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defaultThemeVersion="166925"/>
  <mc:AlternateContent xmlns:mc="http://schemas.openxmlformats.org/markup-compatibility/2006">
    <mc:Choice Requires="x15">
      <x15ac:absPath xmlns:x15ac="http://schemas.microsoft.com/office/spreadsheetml/2010/11/ac" url="S:\1. MPG Projects\4. ACTIVE\554- CDI-MIPEX 2021\Country profiles\Datasets new changes\"/>
    </mc:Choice>
  </mc:AlternateContent>
  <xr:revisionPtr revIDLastSave="0" documentId="8_{0C23E457-792F-40C3-8D81-DEAD355B7DE6}" xr6:coauthVersionLast="47" xr6:coauthVersionMax="47" xr10:uidLastSave="{00000000-0000-0000-0000-000000000000}"/>
  <bookViews>
    <workbookView xWindow="-120" yWindow="-120" windowWidth="20730" windowHeight="11160" firstSheet="31" activeTab="44" xr2:uid="{00000000-000D-0000-FFFF-FFFF00000000}"/>
  </bookViews>
  <sheets>
    <sheet name="AE" sheetId="63" r:id="rId1"/>
    <sheet name="AL" sheetId="44" r:id="rId2"/>
    <sheet name="AR" sheetId="61" r:id="rId3"/>
    <sheet name="AT" sheetId="7" r:id="rId4"/>
    <sheet name="AU" sheetId="6" r:id="rId5"/>
    <sheet name="BE" sheetId="9" r:id="rId6"/>
    <sheet name="BG" sheetId="45" r:id="rId7"/>
    <sheet name="BR" sheetId="10" r:id="rId8"/>
    <sheet name="CA" sheetId="11" r:id="rId9"/>
    <sheet name="CH" sheetId="38" r:id="rId10"/>
    <sheet name="CL" sheetId="12" r:id="rId11"/>
    <sheet name="CN" sheetId="13" r:id="rId12"/>
    <sheet name="CY" sheetId="46" r:id="rId13"/>
    <sheet name="CZ" sheetId="59" r:id="rId14"/>
    <sheet name="DE" sheetId="18" r:id="rId15"/>
    <sheet name="DK" sheetId="15" r:id="rId16"/>
    <sheet name="EE" sheetId="48" r:id="rId17"/>
    <sheet name="ES" sheetId="36" r:id="rId18"/>
    <sheet name="FI" sheetId="62" r:id="rId19"/>
    <sheet name="FR" sheetId="17" r:id="rId20"/>
    <sheet name="GR" sheetId="19" r:id="rId21"/>
    <sheet name="HR" sheetId="47" r:id="rId22"/>
    <sheet name="HU" sheetId="20" r:id="rId23"/>
    <sheet name="ID" sheetId="21" r:id="rId24"/>
    <sheet name="IE" sheetId="22" r:id="rId25"/>
    <sheet name="IL" sheetId="23" r:id="rId26"/>
    <sheet name="IN" sheetId="42" r:id="rId27"/>
    <sheet name="IS" sheetId="49" r:id="rId28"/>
    <sheet name="IT" sheetId="24" r:id="rId29"/>
    <sheet name="JO" sheetId="64" r:id="rId30"/>
    <sheet name="JP" sheetId="25" r:id="rId31"/>
    <sheet name="KR" sheetId="35" r:id="rId32"/>
    <sheet name="LT" sheetId="51" r:id="rId33"/>
    <sheet name="LU" sheetId="26" r:id="rId34"/>
    <sheet name="LV" sheetId="50" r:id="rId35"/>
    <sheet name="MD" sheetId="55" r:id="rId36"/>
    <sheet name="MK" sheetId="52" r:id="rId37"/>
    <sheet name="MT" sheetId="53" r:id="rId38"/>
    <sheet name="MX" sheetId="27" r:id="rId39"/>
    <sheet name="NL" sheetId="28" r:id="rId40"/>
    <sheet name="NO" sheetId="30" r:id="rId41"/>
    <sheet name="NZ" sheetId="29" r:id="rId42"/>
    <sheet name="PL" sheetId="31" r:id="rId43"/>
    <sheet name="PT" sheetId="32" r:id="rId44"/>
    <sheet name="RO" sheetId="54" r:id="rId45"/>
    <sheet name="RS" sheetId="56" r:id="rId46"/>
    <sheet name="RU" sheetId="60" r:id="rId47"/>
    <sheet name="SA" sheetId="65" r:id="rId48"/>
    <sheet name="SE" sheetId="37" r:id="rId49"/>
    <sheet name="SI" sheetId="57" r:id="rId50"/>
    <sheet name="SK" sheetId="34" r:id="rId51"/>
    <sheet name="TU" sheetId="39" r:id="rId52"/>
    <sheet name="UA" sheetId="58" r:id="rId53"/>
    <sheet name="UK" sheetId="40" r:id="rId54"/>
    <sheet name="US" sheetId="41" r:id="rId55"/>
    <sheet name="ZA" sheetId="66" r:id="rId56"/>
  </sheets>
  <definedNames>
    <definedName name="_xlnm._FilterDatabase" localSheetId="24" hidden="1">IE!$A$38:$AY$78</definedName>
    <definedName name="_xlnm._FilterDatabase" localSheetId="39" hidden="1">NL!$A$17:$AY$162</definedName>
    <definedName name="Continuous_and_ongoing_education_support_in_the_community_language_is_offered_for_both" localSheetId="13">#REF!</definedName>
    <definedName name="Continuous_and_ongoing_education_support_in_the_community_language_is_offered_for_both">BE!$R$73</definedName>
    <definedName name="part_0a5a6989bbea40e095a5049ac59fa018" localSheetId="32">LT!$F$74</definedName>
    <definedName name="_xlnm.Print_Area" localSheetId="0">AE!$A$18:$AJ$30</definedName>
    <definedName name="_xlnm.Print_Area" localSheetId="1">AL!$A$17:$AJ$36</definedName>
    <definedName name="_xlnm.Print_Area" localSheetId="2">AR!$A$17:$AJ$36</definedName>
    <definedName name="_xlnm.Print_Area" localSheetId="3">AT!$A$17:$AJ$36</definedName>
    <definedName name="_xlnm.Print_Area" localSheetId="4">AU!$A$17:$AJ$36</definedName>
    <definedName name="_xlnm.Print_Area" localSheetId="5">BE!$A$17:$AJ$36</definedName>
    <definedName name="_xlnm.Print_Area" localSheetId="6">BG!$A$17:$AJ$36</definedName>
    <definedName name="_xlnm.Print_Area" localSheetId="7">BR!$A$17:$AJ$36</definedName>
    <definedName name="_xlnm.Print_Area" localSheetId="8">CA!$A$17:$AJ$36</definedName>
    <definedName name="_xlnm.Print_Area" localSheetId="10">CL!$A$17:$AJ$36</definedName>
    <definedName name="_xlnm.Print_Area" localSheetId="11">CN!$A$17:$AJ$36</definedName>
    <definedName name="_xlnm.Print_Area" localSheetId="12">CY!$A$17:$AJ$36</definedName>
    <definedName name="_xlnm.Print_Area" localSheetId="13">CZ!$A$17:$AJ$36</definedName>
    <definedName name="_xlnm.Print_Area" localSheetId="14">DE!$A$17:$AJ$36</definedName>
    <definedName name="_xlnm.Print_Area" localSheetId="15">DK!$A$17:$AJ$36</definedName>
    <definedName name="_xlnm.Print_Area" localSheetId="16">EE!$A$17:$AJ$36</definedName>
    <definedName name="_xlnm.Print_Area" localSheetId="17">ES!$A$17:$AJ$36</definedName>
    <definedName name="_xlnm.Print_Area" localSheetId="18">FI!$A$17:$AJ$36</definedName>
    <definedName name="_xlnm.Print_Area" localSheetId="19">FR!$A$17:$AJ$36</definedName>
    <definedName name="_xlnm.Print_Area" localSheetId="20">GR!$A$17:$AJ$36</definedName>
    <definedName name="_xlnm.Print_Area" localSheetId="21">HR!$A$17:$AJ$36</definedName>
    <definedName name="_xlnm.Print_Area" localSheetId="22">HU!$A$17:$AJ$36</definedName>
    <definedName name="_xlnm.Print_Area" localSheetId="23">ID!$A$17:$AJ$36</definedName>
    <definedName name="_xlnm.Print_Area" localSheetId="24">IE!$A$17:$AJ$36</definedName>
    <definedName name="_xlnm.Print_Area" localSheetId="25">IL!$A$17:$AJ$36</definedName>
    <definedName name="_xlnm.Print_Area" localSheetId="26">IN!$A$17:$AJ$36</definedName>
    <definedName name="_xlnm.Print_Area" localSheetId="27">IS!$A$17:$AJ$36</definedName>
    <definedName name="_xlnm.Print_Area" localSheetId="28">IT!$A$17:$AJ$36</definedName>
    <definedName name="_xlnm.Print_Area" localSheetId="30">JP!$A$17:$AJ$36</definedName>
    <definedName name="_xlnm.Print_Area" localSheetId="32">LT!$A$17:$AJ$36</definedName>
    <definedName name="_xlnm.Print_Area" localSheetId="33">LU!$A$17:$AJ$36</definedName>
    <definedName name="_xlnm.Print_Area" localSheetId="34">LV!$A$17:$AJ$36</definedName>
    <definedName name="_xlnm.Print_Area" localSheetId="35">MD!$A$17:$AJ$36</definedName>
    <definedName name="_xlnm.Print_Area" localSheetId="36">MK!$A$17:$AJ$36</definedName>
    <definedName name="_xlnm.Print_Area" localSheetId="37">MT!$A$17:$AJ$36</definedName>
    <definedName name="_xlnm.Print_Area" localSheetId="38">MX!$A$17:$AJ$36</definedName>
    <definedName name="_xlnm.Print_Area" localSheetId="39">NL!$A$17:$AJ$36</definedName>
    <definedName name="_xlnm.Print_Area" localSheetId="40">NO!$A$17:$AJ$36</definedName>
    <definedName name="_xlnm.Print_Area" localSheetId="41">NZ!$A$17:$AJ$36</definedName>
    <definedName name="_xlnm.Print_Area" localSheetId="42">PL!$A$17:$AJ$36</definedName>
    <definedName name="_xlnm.Print_Area" localSheetId="43">PT!$A$17:$AJ$36</definedName>
    <definedName name="_xlnm.Print_Area" localSheetId="44">RO!$A$17:$AJ$36</definedName>
    <definedName name="_xlnm.Print_Area" localSheetId="45">RS!$A$17:$AY$163</definedName>
    <definedName name="_xlnm.Print_Area" localSheetId="46">RU!$A$17:$AJ$36</definedName>
    <definedName name="_xlnm.Print_Area" localSheetId="47">SA!$A$18:$AJ$30</definedName>
    <definedName name="_xlnm.Print_Area" localSheetId="48">SE!$A$17:$AJ$36</definedName>
    <definedName name="_xlnm.Print_Area" localSheetId="50">SK!$A$17:$AJ$36</definedName>
    <definedName name="_xlnm.Print_Area" localSheetId="51">TU!$A$17:$AJ$36</definedName>
    <definedName name="_xlnm.Print_Area" localSheetId="52">UA!$A$17:$AJ$36</definedName>
    <definedName name="_xlnm.Print_Area" localSheetId="53">UK!$A$17:$AJ$36</definedName>
    <definedName name="_xlnm.Print_Area" localSheetId="54">US!$A$17:$AJ$36</definedName>
    <definedName name="_xlnm.Print_Area" localSheetId="55">ZA!$A$18:$AJ$30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5" i="66" l="1"/>
  <c r="B26" i="66"/>
  <c r="B27" i="66"/>
  <c r="B28" i="66"/>
  <c r="B29" i="66"/>
  <c r="B30" i="66"/>
  <c r="B31" i="66"/>
  <c r="AF40" i="66"/>
  <c r="B40" i="66" s="1"/>
  <c r="AF41" i="66"/>
  <c r="B41" i="66" s="1"/>
  <c r="AF42" i="66"/>
  <c r="B42" i="66" s="1"/>
  <c r="AF43" i="66"/>
  <c r="B43" i="66" s="1"/>
  <c r="AF44" i="66"/>
  <c r="B44" i="66" s="1"/>
  <c r="AF45" i="66"/>
  <c r="B45" i="66" s="1"/>
  <c r="AF46" i="66"/>
  <c r="B46" i="66" s="1"/>
  <c r="B55" i="66"/>
  <c r="B56" i="66"/>
  <c r="B57" i="66"/>
  <c r="B58" i="66"/>
  <c r="B59" i="66"/>
  <c r="B60" i="66"/>
  <c r="B61" i="66"/>
  <c r="B70" i="66"/>
  <c r="B71" i="66"/>
  <c r="B72" i="66"/>
  <c r="B73" i="66"/>
  <c r="B74" i="66"/>
  <c r="B75" i="66"/>
  <c r="B76" i="66"/>
  <c r="B85" i="66"/>
  <c r="B86" i="66"/>
  <c r="B87" i="66"/>
  <c r="B88" i="66"/>
  <c r="B89" i="66"/>
  <c r="B90" i="66"/>
  <c r="B91" i="66"/>
  <c r="K100" i="66"/>
  <c r="B100" i="66" s="1"/>
  <c r="K101" i="66"/>
  <c r="B101" i="66" s="1"/>
  <c r="B102" i="66"/>
  <c r="K102" i="66"/>
  <c r="B103" i="66"/>
  <c r="K103" i="66"/>
  <c r="B104" i="66"/>
  <c r="K104" i="66"/>
  <c r="B105" i="66"/>
  <c r="K105" i="66"/>
  <c r="B106" i="66"/>
  <c r="K106" i="66"/>
  <c r="B115" i="66"/>
  <c r="H115" i="66"/>
  <c r="B116" i="66"/>
  <c r="H116" i="66"/>
  <c r="B117" i="66"/>
  <c r="H117" i="66"/>
  <c r="B118" i="66"/>
  <c r="H118" i="66"/>
  <c r="B119" i="66"/>
  <c r="H119" i="66"/>
  <c r="B120" i="66"/>
  <c r="H120" i="66"/>
  <c r="B121" i="66"/>
  <c r="H121" i="66"/>
  <c r="B130" i="66"/>
  <c r="B135" i="66"/>
  <c r="B136" i="66"/>
  <c r="B25" i="65"/>
  <c r="B26" i="65"/>
  <c r="B27" i="65"/>
  <c r="B28" i="65"/>
  <c r="B29" i="65"/>
  <c r="B30" i="65"/>
  <c r="B31" i="65"/>
  <c r="AF40" i="65"/>
  <c r="B40" i="65" s="1"/>
  <c r="AF41" i="65"/>
  <c r="B41" i="65" s="1"/>
  <c r="AF42" i="65"/>
  <c r="B42" i="65" s="1"/>
  <c r="AF43" i="65"/>
  <c r="B43" i="65" s="1"/>
  <c r="AF44" i="65"/>
  <c r="B44" i="65" s="1"/>
  <c r="AF45" i="65"/>
  <c r="B45" i="65" s="1"/>
  <c r="AF46" i="65"/>
  <c r="B46" i="65" s="1"/>
  <c r="N55" i="65"/>
  <c r="B55" i="65" s="1"/>
  <c r="N56" i="65"/>
  <c r="B56" i="65" s="1"/>
  <c r="N57" i="65"/>
  <c r="B57" i="65" s="1"/>
  <c r="N58" i="65"/>
  <c r="B58" i="65" s="1"/>
  <c r="N59" i="65"/>
  <c r="B59" i="65" s="1"/>
  <c r="N60" i="65"/>
  <c r="B60" i="65" s="1"/>
  <c r="N61" i="65"/>
  <c r="B61" i="65" s="1"/>
  <c r="B70" i="65"/>
  <c r="B71" i="65"/>
  <c r="B72" i="65"/>
  <c r="B73" i="65"/>
  <c r="B74" i="65"/>
  <c r="B75" i="65"/>
  <c r="B76" i="65"/>
  <c r="B85" i="65"/>
  <c r="B86" i="65"/>
  <c r="B87" i="65"/>
  <c r="B88" i="65"/>
  <c r="B89" i="65"/>
  <c r="B90" i="65"/>
  <c r="B91" i="65"/>
  <c r="K100" i="65"/>
  <c r="B100" i="65" s="1"/>
  <c r="K101" i="65"/>
  <c r="B101" i="65" s="1"/>
  <c r="K102" i="65"/>
  <c r="B102" i="65" s="1"/>
  <c r="K103" i="65"/>
  <c r="B103" i="65" s="1"/>
  <c r="K104" i="65"/>
  <c r="B104" i="65" s="1"/>
  <c r="K105" i="65"/>
  <c r="B105" i="65" s="1"/>
  <c r="K106" i="65"/>
  <c r="B106" i="65" s="1"/>
  <c r="B115" i="65"/>
  <c r="H115" i="65"/>
  <c r="H116" i="65"/>
  <c r="B116" i="65" s="1"/>
  <c r="H117" i="65"/>
  <c r="B117" i="65" s="1"/>
  <c r="H118" i="65"/>
  <c r="B118" i="65" s="1"/>
  <c r="H119" i="65"/>
  <c r="B119" i="65" s="1"/>
  <c r="H120" i="65"/>
  <c r="B120" i="65" s="1"/>
  <c r="H121" i="65"/>
  <c r="B121" i="65" s="1"/>
  <c r="B130" i="65"/>
  <c r="B135" i="65"/>
  <c r="B136" i="65"/>
  <c r="B15" i="66" l="1"/>
  <c r="D13" i="66"/>
  <c r="C13" i="66"/>
  <c r="D16" i="66"/>
  <c r="C12" i="66"/>
  <c r="C15" i="66"/>
  <c r="D11" i="66"/>
  <c r="C11" i="66"/>
  <c r="C14" i="66"/>
  <c r="B10" i="66"/>
  <c r="C16" i="66"/>
  <c r="B16" i="66"/>
  <c r="D14" i="66"/>
  <c r="D12" i="66"/>
  <c r="D10" i="66"/>
  <c r="D15" i="66"/>
  <c r="C10" i="66"/>
  <c r="D13" i="65"/>
  <c r="C13" i="65"/>
  <c r="D16" i="65"/>
  <c r="C12" i="65"/>
  <c r="B15" i="65"/>
  <c r="C15" i="65"/>
  <c r="D11" i="65"/>
  <c r="C11" i="65"/>
  <c r="C14" i="65"/>
  <c r="B10" i="65"/>
  <c r="B16" i="65"/>
  <c r="D14" i="65"/>
  <c r="D12" i="65"/>
  <c r="D10" i="65"/>
  <c r="C16" i="65"/>
  <c r="D15" i="65"/>
  <c r="C10" i="65"/>
  <c r="B25" i="64"/>
  <c r="B26" i="64"/>
  <c r="B27" i="64"/>
  <c r="B28" i="64"/>
  <c r="B29" i="64"/>
  <c r="B30" i="64"/>
  <c r="B31" i="64"/>
  <c r="AF40" i="64"/>
  <c r="B40" i="64" s="1"/>
  <c r="AF41" i="64"/>
  <c r="B41" i="64" s="1"/>
  <c r="AF42" i="64"/>
  <c r="B42" i="64" s="1"/>
  <c r="AF43" i="64"/>
  <c r="B43" i="64" s="1"/>
  <c r="AF44" i="64"/>
  <c r="B44" i="64" s="1"/>
  <c r="AF45" i="64"/>
  <c r="B45" i="64" s="1"/>
  <c r="B46" i="64"/>
  <c r="AF46" i="64"/>
  <c r="N55" i="64"/>
  <c r="B55" i="64" s="1"/>
  <c r="B56" i="64"/>
  <c r="N56" i="64"/>
  <c r="N57" i="64"/>
  <c r="B57" i="64" s="1"/>
  <c r="N58" i="64"/>
  <c r="B58" i="64" s="1"/>
  <c r="N59" i="64"/>
  <c r="B59" i="64" s="1"/>
  <c r="N60" i="64"/>
  <c r="B60" i="64" s="1"/>
  <c r="N61" i="64"/>
  <c r="B61" i="64" s="1"/>
  <c r="B70" i="64"/>
  <c r="B71" i="64"/>
  <c r="B72" i="64"/>
  <c r="B73" i="64"/>
  <c r="B74" i="64"/>
  <c r="B75" i="64"/>
  <c r="B76" i="64"/>
  <c r="B85" i="64"/>
  <c r="B86" i="64"/>
  <c r="B87" i="64"/>
  <c r="B88" i="64"/>
  <c r="B89" i="64"/>
  <c r="B90" i="64"/>
  <c r="B91" i="64"/>
  <c r="K100" i="64"/>
  <c r="B100" i="64" s="1"/>
  <c r="B101" i="64"/>
  <c r="K101" i="64"/>
  <c r="K102" i="64"/>
  <c r="B102" i="64" s="1"/>
  <c r="K103" i="64"/>
  <c r="B103" i="64" s="1"/>
  <c r="K104" i="64"/>
  <c r="B104" i="64" s="1"/>
  <c r="K105" i="64"/>
  <c r="B105" i="64" s="1"/>
  <c r="K106" i="64"/>
  <c r="B106" i="64" s="1"/>
  <c r="B115" i="64"/>
  <c r="H115" i="64"/>
  <c r="H116" i="64"/>
  <c r="B116" i="64" s="1"/>
  <c r="B117" i="64"/>
  <c r="H117" i="64"/>
  <c r="H118" i="64"/>
  <c r="B118" i="64" s="1"/>
  <c r="H119" i="64"/>
  <c r="B119" i="64" s="1"/>
  <c r="H120" i="64"/>
  <c r="B120" i="64" s="1"/>
  <c r="H121" i="64"/>
  <c r="B121" i="64" s="1"/>
  <c r="B130" i="64"/>
  <c r="B135" i="64"/>
  <c r="B136" i="64"/>
  <c r="D14" i="64" l="1"/>
  <c r="D13" i="64"/>
  <c r="C12" i="64"/>
  <c r="C13" i="64"/>
  <c r="D16" i="64"/>
  <c r="C15" i="64"/>
  <c r="D11" i="64"/>
  <c r="D10" i="64"/>
  <c r="B15" i="64"/>
  <c r="C11" i="64"/>
  <c r="C14" i="64"/>
  <c r="B10" i="64"/>
  <c r="C16" i="64"/>
  <c r="B16" i="64"/>
  <c r="D12" i="64"/>
  <c r="D15" i="64"/>
  <c r="C10" i="64"/>
  <c r="B25" i="63"/>
  <c r="B26" i="63"/>
  <c r="B27" i="63"/>
  <c r="B28" i="63"/>
  <c r="B29" i="63"/>
  <c r="B30" i="63"/>
  <c r="B31" i="63"/>
  <c r="AF40" i="63"/>
  <c r="B40" i="63" s="1"/>
  <c r="AF41" i="63"/>
  <c r="B41" i="63" s="1"/>
  <c r="AF42" i="63"/>
  <c r="B42" i="63" s="1"/>
  <c r="AF43" i="63"/>
  <c r="B43" i="63" s="1"/>
  <c r="AF44" i="63"/>
  <c r="B44" i="63" s="1"/>
  <c r="AF45" i="63"/>
  <c r="B45" i="63" s="1"/>
  <c r="AF46" i="63"/>
  <c r="B46" i="63" s="1"/>
  <c r="N55" i="63"/>
  <c r="B55" i="63" s="1"/>
  <c r="N56" i="63"/>
  <c r="B56" i="63" s="1"/>
  <c r="N57" i="63"/>
  <c r="B57" i="63" s="1"/>
  <c r="N58" i="63"/>
  <c r="B58" i="63" s="1"/>
  <c r="N59" i="63"/>
  <c r="B59" i="63" s="1"/>
  <c r="N60" i="63"/>
  <c r="B60" i="63" s="1"/>
  <c r="N61" i="63"/>
  <c r="B61" i="63" s="1"/>
  <c r="B70" i="63"/>
  <c r="B71" i="63"/>
  <c r="B72" i="63"/>
  <c r="B73" i="63"/>
  <c r="B74" i="63"/>
  <c r="B75" i="63"/>
  <c r="B76" i="63"/>
  <c r="B85" i="63"/>
  <c r="B86" i="63"/>
  <c r="B87" i="63"/>
  <c r="B88" i="63"/>
  <c r="B89" i="63"/>
  <c r="B90" i="63"/>
  <c r="B91" i="63"/>
  <c r="K100" i="63"/>
  <c r="B100" i="63" s="1"/>
  <c r="K101" i="63"/>
  <c r="B101" i="63" s="1"/>
  <c r="K102" i="63"/>
  <c r="B102" i="63" s="1"/>
  <c r="K103" i="63"/>
  <c r="B103" i="63" s="1"/>
  <c r="K104" i="63"/>
  <c r="B104" i="63" s="1"/>
  <c r="K105" i="63"/>
  <c r="B105" i="63" s="1"/>
  <c r="K106" i="63"/>
  <c r="B106" i="63" s="1"/>
  <c r="K107" i="63"/>
  <c r="B107" i="63" s="1"/>
  <c r="H116" i="63"/>
  <c r="B116" i="63" s="1"/>
  <c r="H117" i="63"/>
  <c r="B117" i="63" s="1"/>
  <c r="H118" i="63"/>
  <c r="B118" i="63" s="1"/>
  <c r="H119" i="63"/>
  <c r="B119" i="63" s="1"/>
  <c r="H120" i="63"/>
  <c r="B120" i="63" s="1"/>
  <c r="H121" i="63"/>
  <c r="B121" i="63" s="1"/>
  <c r="H122" i="63"/>
  <c r="B122" i="63" s="1"/>
  <c r="B131" i="63"/>
  <c r="B136" i="63"/>
  <c r="B137" i="63"/>
  <c r="D16" i="63" l="1"/>
  <c r="C12" i="63"/>
  <c r="D13" i="63"/>
  <c r="D10" i="63"/>
  <c r="C16" i="63"/>
  <c r="C15" i="63"/>
  <c r="D11" i="63"/>
  <c r="D14" i="63"/>
  <c r="C13" i="63"/>
  <c r="B15" i="63"/>
  <c r="C11" i="63"/>
  <c r="C14" i="63"/>
  <c r="B10" i="63"/>
  <c r="B16" i="63"/>
  <c r="D12" i="63"/>
  <c r="D15" i="63"/>
  <c r="C10" i="63"/>
  <c r="H152" i="45"/>
  <c r="B152" i="45"/>
  <c r="H151" i="45"/>
  <c r="B151" i="45"/>
  <c r="H150" i="45"/>
  <c r="B150" i="45"/>
  <c r="K131" i="45"/>
  <c r="B131" i="45" s="1"/>
  <c r="K130" i="45"/>
  <c r="B130" i="45"/>
  <c r="K129" i="45"/>
  <c r="B129" i="45"/>
  <c r="B110" i="45"/>
  <c r="B109" i="45"/>
  <c r="B108" i="45"/>
  <c r="B89" i="45"/>
  <c r="B88" i="45"/>
  <c r="B87" i="45"/>
  <c r="AF47" i="45"/>
  <c r="B47" i="45"/>
  <c r="AF46" i="45"/>
  <c r="B46" i="45"/>
  <c r="AF45" i="45"/>
  <c r="B45" i="45"/>
  <c r="B26" i="45"/>
  <c r="B25" i="45"/>
  <c r="B24" i="45"/>
  <c r="H152" i="54" l="1"/>
  <c r="B152" i="54"/>
  <c r="H151" i="54"/>
  <c r="B151" i="54"/>
  <c r="H150" i="54"/>
  <c r="B150" i="54"/>
  <c r="K131" i="54"/>
  <c r="B131" i="54" s="1"/>
  <c r="K130" i="54"/>
  <c r="B130" i="54"/>
  <c r="K129" i="54"/>
  <c r="B129" i="54" s="1"/>
  <c r="B110" i="54"/>
  <c r="B109" i="54"/>
  <c r="B108" i="54"/>
  <c r="B89" i="54"/>
  <c r="B88" i="54"/>
  <c r="B87" i="54"/>
  <c r="AF47" i="54"/>
  <c r="B47" i="54"/>
  <c r="AF46" i="54"/>
  <c r="B46" i="54"/>
  <c r="AF45" i="54"/>
  <c r="B45" i="54"/>
  <c r="B26" i="54"/>
  <c r="B25" i="54"/>
  <c r="B24" i="54"/>
  <c r="H152" i="7" l="1"/>
  <c r="B152" i="7" s="1"/>
  <c r="H151" i="7"/>
  <c r="B151" i="7"/>
  <c r="H150" i="7"/>
  <c r="B150" i="7"/>
  <c r="K131" i="7"/>
  <c r="B131" i="7"/>
  <c r="K130" i="7"/>
  <c r="B130" i="7"/>
  <c r="K129" i="7"/>
  <c r="B129" i="7"/>
  <c r="B110" i="7"/>
  <c r="B109" i="7"/>
  <c r="B108" i="7"/>
  <c r="B89" i="7"/>
  <c r="B88" i="7"/>
  <c r="B87" i="7"/>
  <c r="AF45" i="7"/>
  <c r="AF46" i="7"/>
  <c r="AF47" i="7"/>
  <c r="AF48" i="7"/>
  <c r="B48" i="7"/>
  <c r="B47" i="7"/>
  <c r="B46" i="7"/>
  <c r="B45" i="7"/>
  <c r="B78" i="40"/>
  <c r="C3" i="37"/>
  <c r="C4" i="37"/>
  <c r="C5" i="37"/>
  <c r="C5" i="9"/>
  <c r="B114" i="6" l="1"/>
  <c r="B113" i="6"/>
  <c r="B112" i="6"/>
  <c r="B111" i="6"/>
  <c r="AF51" i="6"/>
  <c r="AF50" i="6"/>
  <c r="AF49" i="6"/>
  <c r="AF48" i="6"/>
  <c r="B114" i="9"/>
  <c r="B113" i="9"/>
  <c r="B112" i="9"/>
  <c r="B111" i="9"/>
  <c r="B110" i="9"/>
  <c r="B109" i="9"/>
  <c r="B108" i="9"/>
  <c r="AF51" i="9"/>
  <c r="AF50" i="9"/>
  <c r="AF49" i="9"/>
  <c r="AF48" i="9"/>
  <c r="AF47" i="9"/>
  <c r="AF46" i="9"/>
  <c r="AF45" i="9"/>
  <c r="B114" i="45" l="1"/>
  <c r="B113" i="45"/>
  <c r="B112" i="45"/>
  <c r="B111" i="45"/>
  <c r="AF51" i="45"/>
  <c r="AF50" i="45"/>
  <c r="AF49" i="45"/>
  <c r="AF48" i="45"/>
  <c r="B114" i="11"/>
  <c r="B113" i="11"/>
  <c r="B112" i="11"/>
  <c r="B111" i="11"/>
  <c r="B110" i="11"/>
  <c r="B109" i="11"/>
  <c r="B108" i="11"/>
  <c r="AF51" i="11"/>
  <c r="AF50" i="11"/>
  <c r="AF49" i="11"/>
  <c r="AF48" i="11"/>
  <c r="AF47" i="11"/>
  <c r="AF46" i="11"/>
  <c r="AF45" i="11"/>
  <c r="B114" i="38"/>
  <c r="B113" i="38"/>
  <c r="B112" i="38"/>
  <c r="B111" i="38"/>
  <c r="B110" i="38"/>
  <c r="B109" i="38"/>
  <c r="B108" i="38"/>
  <c r="AF51" i="38"/>
  <c r="AF50" i="38"/>
  <c r="AF49" i="38"/>
  <c r="AF48" i="38"/>
  <c r="AF47" i="38"/>
  <c r="AF46" i="38"/>
  <c r="AF45" i="38"/>
  <c r="B114" i="46"/>
  <c r="B113" i="46"/>
  <c r="B112" i="46"/>
  <c r="B111" i="46"/>
  <c r="B110" i="46"/>
  <c r="B109" i="46"/>
  <c r="B108" i="46"/>
  <c r="AF51" i="46"/>
  <c r="AF50" i="46"/>
  <c r="AF49" i="46"/>
  <c r="AF48" i="46"/>
  <c r="AF47" i="46"/>
  <c r="AF46" i="46"/>
  <c r="AF45" i="46"/>
  <c r="B114" i="59"/>
  <c r="B113" i="59"/>
  <c r="B112" i="59"/>
  <c r="B111" i="59"/>
  <c r="B110" i="59"/>
  <c r="B109" i="59"/>
  <c r="B108" i="59"/>
  <c r="AF51" i="59"/>
  <c r="AF50" i="59"/>
  <c r="AF49" i="59"/>
  <c r="AF48" i="59"/>
  <c r="AF47" i="59"/>
  <c r="AF46" i="59"/>
  <c r="AF45" i="59"/>
  <c r="B114" i="18" l="1"/>
  <c r="B113" i="18"/>
  <c r="B112" i="18"/>
  <c r="B111" i="18"/>
  <c r="B110" i="18"/>
  <c r="B109" i="18"/>
  <c r="B108" i="18"/>
  <c r="AF51" i="18"/>
  <c r="AF50" i="18"/>
  <c r="AF49" i="18"/>
  <c r="AF48" i="18"/>
  <c r="AF47" i="18"/>
  <c r="AF46" i="18"/>
  <c r="AF45" i="18"/>
  <c r="B114" i="15"/>
  <c r="B113" i="15"/>
  <c r="B112" i="15"/>
  <c r="B111" i="15"/>
  <c r="B110" i="15"/>
  <c r="B109" i="15"/>
  <c r="B108" i="15"/>
  <c r="AF51" i="15"/>
  <c r="AF50" i="15"/>
  <c r="AF49" i="15"/>
  <c r="AF48" i="15"/>
  <c r="AF47" i="15"/>
  <c r="AF46" i="15"/>
  <c r="AF45" i="15"/>
  <c r="B114" i="48"/>
  <c r="B113" i="48"/>
  <c r="B112" i="48"/>
  <c r="B111" i="48"/>
  <c r="B110" i="48"/>
  <c r="B109" i="48"/>
  <c r="B108" i="48"/>
  <c r="AF51" i="48"/>
  <c r="AF50" i="48"/>
  <c r="AF49" i="48"/>
  <c r="AF48" i="48"/>
  <c r="AF47" i="48"/>
  <c r="AF46" i="48"/>
  <c r="AF45" i="48"/>
  <c r="B114" i="36"/>
  <c r="B113" i="36"/>
  <c r="B112" i="36"/>
  <c r="B111" i="36"/>
  <c r="B110" i="36"/>
  <c r="B109" i="36"/>
  <c r="B108" i="36"/>
  <c r="AF51" i="36"/>
  <c r="AF50" i="36"/>
  <c r="AF49" i="36"/>
  <c r="AF48" i="36"/>
  <c r="AF47" i="36"/>
  <c r="AF46" i="36"/>
  <c r="AF45" i="36"/>
  <c r="B114" i="62"/>
  <c r="B113" i="62"/>
  <c r="B112" i="62"/>
  <c r="B111" i="62"/>
  <c r="B110" i="62"/>
  <c r="B109" i="62"/>
  <c r="B108" i="62"/>
  <c r="AF51" i="62"/>
  <c r="AF50" i="62"/>
  <c r="AF49" i="62"/>
  <c r="AF48" i="62"/>
  <c r="AF47" i="62"/>
  <c r="AF46" i="62"/>
  <c r="AF45" i="62"/>
  <c r="B113" i="17"/>
  <c r="B112" i="17"/>
  <c r="B111" i="17"/>
  <c r="B110" i="17"/>
  <c r="B109" i="17"/>
  <c r="B108" i="17"/>
  <c r="B114" i="17"/>
  <c r="AF51" i="17"/>
  <c r="AF50" i="17"/>
  <c r="AF49" i="17"/>
  <c r="AF48" i="17"/>
  <c r="AF47" i="17"/>
  <c r="AF46" i="17"/>
  <c r="AF45" i="17"/>
  <c r="B114" i="19"/>
  <c r="B113" i="19"/>
  <c r="B112" i="19"/>
  <c r="B111" i="19"/>
  <c r="B110" i="19"/>
  <c r="B109" i="19"/>
  <c r="B108" i="19"/>
  <c r="AF51" i="19"/>
  <c r="AF50" i="19"/>
  <c r="AF49" i="19"/>
  <c r="AF48" i="19"/>
  <c r="AF47" i="19"/>
  <c r="AF46" i="19"/>
  <c r="AF45" i="19"/>
  <c r="B114" i="47"/>
  <c r="AF51" i="47"/>
  <c r="B114" i="20"/>
  <c r="B113" i="20"/>
  <c r="B112" i="20"/>
  <c r="B111" i="20"/>
  <c r="B110" i="20"/>
  <c r="B109" i="20"/>
  <c r="B108" i="20"/>
  <c r="AF51" i="20"/>
  <c r="AF50" i="20"/>
  <c r="AF49" i="20"/>
  <c r="AF48" i="20"/>
  <c r="AF47" i="20"/>
  <c r="AF46" i="20"/>
  <c r="AF45" i="20"/>
  <c r="B114" i="22"/>
  <c r="B113" i="22"/>
  <c r="B112" i="22"/>
  <c r="B111" i="22"/>
  <c r="B110" i="22"/>
  <c r="B109" i="22"/>
  <c r="B108" i="22"/>
  <c r="AF51" i="22"/>
  <c r="AF50" i="22"/>
  <c r="AF49" i="22"/>
  <c r="AF48" i="22"/>
  <c r="AF47" i="22"/>
  <c r="AF46" i="22"/>
  <c r="AF45" i="22"/>
  <c r="B114" i="24"/>
  <c r="B113" i="24"/>
  <c r="B112" i="24"/>
  <c r="B111" i="24"/>
  <c r="B110" i="24"/>
  <c r="B109" i="24"/>
  <c r="B108" i="24"/>
  <c r="AF51" i="24"/>
  <c r="AF50" i="24"/>
  <c r="AF49" i="24"/>
  <c r="AF48" i="24"/>
  <c r="AF47" i="24"/>
  <c r="AF46" i="24"/>
  <c r="AF45" i="24"/>
  <c r="B114" i="25"/>
  <c r="B113" i="25"/>
  <c r="B112" i="25"/>
  <c r="B111" i="25"/>
  <c r="AF51" i="25"/>
  <c r="AF50" i="25"/>
  <c r="AF49" i="25"/>
  <c r="AF48" i="25"/>
  <c r="B114" i="35"/>
  <c r="B113" i="35"/>
  <c r="B112" i="35"/>
  <c r="B111" i="35"/>
  <c r="AF51" i="35"/>
  <c r="AF50" i="35"/>
  <c r="AF49" i="35"/>
  <c r="AF48" i="35"/>
  <c r="B114" i="51"/>
  <c r="B113" i="51"/>
  <c r="B112" i="51"/>
  <c r="B111" i="51"/>
  <c r="B110" i="51"/>
  <c r="B109" i="51"/>
  <c r="B108" i="51"/>
  <c r="AF46" i="51"/>
  <c r="AF47" i="51"/>
  <c r="AF48" i="51"/>
  <c r="AF49" i="51"/>
  <c r="AF50" i="51"/>
  <c r="AF51" i="51"/>
  <c r="AF45" i="51"/>
  <c r="B114" i="26"/>
  <c r="B113" i="26"/>
  <c r="B112" i="26"/>
  <c r="B111" i="26"/>
  <c r="B110" i="26"/>
  <c r="B109" i="26"/>
  <c r="B108" i="26"/>
  <c r="AF51" i="26"/>
  <c r="AF50" i="26"/>
  <c r="AF49" i="26"/>
  <c r="AF48" i="26"/>
  <c r="AF47" i="26"/>
  <c r="AF46" i="26"/>
  <c r="AF45" i="26"/>
  <c r="B114" i="50" l="1"/>
  <c r="B113" i="50"/>
  <c r="B112" i="50"/>
  <c r="B111" i="50"/>
  <c r="B110" i="50"/>
  <c r="B109" i="50"/>
  <c r="B108" i="50"/>
  <c r="AF51" i="50"/>
  <c r="AF50" i="50"/>
  <c r="AF49" i="50"/>
  <c r="AF48" i="50"/>
  <c r="AF47" i="50"/>
  <c r="AF46" i="50"/>
  <c r="AF45" i="50"/>
  <c r="B114" i="53"/>
  <c r="B113" i="53"/>
  <c r="B112" i="53"/>
  <c r="B111" i="53"/>
  <c r="B110" i="53"/>
  <c r="B109" i="53"/>
  <c r="B108" i="53"/>
  <c r="AF51" i="53"/>
  <c r="AF50" i="53"/>
  <c r="AF49" i="53"/>
  <c r="AF48" i="53"/>
  <c r="AF47" i="53"/>
  <c r="AF46" i="53"/>
  <c r="AF45" i="53"/>
  <c r="B114" i="28"/>
  <c r="B113" i="28"/>
  <c r="B112" i="28"/>
  <c r="B111" i="28"/>
  <c r="B110" i="28"/>
  <c r="B109" i="28"/>
  <c r="B108" i="28"/>
  <c r="AF51" i="28"/>
  <c r="AF50" i="28"/>
  <c r="AF49" i="28"/>
  <c r="AF48" i="28"/>
  <c r="AF47" i="28"/>
  <c r="AF46" i="28"/>
  <c r="AF45" i="28"/>
  <c r="B114" i="30"/>
  <c r="B113" i="30"/>
  <c r="B112" i="30"/>
  <c r="B111" i="30"/>
  <c r="B110" i="30"/>
  <c r="B109" i="30"/>
  <c r="B108" i="30"/>
  <c r="AF51" i="30"/>
  <c r="AF50" i="30"/>
  <c r="AF49" i="30"/>
  <c r="AF48" i="30"/>
  <c r="AF47" i="30"/>
  <c r="AF46" i="30"/>
  <c r="AF45" i="30"/>
  <c r="B114" i="29"/>
  <c r="B113" i="29"/>
  <c r="B112" i="29"/>
  <c r="B111" i="29"/>
  <c r="AF51" i="29"/>
  <c r="AF50" i="29"/>
  <c r="AF49" i="29"/>
  <c r="AF48" i="29"/>
  <c r="B114" i="31"/>
  <c r="B113" i="31"/>
  <c r="B112" i="31"/>
  <c r="B111" i="31"/>
  <c r="B110" i="31"/>
  <c r="B109" i="31"/>
  <c r="B108" i="31"/>
  <c r="AF51" i="31"/>
  <c r="AF50" i="31"/>
  <c r="AF49" i="31"/>
  <c r="AF48" i="31"/>
  <c r="AF47" i="31"/>
  <c r="AF46" i="31"/>
  <c r="AF45" i="31"/>
  <c r="B114" i="32" l="1"/>
  <c r="B113" i="32"/>
  <c r="B112" i="32"/>
  <c r="B111" i="32"/>
  <c r="B110" i="32"/>
  <c r="B109" i="32"/>
  <c r="B108" i="32"/>
  <c r="AF51" i="32"/>
  <c r="AF50" i="32"/>
  <c r="AF49" i="32"/>
  <c r="AF48" i="32"/>
  <c r="AF47" i="32"/>
  <c r="AF46" i="32"/>
  <c r="AF45" i="32"/>
  <c r="B114" i="54"/>
  <c r="B113" i="54"/>
  <c r="B112" i="54"/>
  <c r="B111" i="54"/>
  <c r="AF51" i="54"/>
  <c r="AF50" i="54"/>
  <c r="AF49" i="54"/>
  <c r="AF48" i="54"/>
  <c r="B114" i="37" l="1"/>
  <c r="B113" i="37"/>
  <c r="B112" i="37"/>
  <c r="B111" i="37"/>
  <c r="B110" i="37"/>
  <c r="B109" i="37"/>
  <c r="B108" i="37"/>
  <c r="B87" i="37"/>
  <c r="B88" i="37"/>
  <c r="B89" i="37"/>
  <c r="B90" i="37"/>
  <c r="B91" i="37"/>
  <c r="B92" i="37"/>
  <c r="B93" i="37"/>
  <c r="AF51" i="37"/>
  <c r="AF50" i="37"/>
  <c r="AF49" i="37"/>
  <c r="AF48" i="37"/>
  <c r="AF47" i="37"/>
  <c r="AF46" i="37"/>
  <c r="AF45" i="37"/>
  <c r="B114" i="57"/>
  <c r="B113" i="57"/>
  <c r="B112" i="57"/>
  <c r="B111" i="57"/>
  <c r="B110" i="57"/>
  <c r="B109" i="57"/>
  <c r="B108" i="57"/>
  <c r="AF51" i="57" l="1"/>
  <c r="AF50" i="57"/>
  <c r="AF49" i="57"/>
  <c r="AF48" i="57"/>
  <c r="AF47" i="57"/>
  <c r="AF46" i="57"/>
  <c r="AF45" i="57"/>
  <c r="B114" i="34"/>
  <c r="B113" i="34"/>
  <c r="B112" i="34"/>
  <c r="B111" i="34"/>
  <c r="B110" i="34"/>
  <c r="B109" i="34"/>
  <c r="B108" i="34"/>
  <c r="AF51" i="34"/>
  <c r="AF50" i="34"/>
  <c r="AF49" i="34"/>
  <c r="AF48" i="34"/>
  <c r="AF47" i="34"/>
  <c r="AF46" i="34"/>
  <c r="AF45" i="34"/>
  <c r="B114" i="39"/>
  <c r="B113" i="39"/>
  <c r="B112" i="39"/>
  <c r="B111" i="39"/>
  <c r="AF51" i="39"/>
  <c r="AF50" i="39"/>
  <c r="AF49" i="39"/>
  <c r="AF48" i="39"/>
  <c r="B114" i="40"/>
  <c r="B113" i="40"/>
  <c r="B112" i="40"/>
  <c r="B111" i="40"/>
  <c r="B110" i="40"/>
  <c r="B109" i="40"/>
  <c r="B108" i="40"/>
  <c r="AF51" i="40"/>
  <c r="AF50" i="40"/>
  <c r="AF49" i="40"/>
  <c r="AF48" i="40"/>
  <c r="AF47" i="40"/>
  <c r="AF46" i="40"/>
  <c r="AF45" i="40"/>
  <c r="B114" i="41"/>
  <c r="B113" i="41"/>
  <c r="B112" i="41"/>
  <c r="B111" i="41"/>
  <c r="AF51" i="41"/>
  <c r="AF50" i="41"/>
  <c r="AF49" i="41"/>
  <c r="AF48" i="41"/>
  <c r="B111" i="7" l="1"/>
  <c r="B112" i="7"/>
  <c r="B113" i="7"/>
  <c r="B114" i="7"/>
  <c r="AF49" i="7"/>
  <c r="AF50" i="7"/>
  <c r="AF51" i="7"/>
  <c r="H150" i="6" l="1"/>
  <c r="H151" i="6"/>
  <c r="H152" i="6"/>
  <c r="H153" i="6"/>
  <c r="H154" i="6"/>
  <c r="H155" i="6"/>
  <c r="H156" i="6"/>
  <c r="H153" i="7"/>
  <c r="H154" i="7"/>
  <c r="B154" i="7" s="1"/>
  <c r="H155" i="7"/>
  <c r="B155" i="7" s="1"/>
  <c r="H156" i="7"/>
  <c r="H150" i="9"/>
  <c r="H151" i="9"/>
  <c r="B151" i="9" s="1"/>
  <c r="H152" i="9"/>
  <c r="H153" i="9"/>
  <c r="H154" i="9"/>
  <c r="H155" i="9"/>
  <c r="B155" i="9" s="1"/>
  <c r="H156" i="9"/>
  <c r="H150" i="10"/>
  <c r="H151" i="10"/>
  <c r="H152" i="10"/>
  <c r="H153" i="10"/>
  <c r="H154" i="10"/>
  <c r="H155" i="10"/>
  <c r="H156" i="10"/>
  <c r="H150" i="11"/>
  <c r="B150" i="11" s="1"/>
  <c r="H151" i="11"/>
  <c r="B151" i="11" s="1"/>
  <c r="H152" i="11"/>
  <c r="B152" i="11" s="1"/>
  <c r="H153" i="11"/>
  <c r="B153" i="11" s="1"/>
  <c r="H154" i="11"/>
  <c r="B154" i="11" s="1"/>
  <c r="H155" i="11"/>
  <c r="B155" i="11" s="1"/>
  <c r="H156" i="11"/>
  <c r="B156" i="11" s="1"/>
  <c r="H150" i="12"/>
  <c r="H151" i="12"/>
  <c r="H152" i="12"/>
  <c r="H153" i="12"/>
  <c r="H154" i="12"/>
  <c r="H155" i="12"/>
  <c r="H156" i="12"/>
  <c r="H150" i="13"/>
  <c r="H151" i="13"/>
  <c r="H152" i="13"/>
  <c r="H153" i="13"/>
  <c r="H154" i="13"/>
  <c r="H155" i="13"/>
  <c r="H156" i="13"/>
  <c r="H150" i="59"/>
  <c r="H151" i="59"/>
  <c r="H152" i="59"/>
  <c r="B152" i="59" s="1"/>
  <c r="H153" i="59"/>
  <c r="H154" i="59"/>
  <c r="H155" i="59"/>
  <c r="H156" i="59"/>
  <c r="B156" i="59" s="1"/>
  <c r="H150" i="15"/>
  <c r="H151" i="15"/>
  <c r="H152" i="15"/>
  <c r="H153" i="15"/>
  <c r="B153" i="15" s="1"/>
  <c r="H154" i="15"/>
  <c r="H155" i="15"/>
  <c r="H156" i="15"/>
  <c r="H150" i="18"/>
  <c r="H151" i="18"/>
  <c r="H152" i="18"/>
  <c r="H153" i="18"/>
  <c r="H154" i="18"/>
  <c r="B154" i="18" s="1"/>
  <c r="H155" i="18"/>
  <c r="H156" i="18"/>
  <c r="H150" i="17"/>
  <c r="B150" i="17" s="1"/>
  <c r="H151" i="17"/>
  <c r="H152" i="17"/>
  <c r="H153" i="17"/>
  <c r="H154" i="17"/>
  <c r="B154" i="17" s="1"/>
  <c r="H155" i="17"/>
  <c r="B155" i="17" s="1"/>
  <c r="H156" i="17"/>
  <c r="H150" i="62"/>
  <c r="H151" i="62"/>
  <c r="B151" i="62" s="1"/>
  <c r="H152" i="62"/>
  <c r="B152" i="62" s="1"/>
  <c r="H153" i="62"/>
  <c r="H154" i="62"/>
  <c r="H155" i="62"/>
  <c r="H156" i="62"/>
  <c r="B156" i="62" s="1"/>
  <c r="H150" i="19"/>
  <c r="B150" i="19" s="1"/>
  <c r="H151" i="19"/>
  <c r="H152" i="19"/>
  <c r="H153" i="19"/>
  <c r="B153" i="19" s="1"/>
  <c r="H154" i="19"/>
  <c r="H155" i="19"/>
  <c r="H156" i="19"/>
  <c r="B156" i="19" s="1"/>
  <c r="H150" i="20"/>
  <c r="B150" i="20" s="1"/>
  <c r="H151" i="20"/>
  <c r="H152" i="20"/>
  <c r="H153" i="20"/>
  <c r="B153" i="20" s="1"/>
  <c r="H154" i="20"/>
  <c r="B154" i="20" s="1"/>
  <c r="H155" i="20"/>
  <c r="H156" i="20"/>
  <c r="H150" i="21"/>
  <c r="H151" i="21"/>
  <c r="H152" i="21"/>
  <c r="H153" i="21"/>
  <c r="H154" i="21"/>
  <c r="H155" i="21"/>
  <c r="H156" i="21"/>
  <c r="H150" i="22"/>
  <c r="H151" i="22"/>
  <c r="H152" i="22"/>
  <c r="B152" i="22" s="1"/>
  <c r="H153" i="22"/>
  <c r="H154" i="22"/>
  <c r="H155" i="22"/>
  <c r="H156" i="22"/>
  <c r="B156" i="22" s="1"/>
  <c r="H150" i="23"/>
  <c r="H151" i="23"/>
  <c r="H152" i="23"/>
  <c r="H153" i="23"/>
  <c r="H154" i="23"/>
  <c r="H155" i="23"/>
  <c r="H156" i="23"/>
  <c r="H150" i="24"/>
  <c r="B150" i="24" s="1"/>
  <c r="H151" i="24"/>
  <c r="H152" i="24"/>
  <c r="H153" i="24"/>
  <c r="H154" i="24"/>
  <c r="B154" i="24" s="1"/>
  <c r="H155" i="24"/>
  <c r="H156" i="24"/>
  <c r="B156" i="24" s="1"/>
  <c r="H150" i="42"/>
  <c r="H151" i="42"/>
  <c r="H152" i="42"/>
  <c r="H153" i="42"/>
  <c r="H154" i="42"/>
  <c r="H155" i="42"/>
  <c r="H156" i="42"/>
  <c r="H150" i="25"/>
  <c r="H151" i="25"/>
  <c r="H152" i="25"/>
  <c r="H153" i="25"/>
  <c r="H154" i="25"/>
  <c r="H155" i="25"/>
  <c r="H156" i="25"/>
  <c r="B156" i="25" s="1"/>
  <c r="H150" i="26"/>
  <c r="H151" i="26"/>
  <c r="H152" i="26"/>
  <c r="B152" i="26" s="1"/>
  <c r="H153" i="26"/>
  <c r="B153" i="26" s="1"/>
  <c r="H154" i="26"/>
  <c r="H155" i="26"/>
  <c r="H156" i="26"/>
  <c r="H150" i="27"/>
  <c r="H151" i="27"/>
  <c r="H152" i="27"/>
  <c r="H153" i="27"/>
  <c r="H154" i="27"/>
  <c r="H155" i="27"/>
  <c r="H156" i="27"/>
  <c r="H150" i="28"/>
  <c r="H151" i="28"/>
  <c r="B151" i="28" s="1"/>
  <c r="H152" i="28"/>
  <c r="H153" i="28"/>
  <c r="H154" i="28"/>
  <c r="H155" i="28"/>
  <c r="B155" i="28" s="1"/>
  <c r="H156" i="28"/>
  <c r="H150" i="29"/>
  <c r="H151" i="29"/>
  <c r="H152" i="29"/>
  <c r="H153" i="29"/>
  <c r="H154" i="29"/>
  <c r="H155" i="29"/>
  <c r="H156" i="29"/>
  <c r="B156" i="29" s="1"/>
  <c r="H150" i="30"/>
  <c r="B150" i="30" s="1"/>
  <c r="H151" i="30"/>
  <c r="B151" i="30" s="1"/>
  <c r="H152" i="30"/>
  <c r="B152" i="30" s="1"/>
  <c r="H153" i="30"/>
  <c r="B153" i="30" s="1"/>
  <c r="H154" i="30"/>
  <c r="B154" i="30" s="1"/>
  <c r="H155" i="30"/>
  <c r="B155" i="30" s="1"/>
  <c r="H156" i="30"/>
  <c r="B156" i="30" s="1"/>
  <c r="H150" i="31"/>
  <c r="B150" i="31" s="1"/>
  <c r="H151" i="31"/>
  <c r="H152" i="31"/>
  <c r="H153" i="31"/>
  <c r="H154" i="31"/>
  <c r="B154" i="31" s="1"/>
  <c r="H155" i="31"/>
  <c r="H156" i="31"/>
  <c r="B156" i="31" s="1"/>
  <c r="H150" i="32"/>
  <c r="H151" i="32"/>
  <c r="B151" i="32" s="1"/>
  <c r="H152" i="32"/>
  <c r="H153" i="32"/>
  <c r="H154" i="32"/>
  <c r="H155" i="32"/>
  <c r="B155" i="32" s="1"/>
  <c r="H156" i="32"/>
  <c r="H150" i="60"/>
  <c r="H151" i="60"/>
  <c r="H152" i="60"/>
  <c r="H153" i="60"/>
  <c r="H154" i="60"/>
  <c r="H155" i="60"/>
  <c r="H156" i="60"/>
  <c r="H150" i="34"/>
  <c r="H151" i="34"/>
  <c r="H152" i="34"/>
  <c r="H153" i="34"/>
  <c r="B153" i="34" s="1"/>
  <c r="H154" i="34"/>
  <c r="H155" i="34"/>
  <c r="H156" i="34"/>
  <c r="H150" i="35"/>
  <c r="H151" i="35"/>
  <c r="H152" i="35"/>
  <c r="H153" i="35"/>
  <c r="B153" i="35" s="1"/>
  <c r="H154" i="35"/>
  <c r="B154" i="35" s="1"/>
  <c r="H155" i="35"/>
  <c r="H156" i="35"/>
  <c r="H150" i="36"/>
  <c r="B150" i="36" s="1"/>
  <c r="H151" i="36"/>
  <c r="B151" i="36" s="1"/>
  <c r="H152" i="36"/>
  <c r="B152" i="36" s="1"/>
  <c r="H153" i="36"/>
  <c r="B153" i="36" s="1"/>
  <c r="H154" i="36"/>
  <c r="B154" i="36" s="1"/>
  <c r="H155" i="36"/>
  <c r="B155" i="36" s="1"/>
  <c r="H156" i="36"/>
  <c r="B156" i="36" s="1"/>
  <c r="H150" i="37"/>
  <c r="H151" i="37"/>
  <c r="H152" i="37"/>
  <c r="H153" i="37"/>
  <c r="H154" i="37"/>
  <c r="H155" i="37"/>
  <c r="H156" i="37"/>
  <c r="H150" i="38"/>
  <c r="B150" i="38" s="1"/>
  <c r="H151" i="38"/>
  <c r="B151" i="38" s="1"/>
  <c r="H152" i="38"/>
  <c r="B152" i="38" s="1"/>
  <c r="H153" i="38"/>
  <c r="B153" i="38" s="1"/>
  <c r="H154" i="38"/>
  <c r="B154" i="38" s="1"/>
  <c r="H155" i="38"/>
  <c r="B155" i="38" s="1"/>
  <c r="H156" i="38"/>
  <c r="B156" i="38" s="1"/>
  <c r="H150" i="39"/>
  <c r="H151" i="39"/>
  <c r="H152" i="39"/>
  <c r="H153" i="39"/>
  <c r="H154" i="39"/>
  <c r="B154" i="39" s="1"/>
  <c r="H155" i="39"/>
  <c r="H156" i="39"/>
  <c r="H150" i="40"/>
  <c r="H151" i="40"/>
  <c r="B151" i="40" s="1"/>
  <c r="H152" i="40"/>
  <c r="B152" i="40" s="1"/>
  <c r="H153" i="40"/>
  <c r="H154" i="40"/>
  <c r="B154" i="40" s="1"/>
  <c r="H155" i="40"/>
  <c r="B155" i="40" s="1"/>
  <c r="H156" i="40"/>
  <c r="B156" i="40" s="1"/>
  <c r="H150" i="41"/>
  <c r="H151" i="41"/>
  <c r="H152" i="41"/>
  <c r="H153" i="41"/>
  <c r="H154" i="41"/>
  <c r="H155" i="41"/>
  <c r="H156" i="41"/>
  <c r="B156" i="41" s="1"/>
  <c r="H150" i="44"/>
  <c r="H151" i="44"/>
  <c r="H152" i="44"/>
  <c r="H153" i="44"/>
  <c r="H154" i="44"/>
  <c r="H155" i="44"/>
  <c r="H156" i="44"/>
  <c r="H153" i="45"/>
  <c r="B153" i="45" s="1"/>
  <c r="H154" i="45"/>
  <c r="B154" i="45" s="1"/>
  <c r="H155" i="45"/>
  <c r="B155" i="45" s="1"/>
  <c r="H156" i="45"/>
  <c r="B156" i="45" s="1"/>
  <c r="H150" i="46"/>
  <c r="B150" i="46" s="1"/>
  <c r="H151" i="46"/>
  <c r="B151" i="46" s="1"/>
  <c r="H152" i="46"/>
  <c r="H153" i="46"/>
  <c r="H154" i="46"/>
  <c r="H155" i="46"/>
  <c r="B155" i="46" s="1"/>
  <c r="H156" i="46"/>
  <c r="H150" i="47"/>
  <c r="H151" i="47"/>
  <c r="H152" i="47"/>
  <c r="H153" i="47"/>
  <c r="H154" i="47"/>
  <c r="H155" i="47"/>
  <c r="H156" i="47"/>
  <c r="B156" i="47" s="1"/>
  <c r="H150" i="48"/>
  <c r="H151" i="48"/>
  <c r="H152" i="48"/>
  <c r="H153" i="48"/>
  <c r="H154" i="48"/>
  <c r="H155" i="48"/>
  <c r="H156" i="48"/>
  <c r="H150" i="49"/>
  <c r="H151" i="49"/>
  <c r="H152" i="49"/>
  <c r="H153" i="49"/>
  <c r="H154" i="49"/>
  <c r="H155" i="49"/>
  <c r="H156" i="49"/>
  <c r="H150" i="50"/>
  <c r="B150" i="50" s="1"/>
  <c r="H151" i="50"/>
  <c r="B151" i="50" s="1"/>
  <c r="H152" i="50"/>
  <c r="H153" i="50"/>
  <c r="H154" i="50"/>
  <c r="B154" i="50" s="1"/>
  <c r="H155" i="50"/>
  <c r="B155" i="50" s="1"/>
  <c r="H156" i="50"/>
  <c r="H150" i="51"/>
  <c r="H151" i="51"/>
  <c r="H152" i="51"/>
  <c r="H153" i="51"/>
  <c r="H154" i="51"/>
  <c r="H155" i="51"/>
  <c r="H156" i="51"/>
  <c r="H150" i="52"/>
  <c r="H151" i="52"/>
  <c r="H152" i="52"/>
  <c r="H153" i="52"/>
  <c r="H154" i="52"/>
  <c r="H155" i="52"/>
  <c r="H156" i="52"/>
  <c r="H150" i="53"/>
  <c r="B150" i="53" s="1"/>
  <c r="H151" i="53"/>
  <c r="H152" i="53"/>
  <c r="B152" i="53" s="1"/>
  <c r="H153" i="53"/>
  <c r="H154" i="53"/>
  <c r="H155" i="53"/>
  <c r="H156" i="53"/>
  <c r="B156" i="53" s="1"/>
  <c r="H153" i="54"/>
  <c r="H154" i="54"/>
  <c r="H155" i="54"/>
  <c r="B155" i="54" s="1"/>
  <c r="H156" i="54"/>
  <c r="H150" i="55"/>
  <c r="H151" i="55"/>
  <c r="H152" i="55"/>
  <c r="H153" i="55"/>
  <c r="H154" i="55"/>
  <c r="H155" i="55"/>
  <c r="H156" i="55"/>
  <c r="H150" i="56"/>
  <c r="H151" i="56"/>
  <c r="H152" i="56"/>
  <c r="H153" i="56"/>
  <c r="H154" i="56"/>
  <c r="H155" i="56"/>
  <c r="H156" i="56"/>
  <c r="H150" i="57"/>
  <c r="B150" i="57" s="1"/>
  <c r="H151" i="57"/>
  <c r="H152" i="57"/>
  <c r="H153" i="57"/>
  <c r="H154" i="57"/>
  <c r="B154" i="57" s="1"/>
  <c r="H155" i="57"/>
  <c r="H156" i="57"/>
  <c r="H150" i="58"/>
  <c r="H151" i="58"/>
  <c r="H152" i="58"/>
  <c r="H153" i="58"/>
  <c r="H154" i="58"/>
  <c r="H155" i="58"/>
  <c r="H156" i="58"/>
  <c r="H150" i="61"/>
  <c r="H151" i="61"/>
  <c r="H152" i="61"/>
  <c r="H153" i="61"/>
  <c r="H154" i="61"/>
  <c r="H155" i="61"/>
  <c r="H156" i="61"/>
  <c r="K129" i="6"/>
  <c r="K130" i="6"/>
  <c r="K131" i="6"/>
  <c r="K132" i="6"/>
  <c r="B132" i="6" s="1"/>
  <c r="K133" i="6"/>
  <c r="B133" i="6" s="1"/>
  <c r="K134" i="6"/>
  <c r="B134" i="6" s="1"/>
  <c r="K135" i="6"/>
  <c r="B135" i="6" s="1"/>
  <c r="K132" i="7"/>
  <c r="K133" i="7"/>
  <c r="K134" i="7"/>
  <c r="K135" i="7"/>
  <c r="K129" i="9"/>
  <c r="B129" i="9" s="1"/>
  <c r="K130" i="9"/>
  <c r="B130" i="9" s="1"/>
  <c r="K131" i="9"/>
  <c r="K132" i="9"/>
  <c r="B132" i="9" s="1"/>
  <c r="K133" i="9"/>
  <c r="K134" i="9"/>
  <c r="B134" i="9" s="1"/>
  <c r="K135" i="9"/>
  <c r="K129" i="10"/>
  <c r="K130" i="10"/>
  <c r="K131" i="10"/>
  <c r="K132" i="10"/>
  <c r="K133" i="10"/>
  <c r="K134" i="10"/>
  <c r="K135" i="10"/>
  <c r="K129" i="11"/>
  <c r="K130" i="11"/>
  <c r="K131" i="11"/>
  <c r="K132" i="11"/>
  <c r="B132" i="11" s="1"/>
  <c r="K133" i="11"/>
  <c r="K134" i="11"/>
  <c r="K135" i="11"/>
  <c r="K129" i="12"/>
  <c r="K130" i="12"/>
  <c r="K131" i="12"/>
  <c r="K132" i="12"/>
  <c r="K133" i="12"/>
  <c r="K134" i="12"/>
  <c r="K135" i="12"/>
  <c r="K129" i="13"/>
  <c r="K130" i="13"/>
  <c r="K131" i="13"/>
  <c r="K132" i="13"/>
  <c r="K133" i="13"/>
  <c r="K134" i="13"/>
  <c r="K135" i="13"/>
  <c r="K129" i="59"/>
  <c r="K130" i="59"/>
  <c r="K131" i="59"/>
  <c r="B131" i="59" s="1"/>
  <c r="K132" i="59"/>
  <c r="K133" i="59"/>
  <c r="K134" i="59"/>
  <c r="K135" i="59"/>
  <c r="B135" i="59" s="1"/>
  <c r="K129" i="15"/>
  <c r="K130" i="15"/>
  <c r="K131" i="15"/>
  <c r="B131" i="15" s="1"/>
  <c r="K132" i="15"/>
  <c r="B132" i="15" s="1"/>
  <c r="K133" i="15"/>
  <c r="K134" i="15"/>
  <c r="K135" i="15"/>
  <c r="K129" i="18"/>
  <c r="B129" i="18" s="1"/>
  <c r="K130" i="18"/>
  <c r="K131" i="18"/>
  <c r="K132" i="18"/>
  <c r="B132" i="18" s="1"/>
  <c r="K133" i="18"/>
  <c r="B133" i="18" s="1"/>
  <c r="K134" i="18"/>
  <c r="K135" i="18"/>
  <c r="K129" i="17"/>
  <c r="K130" i="17"/>
  <c r="B130" i="17" s="1"/>
  <c r="K131" i="17"/>
  <c r="K132" i="17"/>
  <c r="K133" i="17"/>
  <c r="K134" i="17"/>
  <c r="B134" i="17" s="1"/>
  <c r="K135" i="17"/>
  <c r="K129" i="62"/>
  <c r="K130" i="62"/>
  <c r="B130" i="62" s="1"/>
  <c r="K131" i="62"/>
  <c r="B131" i="62" s="1"/>
  <c r="K132" i="62"/>
  <c r="K133" i="62"/>
  <c r="K134" i="62"/>
  <c r="B134" i="62" s="1"/>
  <c r="K135" i="62"/>
  <c r="B135" i="62" s="1"/>
  <c r="K129" i="19"/>
  <c r="K130" i="19"/>
  <c r="K131" i="19"/>
  <c r="B131" i="19" s="1"/>
  <c r="K132" i="19"/>
  <c r="B132" i="19" s="1"/>
  <c r="K133" i="19"/>
  <c r="K134" i="19"/>
  <c r="K135" i="19"/>
  <c r="B135" i="19" s="1"/>
  <c r="K129" i="20"/>
  <c r="B129" i="20" s="1"/>
  <c r="K130" i="20"/>
  <c r="K131" i="20"/>
  <c r="K132" i="20"/>
  <c r="K133" i="20"/>
  <c r="B133" i="20" s="1"/>
  <c r="K134" i="20"/>
  <c r="K135" i="20"/>
  <c r="K129" i="21"/>
  <c r="K130" i="21"/>
  <c r="K131" i="21"/>
  <c r="K132" i="21"/>
  <c r="K133" i="21"/>
  <c r="K134" i="21"/>
  <c r="K135" i="21"/>
  <c r="K129" i="22"/>
  <c r="K130" i="22"/>
  <c r="K131" i="22"/>
  <c r="K132" i="22"/>
  <c r="K133" i="22"/>
  <c r="K134" i="22"/>
  <c r="K135" i="22"/>
  <c r="K129" i="23"/>
  <c r="K130" i="23"/>
  <c r="K131" i="23"/>
  <c r="K132" i="23"/>
  <c r="K133" i="23"/>
  <c r="K134" i="23"/>
  <c r="K135" i="23"/>
  <c r="K129" i="24"/>
  <c r="B129" i="24" s="1"/>
  <c r="K130" i="24"/>
  <c r="K131" i="24"/>
  <c r="B131" i="24" s="1"/>
  <c r="K132" i="24"/>
  <c r="B132" i="24" s="1"/>
  <c r="K133" i="24"/>
  <c r="B133" i="24" s="1"/>
  <c r="K134" i="24"/>
  <c r="K135" i="24"/>
  <c r="B135" i="24" s="1"/>
  <c r="K129" i="42"/>
  <c r="K130" i="42"/>
  <c r="K131" i="42"/>
  <c r="K132" i="42"/>
  <c r="K133" i="42"/>
  <c r="K134" i="42"/>
  <c r="K135" i="42"/>
  <c r="K129" i="25"/>
  <c r="K130" i="25"/>
  <c r="K131" i="25"/>
  <c r="K132" i="25"/>
  <c r="K133" i="25"/>
  <c r="K134" i="25"/>
  <c r="K135" i="25"/>
  <c r="K129" i="26"/>
  <c r="K130" i="26"/>
  <c r="K131" i="26"/>
  <c r="K132" i="26"/>
  <c r="K133" i="26"/>
  <c r="K134" i="26"/>
  <c r="K135" i="26"/>
  <c r="K129" i="27"/>
  <c r="K130" i="27"/>
  <c r="K131" i="27"/>
  <c r="K132" i="27"/>
  <c r="K133" i="27"/>
  <c r="K134" i="27"/>
  <c r="K135" i="27"/>
  <c r="K129" i="28"/>
  <c r="K130" i="28"/>
  <c r="B130" i="28" s="1"/>
  <c r="K131" i="28"/>
  <c r="K132" i="28"/>
  <c r="K133" i="28"/>
  <c r="K134" i="28"/>
  <c r="B134" i="28" s="1"/>
  <c r="K135" i="28"/>
  <c r="K129" i="29"/>
  <c r="K130" i="29"/>
  <c r="K131" i="29"/>
  <c r="K132" i="29"/>
  <c r="K133" i="29"/>
  <c r="K134" i="29"/>
  <c r="K135" i="29"/>
  <c r="B135" i="29" s="1"/>
  <c r="K129" i="30"/>
  <c r="K130" i="30"/>
  <c r="B130" i="30" s="1"/>
  <c r="K131" i="30"/>
  <c r="B131" i="30" s="1"/>
  <c r="K132" i="30"/>
  <c r="B132" i="30" s="1"/>
  <c r="K133" i="30"/>
  <c r="K134" i="30"/>
  <c r="K135" i="30"/>
  <c r="B135" i="30" s="1"/>
  <c r="K129" i="31"/>
  <c r="K130" i="31"/>
  <c r="K131" i="31"/>
  <c r="K132" i="31"/>
  <c r="B132" i="31" s="1"/>
  <c r="K133" i="31"/>
  <c r="B133" i="31" s="1"/>
  <c r="K134" i="31"/>
  <c r="B134" i="31" s="1"/>
  <c r="K135" i="31"/>
  <c r="B135" i="31" s="1"/>
  <c r="K129" i="32"/>
  <c r="B129" i="32" s="1"/>
  <c r="K130" i="32"/>
  <c r="B130" i="32" s="1"/>
  <c r="K131" i="32"/>
  <c r="K132" i="32"/>
  <c r="K133" i="32"/>
  <c r="K134" i="32"/>
  <c r="B134" i="32" s="1"/>
  <c r="K135" i="32"/>
  <c r="K129" i="60"/>
  <c r="K130" i="60"/>
  <c r="K131" i="60"/>
  <c r="K132" i="60"/>
  <c r="K133" i="60"/>
  <c r="K134" i="60"/>
  <c r="K135" i="60"/>
  <c r="K129" i="34"/>
  <c r="K130" i="34"/>
  <c r="K131" i="34"/>
  <c r="B131" i="34" s="1"/>
  <c r="K132" i="34"/>
  <c r="B132" i="34" s="1"/>
  <c r="K133" i="34"/>
  <c r="K134" i="34"/>
  <c r="K135" i="34"/>
  <c r="K129" i="35"/>
  <c r="K130" i="35"/>
  <c r="K131" i="35"/>
  <c r="K132" i="35"/>
  <c r="B132" i="35" s="1"/>
  <c r="K133" i="35"/>
  <c r="B133" i="35" s="1"/>
  <c r="K134" i="35"/>
  <c r="K135" i="35"/>
  <c r="K129" i="36"/>
  <c r="B129" i="36" s="1"/>
  <c r="K130" i="36"/>
  <c r="B130" i="36" s="1"/>
  <c r="K131" i="36"/>
  <c r="B131" i="36" s="1"/>
  <c r="K132" i="36"/>
  <c r="B132" i="36" s="1"/>
  <c r="K133" i="36"/>
  <c r="B133" i="36" s="1"/>
  <c r="K134" i="36"/>
  <c r="B134" i="36" s="1"/>
  <c r="K135" i="36"/>
  <c r="K129" i="37"/>
  <c r="K130" i="37"/>
  <c r="K131" i="37"/>
  <c r="B131" i="37" s="1"/>
  <c r="K132" i="37"/>
  <c r="K133" i="37"/>
  <c r="K134" i="37"/>
  <c r="K135" i="37"/>
  <c r="B135" i="37" s="1"/>
  <c r="K129" i="38"/>
  <c r="B129" i="38" s="1"/>
  <c r="K130" i="38"/>
  <c r="B130" i="38" s="1"/>
  <c r="K131" i="38"/>
  <c r="B131" i="38" s="1"/>
  <c r="K132" i="38"/>
  <c r="B132" i="38" s="1"/>
  <c r="K133" i="38"/>
  <c r="B133" i="38" s="1"/>
  <c r="K134" i="38"/>
  <c r="B134" i="38" s="1"/>
  <c r="K135" i="38"/>
  <c r="B135" i="38" s="1"/>
  <c r="K129" i="39"/>
  <c r="K130" i="39"/>
  <c r="K131" i="39"/>
  <c r="K132" i="39"/>
  <c r="K133" i="39"/>
  <c r="B133" i="39" s="1"/>
  <c r="K134" i="39"/>
  <c r="K135" i="39"/>
  <c r="K129" i="40"/>
  <c r="K130" i="40"/>
  <c r="K131" i="40"/>
  <c r="K132" i="40"/>
  <c r="K133" i="40"/>
  <c r="K134" i="40"/>
  <c r="K135" i="40"/>
  <c r="K129" i="41"/>
  <c r="K130" i="41"/>
  <c r="K131" i="41"/>
  <c r="K132" i="41"/>
  <c r="K133" i="41"/>
  <c r="K134" i="41"/>
  <c r="K135" i="41"/>
  <c r="B135" i="41" s="1"/>
  <c r="K129" i="44"/>
  <c r="K130" i="44"/>
  <c r="K131" i="44"/>
  <c r="K132" i="44"/>
  <c r="K133" i="44"/>
  <c r="K134" i="44"/>
  <c r="K135" i="44"/>
  <c r="K132" i="45"/>
  <c r="B132" i="45" s="1"/>
  <c r="K133" i="45"/>
  <c r="B133" i="45" s="1"/>
  <c r="K134" i="45"/>
  <c r="K135" i="45"/>
  <c r="K129" i="46"/>
  <c r="K130" i="46"/>
  <c r="K131" i="46"/>
  <c r="K132" i="46"/>
  <c r="K133" i="46"/>
  <c r="K134" i="46"/>
  <c r="K135" i="46"/>
  <c r="K129" i="47"/>
  <c r="K130" i="47"/>
  <c r="K131" i="47"/>
  <c r="K132" i="47"/>
  <c r="K133" i="47"/>
  <c r="K134" i="47"/>
  <c r="K135" i="47"/>
  <c r="B135" i="47" s="1"/>
  <c r="K129" i="48"/>
  <c r="K130" i="48"/>
  <c r="K131" i="48"/>
  <c r="K132" i="48"/>
  <c r="B132" i="48" s="1"/>
  <c r="K133" i="48"/>
  <c r="K134" i="48"/>
  <c r="K135" i="48"/>
  <c r="K129" i="49"/>
  <c r="K130" i="49"/>
  <c r="K131" i="49"/>
  <c r="K132" i="49"/>
  <c r="K133" i="49"/>
  <c r="K134" i="49"/>
  <c r="K135" i="49"/>
  <c r="K129" i="50"/>
  <c r="K130" i="50"/>
  <c r="K131" i="50"/>
  <c r="K132" i="50"/>
  <c r="K133" i="50"/>
  <c r="K134" i="50"/>
  <c r="K135" i="50"/>
  <c r="K129" i="51"/>
  <c r="K130" i="51"/>
  <c r="B130" i="51" s="1"/>
  <c r="K131" i="51"/>
  <c r="B131" i="51" s="1"/>
  <c r="K132" i="51"/>
  <c r="K133" i="51"/>
  <c r="K134" i="51"/>
  <c r="K135" i="51"/>
  <c r="B135" i="51" s="1"/>
  <c r="K129" i="52"/>
  <c r="K130" i="52"/>
  <c r="K131" i="52"/>
  <c r="K132" i="52"/>
  <c r="K133" i="52"/>
  <c r="K134" i="52"/>
  <c r="K135" i="52"/>
  <c r="K129" i="53"/>
  <c r="B129" i="53" s="1"/>
  <c r="K130" i="53"/>
  <c r="B130" i="53" s="1"/>
  <c r="K131" i="53"/>
  <c r="B131" i="53" s="1"/>
  <c r="K132" i="53"/>
  <c r="B132" i="53" s="1"/>
  <c r="K133" i="53"/>
  <c r="B133" i="53" s="1"/>
  <c r="K134" i="53"/>
  <c r="B134" i="53" s="1"/>
  <c r="K135" i="53"/>
  <c r="B135" i="53" s="1"/>
  <c r="K132" i="54"/>
  <c r="K133" i="54"/>
  <c r="K134" i="54"/>
  <c r="B134" i="54" s="1"/>
  <c r="K135" i="54"/>
  <c r="K129" i="55"/>
  <c r="K130" i="55"/>
  <c r="K131" i="55"/>
  <c r="K132" i="55"/>
  <c r="K133" i="55"/>
  <c r="K134" i="55"/>
  <c r="K135" i="55"/>
  <c r="K129" i="56"/>
  <c r="K130" i="56"/>
  <c r="K131" i="56"/>
  <c r="K132" i="56"/>
  <c r="K133" i="56"/>
  <c r="K134" i="56"/>
  <c r="K135" i="56"/>
  <c r="K129" i="57"/>
  <c r="B129" i="57" s="1"/>
  <c r="K130" i="57"/>
  <c r="K131" i="57"/>
  <c r="B131" i="57" s="1"/>
  <c r="K132" i="57"/>
  <c r="K133" i="57"/>
  <c r="K134" i="57"/>
  <c r="K135" i="57"/>
  <c r="K129" i="58"/>
  <c r="K130" i="58"/>
  <c r="K131" i="58"/>
  <c r="K132" i="58"/>
  <c r="K133" i="58"/>
  <c r="K134" i="58"/>
  <c r="K135" i="58"/>
  <c r="K129" i="61"/>
  <c r="K130" i="61"/>
  <c r="K131" i="61"/>
  <c r="K132" i="61"/>
  <c r="K133" i="61"/>
  <c r="K134" i="61"/>
  <c r="K135" i="61"/>
  <c r="N66" i="6"/>
  <c r="N67" i="6"/>
  <c r="N68" i="6"/>
  <c r="N69" i="6"/>
  <c r="B69" i="6" s="1"/>
  <c r="N70" i="6"/>
  <c r="B70" i="6" s="1"/>
  <c r="N71" i="6"/>
  <c r="B71" i="6" s="1"/>
  <c r="N72" i="6"/>
  <c r="B72" i="6" s="1"/>
  <c r="N66" i="7"/>
  <c r="N67" i="7"/>
  <c r="N68" i="7"/>
  <c r="N69" i="7"/>
  <c r="B69" i="7" s="1"/>
  <c r="N70" i="7"/>
  <c r="B70" i="7" s="1"/>
  <c r="N71" i="7"/>
  <c r="N72" i="7"/>
  <c r="N66" i="9"/>
  <c r="N67" i="9"/>
  <c r="N68" i="9"/>
  <c r="B68" i="9" s="1"/>
  <c r="N69" i="9"/>
  <c r="N70" i="9"/>
  <c r="N71" i="9"/>
  <c r="B71" i="9" s="1"/>
  <c r="N72" i="9"/>
  <c r="N66" i="10"/>
  <c r="N67" i="10"/>
  <c r="N68" i="10"/>
  <c r="N69" i="10"/>
  <c r="N70" i="10"/>
  <c r="N71" i="10"/>
  <c r="N72" i="10"/>
  <c r="N66" i="11"/>
  <c r="N67" i="11"/>
  <c r="N68" i="11"/>
  <c r="N69" i="11"/>
  <c r="N70" i="11"/>
  <c r="N71" i="11"/>
  <c r="N72" i="11"/>
  <c r="N66" i="12"/>
  <c r="N67" i="12"/>
  <c r="N68" i="12"/>
  <c r="N69" i="12"/>
  <c r="N70" i="12"/>
  <c r="N71" i="12"/>
  <c r="N72" i="12"/>
  <c r="N66" i="13"/>
  <c r="N67" i="13"/>
  <c r="N68" i="13"/>
  <c r="N69" i="13"/>
  <c r="N70" i="13"/>
  <c r="N71" i="13"/>
  <c r="N72" i="13"/>
  <c r="N66" i="59"/>
  <c r="N67" i="59"/>
  <c r="N68" i="59"/>
  <c r="N69" i="59"/>
  <c r="N70" i="59"/>
  <c r="N71" i="59"/>
  <c r="N72" i="59"/>
  <c r="N66" i="15"/>
  <c r="N67" i="15"/>
  <c r="N68" i="15"/>
  <c r="N69" i="15"/>
  <c r="B69" i="15" s="1"/>
  <c r="N70" i="15"/>
  <c r="B70" i="15" s="1"/>
  <c r="N71" i="15"/>
  <c r="B71" i="15" s="1"/>
  <c r="N72" i="15"/>
  <c r="B72" i="15" s="1"/>
  <c r="N66" i="18"/>
  <c r="N67" i="18"/>
  <c r="N68" i="18"/>
  <c r="N69" i="18"/>
  <c r="N70" i="18"/>
  <c r="B70" i="18" s="1"/>
  <c r="N71" i="18"/>
  <c r="N72" i="18"/>
  <c r="N66" i="17"/>
  <c r="N67" i="17"/>
  <c r="N68" i="17"/>
  <c r="N69" i="17"/>
  <c r="N70" i="17"/>
  <c r="B70" i="17" s="1"/>
  <c r="N71" i="17"/>
  <c r="B71" i="17" s="1"/>
  <c r="N72" i="17"/>
  <c r="N66" i="62"/>
  <c r="B66" i="62" s="1"/>
  <c r="N67" i="62"/>
  <c r="B67" i="62" s="1"/>
  <c r="N68" i="62"/>
  <c r="B68" i="62" s="1"/>
  <c r="N69" i="62"/>
  <c r="N70" i="62"/>
  <c r="N71" i="62"/>
  <c r="B71" i="62" s="1"/>
  <c r="N72" i="62"/>
  <c r="B72" i="62" s="1"/>
  <c r="N66" i="19"/>
  <c r="N67" i="19"/>
  <c r="N68" i="19"/>
  <c r="N69" i="19"/>
  <c r="B69" i="19" s="1"/>
  <c r="N70" i="19"/>
  <c r="N71" i="19"/>
  <c r="N72" i="19"/>
  <c r="B72" i="19" s="1"/>
  <c r="N66" i="20"/>
  <c r="N67" i="20"/>
  <c r="N68" i="20"/>
  <c r="N69" i="20"/>
  <c r="B69" i="20" s="1"/>
  <c r="N70" i="20"/>
  <c r="B70" i="20" s="1"/>
  <c r="N71" i="20"/>
  <c r="N72" i="20"/>
  <c r="N66" i="21"/>
  <c r="N67" i="21"/>
  <c r="N68" i="21"/>
  <c r="N69" i="21"/>
  <c r="N70" i="21"/>
  <c r="N71" i="21"/>
  <c r="N72" i="21"/>
  <c r="N66" i="22"/>
  <c r="N67" i="22"/>
  <c r="N68" i="22"/>
  <c r="N69" i="22"/>
  <c r="N70" i="22"/>
  <c r="B70" i="22" s="1"/>
  <c r="N71" i="22"/>
  <c r="B71" i="22" s="1"/>
  <c r="N72" i="22"/>
  <c r="B72" i="22" s="1"/>
  <c r="N66" i="23"/>
  <c r="N67" i="23"/>
  <c r="N68" i="23"/>
  <c r="N69" i="23"/>
  <c r="N70" i="23"/>
  <c r="N71" i="23"/>
  <c r="N72" i="23"/>
  <c r="N66" i="24"/>
  <c r="N67" i="24"/>
  <c r="N68" i="24"/>
  <c r="N69" i="24"/>
  <c r="N70" i="24"/>
  <c r="B70" i="24" s="1"/>
  <c r="N71" i="24"/>
  <c r="N72" i="24"/>
  <c r="N66" i="42"/>
  <c r="N67" i="42"/>
  <c r="N68" i="42"/>
  <c r="N69" i="42"/>
  <c r="N70" i="42"/>
  <c r="N71" i="42"/>
  <c r="N72" i="42"/>
  <c r="N66" i="25"/>
  <c r="N67" i="25"/>
  <c r="N68" i="25"/>
  <c r="N69" i="25"/>
  <c r="N70" i="25"/>
  <c r="N71" i="25"/>
  <c r="B71" i="25" s="1"/>
  <c r="N72" i="25"/>
  <c r="N66" i="26"/>
  <c r="N67" i="26"/>
  <c r="N68" i="26"/>
  <c r="N69" i="26"/>
  <c r="B69" i="26" s="1"/>
  <c r="N70" i="26"/>
  <c r="B70" i="26" s="1"/>
  <c r="N71" i="26"/>
  <c r="N72" i="26"/>
  <c r="B72" i="26" s="1"/>
  <c r="N66" i="27"/>
  <c r="N67" i="27"/>
  <c r="N68" i="27"/>
  <c r="N69" i="27"/>
  <c r="N70" i="27"/>
  <c r="N71" i="27"/>
  <c r="N72" i="27"/>
  <c r="N66" i="28"/>
  <c r="N67" i="28"/>
  <c r="N68" i="28"/>
  <c r="B68" i="28" s="1"/>
  <c r="N69" i="28"/>
  <c r="B69" i="28" s="1"/>
  <c r="N70" i="28"/>
  <c r="B70" i="28" s="1"/>
  <c r="N71" i="28"/>
  <c r="B71" i="28" s="1"/>
  <c r="N72" i="28"/>
  <c r="N66" i="29"/>
  <c r="N67" i="29"/>
  <c r="N68" i="29"/>
  <c r="N69" i="29"/>
  <c r="B69" i="29" s="1"/>
  <c r="N70" i="29"/>
  <c r="B70" i="29" s="1"/>
  <c r="N71" i="29"/>
  <c r="B71" i="29" s="1"/>
  <c r="N72" i="29"/>
  <c r="B72" i="29" s="1"/>
  <c r="N66" i="30"/>
  <c r="N67" i="30"/>
  <c r="N68" i="30"/>
  <c r="N69" i="30"/>
  <c r="B69" i="30" s="1"/>
  <c r="N70" i="30"/>
  <c r="N71" i="30"/>
  <c r="B71" i="30" s="1"/>
  <c r="N72" i="30"/>
  <c r="N66" i="31"/>
  <c r="N67" i="31"/>
  <c r="N68" i="31"/>
  <c r="N69" i="31"/>
  <c r="B69" i="31" s="1"/>
  <c r="N70" i="31"/>
  <c r="N71" i="31"/>
  <c r="N72" i="31"/>
  <c r="N66" i="32"/>
  <c r="N67" i="32"/>
  <c r="N68" i="32"/>
  <c r="N69" i="32"/>
  <c r="N70" i="32"/>
  <c r="N71" i="32"/>
  <c r="B71" i="32" s="1"/>
  <c r="N72" i="32"/>
  <c r="N66" i="60"/>
  <c r="N67" i="60"/>
  <c r="N68" i="60"/>
  <c r="N69" i="60"/>
  <c r="N70" i="60"/>
  <c r="N71" i="60"/>
  <c r="N72" i="60"/>
  <c r="N66" i="34"/>
  <c r="N67" i="34"/>
  <c r="N68" i="34"/>
  <c r="N69" i="34"/>
  <c r="B69" i="34" s="1"/>
  <c r="N70" i="34"/>
  <c r="N71" i="34"/>
  <c r="N72" i="34"/>
  <c r="N66" i="35"/>
  <c r="N67" i="35"/>
  <c r="N68" i="35"/>
  <c r="N69" i="35"/>
  <c r="B69" i="35" s="1"/>
  <c r="N70" i="35"/>
  <c r="B70" i="35" s="1"/>
  <c r="N71" i="35"/>
  <c r="N72" i="35"/>
  <c r="B72" i="35" s="1"/>
  <c r="N66" i="36"/>
  <c r="N67" i="36"/>
  <c r="N68" i="36"/>
  <c r="N69" i="36"/>
  <c r="N70" i="36"/>
  <c r="N71" i="36"/>
  <c r="B71" i="36" s="1"/>
  <c r="N72" i="36"/>
  <c r="N66" i="37"/>
  <c r="B66" i="37" s="1"/>
  <c r="N67" i="37"/>
  <c r="B67" i="37" s="1"/>
  <c r="N68" i="37"/>
  <c r="B68" i="37" s="1"/>
  <c r="N69" i="37"/>
  <c r="B69" i="37" s="1"/>
  <c r="N70" i="37"/>
  <c r="N71" i="37"/>
  <c r="N72" i="37"/>
  <c r="B72" i="37" s="1"/>
  <c r="N66" i="38"/>
  <c r="N67" i="38"/>
  <c r="N68" i="38"/>
  <c r="N69" i="38"/>
  <c r="B69" i="38" s="1"/>
  <c r="N70" i="38"/>
  <c r="B70" i="38" s="1"/>
  <c r="N71" i="38"/>
  <c r="B71" i="38" s="1"/>
  <c r="N72" i="38"/>
  <c r="B72" i="38" s="1"/>
  <c r="N66" i="39"/>
  <c r="N67" i="39"/>
  <c r="N68" i="39"/>
  <c r="N69" i="39"/>
  <c r="B69" i="39" s="1"/>
  <c r="N70" i="39"/>
  <c r="B70" i="39" s="1"/>
  <c r="N71" i="39"/>
  <c r="N72" i="39"/>
  <c r="N66" i="40"/>
  <c r="N67" i="40"/>
  <c r="N68" i="40"/>
  <c r="N69" i="40"/>
  <c r="N70" i="40"/>
  <c r="N71" i="40"/>
  <c r="N72" i="40"/>
  <c r="N66" i="41"/>
  <c r="N67" i="41"/>
  <c r="N68" i="41"/>
  <c r="N69" i="41"/>
  <c r="N70" i="41"/>
  <c r="B70" i="41" s="1"/>
  <c r="N71" i="41"/>
  <c r="N72" i="41"/>
  <c r="B72" i="41" s="1"/>
  <c r="N66" i="44"/>
  <c r="N67" i="44"/>
  <c r="N68" i="44"/>
  <c r="N69" i="44"/>
  <c r="N70" i="44"/>
  <c r="N71" i="44"/>
  <c r="N72" i="44"/>
  <c r="N66" i="45"/>
  <c r="N67" i="45"/>
  <c r="N68" i="45"/>
  <c r="N69" i="45"/>
  <c r="B69" i="45" s="1"/>
  <c r="N70" i="45"/>
  <c r="B70" i="45" s="1"/>
  <c r="N71" i="45"/>
  <c r="N72" i="45"/>
  <c r="N66" i="46"/>
  <c r="N67" i="46"/>
  <c r="N68" i="46"/>
  <c r="N69" i="46"/>
  <c r="N70" i="46"/>
  <c r="N71" i="46"/>
  <c r="B71" i="46" s="1"/>
  <c r="N72" i="46"/>
  <c r="N66" i="47"/>
  <c r="N67" i="47"/>
  <c r="N68" i="47"/>
  <c r="N69" i="47"/>
  <c r="N70" i="47"/>
  <c r="N71" i="47"/>
  <c r="N72" i="47"/>
  <c r="B72" i="47" s="1"/>
  <c r="N66" i="48"/>
  <c r="N67" i="48"/>
  <c r="N68" i="48"/>
  <c r="N69" i="48"/>
  <c r="B69" i="48" s="1"/>
  <c r="N70" i="48"/>
  <c r="N71" i="48"/>
  <c r="N72" i="48"/>
  <c r="B72" i="48" s="1"/>
  <c r="N66" i="49"/>
  <c r="N67" i="49"/>
  <c r="N68" i="49"/>
  <c r="N69" i="49"/>
  <c r="N70" i="49"/>
  <c r="N71" i="49"/>
  <c r="N72" i="49"/>
  <c r="N66" i="50"/>
  <c r="N67" i="50"/>
  <c r="N68" i="50"/>
  <c r="N69" i="50"/>
  <c r="N70" i="50"/>
  <c r="B70" i="50" s="1"/>
  <c r="N71" i="50"/>
  <c r="B71" i="50" s="1"/>
  <c r="N72" i="50"/>
  <c r="N66" i="51"/>
  <c r="N67" i="51"/>
  <c r="N68" i="51"/>
  <c r="N69" i="51"/>
  <c r="N70" i="51"/>
  <c r="N71" i="51"/>
  <c r="N72" i="51"/>
  <c r="B72" i="51" s="1"/>
  <c r="N66" i="52"/>
  <c r="N67" i="52"/>
  <c r="N68" i="52"/>
  <c r="N69" i="52"/>
  <c r="N70" i="52"/>
  <c r="N71" i="52"/>
  <c r="N72" i="52"/>
  <c r="N66" i="53"/>
  <c r="N67" i="53"/>
  <c r="N68" i="53"/>
  <c r="N69" i="53"/>
  <c r="B69" i="53" s="1"/>
  <c r="N70" i="53"/>
  <c r="B70" i="53" s="1"/>
  <c r="N71" i="53"/>
  <c r="N72" i="53"/>
  <c r="N66" i="54"/>
  <c r="N67" i="54"/>
  <c r="N68" i="54"/>
  <c r="N69" i="54"/>
  <c r="N70" i="54"/>
  <c r="N71" i="54"/>
  <c r="B71" i="54" s="1"/>
  <c r="N72" i="54"/>
  <c r="N66" i="55"/>
  <c r="N67" i="55"/>
  <c r="N68" i="55"/>
  <c r="N69" i="55"/>
  <c r="N70" i="55"/>
  <c r="N71" i="55"/>
  <c r="N72" i="55"/>
  <c r="N66" i="56"/>
  <c r="N67" i="56"/>
  <c r="N68" i="56"/>
  <c r="N69" i="56"/>
  <c r="N70" i="56"/>
  <c r="N71" i="56"/>
  <c r="N72" i="56"/>
  <c r="N66" i="57"/>
  <c r="N67" i="57"/>
  <c r="N68" i="57"/>
  <c r="N69" i="57"/>
  <c r="N70" i="57"/>
  <c r="N71" i="57"/>
  <c r="N72" i="57"/>
  <c r="N66" i="58"/>
  <c r="N67" i="58"/>
  <c r="N68" i="58"/>
  <c r="N69" i="58"/>
  <c r="N70" i="58"/>
  <c r="N71" i="58"/>
  <c r="N72" i="58"/>
  <c r="N66" i="61"/>
  <c r="N67" i="61"/>
  <c r="N68" i="61"/>
  <c r="N69" i="61"/>
  <c r="N70" i="61"/>
  <c r="N71" i="61"/>
  <c r="N72" i="61"/>
  <c r="B150" i="6"/>
  <c r="B151" i="6"/>
  <c r="B152" i="6"/>
  <c r="B153" i="6"/>
  <c r="B154" i="6"/>
  <c r="B155" i="6"/>
  <c r="B156" i="6"/>
  <c r="B153" i="7"/>
  <c r="B156" i="7"/>
  <c r="B150" i="9"/>
  <c r="B152" i="9"/>
  <c r="B153" i="9"/>
  <c r="B154" i="9"/>
  <c r="B156" i="9"/>
  <c r="B150" i="10"/>
  <c r="B151" i="10"/>
  <c r="B152" i="10"/>
  <c r="B153" i="10"/>
  <c r="B154" i="10"/>
  <c r="B155" i="10"/>
  <c r="B156" i="10"/>
  <c r="B150" i="12"/>
  <c r="B151" i="12"/>
  <c r="B152" i="12"/>
  <c r="B153" i="12"/>
  <c r="B154" i="12"/>
  <c r="B155" i="12"/>
  <c r="B156" i="12"/>
  <c r="B150" i="13"/>
  <c r="B151" i="13"/>
  <c r="B152" i="13"/>
  <c r="B153" i="13"/>
  <c r="B154" i="13"/>
  <c r="B155" i="13"/>
  <c r="B156" i="13"/>
  <c r="B150" i="59"/>
  <c r="B151" i="59"/>
  <c r="B153" i="59"/>
  <c r="B154" i="59"/>
  <c r="B155" i="59"/>
  <c r="B150" i="15"/>
  <c r="B151" i="15"/>
  <c r="B152" i="15"/>
  <c r="B154" i="15"/>
  <c r="B155" i="15"/>
  <c r="B156" i="15"/>
  <c r="B150" i="18"/>
  <c r="B151" i="18"/>
  <c r="B152" i="18"/>
  <c r="B153" i="18"/>
  <c r="B155" i="18"/>
  <c r="B156" i="18"/>
  <c r="B151" i="17"/>
  <c r="B152" i="17"/>
  <c r="B153" i="17"/>
  <c r="B156" i="17"/>
  <c r="B150" i="62"/>
  <c r="B153" i="62"/>
  <c r="B154" i="62"/>
  <c r="B155" i="62"/>
  <c r="B151" i="19"/>
  <c r="B152" i="19"/>
  <c r="B154" i="19"/>
  <c r="B155" i="19"/>
  <c r="B151" i="20"/>
  <c r="B152" i="20"/>
  <c r="B155" i="20"/>
  <c r="B156" i="20"/>
  <c r="B150" i="21"/>
  <c r="B151" i="21"/>
  <c r="B152" i="21"/>
  <c r="B153" i="21"/>
  <c r="B154" i="21"/>
  <c r="B155" i="21"/>
  <c r="B156" i="21"/>
  <c r="B150" i="22"/>
  <c r="B151" i="22"/>
  <c r="B153" i="22"/>
  <c r="B154" i="22"/>
  <c r="B155" i="22"/>
  <c r="B150" i="23"/>
  <c r="B151" i="23"/>
  <c r="B152" i="23"/>
  <c r="B153" i="23"/>
  <c r="B154" i="23"/>
  <c r="B155" i="23"/>
  <c r="B156" i="23"/>
  <c r="B151" i="24"/>
  <c r="B152" i="24"/>
  <c r="B153" i="24"/>
  <c r="B155" i="24"/>
  <c r="B150" i="42"/>
  <c r="B151" i="42"/>
  <c r="B152" i="42"/>
  <c r="B153" i="42"/>
  <c r="B154" i="42"/>
  <c r="B155" i="42"/>
  <c r="B156" i="42"/>
  <c r="B150" i="25"/>
  <c r="B151" i="25"/>
  <c r="B152" i="25"/>
  <c r="B153" i="25"/>
  <c r="B154" i="25"/>
  <c r="B155" i="25"/>
  <c r="B150" i="26"/>
  <c r="B151" i="26"/>
  <c r="B154" i="26"/>
  <c r="B155" i="26"/>
  <c r="B156" i="26"/>
  <c r="B150" i="27"/>
  <c r="B151" i="27"/>
  <c r="B152" i="27"/>
  <c r="B153" i="27"/>
  <c r="B154" i="27"/>
  <c r="B155" i="27"/>
  <c r="B156" i="27"/>
  <c r="B150" i="28"/>
  <c r="B152" i="28"/>
  <c r="B153" i="28"/>
  <c r="B154" i="28"/>
  <c r="B156" i="28"/>
  <c r="B150" i="29"/>
  <c r="B151" i="29"/>
  <c r="B152" i="29"/>
  <c r="B153" i="29"/>
  <c r="B154" i="29"/>
  <c r="B155" i="29"/>
  <c r="B151" i="31"/>
  <c r="B152" i="31"/>
  <c r="B153" i="31"/>
  <c r="B155" i="31"/>
  <c r="B150" i="32"/>
  <c r="B152" i="32"/>
  <c r="B153" i="32"/>
  <c r="B154" i="32"/>
  <c r="B156" i="32"/>
  <c r="B150" i="60"/>
  <c r="B151" i="60"/>
  <c r="B152" i="60"/>
  <c r="B153" i="60"/>
  <c r="B154" i="60"/>
  <c r="B155" i="60"/>
  <c r="B156" i="60"/>
  <c r="B150" i="34"/>
  <c r="B151" i="34"/>
  <c r="B152" i="34"/>
  <c r="B154" i="34"/>
  <c r="B155" i="34"/>
  <c r="B156" i="34"/>
  <c r="B150" i="35"/>
  <c r="B151" i="35"/>
  <c r="B152" i="35"/>
  <c r="B155" i="35"/>
  <c r="B156" i="35"/>
  <c r="B150" i="37"/>
  <c r="B151" i="37"/>
  <c r="B152" i="37"/>
  <c r="B153" i="37"/>
  <c r="B154" i="37"/>
  <c r="B155" i="37"/>
  <c r="B156" i="37"/>
  <c r="B150" i="39"/>
  <c r="B151" i="39"/>
  <c r="B152" i="39"/>
  <c r="B153" i="39"/>
  <c r="B155" i="39"/>
  <c r="B156" i="39"/>
  <c r="B150" i="40"/>
  <c r="B153" i="40"/>
  <c r="B150" i="41"/>
  <c r="B151" i="41"/>
  <c r="B152" i="41"/>
  <c r="B153" i="41"/>
  <c r="B154" i="41"/>
  <c r="B155" i="41"/>
  <c r="B150" i="44"/>
  <c r="B151" i="44"/>
  <c r="B152" i="44"/>
  <c r="B153" i="44"/>
  <c r="B154" i="44"/>
  <c r="B155" i="44"/>
  <c r="B156" i="44"/>
  <c r="B152" i="46"/>
  <c r="B153" i="46"/>
  <c r="B154" i="46"/>
  <c r="B156" i="46"/>
  <c r="B150" i="47"/>
  <c r="B151" i="47"/>
  <c r="B152" i="47"/>
  <c r="B153" i="47"/>
  <c r="B154" i="47"/>
  <c r="B155" i="47"/>
  <c r="B150" i="48"/>
  <c r="B151" i="48"/>
  <c r="B152" i="48"/>
  <c r="B153" i="48"/>
  <c r="B154" i="48"/>
  <c r="B155" i="48"/>
  <c r="B156" i="48"/>
  <c r="B150" i="49"/>
  <c r="B151" i="49"/>
  <c r="B152" i="49"/>
  <c r="B153" i="49"/>
  <c r="B154" i="49"/>
  <c r="B155" i="49"/>
  <c r="B156" i="49"/>
  <c r="B152" i="50"/>
  <c r="B153" i="50"/>
  <c r="B156" i="50"/>
  <c r="B150" i="51"/>
  <c r="B151" i="51"/>
  <c r="B152" i="51"/>
  <c r="B153" i="51"/>
  <c r="B154" i="51"/>
  <c r="B155" i="51"/>
  <c r="B156" i="51"/>
  <c r="B150" i="52"/>
  <c r="B151" i="52"/>
  <c r="B152" i="52"/>
  <c r="B153" i="52"/>
  <c r="B154" i="52"/>
  <c r="B155" i="52"/>
  <c r="B156" i="52"/>
  <c r="B151" i="53"/>
  <c r="B153" i="53"/>
  <c r="B154" i="53"/>
  <c r="B155" i="53"/>
  <c r="B153" i="54"/>
  <c r="B154" i="54"/>
  <c r="B156" i="54"/>
  <c r="B150" i="55"/>
  <c r="B151" i="55"/>
  <c r="B152" i="55"/>
  <c r="B153" i="55"/>
  <c r="B154" i="55"/>
  <c r="B155" i="55"/>
  <c r="B156" i="55"/>
  <c r="B150" i="56"/>
  <c r="B151" i="56"/>
  <c r="B152" i="56"/>
  <c r="B153" i="56"/>
  <c r="B154" i="56"/>
  <c r="B155" i="56"/>
  <c r="B156" i="56"/>
  <c r="B151" i="57"/>
  <c r="B152" i="57"/>
  <c r="B153" i="57"/>
  <c r="B155" i="57"/>
  <c r="B156" i="57"/>
  <c r="B150" i="58"/>
  <c r="B151" i="58"/>
  <c r="B152" i="58"/>
  <c r="B153" i="58"/>
  <c r="B154" i="58"/>
  <c r="B155" i="58"/>
  <c r="B156" i="58"/>
  <c r="B150" i="61"/>
  <c r="B151" i="61"/>
  <c r="B152" i="61"/>
  <c r="B153" i="61"/>
  <c r="B154" i="61"/>
  <c r="B155" i="61"/>
  <c r="B156" i="61"/>
  <c r="B129" i="6"/>
  <c r="B130" i="6"/>
  <c r="B131" i="6"/>
  <c r="B132" i="7"/>
  <c r="B133" i="7"/>
  <c r="B134" i="7"/>
  <c r="B135" i="7"/>
  <c r="B131" i="9"/>
  <c r="B133" i="9"/>
  <c r="B135" i="9"/>
  <c r="B129" i="10"/>
  <c r="B130" i="10"/>
  <c r="B131" i="10"/>
  <c r="B132" i="10"/>
  <c r="B133" i="10"/>
  <c r="B134" i="10"/>
  <c r="B135" i="10"/>
  <c r="B129" i="11"/>
  <c r="B130" i="11"/>
  <c r="B131" i="11"/>
  <c r="B133" i="11"/>
  <c r="B134" i="11"/>
  <c r="B135" i="11"/>
  <c r="B129" i="12"/>
  <c r="B130" i="12"/>
  <c r="B131" i="12"/>
  <c r="B132" i="12"/>
  <c r="B133" i="12"/>
  <c r="B134" i="12"/>
  <c r="B135" i="12"/>
  <c r="B129" i="13"/>
  <c r="B130" i="13"/>
  <c r="B131" i="13"/>
  <c r="B132" i="13"/>
  <c r="B133" i="13"/>
  <c r="B134" i="13"/>
  <c r="B135" i="13"/>
  <c r="B129" i="59"/>
  <c r="B130" i="59"/>
  <c r="B132" i="59"/>
  <c r="B133" i="59"/>
  <c r="B134" i="59"/>
  <c r="B129" i="15"/>
  <c r="B130" i="15"/>
  <c r="B133" i="15"/>
  <c r="B134" i="15"/>
  <c r="B135" i="15"/>
  <c r="B130" i="18"/>
  <c r="B131" i="18"/>
  <c r="B134" i="18"/>
  <c r="B135" i="18"/>
  <c r="B129" i="17"/>
  <c r="B131" i="17"/>
  <c r="B132" i="17"/>
  <c r="B133" i="17"/>
  <c r="B135" i="17"/>
  <c r="B129" i="62"/>
  <c r="B132" i="62"/>
  <c r="B133" i="62"/>
  <c r="B129" i="19"/>
  <c r="B130" i="19"/>
  <c r="B133" i="19"/>
  <c r="B134" i="19"/>
  <c r="B130" i="20"/>
  <c r="B131" i="20"/>
  <c r="B132" i="20"/>
  <c r="B134" i="20"/>
  <c r="B135" i="20"/>
  <c r="B129" i="21"/>
  <c r="B130" i="21"/>
  <c r="B131" i="21"/>
  <c r="B132" i="21"/>
  <c r="B133" i="21"/>
  <c r="B134" i="21"/>
  <c r="B135" i="21"/>
  <c r="B129" i="22"/>
  <c r="B130" i="22"/>
  <c r="B131" i="22"/>
  <c r="B132" i="22"/>
  <c r="B133" i="22"/>
  <c r="B134" i="22"/>
  <c r="B135" i="22"/>
  <c r="B129" i="23"/>
  <c r="B130" i="23"/>
  <c r="B131" i="23"/>
  <c r="B132" i="23"/>
  <c r="B133" i="23"/>
  <c r="B134" i="23"/>
  <c r="B135" i="23"/>
  <c r="B130" i="24"/>
  <c r="B134" i="24"/>
  <c r="B129" i="42"/>
  <c r="B130" i="42"/>
  <c r="B131" i="42"/>
  <c r="B132" i="42"/>
  <c r="B133" i="42"/>
  <c r="B134" i="42"/>
  <c r="B135" i="42"/>
  <c r="B129" i="25"/>
  <c r="B130" i="25"/>
  <c r="B131" i="25"/>
  <c r="B132" i="25"/>
  <c r="B133" i="25"/>
  <c r="B134" i="25"/>
  <c r="B135" i="25"/>
  <c r="B129" i="26"/>
  <c r="B130" i="26"/>
  <c r="B131" i="26"/>
  <c r="B132" i="26"/>
  <c r="B133" i="26"/>
  <c r="B134" i="26"/>
  <c r="B135" i="26"/>
  <c r="B129" i="27"/>
  <c r="B130" i="27"/>
  <c r="B131" i="27"/>
  <c r="B132" i="27"/>
  <c r="B133" i="27"/>
  <c r="B134" i="27"/>
  <c r="B135" i="27"/>
  <c r="B129" i="28"/>
  <c r="B131" i="28"/>
  <c r="B132" i="28"/>
  <c r="B133" i="28"/>
  <c r="B135" i="28"/>
  <c r="B129" i="29"/>
  <c r="B130" i="29"/>
  <c r="B131" i="29"/>
  <c r="B132" i="29"/>
  <c r="B133" i="29"/>
  <c r="B134" i="29"/>
  <c r="B129" i="30"/>
  <c r="B133" i="30"/>
  <c r="B134" i="30"/>
  <c r="B129" i="31"/>
  <c r="B130" i="31"/>
  <c r="B131" i="31"/>
  <c r="B131" i="32"/>
  <c r="B132" i="32"/>
  <c r="B133" i="32"/>
  <c r="B135" i="32"/>
  <c r="B129" i="60"/>
  <c r="B130" i="60"/>
  <c r="B131" i="60"/>
  <c r="B132" i="60"/>
  <c r="B133" i="60"/>
  <c r="B134" i="60"/>
  <c r="B135" i="60"/>
  <c r="B129" i="34"/>
  <c r="B130" i="34"/>
  <c r="B133" i="34"/>
  <c r="B134" i="34"/>
  <c r="B135" i="34"/>
  <c r="B129" i="35"/>
  <c r="B130" i="35"/>
  <c r="B131" i="35"/>
  <c r="B134" i="35"/>
  <c r="B135" i="35"/>
  <c r="B135" i="36"/>
  <c r="B129" i="37"/>
  <c r="B130" i="37"/>
  <c r="B132" i="37"/>
  <c r="B133" i="37"/>
  <c r="B134" i="37"/>
  <c r="B129" i="39"/>
  <c r="B130" i="39"/>
  <c r="B131" i="39"/>
  <c r="B132" i="39"/>
  <c r="B134" i="39"/>
  <c r="B135" i="39"/>
  <c r="B129" i="40"/>
  <c r="B130" i="40"/>
  <c r="B131" i="40"/>
  <c r="B132" i="40"/>
  <c r="B133" i="40"/>
  <c r="B134" i="40"/>
  <c r="B135" i="40"/>
  <c r="B129" i="41"/>
  <c r="B130" i="41"/>
  <c r="B131" i="41"/>
  <c r="B132" i="41"/>
  <c r="B133" i="41"/>
  <c r="B134" i="41"/>
  <c r="B129" i="44"/>
  <c r="B130" i="44"/>
  <c r="B131" i="44"/>
  <c r="B132" i="44"/>
  <c r="B133" i="44"/>
  <c r="B134" i="44"/>
  <c r="B135" i="44"/>
  <c r="B134" i="45"/>
  <c r="B135" i="45"/>
  <c r="B129" i="46"/>
  <c r="B130" i="46"/>
  <c r="B131" i="46"/>
  <c r="B132" i="46"/>
  <c r="B133" i="46"/>
  <c r="B134" i="46"/>
  <c r="B135" i="46"/>
  <c r="B129" i="47"/>
  <c r="B130" i="47"/>
  <c r="B131" i="47"/>
  <c r="B132" i="47"/>
  <c r="B133" i="47"/>
  <c r="B134" i="47"/>
  <c r="B129" i="48"/>
  <c r="B130" i="48"/>
  <c r="B131" i="48"/>
  <c r="B133" i="48"/>
  <c r="B134" i="48"/>
  <c r="B135" i="48"/>
  <c r="B129" i="49"/>
  <c r="B130" i="49"/>
  <c r="B131" i="49"/>
  <c r="B132" i="49"/>
  <c r="B133" i="49"/>
  <c r="B134" i="49"/>
  <c r="B135" i="49"/>
  <c r="B129" i="50"/>
  <c r="B130" i="50"/>
  <c r="B131" i="50"/>
  <c r="B132" i="50"/>
  <c r="B133" i="50"/>
  <c r="B134" i="50"/>
  <c r="B135" i="50"/>
  <c r="B129" i="51"/>
  <c r="B132" i="51"/>
  <c r="B133" i="51"/>
  <c r="B134" i="51"/>
  <c r="B129" i="52"/>
  <c r="B130" i="52"/>
  <c r="B131" i="52"/>
  <c r="B132" i="52"/>
  <c r="B133" i="52"/>
  <c r="B134" i="52"/>
  <c r="B135" i="52"/>
  <c r="B132" i="54"/>
  <c r="B133" i="54"/>
  <c r="B135" i="54"/>
  <c r="B129" i="55"/>
  <c r="B130" i="55"/>
  <c r="B131" i="55"/>
  <c r="B132" i="55"/>
  <c r="B133" i="55"/>
  <c r="B134" i="55"/>
  <c r="B135" i="55"/>
  <c r="B129" i="56"/>
  <c r="B130" i="56"/>
  <c r="B131" i="56"/>
  <c r="B132" i="56"/>
  <c r="B133" i="56"/>
  <c r="B134" i="56"/>
  <c r="B135" i="56"/>
  <c r="B130" i="57"/>
  <c r="B132" i="57"/>
  <c r="B133" i="57"/>
  <c r="B134" i="57"/>
  <c r="B135" i="57"/>
  <c r="B129" i="58"/>
  <c r="B130" i="58"/>
  <c r="B131" i="58"/>
  <c r="B132" i="58"/>
  <c r="B133" i="58"/>
  <c r="B134" i="58"/>
  <c r="B135" i="58"/>
  <c r="B129" i="61"/>
  <c r="B130" i="61"/>
  <c r="B131" i="61"/>
  <c r="B132" i="61"/>
  <c r="B133" i="61"/>
  <c r="B134" i="61"/>
  <c r="B135" i="61"/>
  <c r="B87" i="6"/>
  <c r="B88" i="6"/>
  <c r="B89" i="6"/>
  <c r="B90" i="6"/>
  <c r="B91" i="6"/>
  <c r="B92" i="6"/>
  <c r="B93" i="6"/>
  <c r="B90" i="7"/>
  <c r="B91" i="7"/>
  <c r="B92" i="7"/>
  <c r="B93" i="7"/>
  <c r="B87" i="9"/>
  <c r="B88" i="9"/>
  <c r="B89" i="9"/>
  <c r="B90" i="9"/>
  <c r="B91" i="9"/>
  <c r="B92" i="9"/>
  <c r="B93" i="9"/>
  <c r="B87" i="10"/>
  <c r="B88" i="10"/>
  <c r="B89" i="10"/>
  <c r="B90" i="10"/>
  <c r="B91" i="10"/>
  <c r="B92" i="10"/>
  <c r="B93" i="10"/>
  <c r="B87" i="11"/>
  <c r="B88" i="11"/>
  <c r="B89" i="11"/>
  <c r="B90" i="11"/>
  <c r="B91" i="11"/>
  <c r="B92" i="11"/>
  <c r="B93" i="11"/>
  <c r="B87" i="12"/>
  <c r="B88" i="12"/>
  <c r="B89" i="12"/>
  <c r="B90" i="12"/>
  <c r="B91" i="12"/>
  <c r="B92" i="12"/>
  <c r="B93" i="12"/>
  <c r="B87" i="13"/>
  <c r="B88" i="13"/>
  <c r="B89" i="13"/>
  <c r="B90" i="13"/>
  <c r="B91" i="13"/>
  <c r="B92" i="13"/>
  <c r="B93" i="13"/>
  <c r="B87" i="59"/>
  <c r="B88" i="59"/>
  <c r="B89" i="59"/>
  <c r="B90" i="59"/>
  <c r="B91" i="59"/>
  <c r="B92" i="59"/>
  <c r="B93" i="59"/>
  <c r="B87" i="15"/>
  <c r="B88" i="15"/>
  <c r="B89" i="15"/>
  <c r="B90" i="15"/>
  <c r="B91" i="15"/>
  <c r="B92" i="15"/>
  <c r="B93" i="15"/>
  <c r="B87" i="18"/>
  <c r="B88" i="18"/>
  <c r="B89" i="18"/>
  <c r="B90" i="18"/>
  <c r="B91" i="18"/>
  <c r="B92" i="18"/>
  <c r="B93" i="18"/>
  <c r="B87" i="17"/>
  <c r="B88" i="17"/>
  <c r="B89" i="17"/>
  <c r="B90" i="17"/>
  <c r="B91" i="17"/>
  <c r="B92" i="17"/>
  <c r="B93" i="17"/>
  <c r="B87" i="62"/>
  <c r="B88" i="62"/>
  <c r="B89" i="62"/>
  <c r="B90" i="62"/>
  <c r="B91" i="62"/>
  <c r="B92" i="62"/>
  <c r="B93" i="62"/>
  <c r="B87" i="19"/>
  <c r="B88" i="19"/>
  <c r="B89" i="19"/>
  <c r="B90" i="19"/>
  <c r="B91" i="19"/>
  <c r="B92" i="19"/>
  <c r="B93" i="19"/>
  <c r="B87" i="20"/>
  <c r="B88" i="20"/>
  <c r="B89" i="20"/>
  <c r="B90" i="20"/>
  <c r="B91" i="20"/>
  <c r="B92" i="20"/>
  <c r="B93" i="20"/>
  <c r="B87" i="21"/>
  <c r="B88" i="21"/>
  <c r="B89" i="21"/>
  <c r="B90" i="21"/>
  <c r="B91" i="21"/>
  <c r="B92" i="21"/>
  <c r="B93" i="21"/>
  <c r="B87" i="22"/>
  <c r="B88" i="22"/>
  <c r="B89" i="22"/>
  <c r="B90" i="22"/>
  <c r="B91" i="22"/>
  <c r="B92" i="22"/>
  <c r="B93" i="22"/>
  <c r="B87" i="23"/>
  <c r="B88" i="23"/>
  <c r="B89" i="23"/>
  <c r="B90" i="23"/>
  <c r="B91" i="23"/>
  <c r="B92" i="23"/>
  <c r="B93" i="23"/>
  <c r="B87" i="24"/>
  <c r="B88" i="24"/>
  <c r="B89" i="24"/>
  <c r="B90" i="24"/>
  <c r="B91" i="24"/>
  <c r="B92" i="24"/>
  <c r="B93" i="24"/>
  <c r="B87" i="42"/>
  <c r="B88" i="42"/>
  <c r="B89" i="42"/>
  <c r="B90" i="42"/>
  <c r="B91" i="42"/>
  <c r="B92" i="42"/>
  <c r="B93" i="42"/>
  <c r="B87" i="25"/>
  <c r="B88" i="25"/>
  <c r="B89" i="25"/>
  <c r="B90" i="25"/>
  <c r="B91" i="25"/>
  <c r="B92" i="25"/>
  <c r="B93" i="25"/>
  <c r="B87" i="26"/>
  <c r="B88" i="26"/>
  <c r="B89" i="26"/>
  <c r="B90" i="26"/>
  <c r="B91" i="26"/>
  <c r="B92" i="26"/>
  <c r="B93" i="26"/>
  <c r="B87" i="27"/>
  <c r="B88" i="27"/>
  <c r="B89" i="27"/>
  <c r="B90" i="27"/>
  <c r="B91" i="27"/>
  <c r="B92" i="27"/>
  <c r="B93" i="27"/>
  <c r="B87" i="28"/>
  <c r="B88" i="28"/>
  <c r="B89" i="28"/>
  <c r="B90" i="28"/>
  <c r="B91" i="28"/>
  <c r="B92" i="28"/>
  <c r="B93" i="28"/>
  <c r="B87" i="29"/>
  <c r="B88" i="29"/>
  <c r="B89" i="29"/>
  <c r="B90" i="29"/>
  <c r="B91" i="29"/>
  <c r="B92" i="29"/>
  <c r="B93" i="29"/>
  <c r="B87" i="30"/>
  <c r="B88" i="30"/>
  <c r="B89" i="30"/>
  <c r="B90" i="30"/>
  <c r="B91" i="30"/>
  <c r="B92" i="30"/>
  <c r="B93" i="30"/>
  <c r="B87" i="31"/>
  <c r="B88" i="31"/>
  <c r="B89" i="31"/>
  <c r="B90" i="31"/>
  <c r="B91" i="31"/>
  <c r="B92" i="31"/>
  <c r="B93" i="31"/>
  <c r="B87" i="32"/>
  <c r="B88" i="32"/>
  <c r="B89" i="32"/>
  <c r="B90" i="32"/>
  <c r="B91" i="32"/>
  <c r="B92" i="32"/>
  <c r="B93" i="32"/>
  <c r="B87" i="60"/>
  <c r="B88" i="60"/>
  <c r="B89" i="60"/>
  <c r="B90" i="60"/>
  <c r="B91" i="60"/>
  <c r="B92" i="60"/>
  <c r="B93" i="60"/>
  <c r="B87" i="34"/>
  <c r="B88" i="34"/>
  <c r="B89" i="34"/>
  <c r="B90" i="34"/>
  <c r="B91" i="34"/>
  <c r="B92" i="34"/>
  <c r="B93" i="34"/>
  <c r="B87" i="35"/>
  <c r="B88" i="35"/>
  <c r="B89" i="35"/>
  <c r="B90" i="35"/>
  <c r="B91" i="35"/>
  <c r="B92" i="35"/>
  <c r="B93" i="35"/>
  <c r="B87" i="36"/>
  <c r="B88" i="36"/>
  <c r="B89" i="36"/>
  <c r="B90" i="36"/>
  <c r="B91" i="36"/>
  <c r="B92" i="36"/>
  <c r="B93" i="36"/>
  <c r="B87" i="38"/>
  <c r="B88" i="38"/>
  <c r="B89" i="38"/>
  <c r="B90" i="38"/>
  <c r="B91" i="38"/>
  <c r="B92" i="38"/>
  <c r="B93" i="38"/>
  <c r="B87" i="39"/>
  <c r="B88" i="39"/>
  <c r="B89" i="39"/>
  <c r="B90" i="39"/>
  <c r="B91" i="39"/>
  <c r="B92" i="39"/>
  <c r="B93" i="39"/>
  <c r="B87" i="40"/>
  <c r="B88" i="40"/>
  <c r="B89" i="40"/>
  <c r="B90" i="40"/>
  <c r="B91" i="40"/>
  <c r="B92" i="40"/>
  <c r="B93" i="40"/>
  <c r="B87" i="41"/>
  <c r="B88" i="41"/>
  <c r="B89" i="41"/>
  <c r="B90" i="41"/>
  <c r="B91" i="41"/>
  <c r="B92" i="41"/>
  <c r="B93" i="41"/>
  <c r="B87" i="44"/>
  <c r="B88" i="44"/>
  <c r="B89" i="44"/>
  <c r="B90" i="44"/>
  <c r="B91" i="44"/>
  <c r="B92" i="44"/>
  <c r="B93" i="44"/>
  <c r="B90" i="45"/>
  <c r="B91" i="45"/>
  <c r="B92" i="45"/>
  <c r="B93" i="45"/>
  <c r="B87" i="46"/>
  <c r="B88" i="46"/>
  <c r="B89" i="46"/>
  <c r="B90" i="46"/>
  <c r="B91" i="46"/>
  <c r="B92" i="46"/>
  <c r="B93" i="46"/>
  <c r="B87" i="47"/>
  <c r="B88" i="47"/>
  <c r="B89" i="47"/>
  <c r="B90" i="47"/>
  <c r="B91" i="47"/>
  <c r="B92" i="47"/>
  <c r="B93" i="47"/>
  <c r="B87" i="48"/>
  <c r="B88" i="48"/>
  <c r="B89" i="48"/>
  <c r="B90" i="48"/>
  <c r="B91" i="48"/>
  <c r="B92" i="48"/>
  <c r="B93" i="48"/>
  <c r="B87" i="49"/>
  <c r="B88" i="49"/>
  <c r="B89" i="49"/>
  <c r="B90" i="49"/>
  <c r="B91" i="49"/>
  <c r="B92" i="49"/>
  <c r="B93" i="49"/>
  <c r="B87" i="50"/>
  <c r="B88" i="50"/>
  <c r="B89" i="50"/>
  <c r="B90" i="50"/>
  <c r="B91" i="50"/>
  <c r="B92" i="50"/>
  <c r="B93" i="50"/>
  <c r="B87" i="51"/>
  <c r="B88" i="51"/>
  <c r="B89" i="51"/>
  <c r="B90" i="51"/>
  <c r="B91" i="51"/>
  <c r="B92" i="51"/>
  <c r="B93" i="51"/>
  <c r="B87" i="52"/>
  <c r="B88" i="52"/>
  <c r="B89" i="52"/>
  <c r="B90" i="52"/>
  <c r="B91" i="52"/>
  <c r="B92" i="52"/>
  <c r="B93" i="52"/>
  <c r="B87" i="53"/>
  <c r="B88" i="53"/>
  <c r="B89" i="53"/>
  <c r="B90" i="53"/>
  <c r="B91" i="53"/>
  <c r="B92" i="53"/>
  <c r="B93" i="53"/>
  <c r="B90" i="54"/>
  <c r="B91" i="54"/>
  <c r="B92" i="54"/>
  <c r="B93" i="54"/>
  <c r="B87" i="55"/>
  <c r="B88" i="55"/>
  <c r="B89" i="55"/>
  <c r="B90" i="55"/>
  <c r="B91" i="55"/>
  <c r="B92" i="55"/>
  <c r="B93" i="55"/>
  <c r="B87" i="56"/>
  <c r="B88" i="56"/>
  <c r="B89" i="56"/>
  <c r="B90" i="56"/>
  <c r="B91" i="56"/>
  <c r="B92" i="56"/>
  <c r="B93" i="56"/>
  <c r="B87" i="57"/>
  <c r="B88" i="57"/>
  <c r="B89" i="57"/>
  <c r="B90" i="57"/>
  <c r="B91" i="57"/>
  <c r="B92" i="57"/>
  <c r="B93" i="57"/>
  <c r="B87" i="58"/>
  <c r="B88" i="58"/>
  <c r="B89" i="58"/>
  <c r="B90" i="58"/>
  <c r="B91" i="58"/>
  <c r="B92" i="58"/>
  <c r="B93" i="58"/>
  <c r="B87" i="61"/>
  <c r="B88" i="61"/>
  <c r="B89" i="61"/>
  <c r="B90" i="61"/>
  <c r="B91" i="61"/>
  <c r="B92" i="61"/>
  <c r="B93" i="61"/>
  <c r="B71" i="7"/>
  <c r="B72" i="7"/>
  <c r="B69" i="9"/>
  <c r="B70" i="9"/>
  <c r="B72" i="9"/>
  <c r="B69" i="10"/>
  <c r="B70" i="10"/>
  <c r="B71" i="10"/>
  <c r="B72" i="10"/>
  <c r="B69" i="11"/>
  <c r="B70" i="11"/>
  <c r="B71" i="11"/>
  <c r="B72" i="11"/>
  <c r="B69" i="12"/>
  <c r="B70" i="12"/>
  <c r="B71" i="12"/>
  <c r="B72" i="12"/>
  <c r="B69" i="13"/>
  <c r="B70" i="13"/>
  <c r="B71" i="13"/>
  <c r="B72" i="13"/>
  <c r="B69" i="59"/>
  <c r="B70" i="59"/>
  <c r="B71" i="59"/>
  <c r="B72" i="59"/>
  <c r="B69" i="18"/>
  <c r="B71" i="18"/>
  <c r="B72" i="18"/>
  <c r="B69" i="17"/>
  <c r="B72" i="17"/>
  <c r="B69" i="62"/>
  <c r="B70" i="62"/>
  <c r="B70" i="19"/>
  <c r="B71" i="19"/>
  <c r="B71" i="20"/>
  <c r="B72" i="20"/>
  <c r="B69" i="21"/>
  <c r="B70" i="21"/>
  <c r="B71" i="21"/>
  <c r="B72" i="21"/>
  <c r="B69" i="22"/>
  <c r="B69" i="23"/>
  <c r="B70" i="23"/>
  <c r="B71" i="23"/>
  <c r="B72" i="23"/>
  <c r="B69" i="24"/>
  <c r="B71" i="24"/>
  <c r="B72" i="24"/>
  <c r="B69" i="42"/>
  <c r="B70" i="42"/>
  <c r="B71" i="42"/>
  <c r="B72" i="42"/>
  <c r="B69" i="25"/>
  <c r="B70" i="25"/>
  <c r="B72" i="25"/>
  <c r="B71" i="26"/>
  <c r="B69" i="27"/>
  <c r="B70" i="27"/>
  <c r="B71" i="27"/>
  <c r="B72" i="27"/>
  <c r="B72" i="28"/>
  <c r="B70" i="30"/>
  <c r="B72" i="30"/>
  <c r="B70" i="31"/>
  <c r="B71" i="31"/>
  <c r="B72" i="31"/>
  <c r="B69" i="32"/>
  <c r="B70" i="32"/>
  <c r="B72" i="32"/>
  <c r="B69" i="60"/>
  <c r="B70" i="60"/>
  <c r="B71" i="60"/>
  <c r="B72" i="60"/>
  <c r="B70" i="34"/>
  <c r="B71" i="34"/>
  <c r="B72" i="34"/>
  <c r="B71" i="35"/>
  <c r="B69" i="36"/>
  <c r="B70" i="36"/>
  <c r="B72" i="36"/>
  <c r="B70" i="37"/>
  <c r="B71" i="37"/>
  <c r="B71" i="39"/>
  <c r="B72" i="39"/>
  <c r="B69" i="40"/>
  <c r="B70" i="40"/>
  <c r="B71" i="40"/>
  <c r="B72" i="40"/>
  <c r="B69" i="41"/>
  <c r="B71" i="41"/>
  <c r="B69" i="44"/>
  <c r="B70" i="44"/>
  <c r="B71" i="44"/>
  <c r="B72" i="44"/>
  <c r="B71" i="45"/>
  <c r="B72" i="45"/>
  <c r="B69" i="46"/>
  <c r="B70" i="46"/>
  <c r="B72" i="46"/>
  <c r="B69" i="47"/>
  <c r="B70" i="47"/>
  <c r="B71" i="47"/>
  <c r="B70" i="48"/>
  <c r="B71" i="48"/>
  <c r="B69" i="49"/>
  <c r="B70" i="49"/>
  <c r="B71" i="49"/>
  <c r="B72" i="49"/>
  <c r="B69" i="50"/>
  <c r="B72" i="50"/>
  <c r="B69" i="51"/>
  <c r="B70" i="51"/>
  <c r="B71" i="51"/>
  <c r="B69" i="52"/>
  <c r="B70" i="52"/>
  <c r="B71" i="52"/>
  <c r="B72" i="52"/>
  <c r="B71" i="53"/>
  <c r="B72" i="53"/>
  <c r="B69" i="54"/>
  <c r="B70" i="54"/>
  <c r="B72" i="54"/>
  <c r="B69" i="55"/>
  <c r="B70" i="55"/>
  <c r="B71" i="55"/>
  <c r="B72" i="55"/>
  <c r="B69" i="56"/>
  <c r="B70" i="56"/>
  <c r="B71" i="56"/>
  <c r="B72" i="56"/>
  <c r="B69" i="57"/>
  <c r="B70" i="57"/>
  <c r="B71" i="57"/>
  <c r="B72" i="57"/>
  <c r="B69" i="58"/>
  <c r="B70" i="58"/>
  <c r="B71" i="58"/>
  <c r="B72" i="58"/>
  <c r="B69" i="61"/>
  <c r="B70" i="61"/>
  <c r="B71" i="61"/>
  <c r="B72" i="61"/>
  <c r="B45" i="6"/>
  <c r="B46" i="6"/>
  <c r="B47" i="6"/>
  <c r="B48" i="6"/>
  <c r="B49" i="6"/>
  <c r="B50" i="6"/>
  <c r="B51" i="6"/>
  <c r="B49" i="7"/>
  <c r="B50" i="7"/>
  <c r="B51" i="7"/>
  <c r="B45" i="9"/>
  <c r="B46" i="9"/>
  <c r="B47" i="9"/>
  <c r="B48" i="9"/>
  <c r="B49" i="9"/>
  <c r="B50" i="9"/>
  <c r="B51" i="9"/>
  <c r="B45" i="10"/>
  <c r="B46" i="10"/>
  <c r="B47" i="10"/>
  <c r="B48" i="10"/>
  <c r="B49" i="10"/>
  <c r="B50" i="10"/>
  <c r="B51" i="10"/>
  <c r="B45" i="11"/>
  <c r="B46" i="11"/>
  <c r="B47" i="11"/>
  <c r="B48" i="11"/>
  <c r="B49" i="11"/>
  <c r="B50" i="11"/>
  <c r="B51" i="11"/>
  <c r="B45" i="12"/>
  <c r="B46" i="12"/>
  <c r="B47" i="12"/>
  <c r="B48" i="12"/>
  <c r="B49" i="12"/>
  <c r="B50" i="12"/>
  <c r="B51" i="12"/>
  <c r="B45" i="13"/>
  <c r="B46" i="13"/>
  <c r="B47" i="13"/>
  <c r="B48" i="13"/>
  <c r="B49" i="13"/>
  <c r="B50" i="13"/>
  <c r="B51" i="13"/>
  <c r="B45" i="59"/>
  <c r="B46" i="59"/>
  <c r="B47" i="59"/>
  <c r="B48" i="59"/>
  <c r="B49" i="59"/>
  <c r="B50" i="59"/>
  <c r="B51" i="59"/>
  <c r="B45" i="15"/>
  <c r="B46" i="15"/>
  <c r="B47" i="15"/>
  <c r="B48" i="15"/>
  <c r="B49" i="15"/>
  <c r="B50" i="15"/>
  <c r="B51" i="15"/>
  <c r="B45" i="18"/>
  <c r="B46" i="18"/>
  <c r="B47" i="18"/>
  <c r="B48" i="18"/>
  <c r="B49" i="18"/>
  <c r="B50" i="18"/>
  <c r="B51" i="18"/>
  <c r="B45" i="17"/>
  <c r="B46" i="17"/>
  <c r="B47" i="17"/>
  <c r="B48" i="17"/>
  <c r="B49" i="17"/>
  <c r="B50" i="17"/>
  <c r="B51" i="17"/>
  <c r="B45" i="62"/>
  <c r="B46" i="62"/>
  <c r="B47" i="62"/>
  <c r="B48" i="62"/>
  <c r="B49" i="62"/>
  <c r="B50" i="62"/>
  <c r="B51" i="62"/>
  <c r="B45" i="19"/>
  <c r="B46" i="19"/>
  <c r="B47" i="19"/>
  <c r="B48" i="19"/>
  <c r="B49" i="19"/>
  <c r="B50" i="19"/>
  <c r="B51" i="19"/>
  <c r="B45" i="20"/>
  <c r="B46" i="20"/>
  <c r="B47" i="20"/>
  <c r="B48" i="20"/>
  <c r="B49" i="20"/>
  <c r="B50" i="20"/>
  <c r="B51" i="20"/>
  <c r="B45" i="21"/>
  <c r="B46" i="21"/>
  <c r="B47" i="21"/>
  <c r="B48" i="21"/>
  <c r="B49" i="21"/>
  <c r="B50" i="21"/>
  <c r="B51" i="21"/>
  <c r="B45" i="22"/>
  <c r="B46" i="22"/>
  <c r="B47" i="22"/>
  <c r="B48" i="22"/>
  <c r="B49" i="22"/>
  <c r="B50" i="22"/>
  <c r="B51" i="22"/>
  <c r="B45" i="23"/>
  <c r="B46" i="23"/>
  <c r="B47" i="23"/>
  <c r="B48" i="23"/>
  <c r="B49" i="23"/>
  <c r="B50" i="23"/>
  <c r="B51" i="23"/>
  <c r="B45" i="24"/>
  <c r="B46" i="24"/>
  <c r="B47" i="24"/>
  <c r="B48" i="24"/>
  <c r="B49" i="24"/>
  <c r="B50" i="24"/>
  <c r="B51" i="24"/>
  <c r="B45" i="42"/>
  <c r="B46" i="42"/>
  <c r="B47" i="42"/>
  <c r="B48" i="42"/>
  <c r="B49" i="42"/>
  <c r="B50" i="42"/>
  <c r="B51" i="42"/>
  <c r="B45" i="25"/>
  <c r="B46" i="25"/>
  <c r="B47" i="25"/>
  <c r="B48" i="25"/>
  <c r="B49" i="25"/>
  <c r="B50" i="25"/>
  <c r="B51" i="25"/>
  <c r="B45" i="26"/>
  <c r="B46" i="26"/>
  <c r="B47" i="26"/>
  <c r="B48" i="26"/>
  <c r="B49" i="26"/>
  <c r="B50" i="26"/>
  <c r="B51" i="26"/>
  <c r="B45" i="27"/>
  <c r="B46" i="27"/>
  <c r="B47" i="27"/>
  <c r="B48" i="27"/>
  <c r="B49" i="27"/>
  <c r="B50" i="27"/>
  <c r="B51" i="27"/>
  <c r="B45" i="28"/>
  <c r="B46" i="28"/>
  <c r="B47" i="28"/>
  <c r="B48" i="28"/>
  <c r="B49" i="28"/>
  <c r="B50" i="28"/>
  <c r="B51" i="28"/>
  <c r="B45" i="29"/>
  <c r="B46" i="29"/>
  <c r="B47" i="29"/>
  <c r="B48" i="29"/>
  <c r="B49" i="29"/>
  <c r="B50" i="29"/>
  <c r="B51" i="29"/>
  <c r="B45" i="30"/>
  <c r="B46" i="30"/>
  <c r="B47" i="30"/>
  <c r="B48" i="30"/>
  <c r="B49" i="30"/>
  <c r="B50" i="30"/>
  <c r="B51" i="30"/>
  <c r="B45" i="31"/>
  <c r="B46" i="31"/>
  <c r="B47" i="31"/>
  <c r="B48" i="31"/>
  <c r="B49" i="31"/>
  <c r="B50" i="31"/>
  <c r="B51" i="31"/>
  <c r="B45" i="32"/>
  <c r="B46" i="32"/>
  <c r="B47" i="32"/>
  <c r="B48" i="32"/>
  <c r="B49" i="32"/>
  <c r="B50" i="32"/>
  <c r="B51" i="32"/>
  <c r="B45" i="60"/>
  <c r="B46" i="60"/>
  <c r="B47" i="60"/>
  <c r="B48" i="60"/>
  <c r="B49" i="60"/>
  <c r="B50" i="60"/>
  <c r="B51" i="60"/>
  <c r="B45" i="34"/>
  <c r="B46" i="34"/>
  <c r="B47" i="34"/>
  <c r="B48" i="34"/>
  <c r="B49" i="34"/>
  <c r="B50" i="34"/>
  <c r="B51" i="34"/>
  <c r="B45" i="35"/>
  <c r="B46" i="35"/>
  <c r="B47" i="35"/>
  <c r="B48" i="35"/>
  <c r="B49" i="35"/>
  <c r="B50" i="35"/>
  <c r="B51" i="35"/>
  <c r="B45" i="36"/>
  <c r="B46" i="36"/>
  <c r="B47" i="36"/>
  <c r="B48" i="36"/>
  <c r="B49" i="36"/>
  <c r="B50" i="36"/>
  <c r="B51" i="36"/>
  <c r="B45" i="37"/>
  <c r="B46" i="37"/>
  <c r="B47" i="37"/>
  <c r="B48" i="37"/>
  <c r="B49" i="37"/>
  <c r="B50" i="37"/>
  <c r="B51" i="37"/>
  <c r="B45" i="38"/>
  <c r="B46" i="38"/>
  <c r="B47" i="38"/>
  <c r="B48" i="38"/>
  <c r="B49" i="38"/>
  <c r="B50" i="38"/>
  <c r="B51" i="38"/>
  <c r="B45" i="39"/>
  <c r="B46" i="39"/>
  <c r="B47" i="39"/>
  <c r="B48" i="39"/>
  <c r="B49" i="39"/>
  <c r="B50" i="39"/>
  <c r="B51" i="39"/>
  <c r="B45" i="40"/>
  <c r="B46" i="40"/>
  <c r="B47" i="40"/>
  <c r="B48" i="40"/>
  <c r="B49" i="40"/>
  <c r="B50" i="40"/>
  <c r="B51" i="40"/>
  <c r="B45" i="41"/>
  <c r="B46" i="41"/>
  <c r="B47" i="41"/>
  <c r="B48" i="41"/>
  <c r="B49" i="41"/>
  <c r="B50" i="41"/>
  <c r="B51" i="41"/>
  <c r="B45" i="44"/>
  <c r="B46" i="44"/>
  <c r="B47" i="44"/>
  <c r="B48" i="44"/>
  <c r="B49" i="44"/>
  <c r="B50" i="44"/>
  <c r="B51" i="44"/>
  <c r="B48" i="45"/>
  <c r="B49" i="45"/>
  <c r="B50" i="45"/>
  <c r="B51" i="45"/>
  <c r="B45" i="46"/>
  <c r="B46" i="46"/>
  <c r="B47" i="46"/>
  <c r="B48" i="46"/>
  <c r="B49" i="46"/>
  <c r="B50" i="46"/>
  <c r="B51" i="46"/>
  <c r="B45" i="47"/>
  <c r="B46" i="47"/>
  <c r="B47" i="47"/>
  <c r="B48" i="47"/>
  <c r="B49" i="47"/>
  <c r="B50" i="47"/>
  <c r="B51" i="47"/>
  <c r="B45" i="48"/>
  <c r="B46" i="48"/>
  <c r="B47" i="48"/>
  <c r="B48" i="48"/>
  <c r="B49" i="48"/>
  <c r="B50" i="48"/>
  <c r="B51" i="48"/>
  <c r="B45" i="49"/>
  <c r="B46" i="49"/>
  <c r="B47" i="49"/>
  <c r="B48" i="49"/>
  <c r="B49" i="49"/>
  <c r="B50" i="49"/>
  <c r="B51" i="49"/>
  <c r="B45" i="50"/>
  <c r="B46" i="50"/>
  <c r="B47" i="50"/>
  <c r="B48" i="50"/>
  <c r="B49" i="50"/>
  <c r="B50" i="50"/>
  <c r="B51" i="50"/>
  <c r="B45" i="51"/>
  <c r="B46" i="51"/>
  <c r="B47" i="51"/>
  <c r="B48" i="51"/>
  <c r="B49" i="51"/>
  <c r="B50" i="51"/>
  <c r="B51" i="51"/>
  <c r="B45" i="52"/>
  <c r="B46" i="52"/>
  <c r="B47" i="52"/>
  <c r="B48" i="52"/>
  <c r="B49" i="52"/>
  <c r="B50" i="52"/>
  <c r="B51" i="52"/>
  <c r="B45" i="53"/>
  <c r="B46" i="53"/>
  <c r="B47" i="53"/>
  <c r="B48" i="53"/>
  <c r="B49" i="53"/>
  <c r="B50" i="53"/>
  <c r="B51" i="53"/>
  <c r="B48" i="54"/>
  <c r="B49" i="54"/>
  <c r="B50" i="54"/>
  <c r="B51" i="54"/>
  <c r="B45" i="55"/>
  <c r="B46" i="55"/>
  <c r="B47" i="55"/>
  <c r="B48" i="55"/>
  <c r="B49" i="55"/>
  <c r="B50" i="55"/>
  <c r="B51" i="55"/>
  <c r="B45" i="56"/>
  <c r="B46" i="56"/>
  <c r="B47" i="56"/>
  <c r="B48" i="56"/>
  <c r="B49" i="56"/>
  <c r="B50" i="56"/>
  <c r="B51" i="56"/>
  <c r="B45" i="57"/>
  <c r="B46" i="57"/>
  <c r="B47" i="57"/>
  <c r="B48" i="57"/>
  <c r="B49" i="57"/>
  <c r="B50" i="57"/>
  <c r="B51" i="57"/>
  <c r="B45" i="58"/>
  <c r="B46" i="58"/>
  <c r="B47" i="58"/>
  <c r="B48" i="58"/>
  <c r="B49" i="58"/>
  <c r="B50" i="58"/>
  <c r="B51" i="58"/>
  <c r="B45" i="61"/>
  <c r="B46" i="61"/>
  <c r="B47" i="61"/>
  <c r="B48" i="61"/>
  <c r="B49" i="61"/>
  <c r="B50" i="61"/>
  <c r="B51" i="61"/>
  <c r="B24" i="6"/>
  <c r="B25" i="6"/>
  <c r="B26" i="6"/>
  <c r="B27" i="6"/>
  <c r="B28" i="6"/>
  <c r="B29" i="6"/>
  <c r="B30" i="6"/>
  <c r="B24" i="7"/>
  <c r="B25" i="7"/>
  <c r="B26" i="7"/>
  <c r="B27" i="7"/>
  <c r="B28" i="7"/>
  <c r="B29" i="7"/>
  <c r="B30" i="7"/>
  <c r="B24" i="9"/>
  <c r="B25" i="9"/>
  <c r="B26" i="9"/>
  <c r="B27" i="9"/>
  <c r="B28" i="9"/>
  <c r="B29" i="9"/>
  <c r="B30" i="9"/>
  <c r="B24" i="10"/>
  <c r="B25" i="10"/>
  <c r="B26" i="10"/>
  <c r="B27" i="10"/>
  <c r="B28" i="10"/>
  <c r="B29" i="10"/>
  <c r="B30" i="10"/>
  <c r="B24" i="11"/>
  <c r="B25" i="11"/>
  <c r="B26" i="11"/>
  <c r="B27" i="11"/>
  <c r="B28" i="11"/>
  <c r="B29" i="11"/>
  <c r="B30" i="11"/>
  <c r="B24" i="12"/>
  <c r="B25" i="12"/>
  <c r="B26" i="12"/>
  <c r="B27" i="12"/>
  <c r="B28" i="12"/>
  <c r="B29" i="12"/>
  <c r="B30" i="12"/>
  <c r="B24" i="13"/>
  <c r="B25" i="13"/>
  <c r="B26" i="13"/>
  <c r="B27" i="13"/>
  <c r="B28" i="13"/>
  <c r="B29" i="13"/>
  <c r="B30" i="13"/>
  <c r="B24" i="59"/>
  <c r="B25" i="59"/>
  <c r="B26" i="59"/>
  <c r="B27" i="59"/>
  <c r="B28" i="59"/>
  <c r="B29" i="59"/>
  <c r="B30" i="59"/>
  <c r="B24" i="15"/>
  <c r="B25" i="15"/>
  <c r="B26" i="15"/>
  <c r="B27" i="15"/>
  <c r="B28" i="15"/>
  <c r="B29" i="15"/>
  <c r="B30" i="15"/>
  <c r="B24" i="18"/>
  <c r="B25" i="18"/>
  <c r="B26" i="18"/>
  <c r="B27" i="18"/>
  <c r="B28" i="18"/>
  <c r="B29" i="18"/>
  <c r="B30" i="18"/>
  <c r="B24" i="17"/>
  <c r="B25" i="17"/>
  <c r="B26" i="17"/>
  <c r="B27" i="17"/>
  <c r="B28" i="17"/>
  <c r="B29" i="17"/>
  <c r="B30" i="17"/>
  <c r="B24" i="62"/>
  <c r="B25" i="62"/>
  <c r="B26" i="62"/>
  <c r="B27" i="62"/>
  <c r="B28" i="62"/>
  <c r="B29" i="62"/>
  <c r="B30" i="62"/>
  <c r="B24" i="19"/>
  <c r="B25" i="19"/>
  <c r="B26" i="19"/>
  <c r="B27" i="19"/>
  <c r="B28" i="19"/>
  <c r="B29" i="19"/>
  <c r="B30" i="19"/>
  <c r="B24" i="20"/>
  <c r="B25" i="20"/>
  <c r="B26" i="20"/>
  <c r="B27" i="20"/>
  <c r="B28" i="20"/>
  <c r="B29" i="20"/>
  <c r="B30" i="20"/>
  <c r="B24" i="21"/>
  <c r="B25" i="21"/>
  <c r="B26" i="21"/>
  <c r="B27" i="21"/>
  <c r="B28" i="21"/>
  <c r="B29" i="21"/>
  <c r="B30" i="21"/>
  <c r="B24" i="22"/>
  <c r="B25" i="22"/>
  <c r="B26" i="22"/>
  <c r="B27" i="22"/>
  <c r="B28" i="22"/>
  <c r="B29" i="22"/>
  <c r="B30" i="22"/>
  <c r="B24" i="23"/>
  <c r="B25" i="23"/>
  <c r="B26" i="23"/>
  <c r="B27" i="23"/>
  <c r="B28" i="23"/>
  <c r="B29" i="23"/>
  <c r="B30" i="23"/>
  <c r="B24" i="24"/>
  <c r="B25" i="24"/>
  <c r="B26" i="24"/>
  <c r="B27" i="24"/>
  <c r="B28" i="24"/>
  <c r="B29" i="24"/>
  <c r="B30" i="24"/>
  <c r="B24" i="42"/>
  <c r="B25" i="42"/>
  <c r="B26" i="42"/>
  <c r="B27" i="42"/>
  <c r="B28" i="42"/>
  <c r="B29" i="42"/>
  <c r="B30" i="42"/>
  <c r="B24" i="25"/>
  <c r="B25" i="25"/>
  <c r="B26" i="25"/>
  <c r="B27" i="25"/>
  <c r="B28" i="25"/>
  <c r="B29" i="25"/>
  <c r="B30" i="25"/>
  <c r="B24" i="26"/>
  <c r="B25" i="26"/>
  <c r="B26" i="26"/>
  <c r="B27" i="26"/>
  <c r="B28" i="26"/>
  <c r="B29" i="26"/>
  <c r="B30" i="26"/>
  <c r="B24" i="27"/>
  <c r="B25" i="27"/>
  <c r="B26" i="27"/>
  <c r="B27" i="27"/>
  <c r="B28" i="27"/>
  <c r="B29" i="27"/>
  <c r="B30" i="27"/>
  <c r="B24" i="28"/>
  <c r="B25" i="28"/>
  <c r="B26" i="28"/>
  <c r="B27" i="28"/>
  <c r="B28" i="28"/>
  <c r="B29" i="28"/>
  <c r="B30" i="28"/>
  <c r="B24" i="29"/>
  <c r="B25" i="29"/>
  <c r="B26" i="29"/>
  <c r="B27" i="29"/>
  <c r="B28" i="29"/>
  <c r="B29" i="29"/>
  <c r="B30" i="29"/>
  <c r="B24" i="30"/>
  <c r="B25" i="30"/>
  <c r="B26" i="30"/>
  <c r="B27" i="30"/>
  <c r="B28" i="30"/>
  <c r="B29" i="30"/>
  <c r="B30" i="30"/>
  <c r="B24" i="31"/>
  <c r="B25" i="31"/>
  <c r="B26" i="31"/>
  <c r="B27" i="31"/>
  <c r="B28" i="31"/>
  <c r="B29" i="31"/>
  <c r="B30" i="31"/>
  <c r="B24" i="32"/>
  <c r="B25" i="32"/>
  <c r="B26" i="32"/>
  <c r="B27" i="32"/>
  <c r="B28" i="32"/>
  <c r="B29" i="32"/>
  <c r="B30" i="32"/>
  <c r="B24" i="60"/>
  <c r="B25" i="60"/>
  <c r="B26" i="60"/>
  <c r="B27" i="60"/>
  <c r="B28" i="60"/>
  <c r="B29" i="60"/>
  <c r="B30" i="60"/>
  <c r="B24" i="34"/>
  <c r="B25" i="34"/>
  <c r="B26" i="34"/>
  <c r="B27" i="34"/>
  <c r="B28" i="34"/>
  <c r="B29" i="34"/>
  <c r="B30" i="34"/>
  <c r="B24" i="35"/>
  <c r="B25" i="35"/>
  <c r="B26" i="35"/>
  <c r="B27" i="35"/>
  <c r="B28" i="35"/>
  <c r="B29" i="35"/>
  <c r="B30" i="35"/>
  <c r="B24" i="36"/>
  <c r="B25" i="36"/>
  <c r="B26" i="36"/>
  <c r="B27" i="36"/>
  <c r="B28" i="36"/>
  <c r="B29" i="36"/>
  <c r="B30" i="36"/>
  <c r="B24" i="37"/>
  <c r="B25" i="37"/>
  <c r="B26" i="37"/>
  <c r="B27" i="37"/>
  <c r="B28" i="37"/>
  <c r="B29" i="37"/>
  <c r="B30" i="37"/>
  <c r="B24" i="38"/>
  <c r="B25" i="38"/>
  <c r="B26" i="38"/>
  <c r="B27" i="38"/>
  <c r="B28" i="38"/>
  <c r="B29" i="38"/>
  <c r="B30" i="38"/>
  <c r="B24" i="39"/>
  <c r="B25" i="39"/>
  <c r="B26" i="39"/>
  <c r="B27" i="39"/>
  <c r="B28" i="39"/>
  <c r="B29" i="39"/>
  <c r="B30" i="39"/>
  <c r="B24" i="40"/>
  <c r="B25" i="40"/>
  <c r="B26" i="40"/>
  <c r="B27" i="40"/>
  <c r="B28" i="40"/>
  <c r="B29" i="40"/>
  <c r="B30" i="40"/>
  <c r="B24" i="41"/>
  <c r="B25" i="41"/>
  <c r="B26" i="41"/>
  <c r="B27" i="41"/>
  <c r="B28" i="41"/>
  <c r="B29" i="41"/>
  <c r="B30" i="41"/>
  <c r="B24" i="44"/>
  <c r="B25" i="44"/>
  <c r="B26" i="44"/>
  <c r="B27" i="44"/>
  <c r="B28" i="44"/>
  <c r="B29" i="44"/>
  <c r="B30" i="44"/>
  <c r="B27" i="45"/>
  <c r="B28" i="45"/>
  <c r="B29" i="45"/>
  <c r="B30" i="45"/>
  <c r="B24" i="46"/>
  <c r="B25" i="46"/>
  <c r="B26" i="46"/>
  <c r="B27" i="46"/>
  <c r="B28" i="46"/>
  <c r="B29" i="46"/>
  <c r="B30" i="46"/>
  <c r="B24" i="47"/>
  <c r="B25" i="47"/>
  <c r="B26" i="47"/>
  <c r="B27" i="47"/>
  <c r="B28" i="47"/>
  <c r="B29" i="47"/>
  <c r="B30" i="47"/>
  <c r="B24" i="48"/>
  <c r="B25" i="48"/>
  <c r="B26" i="48"/>
  <c r="B27" i="48"/>
  <c r="B28" i="48"/>
  <c r="B29" i="48"/>
  <c r="B30" i="48"/>
  <c r="B24" i="49"/>
  <c r="B25" i="49"/>
  <c r="B26" i="49"/>
  <c r="B27" i="49"/>
  <c r="B28" i="49"/>
  <c r="B29" i="49"/>
  <c r="B30" i="49"/>
  <c r="B24" i="50"/>
  <c r="B25" i="50"/>
  <c r="B26" i="50"/>
  <c r="B27" i="50"/>
  <c r="B28" i="50"/>
  <c r="B29" i="50"/>
  <c r="B30" i="50"/>
  <c r="B24" i="51"/>
  <c r="B25" i="51"/>
  <c r="B26" i="51"/>
  <c r="B27" i="51"/>
  <c r="B28" i="51"/>
  <c r="B29" i="51"/>
  <c r="B30" i="51"/>
  <c r="B24" i="52"/>
  <c r="B25" i="52"/>
  <c r="B26" i="52"/>
  <c r="B27" i="52"/>
  <c r="B28" i="52"/>
  <c r="B29" i="52"/>
  <c r="B30" i="52"/>
  <c r="B24" i="53"/>
  <c r="B25" i="53"/>
  <c r="B26" i="53"/>
  <c r="B27" i="53"/>
  <c r="B28" i="53"/>
  <c r="B29" i="53"/>
  <c r="B30" i="53"/>
  <c r="B27" i="54"/>
  <c r="B28" i="54"/>
  <c r="B29" i="54"/>
  <c r="B30" i="54"/>
  <c r="B24" i="55"/>
  <c r="B25" i="55"/>
  <c r="B26" i="55"/>
  <c r="B27" i="55"/>
  <c r="B28" i="55"/>
  <c r="B29" i="55"/>
  <c r="B30" i="55"/>
  <c r="B24" i="56"/>
  <c r="B25" i="56"/>
  <c r="B26" i="56"/>
  <c r="B27" i="56"/>
  <c r="B28" i="56"/>
  <c r="B29" i="56"/>
  <c r="B30" i="56"/>
  <c r="B24" i="57"/>
  <c r="B25" i="57"/>
  <c r="B26" i="57"/>
  <c r="B27" i="57"/>
  <c r="B28" i="57"/>
  <c r="B29" i="57"/>
  <c r="B30" i="57"/>
  <c r="B24" i="58"/>
  <c r="B25" i="58"/>
  <c r="B26" i="58"/>
  <c r="B27" i="58"/>
  <c r="B28" i="58"/>
  <c r="B29" i="58"/>
  <c r="B30" i="58"/>
  <c r="B24" i="61"/>
  <c r="B25" i="61"/>
  <c r="B26" i="61"/>
  <c r="B27" i="61"/>
  <c r="B28" i="61"/>
  <c r="B29" i="61"/>
  <c r="B30" i="61"/>
  <c r="AF52" i="6"/>
  <c r="AF52" i="7"/>
  <c r="AF52" i="9"/>
  <c r="AF52" i="10"/>
  <c r="AF52" i="11"/>
  <c r="AF52" i="12"/>
  <c r="AF52" i="13"/>
  <c r="AF52" i="59"/>
  <c r="AF52" i="15"/>
  <c r="AF52" i="18"/>
  <c r="AF52" i="17"/>
  <c r="AF52" i="62"/>
  <c r="AF52" i="19"/>
  <c r="AF52" i="20"/>
  <c r="AF52" i="21"/>
  <c r="AF52" i="22"/>
  <c r="AF52" i="23"/>
  <c r="AF52" i="24"/>
  <c r="AF52" i="42"/>
  <c r="AF52" i="25"/>
  <c r="AF52" i="26"/>
  <c r="AF52" i="27"/>
  <c r="AF52" i="28"/>
  <c r="AF52" i="29"/>
  <c r="AF52" i="30"/>
  <c r="AF52" i="31"/>
  <c r="AF52" i="32"/>
  <c r="AF52" i="60"/>
  <c r="AF52" i="34"/>
  <c r="AF52" i="35"/>
  <c r="AF52" i="36"/>
  <c r="AF52" i="37"/>
  <c r="AF52" i="38"/>
  <c r="AF52" i="39"/>
  <c r="AF52" i="40"/>
  <c r="AF52" i="41"/>
  <c r="AF52" i="44"/>
  <c r="AF52" i="45"/>
  <c r="AF52" i="46"/>
  <c r="AF52" i="47"/>
  <c r="AF52" i="48"/>
  <c r="AF52" i="49"/>
  <c r="AF52" i="50"/>
  <c r="AF52" i="51"/>
  <c r="AF52" i="52"/>
  <c r="AF52" i="53"/>
  <c r="AF52" i="54"/>
  <c r="AF52" i="55"/>
  <c r="AF52" i="56"/>
  <c r="AF52" i="57"/>
  <c r="AF52" i="58"/>
  <c r="AF52" i="61"/>
  <c r="C6" i="6" l="1"/>
  <c r="D3" i="7"/>
  <c r="C7" i="7"/>
  <c r="D4" i="9"/>
  <c r="C8" i="9"/>
  <c r="C9" i="10"/>
  <c r="C6" i="11"/>
  <c r="D3" i="12"/>
  <c r="C7" i="12"/>
  <c r="D4" i="13"/>
  <c r="C8" i="13"/>
  <c r="C9" i="59"/>
  <c r="C6" i="15"/>
  <c r="D3" i="18"/>
  <c r="C7" i="18"/>
  <c r="D4" i="17"/>
  <c r="C8" i="17"/>
  <c r="C9" i="62"/>
  <c r="C6" i="19"/>
  <c r="D3" i="20"/>
  <c r="C7" i="20"/>
  <c r="D4" i="21"/>
  <c r="C8" i="21"/>
  <c r="C9" i="22"/>
  <c r="C6" i="23"/>
  <c r="D3" i="24"/>
  <c r="C7" i="24"/>
  <c r="D4" i="42"/>
  <c r="C8" i="42"/>
  <c r="C9" i="25"/>
  <c r="C6" i="26"/>
  <c r="D3" i="27"/>
  <c r="C7" i="27"/>
  <c r="D4" i="28"/>
  <c r="C8" i="28"/>
  <c r="C9" i="29"/>
  <c r="C6" i="30"/>
  <c r="D3" i="31"/>
  <c r="C7" i="31"/>
  <c r="D4" i="32"/>
  <c r="C8" i="32"/>
  <c r="C9" i="60"/>
  <c r="C6" i="34"/>
  <c r="D3" i="35"/>
  <c r="C7" i="35"/>
  <c r="D4" i="36"/>
  <c r="C8" i="36"/>
  <c r="C9" i="37"/>
  <c r="C6" i="38"/>
  <c r="D3" i="39"/>
  <c r="C7" i="39"/>
  <c r="D4" i="40"/>
  <c r="C8" i="40"/>
  <c r="C9" i="41"/>
  <c r="C6" i="44"/>
  <c r="D3" i="45"/>
  <c r="C7" i="45"/>
  <c r="D4" i="46"/>
  <c r="C8" i="46"/>
  <c r="C9" i="47"/>
  <c r="C6" i="48"/>
  <c r="D3" i="49"/>
  <c r="C7" i="49"/>
  <c r="D4" i="50"/>
  <c r="C8" i="50"/>
  <c r="C9" i="51"/>
  <c r="C6" i="52"/>
  <c r="D3" i="53"/>
  <c r="C7" i="53"/>
  <c r="D4" i="54"/>
  <c r="C8" i="54"/>
  <c r="C9" i="55"/>
  <c r="C6" i="56"/>
  <c r="D3" i="57"/>
  <c r="C7" i="57"/>
  <c r="D4" i="58"/>
  <c r="C8" i="58"/>
  <c r="C9" i="61"/>
  <c r="D3" i="6"/>
  <c r="D4" i="6"/>
  <c r="D5" i="6"/>
  <c r="C7" i="6"/>
  <c r="D7" i="6"/>
  <c r="C8" i="6"/>
  <c r="D8" i="6"/>
  <c r="C9" i="6"/>
  <c r="D9" i="6"/>
  <c r="D4" i="7"/>
  <c r="D5" i="7"/>
  <c r="C6" i="7"/>
  <c r="D6" i="7"/>
  <c r="D7" i="7"/>
  <c r="C8" i="7"/>
  <c r="D8" i="7"/>
  <c r="C9" i="7"/>
  <c r="D9" i="7"/>
  <c r="D3" i="9"/>
  <c r="D5" i="9"/>
  <c r="C6" i="9"/>
  <c r="D6" i="9"/>
  <c r="C7" i="9"/>
  <c r="D7" i="9"/>
  <c r="C9" i="9"/>
  <c r="D9" i="9"/>
  <c r="D3" i="10"/>
  <c r="D4" i="10"/>
  <c r="D5" i="10"/>
  <c r="C6" i="10"/>
  <c r="D6" i="10"/>
  <c r="C7" i="10"/>
  <c r="D7" i="10"/>
  <c r="C8" i="10"/>
  <c r="D8" i="10"/>
  <c r="D9" i="10"/>
  <c r="D3" i="11"/>
  <c r="D4" i="11"/>
  <c r="D5" i="11"/>
  <c r="C7" i="11"/>
  <c r="D7" i="11"/>
  <c r="C8" i="11"/>
  <c r="D8" i="11"/>
  <c r="C9" i="11"/>
  <c r="D9" i="11"/>
  <c r="D4" i="12"/>
  <c r="D5" i="12"/>
  <c r="C6" i="12"/>
  <c r="D6" i="12"/>
  <c r="D7" i="12"/>
  <c r="C8" i="12"/>
  <c r="D8" i="12"/>
  <c r="C9" i="12"/>
  <c r="D9" i="12"/>
  <c r="D3" i="13"/>
  <c r="D5" i="13"/>
  <c r="C6" i="13"/>
  <c r="D6" i="13"/>
  <c r="C7" i="13"/>
  <c r="D7" i="13"/>
  <c r="C9" i="13"/>
  <c r="D9" i="13"/>
  <c r="D3" i="59"/>
  <c r="D4" i="59"/>
  <c r="D5" i="59"/>
  <c r="C6" i="59"/>
  <c r="D6" i="59"/>
  <c r="C7" i="59"/>
  <c r="D7" i="59"/>
  <c r="C8" i="59"/>
  <c r="D8" i="59"/>
  <c r="D9" i="59"/>
  <c r="D3" i="15"/>
  <c r="D4" i="15"/>
  <c r="D5" i="15"/>
  <c r="C7" i="15"/>
  <c r="D7" i="15"/>
  <c r="C8" i="15"/>
  <c r="D8" i="15"/>
  <c r="C9" i="15"/>
  <c r="D9" i="15"/>
  <c r="D4" i="18"/>
  <c r="D5" i="18"/>
  <c r="C6" i="18"/>
  <c r="D6" i="18"/>
  <c r="D7" i="18"/>
  <c r="C8" i="18"/>
  <c r="D8" i="18"/>
  <c r="C9" i="18"/>
  <c r="D9" i="18"/>
  <c r="D3" i="17"/>
  <c r="D5" i="17"/>
  <c r="C6" i="17"/>
  <c r="D6" i="17"/>
  <c r="C7" i="17"/>
  <c r="D7" i="17"/>
  <c r="C9" i="17"/>
  <c r="D9" i="17"/>
  <c r="D3" i="62"/>
  <c r="D4" i="62"/>
  <c r="D5" i="62"/>
  <c r="C6" i="62"/>
  <c r="D6" i="62"/>
  <c r="C7" i="62"/>
  <c r="D7" i="62"/>
  <c r="C8" i="62"/>
  <c r="D8" i="62"/>
  <c r="D9" i="62"/>
  <c r="D3" i="19"/>
  <c r="D4" i="19"/>
  <c r="D5" i="19"/>
  <c r="C7" i="19"/>
  <c r="D7" i="19"/>
  <c r="C8" i="19"/>
  <c r="D8" i="19"/>
  <c r="C9" i="19"/>
  <c r="D9" i="19"/>
  <c r="D4" i="20"/>
  <c r="D5" i="20"/>
  <c r="C6" i="20"/>
  <c r="D6" i="20"/>
  <c r="D7" i="20"/>
  <c r="C8" i="20"/>
  <c r="D8" i="20"/>
  <c r="C9" i="20"/>
  <c r="D9" i="20"/>
  <c r="D3" i="21"/>
  <c r="D5" i="21"/>
  <c r="C6" i="21"/>
  <c r="D6" i="21"/>
  <c r="C7" i="21"/>
  <c r="D7" i="21"/>
  <c r="C9" i="21"/>
  <c r="D9" i="21"/>
  <c r="D3" i="22"/>
  <c r="D4" i="22"/>
  <c r="D5" i="22"/>
  <c r="C6" i="22"/>
  <c r="D6" i="22"/>
  <c r="C7" i="22"/>
  <c r="D7" i="22"/>
  <c r="C8" i="22"/>
  <c r="D8" i="22"/>
  <c r="D9" i="22"/>
  <c r="D3" i="23"/>
  <c r="D4" i="23"/>
  <c r="D5" i="23"/>
  <c r="C7" i="23"/>
  <c r="D7" i="23"/>
  <c r="C8" i="23"/>
  <c r="D8" i="23"/>
  <c r="C9" i="23"/>
  <c r="D9" i="23"/>
  <c r="D4" i="24"/>
  <c r="D5" i="24"/>
  <c r="C6" i="24"/>
  <c r="D6" i="24"/>
  <c r="D7" i="24"/>
  <c r="C8" i="24"/>
  <c r="D8" i="24"/>
  <c r="C9" i="24"/>
  <c r="D9" i="24"/>
  <c r="D3" i="42"/>
  <c r="D5" i="42"/>
  <c r="C6" i="42"/>
  <c r="D6" i="42"/>
  <c r="C7" i="42"/>
  <c r="D7" i="42"/>
  <c r="C9" i="42"/>
  <c r="D9" i="42"/>
  <c r="D3" i="25"/>
  <c r="D4" i="25"/>
  <c r="D5" i="25"/>
  <c r="C6" i="25"/>
  <c r="D6" i="25"/>
  <c r="C7" i="25"/>
  <c r="D7" i="25"/>
  <c r="C8" i="25"/>
  <c r="D8" i="25"/>
  <c r="D9" i="25"/>
  <c r="D3" i="26"/>
  <c r="D4" i="26"/>
  <c r="D5" i="26"/>
  <c r="C7" i="26"/>
  <c r="D7" i="26"/>
  <c r="C8" i="26"/>
  <c r="D8" i="26"/>
  <c r="C9" i="26"/>
  <c r="D9" i="26"/>
  <c r="D4" i="27"/>
  <c r="D5" i="27"/>
  <c r="C6" i="27"/>
  <c r="D6" i="27"/>
  <c r="D7" i="27"/>
  <c r="C8" i="27"/>
  <c r="D8" i="27"/>
  <c r="C9" i="27"/>
  <c r="D9" i="27"/>
  <c r="D3" i="28"/>
  <c r="D5" i="28"/>
  <c r="C6" i="28"/>
  <c r="D6" i="28"/>
  <c r="C7" i="28"/>
  <c r="D7" i="28"/>
  <c r="C9" i="28"/>
  <c r="D9" i="28"/>
  <c r="D3" i="29"/>
  <c r="D4" i="29"/>
  <c r="D5" i="29"/>
  <c r="C6" i="29"/>
  <c r="D6" i="29"/>
  <c r="C7" i="29"/>
  <c r="D7" i="29"/>
  <c r="C8" i="29"/>
  <c r="D8" i="29"/>
  <c r="D9" i="29"/>
  <c r="D3" i="30"/>
  <c r="D4" i="30"/>
  <c r="D5" i="30"/>
  <c r="C7" i="30"/>
  <c r="D7" i="30"/>
  <c r="C8" i="30"/>
  <c r="D8" i="30"/>
  <c r="C9" i="30"/>
  <c r="D9" i="30"/>
  <c r="D4" i="31"/>
  <c r="D5" i="31"/>
  <c r="C6" i="31"/>
  <c r="D6" i="31"/>
  <c r="D7" i="31"/>
  <c r="C8" i="31"/>
  <c r="D8" i="31"/>
  <c r="C9" i="31"/>
  <c r="D9" i="31"/>
  <c r="D3" i="32"/>
  <c r="D5" i="32"/>
  <c r="C6" i="32"/>
  <c r="D6" i="32"/>
  <c r="C7" i="32"/>
  <c r="D7" i="32"/>
  <c r="C9" i="32"/>
  <c r="D9" i="32"/>
  <c r="D3" i="60"/>
  <c r="D4" i="60"/>
  <c r="D5" i="60"/>
  <c r="C6" i="60"/>
  <c r="D6" i="60"/>
  <c r="C7" i="60"/>
  <c r="D7" i="60"/>
  <c r="C8" i="60"/>
  <c r="D8" i="60"/>
  <c r="D9" i="60"/>
  <c r="D3" i="34"/>
  <c r="D4" i="34"/>
  <c r="D5" i="34"/>
  <c r="C7" i="34"/>
  <c r="D7" i="34"/>
  <c r="C8" i="34"/>
  <c r="D8" i="34"/>
  <c r="C9" i="34"/>
  <c r="D9" i="34"/>
  <c r="D4" i="35"/>
  <c r="D5" i="35"/>
  <c r="C6" i="35"/>
  <c r="D6" i="35"/>
  <c r="D7" i="35"/>
  <c r="C8" i="35"/>
  <c r="D8" i="35"/>
  <c r="C9" i="35"/>
  <c r="D9" i="35"/>
  <c r="D3" i="36"/>
  <c r="D5" i="36"/>
  <c r="C6" i="36"/>
  <c r="D6" i="36"/>
  <c r="C7" i="36"/>
  <c r="D7" i="36"/>
  <c r="C9" i="36"/>
  <c r="D9" i="36"/>
  <c r="D3" i="37"/>
  <c r="D4" i="37"/>
  <c r="D5" i="37"/>
  <c r="C6" i="37"/>
  <c r="D6" i="37"/>
  <c r="C7" i="37"/>
  <c r="D7" i="37"/>
  <c r="C8" i="37"/>
  <c r="D8" i="37"/>
  <c r="D9" i="37"/>
  <c r="D3" i="38"/>
  <c r="D4" i="38"/>
  <c r="D5" i="38"/>
  <c r="C7" i="38"/>
  <c r="D7" i="38"/>
  <c r="C8" i="38"/>
  <c r="D8" i="38"/>
  <c r="C9" i="38"/>
  <c r="D9" i="38"/>
  <c r="D4" i="39"/>
  <c r="D5" i="39"/>
  <c r="C6" i="39"/>
  <c r="D6" i="39"/>
  <c r="D7" i="39"/>
  <c r="C8" i="39"/>
  <c r="D8" i="39"/>
  <c r="C9" i="39"/>
  <c r="D9" i="39"/>
  <c r="D3" i="40"/>
  <c r="D5" i="40"/>
  <c r="C6" i="40"/>
  <c r="D6" i="40"/>
  <c r="C7" i="40"/>
  <c r="D7" i="40"/>
  <c r="C9" i="40"/>
  <c r="D9" i="40"/>
  <c r="D3" i="41"/>
  <c r="D4" i="41"/>
  <c r="D5" i="41"/>
  <c r="C6" i="41"/>
  <c r="D6" i="41"/>
  <c r="C7" i="41"/>
  <c r="D7" i="41"/>
  <c r="C8" i="41"/>
  <c r="D8" i="41"/>
  <c r="D9" i="41"/>
  <c r="D3" i="44"/>
  <c r="D4" i="44"/>
  <c r="D5" i="44"/>
  <c r="C7" i="44"/>
  <c r="D7" i="44"/>
  <c r="C8" i="44"/>
  <c r="D8" i="44"/>
  <c r="C9" i="44"/>
  <c r="D9" i="44"/>
  <c r="D4" i="45"/>
  <c r="D5" i="45"/>
  <c r="C6" i="45"/>
  <c r="D6" i="45"/>
  <c r="D7" i="45"/>
  <c r="C8" i="45"/>
  <c r="D8" i="45"/>
  <c r="C9" i="45"/>
  <c r="D9" i="45"/>
  <c r="D3" i="46"/>
  <c r="D5" i="46"/>
  <c r="C6" i="46"/>
  <c r="D6" i="46"/>
  <c r="C7" i="46"/>
  <c r="D7" i="46"/>
  <c r="C9" i="46"/>
  <c r="D9" i="46"/>
  <c r="D3" i="47"/>
  <c r="D4" i="47"/>
  <c r="D5" i="47"/>
  <c r="C6" i="47"/>
  <c r="D6" i="47"/>
  <c r="C7" i="47"/>
  <c r="D7" i="47"/>
  <c r="C8" i="47"/>
  <c r="D8" i="47"/>
  <c r="D9" i="47"/>
  <c r="D3" i="48"/>
  <c r="D4" i="48"/>
  <c r="D5" i="48"/>
  <c r="C7" i="48"/>
  <c r="D7" i="48"/>
  <c r="C8" i="48"/>
  <c r="D8" i="48"/>
  <c r="C9" i="48"/>
  <c r="D9" i="48"/>
  <c r="D4" i="49"/>
  <c r="D5" i="49"/>
  <c r="C6" i="49"/>
  <c r="D6" i="49"/>
  <c r="D7" i="49"/>
  <c r="C8" i="49"/>
  <c r="D8" i="49"/>
  <c r="C9" i="49"/>
  <c r="D9" i="49"/>
  <c r="D3" i="50"/>
  <c r="D5" i="50"/>
  <c r="C6" i="50"/>
  <c r="D6" i="50"/>
  <c r="C7" i="50"/>
  <c r="D7" i="50"/>
  <c r="C9" i="50"/>
  <c r="D9" i="50"/>
  <c r="D3" i="51"/>
  <c r="D4" i="51"/>
  <c r="D5" i="51"/>
  <c r="C6" i="51"/>
  <c r="D6" i="51"/>
  <c r="C7" i="51"/>
  <c r="D7" i="51"/>
  <c r="C8" i="51"/>
  <c r="D8" i="51"/>
  <c r="D9" i="51"/>
  <c r="D3" i="52"/>
  <c r="D4" i="52"/>
  <c r="D5" i="52"/>
  <c r="C7" i="52"/>
  <c r="D7" i="52"/>
  <c r="C8" i="52"/>
  <c r="D8" i="52"/>
  <c r="C9" i="52"/>
  <c r="D9" i="52"/>
  <c r="D4" i="53"/>
  <c r="D5" i="53"/>
  <c r="C6" i="53"/>
  <c r="D6" i="53"/>
  <c r="D7" i="53"/>
  <c r="C8" i="53"/>
  <c r="D8" i="53"/>
  <c r="C9" i="53"/>
  <c r="D9" i="53"/>
  <c r="D3" i="54"/>
  <c r="D5" i="54"/>
  <c r="C6" i="54"/>
  <c r="D6" i="54"/>
  <c r="C7" i="54"/>
  <c r="D7" i="54"/>
  <c r="C9" i="54"/>
  <c r="D9" i="54"/>
  <c r="D3" i="55"/>
  <c r="D4" i="55"/>
  <c r="D5" i="55"/>
  <c r="C6" i="55"/>
  <c r="D6" i="55"/>
  <c r="C7" i="55"/>
  <c r="D7" i="55"/>
  <c r="C8" i="55"/>
  <c r="D8" i="55"/>
  <c r="D9" i="55"/>
  <c r="D3" i="56"/>
  <c r="D4" i="56"/>
  <c r="D5" i="56"/>
  <c r="C7" i="56"/>
  <c r="D7" i="56"/>
  <c r="C8" i="56"/>
  <c r="D8" i="56"/>
  <c r="C9" i="56"/>
  <c r="D9" i="56"/>
  <c r="D4" i="57"/>
  <c r="D5" i="57"/>
  <c r="C6" i="57"/>
  <c r="D6" i="57"/>
  <c r="D7" i="57"/>
  <c r="C8" i="57"/>
  <c r="D8" i="57"/>
  <c r="C9" i="57"/>
  <c r="D9" i="57"/>
  <c r="D3" i="58"/>
  <c r="D5" i="58"/>
  <c r="C6" i="58"/>
  <c r="D6" i="58"/>
  <c r="C7" i="58"/>
  <c r="D7" i="58"/>
  <c r="C9" i="58"/>
  <c r="D9" i="58"/>
  <c r="D3" i="61"/>
  <c r="D4" i="61"/>
  <c r="D5" i="61"/>
  <c r="C6" i="61"/>
  <c r="D6" i="61"/>
  <c r="C7" i="61"/>
  <c r="D7" i="61"/>
  <c r="C8" i="61"/>
  <c r="D8" i="61"/>
  <c r="D9" i="61"/>
  <c r="B31" i="62"/>
  <c r="B32" i="62"/>
  <c r="B33" i="62"/>
  <c r="B34" i="62"/>
  <c r="B35" i="62"/>
  <c r="B36" i="62"/>
  <c r="B52" i="62"/>
  <c r="AF53" i="62"/>
  <c r="B53" i="62" s="1"/>
  <c r="AF54" i="62"/>
  <c r="B54" i="62" s="1"/>
  <c r="AF55" i="62"/>
  <c r="B55" i="62" s="1"/>
  <c r="AF56" i="62"/>
  <c r="B56" i="62" s="1"/>
  <c r="AF57" i="62"/>
  <c r="B57" i="62" s="1"/>
  <c r="N73" i="62"/>
  <c r="B73" i="62" s="1"/>
  <c r="N74" i="62"/>
  <c r="B74" i="62" s="1"/>
  <c r="N75" i="62"/>
  <c r="B75" i="62" s="1"/>
  <c r="N76" i="62"/>
  <c r="B76" i="62" s="1"/>
  <c r="N77" i="62"/>
  <c r="B77" i="62" s="1"/>
  <c r="N78" i="62"/>
  <c r="B78" i="62" s="1"/>
  <c r="B94" i="62"/>
  <c r="B95" i="62"/>
  <c r="B96" i="62"/>
  <c r="B97" i="62"/>
  <c r="B98" i="62"/>
  <c r="B99" i="62"/>
  <c r="B115" i="62"/>
  <c r="B116" i="62"/>
  <c r="B117" i="62"/>
  <c r="B118" i="62"/>
  <c r="B119" i="62"/>
  <c r="B120" i="62"/>
  <c r="K136" i="62"/>
  <c r="B136" i="62" s="1"/>
  <c r="K137" i="62"/>
  <c r="B137" i="62" s="1"/>
  <c r="K138" i="62"/>
  <c r="B138" i="62" s="1"/>
  <c r="K139" i="62"/>
  <c r="B139" i="62" s="1"/>
  <c r="K140" i="62"/>
  <c r="B140" i="62" s="1"/>
  <c r="K141" i="62"/>
  <c r="B141" i="62" s="1"/>
  <c r="H157" i="62"/>
  <c r="B157" i="62" s="1"/>
  <c r="H158" i="62"/>
  <c r="B158" i="62" s="1"/>
  <c r="H159" i="62"/>
  <c r="B159" i="62" s="1"/>
  <c r="H160" i="62"/>
  <c r="B160" i="62" s="1"/>
  <c r="H161" i="62"/>
  <c r="B161" i="62" s="1"/>
  <c r="H162" i="62"/>
  <c r="B162" i="62" s="1"/>
  <c r="B171" i="62"/>
  <c r="B176" i="62"/>
  <c r="D8" i="58" l="1"/>
  <c r="D6" i="56"/>
  <c r="D8" i="54"/>
  <c r="D6" i="52"/>
  <c r="D8" i="50"/>
  <c r="D6" i="48"/>
  <c r="D8" i="46"/>
  <c r="D6" i="44"/>
  <c r="D8" i="40"/>
  <c r="D6" i="38"/>
  <c r="D8" i="36"/>
  <c r="D6" i="34"/>
  <c r="D8" i="32"/>
  <c r="D6" i="30"/>
  <c r="D8" i="28"/>
  <c r="D6" i="26"/>
  <c r="D8" i="42"/>
  <c r="D6" i="23"/>
  <c r="D8" i="21"/>
  <c r="D6" i="19"/>
  <c r="D8" i="17"/>
  <c r="D6" i="15"/>
  <c r="D8" i="13"/>
  <c r="D6" i="11"/>
  <c r="D8" i="9"/>
  <c r="D6" i="6"/>
  <c r="C15" i="62"/>
  <c r="D11" i="62"/>
  <c r="D15" i="62"/>
  <c r="B15" i="62"/>
  <c r="C11" i="62"/>
  <c r="C13" i="62"/>
  <c r="D12" i="62"/>
  <c r="C12" i="62"/>
  <c r="C14" i="62"/>
  <c r="D14" i="62"/>
  <c r="B10" i="62"/>
  <c r="D13" i="62"/>
  <c r="D10" i="62"/>
  <c r="C10" i="62"/>
  <c r="B31" i="61"/>
  <c r="B32" i="61"/>
  <c r="B33" i="61"/>
  <c r="B34" i="61"/>
  <c r="B35" i="61"/>
  <c r="B36" i="61"/>
  <c r="B52" i="61"/>
  <c r="AF53" i="61"/>
  <c r="B53" i="61" s="1"/>
  <c r="AF54" i="61"/>
  <c r="B54" i="61" s="1"/>
  <c r="AF55" i="61"/>
  <c r="B55" i="61" s="1"/>
  <c r="AF56" i="61"/>
  <c r="B56" i="61" s="1"/>
  <c r="AF57" i="61"/>
  <c r="B57" i="61" s="1"/>
  <c r="N73" i="61"/>
  <c r="B73" i="61" s="1"/>
  <c r="N74" i="61"/>
  <c r="B74" i="61" s="1"/>
  <c r="N75" i="61"/>
  <c r="B75" i="61" s="1"/>
  <c r="N76" i="61"/>
  <c r="B76" i="61" s="1"/>
  <c r="N77" i="61"/>
  <c r="B77" i="61" s="1"/>
  <c r="N78" i="61"/>
  <c r="B78" i="61" s="1"/>
  <c r="B94" i="61"/>
  <c r="B95" i="61"/>
  <c r="B96" i="61"/>
  <c r="B97" i="61"/>
  <c r="B98" i="61"/>
  <c r="B99" i="61"/>
  <c r="B115" i="61"/>
  <c r="B116" i="61"/>
  <c r="B117" i="61"/>
  <c r="B118" i="61"/>
  <c r="B119" i="61"/>
  <c r="B120" i="61"/>
  <c r="K136" i="61"/>
  <c r="B136" i="61" s="1"/>
  <c r="K137" i="61"/>
  <c r="B137" i="61" s="1"/>
  <c r="K138" i="61"/>
  <c r="B138" i="61" s="1"/>
  <c r="K139" i="61"/>
  <c r="B139" i="61" s="1"/>
  <c r="K140" i="61"/>
  <c r="B140" i="61" s="1"/>
  <c r="K141" i="61"/>
  <c r="B141" i="61" s="1"/>
  <c r="H157" i="61"/>
  <c r="B157" i="61" s="1"/>
  <c r="H158" i="61"/>
  <c r="B158" i="61" s="1"/>
  <c r="H159" i="61"/>
  <c r="B159" i="61" s="1"/>
  <c r="H160" i="61"/>
  <c r="B160" i="61" s="1"/>
  <c r="H161" i="61"/>
  <c r="B161" i="61" s="1"/>
  <c r="H162" i="61"/>
  <c r="B162" i="61" s="1"/>
  <c r="B171" i="61"/>
  <c r="B176" i="61"/>
  <c r="C15" i="61" l="1"/>
  <c r="D15" i="61"/>
  <c r="C13" i="61"/>
  <c r="C14" i="61"/>
  <c r="D12" i="61"/>
  <c r="B15" i="61"/>
  <c r="C11" i="61"/>
  <c r="D11" i="61"/>
  <c r="C12" i="61"/>
  <c r="D14" i="61"/>
  <c r="B10" i="61"/>
  <c r="D13" i="61"/>
  <c r="D10" i="61"/>
  <c r="C10" i="61"/>
  <c r="B31" i="60"/>
  <c r="B32" i="60"/>
  <c r="B33" i="60"/>
  <c r="B34" i="60"/>
  <c r="B35" i="60"/>
  <c r="B36" i="60"/>
  <c r="B52" i="60"/>
  <c r="AF53" i="60"/>
  <c r="B53" i="60" s="1"/>
  <c r="AF54" i="60"/>
  <c r="B54" i="60" s="1"/>
  <c r="B55" i="60"/>
  <c r="AF55" i="60"/>
  <c r="AF56" i="60"/>
  <c r="B56" i="60" s="1"/>
  <c r="AF57" i="60"/>
  <c r="B57" i="60" s="1"/>
  <c r="N73" i="60"/>
  <c r="B73" i="60" s="1"/>
  <c r="N74" i="60"/>
  <c r="B74" i="60" s="1"/>
  <c r="N75" i="60"/>
  <c r="B75" i="60" s="1"/>
  <c r="N76" i="60"/>
  <c r="B76" i="60" s="1"/>
  <c r="N77" i="60"/>
  <c r="B77" i="60" s="1"/>
  <c r="N78" i="60"/>
  <c r="B78" i="60" s="1"/>
  <c r="B94" i="60"/>
  <c r="B95" i="60"/>
  <c r="B96" i="60"/>
  <c r="B97" i="60"/>
  <c r="B98" i="60"/>
  <c r="B99" i="60"/>
  <c r="B115" i="60"/>
  <c r="B116" i="60"/>
  <c r="B117" i="60"/>
  <c r="B118" i="60"/>
  <c r="B119" i="60"/>
  <c r="B120" i="60"/>
  <c r="K136" i="60"/>
  <c r="B136" i="60" s="1"/>
  <c r="K137" i="60"/>
  <c r="B137" i="60" s="1"/>
  <c r="K138" i="60"/>
  <c r="B138" i="60" s="1"/>
  <c r="K139" i="60"/>
  <c r="B139" i="60" s="1"/>
  <c r="K140" i="60"/>
  <c r="B140" i="60" s="1"/>
  <c r="K141" i="60"/>
  <c r="B141" i="60" s="1"/>
  <c r="H157" i="60"/>
  <c r="B157" i="60" s="1"/>
  <c r="H158" i="60"/>
  <c r="B158" i="60" s="1"/>
  <c r="H159" i="60"/>
  <c r="B159" i="60" s="1"/>
  <c r="H160" i="60"/>
  <c r="B160" i="60" s="1"/>
  <c r="H161" i="60"/>
  <c r="B161" i="60" s="1"/>
  <c r="H162" i="60"/>
  <c r="B162" i="60" s="1"/>
  <c r="B171" i="60"/>
  <c r="B176" i="60"/>
  <c r="C15" i="60" l="1"/>
  <c r="D15" i="60"/>
  <c r="C14" i="60"/>
  <c r="D13" i="60"/>
  <c r="C10" i="60"/>
  <c r="D12" i="60"/>
  <c r="D11" i="60"/>
  <c r="C12" i="60"/>
  <c r="D14" i="60"/>
  <c r="B10" i="60"/>
  <c r="B15" i="60"/>
  <c r="C13" i="60"/>
  <c r="C11" i="60"/>
  <c r="D10" i="60"/>
  <c r="N73" i="41" l="1"/>
  <c r="B73" i="41" s="1"/>
  <c r="K136" i="41"/>
  <c r="H157" i="41"/>
  <c r="B171" i="41"/>
  <c r="B176" i="41"/>
  <c r="B116" i="41"/>
  <c r="B117" i="41"/>
  <c r="B118" i="41"/>
  <c r="B119" i="41"/>
  <c r="B120" i="41"/>
  <c r="B94" i="41"/>
  <c r="B31" i="41"/>
  <c r="B95" i="41"/>
  <c r="B96" i="41"/>
  <c r="B97" i="41"/>
  <c r="B98" i="41"/>
  <c r="B99" i="41"/>
  <c r="B52" i="41"/>
  <c r="B32" i="41"/>
  <c r="B33" i="41"/>
  <c r="B34" i="41"/>
  <c r="B35" i="41"/>
  <c r="B36" i="41"/>
  <c r="B157" i="41" l="1"/>
  <c r="H157" i="6" l="1"/>
  <c r="B157" i="6" s="1"/>
  <c r="B120" i="6" l="1"/>
  <c r="B120" i="7"/>
  <c r="B120" i="9"/>
  <c r="B120" i="10"/>
  <c r="B120" i="11"/>
  <c r="B120" i="12"/>
  <c r="B120" i="13"/>
  <c r="B120" i="59"/>
  <c r="B120" i="15"/>
  <c r="B120" i="18"/>
  <c r="B120" i="17"/>
  <c r="B120" i="19"/>
  <c r="B120" i="20"/>
  <c r="B120" i="21"/>
  <c r="B120" i="22"/>
  <c r="B120" i="23"/>
  <c r="B120" i="24"/>
  <c r="B120" i="42"/>
  <c r="B120" i="25"/>
  <c r="B120" i="26"/>
  <c r="B120" i="27"/>
  <c r="B120" i="28"/>
  <c r="B120" i="29"/>
  <c r="B120" i="30"/>
  <c r="B120" i="31"/>
  <c r="B120" i="32"/>
  <c r="B120" i="34"/>
  <c r="B120" i="35"/>
  <c r="B120" i="36"/>
  <c r="B120" i="37"/>
  <c r="B120" i="38"/>
  <c r="B120" i="39"/>
  <c r="B120" i="40"/>
  <c r="B120" i="44"/>
  <c r="B120" i="45"/>
  <c r="B120" i="46"/>
  <c r="B120" i="47"/>
  <c r="B120" i="48"/>
  <c r="B120" i="49"/>
  <c r="B120" i="50"/>
  <c r="B120" i="51"/>
  <c r="B120" i="52"/>
  <c r="B120" i="53"/>
  <c r="B120" i="54"/>
  <c r="B120" i="55"/>
  <c r="B120" i="56"/>
  <c r="B120" i="57"/>
  <c r="B120" i="58"/>
  <c r="B119" i="6"/>
  <c r="B119" i="7"/>
  <c r="B119" i="9"/>
  <c r="B119" i="10"/>
  <c r="B119" i="11"/>
  <c r="B119" i="12"/>
  <c r="B119" i="13"/>
  <c r="B119" i="59"/>
  <c r="B119" i="15"/>
  <c r="B119" i="18"/>
  <c r="B119" i="17"/>
  <c r="B119" i="19"/>
  <c r="B119" i="20"/>
  <c r="B119" i="21"/>
  <c r="B119" i="22"/>
  <c r="B119" i="23"/>
  <c r="B119" i="24"/>
  <c r="B119" i="42"/>
  <c r="B119" i="25"/>
  <c r="B119" i="26"/>
  <c r="B119" i="27"/>
  <c r="B119" i="28"/>
  <c r="B119" i="29"/>
  <c r="B119" i="30"/>
  <c r="B119" i="31"/>
  <c r="B119" i="32"/>
  <c r="B119" i="34"/>
  <c r="B119" i="35"/>
  <c r="B119" i="36"/>
  <c r="B119" i="37"/>
  <c r="B119" i="38"/>
  <c r="B119" i="39"/>
  <c r="B119" i="40"/>
  <c r="B119" i="44"/>
  <c r="B119" i="45"/>
  <c r="B119" i="46"/>
  <c r="B119" i="47"/>
  <c r="B119" i="48"/>
  <c r="B119" i="49"/>
  <c r="B119" i="50"/>
  <c r="B119" i="51"/>
  <c r="B119" i="52"/>
  <c r="B119" i="53"/>
  <c r="B119" i="54"/>
  <c r="B119" i="55"/>
  <c r="B119" i="56"/>
  <c r="B119" i="57"/>
  <c r="B119" i="58"/>
  <c r="B118" i="6"/>
  <c r="B118" i="7"/>
  <c r="B118" i="9"/>
  <c r="B118" i="10"/>
  <c r="B118" i="11"/>
  <c r="B118" i="12"/>
  <c r="B118" i="13"/>
  <c r="B118" i="59"/>
  <c r="B118" i="15"/>
  <c r="B118" i="18"/>
  <c r="B118" i="17"/>
  <c r="B118" i="19"/>
  <c r="B118" i="20"/>
  <c r="B118" i="21"/>
  <c r="B118" i="22"/>
  <c r="B118" i="23"/>
  <c r="B118" i="24"/>
  <c r="B118" i="42"/>
  <c r="B118" i="25"/>
  <c r="B118" i="26"/>
  <c r="B118" i="27"/>
  <c r="B118" i="28"/>
  <c r="B118" i="29"/>
  <c r="B118" i="30"/>
  <c r="B118" i="31"/>
  <c r="B118" i="32"/>
  <c r="B118" i="34"/>
  <c r="B118" i="35"/>
  <c r="B118" i="36"/>
  <c r="B118" i="37"/>
  <c r="B118" i="38"/>
  <c r="B118" i="39"/>
  <c r="B118" i="40"/>
  <c r="B118" i="44"/>
  <c r="B118" i="45"/>
  <c r="B118" i="46"/>
  <c r="B118" i="47"/>
  <c r="B118" i="48"/>
  <c r="B118" i="49"/>
  <c r="B118" i="50"/>
  <c r="B118" i="51"/>
  <c r="B118" i="52"/>
  <c r="B118" i="53"/>
  <c r="B118" i="54"/>
  <c r="B118" i="55"/>
  <c r="B118" i="56"/>
  <c r="B118" i="57"/>
  <c r="B118" i="58"/>
  <c r="B117" i="6"/>
  <c r="B117" i="7"/>
  <c r="B117" i="9"/>
  <c r="B117" i="10"/>
  <c r="B117" i="11"/>
  <c r="B117" i="12"/>
  <c r="B117" i="13"/>
  <c r="B117" i="59"/>
  <c r="B117" i="15"/>
  <c r="B117" i="18"/>
  <c r="B117" i="17"/>
  <c r="B117" i="19"/>
  <c r="B117" i="20"/>
  <c r="B117" i="21"/>
  <c r="B117" i="22"/>
  <c r="B117" i="23"/>
  <c r="B117" i="24"/>
  <c r="B117" i="42"/>
  <c r="B117" i="25"/>
  <c r="B117" i="26"/>
  <c r="B117" i="27"/>
  <c r="B117" i="28"/>
  <c r="B117" i="29"/>
  <c r="B117" i="30"/>
  <c r="B117" i="31"/>
  <c r="B117" i="32"/>
  <c r="B117" i="34"/>
  <c r="B117" i="35"/>
  <c r="B117" i="36"/>
  <c r="B117" i="37"/>
  <c r="B117" i="38"/>
  <c r="B117" i="39"/>
  <c r="B117" i="40"/>
  <c r="B117" i="44"/>
  <c r="B117" i="45"/>
  <c r="B117" i="46"/>
  <c r="B117" i="47"/>
  <c r="B117" i="48"/>
  <c r="B117" i="49"/>
  <c r="B117" i="50"/>
  <c r="B117" i="51"/>
  <c r="B117" i="52"/>
  <c r="B117" i="53"/>
  <c r="B117" i="54"/>
  <c r="B117" i="55"/>
  <c r="B117" i="56"/>
  <c r="B117" i="57"/>
  <c r="B117" i="58"/>
  <c r="B116" i="6"/>
  <c r="B116" i="7"/>
  <c r="B116" i="9"/>
  <c r="B116" i="10"/>
  <c r="B116" i="11"/>
  <c r="B116" i="12"/>
  <c r="B116" i="13"/>
  <c r="B116" i="59"/>
  <c r="B116" i="15"/>
  <c r="B116" i="18"/>
  <c r="B116" i="17"/>
  <c r="B116" i="19"/>
  <c r="B116" i="20"/>
  <c r="B116" i="21"/>
  <c r="B116" i="22"/>
  <c r="B116" i="23"/>
  <c r="B116" i="24"/>
  <c r="B116" i="42"/>
  <c r="B116" i="25"/>
  <c r="B116" i="26"/>
  <c r="B116" i="27"/>
  <c r="B116" i="28"/>
  <c r="B116" i="29"/>
  <c r="B116" i="30"/>
  <c r="B116" i="31"/>
  <c r="B116" i="32"/>
  <c r="B116" i="34"/>
  <c r="B116" i="35"/>
  <c r="B116" i="36"/>
  <c r="B116" i="37"/>
  <c r="B116" i="38"/>
  <c r="B116" i="39"/>
  <c r="B116" i="40"/>
  <c r="B115" i="41"/>
  <c r="B116" i="44"/>
  <c r="B116" i="45"/>
  <c r="B116" i="46"/>
  <c r="B116" i="47"/>
  <c r="B116" i="48"/>
  <c r="B116" i="49"/>
  <c r="B116" i="50"/>
  <c r="B116" i="51"/>
  <c r="B116" i="52"/>
  <c r="B116" i="53"/>
  <c r="B116" i="54"/>
  <c r="B116" i="55"/>
  <c r="B116" i="56"/>
  <c r="B116" i="57"/>
  <c r="B116" i="58"/>
  <c r="B115" i="6"/>
  <c r="B115" i="7"/>
  <c r="B115" i="9"/>
  <c r="B115" i="10"/>
  <c r="B115" i="11"/>
  <c r="B115" i="12"/>
  <c r="B115" i="13"/>
  <c r="B115" i="59"/>
  <c r="B115" i="15"/>
  <c r="B115" i="18"/>
  <c r="B115" i="17"/>
  <c r="B115" i="19"/>
  <c r="B115" i="20"/>
  <c r="B115" i="21"/>
  <c r="B115" i="22"/>
  <c r="B115" i="23"/>
  <c r="B115" i="24"/>
  <c r="B115" i="42"/>
  <c r="B115" i="25"/>
  <c r="B115" i="26"/>
  <c r="B115" i="27"/>
  <c r="B115" i="28"/>
  <c r="B115" i="29"/>
  <c r="B115" i="30"/>
  <c r="B115" i="31"/>
  <c r="B115" i="32"/>
  <c r="B115" i="34"/>
  <c r="B115" i="35"/>
  <c r="B115" i="36"/>
  <c r="B115" i="37"/>
  <c r="B115" i="38"/>
  <c r="B115" i="39"/>
  <c r="B115" i="40"/>
  <c r="B115" i="44"/>
  <c r="B115" i="45"/>
  <c r="B115" i="46"/>
  <c r="B115" i="47"/>
  <c r="B115" i="48"/>
  <c r="B115" i="49"/>
  <c r="B115" i="50"/>
  <c r="B115" i="51"/>
  <c r="B115" i="52"/>
  <c r="B115" i="53"/>
  <c r="B115" i="54"/>
  <c r="B115" i="55"/>
  <c r="B115" i="56"/>
  <c r="B115" i="57"/>
  <c r="B115" i="58"/>
  <c r="B31" i="59"/>
  <c r="B32" i="59"/>
  <c r="B33" i="59"/>
  <c r="B34" i="59"/>
  <c r="B35" i="59"/>
  <c r="B36" i="59"/>
  <c r="B52" i="59"/>
  <c r="AF53" i="59"/>
  <c r="B53" i="59" s="1"/>
  <c r="AF54" i="59"/>
  <c r="B54" i="59" s="1"/>
  <c r="AF55" i="59"/>
  <c r="B55" i="59" s="1"/>
  <c r="AF56" i="59"/>
  <c r="B56" i="59" s="1"/>
  <c r="AF57" i="59"/>
  <c r="B57" i="59" s="1"/>
  <c r="N73" i="59"/>
  <c r="B73" i="59" s="1"/>
  <c r="N74" i="59"/>
  <c r="B74" i="59" s="1"/>
  <c r="N75" i="59"/>
  <c r="B75" i="59" s="1"/>
  <c r="N76" i="59"/>
  <c r="B76" i="59" s="1"/>
  <c r="N77" i="59"/>
  <c r="B77" i="59" s="1"/>
  <c r="N78" i="59"/>
  <c r="B78" i="59" s="1"/>
  <c r="B94" i="59"/>
  <c r="B95" i="59"/>
  <c r="B96" i="59"/>
  <c r="B97" i="59"/>
  <c r="B98" i="59"/>
  <c r="B99" i="59"/>
  <c r="K136" i="59"/>
  <c r="B136" i="59" s="1"/>
  <c r="K137" i="59"/>
  <c r="B137" i="59" s="1"/>
  <c r="K138" i="59"/>
  <c r="B138" i="59" s="1"/>
  <c r="K139" i="59"/>
  <c r="B139" i="59" s="1"/>
  <c r="K140" i="59"/>
  <c r="B140" i="59" s="1"/>
  <c r="K141" i="59"/>
  <c r="B141" i="59" s="1"/>
  <c r="H157" i="59"/>
  <c r="B157" i="59" s="1"/>
  <c r="H158" i="59"/>
  <c r="B158" i="59" s="1"/>
  <c r="H159" i="59"/>
  <c r="B159" i="59" s="1"/>
  <c r="H160" i="59"/>
  <c r="B160" i="59" s="1"/>
  <c r="H161" i="59"/>
  <c r="B161" i="59" s="1"/>
  <c r="H162" i="59"/>
  <c r="B162" i="59" s="1"/>
  <c r="B171" i="59"/>
  <c r="B176" i="59"/>
  <c r="C12" i="59" l="1"/>
  <c r="D13" i="59"/>
  <c r="C13" i="59"/>
  <c r="C15" i="59"/>
  <c r="D11" i="59"/>
  <c r="C14" i="59"/>
  <c r="B15" i="59"/>
  <c r="C11" i="59"/>
  <c r="D14" i="59"/>
  <c r="D12" i="59"/>
  <c r="D15" i="59"/>
  <c r="B176" i="6" l="1"/>
  <c r="B176" i="7"/>
  <c r="B176" i="9"/>
  <c r="B176" i="10"/>
  <c r="B176" i="11"/>
  <c r="B176" i="12"/>
  <c r="B176" i="13"/>
  <c r="B176" i="15"/>
  <c r="B176" i="18"/>
  <c r="B176" i="17"/>
  <c r="B176" i="19"/>
  <c r="B176" i="20"/>
  <c r="B176" i="21"/>
  <c r="B176" i="22"/>
  <c r="B176" i="23"/>
  <c r="B176" i="24"/>
  <c r="B176" i="42"/>
  <c r="B176" i="25"/>
  <c r="B176" i="26"/>
  <c r="B176" i="27"/>
  <c r="B176" i="28"/>
  <c r="B176" i="29"/>
  <c r="B176" i="30"/>
  <c r="B176" i="31"/>
  <c r="B176" i="32"/>
  <c r="B176" i="34"/>
  <c r="B176" i="35"/>
  <c r="B176" i="36"/>
  <c r="B176" i="37"/>
  <c r="B176" i="38"/>
  <c r="B176" i="39"/>
  <c r="B176" i="40"/>
  <c r="B176" i="44"/>
  <c r="B176" i="45"/>
  <c r="B176" i="46"/>
  <c r="B176" i="47"/>
  <c r="B176" i="48"/>
  <c r="B176" i="49"/>
  <c r="B176" i="50"/>
  <c r="B176" i="51"/>
  <c r="B176" i="52"/>
  <c r="B176" i="53"/>
  <c r="B176" i="54"/>
  <c r="B176" i="55"/>
  <c r="B176" i="56"/>
  <c r="B176" i="57"/>
  <c r="B176" i="58"/>
  <c r="B136" i="41"/>
  <c r="B96" i="6"/>
  <c r="B96" i="7"/>
  <c r="B96" i="9"/>
  <c r="B96" i="10"/>
  <c r="B96" i="11"/>
  <c r="B96" i="12"/>
  <c r="B96" i="13"/>
  <c r="B96" i="15"/>
  <c r="B96" i="18"/>
  <c r="B96" i="17"/>
  <c r="B96" i="19"/>
  <c r="B96" i="20"/>
  <c r="B96" i="21"/>
  <c r="B96" i="22"/>
  <c r="B96" i="23"/>
  <c r="B96" i="24"/>
  <c r="B96" i="42"/>
  <c r="B96" i="25"/>
  <c r="B96" i="26"/>
  <c r="B96" i="27"/>
  <c r="B96" i="28"/>
  <c r="B96" i="29"/>
  <c r="B96" i="30"/>
  <c r="B96" i="31"/>
  <c r="B96" i="32"/>
  <c r="B96" i="34"/>
  <c r="B96" i="35"/>
  <c r="B96" i="36"/>
  <c r="B96" i="37"/>
  <c r="B96" i="38"/>
  <c r="B96" i="39"/>
  <c r="B96" i="40"/>
  <c r="B96" i="44"/>
  <c r="B96" i="45"/>
  <c r="B96" i="46"/>
  <c r="B96" i="47"/>
  <c r="B96" i="48"/>
  <c r="B96" i="49"/>
  <c r="B96" i="50"/>
  <c r="B96" i="51"/>
  <c r="B96" i="52"/>
  <c r="B96" i="53"/>
  <c r="B96" i="54"/>
  <c r="B96" i="55"/>
  <c r="B96" i="56"/>
  <c r="B96" i="57"/>
  <c r="B96" i="58"/>
  <c r="B95" i="6"/>
  <c r="B95" i="7"/>
  <c r="B95" i="9"/>
  <c r="B95" i="10"/>
  <c r="B95" i="11"/>
  <c r="B95" i="12"/>
  <c r="B95" i="13"/>
  <c r="B95" i="15"/>
  <c r="B95" i="18"/>
  <c r="B95" i="17"/>
  <c r="B95" i="19"/>
  <c r="B95" i="20"/>
  <c r="B95" i="21"/>
  <c r="B95" i="22"/>
  <c r="B95" i="23"/>
  <c r="B95" i="24"/>
  <c r="B95" i="42"/>
  <c r="B95" i="25"/>
  <c r="B95" i="26"/>
  <c r="B95" i="27"/>
  <c r="B95" i="28"/>
  <c r="B95" i="29"/>
  <c r="B95" i="30"/>
  <c r="B95" i="31"/>
  <c r="B95" i="32"/>
  <c r="B95" i="34"/>
  <c r="B95" i="35"/>
  <c r="B95" i="36"/>
  <c r="B95" i="37"/>
  <c r="B95" i="38"/>
  <c r="B95" i="39"/>
  <c r="B95" i="40"/>
  <c r="B95" i="44"/>
  <c r="B95" i="45"/>
  <c r="B95" i="46"/>
  <c r="B95" i="47"/>
  <c r="B95" i="48"/>
  <c r="B95" i="49"/>
  <c r="B95" i="50"/>
  <c r="B95" i="51"/>
  <c r="B95" i="52"/>
  <c r="B95" i="53"/>
  <c r="B95" i="54"/>
  <c r="B95" i="55"/>
  <c r="B95" i="56"/>
  <c r="B95" i="57"/>
  <c r="B95" i="58"/>
  <c r="B94" i="6"/>
  <c r="B94" i="7"/>
  <c r="B94" i="9"/>
  <c r="B94" i="10"/>
  <c r="B94" i="11"/>
  <c r="B94" i="12"/>
  <c r="B94" i="13"/>
  <c r="B94" i="15"/>
  <c r="B94" i="18"/>
  <c r="B94" i="17"/>
  <c r="B94" i="19"/>
  <c r="B94" i="20"/>
  <c r="B94" i="21"/>
  <c r="B94" i="22"/>
  <c r="B94" i="23"/>
  <c r="B94" i="24"/>
  <c r="B94" i="42"/>
  <c r="B94" i="25"/>
  <c r="B94" i="26"/>
  <c r="B94" i="27"/>
  <c r="B94" i="28"/>
  <c r="B94" i="29"/>
  <c r="B94" i="30"/>
  <c r="B94" i="31"/>
  <c r="B94" i="32"/>
  <c r="B94" i="34"/>
  <c r="B94" i="35"/>
  <c r="B94" i="36"/>
  <c r="B94" i="37"/>
  <c r="B94" i="38"/>
  <c r="B94" i="39"/>
  <c r="B94" i="40"/>
  <c r="B94" i="44"/>
  <c r="B94" i="45"/>
  <c r="B94" i="46"/>
  <c r="B94" i="47"/>
  <c r="B94" i="48"/>
  <c r="B94" i="49"/>
  <c r="B94" i="50"/>
  <c r="B94" i="51"/>
  <c r="B94" i="52"/>
  <c r="B94" i="53"/>
  <c r="B94" i="54"/>
  <c r="B94" i="55"/>
  <c r="B94" i="56"/>
  <c r="B94" i="57"/>
  <c r="B94" i="58"/>
  <c r="B99" i="6"/>
  <c r="B99" i="7"/>
  <c r="B99" i="9"/>
  <c r="B99" i="10"/>
  <c r="B99" i="11"/>
  <c r="B99" i="12"/>
  <c r="B99" i="13"/>
  <c r="B99" i="15"/>
  <c r="B99" i="18"/>
  <c r="B99" i="17"/>
  <c r="B99" i="19"/>
  <c r="B99" i="20"/>
  <c r="B99" i="21"/>
  <c r="B99" i="22"/>
  <c r="B99" i="23"/>
  <c r="B99" i="24"/>
  <c r="B99" i="42"/>
  <c r="B99" i="25"/>
  <c r="B99" i="26"/>
  <c r="B99" i="27"/>
  <c r="B99" i="28"/>
  <c r="B99" i="29"/>
  <c r="B99" i="30"/>
  <c r="B99" i="31"/>
  <c r="B99" i="32"/>
  <c r="B99" i="34"/>
  <c r="B99" i="35"/>
  <c r="B99" i="36"/>
  <c r="B99" i="37"/>
  <c r="B99" i="38"/>
  <c r="B99" i="39"/>
  <c r="B99" i="40"/>
  <c r="B99" i="44"/>
  <c r="B99" i="45"/>
  <c r="B99" i="46"/>
  <c r="B99" i="47"/>
  <c r="B99" i="48"/>
  <c r="B99" i="49"/>
  <c r="B99" i="50"/>
  <c r="B99" i="51"/>
  <c r="B99" i="52"/>
  <c r="B99" i="53"/>
  <c r="B99" i="54"/>
  <c r="B99" i="55"/>
  <c r="B99" i="56"/>
  <c r="B99" i="57"/>
  <c r="B99" i="58"/>
  <c r="B98" i="6"/>
  <c r="B98" i="7"/>
  <c r="B98" i="9"/>
  <c r="B98" i="10"/>
  <c r="B98" i="11"/>
  <c r="B98" i="12"/>
  <c r="B98" i="13"/>
  <c r="B98" i="15"/>
  <c r="B98" i="18"/>
  <c r="B98" i="17"/>
  <c r="B98" i="19"/>
  <c r="B98" i="20"/>
  <c r="B98" i="21"/>
  <c r="B98" i="22"/>
  <c r="B98" i="23"/>
  <c r="B98" i="24"/>
  <c r="B98" i="42"/>
  <c r="B98" i="25"/>
  <c r="B98" i="26"/>
  <c r="B98" i="27"/>
  <c r="B98" i="28"/>
  <c r="B98" i="29"/>
  <c r="B98" i="30"/>
  <c r="B98" i="31"/>
  <c r="B98" i="32"/>
  <c r="B98" i="34"/>
  <c r="B98" i="35"/>
  <c r="B98" i="36"/>
  <c r="B98" i="37"/>
  <c r="B98" i="38"/>
  <c r="B98" i="39"/>
  <c r="B98" i="40"/>
  <c r="B98" i="44"/>
  <c r="B98" i="45"/>
  <c r="B98" i="46"/>
  <c r="B98" i="47"/>
  <c r="B98" i="48"/>
  <c r="B98" i="49"/>
  <c r="B98" i="50"/>
  <c r="B98" i="51"/>
  <c r="B98" i="52"/>
  <c r="B98" i="53"/>
  <c r="B98" i="54"/>
  <c r="B98" i="55"/>
  <c r="B98" i="56"/>
  <c r="B98" i="57"/>
  <c r="B98" i="58"/>
  <c r="B97" i="6"/>
  <c r="B97" i="7"/>
  <c r="B97" i="9"/>
  <c r="B97" i="10"/>
  <c r="B97" i="11"/>
  <c r="B97" i="12"/>
  <c r="B97" i="13"/>
  <c r="B97" i="15"/>
  <c r="B97" i="18"/>
  <c r="B97" i="17"/>
  <c r="B97" i="19"/>
  <c r="B97" i="20"/>
  <c r="B97" i="21"/>
  <c r="B97" i="22"/>
  <c r="B97" i="23"/>
  <c r="B97" i="24"/>
  <c r="B97" i="42"/>
  <c r="B97" i="25"/>
  <c r="B97" i="26"/>
  <c r="B97" i="27"/>
  <c r="B97" i="28"/>
  <c r="B97" i="29"/>
  <c r="B97" i="30"/>
  <c r="B97" i="31"/>
  <c r="B97" i="32"/>
  <c r="B97" i="34"/>
  <c r="B97" i="35"/>
  <c r="B97" i="36"/>
  <c r="B97" i="37"/>
  <c r="B97" i="38"/>
  <c r="B97" i="39"/>
  <c r="B97" i="40"/>
  <c r="B97" i="44"/>
  <c r="B97" i="45"/>
  <c r="B97" i="46"/>
  <c r="B97" i="47"/>
  <c r="B97" i="48"/>
  <c r="B97" i="49"/>
  <c r="B97" i="50"/>
  <c r="B97" i="51"/>
  <c r="B97" i="52"/>
  <c r="B97" i="53"/>
  <c r="B97" i="54"/>
  <c r="B97" i="55"/>
  <c r="B97" i="56"/>
  <c r="B97" i="57"/>
  <c r="B97" i="58"/>
  <c r="B36" i="6"/>
  <c r="B36" i="7"/>
  <c r="B36" i="9"/>
  <c r="B36" i="10"/>
  <c r="B36" i="11"/>
  <c r="B36" i="12"/>
  <c r="B36" i="13"/>
  <c r="B36" i="15"/>
  <c r="B36" i="18"/>
  <c r="B36" i="17"/>
  <c r="B36" i="19"/>
  <c r="B36" i="20"/>
  <c r="B36" i="21"/>
  <c r="B36" i="22"/>
  <c r="B36" i="23"/>
  <c r="B36" i="24"/>
  <c r="B36" i="42"/>
  <c r="B36" i="25"/>
  <c r="B36" i="26"/>
  <c r="B36" i="27"/>
  <c r="B36" i="28"/>
  <c r="B36" i="29"/>
  <c r="B36" i="30"/>
  <c r="B36" i="31"/>
  <c r="B36" i="32"/>
  <c r="B36" i="34"/>
  <c r="B36" i="35"/>
  <c r="B36" i="36"/>
  <c r="B36" i="37"/>
  <c r="B36" i="38"/>
  <c r="B36" i="39"/>
  <c r="B36" i="40"/>
  <c r="B36" i="44"/>
  <c r="B36" i="45"/>
  <c r="B36" i="46"/>
  <c r="B36" i="47"/>
  <c r="B36" i="48"/>
  <c r="B36" i="49"/>
  <c r="B36" i="50"/>
  <c r="B36" i="51"/>
  <c r="B36" i="52"/>
  <c r="B36" i="53"/>
  <c r="B36" i="54"/>
  <c r="B36" i="55"/>
  <c r="B36" i="56"/>
  <c r="B36" i="57"/>
  <c r="B36" i="58"/>
  <c r="B35" i="6"/>
  <c r="B35" i="7"/>
  <c r="B35" i="9"/>
  <c r="B35" i="10"/>
  <c r="B35" i="11"/>
  <c r="B35" i="12"/>
  <c r="B35" i="13"/>
  <c r="B35" i="15"/>
  <c r="B35" i="18"/>
  <c r="B35" i="17"/>
  <c r="B35" i="19"/>
  <c r="B35" i="20"/>
  <c r="B35" i="21"/>
  <c r="B35" i="22"/>
  <c r="B35" i="23"/>
  <c r="B35" i="24"/>
  <c r="B35" i="42"/>
  <c r="B35" i="25"/>
  <c r="B35" i="26"/>
  <c r="B35" i="27"/>
  <c r="B35" i="28"/>
  <c r="B35" i="29"/>
  <c r="B35" i="30"/>
  <c r="B35" i="31"/>
  <c r="B35" i="32"/>
  <c r="B35" i="34"/>
  <c r="B35" i="35"/>
  <c r="B35" i="36"/>
  <c r="B35" i="37"/>
  <c r="B35" i="38"/>
  <c r="B35" i="39"/>
  <c r="B35" i="40"/>
  <c r="B35" i="44"/>
  <c r="B35" i="45"/>
  <c r="B35" i="46"/>
  <c r="B35" i="47"/>
  <c r="B35" i="48"/>
  <c r="B35" i="49"/>
  <c r="B35" i="50"/>
  <c r="B35" i="51"/>
  <c r="B35" i="52"/>
  <c r="B35" i="53"/>
  <c r="B35" i="54"/>
  <c r="B35" i="55"/>
  <c r="B35" i="56"/>
  <c r="B35" i="57"/>
  <c r="B35" i="58"/>
  <c r="B34" i="6"/>
  <c r="B34" i="7"/>
  <c r="B34" i="9"/>
  <c r="B34" i="10"/>
  <c r="B34" i="11"/>
  <c r="B34" i="12"/>
  <c r="B34" i="13"/>
  <c r="B34" i="15"/>
  <c r="B34" i="18"/>
  <c r="B34" i="17"/>
  <c r="B34" i="19"/>
  <c r="B34" i="20"/>
  <c r="B34" i="21"/>
  <c r="B34" i="22"/>
  <c r="B34" i="23"/>
  <c r="B34" i="24"/>
  <c r="B34" i="42"/>
  <c r="B34" i="25"/>
  <c r="B34" i="26"/>
  <c r="B34" i="27"/>
  <c r="B34" i="28"/>
  <c r="B34" i="29"/>
  <c r="B34" i="30"/>
  <c r="B34" i="31"/>
  <c r="B34" i="32"/>
  <c r="B34" i="34"/>
  <c r="B34" i="35"/>
  <c r="B34" i="36"/>
  <c r="B34" i="37"/>
  <c r="B34" i="38"/>
  <c r="B34" i="39"/>
  <c r="B34" i="40"/>
  <c r="B34" i="44"/>
  <c r="B34" i="45"/>
  <c r="B34" i="46"/>
  <c r="B34" i="47"/>
  <c r="B34" i="48"/>
  <c r="B34" i="49"/>
  <c r="B34" i="50"/>
  <c r="B34" i="51"/>
  <c r="B34" i="52"/>
  <c r="B34" i="53"/>
  <c r="B34" i="54"/>
  <c r="B34" i="55"/>
  <c r="B34" i="56"/>
  <c r="B34" i="57"/>
  <c r="B34" i="58"/>
  <c r="B33" i="6"/>
  <c r="B33" i="7"/>
  <c r="B33" i="9"/>
  <c r="B33" i="10"/>
  <c r="B33" i="11"/>
  <c r="B33" i="12"/>
  <c r="B33" i="13"/>
  <c r="B33" i="15"/>
  <c r="B33" i="18"/>
  <c r="B33" i="17"/>
  <c r="B33" i="19"/>
  <c r="B33" i="20"/>
  <c r="B33" i="21"/>
  <c r="B33" i="22"/>
  <c r="B33" i="23"/>
  <c r="B33" i="24"/>
  <c r="B33" i="42"/>
  <c r="B33" i="25"/>
  <c r="B33" i="26"/>
  <c r="B33" i="27"/>
  <c r="B33" i="28"/>
  <c r="B33" i="29"/>
  <c r="B33" i="30"/>
  <c r="B33" i="31"/>
  <c r="B33" i="32"/>
  <c r="B33" i="34"/>
  <c r="B33" i="35"/>
  <c r="B33" i="36"/>
  <c r="B33" i="37"/>
  <c r="B33" i="38"/>
  <c r="B33" i="39"/>
  <c r="B33" i="40"/>
  <c r="B33" i="44"/>
  <c r="B33" i="45"/>
  <c r="B33" i="46"/>
  <c r="B33" i="47"/>
  <c r="B33" i="48"/>
  <c r="B33" i="49"/>
  <c r="B33" i="50"/>
  <c r="B33" i="51"/>
  <c r="B33" i="52"/>
  <c r="B33" i="53"/>
  <c r="B33" i="54"/>
  <c r="B33" i="55"/>
  <c r="B33" i="56"/>
  <c r="B33" i="57"/>
  <c r="B33" i="58"/>
  <c r="B32" i="6"/>
  <c r="B32" i="7"/>
  <c r="B32" i="9"/>
  <c r="B32" i="10"/>
  <c r="B32" i="11"/>
  <c r="B32" i="12"/>
  <c r="B32" i="13"/>
  <c r="B32" i="15"/>
  <c r="B32" i="18"/>
  <c r="B32" i="17"/>
  <c r="B32" i="19"/>
  <c r="B32" i="20"/>
  <c r="B32" i="21"/>
  <c r="B32" i="22"/>
  <c r="B32" i="23"/>
  <c r="B32" i="24"/>
  <c r="B32" i="42"/>
  <c r="B32" i="25"/>
  <c r="B32" i="26"/>
  <c r="B32" i="27"/>
  <c r="B32" i="28"/>
  <c r="B32" i="29"/>
  <c r="B32" i="30"/>
  <c r="B32" i="31"/>
  <c r="B32" i="32"/>
  <c r="B32" i="34"/>
  <c r="B32" i="35"/>
  <c r="B32" i="36"/>
  <c r="B32" i="37"/>
  <c r="B32" i="38"/>
  <c r="B32" i="39"/>
  <c r="B32" i="40"/>
  <c r="B32" i="44"/>
  <c r="B32" i="45"/>
  <c r="B32" i="46"/>
  <c r="B32" i="47"/>
  <c r="B32" i="48"/>
  <c r="B32" i="49"/>
  <c r="B32" i="50"/>
  <c r="B32" i="51"/>
  <c r="B32" i="52"/>
  <c r="B32" i="53"/>
  <c r="B32" i="54"/>
  <c r="B32" i="55"/>
  <c r="B32" i="56"/>
  <c r="B32" i="57"/>
  <c r="B32" i="58"/>
  <c r="H158" i="9"/>
  <c r="B158" i="9" s="1"/>
  <c r="H157" i="9"/>
  <c r="B157" i="9" s="1"/>
  <c r="K136" i="9"/>
  <c r="N73" i="9"/>
  <c r="B73" i="9" s="1"/>
  <c r="H162" i="6"/>
  <c r="B162" i="6" s="1"/>
  <c r="H162" i="7"/>
  <c r="B162" i="7" s="1"/>
  <c r="H162" i="9"/>
  <c r="B162" i="9" s="1"/>
  <c r="H162" i="10"/>
  <c r="B162" i="10" s="1"/>
  <c r="H162" i="11"/>
  <c r="B162" i="11" s="1"/>
  <c r="H162" i="12"/>
  <c r="B162" i="12" s="1"/>
  <c r="H162" i="13"/>
  <c r="B162" i="13" s="1"/>
  <c r="H162" i="15"/>
  <c r="B162" i="15" s="1"/>
  <c r="H162" i="18"/>
  <c r="B162" i="18" s="1"/>
  <c r="H162" i="17"/>
  <c r="B162" i="17" s="1"/>
  <c r="H162" i="19"/>
  <c r="B162" i="19" s="1"/>
  <c r="H162" i="20"/>
  <c r="B162" i="20" s="1"/>
  <c r="H162" i="21"/>
  <c r="B162" i="21" s="1"/>
  <c r="H162" i="22"/>
  <c r="B162" i="22" s="1"/>
  <c r="H162" i="23"/>
  <c r="B162" i="23" s="1"/>
  <c r="H162" i="24"/>
  <c r="B162" i="24" s="1"/>
  <c r="H162" i="42"/>
  <c r="B162" i="42" s="1"/>
  <c r="H162" i="25"/>
  <c r="B162" i="25" s="1"/>
  <c r="H162" i="26"/>
  <c r="B162" i="26" s="1"/>
  <c r="H162" i="27"/>
  <c r="B162" i="27" s="1"/>
  <c r="H162" i="28"/>
  <c r="B162" i="28" s="1"/>
  <c r="H162" i="29"/>
  <c r="B162" i="29" s="1"/>
  <c r="H162" i="30"/>
  <c r="B162" i="30" s="1"/>
  <c r="H162" i="31"/>
  <c r="B162" i="31" s="1"/>
  <c r="H162" i="32"/>
  <c r="B162" i="32" s="1"/>
  <c r="H162" i="34"/>
  <c r="B162" i="34" s="1"/>
  <c r="H162" i="35"/>
  <c r="B162" i="35" s="1"/>
  <c r="H162" i="36"/>
  <c r="B162" i="36" s="1"/>
  <c r="H162" i="37"/>
  <c r="B162" i="37" s="1"/>
  <c r="H162" i="38"/>
  <c r="B162" i="38" s="1"/>
  <c r="H162" i="39"/>
  <c r="B162" i="39" s="1"/>
  <c r="H162" i="40"/>
  <c r="B162" i="40" s="1"/>
  <c r="H161" i="41"/>
  <c r="B161" i="41" s="1"/>
  <c r="H162" i="44"/>
  <c r="B162" i="44" s="1"/>
  <c r="H162" i="45"/>
  <c r="B162" i="45" s="1"/>
  <c r="H162" i="46"/>
  <c r="B162" i="46" s="1"/>
  <c r="H162" i="47"/>
  <c r="B162" i="47" s="1"/>
  <c r="H162" i="48"/>
  <c r="B162" i="48" s="1"/>
  <c r="H162" i="49"/>
  <c r="B162" i="49" s="1"/>
  <c r="H162" i="50"/>
  <c r="H162" i="51"/>
  <c r="B162" i="51" s="1"/>
  <c r="H162" i="52"/>
  <c r="B162" i="52" s="1"/>
  <c r="H162" i="53"/>
  <c r="B162" i="53" s="1"/>
  <c r="H162" i="54"/>
  <c r="B162" i="54" s="1"/>
  <c r="H162" i="55"/>
  <c r="B162" i="55" s="1"/>
  <c r="H162" i="56"/>
  <c r="B162" i="56" s="1"/>
  <c r="H162" i="57"/>
  <c r="B162" i="57" s="1"/>
  <c r="H162" i="58"/>
  <c r="B162" i="58" s="1"/>
  <c r="H161" i="6"/>
  <c r="B161" i="6" s="1"/>
  <c r="H161" i="7"/>
  <c r="B161" i="7" s="1"/>
  <c r="H161" i="9"/>
  <c r="B161" i="9" s="1"/>
  <c r="H161" i="10"/>
  <c r="B161" i="10" s="1"/>
  <c r="H161" i="11"/>
  <c r="B161" i="11" s="1"/>
  <c r="H161" i="12"/>
  <c r="B161" i="12" s="1"/>
  <c r="H161" i="13"/>
  <c r="B161" i="13" s="1"/>
  <c r="H161" i="15"/>
  <c r="B161" i="15" s="1"/>
  <c r="H161" i="18"/>
  <c r="B161" i="18" s="1"/>
  <c r="H161" i="17"/>
  <c r="B161" i="17" s="1"/>
  <c r="H161" i="19"/>
  <c r="B161" i="19" s="1"/>
  <c r="H161" i="20"/>
  <c r="B161" i="20" s="1"/>
  <c r="H161" i="21"/>
  <c r="B161" i="21" s="1"/>
  <c r="H161" i="22"/>
  <c r="B161" i="22" s="1"/>
  <c r="H161" i="23"/>
  <c r="B161" i="23" s="1"/>
  <c r="H161" i="24"/>
  <c r="B161" i="24" s="1"/>
  <c r="H161" i="42"/>
  <c r="B161" i="42" s="1"/>
  <c r="H161" i="25"/>
  <c r="B161" i="25" s="1"/>
  <c r="H161" i="26"/>
  <c r="B161" i="26" s="1"/>
  <c r="H161" i="27"/>
  <c r="B161" i="27" s="1"/>
  <c r="H161" i="28"/>
  <c r="B161" i="28" s="1"/>
  <c r="H161" i="29"/>
  <c r="B161" i="29" s="1"/>
  <c r="H161" i="30"/>
  <c r="B161" i="30" s="1"/>
  <c r="H161" i="31"/>
  <c r="B161" i="31" s="1"/>
  <c r="H161" i="32"/>
  <c r="B161" i="32" s="1"/>
  <c r="H161" i="34"/>
  <c r="B161" i="34" s="1"/>
  <c r="H161" i="35"/>
  <c r="B161" i="35" s="1"/>
  <c r="H161" i="36"/>
  <c r="B161" i="36" s="1"/>
  <c r="H161" i="37"/>
  <c r="B161" i="37" s="1"/>
  <c r="H161" i="38"/>
  <c r="B161" i="38" s="1"/>
  <c r="H161" i="39"/>
  <c r="B161" i="39" s="1"/>
  <c r="H161" i="40"/>
  <c r="B161" i="40" s="1"/>
  <c r="H160" i="41"/>
  <c r="B160" i="41" s="1"/>
  <c r="H161" i="44"/>
  <c r="B161" i="44" s="1"/>
  <c r="H161" i="45"/>
  <c r="B161" i="45" s="1"/>
  <c r="H161" i="46"/>
  <c r="B161" i="46" s="1"/>
  <c r="H161" i="47"/>
  <c r="B161" i="47" s="1"/>
  <c r="H161" i="48"/>
  <c r="B161" i="48" s="1"/>
  <c r="H161" i="49"/>
  <c r="B161" i="49" s="1"/>
  <c r="H161" i="50"/>
  <c r="H161" i="51"/>
  <c r="B161" i="51" s="1"/>
  <c r="H161" i="52"/>
  <c r="B161" i="52" s="1"/>
  <c r="H161" i="53"/>
  <c r="B161" i="53" s="1"/>
  <c r="H161" i="54"/>
  <c r="B161" i="54" s="1"/>
  <c r="H161" i="55"/>
  <c r="B161" i="55" s="1"/>
  <c r="H161" i="56"/>
  <c r="B161" i="56" s="1"/>
  <c r="H161" i="57"/>
  <c r="B161" i="57" s="1"/>
  <c r="H161" i="58"/>
  <c r="B161" i="58" s="1"/>
  <c r="H160" i="6"/>
  <c r="B160" i="6" s="1"/>
  <c r="H160" i="7"/>
  <c r="B160" i="7" s="1"/>
  <c r="H160" i="9"/>
  <c r="B160" i="9" s="1"/>
  <c r="H160" i="10"/>
  <c r="B160" i="10" s="1"/>
  <c r="H160" i="11"/>
  <c r="B160" i="11" s="1"/>
  <c r="H160" i="12"/>
  <c r="B160" i="12" s="1"/>
  <c r="H160" i="13"/>
  <c r="B160" i="13" s="1"/>
  <c r="H160" i="15"/>
  <c r="B160" i="15" s="1"/>
  <c r="H160" i="18"/>
  <c r="B160" i="18" s="1"/>
  <c r="H160" i="17"/>
  <c r="B160" i="17" s="1"/>
  <c r="H160" i="19"/>
  <c r="B160" i="19" s="1"/>
  <c r="H160" i="20"/>
  <c r="B160" i="20" s="1"/>
  <c r="H160" i="21"/>
  <c r="B160" i="21" s="1"/>
  <c r="H160" i="22"/>
  <c r="B160" i="22" s="1"/>
  <c r="H160" i="23"/>
  <c r="B160" i="23" s="1"/>
  <c r="H160" i="24"/>
  <c r="B160" i="24" s="1"/>
  <c r="H160" i="42"/>
  <c r="B160" i="42" s="1"/>
  <c r="H160" i="25"/>
  <c r="B160" i="25" s="1"/>
  <c r="H160" i="26"/>
  <c r="B160" i="26" s="1"/>
  <c r="H160" i="27"/>
  <c r="B160" i="27" s="1"/>
  <c r="H160" i="28"/>
  <c r="B160" i="28" s="1"/>
  <c r="H160" i="29"/>
  <c r="B160" i="29" s="1"/>
  <c r="H160" i="30"/>
  <c r="B160" i="30" s="1"/>
  <c r="H160" i="31"/>
  <c r="B160" i="31" s="1"/>
  <c r="H160" i="32"/>
  <c r="B160" i="32" s="1"/>
  <c r="H160" i="34"/>
  <c r="B160" i="34" s="1"/>
  <c r="H160" i="35"/>
  <c r="B160" i="35" s="1"/>
  <c r="H160" i="36"/>
  <c r="B160" i="36" s="1"/>
  <c r="H160" i="37"/>
  <c r="B160" i="37" s="1"/>
  <c r="H160" i="38"/>
  <c r="B160" i="38" s="1"/>
  <c r="H160" i="39"/>
  <c r="B160" i="39" s="1"/>
  <c r="H160" i="40"/>
  <c r="B160" i="40" s="1"/>
  <c r="H159" i="41"/>
  <c r="B159" i="41" s="1"/>
  <c r="H160" i="44"/>
  <c r="B160" i="44" s="1"/>
  <c r="H160" i="45"/>
  <c r="B160" i="45" s="1"/>
  <c r="H160" i="46"/>
  <c r="B160" i="46" s="1"/>
  <c r="H160" i="47"/>
  <c r="B160" i="47" s="1"/>
  <c r="H160" i="48"/>
  <c r="B160" i="48" s="1"/>
  <c r="H160" i="49"/>
  <c r="B160" i="49" s="1"/>
  <c r="H160" i="50"/>
  <c r="H160" i="51"/>
  <c r="B160" i="51" s="1"/>
  <c r="H160" i="52"/>
  <c r="B160" i="52" s="1"/>
  <c r="H160" i="53"/>
  <c r="B160" i="53" s="1"/>
  <c r="H160" i="54"/>
  <c r="B160" i="54" s="1"/>
  <c r="H160" i="55"/>
  <c r="B160" i="55" s="1"/>
  <c r="H160" i="56"/>
  <c r="B160" i="56" s="1"/>
  <c r="H160" i="57"/>
  <c r="B160" i="57" s="1"/>
  <c r="H160" i="58"/>
  <c r="B160" i="58" s="1"/>
  <c r="H159" i="6"/>
  <c r="B159" i="6" s="1"/>
  <c r="H159" i="7"/>
  <c r="B159" i="7" s="1"/>
  <c r="H159" i="9"/>
  <c r="B159" i="9" s="1"/>
  <c r="H159" i="10"/>
  <c r="B159" i="10" s="1"/>
  <c r="H159" i="11"/>
  <c r="B159" i="11" s="1"/>
  <c r="H159" i="12"/>
  <c r="B159" i="12" s="1"/>
  <c r="H159" i="13"/>
  <c r="B159" i="13" s="1"/>
  <c r="H159" i="15"/>
  <c r="B159" i="15" s="1"/>
  <c r="H159" i="18"/>
  <c r="B159" i="18" s="1"/>
  <c r="H159" i="17"/>
  <c r="B159" i="17" s="1"/>
  <c r="H159" i="19"/>
  <c r="B159" i="19" s="1"/>
  <c r="H159" i="20"/>
  <c r="B159" i="20" s="1"/>
  <c r="H159" i="21"/>
  <c r="B159" i="21" s="1"/>
  <c r="H159" i="22"/>
  <c r="B159" i="22" s="1"/>
  <c r="H159" i="23"/>
  <c r="B159" i="23" s="1"/>
  <c r="H159" i="24"/>
  <c r="B159" i="24" s="1"/>
  <c r="H159" i="42"/>
  <c r="B159" i="42" s="1"/>
  <c r="H159" i="25"/>
  <c r="B159" i="25" s="1"/>
  <c r="H159" i="26"/>
  <c r="B159" i="26" s="1"/>
  <c r="H159" i="27"/>
  <c r="B159" i="27" s="1"/>
  <c r="H159" i="28"/>
  <c r="B159" i="28" s="1"/>
  <c r="H159" i="29"/>
  <c r="B159" i="29" s="1"/>
  <c r="H159" i="30"/>
  <c r="B159" i="30" s="1"/>
  <c r="H159" i="31"/>
  <c r="B159" i="31" s="1"/>
  <c r="H159" i="32"/>
  <c r="B159" i="32" s="1"/>
  <c r="H159" i="34"/>
  <c r="B159" i="34" s="1"/>
  <c r="H159" i="35"/>
  <c r="B159" i="35" s="1"/>
  <c r="H159" i="36"/>
  <c r="B159" i="36" s="1"/>
  <c r="H159" i="37"/>
  <c r="B159" i="37" s="1"/>
  <c r="H159" i="38"/>
  <c r="B159" i="38" s="1"/>
  <c r="H159" i="39"/>
  <c r="B159" i="39" s="1"/>
  <c r="H159" i="40"/>
  <c r="B159" i="40" s="1"/>
  <c r="H158" i="41"/>
  <c r="B158" i="41" s="1"/>
  <c r="H159" i="44"/>
  <c r="B159" i="44" s="1"/>
  <c r="H159" i="45"/>
  <c r="B159" i="45" s="1"/>
  <c r="H159" i="46"/>
  <c r="B159" i="46" s="1"/>
  <c r="H159" i="47"/>
  <c r="B159" i="47" s="1"/>
  <c r="H159" i="48"/>
  <c r="B159" i="48" s="1"/>
  <c r="H159" i="49"/>
  <c r="B159" i="49" s="1"/>
  <c r="H159" i="50"/>
  <c r="H159" i="51"/>
  <c r="B159" i="51" s="1"/>
  <c r="H159" i="52"/>
  <c r="B159" i="52" s="1"/>
  <c r="H159" i="53"/>
  <c r="B159" i="53" s="1"/>
  <c r="H159" i="54"/>
  <c r="B159" i="54" s="1"/>
  <c r="H159" i="55"/>
  <c r="B159" i="55" s="1"/>
  <c r="H159" i="56"/>
  <c r="B159" i="56" s="1"/>
  <c r="H159" i="57"/>
  <c r="B159" i="57" s="1"/>
  <c r="H159" i="58"/>
  <c r="B159" i="58" s="1"/>
  <c r="H158" i="6"/>
  <c r="B158" i="6" s="1"/>
  <c r="H158" i="7"/>
  <c r="B158" i="7" s="1"/>
  <c r="H158" i="10"/>
  <c r="B158" i="10" s="1"/>
  <c r="H158" i="11"/>
  <c r="B158" i="11" s="1"/>
  <c r="H158" i="12"/>
  <c r="B158" i="12" s="1"/>
  <c r="H158" i="13"/>
  <c r="B158" i="13" s="1"/>
  <c r="H158" i="15"/>
  <c r="B158" i="15" s="1"/>
  <c r="H158" i="18"/>
  <c r="B158" i="18" s="1"/>
  <c r="H158" i="17"/>
  <c r="B158" i="17" s="1"/>
  <c r="H158" i="19"/>
  <c r="B158" i="19" s="1"/>
  <c r="H158" i="20"/>
  <c r="B158" i="20" s="1"/>
  <c r="H158" i="21"/>
  <c r="B158" i="21" s="1"/>
  <c r="H158" i="22"/>
  <c r="B158" i="22" s="1"/>
  <c r="H158" i="23"/>
  <c r="B158" i="23" s="1"/>
  <c r="H158" i="24"/>
  <c r="B158" i="24" s="1"/>
  <c r="H158" i="42"/>
  <c r="B158" i="42" s="1"/>
  <c r="H158" i="25"/>
  <c r="B158" i="25" s="1"/>
  <c r="H158" i="26"/>
  <c r="B158" i="26" s="1"/>
  <c r="H158" i="27"/>
  <c r="B158" i="27" s="1"/>
  <c r="H158" i="28"/>
  <c r="B158" i="28" s="1"/>
  <c r="H158" i="29"/>
  <c r="B158" i="29" s="1"/>
  <c r="H158" i="30"/>
  <c r="B158" i="30" s="1"/>
  <c r="H158" i="31"/>
  <c r="B158" i="31" s="1"/>
  <c r="H158" i="32"/>
  <c r="B158" i="32" s="1"/>
  <c r="H158" i="34"/>
  <c r="B158" i="34" s="1"/>
  <c r="H158" i="35"/>
  <c r="B158" i="35" s="1"/>
  <c r="H158" i="36"/>
  <c r="B158" i="36" s="1"/>
  <c r="H158" i="37"/>
  <c r="B158" i="37" s="1"/>
  <c r="H158" i="38"/>
  <c r="B158" i="38" s="1"/>
  <c r="H158" i="39"/>
  <c r="B158" i="39" s="1"/>
  <c r="H158" i="40"/>
  <c r="B158" i="40" s="1"/>
  <c r="H158" i="44"/>
  <c r="B158" i="44" s="1"/>
  <c r="H158" i="45"/>
  <c r="B158" i="45" s="1"/>
  <c r="H158" i="46"/>
  <c r="B158" i="46" s="1"/>
  <c r="H158" i="47"/>
  <c r="B158" i="47" s="1"/>
  <c r="H158" i="48"/>
  <c r="B158" i="48" s="1"/>
  <c r="H158" i="49"/>
  <c r="B158" i="49" s="1"/>
  <c r="H158" i="50"/>
  <c r="H158" i="51"/>
  <c r="B158" i="51" s="1"/>
  <c r="H158" i="52"/>
  <c r="B158" i="52" s="1"/>
  <c r="H158" i="53"/>
  <c r="B158" i="53" s="1"/>
  <c r="H158" i="54"/>
  <c r="B158" i="54" s="1"/>
  <c r="H158" i="55"/>
  <c r="B158" i="55" s="1"/>
  <c r="H158" i="56"/>
  <c r="B158" i="56" s="1"/>
  <c r="H158" i="57"/>
  <c r="B158" i="57" s="1"/>
  <c r="H158" i="58"/>
  <c r="B158" i="58" s="1"/>
  <c r="H157" i="7"/>
  <c r="B157" i="7" s="1"/>
  <c r="H157" i="10"/>
  <c r="B157" i="10" s="1"/>
  <c r="H157" i="11"/>
  <c r="B157" i="11" s="1"/>
  <c r="H157" i="12"/>
  <c r="B157" i="12" s="1"/>
  <c r="H157" i="13"/>
  <c r="B157" i="13" s="1"/>
  <c r="H157" i="15"/>
  <c r="B157" i="15" s="1"/>
  <c r="H157" i="18"/>
  <c r="B157" i="18" s="1"/>
  <c r="H157" i="17"/>
  <c r="B157" i="17" s="1"/>
  <c r="H157" i="19"/>
  <c r="B157" i="19" s="1"/>
  <c r="H157" i="20"/>
  <c r="B157" i="20" s="1"/>
  <c r="H157" i="21"/>
  <c r="B157" i="21" s="1"/>
  <c r="H157" i="22"/>
  <c r="B157" i="22" s="1"/>
  <c r="H157" i="23"/>
  <c r="B157" i="23" s="1"/>
  <c r="H157" i="24"/>
  <c r="B157" i="24" s="1"/>
  <c r="H157" i="42"/>
  <c r="B157" i="42" s="1"/>
  <c r="H157" i="25"/>
  <c r="B157" i="25" s="1"/>
  <c r="H157" i="26"/>
  <c r="B157" i="26" s="1"/>
  <c r="H157" i="27"/>
  <c r="B157" i="27" s="1"/>
  <c r="H157" i="28"/>
  <c r="B157" i="28" s="1"/>
  <c r="H157" i="29"/>
  <c r="B157" i="29" s="1"/>
  <c r="H157" i="30"/>
  <c r="B157" i="30" s="1"/>
  <c r="H157" i="31"/>
  <c r="B157" i="31" s="1"/>
  <c r="H157" i="32"/>
  <c r="B157" i="32" s="1"/>
  <c r="H157" i="34"/>
  <c r="B157" i="34" s="1"/>
  <c r="H157" i="35"/>
  <c r="B157" i="35" s="1"/>
  <c r="H157" i="36"/>
  <c r="B157" i="36" s="1"/>
  <c r="H157" i="37"/>
  <c r="B157" i="37" s="1"/>
  <c r="H157" i="38"/>
  <c r="B157" i="38" s="1"/>
  <c r="H157" i="39"/>
  <c r="B157" i="39" s="1"/>
  <c r="H157" i="40"/>
  <c r="B157" i="40" s="1"/>
  <c r="H157" i="44"/>
  <c r="B157" i="44" s="1"/>
  <c r="H157" i="45"/>
  <c r="B157" i="45" s="1"/>
  <c r="H157" i="46"/>
  <c r="B157" i="46" s="1"/>
  <c r="H157" i="47"/>
  <c r="B157" i="47" s="1"/>
  <c r="H157" i="48"/>
  <c r="B157" i="48" s="1"/>
  <c r="H157" i="49"/>
  <c r="B157" i="49" s="1"/>
  <c r="H157" i="50"/>
  <c r="B157" i="50" s="1"/>
  <c r="H157" i="51"/>
  <c r="B157" i="51" s="1"/>
  <c r="H157" i="52"/>
  <c r="B157" i="52" s="1"/>
  <c r="H157" i="53"/>
  <c r="B157" i="53" s="1"/>
  <c r="H157" i="54"/>
  <c r="B157" i="54" s="1"/>
  <c r="H157" i="55"/>
  <c r="B157" i="55" s="1"/>
  <c r="H157" i="56"/>
  <c r="B157" i="56" s="1"/>
  <c r="H157" i="57"/>
  <c r="B157" i="57" s="1"/>
  <c r="H157" i="58"/>
  <c r="B157" i="58" s="1"/>
  <c r="K141" i="6"/>
  <c r="B141" i="6" s="1"/>
  <c r="K141" i="7"/>
  <c r="B141" i="7" s="1"/>
  <c r="K141" i="9"/>
  <c r="B141" i="9" s="1"/>
  <c r="K141" i="10"/>
  <c r="B141" i="10" s="1"/>
  <c r="K141" i="11"/>
  <c r="B141" i="11" s="1"/>
  <c r="K141" i="12"/>
  <c r="B141" i="12" s="1"/>
  <c r="K141" i="13"/>
  <c r="B141" i="13" s="1"/>
  <c r="K141" i="15"/>
  <c r="B141" i="15" s="1"/>
  <c r="K141" i="18"/>
  <c r="B141" i="18" s="1"/>
  <c r="K141" i="17"/>
  <c r="B141" i="17" s="1"/>
  <c r="K141" i="19"/>
  <c r="B141" i="19" s="1"/>
  <c r="K141" i="20"/>
  <c r="B141" i="20" s="1"/>
  <c r="K141" i="21"/>
  <c r="B141" i="21" s="1"/>
  <c r="K141" i="22"/>
  <c r="B141" i="22" s="1"/>
  <c r="K141" i="23"/>
  <c r="B141" i="23" s="1"/>
  <c r="K141" i="24"/>
  <c r="B141" i="24" s="1"/>
  <c r="K141" i="42"/>
  <c r="B141" i="42" s="1"/>
  <c r="K141" i="25"/>
  <c r="B141" i="25" s="1"/>
  <c r="K141" i="26"/>
  <c r="B141" i="26" s="1"/>
  <c r="K141" i="27"/>
  <c r="B141" i="27" s="1"/>
  <c r="K141" i="28"/>
  <c r="B141" i="28" s="1"/>
  <c r="K141" i="29"/>
  <c r="B141" i="29" s="1"/>
  <c r="K141" i="30"/>
  <c r="B141" i="30" s="1"/>
  <c r="K141" i="31"/>
  <c r="B141" i="31" s="1"/>
  <c r="K141" i="32"/>
  <c r="B141" i="32" s="1"/>
  <c r="K141" i="34"/>
  <c r="B141" i="34" s="1"/>
  <c r="K141" i="35"/>
  <c r="B141" i="35" s="1"/>
  <c r="K141" i="36"/>
  <c r="B141" i="36" s="1"/>
  <c r="K141" i="37"/>
  <c r="B141" i="37" s="1"/>
  <c r="K141" i="38"/>
  <c r="B141" i="38" s="1"/>
  <c r="K141" i="39"/>
  <c r="B141" i="39" s="1"/>
  <c r="K141" i="40"/>
  <c r="B141" i="40" s="1"/>
  <c r="K140" i="41"/>
  <c r="B140" i="41" s="1"/>
  <c r="K141" i="44"/>
  <c r="B141" i="44" s="1"/>
  <c r="K141" i="45"/>
  <c r="B141" i="45" s="1"/>
  <c r="K141" i="46"/>
  <c r="B141" i="46" s="1"/>
  <c r="K141" i="47"/>
  <c r="B141" i="47" s="1"/>
  <c r="K141" i="48"/>
  <c r="B141" i="48" s="1"/>
  <c r="K141" i="49"/>
  <c r="B141" i="49" s="1"/>
  <c r="K141" i="50"/>
  <c r="B141" i="50" s="1"/>
  <c r="K141" i="51"/>
  <c r="B141" i="51" s="1"/>
  <c r="K141" i="52"/>
  <c r="B141" i="52" s="1"/>
  <c r="K141" i="53"/>
  <c r="B141" i="53" s="1"/>
  <c r="K141" i="54"/>
  <c r="B141" i="54" s="1"/>
  <c r="K141" i="55"/>
  <c r="B141" i="55" s="1"/>
  <c r="K141" i="56"/>
  <c r="B141" i="56" s="1"/>
  <c r="K141" i="57"/>
  <c r="B141" i="57" s="1"/>
  <c r="K141" i="58"/>
  <c r="B141" i="58" s="1"/>
  <c r="K140" i="6"/>
  <c r="B140" i="6" s="1"/>
  <c r="K140" i="7"/>
  <c r="B140" i="7" s="1"/>
  <c r="K140" i="9"/>
  <c r="B140" i="9" s="1"/>
  <c r="K140" i="10"/>
  <c r="B140" i="10" s="1"/>
  <c r="K140" i="11"/>
  <c r="B140" i="11" s="1"/>
  <c r="K140" i="12"/>
  <c r="B140" i="12" s="1"/>
  <c r="K140" i="13"/>
  <c r="B140" i="13" s="1"/>
  <c r="K140" i="15"/>
  <c r="B140" i="15" s="1"/>
  <c r="K140" i="18"/>
  <c r="B140" i="18" s="1"/>
  <c r="K140" i="17"/>
  <c r="B140" i="17" s="1"/>
  <c r="K140" i="19"/>
  <c r="B140" i="19" s="1"/>
  <c r="K140" i="20"/>
  <c r="B140" i="20" s="1"/>
  <c r="K140" i="21"/>
  <c r="B140" i="21" s="1"/>
  <c r="K140" i="22"/>
  <c r="B140" i="22" s="1"/>
  <c r="K140" i="23"/>
  <c r="B140" i="23" s="1"/>
  <c r="K140" i="24"/>
  <c r="B140" i="24" s="1"/>
  <c r="K140" i="42"/>
  <c r="B140" i="42" s="1"/>
  <c r="K140" i="25"/>
  <c r="B140" i="25" s="1"/>
  <c r="K140" i="26"/>
  <c r="B140" i="26" s="1"/>
  <c r="K140" i="27"/>
  <c r="B140" i="27" s="1"/>
  <c r="K140" i="28"/>
  <c r="B140" i="28" s="1"/>
  <c r="K140" i="29"/>
  <c r="B140" i="29" s="1"/>
  <c r="K140" i="30"/>
  <c r="B140" i="30" s="1"/>
  <c r="K140" i="31"/>
  <c r="B140" i="31" s="1"/>
  <c r="K140" i="32"/>
  <c r="B140" i="32" s="1"/>
  <c r="K140" i="34"/>
  <c r="B140" i="34" s="1"/>
  <c r="K140" i="35"/>
  <c r="B140" i="35" s="1"/>
  <c r="K140" i="36"/>
  <c r="B140" i="36" s="1"/>
  <c r="K140" i="37"/>
  <c r="B140" i="37" s="1"/>
  <c r="K140" i="38"/>
  <c r="B140" i="38" s="1"/>
  <c r="K140" i="39"/>
  <c r="B140" i="39" s="1"/>
  <c r="K140" i="40"/>
  <c r="B140" i="40" s="1"/>
  <c r="K139" i="41"/>
  <c r="B139" i="41" s="1"/>
  <c r="K140" i="44"/>
  <c r="B140" i="44" s="1"/>
  <c r="K140" i="45"/>
  <c r="B140" i="45" s="1"/>
  <c r="K140" i="46"/>
  <c r="B140" i="46" s="1"/>
  <c r="K140" i="47"/>
  <c r="B140" i="47" s="1"/>
  <c r="K140" i="48"/>
  <c r="B140" i="48" s="1"/>
  <c r="K140" i="49"/>
  <c r="B140" i="49" s="1"/>
  <c r="K140" i="50"/>
  <c r="B140" i="50" s="1"/>
  <c r="K140" i="51"/>
  <c r="B140" i="51" s="1"/>
  <c r="K140" i="52"/>
  <c r="B140" i="52" s="1"/>
  <c r="K140" i="53"/>
  <c r="B140" i="53" s="1"/>
  <c r="K140" i="54"/>
  <c r="B140" i="54" s="1"/>
  <c r="K140" i="55"/>
  <c r="B140" i="55" s="1"/>
  <c r="K140" i="56"/>
  <c r="B140" i="56" s="1"/>
  <c r="K140" i="57"/>
  <c r="B140" i="57" s="1"/>
  <c r="K140" i="58"/>
  <c r="B140" i="58" s="1"/>
  <c r="K139" i="6"/>
  <c r="B139" i="6" s="1"/>
  <c r="K139" i="7"/>
  <c r="B139" i="7" s="1"/>
  <c r="K139" i="9"/>
  <c r="B139" i="9" s="1"/>
  <c r="K139" i="10"/>
  <c r="B139" i="10" s="1"/>
  <c r="K139" i="11"/>
  <c r="B139" i="11" s="1"/>
  <c r="K139" i="12"/>
  <c r="B139" i="12" s="1"/>
  <c r="K139" i="13"/>
  <c r="B139" i="13" s="1"/>
  <c r="K139" i="15"/>
  <c r="B139" i="15" s="1"/>
  <c r="K139" i="18"/>
  <c r="B139" i="18" s="1"/>
  <c r="K139" i="17"/>
  <c r="B139" i="17" s="1"/>
  <c r="K139" i="19"/>
  <c r="B139" i="19" s="1"/>
  <c r="K139" i="20"/>
  <c r="B139" i="20" s="1"/>
  <c r="K139" i="21"/>
  <c r="B139" i="21" s="1"/>
  <c r="K139" i="22"/>
  <c r="B139" i="22" s="1"/>
  <c r="K139" i="23"/>
  <c r="B139" i="23" s="1"/>
  <c r="K139" i="24"/>
  <c r="B139" i="24" s="1"/>
  <c r="K139" i="42"/>
  <c r="B139" i="42" s="1"/>
  <c r="K139" i="25"/>
  <c r="B139" i="25" s="1"/>
  <c r="K139" i="26"/>
  <c r="B139" i="26" s="1"/>
  <c r="K139" i="27"/>
  <c r="B139" i="27" s="1"/>
  <c r="K139" i="28"/>
  <c r="B139" i="28" s="1"/>
  <c r="K139" i="29"/>
  <c r="B139" i="29" s="1"/>
  <c r="K139" i="30"/>
  <c r="B139" i="30" s="1"/>
  <c r="K139" i="31"/>
  <c r="B139" i="31" s="1"/>
  <c r="K139" i="32"/>
  <c r="B139" i="32" s="1"/>
  <c r="K139" i="34"/>
  <c r="B139" i="34" s="1"/>
  <c r="K139" i="35"/>
  <c r="B139" i="35" s="1"/>
  <c r="K139" i="36"/>
  <c r="B139" i="36" s="1"/>
  <c r="K139" i="37"/>
  <c r="B139" i="37" s="1"/>
  <c r="K139" i="38"/>
  <c r="B139" i="38" s="1"/>
  <c r="K139" i="39"/>
  <c r="B139" i="39" s="1"/>
  <c r="K139" i="40"/>
  <c r="B139" i="40" s="1"/>
  <c r="K138" i="41"/>
  <c r="B138" i="41" s="1"/>
  <c r="K139" i="44"/>
  <c r="B139" i="44" s="1"/>
  <c r="K139" i="45"/>
  <c r="B139" i="45" s="1"/>
  <c r="K139" i="46"/>
  <c r="B139" i="46" s="1"/>
  <c r="K139" i="47"/>
  <c r="B139" i="47" s="1"/>
  <c r="K139" i="48"/>
  <c r="B139" i="48" s="1"/>
  <c r="K139" i="49"/>
  <c r="B139" i="49" s="1"/>
  <c r="K139" i="50"/>
  <c r="B139" i="50" s="1"/>
  <c r="K139" i="51"/>
  <c r="B139" i="51" s="1"/>
  <c r="K139" i="52"/>
  <c r="B139" i="52" s="1"/>
  <c r="K139" i="53"/>
  <c r="B139" i="53" s="1"/>
  <c r="K139" i="54"/>
  <c r="B139" i="54" s="1"/>
  <c r="K139" i="55"/>
  <c r="B139" i="55" s="1"/>
  <c r="K139" i="56"/>
  <c r="B139" i="56" s="1"/>
  <c r="K139" i="57"/>
  <c r="B139" i="57" s="1"/>
  <c r="K139" i="58"/>
  <c r="B139" i="58" s="1"/>
  <c r="K138" i="6"/>
  <c r="B138" i="6" s="1"/>
  <c r="K138" i="7"/>
  <c r="B138" i="7" s="1"/>
  <c r="K138" i="9"/>
  <c r="B138" i="9" s="1"/>
  <c r="K138" i="10"/>
  <c r="B138" i="10" s="1"/>
  <c r="K138" i="11"/>
  <c r="B138" i="11" s="1"/>
  <c r="K138" i="12"/>
  <c r="B138" i="12" s="1"/>
  <c r="K138" i="13"/>
  <c r="B138" i="13" s="1"/>
  <c r="K138" i="15"/>
  <c r="B138" i="15" s="1"/>
  <c r="K138" i="18"/>
  <c r="B138" i="18" s="1"/>
  <c r="K138" i="17"/>
  <c r="B138" i="17" s="1"/>
  <c r="K138" i="19"/>
  <c r="B138" i="19" s="1"/>
  <c r="K138" i="20"/>
  <c r="B138" i="20" s="1"/>
  <c r="K138" i="21"/>
  <c r="B138" i="21" s="1"/>
  <c r="K138" i="22"/>
  <c r="B138" i="22" s="1"/>
  <c r="K138" i="23"/>
  <c r="B138" i="23" s="1"/>
  <c r="K138" i="24"/>
  <c r="B138" i="24" s="1"/>
  <c r="K138" i="42"/>
  <c r="B138" i="42" s="1"/>
  <c r="K138" i="25"/>
  <c r="B138" i="25" s="1"/>
  <c r="K138" i="26"/>
  <c r="B138" i="26" s="1"/>
  <c r="K138" i="27"/>
  <c r="B138" i="27" s="1"/>
  <c r="K138" i="28"/>
  <c r="B138" i="28" s="1"/>
  <c r="K138" i="29"/>
  <c r="B138" i="29" s="1"/>
  <c r="K138" i="30"/>
  <c r="B138" i="30" s="1"/>
  <c r="K138" i="31"/>
  <c r="B138" i="31" s="1"/>
  <c r="K138" i="32"/>
  <c r="B138" i="32" s="1"/>
  <c r="K138" i="34"/>
  <c r="B138" i="34" s="1"/>
  <c r="K138" i="35"/>
  <c r="B138" i="35" s="1"/>
  <c r="K138" i="36"/>
  <c r="B138" i="36" s="1"/>
  <c r="K138" i="37"/>
  <c r="B138" i="37" s="1"/>
  <c r="K138" i="38"/>
  <c r="B138" i="38" s="1"/>
  <c r="K138" i="39"/>
  <c r="B138" i="39" s="1"/>
  <c r="K138" i="40"/>
  <c r="B138" i="40" s="1"/>
  <c r="K137" i="41"/>
  <c r="B137" i="41" s="1"/>
  <c r="K138" i="44"/>
  <c r="B138" i="44" s="1"/>
  <c r="K138" i="45"/>
  <c r="B138" i="45" s="1"/>
  <c r="K138" i="46"/>
  <c r="B138" i="46" s="1"/>
  <c r="K138" i="47"/>
  <c r="B138" i="47" s="1"/>
  <c r="K138" i="48"/>
  <c r="B138" i="48" s="1"/>
  <c r="K138" i="49"/>
  <c r="B138" i="49" s="1"/>
  <c r="K138" i="50"/>
  <c r="B138" i="50" s="1"/>
  <c r="K138" i="51"/>
  <c r="B138" i="51" s="1"/>
  <c r="K138" i="52"/>
  <c r="B138" i="52" s="1"/>
  <c r="K138" i="53"/>
  <c r="B138" i="53" s="1"/>
  <c r="K138" i="54"/>
  <c r="B138" i="54" s="1"/>
  <c r="K138" i="55"/>
  <c r="B138" i="55" s="1"/>
  <c r="K138" i="56"/>
  <c r="B138" i="56" s="1"/>
  <c r="K138" i="57"/>
  <c r="B138" i="57" s="1"/>
  <c r="K138" i="58"/>
  <c r="B138" i="58" s="1"/>
  <c r="K137" i="6"/>
  <c r="B137" i="6" s="1"/>
  <c r="K137" i="7"/>
  <c r="B137" i="7" s="1"/>
  <c r="K137" i="9"/>
  <c r="B137" i="9" s="1"/>
  <c r="K137" i="10"/>
  <c r="B137" i="10" s="1"/>
  <c r="K137" i="11"/>
  <c r="B137" i="11" s="1"/>
  <c r="K137" i="12"/>
  <c r="B137" i="12" s="1"/>
  <c r="K137" i="13"/>
  <c r="B137" i="13" s="1"/>
  <c r="K137" i="15"/>
  <c r="B137" i="15" s="1"/>
  <c r="K137" i="18"/>
  <c r="B137" i="18" s="1"/>
  <c r="K137" i="17"/>
  <c r="B137" i="17" s="1"/>
  <c r="K137" i="19"/>
  <c r="B137" i="19" s="1"/>
  <c r="K137" i="20"/>
  <c r="B137" i="20" s="1"/>
  <c r="K137" i="21"/>
  <c r="B137" i="21" s="1"/>
  <c r="K137" i="22"/>
  <c r="B137" i="22" s="1"/>
  <c r="K137" i="23"/>
  <c r="B137" i="23" s="1"/>
  <c r="K137" i="24"/>
  <c r="B137" i="24" s="1"/>
  <c r="K137" i="42"/>
  <c r="B137" i="42" s="1"/>
  <c r="K137" i="25"/>
  <c r="B137" i="25" s="1"/>
  <c r="K137" i="26"/>
  <c r="B137" i="26" s="1"/>
  <c r="K137" i="27"/>
  <c r="B137" i="27" s="1"/>
  <c r="K137" i="28"/>
  <c r="B137" i="28" s="1"/>
  <c r="K137" i="29"/>
  <c r="B137" i="29" s="1"/>
  <c r="K137" i="30"/>
  <c r="B137" i="30" s="1"/>
  <c r="K137" i="31"/>
  <c r="B137" i="31" s="1"/>
  <c r="K137" i="32"/>
  <c r="B137" i="32" s="1"/>
  <c r="K137" i="34"/>
  <c r="B137" i="34" s="1"/>
  <c r="K137" i="35"/>
  <c r="B137" i="35" s="1"/>
  <c r="K137" i="36"/>
  <c r="B137" i="36" s="1"/>
  <c r="K137" i="37"/>
  <c r="B137" i="37" s="1"/>
  <c r="K137" i="38"/>
  <c r="B137" i="38" s="1"/>
  <c r="K137" i="39"/>
  <c r="B137" i="39" s="1"/>
  <c r="K137" i="40"/>
  <c r="B137" i="40" s="1"/>
  <c r="K137" i="44"/>
  <c r="B137" i="44" s="1"/>
  <c r="K137" i="45"/>
  <c r="B137" i="45" s="1"/>
  <c r="K137" i="46"/>
  <c r="B137" i="46" s="1"/>
  <c r="K137" i="47"/>
  <c r="B137" i="47" s="1"/>
  <c r="K137" i="48"/>
  <c r="B137" i="48" s="1"/>
  <c r="K137" i="49"/>
  <c r="B137" i="49" s="1"/>
  <c r="K137" i="50"/>
  <c r="B137" i="50" s="1"/>
  <c r="K137" i="51"/>
  <c r="B137" i="51" s="1"/>
  <c r="K137" i="52"/>
  <c r="B137" i="52" s="1"/>
  <c r="K137" i="53"/>
  <c r="B137" i="53" s="1"/>
  <c r="K137" i="54"/>
  <c r="B137" i="54" s="1"/>
  <c r="K137" i="55"/>
  <c r="B137" i="55" s="1"/>
  <c r="K137" i="56"/>
  <c r="B137" i="56" s="1"/>
  <c r="K137" i="57"/>
  <c r="B137" i="57" s="1"/>
  <c r="K137" i="58"/>
  <c r="B137" i="58" s="1"/>
  <c r="K136" i="6"/>
  <c r="K136" i="7"/>
  <c r="K136" i="10"/>
  <c r="K136" i="11"/>
  <c r="K136" i="12"/>
  <c r="K136" i="13"/>
  <c r="K136" i="15"/>
  <c r="B136" i="15" s="1"/>
  <c r="K136" i="18"/>
  <c r="B136" i="18" s="1"/>
  <c r="K136" i="17"/>
  <c r="B136" i="17" s="1"/>
  <c r="K136" i="19"/>
  <c r="B136" i="19" s="1"/>
  <c r="K136" i="20"/>
  <c r="B136" i="20" s="1"/>
  <c r="K136" i="21"/>
  <c r="K136" i="22"/>
  <c r="B136" i="22" s="1"/>
  <c r="K136" i="23"/>
  <c r="B136" i="23" s="1"/>
  <c r="K136" i="24"/>
  <c r="B136" i="24" s="1"/>
  <c r="K136" i="42"/>
  <c r="B136" i="42" s="1"/>
  <c r="K136" i="25"/>
  <c r="B136" i="25" s="1"/>
  <c r="K136" i="26"/>
  <c r="B136" i="26" s="1"/>
  <c r="K136" i="27"/>
  <c r="B136" i="27" s="1"/>
  <c r="K136" i="28"/>
  <c r="B136" i="28" s="1"/>
  <c r="K136" i="29"/>
  <c r="K136" i="30"/>
  <c r="K136" i="31"/>
  <c r="B136" i="31" s="1"/>
  <c r="K136" i="32"/>
  <c r="K136" i="34"/>
  <c r="K136" i="35"/>
  <c r="B136" i="35" s="1"/>
  <c r="K136" i="36"/>
  <c r="B136" i="36" s="1"/>
  <c r="K136" i="37"/>
  <c r="B136" i="37" s="1"/>
  <c r="K136" i="38"/>
  <c r="K136" i="39"/>
  <c r="B136" i="39" s="1"/>
  <c r="K136" i="40"/>
  <c r="B136" i="40" s="1"/>
  <c r="K136" i="44"/>
  <c r="B136" i="44" s="1"/>
  <c r="K136" i="45"/>
  <c r="K136" i="46"/>
  <c r="K136" i="47"/>
  <c r="B136" i="47" s="1"/>
  <c r="K136" i="48"/>
  <c r="B136" i="48" s="1"/>
  <c r="K136" i="49"/>
  <c r="K136" i="50"/>
  <c r="B136" i="50" s="1"/>
  <c r="K136" i="51"/>
  <c r="B136" i="51" s="1"/>
  <c r="K136" i="52"/>
  <c r="K136" i="53"/>
  <c r="K136" i="54"/>
  <c r="B136" i="54" s="1"/>
  <c r="K136" i="55"/>
  <c r="B136" i="55" s="1"/>
  <c r="K136" i="56"/>
  <c r="B136" i="56" s="1"/>
  <c r="K136" i="57"/>
  <c r="K136" i="58"/>
  <c r="B136" i="58" s="1"/>
  <c r="N78" i="6"/>
  <c r="B78" i="6" s="1"/>
  <c r="N78" i="7"/>
  <c r="B78" i="7" s="1"/>
  <c r="N78" i="9"/>
  <c r="B78" i="9" s="1"/>
  <c r="N78" i="10"/>
  <c r="B78" i="10" s="1"/>
  <c r="N78" i="11"/>
  <c r="B78" i="11" s="1"/>
  <c r="N78" i="12"/>
  <c r="B78" i="12" s="1"/>
  <c r="N78" i="13"/>
  <c r="B78" i="13" s="1"/>
  <c r="N78" i="15"/>
  <c r="B78" i="15" s="1"/>
  <c r="N78" i="18"/>
  <c r="B78" i="18" s="1"/>
  <c r="N78" i="17"/>
  <c r="B78" i="17" s="1"/>
  <c r="N78" i="19"/>
  <c r="B78" i="19" s="1"/>
  <c r="N78" i="20"/>
  <c r="B78" i="20" s="1"/>
  <c r="N78" i="21"/>
  <c r="B78" i="21" s="1"/>
  <c r="N78" i="22"/>
  <c r="B78" i="22" s="1"/>
  <c r="N78" i="23"/>
  <c r="B78" i="23" s="1"/>
  <c r="N78" i="24"/>
  <c r="B78" i="24" s="1"/>
  <c r="N78" i="42"/>
  <c r="B78" i="42" s="1"/>
  <c r="N78" i="25"/>
  <c r="B78" i="25" s="1"/>
  <c r="N78" i="26"/>
  <c r="B78" i="26" s="1"/>
  <c r="N78" i="27"/>
  <c r="B78" i="27" s="1"/>
  <c r="N78" i="28"/>
  <c r="B78" i="28" s="1"/>
  <c r="N78" i="29"/>
  <c r="B78" i="29" s="1"/>
  <c r="N78" i="30"/>
  <c r="B78" i="30" s="1"/>
  <c r="N78" i="31"/>
  <c r="B78" i="31" s="1"/>
  <c r="N78" i="32"/>
  <c r="B78" i="32" s="1"/>
  <c r="N78" i="34"/>
  <c r="B78" i="34" s="1"/>
  <c r="N78" i="35"/>
  <c r="B78" i="35" s="1"/>
  <c r="N78" i="36"/>
  <c r="B78" i="36" s="1"/>
  <c r="N78" i="37"/>
  <c r="B78" i="37" s="1"/>
  <c r="N78" i="38"/>
  <c r="B78" i="38" s="1"/>
  <c r="N78" i="39"/>
  <c r="B78" i="39" s="1"/>
  <c r="N78" i="40"/>
  <c r="N77" i="41"/>
  <c r="B77" i="41" s="1"/>
  <c r="N78" i="44"/>
  <c r="B78" i="44" s="1"/>
  <c r="N78" i="45"/>
  <c r="B78" i="45" s="1"/>
  <c r="N78" i="46"/>
  <c r="B78" i="46" s="1"/>
  <c r="N78" i="47"/>
  <c r="B78" i="47" s="1"/>
  <c r="N78" i="48"/>
  <c r="B78" i="48" s="1"/>
  <c r="N78" i="49"/>
  <c r="B78" i="49" s="1"/>
  <c r="N78" i="50"/>
  <c r="B78" i="50" s="1"/>
  <c r="N78" i="51"/>
  <c r="B78" i="51" s="1"/>
  <c r="N78" i="52"/>
  <c r="B78" i="52" s="1"/>
  <c r="N78" i="53"/>
  <c r="B78" i="53" s="1"/>
  <c r="N78" i="54"/>
  <c r="B78" i="54" s="1"/>
  <c r="N78" i="55"/>
  <c r="B78" i="55" s="1"/>
  <c r="N78" i="56"/>
  <c r="B78" i="56" s="1"/>
  <c r="N78" i="57"/>
  <c r="B78" i="57" s="1"/>
  <c r="N78" i="58"/>
  <c r="B78" i="58" s="1"/>
  <c r="N77" i="6"/>
  <c r="B77" i="6" s="1"/>
  <c r="N77" i="7"/>
  <c r="B77" i="7" s="1"/>
  <c r="N77" i="9"/>
  <c r="B77" i="9" s="1"/>
  <c r="N77" i="10"/>
  <c r="B77" i="10" s="1"/>
  <c r="N77" i="11"/>
  <c r="B77" i="11" s="1"/>
  <c r="N77" i="12"/>
  <c r="B77" i="12" s="1"/>
  <c r="N77" i="13"/>
  <c r="B77" i="13" s="1"/>
  <c r="N77" i="15"/>
  <c r="B77" i="15" s="1"/>
  <c r="N77" i="18"/>
  <c r="B77" i="18" s="1"/>
  <c r="N77" i="17"/>
  <c r="B77" i="17" s="1"/>
  <c r="N77" i="19"/>
  <c r="B77" i="19" s="1"/>
  <c r="N77" i="20"/>
  <c r="B77" i="20" s="1"/>
  <c r="N77" i="21"/>
  <c r="B77" i="21" s="1"/>
  <c r="N77" i="22"/>
  <c r="B77" i="22" s="1"/>
  <c r="N77" i="23"/>
  <c r="B77" i="23" s="1"/>
  <c r="N77" i="24"/>
  <c r="B77" i="24" s="1"/>
  <c r="N77" i="42"/>
  <c r="B77" i="42" s="1"/>
  <c r="N77" i="25"/>
  <c r="B77" i="25" s="1"/>
  <c r="N77" i="26"/>
  <c r="B77" i="26" s="1"/>
  <c r="N77" i="27"/>
  <c r="B77" i="27" s="1"/>
  <c r="N77" i="28"/>
  <c r="B77" i="28" s="1"/>
  <c r="N77" i="29"/>
  <c r="B77" i="29" s="1"/>
  <c r="N77" i="30"/>
  <c r="B77" i="30" s="1"/>
  <c r="N77" i="31"/>
  <c r="B77" i="31" s="1"/>
  <c r="N77" i="32"/>
  <c r="B77" i="32" s="1"/>
  <c r="N77" i="34"/>
  <c r="B77" i="34" s="1"/>
  <c r="N77" i="35"/>
  <c r="B77" i="35" s="1"/>
  <c r="N77" i="36"/>
  <c r="B77" i="36" s="1"/>
  <c r="N77" i="37"/>
  <c r="B77" i="37" s="1"/>
  <c r="N77" i="38"/>
  <c r="B77" i="38" s="1"/>
  <c r="N77" i="39"/>
  <c r="B77" i="39" s="1"/>
  <c r="N77" i="40"/>
  <c r="B77" i="40" s="1"/>
  <c r="N76" i="41"/>
  <c r="B76" i="41" s="1"/>
  <c r="N77" i="44"/>
  <c r="B77" i="44" s="1"/>
  <c r="N77" i="45"/>
  <c r="B77" i="45" s="1"/>
  <c r="N77" i="46"/>
  <c r="B77" i="46" s="1"/>
  <c r="N77" i="47"/>
  <c r="B77" i="47" s="1"/>
  <c r="N77" i="48"/>
  <c r="B77" i="48" s="1"/>
  <c r="N77" i="49"/>
  <c r="B77" i="49" s="1"/>
  <c r="N77" i="50"/>
  <c r="B77" i="50" s="1"/>
  <c r="N77" i="51"/>
  <c r="B77" i="51" s="1"/>
  <c r="N77" i="52"/>
  <c r="B77" i="52" s="1"/>
  <c r="N77" i="53"/>
  <c r="B77" i="53" s="1"/>
  <c r="N77" i="54"/>
  <c r="B77" i="54" s="1"/>
  <c r="N77" i="55"/>
  <c r="B77" i="55" s="1"/>
  <c r="N77" i="56"/>
  <c r="B77" i="56" s="1"/>
  <c r="N77" i="57"/>
  <c r="B77" i="57" s="1"/>
  <c r="N77" i="58"/>
  <c r="B77" i="58" s="1"/>
  <c r="N76" i="6"/>
  <c r="B76" i="6" s="1"/>
  <c r="N76" i="7"/>
  <c r="B76" i="7" s="1"/>
  <c r="N76" i="9"/>
  <c r="B76" i="9" s="1"/>
  <c r="N76" i="10"/>
  <c r="B76" i="10" s="1"/>
  <c r="N76" i="11"/>
  <c r="B76" i="11" s="1"/>
  <c r="N76" i="12"/>
  <c r="B76" i="12" s="1"/>
  <c r="N76" i="13"/>
  <c r="B76" i="13" s="1"/>
  <c r="N76" i="15"/>
  <c r="B76" i="15" s="1"/>
  <c r="N76" i="18"/>
  <c r="B76" i="18" s="1"/>
  <c r="N76" i="17"/>
  <c r="B76" i="17" s="1"/>
  <c r="N76" i="19"/>
  <c r="B76" i="19" s="1"/>
  <c r="N76" i="20"/>
  <c r="B76" i="20" s="1"/>
  <c r="N76" i="21"/>
  <c r="B76" i="21" s="1"/>
  <c r="N76" i="22"/>
  <c r="B76" i="22" s="1"/>
  <c r="N76" i="23"/>
  <c r="B76" i="23" s="1"/>
  <c r="N76" i="24"/>
  <c r="B76" i="24" s="1"/>
  <c r="N76" i="42"/>
  <c r="B76" i="42" s="1"/>
  <c r="N76" i="25"/>
  <c r="B76" i="25" s="1"/>
  <c r="N76" i="26"/>
  <c r="B76" i="26" s="1"/>
  <c r="N76" i="27"/>
  <c r="B76" i="27" s="1"/>
  <c r="N76" i="28"/>
  <c r="B76" i="28" s="1"/>
  <c r="N76" i="29"/>
  <c r="B76" i="29" s="1"/>
  <c r="N76" i="30"/>
  <c r="B76" i="30" s="1"/>
  <c r="N76" i="31"/>
  <c r="B76" i="31" s="1"/>
  <c r="N76" i="32"/>
  <c r="B76" i="32" s="1"/>
  <c r="N76" i="34"/>
  <c r="B76" i="34" s="1"/>
  <c r="N76" i="35"/>
  <c r="B76" i="35" s="1"/>
  <c r="N76" i="36"/>
  <c r="B76" i="36" s="1"/>
  <c r="N76" i="37"/>
  <c r="B76" i="37" s="1"/>
  <c r="N76" i="38"/>
  <c r="B76" i="38" s="1"/>
  <c r="N76" i="39"/>
  <c r="B76" i="39" s="1"/>
  <c r="N76" i="40"/>
  <c r="B76" i="40" s="1"/>
  <c r="N75" i="41"/>
  <c r="B75" i="41" s="1"/>
  <c r="N76" i="44"/>
  <c r="B76" i="44" s="1"/>
  <c r="N76" i="45"/>
  <c r="B76" i="45" s="1"/>
  <c r="N76" i="46"/>
  <c r="B76" i="46" s="1"/>
  <c r="N76" i="47"/>
  <c r="B76" i="47" s="1"/>
  <c r="N76" i="48"/>
  <c r="B76" i="48" s="1"/>
  <c r="N76" i="49"/>
  <c r="B76" i="49" s="1"/>
  <c r="N76" i="50"/>
  <c r="B76" i="50" s="1"/>
  <c r="N76" i="51"/>
  <c r="B76" i="51" s="1"/>
  <c r="N76" i="52"/>
  <c r="B76" i="52" s="1"/>
  <c r="N76" i="53"/>
  <c r="B76" i="53" s="1"/>
  <c r="N76" i="54"/>
  <c r="B76" i="54" s="1"/>
  <c r="N76" i="55"/>
  <c r="B76" i="55" s="1"/>
  <c r="N76" i="56"/>
  <c r="B76" i="56" s="1"/>
  <c r="N76" i="57"/>
  <c r="B76" i="57" s="1"/>
  <c r="N76" i="58"/>
  <c r="B76" i="58" s="1"/>
  <c r="N75" i="6"/>
  <c r="B75" i="6" s="1"/>
  <c r="N75" i="7"/>
  <c r="B75" i="7" s="1"/>
  <c r="N75" i="9"/>
  <c r="B75" i="9" s="1"/>
  <c r="N75" i="10"/>
  <c r="B75" i="10" s="1"/>
  <c r="N75" i="11"/>
  <c r="B75" i="11" s="1"/>
  <c r="N75" i="12"/>
  <c r="B75" i="12" s="1"/>
  <c r="N75" i="13"/>
  <c r="B75" i="13" s="1"/>
  <c r="N75" i="15"/>
  <c r="B75" i="15" s="1"/>
  <c r="N75" i="18"/>
  <c r="B75" i="18" s="1"/>
  <c r="N75" i="17"/>
  <c r="B75" i="17" s="1"/>
  <c r="N75" i="19"/>
  <c r="B75" i="19" s="1"/>
  <c r="N75" i="20"/>
  <c r="B75" i="20" s="1"/>
  <c r="N75" i="21"/>
  <c r="B75" i="21" s="1"/>
  <c r="N75" i="22"/>
  <c r="B75" i="22" s="1"/>
  <c r="N75" i="23"/>
  <c r="B75" i="23" s="1"/>
  <c r="N75" i="24"/>
  <c r="B75" i="24" s="1"/>
  <c r="N75" i="42"/>
  <c r="B75" i="42" s="1"/>
  <c r="N75" i="25"/>
  <c r="B75" i="25" s="1"/>
  <c r="N75" i="26"/>
  <c r="B75" i="26" s="1"/>
  <c r="N75" i="27"/>
  <c r="B75" i="27" s="1"/>
  <c r="N75" i="28"/>
  <c r="B75" i="28" s="1"/>
  <c r="N75" i="29"/>
  <c r="B75" i="29" s="1"/>
  <c r="N75" i="30"/>
  <c r="B75" i="30" s="1"/>
  <c r="N75" i="31"/>
  <c r="B75" i="31" s="1"/>
  <c r="N75" i="32"/>
  <c r="B75" i="32" s="1"/>
  <c r="N75" i="34"/>
  <c r="B75" i="34" s="1"/>
  <c r="N75" i="35"/>
  <c r="B75" i="35" s="1"/>
  <c r="N75" i="36"/>
  <c r="B75" i="36" s="1"/>
  <c r="N75" i="37"/>
  <c r="B75" i="37" s="1"/>
  <c r="N75" i="38"/>
  <c r="B75" i="38" s="1"/>
  <c r="N75" i="39"/>
  <c r="B75" i="39" s="1"/>
  <c r="N75" i="40"/>
  <c r="B75" i="40" s="1"/>
  <c r="N74" i="41"/>
  <c r="B74" i="41" s="1"/>
  <c r="N75" i="44"/>
  <c r="B75" i="44" s="1"/>
  <c r="N75" i="45"/>
  <c r="B75" i="45" s="1"/>
  <c r="N75" i="46"/>
  <c r="B75" i="46" s="1"/>
  <c r="N75" i="47"/>
  <c r="B75" i="47" s="1"/>
  <c r="N75" i="48"/>
  <c r="B75" i="48" s="1"/>
  <c r="N75" i="49"/>
  <c r="B75" i="49" s="1"/>
  <c r="N75" i="50"/>
  <c r="B75" i="50" s="1"/>
  <c r="N75" i="51"/>
  <c r="B75" i="51" s="1"/>
  <c r="N75" i="52"/>
  <c r="B75" i="52" s="1"/>
  <c r="N75" i="53"/>
  <c r="B75" i="53" s="1"/>
  <c r="N75" i="54"/>
  <c r="B75" i="54" s="1"/>
  <c r="N75" i="55"/>
  <c r="B75" i="55" s="1"/>
  <c r="N75" i="56"/>
  <c r="B75" i="56" s="1"/>
  <c r="N75" i="57"/>
  <c r="B75" i="57" s="1"/>
  <c r="N75" i="58"/>
  <c r="B75" i="58" s="1"/>
  <c r="N74" i="6"/>
  <c r="B74" i="6" s="1"/>
  <c r="N74" i="7"/>
  <c r="B74" i="7" s="1"/>
  <c r="N74" i="9"/>
  <c r="B74" i="9" s="1"/>
  <c r="N74" i="10"/>
  <c r="B74" i="10" s="1"/>
  <c r="N74" i="11"/>
  <c r="B74" i="11" s="1"/>
  <c r="N74" i="12"/>
  <c r="B74" i="12" s="1"/>
  <c r="N74" i="13"/>
  <c r="B74" i="13" s="1"/>
  <c r="N74" i="15"/>
  <c r="B74" i="15" s="1"/>
  <c r="N74" i="18"/>
  <c r="B74" i="18" s="1"/>
  <c r="N74" i="17"/>
  <c r="B74" i="17" s="1"/>
  <c r="N74" i="19"/>
  <c r="B74" i="19" s="1"/>
  <c r="N74" i="20"/>
  <c r="B74" i="20" s="1"/>
  <c r="N74" i="21"/>
  <c r="B74" i="21" s="1"/>
  <c r="N74" i="22"/>
  <c r="B74" i="22" s="1"/>
  <c r="N74" i="23"/>
  <c r="B74" i="23" s="1"/>
  <c r="N74" i="24"/>
  <c r="B74" i="24" s="1"/>
  <c r="N74" i="42"/>
  <c r="B74" i="42" s="1"/>
  <c r="N74" i="25"/>
  <c r="B74" i="25" s="1"/>
  <c r="N74" i="26"/>
  <c r="B74" i="26" s="1"/>
  <c r="N74" i="27"/>
  <c r="B74" i="27" s="1"/>
  <c r="N74" i="28"/>
  <c r="B74" i="28" s="1"/>
  <c r="N74" i="29"/>
  <c r="B74" i="29" s="1"/>
  <c r="N74" i="30"/>
  <c r="B74" i="30" s="1"/>
  <c r="N74" i="31"/>
  <c r="B74" i="31" s="1"/>
  <c r="N74" i="32"/>
  <c r="B74" i="32" s="1"/>
  <c r="N74" i="34"/>
  <c r="B74" i="34" s="1"/>
  <c r="N74" i="35"/>
  <c r="B74" i="35" s="1"/>
  <c r="N74" i="36"/>
  <c r="B74" i="36" s="1"/>
  <c r="N74" i="37"/>
  <c r="B74" i="37" s="1"/>
  <c r="N74" i="38"/>
  <c r="B74" i="38" s="1"/>
  <c r="N74" i="39"/>
  <c r="B74" i="39" s="1"/>
  <c r="N74" i="40"/>
  <c r="B74" i="40" s="1"/>
  <c r="N74" i="44"/>
  <c r="B74" i="44" s="1"/>
  <c r="N74" i="45"/>
  <c r="B74" i="45" s="1"/>
  <c r="N74" i="46"/>
  <c r="B74" i="46" s="1"/>
  <c r="N74" i="47"/>
  <c r="B74" i="47" s="1"/>
  <c r="N74" i="48"/>
  <c r="B74" i="48" s="1"/>
  <c r="N74" i="49"/>
  <c r="B74" i="49" s="1"/>
  <c r="N74" i="50"/>
  <c r="B74" i="50" s="1"/>
  <c r="N74" i="51"/>
  <c r="B74" i="51" s="1"/>
  <c r="N74" i="52"/>
  <c r="B74" i="52" s="1"/>
  <c r="N74" i="53"/>
  <c r="B74" i="53" s="1"/>
  <c r="N74" i="54"/>
  <c r="B74" i="54" s="1"/>
  <c r="N74" i="55"/>
  <c r="B74" i="55" s="1"/>
  <c r="N74" i="56"/>
  <c r="B74" i="56" s="1"/>
  <c r="N74" i="57"/>
  <c r="B74" i="57" s="1"/>
  <c r="N74" i="58"/>
  <c r="B74" i="58" s="1"/>
  <c r="N73" i="6"/>
  <c r="B73" i="6" s="1"/>
  <c r="N73" i="7"/>
  <c r="B73" i="7" s="1"/>
  <c r="N73" i="10"/>
  <c r="B73" i="10" s="1"/>
  <c r="N73" i="11"/>
  <c r="B73" i="11" s="1"/>
  <c r="N73" i="12"/>
  <c r="B73" i="12" s="1"/>
  <c r="N73" i="13"/>
  <c r="B73" i="13" s="1"/>
  <c r="N73" i="15"/>
  <c r="B73" i="15" s="1"/>
  <c r="N73" i="18"/>
  <c r="B73" i="18" s="1"/>
  <c r="N73" i="17"/>
  <c r="B73" i="17" s="1"/>
  <c r="N73" i="19"/>
  <c r="B73" i="19" s="1"/>
  <c r="N73" i="20"/>
  <c r="B73" i="20" s="1"/>
  <c r="N73" i="21"/>
  <c r="B73" i="21" s="1"/>
  <c r="N73" i="22"/>
  <c r="B73" i="22" s="1"/>
  <c r="N73" i="23"/>
  <c r="B73" i="23" s="1"/>
  <c r="N73" i="24"/>
  <c r="B73" i="24" s="1"/>
  <c r="N73" i="42"/>
  <c r="B73" i="42" s="1"/>
  <c r="N73" i="25"/>
  <c r="B73" i="25" s="1"/>
  <c r="N73" i="26"/>
  <c r="B73" i="26" s="1"/>
  <c r="N73" i="27"/>
  <c r="B73" i="27" s="1"/>
  <c r="N73" i="28"/>
  <c r="B73" i="28" s="1"/>
  <c r="N73" i="29"/>
  <c r="B73" i="29" s="1"/>
  <c r="N73" i="30"/>
  <c r="B73" i="30" s="1"/>
  <c r="N73" i="31"/>
  <c r="B73" i="31" s="1"/>
  <c r="N73" i="32"/>
  <c r="B73" i="32" s="1"/>
  <c r="N73" i="34"/>
  <c r="B73" i="34" s="1"/>
  <c r="N73" i="35"/>
  <c r="B73" i="35" s="1"/>
  <c r="N73" i="36"/>
  <c r="B73" i="36" s="1"/>
  <c r="N73" i="37"/>
  <c r="B73" i="37" s="1"/>
  <c r="N73" i="38"/>
  <c r="B73" i="38" s="1"/>
  <c r="N73" i="39"/>
  <c r="B73" i="39" s="1"/>
  <c r="N73" i="40"/>
  <c r="B73" i="40" s="1"/>
  <c r="N73" i="44"/>
  <c r="B73" i="44" s="1"/>
  <c r="N73" i="45"/>
  <c r="B73" i="45" s="1"/>
  <c r="N73" i="46"/>
  <c r="B73" i="46" s="1"/>
  <c r="N73" i="47"/>
  <c r="B73" i="47" s="1"/>
  <c r="N73" i="48"/>
  <c r="B73" i="48" s="1"/>
  <c r="N73" i="49"/>
  <c r="B73" i="49" s="1"/>
  <c r="N73" i="50"/>
  <c r="B73" i="50" s="1"/>
  <c r="N73" i="51"/>
  <c r="B73" i="51" s="1"/>
  <c r="N73" i="52"/>
  <c r="B73" i="52" s="1"/>
  <c r="N73" i="53"/>
  <c r="B73" i="53" s="1"/>
  <c r="N73" i="54"/>
  <c r="B73" i="54" s="1"/>
  <c r="N73" i="55"/>
  <c r="B73" i="55" s="1"/>
  <c r="N73" i="56"/>
  <c r="B73" i="56" s="1"/>
  <c r="N73" i="57"/>
  <c r="B73" i="57" s="1"/>
  <c r="N73" i="58"/>
  <c r="B73" i="58" s="1"/>
  <c r="AF57" i="6"/>
  <c r="B57" i="6" s="1"/>
  <c r="AF57" i="7"/>
  <c r="B57" i="7" s="1"/>
  <c r="AF57" i="9"/>
  <c r="B57" i="9" s="1"/>
  <c r="AF57" i="10"/>
  <c r="B57" i="10" s="1"/>
  <c r="AF57" i="11"/>
  <c r="B57" i="11" s="1"/>
  <c r="AF57" i="12"/>
  <c r="B57" i="12" s="1"/>
  <c r="AF57" i="13"/>
  <c r="B57" i="13" s="1"/>
  <c r="AF57" i="15"/>
  <c r="B57" i="15" s="1"/>
  <c r="AF57" i="18"/>
  <c r="B57" i="18" s="1"/>
  <c r="AF57" i="17"/>
  <c r="B57" i="17" s="1"/>
  <c r="AF57" i="19"/>
  <c r="B57" i="19" s="1"/>
  <c r="AF57" i="20"/>
  <c r="B57" i="20" s="1"/>
  <c r="AF57" i="21"/>
  <c r="B57" i="21" s="1"/>
  <c r="AF57" i="22"/>
  <c r="B57" i="22" s="1"/>
  <c r="AF57" i="23"/>
  <c r="B57" i="23" s="1"/>
  <c r="AF57" i="24"/>
  <c r="B57" i="24" s="1"/>
  <c r="AF57" i="42"/>
  <c r="B57" i="42" s="1"/>
  <c r="AF57" i="25"/>
  <c r="B57" i="25" s="1"/>
  <c r="AF57" i="26"/>
  <c r="B57" i="26" s="1"/>
  <c r="AF57" i="27"/>
  <c r="B57" i="27" s="1"/>
  <c r="AF57" i="28"/>
  <c r="B57" i="28" s="1"/>
  <c r="AF57" i="29"/>
  <c r="B57" i="29" s="1"/>
  <c r="AF57" i="30"/>
  <c r="B57" i="30" s="1"/>
  <c r="AF57" i="31"/>
  <c r="B57" i="31" s="1"/>
  <c r="AF57" i="32"/>
  <c r="B57" i="32" s="1"/>
  <c r="AF57" i="34"/>
  <c r="B57" i="34" s="1"/>
  <c r="AF57" i="35"/>
  <c r="B57" i="35" s="1"/>
  <c r="AF57" i="36"/>
  <c r="B57" i="36" s="1"/>
  <c r="AF57" i="37"/>
  <c r="B57" i="37" s="1"/>
  <c r="AF57" i="38"/>
  <c r="B57" i="38" s="1"/>
  <c r="AF57" i="39"/>
  <c r="B57" i="39" s="1"/>
  <c r="AF57" i="40"/>
  <c r="B57" i="40" s="1"/>
  <c r="AF56" i="41"/>
  <c r="B56" i="41" s="1"/>
  <c r="AF57" i="44"/>
  <c r="B57" i="44" s="1"/>
  <c r="AF57" i="45"/>
  <c r="B57" i="45" s="1"/>
  <c r="AF57" i="46"/>
  <c r="B57" i="46" s="1"/>
  <c r="AF57" i="47"/>
  <c r="B57" i="47" s="1"/>
  <c r="AF57" i="48"/>
  <c r="B57" i="48" s="1"/>
  <c r="AF57" i="49"/>
  <c r="B57" i="49" s="1"/>
  <c r="AF57" i="50"/>
  <c r="B57" i="50" s="1"/>
  <c r="AF57" i="51"/>
  <c r="B57" i="51" s="1"/>
  <c r="AF57" i="52"/>
  <c r="B57" i="52" s="1"/>
  <c r="AF57" i="53"/>
  <c r="B57" i="53" s="1"/>
  <c r="AF57" i="54"/>
  <c r="B57" i="54" s="1"/>
  <c r="AF57" i="55"/>
  <c r="B57" i="55" s="1"/>
  <c r="AF57" i="56"/>
  <c r="B57" i="56" s="1"/>
  <c r="AF57" i="57"/>
  <c r="B57" i="57" s="1"/>
  <c r="AF57" i="58"/>
  <c r="B57" i="58" s="1"/>
  <c r="AF56" i="6"/>
  <c r="B56" i="6" s="1"/>
  <c r="AF56" i="7"/>
  <c r="B56" i="7" s="1"/>
  <c r="AF56" i="9"/>
  <c r="B56" i="9" s="1"/>
  <c r="AF56" i="10"/>
  <c r="B56" i="10" s="1"/>
  <c r="AF56" i="11"/>
  <c r="B56" i="11" s="1"/>
  <c r="AF56" i="12"/>
  <c r="B56" i="12" s="1"/>
  <c r="AF56" i="13"/>
  <c r="B56" i="13" s="1"/>
  <c r="AF56" i="15"/>
  <c r="B56" i="15" s="1"/>
  <c r="AF56" i="18"/>
  <c r="B56" i="18" s="1"/>
  <c r="AF56" i="17"/>
  <c r="B56" i="17" s="1"/>
  <c r="AF56" i="19"/>
  <c r="B56" i="19" s="1"/>
  <c r="AF56" i="20"/>
  <c r="B56" i="20" s="1"/>
  <c r="AF56" i="21"/>
  <c r="B56" i="21" s="1"/>
  <c r="AF56" i="22"/>
  <c r="B56" i="22" s="1"/>
  <c r="AF56" i="23"/>
  <c r="B56" i="23" s="1"/>
  <c r="AF56" i="24"/>
  <c r="B56" i="24" s="1"/>
  <c r="AF56" i="42"/>
  <c r="B56" i="42" s="1"/>
  <c r="AF56" i="25"/>
  <c r="B56" i="25" s="1"/>
  <c r="AF56" i="26"/>
  <c r="B56" i="26" s="1"/>
  <c r="AF56" i="27"/>
  <c r="B56" i="27" s="1"/>
  <c r="AF56" i="28"/>
  <c r="B56" i="28" s="1"/>
  <c r="AF56" i="29"/>
  <c r="B56" i="29" s="1"/>
  <c r="AF56" i="30"/>
  <c r="B56" i="30" s="1"/>
  <c r="AF56" i="31"/>
  <c r="B56" i="31" s="1"/>
  <c r="AF56" i="32"/>
  <c r="B56" i="32" s="1"/>
  <c r="AF56" i="34"/>
  <c r="B56" i="34" s="1"/>
  <c r="AF56" i="35"/>
  <c r="B56" i="35" s="1"/>
  <c r="AF56" i="36"/>
  <c r="B56" i="36" s="1"/>
  <c r="AF56" i="37"/>
  <c r="B56" i="37" s="1"/>
  <c r="AF56" i="38"/>
  <c r="B56" i="38" s="1"/>
  <c r="AF56" i="39"/>
  <c r="B56" i="39" s="1"/>
  <c r="AF56" i="40"/>
  <c r="B56" i="40" s="1"/>
  <c r="AF55" i="41"/>
  <c r="B55" i="41" s="1"/>
  <c r="AF56" i="44"/>
  <c r="B56" i="44" s="1"/>
  <c r="AF56" i="45"/>
  <c r="B56" i="45" s="1"/>
  <c r="AF56" i="46"/>
  <c r="B56" i="46" s="1"/>
  <c r="AF56" i="47"/>
  <c r="B56" i="47" s="1"/>
  <c r="AF56" i="48"/>
  <c r="B56" i="48" s="1"/>
  <c r="AF56" i="49"/>
  <c r="B56" i="49" s="1"/>
  <c r="AF56" i="50"/>
  <c r="B56" i="50" s="1"/>
  <c r="AF56" i="51"/>
  <c r="B56" i="51" s="1"/>
  <c r="AF56" i="52"/>
  <c r="B56" i="52" s="1"/>
  <c r="AF56" i="53"/>
  <c r="B56" i="53" s="1"/>
  <c r="AF56" i="54"/>
  <c r="B56" i="54" s="1"/>
  <c r="AF56" i="55"/>
  <c r="B56" i="55" s="1"/>
  <c r="AF56" i="56"/>
  <c r="B56" i="56" s="1"/>
  <c r="AF56" i="57"/>
  <c r="B56" i="57" s="1"/>
  <c r="AF56" i="58"/>
  <c r="B56" i="58" s="1"/>
  <c r="AF55" i="6"/>
  <c r="B55" i="6" s="1"/>
  <c r="AF55" i="7"/>
  <c r="B55" i="7" s="1"/>
  <c r="AF55" i="9"/>
  <c r="B55" i="9" s="1"/>
  <c r="AF55" i="10"/>
  <c r="B55" i="10" s="1"/>
  <c r="AF55" i="11"/>
  <c r="B55" i="11" s="1"/>
  <c r="AF55" i="12"/>
  <c r="B55" i="12" s="1"/>
  <c r="AF55" i="13"/>
  <c r="B55" i="13" s="1"/>
  <c r="AF55" i="15"/>
  <c r="B55" i="15" s="1"/>
  <c r="AF55" i="18"/>
  <c r="B55" i="18" s="1"/>
  <c r="AF55" i="17"/>
  <c r="B55" i="17" s="1"/>
  <c r="AF55" i="19"/>
  <c r="B55" i="19" s="1"/>
  <c r="AF55" i="20"/>
  <c r="B55" i="20" s="1"/>
  <c r="AF55" i="21"/>
  <c r="B55" i="21" s="1"/>
  <c r="AF55" i="22"/>
  <c r="B55" i="22" s="1"/>
  <c r="AF55" i="23"/>
  <c r="B55" i="23" s="1"/>
  <c r="AF55" i="24"/>
  <c r="B55" i="24" s="1"/>
  <c r="AF55" i="42"/>
  <c r="B55" i="42" s="1"/>
  <c r="AF55" i="25"/>
  <c r="B55" i="25" s="1"/>
  <c r="AF55" i="26"/>
  <c r="B55" i="26" s="1"/>
  <c r="AF55" i="27"/>
  <c r="B55" i="27" s="1"/>
  <c r="AF55" i="28"/>
  <c r="B55" i="28" s="1"/>
  <c r="AF55" i="29"/>
  <c r="B55" i="29" s="1"/>
  <c r="AF55" i="30"/>
  <c r="B55" i="30" s="1"/>
  <c r="AF55" i="31"/>
  <c r="B55" i="31" s="1"/>
  <c r="AF55" i="32"/>
  <c r="B55" i="32" s="1"/>
  <c r="AF55" i="34"/>
  <c r="B55" i="34" s="1"/>
  <c r="AF55" i="35"/>
  <c r="B55" i="35" s="1"/>
  <c r="AF55" i="36"/>
  <c r="B55" i="36" s="1"/>
  <c r="AF55" i="37"/>
  <c r="B55" i="37" s="1"/>
  <c r="AF55" i="38"/>
  <c r="B55" i="38" s="1"/>
  <c r="AF55" i="39"/>
  <c r="B55" i="39" s="1"/>
  <c r="AF55" i="40"/>
  <c r="B55" i="40" s="1"/>
  <c r="AF54" i="41"/>
  <c r="B54" i="41" s="1"/>
  <c r="AF55" i="44"/>
  <c r="B55" i="44" s="1"/>
  <c r="AF55" i="45"/>
  <c r="B55" i="45" s="1"/>
  <c r="AF55" i="46"/>
  <c r="B55" i="46" s="1"/>
  <c r="AF55" i="47"/>
  <c r="B55" i="47" s="1"/>
  <c r="AF55" i="48"/>
  <c r="B55" i="48" s="1"/>
  <c r="AF55" i="49"/>
  <c r="B55" i="49" s="1"/>
  <c r="AF55" i="50"/>
  <c r="B55" i="50" s="1"/>
  <c r="AF55" i="51"/>
  <c r="B55" i="51" s="1"/>
  <c r="AF55" i="52"/>
  <c r="B55" i="52" s="1"/>
  <c r="AF55" i="53"/>
  <c r="B55" i="53" s="1"/>
  <c r="AF55" i="54"/>
  <c r="B55" i="54" s="1"/>
  <c r="AF55" i="55"/>
  <c r="B55" i="55" s="1"/>
  <c r="AF55" i="56"/>
  <c r="B55" i="56" s="1"/>
  <c r="AF55" i="57"/>
  <c r="B55" i="57" s="1"/>
  <c r="AF55" i="58"/>
  <c r="B55" i="58" s="1"/>
  <c r="AF54" i="6"/>
  <c r="B54" i="6" s="1"/>
  <c r="AF54" i="7"/>
  <c r="B54" i="7" s="1"/>
  <c r="AF54" i="9"/>
  <c r="B54" i="9" s="1"/>
  <c r="AF54" i="10"/>
  <c r="B54" i="10" s="1"/>
  <c r="AF54" i="11"/>
  <c r="B54" i="11" s="1"/>
  <c r="AF54" i="12"/>
  <c r="B54" i="12" s="1"/>
  <c r="AF54" i="13"/>
  <c r="B54" i="13" s="1"/>
  <c r="AF54" i="15"/>
  <c r="B54" i="15" s="1"/>
  <c r="AF54" i="18"/>
  <c r="B54" i="18" s="1"/>
  <c r="AF54" i="17"/>
  <c r="B54" i="17" s="1"/>
  <c r="AF54" i="19"/>
  <c r="B54" i="19" s="1"/>
  <c r="AF54" i="20"/>
  <c r="B54" i="20" s="1"/>
  <c r="AF54" i="21"/>
  <c r="B54" i="21" s="1"/>
  <c r="AF54" i="22"/>
  <c r="B54" i="22" s="1"/>
  <c r="AF54" i="23"/>
  <c r="B54" i="23" s="1"/>
  <c r="AF54" i="24"/>
  <c r="B54" i="24" s="1"/>
  <c r="AF54" i="42"/>
  <c r="B54" i="42" s="1"/>
  <c r="AF54" i="25"/>
  <c r="B54" i="25" s="1"/>
  <c r="AF54" i="26"/>
  <c r="B54" i="26" s="1"/>
  <c r="AF54" i="27"/>
  <c r="B54" i="27" s="1"/>
  <c r="AF54" i="28"/>
  <c r="B54" i="28" s="1"/>
  <c r="AF54" i="29"/>
  <c r="B54" i="29" s="1"/>
  <c r="AF54" i="30"/>
  <c r="B54" i="30" s="1"/>
  <c r="AF54" i="31"/>
  <c r="B54" i="31" s="1"/>
  <c r="AF54" i="32"/>
  <c r="B54" i="32" s="1"/>
  <c r="AF54" i="34"/>
  <c r="B54" i="34" s="1"/>
  <c r="AF54" i="35"/>
  <c r="B54" i="35" s="1"/>
  <c r="AF54" i="36"/>
  <c r="B54" i="36" s="1"/>
  <c r="AF54" i="37"/>
  <c r="B54" i="37" s="1"/>
  <c r="AF54" i="38"/>
  <c r="B54" i="38" s="1"/>
  <c r="AF54" i="39"/>
  <c r="B54" i="39" s="1"/>
  <c r="AF54" i="40"/>
  <c r="B54" i="40" s="1"/>
  <c r="AF53" i="41"/>
  <c r="B53" i="41" s="1"/>
  <c r="AF54" i="44"/>
  <c r="B54" i="44" s="1"/>
  <c r="AF54" i="45"/>
  <c r="B54" i="45" s="1"/>
  <c r="AF54" i="46"/>
  <c r="B54" i="46" s="1"/>
  <c r="AF54" i="47"/>
  <c r="B54" i="47" s="1"/>
  <c r="AF54" i="48"/>
  <c r="B54" i="48" s="1"/>
  <c r="AF54" i="49"/>
  <c r="B54" i="49" s="1"/>
  <c r="AF54" i="50"/>
  <c r="B54" i="50" s="1"/>
  <c r="AF54" i="51"/>
  <c r="B54" i="51" s="1"/>
  <c r="AF54" i="52"/>
  <c r="B54" i="52" s="1"/>
  <c r="AF54" i="53"/>
  <c r="B54" i="53" s="1"/>
  <c r="AF54" i="54"/>
  <c r="B54" i="54" s="1"/>
  <c r="AF54" i="55"/>
  <c r="B54" i="55" s="1"/>
  <c r="AF54" i="56"/>
  <c r="B54" i="56" s="1"/>
  <c r="AF54" i="57"/>
  <c r="B54" i="57" s="1"/>
  <c r="AF54" i="58"/>
  <c r="B54" i="58" s="1"/>
  <c r="AF53" i="6"/>
  <c r="B53" i="6" s="1"/>
  <c r="AF53" i="7"/>
  <c r="B53" i="7" s="1"/>
  <c r="AF53" i="9"/>
  <c r="B53" i="9" s="1"/>
  <c r="AF53" i="10"/>
  <c r="B53" i="10" s="1"/>
  <c r="AF53" i="11"/>
  <c r="B53" i="11" s="1"/>
  <c r="AF53" i="12"/>
  <c r="B53" i="12" s="1"/>
  <c r="AF53" i="13"/>
  <c r="B53" i="13" s="1"/>
  <c r="AF53" i="15"/>
  <c r="B53" i="15" s="1"/>
  <c r="AF53" i="18"/>
  <c r="B53" i="18" s="1"/>
  <c r="AF53" i="17"/>
  <c r="B53" i="17" s="1"/>
  <c r="AF53" i="19"/>
  <c r="B53" i="19" s="1"/>
  <c r="AF53" i="20"/>
  <c r="B53" i="20" s="1"/>
  <c r="AF53" i="21"/>
  <c r="B53" i="21" s="1"/>
  <c r="AF53" i="22"/>
  <c r="B53" i="22" s="1"/>
  <c r="AF53" i="23"/>
  <c r="B53" i="23" s="1"/>
  <c r="AF53" i="24"/>
  <c r="B53" i="24" s="1"/>
  <c r="AF53" i="42"/>
  <c r="B53" i="42" s="1"/>
  <c r="AF53" i="25"/>
  <c r="B53" i="25" s="1"/>
  <c r="AF53" i="26"/>
  <c r="B53" i="26" s="1"/>
  <c r="AF53" i="27"/>
  <c r="B53" i="27" s="1"/>
  <c r="AF53" i="28"/>
  <c r="B53" i="28" s="1"/>
  <c r="AF53" i="29"/>
  <c r="B53" i="29" s="1"/>
  <c r="AF53" i="30"/>
  <c r="B53" i="30" s="1"/>
  <c r="AF53" i="31"/>
  <c r="B53" i="31" s="1"/>
  <c r="AF53" i="32"/>
  <c r="B53" i="32" s="1"/>
  <c r="AF53" i="34"/>
  <c r="B53" i="34" s="1"/>
  <c r="AF53" i="35"/>
  <c r="B53" i="35" s="1"/>
  <c r="AF53" i="36"/>
  <c r="B53" i="36" s="1"/>
  <c r="AF53" i="37"/>
  <c r="B53" i="37" s="1"/>
  <c r="AF53" i="38"/>
  <c r="B53" i="38" s="1"/>
  <c r="AF53" i="39"/>
  <c r="B53" i="39" s="1"/>
  <c r="AF53" i="40"/>
  <c r="B53" i="40" s="1"/>
  <c r="AF53" i="44"/>
  <c r="B53" i="44" s="1"/>
  <c r="AF53" i="45"/>
  <c r="B53" i="45" s="1"/>
  <c r="AF53" i="46"/>
  <c r="B53" i="46" s="1"/>
  <c r="AF53" i="47"/>
  <c r="B53" i="47" s="1"/>
  <c r="AF53" i="48"/>
  <c r="B53" i="48" s="1"/>
  <c r="AF53" i="49"/>
  <c r="B53" i="49" s="1"/>
  <c r="AF53" i="50"/>
  <c r="B53" i="50" s="1"/>
  <c r="AF53" i="51"/>
  <c r="B53" i="51" s="1"/>
  <c r="AF53" i="52"/>
  <c r="B53" i="52" s="1"/>
  <c r="AF53" i="53"/>
  <c r="B53" i="53" s="1"/>
  <c r="AF53" i="54"/>
  <c r="B53" i="54" s="1"/>
  <c r="AF53" i="55"/>
  <c r="B53" i="55" s="1"/>
  <c r="AF53" i="56"/>
  <c r="B53" i="56" s="1"/>
  <c r="AF53" i="57"/>
  <c r="B53" i="57" s="1"/>
  <c r="AF53" i="58"/>
  <c r="B53" i="58" s="1"/>
  <c r="B52" i="6"/>
  <c r="B52" i="7"/>
  <c r="B52" i="11"/>
  <c r="B52" i="12"/>
  <c r="B52" i="15"/>
  <c r="B52" i="18"/>
  <c r="B52" i="17"/>
  <c r="B52" i="20"/>
  <c r="B52" i="21"/>
  <c r="B52" i="24"/>
  <c r="B52" i="42"/>
  <c r="B52" i="25"/>
  <c r="B52" i="27"/>
  <c r="B52" i="28"/>
  <c r="B52" i="29"/>
  <c r="B52" i="31"/>
  <c r="B52" i="32"/>
  <c r="B52" i="36"/>
  <c r="B52" i="37"/>
  <c r="B52" i="38"/>
  <c r="B52" i="40"/>
  <c r="B52" i="44"/>
  <c r="B52" i="45"/>
  <c r="B52" i="47"/>
  <c r="B52" i="48"/>
  <c r="B52" i="51"/>
  <c r="B52" i="52"/>
  <c r="B52" i="53"/>
  <c r="B52" i="55"/>
  <c r="B52" i="56"/>
  <c r="B52" i="57"/>
  <c r="B52" i="10"/>
  <c r="B52" i="22"/>
  <c r="B171" i="6"/>
  <c r="B171" i="7"/>
  <c r="B171" i="9"/>
  <c r="B171" i="10"/>
  <c r="B171" i="11"/>
  <c r="B171" i="12"/>
  <c r="B171" i="13"/>
  <c r="B171" i="15"/>
  <c r="B171" i="18"/>
  <c r="B171" i="17"/>
  <c r="B171" i="19"/>
  <c r="B171" i="20"/>
  <c r="B171" i="21"/>
  <c r="B171" i="22"/>
  <c r="B171" i="23"/>
  <c r="B171" i="24"/>
  <c r="B171" i="42"/>
  <c r="B171" i="25"/>
  <c r="B171" i="26"/>
  <c r="B171" i="27"/>
  <c r="B171" i="28"/>
  <c r="B171" i="29"/>
  <c r="B171" i="30"/>
  <c r="B171" i="31"/>
  <c r="B171" i="32"/>
  <c r="B171" i="34"/>
  <c r="B171" i="35"/>
  <c r="B171" i="36"/>
  <c r="B171" i="37"/>
  <c r="B171" i="38"/>
  <c r="B171" i="39"/>
  <c r="B171" i="40"/>
  <c r="B171" i="44"/>
  <c r="B171" i="45"/>
  <c r="B171" i="46"/>
  <c r="B171" i="47"/>
  <c r="B171" i="48"/>
  <c r="B171" i="49"/>
  <c r="B171" i="50"/>
  <c r="B171" i="51"/>
  <c r="B171" i="52"/>
  <c r="B171" i="53"/>
  <c r="B171" i="54"/>
  <c r="B171" i="55"/>
  <c r="B171" i="56"/>
  <c r="B171" i="57"/>
  <c r="B171" i="58"/>
  <c r="B136" i="21"/>
  <c r="B136" i="29"/>
  <c r="B136" i="30"/>
  <c r="B136" i="32"/>
  <c r="B136" i="34"/>
  <c r="B136" i="38"/>
  <c r="B136" i="45"/>
  <c r="B136" i="46"/>
  <c r="B136" i="49"/>
  <c r="B136" i="52"/>
  <c r="B136" i="53"/>
  <c r="B136" i="57"/>
  <c r="B52" i="9"/>
  <c r="B52" i="13"/>
  <c r="B52" i="19"/>
  <c r="B52" i="23"/>
  <c r="B52" i="26"/>
  <c r="B52" i="30"/>
  <c r="B52" i="34"/>
  <c r="B52" i="35"/>
  <c r="B52" i="39"/>
  <c r="B52" i="46"/>
  <c r="B52" i="49"/>
  <c r="B52" i="50"/>
  <c r="B52" i="54"/>
  <c r="B52" i="58"/>
  <c r="B31" i="6"/>
  <c r="B31" i="7"/>
  <c r="B31" i="9"/>
  <c r="B31" i="10"/>
  <c r="B31" i="11"/>
  <c r="B31" i="12"/>
  <c r="B31" i="13"/>
  <c r="B31" i="15"/>
  <c r="B31" i="18"/>
  <c r="B31" i="17"/>
  <c r="B31" i="19"/>
  <c r="B31" i="20"/>
  <c r="B31" i="21"/>
  <c r="B31" i="22"/>
  <c r="B31" i="23"/>
  <c r="B31" i="24"/>
  <c r="B31" i="42"/>
  <c r="B31" i="25"/>
  <c r="B31" i="26"/>
  <c r="B31" i="27"/>
  <c r="B31" i="28"/>
  <c r="B31" i="29"/>
  <c r="B31" i="30"/>
  <c r="B31" i="31"/>
  <c r="B31" i="32"/>
  <c r="B31" i="34"/>
  <c r="B31" i="35"/>
  <c r="B31" i="36"/>
  <c r="B31" i="37"/>
  <c r="B31" i="38"/>
  <c r="B31" i="39"/>
  <c r="B31" i="40"/>
  <c r="B31" i="44"/>
  <c r="B31" i="45"/>
  <c r="B31" i="46"/>
  <c r="B31" i="47"/>
  <c r="B31" i="48"/>
  <c r="B31" i="49"/>
  <c r="B31" i="50"/>
  <c r="B31" i="51"/>
  <c r="B31" i="52"/>
  <c r="B31" i="53"/>
  <c r="B31" i="54"/>
  <c r="B31" i="55"/>
  <c r="B31" i="56"/>
  <c r="B31" i="57"/>
  <c r="B31" i="58"/>
  <c r="C11" i="46" l="1"/>
  <c r="D11" i="39"/>
  <c r="C13" i="35"/>
  <c r="D13" i="13"/>
  <c r="D14" i="57"/>
  <c r="D14" i="53"/>
  <c r="D14" i="49"/>
  <c r="D14" i="45"/>
  <c r="D15" i="35"/>
  <c r="D12" i="13"/>
  <c r="C15" i="22"/>
  <c r="C14" i="39"/>
  <c r="D14" i="35"/>
  <c r="D11" i="37"/>
  <c r="D11" i="32"/>
  <c r="D11" i="28"/>
  <c r="D11" i="42"/>
  <c r="D11" i="21"/>
  <c r="D11" i="18"/>
  <c r="C12" i="21"/>
  <c r="D10" i="44"/>
  <c r="D11" i="31"/>
  <c r="D11" i="27"/>
  <c r="D11" i="24"/>
  <c r="C11" i="20"/>
  <c r="C12" i="58"/>
  <c r="D12" i="54"/>
  <c r="C12" i="46"/>
  <c r="D13" i="40"/>
  <c r="D13" i="36"/>
  <c r="C13" i="31"/>
  <c r="D13" i="27"/>
  <c r="C13" i="24"/>
  <c r="D13" i="20"/>
  <c r="D14" i="58"/>
  <c r="C14" i="54"/>
  <c r="C14" i="46"/>
  <c r="D14" i="31"/>
  <c r="C14" i="27"/>
  <c r="D14" i="24"/>
  <c r="C15" i="40"/>
  <c r="C15" i="36"/>
  <c r="B15" i="31"/>
  <c r="D15" i="27"/>
  <c r="B15" i="24"/>
  <c r="D15" i="20"/>
  <c r="C13" i="42"/>
  <c r="C15" i="28"/>
  <c r="C15" i="18"/>
  <c r="C12" i="12"/>
  <c r="D14" i="25"/>
  <c r="C14" i="12"/>
  <c r="D14" i="55"/>
  <c r="D15" i="42"/>
  <c r="D15" i="11"/>
  <c r="D14" i="42"/>
  <c r="C13" i="53"/>
  <c r="D14" i="39"/>
  <c r="C14" i="13"/>
  <c r="D14" i="9"/>
  <c r="B15" i="57"/>
  <c r="D15" i="53"/>
  <c r="B15" i="49"/>
  <c r="D15" i="45"/>
  <c r="D14" i="6"/>
  <c r="C10" i="28"/>
  <c r="D11" i="9"/>
  <c r="D13" i="57"/>
  <c r="C13" i="45"/>
  <c r="D11" i="49"/>
  <c r="D11" i="45"/>
  <c r="D13" i="25"/>
  <c r="D13" i="22"/>
  <c r="D13" i="17"/>
  <c r="D14" i="22"/>
  <c r="D14" i="12"/>
  <c r="D14" i="7"/>
  <c r="D12" i="51"/>
  <c r="D13" i="47"/>
  <c r="D14" i="51"/>
  <c r="C14" i="47"/>
  <c r="D14" i="37"/>
  <c r="C14" i="11"/>
  <c r="C15" i="55"/>
  <c r="C15" i="37"/>
  <c r="C15" i="32"/>
  <c r="D15" i="28"/>
  <c r="B15" i="42"/>
  <c r="C15" i="21"/>
  <c r="D11" i="13"/>
  <c r="D12" i="12"/>
  <c r="C12" i="7"/>
  <c r="D13" i="32"/>
  <c r="D13" i="28"/>
  <c r="D13" i="42"/>
  <c r="D13" i="21"/>
  <c r="D13" i="11"/>
  <c r="C14" i="40"/>
  <c r="D14" i="36"/>
  <c r="C14" i="31"/>
  <c r="D14" i="27"/>
  <c r="C15" i="58"/>
  <c r="D15" i="54"/>
  <c r="D15" i="13"/>
  <c r="D15" i="9"/>
  <c r="D11" i="51"/>
  <c r="C11" i="51"/>
  <c r="D11" i="40"/>
  <c r="C11" i="40"/>
  <c r="C12" i="40"/>
  <c r="D12" i="40"/>
  <c r="D12" i="36"/>
  <c r="C12" i="36"/>
  <c r="D13" i="58"/>
  <c r="C13" i="58"/>
  <c r="C13" i="54"/>
  <c r="D13" i="54"/>
  <c r="D13" i="46"/>
  <c r="C13" i="46"/>
  <c r="C12" i="42"/>
  <c r="D12" i="42"/>
  <c r="C11" i="47"/>
  <c r="D11" i="47"/>
  <c r="C11" i="35"/>
  <c r="D11" i="35"/>
  <c r="D13" i="49"/>
  <c r="C13" i="49"/>
  <c r="C13" i="39"/>
  <c r="D13" i="39"/>
  <c r="C14" i="6"/>
  <c r="D11" i="55"/>
  <c r="C11" i="55"/>
  <c r="D11" i="36"/>
  <c r="C11" i="36"/>
  <c r="D11" i="29"/>
  <c r="C11" i="29"/>
  <c r="D11" i="25"/>
  <c r="C11" i="25"/>
  <c r="D11" i="22"/>
  <c r="C11" i="22"/>
  <c r="C11" i="17"/>
  <c r="D11" i="17"/>
  <c r="D11" i="12"/>
  <c r="C11" i="12"/>
  <c r="C11" i="7"/>
  <c r="D11" i="7"/>
  <c r="C13" i="12"/>
  <c r="D13" i="12"/>
  <c r="C13" i="7"/>
  <c r="D13" i="7"/>
  <c r="C15" i="17"/>
  <c r="D15" i="12"/>
  <c r="C15" i="12"/>
  <c r="B15" i="12"/>
  <c r="D15" i="7"/>
  <c r="C15" i="7"/>
  <c r="B15" i="7"/>
  <c r="D12" i="28"/>
  <c r="C14" i="32"/>
  <c r="D14" i="32"/>
  <c r="C14" i="28"/>
  <c r="D14" i="28"/>
  <c r="D14" i="21"/>
  <c r="C14" i="21"/>
  <c r="C14" i="18"/>
  <c r="D14" i="18"/>
  <c r="D11" i="58"/>
  <c r="D11" i="54"/>
  <c r="D11" i="46"/>
  <c r="C11" i="39"/>
  <c r="C11" i="9"/>
  <c r="C14" i="51"/>
  <c r="D15" i="46"/>
  <c r="C15" i="39"/>
  <c r="C13" i="36"/>
  <c r="D11" i="57"/>
  <c r="C15" i="27"/>
  <c r="B15" i="58"/>
  <c r="B15" i="32"/>
  <c r="C11" i="54"/>
  <c r="C11" i="32"/>
  <c r="C11" i="42"/>
  <c r="C12" i="54"/>
  <c r="C12" i="28"/>
  <c r="C13" i="47"/>
  <c r="C13" i="32"/>
  <c r="C13" i="21"/>
  <c r="C14" i="58"/>
  <c r="C14" i="49"/>
  <c r="C14" i="36"/>
  <c r="C14" i="42"/>
  <c r="C14" i="7"/>
  <c r="C15" i="54"/>
  <c r="C15" i="42"/>
  <c r="D14" i="54"/>
  <c r="D14" i="40"/>
  <c r="D15" i="58"/>
  <c r="D15" i="36"/>
  <c r="D15" i="21"/>
  <c r="C12" i="6"/>
  <c r="D15" i="29"/>
  <c r="D15" i="25"/>
  <c r="D15" i="22"/>
  <c r="D15" i="17"/>
  <c r="C14" i="20"/>
  <c r="B15" i="40"/>
  <c r="D11" i="20"/>
  <c r="D14" i="46"/>
  <c r="D15" i="40"/>
  <c r="B10" i="46"/>
  <c r="C14" i="35"/>
  <c r="D14" i="29"/>
  <c r="D14" i="17"/>
  <c r="C11" i="13"/>
  <c r="B15" i="54"/>
  <c r="B15" i="28"/>
  <c r="C11" i="58"/>
  <c r="C13" i="28"/>
  <c r="C13" i="20"/>
  <c r="C15" i="49"/>
  <c r="D15" i="32"/>
  <c r="D11" i="11"/>
  <c r="D15" i="37"/>
  <c r="C12" i="32"/>
  <c r="B15" i="39"/>
  <c r="B10" i="32"/>
  <c r="D10" i="49"/>
  <c r="D10" i="26"/>
  <c r="C11" i="6"/>
  <c r="D13" i="37"/>
  <c r="C13" i="18"/>
  <c r="C13" i="11"/>
  <c r="D13" i="6"/>
  <c r="C15" i="51"/>
  <c r="B15" i="18"/>
  <c r="D15" i="6"/>
  <c r="B15" i="46"/>
  <c r="C11" i="57"/>
  <c r="C11" i="37"/>
  <c r="C11" i="28"/>
  <c r="C11" i="21"/>
  <c r="C13" i="40"/>
  <c r="C13" i="27"/>
  <c r="C14" i="29"/>
  <c r="C14" i="17"/>
  <c r="C15" i="46"/>
  <c r="D15" i="55"/>
  <c r="D15" i="51"/>
  <c r="D15" i="47"/>
  <c r="D11" i="41"/>
  <c r="C11" i="41"/>
  <c r="C14" i="41"/>
  <c r="D14" i="41"/>
  <c r="D13" i="41"/>
  <c r="C13" i="41"/>
  <c r="C12" i="41"/>
  <c r="D12" i="41"/>
  <c r="D10" i="41"/>
  <c r="C10" i="41"/>
  <c r="B10" i="41"/>
  <c r="D12" i="58"/>
  <c r="C13" i="57"/>
  <c r="C14" i="55"/>
  <c r="C11" i="53"/>
  <c r="D11" i="53"/>
  <c r="D12" i="46"/>
  <c r="C14" i="37"/>
  <c r="B15" i="36"/>
  <c r="D13" i="31"/>
  <c r="D13" i="29"/>
  <c r="C12" i="25"/>
  <c r="C14" i="25"/>
  <c r="C11" i="24"/>
  <c r="D12" i="22"/>
  <c r="C14" i="22"/>
  <c r="D12" i="21"/>
  <c r="C13" i="13"/>
  <c r="C14" i="9"/>
  <c r="D13" i="9"/>
  <c r="D12" i="7"/>
  <c r="D11" i="6"/>
  <c r="B15" i="6"/>
  <c r="C13" i="6"/>
  <c r="C15" i="6"/>
  <c r="D12" i="32"/>
  <c r="D14" i="11"/>
  <c r="B15" i="21"/>
  <c r="C15" i="47"/>
  <c r="C15" i="29"/>
  <c r="C15" i="25"/>
  <c r="C15" i="13"/>
  <c r="C15" i="9"/>
  <c r="B15" i="53"/>
  <c r="B15" i="35"/>
  <c r="B15" i="20"/>
  <c r="C15" i="53"/>
  <c r="C15" i="20"/>
  <c r="D15" i="57"/>
  <c r="D15" i="39"/>
  <c r="D15" i="31"/>
  <c r="D15" i="18"/>
  <c r="C15" i="57"/>
  <c r="C15" i="45"/>
  <c r="C15" i="31"/>
  <c r="C15" i="24"/>
  <c r="C15" i="11"/>
  <c r="B15" i="45"/>
  <c r="B15" i="27"/>
  <c r="B15" i="11"/>
  <c r="D15" i="49"/>
  <c r="D15" i="24"/>
  <c r="C15" i="35"/>
  <c r="C14" i="53"/>
  <c r="C14" i="24"/>
  <c r="C14" i="45"/>
  <c r="D14" i="20"/>
  <c r="C14" i="57"/>
  <c r="D13" i="53"/>
  <c r="D13" i="24"/>
  <c r="D13" i="18"/>
  <c r="D13" i="45"/>
  <c r="D13" i="35"/>
  <c r="D13" i="55"/>
  <c r="D13" i="51"/>
  <c r="C12" i="57"/>
  <c r="C12" i="53"/>
  <c r="C12" i="49"/>
  <c r="C12" i="45"/>
  <c r="C12" i="39"/>
  <c r="C12" i="35"/>
  <c r="C12" i="31"/>
  <c r="C12" i="27"/>
  <c r="C12" i="24"/>
  <c r="C12" i="20"/>
  <c r="C12" i="18"/>
  <c r="C12" i="11"/>
  <c r="C11" i="45"/>
  <c r="C11" i="27"/>
  <c r="C11" i="11"/>
  <c r="C11" i="49"/>
  <c r="C11" i="31"/>
  <c r="C11" i="18"/>
  <c r="C12" i="51"/>
  <c r="D12" i="25"/>
  <c r="C12" i="17"/>
  <c r="D12" i="9"/>
  <c r="D12" i="44"/>
  <c r="D14" i="47"/>
  <c r="D14" i="13"/>
  <c r="C12" i="9"/>
  <c r="D12" i="17"/>
  <c r="C12" i="52"/>
  <c r="D12" i="26"/>
  <c r="D12" i="10"/>
  <c r="D12" i="55"/>
  <c r="D12" i="47"/>
  <c r="D12" i="37"/>
  <c r="D12" i="29"/>
  <c r="C12" i="22"/>
  <c r="C12" i="13"/>
  <c r="C12" i="55"/>
  <c r="C12" i="47"/>
  <c r="C12" i="37"/>
  <c r="C12" i="29"/>
  <c r="D10" i="15"/>
  <c r="D10" i="19"/>
  <c r="D10" i="30"/>
  <c r="D10" i="38"/>
  <c r="C13" i="51"/>
  <c r="C13" i="29"/>
  <c r="C13" i="17"/>
  <c r="C12" i="34"/>
  <c r="C12" i="19"/>
  <c r="D12" i="56"/>
  <c r="D12" i="52"/>
  <c r="D12" i="38"/>
  <c r="D12" i="34"/>
  <c r="D12" i="23"/>
  <c r="D12" i="19"/>
  <c r="C13" i="25"/>
  <c r="C13" i="9"/>
  <c r="C12" i="48"/>
  <c r="C12" i="44"/>
  <c r="C12" i="30"/>
  <c r="C12" i="26"/>
  <c r="C12" i="15"/>
  <c r="C12" i="10"/>
  <c r="C15" i="56"/>
  <c r="C15" i="52"/>
  <c r="C15" i="48"/>
  <c r="C15" i="44"/>
  <c r="C15" i="38"/>
  <c r="C15" i="34"/>
  <c r="C15" i="30"/>
  <c r="C15" i="26"/>
  <c r="C15" i="23"/>
  <c r="C15" i="19"/>
  <c r="C15" i="15"/>
  <c r="C15" i="10"/>
  <c r="C14" i="56"/>
  <c r="C14" i="52"/>
  <c r="C14" i="48"/>
  <c r="C14" i="44"/>
  <c r="C14" i="38"/>
  <c r="C14" i="34"/>
  <c r="C14" i="30"/>
  <c r="C14" i="26"/>
  <c r="C14" i="23"/>
  <c r="C14" i="19"/>
  <c r="C14" i="15"/>
  <c r="C14" i="10"/>
  <c r="C13" i="56"/>
  <c r="C13" i="48"/>
  <c r="C13" i="44"/>
  <c r="C13" i="30"/>
  <c r="C13" i="23"/>
  <c r="C13" i="10"/>
  <c r="C13" i="55"/>
  <c r="C13" i="37"/>
  <c r="C13" i="22"/>
  <c r="C13" i="52"/>
  <c r="C13" i="38"/>
  <c r="C13" i="34"/>
  <c r="C13" i="26"/>
  <c r="C13" i="19"/>
  <c r="C13" i="15"/>
  <c r="C12" i="56"/>
  <c r="C12" i="38"/>
  <c r="C12" i="23"/>
  <c r="D12" i="48"/>
  <c r="D12" i="30"/>
  <c r="D12" i="15"/>
  <c r="C11" i="56"/>
  <c r="C11" i="52"/>
  <c r="C11" i="48"/>
  <c r="C11" i="44"/>
  <c r="C11" i="38"/>
  <c r="C11" i="34"/>
  <c r="C11" i="30"/>
  <c r="C11" i="26"/>
  <c r="C11" i="23"/>
  <c r="C11" i="19"/>
  <c r="C11" i="15"/>
  <c r="C11" i="10"/>
  <c r="B15" i="56"/>
  <c r="B15" i="48"/>
  <c r="B15" i="38"/>
  <c r="B15" i="30"/>
  <c r="B15" i="19"/>
  <c r="B15" i="10"/>
  <c r="D15" i="56"/>
  <c r="D15" i="48"/>
  <c r="D15" i="38"/>
  <c r="D15" i="30"/>
  <c r="D15" i="23"/>
  <c r="D15" i="15"/>
  <c r="B15" i="55"/>
  <c r="B15" i="51"/>
  <c r="B15" i="47"/>
  <c r="B15" i="37"/>
  <c r="B15" i="29"/>
  <c r="B15" i="25"/>
  <c r="B15" i="22"/>
  <c r="B15" i="17"/>
  <c r="B15" i="13"/>
  <c r="B15" i="9"/>
  <c r="B15" i="52"/>
  <c r="B15" i="44"/>
  <c r="B15" i="34"/>
  <c r="B15" i="26"/>
  <c r="B15" i="23"/>
  <c r="B15" i="15"/>
  <c r="D15" i="52"/>
  <c r="D15" i="44"/>
  <c r="D15" i="34"/>
  <c r="D15" i="26"/>
  <c r="D15" i="19"/>
  <c r="D15" i="10"/>
  <c r="D14" i="56"/>
  <c r="D14" i="52"/>
  <c r="D14" i="48"/>
  <c r="D14" i="44"/>
  <c r="D14" i="38"/>
  <c r="D14" i="34"/>
  <c r="D14" i="30"/>
  <c r="D14" i="26"/>
  <c r="D14" i="23"/>
  <c r="D14" i="19"/>
  <c r="D14" i="15"/>
  <c r="D14" i="10"/>
  <c r="D13" i="56"/>
  <c r="D13" i="52"/>
  <c r="D13" i="48"/>
  <c r="D13" i="44"/>
  <c r="D13" i="38"/>
  <c r="D13" i="34"/>
  <c r="D13" i="30"/>
  <c r="D13" i="26"/>
  <c r="D13" i="23"/>
  <c r="D13" i="19"/>
  <c r="D13" i="15"/>
  <c r="D13" i="10"/>
  <c r="D12" i="57"/>
  <c r="D12" i="53"/>
  <c r="D12" i="49"/>
  <c r="D12" i="45"/>
  <c r="D12" i="39"/>
  <c r="D12" i="35"/>
  <c r="D12" i="31"/>
  <c r="D12" i="27"/>
  <c r="D12" i="24"/>
  <c r="D12" i="20"/>
  <c r="D12" i="18"/>
  <c r="D12" i="11"/>
  <c r="D12" i="6"/>
  <c r="D11" i="56"/>
  <c r="D11" i="52"/>
  <c r="D11" i="48"/>
  <c r="D11" i="44"/>
  <c r="D11" i="38"/>
  <c r="D11" i="34"/>
  <c r="D11" i="30"/>
  <c r="D11" i="26"/>
  <c r="D11" i="23"/>
  <c r="D11" i="19"/>
  <c r="D11" i="15"/>
  <c r="D11" i="10"/>
  <c r="D10" i="34"/>
  <c r="D10" i="23"/>
  <c r="D10" i="54"/>
  <c r="D10" i="31"/>
  <c r="D10" i="18"/>
  <c r="D10" i="52"/>
  <c r="B10" i="58"/>
  <c r="D10" i="48"/>
  <c r="D10" i="56"/>
  <c r="D10" i="53"/>
  <c r="D10" i="35"/>
  <c r="D10" i="20"/>
  <c r="D10" i="57"/>
  <c r="D10" i="24"/>
  <c r="D10" i="39"/>
  <c r="D10" i="45"/>
  <c r="D10" i="27"/>
  <c r="B10" i="36"/>
  <c r="C10" i="21"/>
  <c r="C10" i="40"/>
  <c r="B10" i="42"/>
  <c r="B10" i="50"/>
  <c r="C10" i="32"/>
  <c r="B10" i="51"/>
  <c r="D10" i="51"/>
  <c r="B10" i="25"/>
  <c r="D10" i="25"/>
  <c r="B10" i="17"/>
  <c r="D10" i="17"/>
  <c r="B10" i="55"/>
  <c r="D10" i="55"/>
  <c r="B10" i="47"/>
  <c r="D10" i="47"/>
  <c r="B10" i="37"/>
  <c r="D10" i="37"/>
  <c r="B10" i="29"/>
  <c r="D10" i="29"/>
  <c r="B10" i="22"/>
  <c r="D10" i="22"/>
  <c r="C10" i="54"/>
  <c r="C10" i="50"/>
  <c r="C10" i="42"/>
  <c r="B10" i="54"/>
  <c r="B10" i="40"/>
  <c r="B10" i="28"/>
  <c r="B10" i="21"/>
  <c r="D10" i="58"/>
  <c r="C10" i="57"/>
  <c r="C10" i="53"/>
  <c r="D10" i="50"/>
  <c r="C10" i="49"/>
  <c r="D10" i="46"/>
  <c r="C10" i="45"/>
  <c r="D10" i="40"/>
  <c r="C10" i="39"/>
  <c r="D10" i="36"/>
  <c r="C10" i="35"/>
  <c r="D10" i="32"/>
  <c r="C10" i="31"/>
  <c r="D10" i="28"/>
  <c r="C10" i="27"/>
  <c r="D10" i="42"/>
  <c r="C10" i="24"/>
  <c r="D10" i="21"/>
  <c r="C10" i="20"/>
  <c r="C10" i="18"/>
  <c r="B10" i="57"/>
  <c r="B10" i="53"/>
  <c r="B10" i="49"/>
  <c r="B10" i="45"/>
  <c r="B10" i="39"/>
  <c r="B10" i="35"/>
  <c r="B10" i="31"/>
  <c r="B10" i="27"/>
  <c r="B10" i="24"/>
  <c r="B10" i="20"/>
  <c r="B10" i="18"/>
  <c r="C10" i="58"/>
  <c r="C10" i="46"/>
  <c r="C10" i="56"/>
  <c r="C10" i="52"/>
  <c r="C10" i="48"/>
  <c r="C10" i="44"/>
  <c r="C10" i="38"/>
  <c r="C10" i="34"/>
  <c r="C10" i="30"/>
  <c r="C10" i="26"/>
  <c r="C10" i="23"/>
  <c r="C10" i="19"/>
  <c r="C10" i="15"/>
  <c r="B10" i="56"/>
  <c r="B10" i="52"/>
  <c r="B10" i="48"/>
  <c r="B10" i="44"/>
  <c r="B10" i="38"/>
  <c r="B10" i="34"/>
  <c r="B10" i="30"/>
  <c r="B10" i="26"/>
  <c r="B10" i="23"/>
  <c r="B10" i="19"/>
  <c r="B10" i="15"/>
  <c r="C10" i="36"/>
  <c r="C10" i="55"/>
  <c r="C10" i="51"/>
  <c r="C10" i="47"/>
  <c r="C10" i="37"/>
  <c r="C10" i="29"/>
  <c r="C10" i="25"/>
  <c r="C10" i="22"/>
  <c r="C10" i="17"/>
  <c r="H162" i="41" l="1"/>
  <c r="B162" i="41" s="1"/>
  <c r="K141" i="41"/>
  <c r="B141" i="41" s="1"/>
  <c r="N78" i="41"/>
  <c r="B78" i="41" s="1"/>
  <c r="AF57" i="41"/>
  <c r="B57" i="41" s="1"/>
  <c r="B136" i="11"/>
  <c r="D10" i="11" s="1"/>
  <c r="B136" i="9"/>
  <c r="D10" i="9" s="1"/>
  <c r="B136" i="7"/>
  <c r="D15" i="41" l="1"/>
  <c r="B15" i="41"/>
  <c r="C15" i="41"/>
  <c r="D10" i="7"/>
  <c r="B10" i="7"/>
  <c r="C10" i="7"/>
  <c r="C10" i="11"/>
  <c r="B10" i="11"/>
  <c r="C10" i="9"/>
  <c r="B10" i="9"/>
  <c r="E161" i="50" l="1"/>
  <c r="B161" i="50" s="1"/>
  <c r="E162" i="50"/>
  <c r="B162" i="50" s="1"/>
  <c r="E159" i="50"/>
  <c r="B159" i="50" s="1"/>
  <c r="E160" i="50"/>
  <c r="B160" i="50" s="1"/>
  <c r="E158" i="50"/>
  <c r="B158" i="50" s="1"/>
  <c r="L157" i="42"/>
  <c r="AA136" i="42"/>
  <c r="X136" i="42"/>
  <c r="U136" i="42"/>
  <c r="R136" i="42"/>
  <c r="R115" i="42"/>
  <c r="I115" i="42"/>
  <c r="F96" i="42"/>
  <c r="F95" i="42"/>
  <c r="F94" i="42"/>
  <c r="X73" i="42"/>
  <c r="I53" i="42"/>
  <c r="AV52" i="42"/>
  <c r="AP52" i="42"/>
  <c r="I52" i="42"/>
  <c r="B136" i="13"/>
  <c r="D10" i="13" s="1"/>
  <c r="B136" i="12"/>
  <c r="B136" i="10"/>
  <c r="D10" i="10" s="1"/>
  <c r="C11" i="50" l="1"/>
  <c r="D11" i="50"/>
  <c r="D12" i="50"/>
  <c r="C12" i="50"/>
  <c r="B15" i="50"/>
  <c r="D15" i="50"/>
  <c r="C15" i="50"/>
  <c r="D13" i="50"/>
  <c r="C13" i="50"/>
  <c r="D14" i="50"/>
  <c r="C14" i="50"/>
  <c r="D10" i="12"/>
  <c r="C10" i="12"/>
  <c r="B10" i="12"/>
  <c r="C10" i="10"/>
  <c r="B10" i="10"/>
  <c r="B10" i="13"/>
  <c r="C10" i="13"/>
  <c r="B136" i="6" l="1"/>
  <c r="D10" i="6" l="1"/>
  <c r="C10" i="6"/>
  <c r="B10" i="6"/>
  <c r="B10" i="59" l="1"/>
  <c r="D10" i="59"/>
  <c r="C10" i="59"/>
</calcChain>
</file>

<file path=xl/sharedStrings.xml><?xml version="1.0" encoding="utf-8"?>
<sst xmlns="http://schemas.openxmlformats.org/spreadsheetml/2006/main" count="65550" uniqueCount="5917">
  <si>
    <t>Year</t>
  </si>
  <si>
    <t>a</t>
  </si>
  <si>
    <t>aa1</t>
  </si>
  <si>
    <t>aa3</t>
  </si>
  <si>
    <t>aa5</t>
  </si>
  <si>
    <t>ab6</t>
  </si>
  <si>
    <t>ab7ab8</t>
  </si>
  <si>
    <t>ab9</t>
  </si>
  <si>
    <t>ac13</t>
  </si>
  <si>
    <t>ac14</t>
  </si>
  <si>
    <t>ad18</t>
  </si>
  <si>
    <t>b</t>
  </si>
  <si>
    <t>ba21</t>
  </si>
  <si>
    <t>ba26ba27</t>
  </si>
  <si>
    <t>bb28</t>
  </si>
  <si>
    <t>bb28a</t>
  </si>
  <si>
    <t>bb28b</t>
  </si>
  <si>
    <t>bb29</t>
  </si>
  <si>
    <t>bb29a</t>
  </si>
  <si>
    <t>bb29b</t>
  </si>
  <si>
    <t>bb29c</t>
  </si>
  <si>
    <t>bb30bb31</t>
  </si>
  <si>
    <t>bb31</t>
  </si>
  <si>
    <t>bb30</t>
  </si>
  <si>
    <t>bc34</t>
  </si>
  <si>
    <t>bc35</t>
  </si>
  <si>
    <t>bc36</t>
  </si>
  <si>
    <t>bd38</t>
  </si>
  <si>
    <t>c</t>
  </si>
  <si>
    <t>ca45ca47</t>
  </si>
  <si>
    <t>ca49</t>
  </si>
  <si>
    <t>cb50</t>
  </si>
  <si>
    <t>cb51</t>
  </si>
  <si>
    <t>cb51a</t>
  </si>
  <si>
    <t>cb51b</t>
  </si>
  <si>
    <t>cb51c</t>
  </si>
  <si>
    <t>cb53</t>
  </si>
  <si>
    <t>cd60</t>
  </si>
  <si>
    <t>cc59cd64</t>
  </si>
  <si>
    <t>cc59</t>
  </si>
  <si>
    <t>cd64</t>
  </si>
  <si>
    <t>d</t>
  </si>
  <si>
    <t>db65db67db68</t>
  </si>
  <si>
    <t>db70</t>
  </si>
  <si>
    <t>dc71abd</t>
  </si>
  <si>
    <t>dd75</t>
  </si>
  <si>
    <t>dd76</t>
  </si>
  <si>
    <t>e</t>
  </si>
  <si>
    <t>ea80</t>
  </si>
  <si>
    <t>eb84a</t>
  </si>
  <si>
    <t>eb85</t>
  </si>
  <si>
    <t>eb88</t>
  </si>
  <si>
    <t>eb89</t>
  </si>
  <si>
    <t>eb90</t>
  </si>
  <si>
    <t>ed96</t>
  </si>
  <si>
    <t>f</t>
  </si>
  <si>
    <t>fa98</t>
  </si>
  <si>
    <t>fa102_new</t>
  </si>
  <si>
    <t>fb_new</t>
  </si>
  <si>
    <t>fb104a</t>
  </si>
  <si>
    <t>fb106</t>
  </si>
  <si>
    <t>fd115ab</t>
  </si>
  <si>
    <t>g</t>
  </si>
  <si>
    <t>ga117</t>
  </si>
  <si>
    <t>gb</t>
  </si>
  <si>
    <t>gb123</t>
  </si>
  <si>
    <t>gb124</t>
  </si>
  <si>
    <t>gb125</t>
  </si>
  <si>
    <t>gb126</t>
  </si>
  <si>
    <t>gd136</t>
  </si>
  <si>
    <t>gd137gd140</t>
  </si>
  <si>
    <t>gd144</t>
  </si>
  <si>
    <t>h</t>
  </si>
  <si>
    <t xml:space="preserve">Comments </t>
  </si>
  <si>
    <t xml:space="preserve">Score </t>
  </si>
  <si>
    <t xml:space="preserve">Year </t>
  </si>
  <si>
    <t>Comments</t>
  </si>
  <si>
    <t>Score</t>
  </si>
  <si>
    <t xml:space="preserve">Answer options </t>
  </si>
  <si>
    <t>TO BE FILLED AUTOMATICALLY</t>
  </si>
  <si>
    <t>Migrant or ethnic minority health is a priority throughout service provider organisations and health agencies ("integrated" versus "categorical" approach).</t>
  </si>
  <si>
    <t xml:space="preserve">Description </t>
  </si>
  <si>
    <t>Funding bodies have in the past five years supported research on the following topics:
A. occurrence of health problems among  migrant or ethnic minority groups
B. social determinants of migrant and 
 ethnic minority health
C. issues concerning service provision for  migrants or ethnic minorities
D. evaluation of methods for reducing inequalities in health or health care affecting migrants or ethnic minorities</t>
  </si>
  <si>
    <t xml:space="preserve">A. Migrants are involved in service delivery
    (e.g. through the employment of 'cultural 
    mediators') 
B. Migrants are involved in the development 
    and dissemination of information
C. Migrants are involved in research (not only
    as respondents)
D. Migrant patients or ex-patients are
    involved in the evaluation, planning
    and running of services.
E. Migrants in the community are involved 
    in  the design of services.
Mention only forms of migrant involvement that are explicitly encouraged by policy measures (at any level) </t>
  </si>
  <si>
    <t>Availability of qualified interpretation services for patients with inadequate proficiency in the official language(s)</t>
  </si>
  <si>
    <t>Groups reached by information for migrants on entitlements and use of health services 
A. Legal migrants
B. Asylum seekers
C. Undocumented migrants
Skip this question if answered Option 3 in previous questions</t>
  </si>
  <si>
    <t>A. Administrative demands for documents which may be difficult for migrants to produce
B. Coverage for migrants may depend on decisions with uncertain outcome.
examples of A: proof of low income on the basis of tax returns; identity documents available only from the police; proof of address from local authority records.
Example of B: Decision made for example by administrators (receptionists, managers or committees), health workers making clinical judgements about criteria for entitlement such as ‘urgency’, financial departments deciding how rigorously to pursue unpaid bills, etc.</t>
  </si>
  <si>
    <t>Undocumented migrants: conditions for inclusion in a system of health care coverage
Please specify any conditions for obtaining health care coverage, such as length of stay or other conditions (e.g. residing in a State facility). (Ignore the conditions which have to be satisfied in order to be classed as a ‘migrant’ rather than a ‘visitor’.)</t>
  </si>
  <si>
    <t>Asylum-seekers: conditions for inclusion in a system of health care coverage
Please specify any conditions for obtaining health care coverage, such as length of stay or other conditions (e.g. residing in a State facility). (Ignore the conditions which have to be satisfied in order to be classed as a ‘migrant’ rather than a ‘visitor’.)</t>
  </si>
  <si>
    <t>Legal migrants: conditions for inclusion in a system of health care coverage
Please specify any conditions for obtaining health care coverage, such as length of stay or other conditions (e.g. residing in a State facility). (Ignore the conditions which have to be satisfied in order to be classed as a ‘migrant’ rather than a ‘visitor’.)</t>
  </si>
  <si>
    <t>Average of the strand</t>
  </si>
  <si>
    <t>Whole organisation approach</t>
  </si>
  <si>
    <t xml:space="preserve">Title </t>
  </si>
  <si>
    <t xml:space="preserve">Support for research on migrant health </t>
  </si>
  <si>
    <t xml:space="preserve">Involvement of migrants in information provision, service design and delivery </t>
  </si>
  <si>
    <t>Cost/availability of  interpreters</t>
  </si>
  <si>
    <t>Information for migrants concerning health education and promotion</t>
  </si>
  <si>
    <t>Information for migrants concerning entitlements and use of health services</t>
  </si>
  <si>
    <t>Administrative discretion and documentation for undocumented migrants</t>
  </si>
  <si>
    <t>a. Conditions for undocumented migrants</t>
  </si>
  <si>
    <t>Administrative discretion and documentation for asylum-seekers</t>
  </si>
  <si>
    <t>a. Conditions for asylum-seekers</t>
  </si>
  <si>
    <t>Administrative discretion and documentation for legal migrants</t>
  </si>
  <si>
    <t>a. Conditions for legal migrants</t>
  </si>
  <si>
    <t>HEALTH</t>
  </si>
  <si>
    <t>Sub-indicator</t>
  </si>
  <si>
    <t>Indicator</t>
  </si>
  <si>
    <t>156a</t>
  </si>
  <si>
    <t>153c</t>
  </si>
  <si>
    <t>152c</t>
  </si>
  <si>
    <t>147a</t>
  </si>
  <si>
    <t xml:space="preserve"> 146a</t>
  </si>
  <si>
    <t>145a</t>
  </si>
  <si>
    <t>Health Strand</t>
  </si>
  <si>
    <t>Policy strand</t>
  </si>
  <si>
    <t>On the basis of Federal Law o N 76 (of 06.04.2015) paragraph 32.1-1 was introduced. It is about the powers of the Commissioner for Human Rights in the Russian Federation, which mainly relates to the consideration of refugee complaints.</t>
  </si>
  <si>
    <t>There is no anti-discrimination legislation and the term “victim of discrimination” itself. There is no direct prohibition of discrimination in the civil code, while there is some in the criminal one, in the administrative one.So only option B is addressed.</t>
  </si>
  <si>
    <t xml:space="preserve">Law provides for:                                             
a) introduction of positive action measures on issues of ethnicity, race or religion that could also benefit people of immigrant background                                              
b) assessment of these measures (ex. research, statistics)                                                                 Positive action: is a specific temporary measure adopted in order to compensate/or prevent  the disadvantage suffered by a specific group compared to another. </t>
  </si>
  <si>
    <t xml:space="preserve">Specialised Body has the mandate to:
a)  assist victims with independent legal advice to victims on their case
b) assist victims with independently investigation of the facts of the case
c) instigation of own proceedings OR investigations
</t>
  </si>
  <si>
    <t>Specialised Equality body has been established with a mandate to combat discrimination on the grounds of:                                                                  a) race and ethnicity                                  
b) religion and belief                               
c) nationality                                                                     Note: If there is no dedicated specialised equality body, then answer with option 3 to Q137-140 and skip to Q 141</t>
  </si>
  <si>
    <t>Law covers social protection, including social security:                    
a) race and ethnicity                                
b) religion and belief                                   
c) nationality</t>
  </si>
  <si>
    <t>Law covers education (primary and secondary level):                          
a) race and ethnicity                                
b) religion and belief                                 
c) nationality</t>
  </si>
  <si>
    <t>Law covers employment and vocational training:       
a) race and ethnicity                                
b) religion and belief                                  
c) nationality</t>
  </si>
  <si>
    <t>Average of gb123-gb126</t>
  </si>
  <si>
    <t xml:space="preserve">Prohibition in the law includes direct and/or indirect discrimination, and/or harassment and/or instruction to discriminate on grounds of:
a) race and ethnicity                                
b) religion and belief                                    
c) nationality                                                                                                                                                                                                                                                                          
C means that nationality/citizenship is a protected ground in national law or established through case law .  If discrimination is prohibited only for  national origin only, please do not chose C. </t>
  </si>
  <si>
    <t xml:space="preserve">Law covers positive action measures </t>
  </si>
  <si>
    <t>Equality bodies</t>
  </si>
  <si>
    <t xml:space="preserve">Mandate of specialised equality body </t>
  </si>
  <si>
    <t>Enforcement mechanisms</t>
  </si>
  <si>
    <t>Social protection</t>
  </si>
  <si>
    <t>Education</t>
  </si>
  <si>
    <t xml:space="preserve">Employment &amp; vocational training </t>
  </si>
  <si>
    <t>Fields of applications</t>
  </si>
  <si>
    <t xml:space="preserve">Law covers direct/indirect discrimination, harassment, instruction </t>
  </si>
  <si>
    <t>ANTIDISCRIMINATION</t>
  </si>
  <si>
    <t>Antidiscrimination Strand</t>
  </si>
  <si>
    <t>Is there a requirement to renounce foreign nationality before naturalization for first generation immigrants?</t>
  </si>
  <si>
    <t xml:space="preserve">Criminal record requirement
Note: Ground for rejection or application of a qualifying period </t>
  </si>
  <si>
    <t xml:space="preserve">Economic resources requirement </t>
  </si>
  <si>
    <t>Citizenship/integration requirement 
Note: Can be test, interview, or other for country of assessments.</t>
  </si>
  <si>
    <t>Language requirement 
Note: Can be test, interview, completion of course, or other for country of assessments.</t>
  </si>
  <si>
    <t>Average of  naturalization requirements</t>
  </si>
  <si>
    <t xml:space="preserve">Residence requirement for ordinary legal residents
Note: "Residence" is defined as the whole period of lawful and habitual stay since entry. For instance, if the requirement is 5 years as a permanent residence, which itself can only be obtained after 5 years' residence, please select "After ≥ 10 years"
(Please specify in the comment box the exact number of years required)
</t>
  </si>
  <si>
    <t>Dual Citizenship</t>
  </si>
  <si>
    <t>Criminal records</t>
  </si>
  <si>
    <t>Economic resources</t>
  </si>
  <si>
    <t>Naturalisation integration form</t>
  </si>
  <si>
    <t>Naturalisation language level</t>
  </si>
  <si>
    <t>Naturalisation requirements</t>
  </si>
  <si>
    <t xml:space="preserve">Residence conditions for ordinary naturalisation </t>
  </si>
  <si>
    <t>Citizenship</t>
  </si>
  <si>
    <t xml:space="preserve"> fb107 </t>
  </si>
  <si>
    <t xml:space="preserve"> fb105a</t>
  </si>
  <si>
    <t xml:space="preserve">fb_new </t>
  </si>
  <si>
    <t>Citizenship Strand</t>
  </si>
  <si>
    <t>Migrants do not need to go through any procedures. Now, by law, if they have a residence permit, then you just need to notify each year within 2 months from the date of expiration of the next year from the date of receipt of the residence permit. If there are documented valid reasons, it is also possible to confirm later, but not later than after 6 months. Submission should be done annually. Submission can be done personally, by mail or through the site of State Services. Once in every 5 years migrant should do submission personally in the department on migration issues of the department of the Ministry of the Interior.</t>
  </si>
  <si>
    <t>According to the law of the Federal Law -115 of 2019, a residence permit becomes unlimited, with the exception of 2 cases described above (highly qualified specialists and specialties from the list of the Ministry of Labor)</t>
  </si>
  <si>
    <t>According to the Federal Law 115, for many categories of migrants there is no need to take an exam in the Russian language (it turns out if in Russia about 86% receive citizenship by a simplified procedure, therefore only less than 20% pass an exam)</t>
  </si>
  <si>
    <t>The procedure has been simplified even more, and for many categories of migrants this period is less than 1 year. According to Article 8 of the Federal Law 115, set out in the new edition (2019), now for many categories of citizens it does not even take 1 year to obtain a residence permit, for example, for those who receive citizenship under the resettlement of compatriots program; or to a foreign citizen under the age of eighteen years old who was born in the territory of the Russian Federation, whose parent (adoptive parent, guardian, trustee) is a foreign citizen and permanently resides in the territory of the Russian Federation, etc.</t>
  </si>
  <si>
    <t>On January 1, 2015, a mandatory exam in the Russian language, the history of Russia and the fundamentals of Russian legislation was introduced when applying for temporary residence permit, work permit, residence permit or patent.</t>
  </si>
  <si>
    <t xml:space="preserve"> Temporary residence permit does not give access to social security services. Permanent residence gives access to some services, but only in the region of permanent registration. </t>
  </si>
  <si>
    <t>Access to social security (unemployment benefits, old age pension, invalidity benefits, maternity leave, family benefits, social assistance)</t>
  </si>
  <si>
    <t>Periods of absence allowed for renewal, after granting of status (continuous or cumulative)
Note: for EU countries, this refers to time outside the EU.</t>
  </si>
  <si>
    <t>Renewable permit</t>
  </si>
  <si>
    <t>Duration of validity of permit</t>
  </si>
  <si>
    <t>Economic resources requirement</t>
  </si>
  <si>
    <t>a. LTR language form
Form of language requirement  (if no requirement, skip to question 84c
Note: Can be test, interview, completion of course, or other for country of assessments.</t>
  </si>
  <si>
    <t>Required time of habitual residence
(Please specify in the comment box the exact number of months required)</t>
  </si>
  <si>
    <t>Accesso to social security and assistance</t>
  </si>
  <si>
    <t>Periods of absence allowed</t>
  </si>
  <si>
    <t>Duration of validity</t>
  </si>
  <si>
    <t>Language requirement</t>
  </si>
  <si>
    <t xml:space="preserve">Residence period </t>
  </si>
  <si>
    <t>PERMANENT RESIDENCE</t>
  </si>
  <si>
    <t>Permanent Residence Strand</t>
  </si>
  <si>
    <t>The state provides support through a grant system. For example,  "Assistance" receives grants, for example, the Presidential Grants Fund. It can also be said about the Forum of Migration Organizations of the International Public Movement for Assisting Migrants and Their Associations, which won in 2017-2018 a grant on the theme “Gathering of Peoples - Relocation of Compatriots to Russia”</t>
  </si>
  <si>
    <t>There is a big difference in informing in the сapital or big cities, and in the regions. For example, if there is a Multifunctional Migration Center in Moscow (it was created in 2015), where it is possible to get explanations of different levels and directions within the framework of the Single Window system, where there are many organizations that provide free consultations to migrants, then in the regions, it’s less likely actively, through websites, brochures.</t>
  </si>
  <si>
    <t xml:space="preserve"> The number and engagement of  public and private organizations increased significantly. Consulting on various issues is undertaken by them.</t>
  </si>
  <si>
    <t>Organizations that work with migrants can receive various kinds of governmental funding (grants, continutous funding, project funding), but the members of such organizations are mostly Russian citizens</t>
  </si>
  <si>
    <t>There are brochures and meetings with non-governmental organizations that represent migrants that disseminate infromation about political life in Russia</t>
  </si>
  <si>
    <t>Public funding or support of immigrant organisations on national level</t>
  </si>
  <si>
    <t>Membership of and participation to political parties</t>
  </si>
  <si>
    <t>Right to vote at national and/or local elections, and to stand in local elections</t>
  </si>
  <si>
    <t xml:space="preserve">Public funding/support for national immigrant bodies </t>
  </si>
  <si>
    <t>Active information policy</t>
  </si>
  <si>
    <t>Strenght of national consultive body</t>
  </si>
  <si>
    <t>Membership in political parties</t>
  </si>
  <si>
    <t>Right to vote (national, local) and stand</t>
  </si>
  <si>
    <t>POLITICAL PARTICIPATION</t>
  </si>
  <si>
    <t>Political Participation Strand</t>
  </si>
  <si>
    <t>At all levels of education there is no such mentoring. Of course, a lot depends on the initiatives of particular educational institutions.</t>
  </si>
  <si>
    <t xml:space="preserve">  In general there  are no systematic programs throughout Russia, but there are separate ones aimed at specific groups of foreign citizens. Programs are launched for certain categories of foreign citizens, they are given quotas, and some universities, such as the RUDN University (Russian university of nations' friendship) and Higher School of Economics, are actively working in this direction.   These quotas include tuition wavers, living expenses, and accomodation.</t>
  </si>
  <si>
    <t>TO BE FILLED BY MPG</t>
  </si>
  <si>
    <t>Teacher training and professional development programmes require intercultural education and the appreciation of cultural diversity for all teachers:
a. Topic required in pre-service training  in order to qualify as a teacher;
b. Topic required  in obligatory in-service professional development training.</t>
  </si>
  <si>
    <t>Measures (e.g. campaigns, incentives, support) to support bringing migrants into the teacher workforce:
a. To encourage more migrants to study and qualify as teachers;
b. To encourage more migrants to enter the teacher workforce.</t>
  </si>
  <si>
    <t>The official aims of intercultural education include the appreciation of cultural diversity, and is delivered:
a. As a stand-alone curriculum subject;
b. Integrated throughout the curriculum.</t>
  </si>
  <si>
    <t>Targeted policies to address educational situation of migrant groups: 
a. Systematic provision of guidance  (e.g. teaching assistance, homework support);
b. Systematic provision of financial resources.</t>
  </si>
  <si>
    <t>Provision includes quality measures:
a. Requirement for courses to use established second-language learning standards;
b. Requirement for teachers to be specialised and certified in these standards;
c. Curriculum standards are monitored by a state body.</t>
  </si>
  <si>
    <t>Provision includes: 
a. Communicative literacy (general fluency in reading, writing, and communicating in the language);
b. Academic literacy (fluency in studying, researching, and communicating in the language in the school academic setting).</t>
  </si>
  <si>
    <t>Provision of continuous and ongoing education support in language(s) of instruction for migrant pupils:
a. In compulsory education (both primary and secondary);
b. In pre-primary education.
Note: Migrant pupils may be placed in the mainstream classroom or a separate classroom for a transitional phase. This question relates to language support in either case.
(If no provision, please skip to question cb53)</t>
  </si>
  <si>
    <t>Average of cb51</t>
  </si>
  <si>
    <t>Access to advice and guidance on system and choices at all levels of compulsory and non-compulsory education (pre-primary to higher):
a. Written information on educational system in migrant languages of origin;
b. Provision of resource persons/centres for orientation of migrant pupils;
c. Provision of interpretation services for families of migrant pupils for general educational advice and guidance at all levels.</t>
  </si>
  <si>
    <t xml:space="preserve">Support to access to university education:                  
a. Targeted measures to increase migrant pupils' access to academic routes that lead to higher education.                                                                         b.Targeted measures to increase acceptance and successful participation of migrant pupils, e.g. admission targets, additional targeted language support, mentoring, campaigns, measures to address drop-outs.      </t>
  </si>
  <si>
    <t>Access to compulsory and non-compulsary education:
a) Access to compulsory education is a legal right for all compulsory-age children in the country, regardless of their residence status (includes undocumented)
b) Access to non-compulsory education (e.g. pre-primary, vocational training and university education): Access is a legal right for all categories of migrants in the country, regardless of their residence status (includes undocumented).
Note: Use definition of compulsory in your country (please specify)</t>
  </si>
  <si>
    <t xml:space="preserve">Teacher training to reflect diversity </t>
  </si>
  <si>
    <t>Measures to bring migrants into the teacher workforce</t>
  </si>
  <si>
    <t>Diversity at school</t>
  </si>
  <si>
    <t>School curriculum to reflect diversity</t>
  </si>
  <si>
    <t>Measures to address educational situation of migrant groups</t>
  </si>
  <si>
    <t>c. Language instruction standards</t>
  </si>
  <si>
    <t>b. Communicative/academic fluency</t>
  </si>
  <si>
    <t xml:space="preserve">a. Language instruction </t>
  </si>
  <si>
    <t>Educational guidance at all level</t>
  </si>
  <si>
    <t>Access to higher education</t>
  </si>
  <si>
    <t>Access to compulsory  and non-compulsory education</t>
  </si>
  <si>
    <t xml:space="preserve">cd64 </t>
  </si>
  <si>
    <t>Education Strand</t>
  </si>
  <si>
    <t>The new edition of the federal law “On the Legal Status of Foreign Citizens in the Russian Federation” simplifies obtaining residence permits for parents and children whose  relatives live in the Russian Federation</t>
  </si>
  <si>
    <t>On March 29, 2019, amendments to the law “On Citizenship of the Russian Federation” came into force, simplifying the registration of citizenship for participants in the resettlement program for compatriots. In 2019, participants of the State program "Compatriots" had the opportunity to apply for citizenship of the Russian Federation on the basis of migration registration.</t>
  </si>
  <si>
    <t>According to the law of 2018, the list of invitees has been expanded - Highly Qualified Employees who own a dwelling in Russia can also act as a host for their family members.</t>
  </si>
  <si>
    <t>Starting from 2016, the usual rules for obtaining a residence permit and restrictions requiring a foreign citizen to live in the Russian Federation for at least one year and apply for a residence permit six months before the expiration of his temporary stay in the Russian Federation do not apply to foreign citizens recognized as carriers Russian language (a residence permit is issued immediately for three years), refugees or participants in the State program to assist in the voluntary resettlement of a compatriot to the Russian Federation Living abroad, as well as members of their families who moved with them to the Russian Federation. These restrictions also do not apply to citizens (or direct relatives, children and spouses of citizens) who were deported from the Crimean ASSR. An automated information system "Compatriots" was created, thanks to which potential participants in the program for the voluntary resettlement of compatriots can receive information support. Also in general there was an increase in the number of migrants from categories for which a simplified system of naturalization was introduced.</t>
  </si>
  <si>
    <t>Since there is no such category as “family reunion” under Russian law, all family members receive an independent residence permit. The only thing that relates to family members is the facilitated acquisition of citizenship.</t>
  </si>
  <si>
    <t xml:space="preserve"> For "visa-free countries", the validity of a residence permit has nothing to do with a residence permit for a family member legally residing in the territory of the Russian Federation. For example, if a visiting family member is not going to work, then registration is sufficient for him, then it can be extended. If the visitor wants to work, he receives a work permit (1 year residence permit), and then obtain a temporary residence permit (3 years valid), and then a residence permit (5 years), then he goes through all the procedures on his own obtaining a residence permit and the period depends on the type of procedure. For "visa countries" the invitation for visitors is valid only for the period of the visa - this is 90 days. Next you need to cross the border and get a visa again. But the visa of a family member of a foreigner who has a working or teaching visa in Russia can be 8 months. A work visa can be issued only by an organization accredited to the FMS. The procedure is very complicated and expensive, inaccessible to the pocket of a mere mortal.</t>
  </si>
  <si>
    <t>There is no direct requirement in the law, but for "visa countries" the sponsor, when applying for an invitation, provides a guarantee letter indicating that he can provide a foreigner for the duration of the visit in material, housing, medical terms, as well as income information , which may serve as an indirect requirement for living conditions. Practice shows that in order to confirm the right to place a foreigner on his living space, it is necessary to provide a document where the inviting citizen is indicated as the owner of the apartment or house.</t>
  </si>
  <si>
    <t>The same as in the previous question in relation to exam on knowledge about Russian history and culture</t>
  </si>
  <si>
    <t>There are no mandatory requirements if a person is not going to work. If a visiting family member is going to work in Russia, then he or she must go through all the procedures prescribed by law, allowing him to obtain a work permit or patent, which requires an examination for knowledge of the Russian language. And also, if he or she is going to get a temporary residence permit or a residence permit, he/she must also pass an exam on knowledge of the Russian language.</t>
  </si>
  <si>
    <t>Since such a category as “family reunification” does not exist under Russian law, there are no requirements for taking an integration course or test standards for visiting family members who come at the invitation of the sponsor from the “visa country” for 90 days. For  "visa-free countries", from which family members come to their relatives without any invitation, no requirements are also presented.</t>
  </si>
  <si>
    <t>Since such category as “family reunion” in Russian legislation does not exist, then for visiting family members who come at the invitation of the sponsor from the "visa country" for 90 days there are no requirements for courses, language skills, test standards. In relation to "visa-free countries", from which family members come to their relatives without any invitation, no requirements are also presented.</t>
  </si>
  <si>
    <t>For "visa-free countries" an invitation for older relatives and children is not necessary, they cross the border at passports. For "visa countries" for older relatives, the sponsor provides, in addition to all documents, copies of documents confirming the relationship with the sponsor, as well as documents confirming the retirement age, poor health. For children for "visa countries", the sponsor provides, in addition to all documents, a copy of the birth certificate confirming kinship with the sponsor.</t>
  </si>
  <si>
    <t xml:space="preserve">Comment </t>
  </si>
  <si>
    <t>Comment</t>
  </si>
  <si>
    <t>100 - No Requirement OR Voluntary course/information (please specify which)
50 - Requirement to take an integration course
0 - Requirement includes integration test/assessment</t>
  </si>
  <si>
    <t>Right to autonomous residence permit  for partners and children at age of majority (permit is renewable and independent of sponsor)</t>
  </si>
  <si>
    <t>Before refusal or withdrawal, due account is taken of (regulated by law) :                                                                                                               a. Solidity of sponsor’s family relationship
b. Duration of sponsor’s residence in country
c. Existing links with country of origin
d. Physical or emotional violence</t>
  </si>
  <si>
    <t>Grounds for rejecting, withdrawing or refusing to renew status: 
a. Actual and serious threat to public policy or national security, 
b. Proven fraud in the acquisition of permit (inexistent relationship or misleading information).
c. Break-up of family relationship (before three years)
d. Original conditions are no longer satisfied (e.g. unemployment or economic resources)</t>
  </si>
  <si>
    <t>Duration of the validity of permit</t>
  </si>
  <si>
    <t>Accommodation requirement</t>
  </si>
  <si>
    <t>Requirements</t>
  </si>
  <si>
    <t>Form of integration requirement for sponsor and/or family member after arrival on territory e.g. not language but social/cultural (if no requirement, skip to question 30)</t>
  </si>
  <si>
    <t>Level of language requirement 
Note: Can be test, interview, completion of course, or other for country of assessments.</t>
  </si>
  <si>
    <t>Form of language requirement for sponsor and/or family member after arrival on territory
Note: Can be test, interview, completion of course, or other for country of assessments.
(if no requirement, skip to question bb30b31)</t>
  </si>
  <si>
    <t>Form of pre-departure integration measure for family member abroad, e.g. not language, but social/cultural</t>
  </si>
  <si>
    <t>Eligibility for dependent relatives:
a) parents/grandparents
b) adult children</t>
  </si>
  <si>
    <t>Right to autonomous residence permit for partners and children</t>
  </si>
  <si>
    <t xml:space="preserve">Personal circumstances considered </t>
  </si>
  <si>
    <t>Grounds for rejection, withdrawal, refusal</t>
  </si>
  <si>
    <t>Accommodation</t>
  </si>
  <si>
    <t>c. In-country integration form</t>
  </si>
  <si>
    <t>b. In-country language level</t>
  </si>
  <si>
    <t>a. In-country language form</t>
  </si>
  <si>
    <t>Pre-entry integration requirement</t>
  </si>
  <si>
    <t>b. Pre-entry integration form</t>
  </si>
  <si>
    <t>Dependent relatives</t>
  </si>
  <si>
    <t>Residence period</t>
  </si>
  <si>
    <t>Family Reunion</t>
  </si>
  <si>
    <t>Family Reunification Strand</t>
  </si>
  <si>
    <t>Russia will pay pensions to labor migrants from EAEU countries</t>
  </si>
  <si>
    <t>According to the updated rules and the edited list from the Ministry of Labor of the Russian Federation in 2018 - 2019, foreign citizens in Russia couldn't work in pharmacies, can not trade in retail on non-stationary (not approved by the region's administration) markets and on arbitrarily installed trays, tables, and retail stores.</t>
  </si>
  <si>
    <t>Partial restrictions on the hiring of foreign citizens were introduced in such areas of employment as growing vegetables, municipal and passenger transport, freight transportation. In 2017, workers from abroad were hired less in stores selling alcohol and tobacco products.</t>
  </si>
  <si>
    <t>Foreign citizens have the right to study at higher education institutions of the Russian Federation. Citizens of other countries as well as stateless persons have the right to study. Admission to an educational institution takes place on the basis of an international agreement between countries. Admission to educational institutions is based on quotas, and should not exceed 7 thousand people annually (throughout the country). Admission is carried out in accordance with the rules of admission of the university where the foreigner enters. Persons who are citizens of the CIS countries can enter Russian universities at budgetary places. Upon admission to an educational institution, a foreigner must confirm the level of Russian language proficiency at the required level.</t>
  </si>
  <si>
    <t>What categories of TCNs have equal access to social security? (unemployment benefits, old age pension, invalidity benefits, maternity leave, family benefits, social assistance)
a. Long-term residents
b. Residents on temporary work permits (excluding seasonal)
c. Residents on family reunion permits (same as sponsor)</t>
  </si>
  <si>
    <t>Targeted measures to further the integration of TCNs into the labour market
a. National programmes to address labour market situation of migrant youth
b. National programmes  to address labour market situation of migrant women</t>
  </si>
  <si>
    <t xml:space="preserve">Do all TCNs have access to: 
a. Targeted training for TCNs other than generic language training (e.g. bridging courses, job specific language training, etc.)
b. Programmes to encourage hiring of TCNs (e.g. employer incentives, work placements, public sector commitments, etc.)
</t>
  </si>
  <si>
    <t>Recognition of academic qualifications acquired abroad</t>
  </si>
  <si>
    <t>Equality of access to: 
1) higher education and vocational training
2) study grants
What categories of foreign resident adults have equal access to 1) or/and 2)?
a. Permanent residents
b. Residents on temporary work permits (excluding seasonal)
c. Residents on family reunion permits (same as sponsor)</t>
  </si>
  <si>
    <t>Access to public employment services:
What categories of foreign residents have equal access?
a. Permanent residents
b. Residents on temporary work permits (excluding seasonal)
c. Residents on family reunion permits (same as sponsor)</t>
  </si>
  <si>
    <t>Access to self-employment
Are foreign residents able to take up self-employed activity under equal conditions as nationals?</t>
  </si>
  <si>
    <t>Access to public sector (activities serving the needs of the public. Not restricted to certain types of employment or private or public law):
Are foreign residents able to accept any public-sector employment under equal conditions as nationals?                                                   (excluding exercise of public authority e.g. police, defence, heads of units/divisions but not excluding civil servants and permanent staff)</t>
  </si>
  <si>
    <t>Immediate access to labour market:
What categories of foreign residents have equal access to employment as nationals?
a. Permanent residents
b. Residents on temporary work permits  (excluding seasonal) within period of ≤ 1 year
c. Residents on family reunion permits (same as sponsor)</t>
  </si>
  <si>
    <t>Access to social security and assistance</t>
  </si>
  <si>
    <t xml:space="preserve">Economic integration measures of youth and women </t>
  </si>
  <si>
    <t>Economic integration measures of TCNs</t>
  </si>
  <si>
    <t>Recognition of academic qualifications</t>
  </si>
  <si>
    <t>Education and vocational training and study grants</t>
  </si>
  <si>
    <t>Public employment services</t>
  </si>
  <si>
    <t xml:space="preserve">Access to self employment </t>
  </si>
  <si>
    <t xml:space="preserve"> Access to public sector </t>
  </si>
  <si>
    <t>Immediate access to labour market</t>
  </si>
  <si>
    <t>Labour Market Mobility</t>
  </si>
  <si>
    <t>Labour Market Mobility Strand</t>
  </si>
  <si>
    <t>The information is scarce, but it is the same for all three groups</t>
  </si>
  <si>
    <t>100 - Commitment to providing equitable health care for migrants or ethnic minorities is present in all departments of service provider organisations and health agencies
50 - Concern for migrant or ethnic minority health is regarded as a priority only for specialised departments or organisations
0 - No systematic attention is paid to migrant or ethnic minority health in any part of the health system. Measures are left to individual initiative</t>
  </si>
  <si>
    <t>Answer options</t>
  </si>
  <si>
    <t>Description</t>
  </si>
  <si>
    <t>Title</t>
  </si>
  <si>
    <t>According to art. 1 the antidiscrimination law 24515 (1995)</t>
  </si>
  <si>
    <t>According to the antidiscrimination law 23.592</t>
  </si>
  <si>
    <t>Social protection regulations are conditional during the years of legal residence</t>
  </si>
  <si>
    <t>According to law 26206 art.79, 123</t>
  </si>
  <si>
    <t>According to law 20744 art 17</t>
  </si>
  <si>
    <t>Art. 1 Law 23.592</t>
  </si>
  <si>
    <t>Law provides for:                                             
a) introduction of positive action measures on issues of ethnicity, race or religion that could also benefit people of immigrant background                                              
b) assessment of these measures (ex. research, statistics)                                                                 Positive action: is a specific temporary measure adopted in order to compensate/or prevent  the disadvantage suffered by a specific group compared to another.</t>
  </si>
  <si>
    <t>Prohibition in the law includes direct and/or indirect discrimination, and/or harassment and/or instruction to discriminate on grounds of:
a) race and ethnicity                                
b) religion and belief                                    
c) nationality                                                                                                                                                                                                                                                                          
C means that nationality/citizenship is a protected ground in national law or established through case law .  If discrimination is prohibited only for  national origin only, please do not chose C.</t>
  </si>
  <si>
    <t>Law covers positive action measures</t>
  </si>
  <si>
    <t>Mandate of specialised equality body</t>
  </si>
  <si>
    <t>Employment &amp; vocational training</t>
  </si>
  <si>
    <t>Law covers direct/indirect discrimination, harassment, instruction</t>
  </si>
  <si>
    <t>Decree 70/17 include minor offenses and pending criminal procedure</t>
  </si>
  <si>
    <t>Though not required by law, judges might demand to demonstrate licit livelihoods in some jurisdictions</t>
  </si>
  <si>
    <t>Not specific integration requirements are necessary. A judge will determine the possibility of obtaining citizenship by complying with the requirements of the law 346 from 1896</t>
  </si>
  <si>
    <t>No Assessment</t>
  </si>
  <si>
    <t>After decree 70/17 the two years of residence are now legal (temporary or permanent)</t>
  </si>
  <si>
    <t>After decree 70/17, the two years of residence are now legal (temporary or permanent)</t>
  </si>
  <si>
    <t>According to the migrant law 25.871 art.29 the ground for rejection for was crimes with the sentences of imprisonment for 3 years or more</t>
  </si>
  <si>
    <t>Two years of residence, not necessarily legal (law 346 of 1869)</t>
  </si>
  <si>
    <t>Criminal record requirement
Note: Ground for rejection or application of a qualifying period</t>
  </si>
  <si>
    <t>Citizenship/integration requirement
Note: Can be test, interview, or other for country of assessments.</t>
  </si>
  <si>
    <t>Language requirement
Note: Can be test, interview, completion of course, or other for country of assessments.</t>
  </si>
  <si>
    <t>Residence conditions for ordinary naturalisation</t>
  </si>
  <si>
    <t xml:space="preserve"> fb107</t>
  </si>
  <si>
    <t>Requiret residence for: 20 years for disability allowance; 15 years for subsidy to mothers of 7 children; 3 years for family allowances, among others</t>
  </si>
  <si>
    <t>art. 62 law 25.71 (2 years)</t>
  </si>
  <si>
    <t>It depends on the category. Transient and Temporary residents require renewal, but Permanent residents don´t</t>
  </si>
  <si>
    <t>The law contemplates three categories: Transient residents (90 days) and Temporary residents (2 MERCOSUR and 3 years NonMERCOSUR), who must have re-accredited requirements for renewal or to change categories, and Permanent residents, who are not required to re-certify requirements</t>
  </si>
  <si>
    <t>None</t>
  </si>
  <si>
    <t>No Requirement</t>
  </si>
  <si>
    <t>According to decree 616/10 art 20, the residence is obtained after  2 years for MERCOSUR and 3 years for non-MERCOSUR</t>
  </si>
  <si>
    <t>Some local government programs finance migrant organizations</t>
  </si>
  <si>
    <t>Public funding/support for national immigrant bodies</t>
  </si>
  <si>
    <t>Until 2015, there was a program that gave scores to teachers who were trained in migration in an online course imparted nationwide. However, it was not mandatory.</t>
  </si>
  <si>
    <t>Targeted policies to address educational situation of migrant groups:
a. Systematic provision of guidance  (e.g. teaching assistance, homework support);
b. Systematic provision of financial resources.</t>
  </si>
  <si>
    <t>Provision includes:
a. Communicative literacy (general fluency in reading, writing, and communicating in the language);
b. Academic literacy (fluency in studying, researching, and communicating in the language in the school academic setting).</t>
  </si>
  <si>
    <t>Teacher training to reflect diversity</t>
  </si>
  <si>
    <t>a. Language instruction</t>
  </si>
  <si>
    <t>The decree 70/17 included new requirements for residence cancelation which affected  family union.It also modified the article 29 and 62 of law 25871, and now Family coexistence must be accredited</t>
  </si>
  <si>
    <t>Article 62 of Law 25,871 was amended by Decree 70/17, by including new grounds for residence cancellation and more flexibility concerning the reasons for family separation. It also cut judicial guarantees.</t>
  </si>
  <si>
    <t>Decree 616 art. 22</t>
  </si>
  <si>
    <t>None specified in the law</t>
  </si>
  <si>
    <t>None measure</t>
  </si>
  <si>
    <t>No requirement</t>
  </si>
  <si>
    <t>Once the family bond with a permanent resident is accredited, there is no time limit for the family reunion to be requested. Law 25,871 articles 3 and 10 and decree 616/10 article 10, 22.</t>
  </si>
  <si>
    <t>when relatives have a criminal record (law 25.871 art 29) or any proven fraudulent document (art 35)</t>
  </si>
  <si>
    <t>Grounds for rejecting, withdrawing or refusing to renew status:
a. Actual and serious threat to public policy or national security,
b. Proven fraud in the acquisition of permit (inexistent relationship or misleading information).
c. Break-up of family relationship (before three years)
d. Original conditions are no longer satisfied (e.g. unemployment or economic resources)</t>
  </si>
  <si>
    <t>Level of language requirement
Note: Can be test, interview, completion of course, or other for country of assessments.</t>
  </si>
  <si>
    <t>Personal circumstances considered</t>
  </si>
  <si>
    <t>For disability pensions, at least 20 years of residence are required, and children are excluded (Decree 432/97).Mothers who have more than 7 children are required a minimum of 15 years of residence in the country to get a pension (Law 23,746). Some family allowances require at least 3 years of residence.</t>
  </si>
  <si>
    <t>Ministry of Education Resolution 3720-E / 2017 ,Since 2017 the national identity cardis necessary and be a resident for the start of the recognition of a title</t>
  </si>
  <si>
    <t>Legal equal access</t>
  </si>
  <si>
    <t>Self-employement is allowed, regardless of the type of residence.</t>
  </si>
  <si>
    <t>All categories of migrants can work according to migration law 25,871 arts 6, 16, 20, 23a, 51,52.</t>
  </si>
  <si>
    <t>Ministry of Education Resolution 3720-E / 2017 ,Since 2017 the national identity card is necessary and be a resident for the start of the recognition of  a title</t>
  </si>
  <si>
    <t>For disability pensions, at least 20 years of residence are required. For mothers of more than 7 children, 15 years of residence. (Law 23,746). Some family allowances require at least 3 years of residence.</t>
  </si>
  <si>
    <t>Ministry of Education Resolution 3720-E / 2017 ,Since 2017 the national identity card is necessary and be a resident for the start of the recognition of a title</t>
  </si>
  <si>
    <t>Ministry of Education Resolution N° 252 from  21st February 2003 does not request the national identity card for the initial phase of the recognition of a title</t>
  </si>
  <si>
    <t xml:space="preserve">Do all TCNs have access to:
a. Targeted training for TCNs other than generic language training (e.g. bridging courses, job specific language training, etc.)
b. Programmes to encourage hiring of TCNs (e.g. employer incentives, work placements, public sector commitments, etc.)
</t>
  </si>
  <si>
    <t>Equality of access to:
1) higher education and vocational training
2) study grants
What categories of foreign resident adults have equal access to 1) or/and 2)?
a. Permanent residents
b. Residents on temporary work permits (excluding seasonal)
c. Residents on family reunion permits (same as sponsor)</t>
  </si>
  <si>
    <t>Economic integration measures of youth and women</t>
  </si>
  <si>
    <t>Access to self employment</t>
  </si>
  <si>
    <t xml:space="preserve"> Access to public sector</t>
  </si>
  <si>
    <t>s 37 of the Queensland Human Rights Act 2019, include the right to health services without discrimination (direct or indirect) discrimination within the meaning of the Queensland Anti-Discrimination Act 1991, on the basis of an attribute stated in s7 of that Act.</t>
  </si>
  <si>
    <t xml:space="preserve">The Federal Governement intends to introduce a Federal Religious Discrimination Act to parliament in 2020. The state of Queensland has the Queensland Anti-Discrimination Act 1991, which protects against discrimination on the basis of race (including nationality or national origin) and religious belief. Queensland also now has a Human Rights Act 2019 - s 15 - right to recognition and equality before the law.  The state of Tasmania, under s 16 of the  Anti-Discrimination Act 1998, prohibits discrimination on the basis of: (a) race (the definition of race includes nationality or status of being, or having been, an immigrant); (o) religious belief or affiliation; (p) religious activity. </t>
  </si>
  <si>
    <t>The law (eg AHRC Act and Charter of Human Rights Act) provides for introduction of positive action measures and assessment of these measures via research, statistics etc.</t>
  </si>
  <si>
    <t xml:space="preserve">At the Federal level, the AHRC was set-up to promote and protect human rights in Australia. It mainly covers area such as race, ethnicity, and nationality; but not religion and religious belief – this is mainly covered by State legislation. At the State level, the Victorian Equal Opportunity and Human Rights Commission (VEOHRC), for instance, promotes human rights and protects people from discrimination as broad as race, ethnicity, nationality, religion and religious belief. The AHRC has the function to inquire into and conciliate complaints of :"unlawful discrimination" which includes acts, omissions or practices under the Racial Discrimination Act 1975 (Cth) (see section 11(1)(aa) and  section 3 of the Australian Human Rights Commission Act 1986 (Cth)). However, note that the AHRC has the power to inquire and, where appropriate, effect a settlement by conciliation, concerning acts or practices that are inconsistent with or contrary to any human right (section 11(1)(f)), of which religion and religious belief is covered by Article 18 ICCPR. The ICCPR is scheduled to the Australian Human Rights Commission Act 1986 (Cth). </t>
  </si>
  <si>
    <t>Sections 12 and 13 of the Racial Discrimination Act 1975 (Cth) prohibits discrimination on the basis of race, ethnicity or national origin in the spheres of accommodation and goods and services with exemptions.  The area of housing (accommodation) is not fully exempted from anti-discrimination laws. The Federal RDA provides that “it is unlawful to impose or seek to impose another person any term or condition that limits, by reference to race, colour or national or ethnic origin, the persons or class of persons who maybe the licensees or invitees of the occupier of any land or business accommodation”: section 12(2). But there is an exemption. Section 12(3) stipulates: “Nothing in this section renders unlawful an act in relation to accommodation in a dwelling-house or flat, being accommodation shared or to he shared, in whole or in part, with the person who did the act or a person on whose behalf the act was done or with a relative of either of those persons”. From this passage, it seems that certain accommodations are exempted in the Federal anti-discrimination law (i.e. ‘dwelling-house or flat’). There are also limited exemptions under State laws relating to the provision of accommodation in certain circumstances for: (1) employees and students (s20 Anti-Discrimination Act, NSW; s62 Equal Opportunity Act, SA; s56 Equal Opportunity Act, Vic; s32 and 35L Equal Opportunity Act, WA; S39 Discrimination Act, ACT); and (2) in relation to the welfare measures (eg children, women etc) (s55 Equal Opportunity Act, Vic)For the sake of completeness, relevant legislation is as follows - Race, ethnicity, nationality grounds only: sections 19 and 20 Anti Discrimination Act 1977 (NSW); sections 61 and 62 Equal Opportunity Act 1984 (SA). Race, ethnicity, nationality, religious belief grounds: section 6(m) and (n) and Part 4 Divisions 4 and 5 Equal Opportunity Act 1995 (Vic); sections 7(1)(h) and (i), 20 and 21 Racial Discrimination Act 1991 (ACT); sections 19(1)(a) and (m), 38 and 41 Anti Discrimination Act 1996 (NT); sections 7(g) and (i), 46 and 83 Anti Discrimination Act 1991 (Qld); sections 16(a) and (o), 22(1)(c) and (d) Anti Discrimination Act 1998 (Tas); sections 46 and 47 Equal Opportunity Act 1984 (WA).</t>
  </si>
  <si>
    <t>Social protection including social security is not covered by the Anti-discrimination laws in Australia. See further, Gerhardy v Brown (1985) 159 CLR 70 per Brennan J at 133, 135; Birch v Commonwealth [2002] FMCA 29; Vanstone v Clark (2005) 147 FCR 299 per Weinberg J (Black CJ agreeing) [208-209]; Bropho v Western Australia [2007] FCA 519 [579 - 580] per Nicholson J (note appeal, Bropho v State of Western Australia [2008] FCAFC 100). However, it is arguable that the payment of social security would fall under the goods and services provisions of section 13 of the Racial Discrimination Act 1975 (Cth). The ‘Race Convention’ imposes an obligation on governments to introduce special measures when necessary: Article 2(2), International Convention on the Elimination of All Forms of Racial Discrimination. State laws have particular exemptions, often arising out of special measures of concern in that State.</t>
  </si>
  <si>
    <t>All Federal laws except the Racial Discrimination Act 1975 cover the entire spectrum of the education system. The Racial Discrimination Act does not specifically cover education, but the provisions in relation to goods and services or the general provision in section 9 should be referred to as the basis for any complaint about education: Sinnapan v Victoria (1994) EOC, 92-611. However, state laws like the Equal Opportunity Act 1995 (Vic), for example, covers all grounds in the education field (ie ‘race’ including ethnicity and nationality and ‘religious belief’): see s37 ‘discrimination by educational authorities’ and s6 ‘attributes’ (inc. race and religious belief).</t>
  </si>
  <si>
    <t>Laws cover grounds of race or ethnicity, religious belief, and nationality in employment and training practices: see s15 of the Racial Discrimination Act 1975 (Cth). Race, ethnicity, nationality grounds in employment and training processes: section 15 Racial Discrimination Act 1975 (Cth). Grounds of 'race, ethnicity and nationality' (State laws) see: Part 4 Divs 1 and 2 Equal Opportunity Act 1995 (Vic); section 8 Anti Discrimination Act 1977 (NSW); section 7(1)(h) and Part 3 Div 3.1 of the Racial Discrimination Act 1991 (ACT); Part 4 Division 3 of the Anti Discrimination Act 1996 (NT); sections 14-15A of the Anti Discrimination Act 1991 (Qld); section 30 Equal Opportunity Act 1984 (SA); sections 16(a), 22(1)(a) and (b) Anti Discrimination Act 1998 (Tas); sections 37 Equal Opportunity Act 1984 (WA). Grounds of religious belief: sections 6(n) and Part 4 Divs 1 and 2 Equal Opportunity Act 1995 (Vic); sections 7(1)(i) and Part 3 Div 3.1 Racial Discrimination Act 1991 (ACT); section 19(1)(m) and Part 4 Div 3 Anti Discrimination Act 1996 (NT); section 7(i) and Part 3 Div 3.1 Anti Discrimination Act 1991 (Qld); sections 16(o) and (p), 22(1)(a) and (b) Anti Discrimination Act 1998 (Tas);  sections 53-56 Equal Opportunity Act 1984 (WA).</t>
  </si>
  <si>
    <t>Race and Nationality: The Federal level plus two States (NSW and SA) cover race, ethnicity and nationality (but not religious belief),  Australian law (Federal and State) both covers direct and indirect discrimination on the grounds of race or ethnicity, religious belief, and nationality.  In the Australian context, direct discrimination arises where the conduct in question is ‘directly’ grounded upon the complainant’s status or a characteristic pertaining generally or generally imputed to the complainant’s status (eg his or her ethnicity), and where the complainant is treated less favourably than someone without such a characteristic. Indirect discrimination, on the other hand, is a mechanism for examining the impact of policies and practices which on their face appear to operate in a neutral or non-discriminatory manner but which have a disproportionate detrimental impact on the status of the complainant and which are unreasonable. Relevant laws and sections are the following: Racial Discrimination Act 1975 (Federal law), sec 9 and 18(c); Equal Opportunity Act 1995 (Vic), sec 6(i) &amp; 6(j); Racial and Religious Tolerance Act 2001 (Vic), sec 7 &amp; 24.</t>
  </si>
  <si>
    <t xml:space="preserve"> </t>
  </si>
  <si>
    <t>According to section 24(6)  the Minister must not approve the person becoming an Australian citizen at a time: (a)  when proceedings for an offence against an Australian law (including proceedings by way of appeal or review) are pending in relation to the person; or (b)  when the person is confined to a prison in Australia; or (c)  during the period of 2 years after the end of any period during which the person has been confined to a prison in Australia because of the imposition on the person of a serious prison sentence (a serious prison sentence is a sentence of 12 months or more); or (d)  if the person is a serious repeat offender in relation to a serious prison sentence--during the period of 10 years after the end of any period during which the person has been confined to a prison in Australia because of the imposition of that sentence; or (e)  if the person has been released from serving the whole or a part of a sentence of imprisonment on parole or licence--during any period during which action can be taken under an Australian law to require the person to serve the whole or a part of that sentence; or (f)  if the person has been released by a court from serving the whole or a part of a sentence of imprisonment on a securitythat the person will comply with conditions relating to the person's behaviour, during any period during which action can be taken against the person under an Australian law because of a breach of a condition of that security; or (g)  if, in respect of proceedings for an offence against an Australian law in relation to the person  a court does not impose a sentence of imprisonment on the person and  the court releases the person because the person gives a security, that the person will comply with conditions relating to the person's behaviour, during any period during which action can be taken against the person under an Australian law because of a breach of a condition of that security (Note that this subsection applies only to cases where, if convicted of the offence, the person may be sentenced to a term of imprisonment. If the maximum penalty for the offence does not include imprisonment, then there is no prohibition on the approval of citizenship application); or (h) during any period during which the person is confined in a psychiatric institution by order of a court made in connection with proceedings for an offence against an Australian law in relation to the person.  Also note that according to section 22(1C) the time a person spends confined in a prison or a psychiatric institution as a result of a court order made in connection with proceedings for an offence against an Australian law in relation to that person, is not counted when calculating whether the person satisfies the 4 years residence requirement.</t>
  </si>
  <si>
    <t>A person applying to be an Australian citizen is required to have an adequate knowledge of Australia and of the responsibilities and privileges of citizenship: Sec 21(2)(f) of the Citizenship Act 2007. A person is taken to satisfy this requirement only if the person sat and successfully completed the citizenship test: sec 21(2A)</t>
  </si>
  <si>
    <t>Applicants are required to possess a basic knowledge of English language ( Sec 21(2)(e) of the Australian Citizenship Act 2007 (Cth)). It is not clear what is meant by 'basic knowledge of English'. A person is taken to have satisfied this requirement only if the person sits and passes the citizenship test (s21(2A) of the Citizenship Act). This requirement of basic knowledge of English may be roughly equated level A2 of the CEFR levels because the person has to be able to understand the questions in the citizenship test which are on Australia and its people, democratic beliefs, rights and liberties, and the government and laws of Australia.</t>
  </si>
  <si>
    <t xml:space="preserve">4 years: If the person became a permanent resident before 01 July 2007 and applied for citizenship before 30 June 2010, then the residence requirement was that he/she should have been living in Australia for 2 years as a permanent resident in the 5 years immediately before applying, including 1 year in the 2 years immediately before applyingfor citizenship.  If the person became a permanent resident on or after 01 July 2007, the residence requirement is that the person (i) should have been living in Australia on a valid visa for 4yrs immediately before applying, including 1yr as a permanent resident and (ii) must not have been absent from Australia for more than 1yr during the 4yr period, including no more than 90 days in the year immediately before applying. Note also Ministerial discretion to allow applicants to meet the residence requirements if they engage in particular activiities that are of benefit to Australia (section 22A) or are engaged in particular kinds of work that require them to travel regularly outside of Australia (section 22B). </t>
  </si>
  <si>
    <t>In the 2018 - 2019 Budget the government extended the period of time required to access social security benefits for Newly Arrived Migrants. The time to determine residency for the purposes of payments includes only time spent in Australia.  In general, there is a 4-year qualifying residency waiting period. Age Pension and Disability pension have a 10-year qualifying residency waiting period. This must include a period of 4 years continuous residence in Australia prior to application. Exemptions to the waiting period include refugees granted permanent protection (automatic), widows of permanent residents or single parents who meet eligibility requirements. From January 2019 a Newly Arrived Residents Waiting Period (NARWP) applies to those granted permanent visas and partner temporary visas.  This includes 4 years for most working age payments; 2 years for parental leave, carer and partner pay; 1 year for Family Tax Benefit A and Carer Allowance and no waiting period for Family Tax Benefit Part B. Those granted permanent visa prior to January 2019 are subject to the previous rules as are New Zealand citizens holding Special Category visa (Subclass 444) Orphan Relative visa Subclass (117 and 837), Remaining relative visa (subclass 115 and 835). Special Benefit which is a "safety net payment of last resort" remains available in emergency situations.</t>
  </si>
  <si>
    <t xml:space="preserve">While many permanent visas don’t include economic restrictions the pathway to the permanent visa is through a temporary visa that does include these requirements. Some temporary employment visas also impose specific wage payments upon the employers to ensure migrant employees are not disadvantaged or undercut Australian wages. Pathway to Retirement visas accessed through Temporary Retirement visas which required minimum net incomes of AUD65000; now allow access to parent visas. Parent visa applicants who did not access the retirement pathway must provide an Assurance of Support ($10,000) and pay an additional visa application fee that is intended by policy to cover health costs. Business visa category visas. Temporary business visa holders in Australia who wish to apply for permanent business visas have to show that they have business and personal assets of values specified by law; applicants may then be eligible for permanent visa. For example, the temporary visa such as subclass 188, requires business and personal assets of at least AUD800,000, the subsequent permanent visa (subclass 888) which requires business turnover of AUD300,000 also includes assets of AUD200,000 as well as personal assets of AUD600,000. Investor visas need committed investments that can range from AUD75000 to AUD 1.5million. 
</t>
  </si>
  <si>
    <t>The level of language requirement depends on the requirements of the particular permanent visa. For many subclasses of visas; applicants who do not have Functional English (Part 1 Schedule 1(B)(2) Migration Regulations 1994); must pay additional application fees. These fees can apply for either primary or secondary applicants, who are either under or over (or both) the age of 18. These additional fees can be as high as $9800 for the primary applicant and $4890 for the secondary applicant. The fees are in addition to the base application fee for the visa. Attendance at English Language classes is not compulsory; however, the Immigration Education Act 1971 obliges the Minister to provide 510 hours of English language tuition. This is provided free of charge for permanent residents and specific eligible temporary visa holders.  Visa and time limits apply on accessing classes. Currently the Adult Migrant English Program (AEMP) is the only Commonwealth funded program providing classes.</t>
  </si>
  <si>
    <t xml:space="preserve"> July 2017-18 The Mid-Year Economic and Fiscal Outlook (MYEFO) budget  measure 'Encouraging Self Sufficiency in Newly Arrived Migrants'; increased the  waiting period for Newly Arrived Migrants from 2 - years to 3 years for working age payments such as Newstart Allowance and Youth allowance, Carer Allowance and Family Tax Benefit payments under the Paid Parental leave Scheme.</t>
  </si>
  <si>
    <t xml:space="preserve">Permanent visa's do not expire, holders can remain in Australia permanently. However, the ability to travel out of Australia on that visa lasts for five years. Travel facility must be renewed every five years. </t>
  </si>
  <si>
    <t xml:space="preserve">The introduction of temporary protection visas intended to provide a pathway to permanent visas has lengthened to time for this category to over 5 years. </t>
  </si>
  <si>
    <t xml:space="preserve">Permanent residents are not eligible to receive most social security payments (except the baby bonus, family tax benefit, maternity immunisation allowance and child care benefit) until after 2 years from the date of being granted permanent residency (104 wks waiting period). Disability and age pensions have a ten year qualifying residence requirement. Special Benefit is available in emergency situations (for example if the resident's sponsor dies, abandons them or commits family violence against them). </t>
  </si>
  <si>
    <t>Equal to 3 years. Subclass 155 Resident Return visa eligibility is based on the resident being present in Australia for a period of 2 years over the past 5 OR not absent for a continuous period of 5 years and compelling reasons for that absence or the applicant holding permanent residency less than 10 years before the application and not  absent from Australia for a period toalling 5 years preceding the application OR the applicant having substantial business, cultural, employment or personal ties which are of benefit to Australia. Subclass 157 Resident Return visa eligibility is based on the applicant being present in Australia for at least one day but less than 2 years in the period 5 years immediately preceding the application - however, if the application is made outside Australia, then the applicant cannot be absent from Australia for a period of more than 3 continuous months unless there are compelling or compassionate reasons for the absence. 
Clauses 155.212, 157.212, 157.213 of Schedule 2 to the Migration Regulations 1994 (Cth)</t>
  </si>
  <si>
    <t>Permanent visa holders must apply for a resident return visa if they wish to travel to and from Australia after the expiry of their visa after 5 years.</t>
  </si>
  <si>
    <t>Permanent visas do not expire, although the travel facility does. After the expiry of their permanent visa after 5 years, visa holders cannot travel to and from Australia. If they wish to travel out of Australia and come back again, they must obtain another visa called the Resident Return Visa. A PR can remain in Australia indefinitely, and the five-year travel period only becomes relevant if they wish to leave Australia and return. Note also that visas cannot, legally speaking, be "renewed" in Australia - a new visa must be applied for.</t>
  </si>
  <si>
    <t xml:space="preserve">None except for business category visas. Temporary business visa holders in Australia who wish to apply for permanent business visas have to show that they have business and personal assets of values specified by law (for eg, applicants for business owner (residence) (subclass 890) must show that the net value of the applicant's (and applicant's partner's combined) personal and businesss assets is at least AU$250,000 throughout the year immediately before applying for the visa). See clause 890, Schedule 2, Migration Regulations 1994 as regards subclass 890 economic resources requirements.  </t>
  </si>
  <si>
    <t>The level of language requirement depends on the permanent visa subclass. For many categories, applicants who have turned 18 at the time of application and who are assessed as not having functional English the second instalment
is:
• main applicants $8520;
• secondary applicants $4250
This second instalment charge pays for their future ESOL tuition (e.g. through AMEP)</t>
  </si>
  <si>
    <t>Settlement is now under The Department of Home Affairs. A  Social Cohesion review is currently under way.</t>
  </si>
  <si>
    <t>The AMC operates in an advisory capacity only. It is not a consultative body, unless directed by the Government to engage on a particular issue. Peak bodies include the Settlement Council of Australia, the Multicultural Youth Advisory Council, and Migration Council Australia.</t>
  </si>
  <si>
    <t xml:space="preserve">The Electoral Legislation Amendment (Modernisation and Other Measures) Act 2019 amended the Commonwealth Electoral Act 1918 by requiring additional documents relating to renunciation of citizenship at the same time as they lodge their nomination. This amendment is related to the status of some members of Federal Parliament in 2018 under section 44 of the Constitution. </t>
  </si>
  <si>
    <t>A third term of the AMC began on 18 June 2018, with 6 additional members. The third term will end on 17th June 2021.</t>
  </si>
  <si>
    <t>The second term of the AMC ended on 16th December 2017. The term of the RRAC ended on 16/12/2017.</t>
  </si>
  <si>
    <t xml:space="preserve">The second term of the AMC started on 16 December 2014. </t>
  </si>
  <si>
    <t xml:space="preserve"> Building Multicultural Communities Program was established in 2013 to provide funding for organisations only for the 2013-2014 year (from 2014 administered by the Department of Social Security). The Diversity and Social Cohesion Program (DSCP) to assist not for profit organisations plans "to promote respect, fairness and a sense of belonging" in culturally diverse communities and which also has a multicultural arts and festival funding component (from 2014 administered by Department of Social Security, formerly by DIBP).  The Settlement Grants Program (SGP) continues but from 2014 is administed by the Department of Social Security (formerly administered by the DIBP). </t>
  </si>
  <si>
    <t xml:space="preserve">The department of immigration and citizenship has booklets, brochures and factsheets which provide detailed information about various issues relating to migrants, for example, the settlement services provided by the department and who is eligible for such services etc. The website of the department of immigration and the 'Beginning a life in Australia' booklet of the department also provide information relating settling in Australia. However, this information is not provided on an individual basis. Information about consultation processes, grants available to migrant organisations etc. is communicated through various means such as through departmental websites, NGOs etc.  </t>
  </si>
  <si>
    <t xml:space="preserve">Howard government allowed its Multicultural Council to die out gracefully in 2006. Australian Multicultural Advisory Council was officially launched by the then Minister for Immigration and Citizenship, Senator Chris Evans, on 17 December 2008 in Melbourne. The Government of the day reappointed the council for a second term from 1 July 2010 to 30 June 2011. The new terms of the Australian Multicultural Council (AMC) were launched by on 15 December 2014. The term will be for a period of three years concluding on 16 December 2017. There is also the Refugee Resettlement Advisory Council (RRAC). Secondly, the Department engages in consultation  through other structures such as the DIAC-NGO Dialogue on Humanitarian Issues. At these 'Dialogues', peak NGOs (eg, Amnesty International, IOM, Australian Refugee Association, Red Cross etc) which are involved in the management of Australia's Humanitarian Program provide feedback to the dept on the services delivered and discuss the concerns they have. Thirdly, a lot of consultation also happens on a community level
The members of formal structures such as the Australian Multicultural  Council and Refugee Resettlement Advisory Council are appointed by the Minister. Under the previous AMAC,  the council's membership was drawn from a public call of expressions of interest. For AMC there was no public call.
The AMC is a ministerially-appointed body that provides advice to the Government on multicultural affairs policy and programmes.  There is no law relating to the establishment of these  advisory councils and their terms of reference broadly state the issues on which these bodies have to provide advice (for eg  cultural diversity, settlement of migrants and refugees etc). Council does not have strong legislated powers, a conscious consequence of its predecessor AMAC and the government choosing not to advance an Australian Multiculturalism Act. </t>
  </si>
  <si>
    <t xml:space="preserve">No right to vote for non-citizens except for British subjects who were on the electoral roll on 25 January 1984: Sec 93 (1) and (7) of the Commonwealth Electoral Act 1918.   Also note that Non-citizens cannot stand for federal elections either: Section 44(i) of the Australian Constitution. 
Non-citizens in Victoria and South Australia are eligible to vote in local elections provided they are the owners or ratepaying occupiers of property, they are nominated as representative of a corporation owning or occupying property located in the relevant local government area  and so forth.  The enrolment form for Victoria, for example, requires a person to be an Australian citizen or British subject enrolled before 25 January 1984 or, for Victorian elections, between 26 October 1983 and 15 January 1984 inclusive https://www.vec.vic.gov.au/files/EnrolmentQuickDownload.pdf.  South Australia: 
If you are not already enrolled for Commonwealth and State elections, and you want to vote in a Local Government election, you can apply for enrolment if you are:
• 18 years or older (or will turn 18 by the time the polls close) and have been a resident for at least one month before the rolls close (resident non-citizens are entitled to enrol under this provision).
http://www.localgovt.sa.gov.au/how_councils_work/elections_and_voting
Victoria:
You can also enrol for local council elections if you are aged 18 or more years of age, and:
• are a non-Australian citizen who lives and pays rates in the municipality; or
• pay rates on a property you occupy and have no other voting entitlement in the municipality, e.g. you are a shop tenant, and are either named on the Council's rates records to receive the rates notice or have the written consent of the owner to vote in their place;
• https://www.vec.vic.gov.au/Enrolment/EnrollingForLocalCouncilElections.html
Tasmania:
No longer possible
http://www.electoral.tas.gov.au/LegislativeCouncilElections_2014/Enrolment.html
In certain states, foreign nationals can apply to be candidates for local elections. For instance in Victoria, a person who is entitled to be enrolled as an elector, is qualified to be a candidate for the office of a councillor. As noted earlier, non-citizens who are the owners or ratepaying occupiers of property or are nominated as representative of a corporation owning or occupying property located in the respective local govt area, can enrol as voters for local elections : See sec 28 and 11 of Local Government Act 1989 (Vic), Local government Act 1993 (Tas) sec 270 and 254
In South Australia, however, although non-citizens who are owners or ratepaying occupiers can enrol as electors, they cannot run for office: See, Local Government (Elections) Act 1999 (SA) sec 17.
In other states non-citizens have no right to stand for local elections.
</t>
  </si>
  <si>
    <t>Immigration (Education) (LIN 19/218: Temporary visa classes for eligibility for English Courses) Instrument 2019, adds some temporary visa options. An independent review of the AMEP New Business Model has noted that the ACSF may not be the most appropriate tool to measure the English level of Non-English speakers. (https://immi.homeaffairs.gov.au/amep-subsite/Files/amep-evalution-new-business-model.pdf)</t>
  </si>
  <si>
    <t>Interpreters and/or translation services are available for parents.</t>
  </si>
  <si>
    <t>In 2017 Early Childhood, Secondary, Special Needs, Special Education, Teacher of the Hearing Impaired and Teacher of the Sight Impaired teacher occupations previously listed on the Skilled Occupation List now listed on the Medium and Long-term Strategic Skills List.</t>
  </si>
  <si>
    <t>Changes to the AMEP program as part of the 2016-17 Budget commenced on 1 July 2017. A New Business Model (NBM) was adopted and included: changing the ISLPR to Australian Core Skills Framework (ACSF); AMEP service providers can select a curriculum that best meets the needs of their students (they must use a nationally accredited curriculum for the Pre-Employment English, however they have the option of using non-accredited curriculum material for Social English); additional requirements for AMEP teachers to those set in the Standards for Registered Training Organisations (RTOs) 2015, including TESOL qualifications or equivalent.</t>
  </si>
  <si>
    <t>From July 2017, the AMEP implemented a new business model, to include access to a capped programme of up to 490 hours of additional tuition for clients who have not reached functional English after completing the 510 hours. It also added the Australian Core Skills Framework (ACSF) for students' initial and progress assessment. The Immigration (Education) (functional English), and changed the AMEP from a mandated single national curricullum (CSWE) to a choice of curriculim by AMEP providers. Specification 2017 provides clarification on 'functional English' level as ACSF level 3.</t>
  </si>
  <si>
    <t xml:space="preserve">NSW - Overseas-trained teachers need to get accredited by the Board of Studies, Teaching and Educational Standards (BOSTES) and be approved to teach by NSW Department of Education. </t>
  </si>
  <si>
    <t>New Zealand Special Category Visa holders who meet the residency requirements are also eligiblle for HECS-HELP.</t>
  </si>
  <si>
    <t xml:space="preserve">The Temporary Residents Program, allowing students with temporary resident visas (except a 571P visa) to study in NSW Govermnet Schoolls from Kindergarten to Year 12. (https://webarchive.nla.gov.au/wayback/20160229104759/http://www.decinternational.nsw.edu.au/study/schools/temporary-residents) </t>
  </si>
  <si>
    <t xml:space="preserve">Some state schools have pre-school support. In the ACT, children with English as an additional language or dialect (EALD) are able to access a maximum of 6 hours of preschool education per week for up to 6 months in the year before preschool. SA also has support for preschool and has Intensive English Language Centres (for primary school intensive English) and New Arrivals Program centres (secondary school) to support students by providing English language support. </t>
  </si>
  <si>
    <t>*only Australian citizens and permanent humanitarian can access HECS-HELP. Other permanent residents cannot. Incentives targetting migrants (other than international students) from non-English Speaking backgrounds) and humanitarian entrants depend on the University's equity access policies. There is no overarching policy to increase refugee participation in higher education.</t>
  </si>
  <si>
    <t>In NSW, all children from age 6 are legally required to attend school or be registered for home schooling. The Temporary Residents Program, allowing students with temporary resident visas (except a 571P visa) to study in NSW Govermnet Schoolls from Kindergarten to Year 12. (https://webarchive.nla.gov.au/wayback/20160229104759/http://www.decinternational.nsw.edu.au/study/schools/temporary-residents). In the ACT, all temporary residents must maintain adequate schooling arrangements for school-aged dependants, but must pay fees. NZ citizens holidng a NZ passport, Diplomatic (subclass 995) visa holders and holders of diplomatic special purpose visas may be enrolled directly at a public school in the same manner as Australian residents and citizens. Dependants of Temporary Residents with disabilities are subject to specidic assessment and placement procedures of the Student Engagement Branch prior to acceptance and admission to an appropriate ACT public school.</t>
  </si>
  <si>
    <t>Standard 1.3 of the Australian Institute for Teaching and School Leadership, Australian Professional Standards for Teachers requires teachers at the graduate level "to demonstrate knowledge of teaching strategies that are responsive to the strengths and needs of students from cultural, religious and socioeconomic backgrounds" and such skills are to be developed as the teacher progresses through his or her career . In Victoria, teachers are annually required to undertake in service professional development of at least one standard in each domain of the Australian Professional Standards for Teachers which may include standard 1.3 under the domain "Know students and how they learn" (i.e. it is not compulsory to undertake annually professioal development of standard 1.3 of the Australian Professional Standards for Teachers). Consistent with the graduate requirements for competeince in the area of cultural, religious and socioeconmic diversity, At Monash University in 2013, "Schooling in Diversity" was a core subject for a Graduate Diploma in Secondary Education. For the Bachelor of Education (P-10), the "Inclusive Education: teaching diverse learners" was a core subject of the course. In 2013 the subject "Multicultures in Australian society was a core subject of the Bachelor of Primary Education at the Peninsula Campus" http://www.monash.edu.au/education/current-students/courses/maps/2013/1514-bprimed-pen.pdf. Prior to the transition to implement the National Standards in 2012, the 2005 NSW Professional Teaching Standards contained elements which may be characterised as inclusive of intercultural education and appreciation of cultural diversity (for graduates, becoming more proficient with career progression) in standards</t>
  </si>
  <si>
    <t>There are no Federal measures/policies to support bringing migrants into the teacher workforce, by either encouraging them to study teaching or encourage them to enter the teaching workforce. However see NSW Overseas Trained Teacher Bridging Programmes and Casual teaching opportunities http://www.dec.nsw.gov.au/about-us/careers-centre/school-careers/teaching/our-programs-and-initiatives/overseas-trained-teachers/approval-process. At federal level see FEE-HELP loan for costs of requalification/studies for overseas teachers, see http://studyassist.gov.au/sites/studyassist/helppayingmyfees/fee-help/pages/bridging-study</t>
  </si>
  <si>
    <t>The threads for knowledge and understanding of Citizenship, diversity and identity, were considered to be an area of strength in relation to the draft Australian Curriculum in Civics and Citizenship Consultation Report (P.2). Asia and Australia's engagement with Asia is also a cross-curriculum priority under the Australian Curriculum. Note also the Victorian Governments "Unity through Diversity" policy as its vision for civic citizenship and multicultural education</t>
  </si>
  <si>
    <t>Federal and state government have targeted policies that address educational situation of migrant students such as guidance and teaching assistance and financial resources.</t>
  </si>
  <si>
    <t>Quality measures used by DIAC and its service providers (eg Adult Multicultural Education Services – AMES) are: (1) Specific programs and services have been in place for a number of years supported by the Federal government and supplemented by State government’s funding (eg New Arrivals Program, Out-posting Programs, Isolated ESL Student Program, New Arrivals Kit, ESL Program): See Strengthening Outcomes: Refugee Students in Governments Schools (2008); (2) Service provider, such as AMES, uses the so-called Language against the International Second Language Proficiency Rating Scale (ISLPR) for English language teacher registration. The Victorian Institute of Teaching (VIT) currently requires ISLPR 4 or higher in each skill for teacher registration: see AMES website: &lt;http://www.ames.net.au&gt; and (3) DIAC monitors and works closely with service providers (eg AMES) to ensure that program outcomes are met. DIAC assess service provider’s report quarterly and annually against key performance indicators, analyse ongoing date and coordinate quarterly meetings: See DIAC Annual Report 2009-10: &lt; http://www.immi.gov.au/about/reports/annual/2009-10/pdf/&gt;</t>
  </si>
  <si>
    <t xml:space="preserve">The AMEP program uses the Certificates in Spoken and Written English (CSWE) as the curriculum. CSWE consists of three levels – level 1 (beginners), level 2 (post-beginners) and level 3 (intermediate) and recognises three stages of learning based on the client’s previous learning experience. Within each CSWE level, students work at the level appropriate to their needs, interests and abilities. The modular approach adopted enables clients to focus on general skills development or choose a particular area such as listening, speaking, reading, writing, or numeracy. Students may choose high, medium or low-intensity courses of study and may vary their choice to meet changing needs. </t>
  </si>
  <si>
    <t>There is no provision within the Federal and State government policies of continuous English language support for pre-school education. NSW, Victoria and South Australia provide support to students from Non-English Speaking Background (NESB) or CALD students (see response to Question 41) in addition to the Commonwealth Government's Adult Migrant English Program (AMEP) (now administered through the Department of Industry). The AMEP offers up to 510 hours of free English language tuition to eligible adult migrants (higher secondary school, Year 11 and 12), including humanitarian entrants, and young migrants aged 15-17 years old (secondary school). State government (eg Victoria) also provides supplementary funding for English as Second Language (ESL) Program for primary students who comes from CALD background.</t>
  </si>
  <si>
    <t>Both the NSW Education and Training and the Victorian DEECD websites provide advice at all levels of compulsory and non-compulsory education (pre-school to higher education) about: (1) written information on educational system in migrant languages of origin; (2) provision of resource persons or centres for orientation of students; and (3) provision of interpretation services for families of migrant students for educational advice and guidance: see NSW Education and Training website: https://www.det.nsw.edu.au/home and the Victorian DEECD: http://www.education.vic.gov.au/default.htm</t>
  </si>
  <si>
    <t>Only Australian citizens and permanent residents are entitled to a Commonwealth support such as the Higher Education Loan Program (HECS for undergraduate and FEE-HELP for postgraduate). The Victorian state government has special targeted measures to increase acceptance and participation of migrant students at the tertiary level. For example, the Victorian Tertiary Admissions Centre (VTAC) provides a Special Entry Access Scheme (SEAS) for eligible migrant students (not for International Students) who come from: (1) non-English speaking background; or (2) refugee background, to grant extra consideration for course entry at the university level.</t>
  </si>
  <si>
    <t>Access to compulsory and non-compulsory education:
a) Access to compulsory education is a legal right for all compulsory-age children in the country, regardless of their residence status (includes undocumented)
b) Access to non-compulsory education (e.g. pre-primary, vocational training and university education): Access is a legal right for all categories of migrants in the country, regardless of their residence status (includes undocumented).
Note: Use definition of compulsory in your country (please specify)</t>
  </si>
  <si>
    <t xml:space="preserve">Refusal of visas is reliant on specific visa criteria. Applications for family reunion under humanitarian or split family humanitarian are considered against criteria that is similar to a), b) and d) along with additional criteria such as the capacity of the Australian community to accept significant numbers of humanitarian entrants. Other criteria is often hidden in policy directions and not available to the public such as community sponsored humanitarian visa applicants. Criteria (a) –(d) are considered when refusal or cancellation of partner visas are considered, grant under family violence provisions are available to applicants who would not otherwise be eligible. 
Criteria (a)-(c) are taken into account by law, when a refusal or cancellation is being considered on character grounds: See Ministerial Direction No. 79- Visa refusal and cancellation under s501. In some other circumstances these factors are of the type that will be taken into account in deciding whether compelling circumstances apply such that an application should be granted. (See for example Sch 3, Item 3003). For cancellations on grounds other than character grounds, where a visa holder responds to an invitation to show there is a reason the visa should not be cancelled (eg under s121), the criteria in (a)-(c) may be taken into account. Where a visa is cancelled without notice under s128, the visa holder is entitled to raise these factors in seeking a revocation of the cancellation. See PAM3: Act - Compliance and Case Resolution - Cancellation - General visa cancellation powers (s109, s116, s128 and s140)
</t>
  </si>
  <si>
    <t>Conditions remain the same Note: example of 457 visa no longer applies as that visa category no longer exist however the circumstances used in the example continue to apply</t>
  </si>
  <si>
    <t xml:space="preserve">Parent visas impose additional Assurance of Support (Reg 1.03) obligations on the sponsor. In general one of the visa criteria for secondary applicants on most visas is 4009 which requires that the applicant can obtain support in Australia from other members of the family unit. (See, for example, subclass 143). Different obligations are imposed on sponsors depending on the type of visa. These obligations continue for 2 years and for most permanent visas are to assist the applicant, to the extent necessary, financially and in relation to accommodation: Reg 1.20. The purpose of this requirement is to prevent the applicant from becoming a cost to the Australia taxpayer within the first two years of their settlement in Australia: Therefore, the conclusion that ‘the economic resource requirement appears to be at the level of social assistance’ is correct using the definition of ‘benefits paid to bring incomes up to minimum levels established by law’.  </t>
  </si>
  <si>
    <t xml:space="preserve">
</t>
  </si>
  <si>
    <t xml:space="preserve">The level of language requirement needed before arrival depends on the requirements of the particular visa. No requirement for family reunification. Family members who apply for permanent visas at the same time as the primary visa applicant (e.g. skilled visas) are required to show that they have functional English and that if they cannot satisfy this requirement, they have to pay a 2nd visa charge. These additional fees can be as high as $4890. Payment of this 2nd visa charge entitles them to receive English language classes (510 hours) under the Adult Migrant English Program (AMEP) after arrival in Australia (non-compulsory). This does not apply to partner migration visas themselves (e.g. family reunification or family formation). Those who arrive under the Humanitarian Program including the family members of refugee visa holders etc are also entitled to receive English tuition under the AMEP.  AMEP is available for both permanent visa holders lacking "functional English" and certain visa category holders.  </t>
  </si>
  <si>
    <t xml:space="preserve">There are varying definitions of family, family unit; and dependent child within the legislation depending on the visa.  Note that adoption of children is very strict, and the recognition of customary adoption practice is restrictive. Dependency and age of dependency relies on specific visa criteria.  In general, temporary visas such as temporary work visas allow dependent adult children to accompany visa holders if they are wholly or substantially dependent on the visa holder or the partner of the visa holder OR are incapacitated for work. In the case of permanent visas, conditions additional to dependency apply, for e.g.; the adult child must be between 18 -25yrs, must not be married,  in a de facto relationship or engaged to be married, they must not be in fulltime work and since the age of 18 yrs. or within 6 months /reasonable time after completing year 12 have been undertaking a full-time study course at an educational institutions leading to a profession, trade or vocational qualification. 
Caps on the number of grants of visas under the family category lengthen the processing times considerably. The website of the Department of Home Affairs lists the following time. There is no specific visa for extended family such as grandparents, cousins or aunts and uncles.
Processing times are excessive- Remaining Relative (subclass 115/835)   and Aged dependent relative over 9 years. Carer visa (subclass 116/836) 2 years 
Contributory Parent visa – 4 years 
Parent (subclass 103) 9 years and Aged Parent (subclass 804) 8 years 
New visas lodged in the Parent and Aged Parent (non-contributory category) may take up to 30 years to process. Aged Dependant Relative (subclass 114/838) and Remaining Relative (subclass 115/835) may take longer than 50 years.
The order of processing applications for family reunion is dependent on the status of resident. Ministerial Directions determine the order of processing (Direction 80). Currently applicants whose sponsor is a permanent resident who originally entered Australia as an asylum seeker by boat will have their applications processed last. So, they will languish permanently on the bottom of the queue.  All applicants face restrictive Health requirements for visa grants.
</t>
  </si>
  <si>
    <t xml:space="preserve">Most temporary workers and students can bring their family members with them to Australia provided that those family members are included on the temporary worker's visa application.
Humanitarian visa holders must sponsor their family members within 5 years of arrival (Split family). This places a burden on refugee arrivals to accommodate their integration, find work and establish themselves in a position whereby they can sponsor relatives. It also reduces the ability to sponsor relatives displaced through war who are not found within the 5 year period.Permanent Residents (as sponsors); certain types of family member may require the sponsor to be "settled" in Australia - such as subclass 103 parent visa. "Settled" is defined in Regulation 1.03 as "lawfully resident in Australia for a reasonable period". Current policy is that "reasonable period" is two years. Permanent Residents are required to be "usually resident" in Australia (see definition of Australian Permanent Resident in Regulation 1.03) which is said to be determined on account of "their physical residence (where the person eats, sleeps, has a home) and the person's intention to make that place their home".
</t>
  </si>
  <si>
    <t>Whilst family members of permanent residents automatically become permanent residents if combined on the primary visa holder's application, provisional status may apply for partners if seeking to join at a later time. Applicants can apply anytime, while the family members of permanent residents automatically become permanent residents. Partners and adult children of temporary residents such as temporary workers and overseas students can apply for any visa of their own at anytime provided they can satisfy the eligibility requirement for the relevant visa.</t>
  </si>
  <si>
    <t>Criteria (a)-(c) are taken into account by law, when a refusal or cancellation is being considered on character grounds: See Ministerial Direction No. 55 - Visa refusal and cancellation under s501. In some other circumstances these factors are of the type that will be taken into account in deciding whether compelling circumstances apply such that an application should be granted. (See for example Sch 3, Item 3003). For cancellations on grounds other than character grounds, where a visa holder responds to an invitation to show there is a reason the visa should not be cancelled  (eg under s121), the criteria in (a)-(c) may be taken into account. Where a visa is cancelled without notice under s128, the visa holder is entitled to raise these factors in seeking a revocation of the cancellation. See PAM3: Act - Compliance and Case Resolution - Cancellation - General visa cancellation powers (s109, s116, s128 and s140)</t>
  </si>
  <si>
    <t xml:space="preserve">Ground 'a' --- All temporary and permanent visa applicants including family members are required to pass the character test. They will be refused a visa or have their visa cancelled if they do not satisfy the character requirement: sec 116 and 501 of the Migration Act 1958 (Cth) and reg 2.43(1)(b) of Migration Regulations 1994        Ground 'b' - any visa application can be refused and a visa can be cancelled on the ground of fraud, regardless of whether the person knew that the information was incorrect or not or deliberately gave incorrect information: sec 109 of the Migration Act 1958 (Cth).       Ground 'C'- A visa granted to a family member of a temporary worker or a student can be cancelled anytime if the family relationship breaks down. A visa granted to a partner of a permanent resident can be cancelled if the family relationship breaks down before the end of two years. With regard to permanent residents, if the relationship breaks down within the two year provisional (partner visa) period, then the person no longer satisfies the conditions of the visa. Normally the temporary partner visa will continue until a decision is made on the permanent visa application.  Some exceptions such as family violence, care of dependent children or death of spouse may apply     Ground 'd' - In certain cases, unemployment of the primary visa holder can result in the cancellation of his/her visa and that of their family member- For example, in the case of temporary visa holder like a primary 457 visa holder, ceasing to work for the employer who sponsored him/her can result in the cancellation of the visa unless the primary visa holder finds a new employer to sponsor him/her within 28 days of ceasing employment.  In such a case, the visa of the family member is also cancelled. Student visas can also be cancelled for non-compliance with the visa conditions such as not being a genuine student and this will lead to the cancellation of their family member's visa as well. </t>
  </si>
  <si>
    <t>In the case of temporary residents such as temporary workers, the family members visa is granted for the same period as that of the temporary worker. However, in the case of permanent residents, the partner's visa is first granted for 2 yrs and after this time, the partner is assessed for a permanent visa and is granted one if he/she meets the eligibility requirements. A permanent resident's children are granted permanent visas straightaway. The duration of parent visas vary depending on the type of parent visa applied for.</t>
  </si>
  <si>
    <t xml:space="preserve">
No requirement in the case of temporary visa holders. However, permanent visa holders who are sponsoring their family members are required to provide financial support, adequate accommodation etc to the family member in the first two years. For most permanent visas, a sponsor undertakes to assist the applicant, to the extent necessary, in relation to accommodation. Proposed accommodation arrangements are taken into account in processing the visa application: PAM3: Div1.4 - Form 40 sponsors and sponsorship, 24.1 Regulation 1.20 of the Migration Regulations 1994(Cth)</t>
  </si>
  <si>
    <t xml:space="preserve">One of the visa criteria for secondary applicants is 4009 which requires that the applicant can obtain support in Australia from other members of the family unit. (See, for example, subclass 143). Different obligations are imposed on sponsors depending on the type of visa. These obligations continue for 2 years and for most permanent visas are to assist the applicant, to the extent necessary, financially and in relation to accommodation: Reg 1.20. The purpose of this requirement is to prevent the applicant from becoming a cost to the Australia taxpayer within the first two years of their settlement in Australia: PAM3: Div1.4 - Form 40 sponsors and sponsorship, Para 23. Therefore the conclusion that ‘the economic resource requirement appears to be at the level of social assistance’ is correct using the definition of ‘benefits paid to bring incomes up to minimum levels established by law’.  </t>
  </si>
  <si>
    <t>No requirement for applicant to meet English language standards through a test in country under family reunion.</t>
  </si>
  <si>
    <t>No requirement for family reunification or family formation. Family members who apply for permanent visas at the same time as the primary visa applicant (e.g. work migrants) are required to show that they have functional English and that if they cannot satisfy this requirement they have to pay a 2nd visa charge. Payment of this 2nd visa charge entitles them to receive English language tuition under the Adult Migrant English Program (AMEP) after arrival in Australia. This does not apply to partner migration visas themselves (e.g. family reunification or family formation). Those who arrive under the Humanitarian Program including the family members of refugee visa holders etc are also entitled to receive English tuition under the AMEP.  AMEP is available for both permanent visa holders lacking "functional English" and certain visa category holders.  See http://www.immi.gov.au/Help/Documents/990i/990i0907.pdf and  http://www.immigration.govt.nz/migrant/stream/live/partner/</t>
  </si>
  <si>
    <t xml:space="preserve">There is no integration measure except the requirement to sign the Australian values statement included in the visa application. However, note that the family members of refugee visa and protection visa holders, who are also granted humanitarian visas under the Humanitarian Program, are offered an integration course before departure. This is called the Australian Cultural Orientation (AUSCO) Program and it provides an introduction into of Australian life, aiming to enhance participants' settlement prospects, create realistic expectations for their life in Australia, and help them acquire information concerning Australian culture prior to arrival.  </t>
  </si>
  <si>
    <t>The Migration Amendment (Repeal of Certain Visa Classes) Regulation 2014 was effective from 2 June 2014 until it was disallowed by the Senate on 25 September 2014 http://www.comlaw.gov.au/Details/F2014L00622. For this period visas facilitating family reunion of dependent and non-dependent family members other than minor children and spouses were unavailable. This includes the following visa subclasses:
Aged Dependant Relative (subclass 114/838)
Remaining Relative (subclass 115/835)
Carer visa (subclass 116/836)
Parent (subclass 103)
Aged Parent (subclass 804)
While these visa subclasses are still available, in 2013/14 the Government reduced the cap on the numbers of   'other family visas' (this does not include non-contributory parent visas) granted per year from 1285 to 585 and in 2014/15 to 500. The waiting time for aged-dependant and remaining relative visas is now approx 56 years. Carers visas take an average of 4.5 years. http://www.immi.gov.au/Live/Pages/family/other-family-visa-queue.aspx. Non- contributory parent visas processing time is approximately 30 years.
http://www.immi.gov.au/migrants/family/parent-visa-processing-priorities.htm 
Contributory Parent (subclass 143/173) and Contributory Aged Parent (subclass 864/884) visas are more readily available. There is no requirement that parents be dependent upon their sponsor. However, they must pass the balance of family test (as defined in Reg 1.05). (The exception referred to is limited to a parent in Australia who has been granted a substituted subclass 600 visa as a result of Ministerial intervention.) The total ‘contributory’ or second visa application charge for these subclasses is currently $43,600, but this can be paid in two installments by applying first for the Temporary visa (subclass 173/884) and then for the permanent visa (subclass 143/864).
 Remaining Relative and Carer visa sub-classes were repealed for over 2 months but this move was disallowed. Processing times for these visas are lengthy due to the cap placed on numbers of these visas granted each financial year (see discussion above). In the case of temporary visas such as temporary work visas (for eg, subclass 457 visa) dependent adult children are allowed if they are wholly or substantially dependent on the visa holder or the partner of the visa holder OR are incapacitated for work. In the case of permanent visas, conditions additional to dependency apply, for eg, the adult child must be between 18 -25yrs, must not be married,  in a de facto relationship or engaged to be married, not be in fulltime work AND since 18 yrs or within 6 months /reasonable time after completing year 12 have been undertaking a full-time study course at an educational institutions leading to a profession, trade or vocational qualification. See for example Clause 457.321, definition of "member of the family unit" in regulation 1.12 and definition of "dependent child" in regulation 1.03 Migration Regulations 1994 (Cth); See criteria for subclass 101 visa, clauses 101.211(1)(b), 101.211(2), 101.213(1) or subclass 802, clauses 802.212(1), 802.214 Now that the Remaining Relative and Carer visa subclasses are no longer available, the options for sponsoring adult children are limited to those dependent children who do not work and are not, and have never been engaged or married or in a defacto relationship. However, if they are dependent due to incapacitation for work, they are unlikely to meet the health requirements.</t>
  </si>
  <si>
    <t>Most temporary workers can bring their family members with them to Australia provided that those family members are included on the temporary worker's visa application. Students who are eligible for streamlined visa processing and are at assessment level 1 or 2 can bring dependent family members. Those students who are at assessment level 3 or 4 must have a course longer than 12 months or have been in Australia for 12 months or more in order to bring dependent family members. As regards Permanent Residents (as sponsors), certain types of family member may require the sponsor to be "settled" in Australia - such as subclass 103 parent visa. "Settled" is defined in Regulation 1.03 as "lawfully resident in Australia for a reasonable period". Current policy is that "reasonable period" is two years. Permanent Residents are required to be "usually resident" in Australia (see definition of Australian Permanent Resident in Regulation 1.03) which is said to be determined on account of "their physical residence (where the person eats, sleeps, has a home) and the person's intention to make that place their home".</t>
  </si>
  <si>
    <t>Temporary residents cannot access social security payments. NARWP extended to 4 years. Some exemptions apply and some temporary refugee visa holders can access minimal social security. Acess to age and disability pension remains at 10 years qualifying residency requirement.</t>
  </si>
  <si>
    <t>A only. The government provides access to the Skills for Education and Employment (SEE) program which provides language literacy and numeracy training for up to 659 hours to eligible job seekers.  Access is limited to Australian citizens, permanent residents and those who have working rights in Australia and meet one of the following criteria -access to specific payments such as Special Benefit or Newstart Allowance, or aged 15 – 21 years irrespective of whether they receive income support, or migrants serving the newly arrived resident (NARWP) for income support. Holders of a Skilled Migrant visa (including secondary visa holders) and those enrolled in the AMEP program are not eligible for SEE. Humanitarian entrants are eligible for the full range of Australian Government employment services assistance, and also income support, from the date of their arrival in Australia. They have an initial 13-week exemption from activity test requirements. During this period, they are not required to engage in employment services, but the opportunity is available for them to volunteer. They can access a full range of services including Australian government employment service providers. Temporary refugee visa holders cannot access these services.  Employers can access financial incentives to hire people such as long-term job seekers, in rural areas or those who are young. These people must be on government programs and as such migrants eligible for the program may be included in those who can be employed.</t>
  </si>
  <si>
    <t xml:space="preserve">Recognition of qualifications is highly dependent on context. For migration purposes specific visa conditions apply for Skills recognition assessment. For employment purposes in general people can receive qualification recognition through Overseas Qualification Units (OQUs) in each state, except NSW. Occupations that required professional memberships will have additional requirements for recognition. The Mutual Recognition Act continues to apply for licensing purposes and the Trans-Tasman Mutual Recognition Act 1997 is an agreement between the Commonwealth of Australia, all Australian States and New Zealand that allows for mutually recognised equivalent qualifications. 
</t>
  </si>
  <si>
    <t>Australian residents – permanent residents living in Australia can claim Austudy. The time to determine residency for the purposes of payments includes only time spent in Australia. Newly arrived residents - 4 years before accessing Austudy payments. Permanent residence and specified visas granted before January 2019 have a 2-year waiting period.  Higher Education Commonwealth Supported grants (HECS -HELP) is a loan to assist with payment of studies. These apply only to Commonwealth Supported Places (CSP) in Universities. Access to CSP, HECS-HELP, and VET Student Loans are limited to Australian citizens, New Zealand Special Category visa holders and those holding a permanent humanitarian visa.  Certain family reunion permit holders can access tertiary education but not associated government funding (such as Prospective Marriage visa, subclass 300, Partner Provisional and Migrant subclasses 309 and 100, and Partner visa holders subclasses 801 and 820).</t>
  </si>
  <si>
    <t>New permanent migrants who haven’t completed the waiting periods (in general 4 years residency) to receive these qualifying social security payments cannot access the the full range of services provided by Jobactive Australia. However, the waiting period is not applicable to refugees holding permanent visas and humanitarian visa holders; instead they have a wait period of 26 weeks before they can access Jobactive. Refugees and asylum seekers holding temporary visas have work rights but are not eligible for assistance in finding work. Other newly arrived permanent residents and some temporary residents may be partially eligible to receive some limited services from Jobactive Australia.</t>
  </si>
  <si>
    <t xml:space="preserve">Newly Arrived Residents Waiting Period (NARWP) for acess to social security extended from 2 years to 3 years </t>
  </si>
  <si>
    <t xml:space="preserve">Funding is provided through the Adult Migrant English Program and the Skills for Education and Employment Program to organisations to deliver foundation skills training to eligible individuals, including job seekers and recent migrants. Improved foundation skills enable people to access further training, or gain employment, and better participate in Australian societyIn 2018 aligning access for migrants under 18 years of age to AMEP was implemented. No specific funding was allocated but budget forecasts predicted an increased spend on AMEP over 2018- 2021 </t>
  </si>
  <si>
    <t>Waiting period for access to social security payments extended from 2 - 3 years.</t>
  </si>
  <si>
    <t xml:space="preserve">Not all TCNs have access to the Skills for Education and Employment (SEE) program. It is restricted to certain visa conditions (having working rights) and registration or  eligibility for Job Active. The WELL program closed on 30 June 2014 to new applicants as part of new Federal budget measures  (b) Some settlement service providers at the State and Territory level, such as AMES Australia work with JobActive and provide free recruitment services, wage subsidies and other incentives. </t>
  </si>
  <si>
    <t>The Youth Connections and the Youth Attainment and Transitions Program ended in 2014. Some State governments continue with similar programs. Access to apprenticeship schemes, and university scholarships for youth holding temporary protection visas vary from State to State but are not federally funded.</t>
  </si>
  <si>
    <t xml:space="preserve">Job Services Australia has been replaced by Job Active Australia from 1 July 2015. Job Active Australia is generally available to those already receiving social security payments. It may also be available to those not on income support by volunteering if the right to work in Australia exists and if not studying full time or on a working holiday visa. </t>
  </si>
  <si>
    <t>Temporary residents cannot access social security payments. New permanent migrants have a 104 weeks waiting period before they can access many social security payments (except Family Tax benefit, baby bonus, maternity immunisation allowance, and child care benefit). This does not apply to refugees, Australian citizens and their family members and people who have previously lived in Australia. Age pension and disability pensions have a qualifying residence requirement of 10 years.</t>
  </si>
  <si>
    <t>A: Migrant Youth: The Australian government created the Youth Attainment &amp; Transitions Program to assist disadvantaged school leavers (which includes Australian citizens) entering the labour market . Two programs were established - the Youth Connections program targeted those students who have not completed or were at risk of not completing their final year of school or equivalent qualifications "and have barriers that make it difficult to participate in education training or employment". Eligible persons included permanent residents or humanitarian entrants (subclasses 200-204, 866, 851) or New Zealand residents residing in Australia  continuously for more than three months. The second program is the Partnership Brokers program designed to create links between "education and training providers, business and industry, parents and families and community groups." Youth aged between 15 and 17 who do not have functional English, are not in mainstream schooling and are humanitarian entrants may be eligible for the Adult Migrant English Program (AMEP). The Immigration (Education) Act 1971 (Cth) contemplates English language tuition for those under the age of 18 years. AMES continues its AMEP programs directed towards migrant youth - including the UCAN2 program for Australian workplace orientation. Migrant Women: Settlement services in a general sense are provided to those arriving on Women at Risk Visas (subclass 204) as well as to their dependents under Humanitarian Settlement Services (HSS)</t>
  </si>
  <si>
    <t xml:space="preserve"> (a) Long Term Residents - permanent residents have a 104 week Newly Arrived Resident's Waiting Period (NARWP) before accessing Ausstudy grants. Research Training Scheme (RTS) grants are available to Permanent Residents and New Zealand citizens for research Masters or research Doctorates. HECS-HELP loans are not available to permanents residents, only to Australian citizens and permanent humanitarian visa holders. (b) Residents on Temporary Work permits - not eligible for study grants such as Ausstudy, HECS HELP or RTS. (c) Residents on family reunion permits  certain family reunion permit holders can access tertiary education but not associated government funding (such as Prospective Marriage visa holders subclass 300, Partner Provisional and Migrant subclasses 309 and 100) and Partner visa holders subclasses 801 and 820).
Permanent residents have a 104 week waiting period before they can access government payments such as Ausstudy. The HECS-HELP loans of the Australia government which are provided to students to undertake higher education are available only to Australian citizens and permanent humanitarian visa holders. HECS-HELP is not available to other permanent residents. Residents on temporary work permits do not have access to government study grants such as Ausstudy, HECS-HELP or Research Training Scheme (RTS).</t>
  </si>
  <si>
    <t xml:space="preserve">New permanent residents have to complete a 104 wk (2yrs) waiting period before they can be eligible for most social security payments including those mentioned above. Therefore, new permanent migrants who haven’t completed the 104 wk waiting period are not eligible to receive these qualifying social security payments and therefore, are not eligible for the full range of services provided by the Job Services Australia. However, this 104wk waiting period is not applicable to refugees and humanitarian visa holders. Other newly arrived permanent residents and some temporary residents may be partially eligible to receive some limited services from Job Services. Certain categories of temporary residents such as overseas students, people on working holiday visas are not eligible to access the services of Job Service Australia .On 2 August 2013, the eligibility rules for the HSS changed to exclude "Illegal Maritime Arrivals who lived in the community on a Bridging Visa E or who resided in Community Detention, and other asylum seekers who lived in the community, including Community Detention". 
</t>
  </si>
  <si>
    <t xml:space="preserve">For certain types of work, overseas trained non-national residents have to get Australian registration and licencing, for example most Australian states require trades people like plumbers and electricians to get Australian licences. Overseas doctors, nurses, lawyers also have to get Australian licences to work in their occupations. Note, however, restrictions identified in 4(b) and "Job Ready Program" to qualify for migration for foreign skilled workers who have gained their trade qualifications in Australia (which Australian nationals are not subjected to).
</t>
  </si>
  <si>
    <t xml:space="preserve">Access to Australian public service at the federal level is generally limited to Australian citizens. Sec 22(8) of the Public Service Act 1999 (Cth) provides that an Agency Head must not engage, as an Australian Public Service employee, a person who is not an Australian citizen, unless the Agency Head considers it appropriate to do so.  Note that the Department of Foreign Affairs and Trade makes a categorical statement that its employees must be Australian citizens (DFAT website). However, in some states such as Victoria, non-nationals can work for state government agencies. Note also that State governments may also impose conditions on the appointment of public sector employees, including citizenship and residency requirements (for example, see section 44 of the Government Sector Employment Act 2013 (NSW)). </t>
  </si>
  <si>
    <t>(a) Long Term Residents and New Zealand citizens - full labour market access. (b) Residents on temporary work permits: only those on Recognised Graduate Visas (subclass 476 - engineering graduates) and New Zealand Citizen Family Relationship visas (subclass 461) have equal access to employment as citizens. Many temporary visas for employment purposes carry the ‘8107’ visa condition, which mean that the visa holder must not change occupation or employer whilst in Australia on that visa.   457 visa holders may be able to change occupation or employer provided a new nomination is approved: 8107(3). From January 2010, foreign skilled workers who have gained their trade qualifications in Australia have to undergo the "Job Ready Program" consisting of four stages: (1) skills assessment, (2) 12 months' employment, (3) Workplace Assessment and (4) Final Assessment - Australian graduates are not subjected to this requirement. (c) Of permits that do allow family members to join the primary applicant, family members of Temporary Workers short stay (subclass 400) and Maritime Crew (subclass 988) are not given access to the labour market. Of those visas that allow joining family members to accompany the primary visa holder and do not prohibit access to the labour market, there appear to be no restrictions on accessing the labour market.</t>
  </si>
  <si>
    <t>After an important amendment in 2008, the Equal Treatment Act now abandoned a general exception of nationality  a) Art 40a ETA</t>
  </si>
  <si>
    <t xml:space="preserve">After an important amendment in 2008, the Equal Treatment Act now abandoned a general exception of nationality a) art 31 ETA and c) </t>
  </si>
  <si>
    <t>After an important amendment in 2008, the Equal Treatment Act now abandoned a general exception of nationality and states in §§ 17 (2) and 31 (2) that the principle of equal treatment “does neither affect the regulations and conditions on immigration of citizens of third countries or stateless persons or their residence nor the treatment which arises from the legal status of the third-country nationals or stateless persons”. 2008 amendment is a very useful and constructive way of dealing with the actual Austrian situation and discourse as it exempts only those areas from protection where the difference in treatment is based on an objective legal condition. The first judgement on that issue was very clear in stating that “we do not sell to foreigners” was indeed racial discrimination and not covered by the (then legally enshrined) nationality exception. This discrimination was obviously seen as a direct one.</t>
  </si>
  <si>
    <t xml:space="preserve">the mandatory exam includes integration and values questions. Integration Act </t>
  </si>
  <si>
    <t>The grounds for refusal include a) prison sentence for major criminal offenses (offenses with intent); b) prison sentence for financial irregularities; c) pending court proceedings because of a) or b); d) more than once fined under administrative penal law (Verwaltungsstrafrecht) for particularly serious offenses (e.g. drink driving; absconding; driving  a vehicle not covered by one's driving license; carrying out a business withou license, etc.); e) residence ban in Austria or another EEA member state; f) if there is a pending procedure for termination of residence</t>
  </si>
  <si>
    <t xml:space="preserve">Decree on the Citizenship Test: 
Date of adoption &amp; date of entry into force: 05. September 2013 / 1. November 2013: Revision of Austria’s naturalisation test  and the official preparation material. The preparation material now can be found on a new homepage run by the Ministry (http://www.staatsbuergerschaft.gv.at/) providing detailed information on the conditions for applying for Austrian citizenship and on the naturalisation procedure (in German only) as well as sample questions of the naturalisation test.
</t>
  </si>
  <si>
    <t>The provision of art. 20 par. 4 SRA corresponds to art. 45 (see under 5).</t>
  </si>
  <si>
    <t>The right as such is not limited, the card has to be renewed every five years.</t>
  </si>
  <si>
    <t xml:space="preserve">Art. 11 (5) SRA: The residence of an alien shall not lead to a financial burden on a territorial entity (paragraph 2 Z 4), if he has stable and regular resources which are sufficient to maintain himself, without recourse to the social assistance system of the respective territorial entity and which corresponds to the amount set out by the standard rates of the General Social Security Law, Art. 293, FLG No. 189/1955. </t>
  </si>
  <si>
    <t>Athough there are no political rights at any level (except for the elected immigrant councils in Graz and Linz), regional governments informally consult with immigrant organisations. In Upper Austria, Tyrol and Vorarlberg the government has consulted with NGOs, i.a. also immigrant NGOs, in the preparation of the "integration mission statements" and continues to consult in the implementation phase. The focus of consultation lies with NGOs active in the field of migration and integration, which are not necessarily immigrant organisations.</t>
  </si>
  <si>
    <t xml:space="preserve">The curricula for the seperate German classes used in Austria are extremely vague and only define very general targets. </t>
  </si>
  <si>
    <t>There are courses on offer for in-service training, but teachers are not compelled to attend intercultural training. So the enrollment in these course is rather low and depends on the personal interest of the teachers. In pre-service training, "intercultural education" is an optional compulsory subject in most teacher training institutes, in a few it is compulsory. So many teachers do not get any training in the field at all, but there is growing interest in in-service training in the field.</t>
  </si>
  <si>
    <t>The idea of a promotional campaign to encourage immigrants to become teachers is still being discussed.</t>
  </si>
  <si>
    <t>The educational principle "intercutural education" is one of the twelve educational principles governing school in Austria. It is not a stand-alone subject.</t>
  </si>
  <si>
    <t xml:space="preserve">For pre-school training, concrete measures differ from province to province as the implementation lies in the competence of the Länder. Standardized curricula do not exist, training is provided by regular pre-school teacher, occasional supported by specialized trainers is possible (differs from province to province). The training aims to qualify children in their German knowledge capacity to reach a standardized level for entering primary school. Provinces are obliged to secure this goal by their own means. Schools are free to decide how they teach German-as-a-second-language, when they do, they are not required to use developed standards. Curricula for German as a second language (GSL) (5) have been in force since the academic year 1992/93 in compulsory schools (primary schools, general secondary school, special schools, pre-vocational schools). In 2000/01 ‘Educational guidelines for German as a second language’ were added to the curriculum for the first phase of academic secondary schools (years 1-4 of the allgemein bildende höhere Schule). They are identical to the respective guidelines for general secondary schools (Hauptschule).” The curricula used in Austria are extremely vague and only define very general targets. 
</t>
  </si>
  <si>
    <t xml:space="preserve">A: For pupils with a first language other than German, specific support on language acquisition.  They are exempt from grading for a certain period of time after arrival (1 year, may be extended to 2 years).
B: strict requirement for pre-primary additional language support (testing and minimum number of hours set due to test results), but discretion in the field of primary education, except of the enrollment as a "extraordinary pupil", which is a statutory right for children lacking the necessary language competence to follow education.  </t>
  </si>
  <si>
    <t xml:space="preserve">A and B (written information and resource persons in the state school councils). The Federal Ministry of Education publishes brochures about the Austrian school system in Bosnian-Croatian-Serbian, Turkish, Czech, Slovak, Hungarian and Polish (other languages from time to time). Currently a DVD produced with support and guidance of immigrant parents in four languages was published. At the state level, multilingual information material is widespread, but not available in all states. Eight of the nine  state school councils have a department for intercultural education (no such department in Carinthia), but staffing and support differs widely (from one half-day position in Burgenland to more than 50 full time posts in Vienna). The staff of these departments, but also support mother tongue teachers, council the parents. Some larger cities also have installed an integration department,  which might also offer advice to parents with regard to schooling. In general, advice and guidance will concentrate on primary schools and secondary schools level 1. </t>
  </si>
  <si>
    <t>Only B: Extra support/extra lessons for the improvement of German. Language and reading support for pupils in the first two years (seperate classes in the afternoon) - mainly used by migrant children, but also by non migrant children from lowly educated families. They are mainly a measure to support the participation in higher education,  but in effect also are important to positively pass the 4th year of secondary education. Legally, suport measures should be employed in all states, but in practice the implementation varies. In many Viennese high schools or high schools in Vorarlberg mentoring programms or language programs are implemented, whereas this only very seldom the case in e.g. Carinthia</t>
  </si>
  <si>
    <t>75 - general measures (both a and b) or only targeted (a and b)</t>
  </si>
  <si>
    <t>integration as well es human rights and democracy aspects are implemented in language courses and have to be passed within the language -integration- tests: Federal Integration Act BGBl. I Nr. 68/2017</t>
  </si>
  <si>
    <t>the Federal Integration Act also requires integration measures of refugees and subsidiary proctection holders BGBl. I Nr. 68/2017</t>
  </si>
  <si>
    <t>exemption for family members of recognized refugees (art 21a par. 4, 4 SRA)</t>
  </si>
  <si>
    <t>The alien has to furnish proof of statutory right to an accommodation in conformity with local accommodation for national residents, according to art. 11 (2) SRA.</t>
  </si>
  <si>
    <t>Although the law demands the successful completion of a German and integration course, the exam de facto is a pure language exam. The law stipulates proof of alphabetisation ("module 1") and the acquisition of knowledge of German and the capability to participate in the economic, societal and cultural life in Austria ("module 2"). This module can be fullfilled by either participating in a German and integration course following the curriculum developed by the Austrian Fund for Integration, or proof of knowledge of German at the level A2 of the Common European Reference Framework certified by a certified test centre.</t>
  </si>
  <si>
    <t xml:space="preserve">TCN need to proof German language knowledge of CEFR level A2 within 2 years starting from the date the residence permit has been issued (5 yrs until 2011); due to “special circumstances” the  time limit to fulfil this criterion can be extended on application for 12 months.
German knowledge can be proven either by attending and successfully completing Module 1 of the “integration agreement” (Integrationsvereinbarung), organized by the Austria Integration Fund, by a language certificate, by an Austrian school leaving certificate. for permanent residence level B1 is required
</t>
  </si>
  <si>
    <t>German knowledge of CEFR level A1 is a precondition for TCN to apply for a work and residence permit. If granted, TCN needs to prove German language knowledge of CEFR level A2 within 2 years (has been shortened, 5 yrs until 2011), level B1 is required to apply for permanent residence.</t>
  </si>
  <si>
    <t>German knowledge of CEFR level A1 is a precondition for TCN to apply for a work and residence permit. However TCN with graduation qualifiing as general university entrance have allready fullfilled this condition. ( art 21a/3/1 SRA + art 9/4/3 IntA)</t>
  </si>
  <si>
    <t>Anerkennungs- und Bewertungsgesetz (Recognition and Assessment Act – AuBG) with a right to assessment (Bewertung) and establishment of advice centres.</t>
  </si>
  <si>
    <t xml:space="preserve">TCNs have equal access to unemployment benefits, old age pensions, invalidity benefits, maternity leave, and family benefits. Only social assistance is limited to long-term residents. </t>
  </si>
  <si>
    <t>Migrant women and youth identified as priority for labour market integration in 2010 National Integration Action Plan. Migrants identified as a particular target group for AMS (public employment service) in 2012</t>
  </si>
  <si>
    <t>A: Since 2011, AMS (the public employment service) is implementing job-specific language training and a limited amount of bridging courses.</t>
  </si>
  <si>
    <t>A and C have equal access to vocational training and higher education. Only tuition fees are higher for certain non-EU countries.
Access to study grants is dependent on a certain time of residence of the parents in Austria, so the access is not immediate or equal, except for long-term residents and various TCN categories. TCN of certain contries are obliged to pay a higher tuition fee than Austrian and EU students.</t>
  </si>
  <si>
    <t>For those with right to settlement and work: Arbeitsmarktservicegesetz: Bundesrichtlinie uber Vormerkung, Vermittlung und Leistungsbezug von Auslandern.</t>
  </si>
  <si>
    <t xml:space="preserve">Differences between regulated and non-regulated sectors and access to trade license is privileged for those who acquired their education in Austria. Greater facilitation for EU citizens. </t>
  </si>
  <si>
    <t>Pragmatisation of civil servants is restricted to nationals. Salary classification is only possible after nostrification, meaning specific restrictions apply to non-EU citizens</t>
  </si>
  <si>
    <t>Nearly all family reunification permit holders have immediate access to the labour market since law on 1 July 2011.  All other family reunification permit holders have the same access as their sponsor.</t>
  </si>
  <si>
    <t>100 - Yes. There are no additional restrictions than those based on type of permit mentioned in 1 
50 - Other limiting conditions that apply to foreign residents, e.g. 
0 - Certain sectors and activities solely for nationals (please specify)</t>
  </si>
  <si>
    <t xml:space="preserve">Access to private sector </t>
  </si>
  <si>
    <t>The Federal Act 2007-05-10 "Loi tendant à lutter contre certaines formes de discrimination" in Chapter II-Art4 and Chapter III- Art 5, the law cover for anti- discriminationin the area of social protection (including: unemployment insurance, disability, old age and survivors' pension,family benefits, occupational diseases,  and annual vacation for salaried workers, self-empolyed and civil servants) for all three grounds.</t>
  </si>
  <si>
    <t xml:space="preserve">The 2008-12-12 “Décret relatif à la lutte contre certaines formes de discrimination”, which transposes the Directives 200/43/CE, 2000/78/CE, 76/207/CEE, 2004/13/CE and 2006/54/CE, covers for all three grounds of anti-discrimination concerning education. In addition, education is within the competences of each community. For the French-speaking community although there is not a Decree focusing on education and anti -discrimination together, the 2008 Decree “Décret relatif à la lutte contre certaines formes de discrimination” and its subsequent revisions until 2019 ensures that no discrimination are made in the grounds this question looks when referring to the access and supply of goods that are “…available in the public independently of the person concerned and which are offered outside the sphere of private and family life…”.  For Dutch-speaking the 2008 Decree “Decreet betreffende gelijke onderwijskansen” and its subsequent amendments (until 2019) refer to discrimination in education in general without specifying any ground. In the German-speaking community no relevant documents can be found. </t>
  </si>
  <si>
    <t>The law remains unchanged. Federal Act 2007-05-10 "Loi modifiant la loi du 30 juillet 1981 tendant à réprimer certains actes inspirés par le racisme et la xénophobie", Article 3 covers (amongst others) for nationality, alleged race, skin colour, ancestry or origin national or ethnic, religious or philosophical beliefs. The Decrees of the three communities reaffirm the grounds of the Federal Act of 2007[ FR: 2008 "Décret relatif à la lutte contre certaines formes de discrimination"; FL: 2008 "Decree containing a framework for the Flemish equal opportunities and equal treatment policy (BS22 / 09/2008)"; DE: 2014 "Décret portant assentiment à l’accord de coopération du 12 juin 2013 entre l’autorité fédérale, les Régions et les Communautés visant à créer un Centre interfédéral pour l’égalité des chances et la lutte contre le racisme et les discriminations, sous la forme d’une institution commune au sens de l’article 92bis de la loi spéciale de réformes institutionnelles du 8 août 1980".</t>
  </si>
  <si>
    <t>The legislation from the previous wave has remained unchanged compared to the previous expert. For A, although the expert nor the Federal Acts mention the Administrative procedures explicitly, the experts assigned 100, hence I keep the same. 
For A: Racial Equality and the General Anti-discrimination Federal Acts provide both for criminal and civil procedures. Judicial civil procedures are enshrined in Articles 16 to 18 (for the Racial Equality Act) and Articles 18 to 20 (for the General Anti-discrimination Act). Criminal ones are enshrined in Articles 19 to 28 (for the Racial Equality Act) and Articles 21 to 26 (for the General Anti-discrimination Act). As regards administrative procedures, the Belgian Law provides for judicial administrative procedures before the administrative jurisdictions; the Council of State being the highest administrative Court. The same procedures are enshrined in the 2008 Flemish Decree (sections v and vII), the 2008 French-speaking Community Decree (Title III, chapter III and Title IV and Title V, chapter I), the 2008 Walloon Region Decree (chapters XI and XII), the 2008 Ordinances of the Region of Brussels Capital (Chapters V and VI for the one regarding employment and Articles 14 to 21 for the one related to the civil servants) and the 2004 German-speaking Community Decree. Moreover, some Regional Anti-discrimination pieces of legislation provide expressly for a conciliation procedure. This is the case of the French-speaking Community, whose Government has still to set up a public service of conciliation (Art. 60). In the 2008 Walloon Region Decree, a conciliation procedure is also provided for (Art. 16), which will be dealt with by the Federal Centre for Equal Opportunities and Opposition to Racism. Under the 2007 Federal laws, for all grounds of discrimination, criminal procedures are available in case of incitement to discrimination ; where discrimination is committed by a civil servant or any agent of the public authority ; or where a person does not conform to a judgment ordering him/her to cease discriminating. In addition, any person which discriminates on the basis of race or ethnic origin in access to and supply of goods and services available to the public or in employment may be subject to criminal proceedings (Article 24 and 25 of the 2007 Racial Equality Act).
For B: The shift of the burden of proof is provided for in all the pieces of legislation related to Anti-discrimination for all the procedures, except for the criminal ones.
For C: Since 2007, this is explicitly provided for by the Federal Acts (Articles 31 and 32 for the Racial Equality Act, and 29 and 30 for the General Anti-discrimination Act) and by the pieces of legislation adopted by the Regions and the Communities (Article 41 of the 2008 Flemish Decree, Articles 37-39 of the 2008 French Community Decree, Articles 30 and 31 of the 2008 Walloon Region Decree, Article 14 of the 2007 Cocof Decree, Article 27 of the 2008 Ordinance of the Region of Brussels Capital regarding employment, Article 25 of the 2008 Ordinance of the Region of Brussels Capital regarding the civil servants and Article 20 of the 2004 German-speaking Community Decree).
For D: Since  2007, the Federal Acts provide for a financial compensation for material and moral damages (Article 16 of the Racial Equality Act and 18 of the General Anti-discrimination Act). Damages in lieu are stipulated within the field of employment, in case of victimisation; it is provided that the person dismissed following a complaint for discrimination, can ask for his/her reintegration in his/her workplace. Besides that, damages in lieu are authorised in Belgian law and a judge could afford it in a case of discrimination. The Federal Acts also provide for a negative measure to stop offending; this is the order to cease discrimination (Article 18 for the Racial Equality Act and 20 for the General one), and this order can be matched with a pecuniary constraint (astreinte) in the case when the discrimination has not ceased (Article 17 and 19). It is also explicitly provided for the publication of the Court decision in newspapers or at the workplace (Article 18 and 20). Those sanctions also apply to legal persons. With respect to the criminal clauses contained in the relevant instruments, Belgian criminal law has extended to legal persons all offences which could be committed by natural persons through the Federal Act of 4 May 1999 . All Regional pieces of legislation also impose their obligations on both natural and legal persons. *The Decrees of the communities also remain unchanged regarding to this question.</t>
  </si>
  <si>
    <t>The Federal Act 2007-05-10 "Loi modifiant la loi du 30 juillet 1981 tendant à réprimer certains actes inspirés par le racisme et la xénophobie" in Chapter 3, article 5 explicitly stipulates that access to goods and services and the supply of publicly available goods and services are free from discrimination [three examined grounds included]. In this case healthcare is included while public housing is implied. Although this is a Federal law and applies to the country as whole,  the communites have adopted the same stances. [FR: 2008 “Décret relatif à la lutte contre certaines formes de discrimination”(and its updates until 2019); FL: 2008 “Decree containing a framework for the Flemish equal opportunities and equal treatment policy”; German-speaking community has not adopted a piece of legislation regarding the principle of equality in the field of the provision of goods and services; Brussels-Capital: Ordinance of 19 March 2009 (Ordinance modifying the Ordinance of 17 July 2003 creating the Brussels housing Code)].</t>
  </si>
  <si>
    <t>The Centre for Equal Opportunities and Opposition to Racism is the specialised Equality Agency (Unia: https://www.unia.be/en) for the grounds listed in this questionnaire. Unia is an independent public institution that combats discrimination and promotes equal opportunities. It was created by the law "Loi créant un Centre fédéral pour l'analyse des flux migratoires, la protection des droits fondamentaux des étrangers et la lutte contre la traite des êtres humains" of the 15th of February 1993. In 2014 Unia from a Federal was transformed from a federal institution into an inter-federal one, meaning that Uni could exercise it competences in federal matters and in matters managed by the Regions and Communities, by the law 2013-08-17/43 "Loi adaptant la loi du 15 février 1993 créant un Centre pour l'égalité des chances et la lutte contre le racisme en vue de le transformer en un Centre fédéral pour l'analyse des flux migratoires, la protection des droits fondamentaux des étrangers et la lutte contre la traite des êtres humains".</t>
  </si>
  <si>
    <t>Federal Act 2007-05-10 "Loi modifiant la loi du 30 juillet 1981 tendant à réprimer certains actes inspirés par le racisme et la xénophobie", Article 3 covers the three grounds in question. The provision of the law is extended also to the employment, but  vocational training (formation profesionnelle) is not mentioned in the Federal Law. Nevertheless, within the Belgian regions there are decrees that cover and extend the Federal Law and include vocational training. [Wallonia: 2008 "Décret relatif à la lutte contre certaines formes de discrimination"(2012 ammendment); Flanders: 2008 "Decree containing a framework for the Flemish equal opportunities and equal treatment policy (BS22 / 09/2008)" ;  German-speaking community:2012 Decree "2012.03.19, Dekret zur Bekämpfung bestimmter Formen von Diskriminierung"; Brussels: 2007 “Projet d'ordonnance relative à la lutte contre la discrimination et à l'égalité de traitement en matière d'emploi”  &amp; 2008 “Projet d’ordonnance visant à promouvoir la diversité et à lutter contre la discrimination dans la fonction publique régionale bruxelloise”(civil servants)].</t>
  </si>
  <si>
    <t>gc_new (128, 129, 133, 135)</t>
  </si>
  <si>
    <t>This is judged based on the so-called "faits personnels graves", which includes convictions, but also other actions, such as belonging to a movement that is considered dangerous for the state security or the impossibility to control the identity or the principal residence (see article 1 of Code de la nationalité belge  28 JUIN 1984)</t>
  </si>
  <si>
    <t>The economic integration can be proved by either of the following: a) having worked for at least 468 working days during the last 5 years as an employee and/or statutory agent in public office or b) having paid in Belgium, as self-employed, social security contributions during at least 6 trimesters during the past 5 years (see article 12 bis of Code de la nationalité belge  28 JUIN 1984)</t>
  </si>
  <si>
    <t>The social integration can be proved either by either of the following: a) a diploma or certificate of a recognised institution at the level of upper secondary education; b) having followed a professional training of at least 400 hours recognised by a competent authority; c) having the proof of a competent authority that the person has successfully followed an intergration course; d) having worked continously for 5 years as an employee and/or as statutory agent assigned to a public office and/or self-employed (independent worker)- see article 12 bis of Code de la nationalité belge  28 JUIN 1984)</t>
  </si>
  <si>
    <t>A2 as standard (see article 1 of Code de la nationalité belge  28 JUIN 1984)</t>
  </si>
  <si>
    <t>Children born in Belgium and who have had their main residence in Belgium since birth can acquire the Belgian nationality upon declaration before the age of 12 made by parents who themselves have been residing in Belgium during ten years prior to the declaration. Moreover, at least one of the parents must be authorised to reside in Belgium for an unlimited duration at the time of the declaration (see Code de la nationalité belge  28 JUIN 1984)</t>
  </si>
  <si>
    <t>5 years of legal residence (see Code de la nationalité belge  28 JUIN 1984)</t>
  </si>
  <si>
    <t>The permanent residence status is lost if the individual is absent from the territory during 12 consecutive months. See Law of 15 Decembre 1980 and http://www.adde.be/ressources/fiches-pratiques/sejour/statut-de-resident-longue-duree)</t>
  </si>
  <si>
    <t>The permanent residence permit is valid for 5 years (renewed by the administration), but the status has an unlimited duration (see Law of 15 décembre 1980 and https://dofi.ibz.be/sites/dvzoe/FR/Guidedesprocedures/Pages/R%C3%A9sidentsdelonguedur%C3%A9e.aspx)</t>
  </si>
  <si>
    <t>The permanent residence permit is valid for 5 years, but the status has an unlimited duration (see Law of 15 décembre 1980 and https://dofi.ibz.be/sites/dvzoe/FR/Guidedesprocedures/Pages/R%C3%A9sidentsdelonguedur%C3%A9e.aspx)</t>
  </si>
  <si>
    <t>No requirement (see https://dofi.ibz.be/sites/dvzoe/FR/Guidedesprocedures/Pages/R%C3%A9sidentsdelonguedur%C3%A9e.aspx)</t>
  </si>
  <si>
    <t>Applicants are required to show stable, regular and sufficient income to support themselves (and their family members under their responsability of maintenance). Income is evaluated based on the social assistance level (revenu d’intégration sociale), regularly indexed depending on the consumption price. See: https://dofi.ibz.be/sites/dvzoe/FR/Guidedesprocedures/Pages/R%C3%A9sidentsdelonguedur%C3%A9e.aspx</t>
  </si>
  <si>
    <t>Having resided legally and continously in Belgium during the last 5 years prior to the application (see Law of 15 décembre 1980 and https://dofi.ibz.be/sites/dvzoe/FR/Guidedesprocedures/Pages/R%C3%A9sidentsdelonguedur%C3%A9e.aspx)</t>
  </si>
  <si>
    <t>No restrictions</t>
  </si>
  <si>
    <t>Especially related to the right to vote: different campaigns in certain regions, online information on national and regional websites, etc.</t>
  </si>
  <si>
    <t>No specific measures.</t>
  </si>
  <si>
    <t>Intercultural education is included both as a stand-alone subject and as an integrated subject throughout the curricula and daily school activities.</t>
  </si>
  <si>
    <t>The three conditions are met, although there is no common standard of organization and evaluation of language teaching activities between the Flemish Community and the Wallonia-Brussels Federation. The system is much more centralized in the Flemish Community where standards and support material are set by a designed Center for Language and Education (Centrum voor Taal &amp; Onderwijs). The Wallonia-Brussels Federation gives more direct responsibility to school directions in terms of development of programmes and quality self-evaluation.</t>
  </si>
  <si>
    <t xml:space="preserve">Continuous and ongoing education support in the community language is offered in both pre-primary and compulsory education. </t>
  </si>
  <si>
    <t>No support/measures specifically targeting TCNs.</t>
  </si>
  <si>
    <t>Laws on compulsory education apply to all categories of compulsory-age foreigners (6-18 in the Flemish Community and 6-19 in the Wallonia-Brussels Federation) and grant same access as nationals. Explicitly recognized undocumented children's entitlement to basic formal education. No explicit restrictions in law for some categories of migrants to access non-compulsory education.</t>
  </si>
  <si>
    <t xml:space="preserve">Intercultural education is a principle of the teacher training system. Notions of cultural diversity and discrimination are part of both pre-service and in-service (development) training.   </t>
  </si>
  <si>
    <t xml:space="preserve">The 2011 Immigration Act stipulates that the requirements had to be met during the first three years (do note this became five years in 2016), after which the residence permit of the family member becomes unconditional: a residence permit which is autonomous of the right to stay of the sponsor, and which would not be affected by the fact that one or more requirements set for family reunification is not met anymore. During the first five years the residence permit (of limited duration , 1 year) is always conditional. The Immigration Office can verify whether the requirements set for the family reunification are still being met any time during the stay before the acquisition of an autonomous right to stay. </t>
  </si>
  <si>
    <t>All four elements are part of the 2011 Imigration Act</t>
  </si>
  <si>
    <t>The Royal Decreee “8 OCTOBRE 1981. - Arrêté royal sur l'accès au territoire, le séjour, l'établissement et l'éloignement des étrangers” and its subsequent amendments until 2019 stipulates that sufficient accommodation is needed which meets, for the foreigner and for the members of his family who ask to join him, the basic requirements of security, sanitation and habitability. In order to certify that he has the accommodation referred to in the first paragraph, the foreigner transmits proof of a registered lease contract relating to the accommodation allocated to his main residence or proof of the title to the property of the accommodation that he occupies.</t>
  </si>
  <si>
    <t>The TCN sponsor who wishes to reunite with his/her family member(s) must have sufficient, stable and regular means of subsistence. The income must be sufficient to cover the needs of the sponsor as well as those of his/her family members to avoid them becoming a burden on the public authorities.  The level of income, is set at 120% of the social assistance level (or living wage). This calculation cannot take into account family benefits, welfare benefits (revenu d'integration sociale), financial social aid, waiting or transition benefits as well as unemployment benefits unless the sponsor is actively looking for work. [Immigration Act 2011: 8 JUILLET 2011. - Loi modifiant la loi du 15 décembre 1980 sur l'accès au territoire, le séjour, l'établissement et l'éloignement des étrangers en ce qui concerne les conditions dont est assorti le regroupement familial”]</t>
  </si>
  <si>
    <t>In Wallonia from the 2014 Decree “Décret remplaçant le livre II du Code wallon de l'Action sociale et de la Santé relatif à l'intégration des personnes étrangères ou d'origine étrangère” () a welcome course “ parcours d’accueil” was created and became obligatory in 2014. For the French speaking part, the welcome course includes: a personalized welcome module, training in the French language, citizenship training, socio-professional orientation. When they register in a commune in the French-speaking region, new arrivals receive information relating to the reception route and are directed to the centres. For the Flemish-speaking part, the 2012 “Decree concerning the Flemish integration and integration policy” foresees: social orientation given in Dutch or in the mother tongue and which aims to provide the keys to understanding the Belgian system, basic Dutch course more or less important, and a professional career orientation (directed towards obtaining a job), educational (towards the pursuit of studies or training or social) or aimed at participation in socio-cultural life, volunteering to determine the activity which best suits the profile of the person. At the end of this first part, the person receives a certificate and can decide to extend the course on a voluntary basis and this for the various aspects present in the first part. (https://www.vivreenbelgique.be/sejour-en-belgique/accueil-et-integration-des-primo-arrivants)</t>
  </si>
  <si>
    <t>In Wallonia from the 2014 Decree “Décret remplaçant le livre II du Code wallon de l'Action sociale et de la Santé relatif à l'intégration des personnes étrangères ou d'origine étrangère” a welcome course “ parcours d’accueil” was created and became obligatory in 2014. This comes as an aid with the declaration that newly-arrived sign in accordance with the Federal Act of 2014 where the efforts of integration of the newcomers would be monitored. For the Flemish-speaking areas, the 2012 “Decree concerning the Flemish integration and integration policy” raises level of required Dutch courses from A1 to A2.</t>
  </si>
  <si>
    <t>Post-arrival integration is within the competences of the communities. For the French-speaking, the French Community Commission (COCOF) in the Brussels Region and to the Walloon Region is in  charge, while in Flanders it is the Flemish government (Vlaamse Regering). There is the requirement to take language and integration courses. In Wallonia from the 2014 Decree “Décret remplaçant le livre II du Code wallon de l'Action sociale et de la Santé relatif à l'intégration des personnes étrangères ou d'origine étrangère” (Not 2012 as the expert previously coded) a welcome course “ parcours d’accueil” was created and became obligatory in 2014 For the Flemish-speaking areas, the 2012 “Decree concerning the Flemish integration and integration policy” raises level of required Dutch courses from A1 to A2.</t>
  </si>
  <si>
    <t>In principle, no parents/grandparents and adult children are eligible for family reunification in the scenario where the sponsored is a TCN and the sponsor is also a TCN who stays indefinite in Belgium. When referring to adult children the exceptions are about a single disabled child over 18. On the other hand, regarding the parents/grandparents the exceptions are about a) the parents of an unaccompanied minor with a refugee status or under subsidiary protection if the minor is under eighteen years old; arrived on the Belgian territory unaccompanied by an adult legally responsible and in charge of its care; or was left alone after his/her arrival and b) the parents of an adult Turkish national could benefit from the right to family reunification under the bilateral agreement. But this concerns only rare situations where the Turkish national arrived in Belgium as a migrant worker. 
Outside the scope of the scenario the strand foresees, children or descendants of Belgians of EU nationals are eligible for family reunification,  similarly the parents of a minor with Belgian or EU nationality, and the ascendants or distant family member of EU nationals.   [Original law: 15 Decembre 1980. - Loi sur l'accès au territoire, le séjour, l'établissement et l'éloignement des étrangers”, last amended 22/08/2019 and circular “13 DECEMBRE 2013. — Circulaire relative à l’application des articles de la loi du 15 décembre 1980 sur l’accès au territoire, le séjour, l’établissement et l’éloignement des étrangers, en ce qui concerne les conditions dont est assorti le regroupement familial, qui ont été interprétées par la Cour constitutionnelle dans l’arrêt n° 121/2013 du 26 septembre 2013”, and  as updated by the Belgian Home office  
(https://dofi.ibz.be/sites/dvzoe/FR/Guidedesprocedures/Pages/Regroupement_familial/Le_regroupement_familial.aspx)]</t>
  </si>
  <si>
    <t xml:space="preserve">The 2011 Immigration Act stipulates that the requirements had to be met during the first three years (do note this became five years in 2016), after which the residence permit of the family member becomes unconditional: a residence permit which is autonomous of the right to stay of the sponsor, and which would not be affected by the fact that one or more requirements set for family reunification is not met anymore. </t>
  </si>
  <si>
    <t>No pre-entry language and integration requirement.</t>
  </si>
  <si>
    <t>No measures implemented by the government to foster economic integration specifically targeting TCNs youth or women.</t>
  </si>
  <si>
    <t>No targeted programs for TCNs implemented by the government.</t>
  </si>
  <si>
    <t>For most statutory jobs (fixed appointments), the foreign worker must be of Swiss nationality or be a citizen of a country which belongs to the European Economic Area. For contractual jobs (of fixed or indefinite duration), there is no nationality requirement (except for functions where there is exercise of public authority). Functions where there is exercise of public authority include jobs such as prison surveillance assistant (prison guard), diplomat and financial inspector.</t>
  </si>
  <si>
    <t>No direct access for residents on family reunion permits (required to obtain a work permit). Law 30/04/1999 on the employment of foreign workers: http://www.ejustice.just.fgov.be/cgi_loi/change_lg.pl?language=fr&amp;la=F&amp;cn=1999060935&amp;table_name=loi</t>
  </si>
  <si>
    <t xml:space="preserve">100 - Regular consultation, together with a) anf b) 
75 -  Regular consultation, with members elected or appointed by foreign residents or associations (with or without state intervention)
50 - Regular consultation of foreign residents on national level, with members selected/appointed by state only
25  - ad-hoc consultation of foreign residents on national level
0 - No consultation at the national level
</t>
  </si>
  <si>
    <t>One example where general support fails is being language-inclusive. Most existing brochures (for example at universities) are in portuguese only</t>
  </si>
  <si>
    <t>Migrants have same access as nationals to education (compulsory and freely provided by the State from 4 to 17 years old) See law 13445/2017</t>
  </si>
  <si>
    <t>Some NGOs as well as Universities will offer preparatory courses for University access. UNHCR lists Universities with special programmes for migrants, refuggess and asylum seekers: List of universities with facilitated entrance procedures for refugees
Bahia
Universidade Federal da Bahia (UFBA)
City: Salvador, Vitória da Conquista e Camaçari 
Website: www.ufba.br/
The university has a special program for vulnerable immigrants and refugees to apply for a degree. You must have completed secundary education (or equivalent) in another country and prove the permanent or temporary humanitarian visa issued by the National Immigration Council. The ENEM is optional, but if the candidate has done so, he/she must enter the registration number. The last edital, already closed, can be accessed here.
Phone: (71) 3283.7820
E-mail: ssoa@ufba.br.
Distrito Federal
Universidade de Brasília (UnB)
City: Brasília
Website: http://www.unb.br/
The university has a special program that allows refugees to register as regular students. The person must be declared a refugee by the “Comitê Nacional para Refugiados” (National Committee for Refugees – CONARE) to be eligible. No candidate who has completed secondary education in Brazil will be accepted. The university fills any places arising from the dismissal and the transfer of students to other tertiary level institutions or those remaining from the “Vestibular”. Refugees admitted as students have the same rights and duties as other students at UnB.
Phone:  (61) 31070254 (Dean’s Office).
Espírito Santo
Universidade Vila Velha (UVV)
City: Vila Velha
Website: https://www.uvv.br/
The university opens entrance exams for refugees with remaining vacancies in undergraduate and technological undergraduate courses.
More information: Refugee Support Center in Espírito Santo (NUARES), Av. Commissioner José de Dantas Mello, number 21. Boa Vista, Vila Velha – ES.
Phone: (27) 99248-9654.
E-mail: vmozine@uvv.br.
Minas Gerais
Universidade Federal de Juiz de Fora (UFJF)
City: Juiz de Fora
Website: https://www2.ufjf.br/noticias/category/concursos-ingresso/
The university has special resolutions that allow political refugees to enroll as regular students. (17/2003, UFJF High Council and 5/2004, UFJF Undergraduate Sector Council). To apply, you must complete the Enrollment Form and bring the copies of the following documents: current evidence from the National Committee for Refugees (Conare) of the status of a political refugee; current refugee / resident person’s portfolio; and a document capable of proving schooling or, if he/she does not have possession of such document, attested to the condition of admission of the Conare. Other documents may be requested later by the university. The vacancies are made available according to the annual calendar of the UFJF.
Phone: (32) 2102-3911
E-mail: faleconosco@ufjf.edu.br (Central de Atendimento – UFJF)
Universidade Federal de Minas Gerais (UFMG)
City: Belo Horizonte
Website: https://www.ufmg.br/
The university provides specific places for refugees. Enrolment is restricted to those who have completed their secondary education in their country of origin up to two years prior to having their application approved by CONARE (the Brazilian National Committee for Refugees), or those who have completed the same level of study in Brazil up to two years after endorsement by CONARE. The resolution with all the information is available here.
Further Information: Public service hours: 8h30 – 11h and 13h – 16h30.
Phone: (31) 3409-4162 (DRCA).
E-mail: info@drca.ufmg.br
Universidade Federal do Triângulo Mineiro (UFTM)
Cities: Uberaba and Iturama
Website: http://www2.uftm.edu.br/
The university provides specific places for refugees in various courses. The selection process for admission takes place in January. For more information, click here.
E-mail: ingresso@proens.uftm.edu.br
Paraná
Universidade Federal da Integração Latino-Americana (UNILA)
City: Foz do Iguaçu
Website: https://portal.unila.edu.br/ingresso/refugiados
The university selects refugee and humanitarian visa people to enter UNILA’s 29 undergraduate courses. The candidates selected, summoned and registered will have priority over the other candidates, through the availability of the University’s budget, the receipt of student aid through the Pro-Rector’s Office Estudantis – PRAE / UNILA, including: food aid, housing assistance and transportation assistance. The application for the year 2020 is open until 07/18/2019 and the details can be checked in the last call for applications.
E-mail: seleccion.al@unila.edu.br
Universidade Federal do Paraná (UFPR)
City: Curitiba
Website: http://www.ufpr.br/portalufpr/
The Federal University of Paraná (UFPR) has a project for refugees to reentry university. Students who had their studies interrupted in their country of origin can re-apply at UFPR for continuing them. Moreover, if you need financial assistance you can apply for scholarships that offer assistance for housing, transportation and food.
Universidade Estadual do Centro-Oeste do Paraná (UNICENTRO)
City: Guarapuava and Irati
Website: https://www3.unicentro.br/
The Higher Education Access Program for CONARE-recognized refugees in face-to-face undergraduate courses establishes additional initial vacancies, according to each Department’s adherence to the program and corresponding to two per course and shift offered at Unicentro University Campuses, intended for refugees who have completed upper secondary education in their country of origin or in another country of residence. The refugee interested in occupying a vacancy in the program must apply by submitting supporting documentation, according to the deadline and other guidelines defined in a notice published by the Dean of Education. The selection of candidates interested in joining Unicentro through the program is based on the result obtained from the National High School Exam (Enem).
Phone: (42) 3621-1022 (PROEN)
Pernambuco
Faculdade Metropolitana da Grande Recife
City Jaboatão dos Guararapes
Website: https://www.metropolitana.edu.br/cursos/graduacao/bacharelado/
The Faculdade Metropolitana da Grande Recife is a private university that offers  scholarships of 100% in monthly fees for regular migrants to the undergraduate courses (Law, Administration, Accounting, Gastronomy, Physiotherapy, Pedagogy, Industrial Production Management, Resource Management, Human Resources Financial Management and Logistics) being one place per course.
Phone: (81)2128-0500 / 0800-500-0500
E-mail: informacoes@metropolitana.edu.br
Rio de Janeiro
Universidade Federal Fluminense (UFF)
City: Niterói
Website: www.uff.br
The UFF offers places for refugees recognized by CONARE through vacancies available in undergraduate courses, approval of a Portuguese course for foreigners and passing a level examination exam in content equivalent to the national high school. The refugee student must formalize their application for admission to the Protocol of the Dean of Academic Affairs (PROAC), presenting the supporting documentation attested by CONARE.
More information: Rua Prof. Marcos Waldemar Freitas Reis S / N °, Gragoatá Campus, Block E, room 412 – Niterói / RJ.
Phone: (21) 2629-2732; (21) 2629-2727; (21) 996240897.
Email: avasconcelos@id.uff.br; clarissamariabeatriz@gmail.com; crbarr@gmail.com; csvmuff@gmail.com.
Rio Grande do Sul
Universidade Federal de Santa Maria (UFSM)
City: Santa Maria
Website: http://site.ufsm.br/servicos/ingresso-e-reingresso
Resolution 041/2016 establishes the access of migrants and refugees in a vulnerable situation to the technical and superior education. Available here. Every year, the university publishes a specific call for refugees and immigrants in vulnerable situations. The last call for applications, already closed, can be accessed here.
Universidade Federal do Rio Grande do Sul (UFRGS)
City: Porto Alegre
Site: http://www.ufrgs.br/prograd/edital-de-selecao-para-ingresso-de-pessoas-em-situacao-de-refugio-nos-cursos-de-graduacao
The university, through a special department on affirmative actions, opened special applications for refugees for the first time last November, 2017. There were 32 vacancies for asylum seekers and refugees in 19 graduation courses, to start in the beginning of 2018. Information available here.
Roraima
Universidade Federal de Roraima (UFRR)
City: Boa Vista
Site: hthttp://ufrr.br/cpv/index.php?option=com_phocadownload&amp;view=category&amp;id=40&amp;Itemid=301tps://www.santiagodantas-ppgri.org/
The university presents job vacancies for refugees applicants, refugees and immigrants in vulnerable situations. The applicant must present the refugee status certificate issued by the National Committee for Refugees (CONARE) and any documents proving its regularity in Brazil as a foreigner or proof of immigration regularity by means of declaration that places him as a permanent resident in accordance with the normative resolutions of the National Immigration Council (CNIG) and the Interministerial Ordinances and Proof of completion of High School or equivalent in another country upon presentation of a certificate of completion of High School or equivalent . The last call, already closed, can be accessed here.
E-mail: cpv@ufrr.br
São Paulo
Bolsa San Tiago Dantas (UNESP – UNICAMP – PUC)
City: São Paulo
Website: https://www.santiagodantas-ppgri.org/
The Postgraduate Program in International Relations San Tiago Dantas, from UNESP (Universidade Estadual Paulista), UNICAMP (Universidade Estadual de Campinas) and PUC-SP (Pontifícia Universidade Católica de São Paulo), opened, for the first time, special applications for refugees for Master and Doctorate courses during january 2018.
Further information: click here.
Universidade Católica de Santos (UNISANTOS)
City: Santos
Website: http://www.unisantos.br/portal/editais/editais-abertos/
The university offers scholarships to refugees, which pays all tuition and/or university fees for such students. As a general rule, the notice for scholarships is published in January of each year and the relevant information is available on the university website. To access the last call for applications, click here.
Universidade Estadual de Campinas (UNICAMP)
City: Campinas
Website: www.unicamp.br
The university has opened vacancies for refugees and refugees since 1980, through a special application form on the Academic Board. It is mandatory to have refugee status already recognized and validated by CONARE (Brazilian National Committee for Refugees) when applying for a place in one of the undergraduate or postgraduate courses. It is necessary to have completed secondary education and carry supporting documentation to enroll in undergraduate courses. To apply for postgraduation courses, the candidate must have completed higher education and carry the supporting documentation. An internal committee evaluates the applications.
Further information: Public service hours: 8h45 – 22h30. Universidade Estadual de Campinas – Diretoria Acadêmica – Rua Sérgio Buarque de Holanda, 290 – Ciclo Básico II – Cidade Universitária “Zeferino Vaz”. Bairro Barão Geraldo – CEP 13083-859.
Phone: (19) 35216410 (DAC).
E-mail: dac@unicamp.br  and catedrarefugiados@nepo.unicamp.br (Cátedra Sérgio Vieira de Mello/UNICAMP).
Universidade Federal do ABC (UFABC)
City: Santo André e São Bernardo
Website: http://www.ufabc.edu.br/
In January 2018, UFABC offered 12 places for refugees and asylum seekers through Sisu, the Unified Selection System. The vacancies were for graduation in two areas: Bachelor in Science and Technology (BC &amp; T) and Bachelor in Sciences and Humanities (BC &amp; H), divided between the Campi of Santo André and São Bernardo.
To enroll in the Sisu, the student must have taken the National High School Examination (Enem) of the previous year. The minimum grade in the Enem required by UFABC is 450 points in each area of knowledge and 500 in the writing.
Phone: (11) 4996-0001 / (11) 2320-6120.
Universidade Federal de São Carlos (UFSCar)
City: São Carlos
Website: http://www.ufscar.br
The University has specific vacancies for refugees on their undergraduate courses. There are, in total, 64 courses on university campus of São Carlos (distant 235km from the capital), Araras (170km from the capital), Sorocaba (102 km from São Paulo), Buri (266 km) and Lagoa do Sino (240km).
Phone: (16) 3351-8152.
Universidade Federal de São Paulo (UNIFESP)
City: São Paulo
Website: https://www.unifesp.br/
Beginning in 2019, UNIFESP’s Refugee and Humanitarian Visa Admission Program has allocated vacancies to refugees, stateless persons and humanitarian visa holders offered by the university’s undergraduate courses. The Undergraduate Dean’s Office will publish, annually, a notice of opening of the selection process for refugees, stateless persons and holders of humanitarian visas, listing the number of vacancies offered per course and other rules and particularities.
More information: 1500 Sena Madureira Street, 1st Floor – Vila Clementino, São Paulo – SP.
Phone: (11) 3385-4101.
Email: prograd@unifesp.br</t>
  </si>
  <si>
    <t>Equal to sponsor’s residence permit and renewable</t>
  </si>
  <si>
    <t xml:space="preserve">
Proof of resources is not required for family visa applications.</t>
  </si>
  <si>
    <t xml:space="preserve">Immigration Law 13.445/2017, Section 2 guarantees access to social security independent from nationality or migration condition. </t>
  </si>
  <si>
    <t>There is no government-led measures targeting women or youth especifically.</t>
  </si>
  <si>
    <t>Same procedures and fees as for nationals. The platform is online and details can be found here: http://carolinabori.mec.gov.br/</t>
  </si>
  <si>
    <t xml:space="preserve">Most of the entrepreneurial activities carried out by migrants are, however, informal. </t>
  </si>
  <si>
    <t>See Law 8.212 passed on 24/07/1991. To access social security residency was necessary (however, there was no specific minimum time residing in the country)</t>
  </si>
  <si>
    <t>100 - All of them
50 - A and (C or certain categories of B) 
0 - Only A or none</t>
  </si>
  <si>
    <t>100 - Same procedures and fees as for nationals 
50 - Different procedure than for nationals (e.g. more documents and/or higher fees are required)
0 - Ad hoc/No procedure for recognition of titles for certain TCN residents or certain fields of study (e.g. recognition depending on mutual recognition agreements)</t>
  </si>
  <si>
    <t>a) Canadian Charter of Rights and Freedoms and the Ontario and the Federal human rights codes provide for the possibility of but do not require affirmative action ("special") programs. Cannot speak to other jurisdictions. b) Federal human rights act expressly permits data collection. OHRC Special Program policy guide interprets its code to permit data collection. Ontario's code, and codes across other jurisdictions in varying degrees, give commissions broad mandates to research, consult, inquiry into, advise, recommend, speak out, initiate complaints, or  intervene in proceedings and report publicly on human rights matters</t>
  </si>
  <si>
    <t>There is no financial requirement with respect to the obtaining of citizenship.</t>
  </si>
  <si>
    <t xml:space="preserve">C-24 2014 argues that requiring 14-64 year-olds to meet knowledge and language requirements provides an incentive for more individuals to acquire official language proficiency and civics knowledge, which helps them successfully integrate into Canadian society. </t>
  </si>
  <si>
    <t xml:space="preserve">Change in 2012:The federal government announced a regulation that will require proof of official language ability to be submitted with applications for citizenship. Name of law IRPA. CLB level 4 equivalent of A2: http://www.cic.gc.ca/english/helpcentre/answer.asp?q=569&amp;t=5
</t>
  </si>
  <si>
    <t>On October 11, 2017, some changes to the Citizenship Act as a result of Bill C-6 became law.
1.	One must be physically present in Canada for 3 out of the last 5 years with no minimum number of days per year, before applying for citizenship.
Previously: One had to be physically present in Canada for 4 out of 6 years, with a minimum of 183 days in each of the 4 years, before applying for citizenship.
2.	Days spent in Canada before becoming a permanent resident (as a temporary resident or protected person) within 5 years of applying for citizenship, count as ½ days, up to a maximum of 1 year (365 days).
Previously: The time spent in Canada before becoming a permanent resident did not count towards the physical presence requirement for citizenship.</t>
  </si>
  <si>
    <t>Increase from 3 to 4: C-24  2014 Act requires physical presence for four years (1,460 days) out of the six years;</t>
  </si>
  <si>
    <t>You must have been physically present in Canada for a minimum of 730 days within the past five (5) years.
If you have been a permanent resident for less than five (5) years
you must show that you will be able to meet the minimum of 730 days of physical presence in Canada within five (5) years of the date you became a permanent resident.http://www.cic.gc.ca/english/information/applications/guides/5445ETOC.asp#appendixA</t>
  </si>
  <si>
    <t>Permanent resident status in Canada is indefinite, or permanent, subject only to a person’s becoming inadmissible. A permanent resident visa, given to a foreign national after their application to immigrate to Canada has been approved, can generally   be exercised anytime up to 12 months from the date of the issuance.</t>
  </si>
  <si>
    <t xml:space="preserve">Applicants who immigrate to Canada in the economic class (skilled workers, and business class applicants) are required to take a language proficiency test in Canada’s two official languages, English and French, or provide other evidence of proficiency. Language proficiency is an important element in the points system used to assess applications.  Points are assessed for each of a person’s reading, writing, and oral comprehension in each language While a test may be required, language proficiency is not strictly required as the points total could in theory be met without having English or French language proficiency. </t>
  </si>
  <si>
    <t>Canadian multiculturalism policy</t>
  </si>
  <si>
    <t>No uniform program exists as again the situation varies by province. Also determined by the degree granting institution. But in-service training is readily available</t>
  </si>
  <si>
    <t>B: Bridging courses for overseas trained teachers</t>
  </si>
  <si>
    <t>It varies by province</t>
  </si>
  <si>
    <t>Governments occasionally support projects that do research in this area. They are eligible for the same programs as all other students. B more common than A, however A student-specific based on B funding allocation formulas. A) 2.1.1., 2.3.2/3 Policies and Procedures for Ontario Elementary and Secondary Schools, K-12 2007 Funding formulas exist in Alberta, BC, Ontario, SK.</t>
  </si>
  <si>
    <t xml:space="preserve">A, B, and C in most. A) 2.5, 2.6 Curriculum also in Alberta, BC, Nova Scotia,  B) 2.5.2, 2.12.1 C) 2.1.1, 2.8.1. Policies and Procedures for Ontario Elementary and Secondary Schools, K-12 2007 </t>
  </si>
  <si>
    <t>2.5.1, 2.10.1 Policies and Procedures for Ontario Elementary and Secondary Schools, K-12 2007</t>
  </si>
  <si>
    <t xml:space="preserve">There are programs both at the federal level for adults and in schools for children.There are transitional streams for students in each province to help them adjust if there language skills are inadequate to stay with the mainstream.  A: Ex pre-primary in BC. 2.1.1. Policies and Procedures for Ontario Elementary and Secondary Schools, K-12 2007 </t>
  </si>
  <si>
    <t>International tuition waivers exist in some immigrant-receiving provinces which grant residents same access as nationals to university. However undocumented migrants right restricted including major financial and legal barriers. Students without permanent residence or citizenship are most often required to hold a study permit. Universities with autonomy may admit on case-by-case basis. Some graduate programs have quota for internationalstudents.</t>
  </si>
  <si>
    <t xml:space="preserve">A Several provincial government websites and information brochures. B) Example use of Settlement Workers in School in British Columbia, C. 2.8.3, Policies and Procedures for Ontario Elementary and Secondary Schools, K-12 2007 </t>
  </si>
  <si>
    <t>October 2012: Two years of residence now required for permanent residence</t>
  </si>
  <si>
    <t>Voluntary programmes such as CLIP</t>
  </si>
  <si>
    <t xml:space="preserve">Family sponsorship does not involve a language assessment.  </t>
  </si>
  <si>
    <t>Effective 24 October 2017, Immigration, Refugees and Citizenship Canada (IRCC) has increased the age limit for dependent children to include children under the age of 22. The term “dependent child” is defined by Canadian immigration law and is used to determine who is a dependent family member of a principal applicant. As of 24 October 2017, a dependent child is a biological or adopted child who is less than 22 years of age and is not married. Children who are 22 years old or older may qualify as dependents if they are unable to self-support and have relied on the financial support of their parents due to a physical or mental condition. Prior to this change, a dependent child was less than 19 years old.
Children who meet the “dependent child” definition can be included in their parents’ application for temporary or permanent residence.</t>
  </si>
  <si>
    <t>occupation-specific language training, mentoring scheme, additional training, job placement, preparation for exams</t>
  </si>
  <si>
    <t>Pan Canadian Framework for the Assessment and Recognition of Foreign Qualifications: Canadians and internationally-trained applicants will be treated equally with regards to the requirements that must be demonstrated in order to achieve qualification recognition.  Recognition of foreign qualifications in one jurisdiction requires that other jurisdictions accept that licensing decision. Once an internationally-trained individual is certified by a province or territory, he or she cannot be treated any differently for certification purposes than a domestically-trained worker.</t>
  </si>
  <si>
    <t>7 - a,c and some categories of b</t>
  </si>
  <si>
    <t>a,c and some categories of b</t>
  </si>
  <si>
    <t>Migrant Department (c) (https://www.extranjeria.gob.cl/media/2019/04/DEMInvestigav1Fuentes-de-Informaci%C3%B3n-Sobre-Poblaci%C3%B3n-Migrante-en-los-Servicios-del-Estado.pdf). The migration department funded research on sources of information on migrants in various State services, including those of the Ministry of Health. In P. 19 of the document, indicates the instruments that apply two public institutions related to health with the objective of characterizing the migrant population in the coverage and use of the public health system, monitoring certain diseases and causes of deaths.</t>
  </si>
  <si>
    <t>https://www.minsal.cl/salud-del-inmigrante/</t>
  </si>
  <si>
    <t>Law 20405 of 2009, article 3.  https://www.leychile.cl/Navegar?idNorma=1008867</t>
  </si>
  <si>
    <t>Law 20405 of 2009 create 
National Institute of Human Rights https://www.leychile.cl/Navegar?idNorma=1008867</t>
  </si>
  <si>
    <t xml:space="preserve">a, c and d. Art. 19.3 Constitution, arts 4 and 12 of Law N° Ley 20609 of 2012. </t>
  </si>
  <si>
    <t xml:space="preserve">Art. 19.2 Constitution, art. 2 Ley 20609 of 2012. </t>
  </si>
  <si>
    <t>Art. 19.2 Constitution, art. 2 Ley 20609 of 2012. Contemplate exception in case of legitimate exercise of another fundamental right, being one of them 
freedom of work.</t>
  </si>
  <si>
    <t>Art. 19.2 Constitution, art. 2 Ley 20609 of 2012</t>
  </si>
  <si>
    <t>No requirement}</t>
  </si>
  <si>
    <t>Include cases of pending criminal procedures. Decree 5142 of 1960 article 3.1 (http://bcn.cl/1v470)</t>
  </si>
  <si>
    <t>Demonstrate livelihoods. Decree 5142 of 1960 article 3.2 (http://bcn.cl/1v470)</t>
  </si>
  <si>
    <t>No assesment</t>
  </si>
  <si>
    <t>DS 597 art 127</t>
  </si>
  <si>
    <t>2 years. DS 597 art. 80.</t>
  </si>
  <si>
    <t xml:space="preserve">Included in Budget Law. Then created  a special Program for migrant inclusion by administrative norm. Resolucion exenta 2405 of 2019 (http://bcn.cl/2bpr4). Agencies   will directly assist immigrants and their families. The resources will be carried out through financial collaboration agreements signed between the Ministry of Interior and Public Security and public and / or private non-profit institutions. The Program considers the direct delivery of benefits through two lines of financing, the first oriented to the development of group activities, and the second referred to the financing of individual benefits subject to the conditions of vulnerability of people. A. Group initiatives. 1. Labor Training: in various trades, preferably that enable independent work. 2. Language learning for non-Spanish speaking migrants. 3. Labor preparation and integration: teaching project to improve job placement and permanence in a job for immigrants. 4. Psycho-emotional support: teaching projects related to the migratory duel presented by immigrants, considering the reactions related to the loss, the traumatic, the uncertainty and the problems of adaptation that the immigrants present. Looking to improve the soft skills needed to face this situation.  B. Individual cases: 1. Contributions for the payment of procedures for recognition and validation of primary, secondary, higher studies and professional or technical degrees carried out abroad. 2. Contributions for the payment of procedures for the translation of diplomas and certificates of studies. 3. Contributions for the payment of interpreter in carrying out activities related to its insertion in the country, such as: Statements before the Public Prosecutor's Office, reparative therapies, procedures before public services, or for the purpose of carrying out some essential procedure of the procedure for determining refugee status. 4. Contributions for the payment of movable property, tools or supplies for the development of a trade, only in cases where the applicant has the knowledge and experience necessary to develop said trade. 5. Contributions for the payment of goods, tools or supplies for activities related to the marketing of food or objects, only in cases where the applicant has the respective authorization and the knowledge and experience necessary to carry out said activity. 6. Contributions for the payment of fees for training courses and work improvement. 7. Contribution for the payment of documents required for immigration regularization. 8. Contribution for the payment of rental income. 9. Contribution for the payment of basic household goods. </t>
  </si>
  <si>
    <t>ncluded in Budget Law. Then created  a special Program for migrant inclusion by administrative norm. Resolución exenta N° 2495 of 2018 (http://bcn.cl/288zf). Agencies   will directly assist immigrants and their families. The resources will be carried out through financial collaboration agreements signed between the Ministry of Interior and Public Security and public and / or private non-profit institutions. The Program considers the direct delivery of benefits through two lines of financing, the first oriented to the development of group activities, and the second referred to the financing of individual benefits subject to the conditions of vulnerability of people. A. Group initiatives. 1. Labor Training: in various trades, preferably that enable independent work. 2. Language learning for non-Spanish speaking migrants. B. Individual cases: 1. Contribution for the payment of rental income. 2. Contribution for the payment of basic household goods. 3. Contribution for the payment of funeral services. 4. Contribution for the payment of documents required for immigration regularization.</t>
  </si>
  <si>
    <t>ncluded in Budget Law. Then created  a special Program for migrant inclusion by administrative norm. Resolución exenta N° 590 of 2017 (http://bcn.cl/20ou3). Agencies   will directly assist immigrants and their families. The resources will be carried out through financial collaboration agreements signed between the Ministry of Interior and Public Security and public and / or private non-profit institutions. Beneficiaries: 1°.  REGULAR VULNERABLE IMMIGRANTS. Benefits: A. Health: medications, supplies or medical treatments (includes physical rehabilitation).  B. Housing: Contributions to complete prior savings, in order to apply for the current programs of the Ministry of Housing and Urban Planning; Acquisition or contributions for the purchase of emergency housing; acquisition of construction materials provided that the beneficiary or a member of his family group owns the home to be repaired; contributions or payment of up to 3 dividends in arrears to prevent the initiation of an executive judgment or the auction of seized assets; Payment of the monthly rental fee, up to a period of 6 months. C. EDUCATION: Contributions for payment of fees in Higher Education establishments; Contributions for the payment of qualification of entities of Higher Education; Acquisition of formal and sports uniform, footwear, school supplies and tools to support learning, from those who are not beneficiaries of any of the programs of the School Assistance Board and Scholarships or other organizations; Contributions for the payment of procedures for recognition and validation of primary, secondary, higher studies and professional or technical degrees carried out abroad; Contributions to language learning, when it comes to non-Spanish-speaking immigrants. D. LABOR TRAINING AND MICRO ENTREPRENEURSHIP: Contributions for the acquisition of machines, tools, materials and work supplies, which allow the generation of beneficiary income; Contributions for the payment of tariffs and materials, of training courses and work improvement. 2°. VICTIMS OF TRAFFICKING PEOPLE. Benefits. A. Health: medications, supplies or medical treatments (includes physical rehabilitation). B. Housing: Contributions or payment of accommodation or lease.  C. Social Assistance: Acquisition of basic household goods; Contributions for the payment of funeral services; Acquisition of food and hygiene supplies; Contributions or payment of food corresponding to breakfast, lunch, eleven or dinner; Contributions or payment intended to finance the acquisition of telephone cards to guarantee communication between the victim and their relatives in the country of origin; Contributions or payment intended to finance the documents required by the victim, to regularize their residence in the country, specifically, visa, passport,  identity card for foreigners and background certificate and any other necessary to fulfill the stated objective. D. Disability: Acquisition or contributions for the financing of technical aids, and / or elements and supplies that allow its proper functioning. E. Contribution for learning the Spanish language in favor of those who are not Spanish speakers. F. Contribution for the financing of Interpreters to accompany the beneficiary of the benefit in carrying out activities related to the insertion of the Victim of Trafficking in the country, such as, for example, statements before the Public Ministry, reparative therapies, procedures before services public, among others.</t>
  </si>
  <si>
    <t>ncluded in Budget Law. Then created  a special Program for migrant inclusion by administrative norm. Resolución exenta N° 648 of 2016 (http://bcn.cl/26o81). Agencies   will directly assist immigrants and their families. The resources will be carried out through financial collaboration agreements signed between the Ministry of Interior and Public Security and public and / or private non-profit institutions. Beneficiaries: 1°.  REGULAR VULNERABLE IMMIGRANTS. Benefits: A. Health: medications, supplies or medical treatments (includes physical rehabilitation).  B. Housing: Contributions to complete prior savings, in order to apply for the current programs of the Ministry of Housing and Urban Planning; Acquisition or contributions for the purchase of emergency housing; acquisition of construction materials provided that the beneficiary or a member of his family group owns the home to be repaired; contributions or payment of up to 3 dividends in arrears to prevent the initiation of an executive judgment or the auction of seized assets; Payment of the monthly rental fee, up to a period of 6 months. C. EDUCATION: Contributions for payment of fees in Higher Education establishments; Contributions for the payment of qualification of entities of Higher Education; Acquisition of formal and sports uniform, footwear, school supplies and tools to support learning, from those who are not beneficiaries of any of the programs of the School Assistance Board and Scholarships or other organizations; Contributions for the payment of procedures for recognition and validation of primary, secondary, higher studies and professional or technical degrees carried out abroad. D. SOCIAL ASSISTANCE: Acquisition of basic household goods; Contributions for the payment of funeral services; Acquisition of food and hygiene supplies; Contributions to generate agreements due to the existence of a debt and / or to pay basic service debts (water, electricity and gas); Freight for transfer of goods for moving reasons. E. LABOR TRAINING AND MICRO ENTREPRENEURSHIP: Contributions for the acquisition of machines, tools, materials and work supplies, which allow the generation of beneficiary income; Contributions for the payment of tariffs and materials, of training courses and work improvement; Contributions to language learning, when it comes to non-Spanish-speaking immigrants. F. DISABILITY: Acquisition or contributions for the financing of technical aids and / or elements and supplies that allow its proper functioning; Contributions for the acquisition of materials necessary for the conditioning of the home of people with disabilities. 2°. VICTIMS OF TRAFFICKING PEOPLE. Benefits. A. Health: medications, supplies or medical treatments (includes physical rehabilitation). B. Housing: Contributions or payment of accommodation or lease. C. CONTRIBUTION FOR THE FINANCING OF INTERPRETERS: to provide support to the beneficiary of the benefit in carrying out activities related to the insertion of the Victim of Trafficking in the country, such as, for example, statements before the Public Ministry, reparative therapies, procedures before public services , among others.</t>
  </si>
  <si>
    <t>ncluded in Budget Law. Then created  a special Program for migrant inclusion by administrative norm. Resolución exenta N° 1339 of 2015 (http://bcn.cl/26b4e). Agencies   will directly assist immigrants and their families. The resources will be carried out through financial collaboration agreements signed between the Ministry of Interior and Public Security and public and / or private non-profit institutions. Beneficiaries: 1°.  REGULAR VULNERABLE IMMIGRANTS. Benefits: A. Health: medications, supplies or medical treatments (includes physical rehabilitation).  B. Housing: purchase of emergency housing or construction materials to repair housing of which they own; monthly rental fee, up to a period of 6 months. C. Education: payment of fees in Higher Education establishments, provided that they are regular students, and that they have an approval of at least 50% of the subjects of their total career; Acquisition of formal and sports uniform, footwear, school supplies and tools to support learning, from those who are not benefited by regular programs of the School Assistance Board and Scholarships or other organizations; Contributions for the payment of procedures for recognition and validation of higher studies and professional degrees carried out abroad.
 D. Social care: Acquisition of basic household goods, Contributions for the payment of funeral services; Acquisition of food and hygiene supplies, Contributions to generate agreements, due to the existence of a debt in basic services supplies (water, electricity, gas) if the beneficiary owns the home; Freight for transfer of goods for reasons of moving, whose origin is duly accredited risk situations, that affect the family or one of its members and / or in case of delivery of goods where suppliers do not offer the service, especially in isolated areas . E. Job training and micro entrepreneurship: Contributions for the acquisition of machines, tools, materials and work supplies, which allow the generation of beneficiary income; Contributions for the payment of the tariff of training courses and work improvement; Contributions to language learning, when it comes to non-Spanish-speaking immigrants. F. Disability: Acquisition or contributions for the financing of technical aids (the purchase of ophthalmological, kinesiological articles, among others), and / or elements and supplies that allow its correct functioning; Contributions for the acquisition of materials necessary for the conditioning of the home of people with disabilities. 2°. VICTIMS OF TRAFFICKING PEOPLE. Benefits. A. Health: medications, supplies or medical treatments (includes physical rehabilitation). B. Housing: Contributions or payment of accommodation or lease. C. Social Assistance: Acquisition of basic household goods; Contributions for the payment of funeral services; Acquisition of food and hygiene supplies; Contributions or payment of food corresponding to breakfast, lunch, eleven or dinner; Contributions or payment intended to finance the acquisition of telephone cards to guarantee communication between the victim and their relatives in the country of origin; Contributions or payment intended to finance the documents required by the victim, to regularize their residence in the country, specifically, visa, passport and identity card for foreigners.</t>
  </si>
  <si>
    <t>Included in Budget Law. Then created  a special Program for migrant inclusion by administrative norm. Resolución exenta N° 3768 of 2014 (http://bcn.cl/2bbjx). Public-private line of action for help to vulnerable and / or social risk immigrants. The execution of these resources will be carried out through financial collaboration agreements signed between the Ministry of Interior and Public Security and public and / or private non-profit institutions. The collaborating entities (also called Agencies) will directly assist immigrants and their families. Beneficiaries: 1°.  REGULAR VULNERABLE IMMIGRANTS. Benefits: A. Food and merchandise. B. Assistance in housing: Contribution for the payment of basic consumptions when there is a risk of a cut in supply. A contribution is also contemplated for the payment of rent in cases of domestic violence and transit situations towards permanent housing; for a maximum period of 6 months.
C. Assistance in physical and / or mental health: Considers a contribution for the purchase of medicines; Medical consultations; Psychological and psychiatric consultation. If these are benefits not covered by the public health system.
 D. Technical aids: Purchase of ophthalmological, kinesiological items, among others.
 E. Education assistance: Contribution for the purchase of school supplies, clothing and shoes; to cover the costs of tuition, validation, prosecution or consolidation of studies.
 F. Processing of documents: Contribution destined to finance the obtaining and regularization of documents required by the beneficiary immigrant and / or his family, to access social benefits, such as education, health, and any other of similar characteristic.
 G. Housing authorization: It consists of the contribution to improve the living conditions of the house, such as repair and / or installation of roofs, repair and / or installation of electrical system, and other similar. 2°. VICTIMS OF TRAFFICKING PEOPLE. Benefits. The same ones, plus transportation and assistance in training and micro-entrepreneurship.</t>
  </si>
  <si>
    <t>Decree 193 of 2019 for the two last years of high school education (http://bcn.cl/2bjw4)</t>
  </si>
  <si>
    <t>National Policy Foreign Students 2018-2022 with plan od actions. (https://www.mineduc.cl/wp-content/uploads/sites/19/2018/05/PoliticaNacionalMigrantes.pdf).</t>
  </si>
  <si>
    <t>National Policy Foreign Students 2018-2022 with plan of actions. (https://www.mineduc.cl/wp-content/uploads/sites/19/2018/05/PoliticaNacionalMigrantes.pdf).</t>
  </si>
  <si>
    <t>Law 21091 of 2018 establishes free system in higher education, art. 103 requires for foreigns to have residence and having completed high school education in Chile (http://bcn.cl/25b7u)</t>
  </si>
  <si>
    <t>Although there is an administrative directive from the Ministry of Education that gives guidelines for inclusion. ORD. 608/2017 – Lineamientos internos para la inclusión de estudiantes extranjeros (https://migrantes.mineduc.cl/wp-content/uploads/sites/88/2018/06/Lineamientos-internos-para-favorecer-la-inclusi%C3%B3n-de-estudiantes-extranjeros.pdf).</t>
  </si>
  <si>
    <t>Although the Ministry of Education makes recommendations, but not at the level of provisions. https://migrantes.mineduc.cl/wp-content/uploads/sites/88/2017/12/Orientaciones-estudiantes-extranjeros-21-12-17.pdf // Also there are general guidelines for the inclusion of migrants: ORD. 608/2017 – Lineamientos internos para la inclusión de estudiantes extranjeros. https://migrantes.mineduc.cl/normativa-nacional-e-internacional/instructivos-y-decretos/</t>
  </si>
  <si>
    <t>Also there are general guidelines for the inclusion of migrants: ORD. 608/2017 – Lineamientos internos para la inclusión de estudiantes extranjeros. https://migrantes.mineduc.cl/normativa-nacional-e-internacional/instructivos-y-decretos/</t>
  </si>
  <si>
    <t>Although there is an administrative directive from the Ministry of Education that recommends measures to support migrant children: ORD. 894/2016 – Instrucciones sobre el ingreso, permanencia y ejercicio de derechos de estudiantes extranjeros en establecimientos educacionales (http://migrantes.mineduc.cl/wp-content/uploads/sites/88/2017/04/7-ORD.894-Mineduc-Migrante.pdf).</t>
  </si>
  <si>
    <t>Although there is an administrative directive from the Ministry of Education that recommends gradual incorporation in the evaluation process if they do not speak Spanish: ORD. 894/2016 – Instrucciones sobre el ingreso, permanencia y ejercicio de derechos de estudiantes extranjeros en establecimientos educacionales (http://migrantes.mineduc.cl/wp-content/uploads/sites/88/2017/04/7-ORD.894-Mineduc-Migrante.pdf).</t>
  </si>
  <si>
    <t>Complemented by Decree 369 of 2015 (http://bcn.cl/1ux1w) for high school education.</t>
  </si>
  <si>
    <t>1) They have access, but with a special procedure. Or if they want to access with the rest of Chilean, previously they must to do procedure of
recognition of their school education studies before the Ministry of Education // 2) Decree 97 of 2013 (REGULATES THE HIGHER EDUCATION SCHOLARSHIP PROGRAM). In cases B and C, They must have completed at least one year of high school in Chile to have access to study grants and, also they must to belong to 70% of the population with the lowest income in the country. There are 150 scholarships.</t>
  </si>
  <si>
    <t>But not in Law.  In administrative norms. There are especial Agreements between Ministery of Education and Migration Departament for compulsory education (12 years of primmary and high school education), also for pre-primmary education. Oficio Circular N° 6.232, 26 May 2003; Oficio ORD N° 07/1008(1531) 4 de August 2005; Resolución Exenta N° 6.677,  20 November 2007.</t>
  </si>
  <si>
    <t>not regulated by law</t>
  </si>
  <si>
    <t>e.g. work whitout special permit, be expelled, irregular migration</t>
  </si>
  <si>
    <t>DL 1094 art 30</t>
  </si>
  <si>
    <t>The sponsor assumes the cost of maintaining their dependents in the country</t>
  </si>
  <si>
    <t>The family of the visa applicant -transitory, student, work or permanent- living with him, understood as such spouse, parents or children of both or one of them, can also apply for a visa jointly with the sponsor, but in the dependent status and may not do remunerated activities in the country.</t>
  </si>
  <si>
    <t>only A</t>
  </si>
  <si>
    <t>Ad hoc. There is not a national Program, but there are some created at local administration, called Oficina Municipal de Intermediación Laboral. https://www.chileatiende.gob.cl/fichas/39851-como-buscar-y-postular-a-un-trabajo</t>
  </si>
  <si>
    <t>Ad hoc. https://www.chileatiende.gob.cl/fichas/2461-reconocimiento-de-titulos-profesionales-obtenidos-en-el-extranjero</t>
  </si>
  <si>
    <t>Constitution article 19.21 recognizes for all people without distintion, the right to develop any economic activity that is not contrary to morality, public order or national security.</t>
  </si>
  <si>
    <t>Law N° 18834 of 2005 (Administrative Statute) article 12.1.</t>
  </si>
  <si>
    <t>Decree Law 1094 of 1975 (DL 1094) (Chilean Migration Act), articles 41, 23 and 29 // Decree 579 of 1984 (Aliens Regulation) (DS 597), articles 80, 35, 49.</t>
  </si>
  <si>
    <t>No official interpretation service available. Commercial English medical interpretation is limited but available (Journal 3/2013).</t>
  </si>
  <si>
    <t>No law address undocumented migrants inclusion into health care coverage in China.</t>
  </si>
  <si>
    <t>No law address undocumented migrants' health care coverage in China.</t>
  </si>
  <si>
    <t>Article 46 of Exit &amp; Entry Admi. Law (6/2012)and Law 9/2011 specify no administrative details concerning asylum seekers health inclusion.</t>
  </si>
  <si>
    <t>a&amp; b. Article 4 of Compulsory Education Law  6/2006.</t>
  </si>
  <si>
    <t>a&amp; b. Chapter 3 of Employment Promotion Law 8/2007.</t>
  </si>
  <si>
    <t>No new law specify integration requirement.</t>
  </si>
  <si>
    <t>No new law specify language standards.</t>
  </si>
  <si>
    <t xml:space="preserve">Nationality application (11/2015) document (4): other necessary documents required by authorized public security institution.It specify no criminal record. </t>
  </si>
  <si>
    <t>Regulation 11/2015 specify permanent residence holders (&gt;1 year total residence in 5 years) can apply Chinese nationality.</t>
  </si>
  <si>
    <t>Article 8, Nationality law 9/1980: Upon approval of Chinese nationality, one cannot hold another nationality.</t>
  </si>
  <si>
    <t xml:space="preserve">Nationality law 9/1980 specify no requirement regarding criminal record. </t>
  </si>
  <si>
    <t>Nationality Law 9/1980 specify no economic resources requirement.But Law 8/2006 permanent residence require higher level of income.</t>
  </si>
  <si>
    <t xml:space="preserve">Nationality Law 9/1980 specify no integretion requirement. </t>
  </si>
  <si>
    <t xml:space="preserve">Nationality Law 9/1980 specify no language standards. </t>
  </si>
  <si>
    <t xml:space="preserve">Exception: Article 6, Nationality Law 9/1980: Parents residing in China with no or unclear nationality, child has birth-right citizenship. </t>
  </si>
  <si>
    <t>Nationality Law 9/1980 specify no such terms.</t>
  </si>
  <si>
    <t>Same law as 8/2006.</t>
  </si>
  <si>
    <t>No new law change the renewable requirement.</t>
  </si>
  <si>
    <t>Same law as 8/2006</t>
  </si>
  <si>
    <t>Application website indicated same economic resources as law 8/2006.</t>
  </si>
  <si>
    <t>Application website indicates no language requirement.</t>
  </si>
  <si>
    <t xml:space="preserve">Law 9/2012: Permanent Residence Permit holders have equal access with nationals to social security upon registration. </t>
  </si>
  <si>
    <t>Article 20 Law 8/2006: ≥3 months/year, ≥1 year in 5 years.</t>
  </si>
  <si>
    <t>Article 22 of Law 8/2006: renewable upon application.</t>
  </si>
  <si>
    <t>Law 8/2006: 5 years permit for people &lt;18 years; 10 years for people &gt; 18 years.</t>
  </si>
  <si>
    <t>Law 8/2006: investing &gt; 0.5 billion dollars; high-skill migrants permit linked to employment in key sectors.</t>
  </si>
  <si>
    <t>Law 8/2006:no language requirement.</t>
  </si>
  <si>
    <t xml:space="preserve">Communist Party Constitution of P.R.C.(2014)accept Chinese nationality holders &gt;18 years to be party members. </t>
  </si>
  <si>
    <t>Constitution and Election Law (8/2011) entitle Chinese nationality holders &gt; 18 years can vote and be elected.</t>
  </si>
  <si>
    <t xml:space="preserve">Some schools (11/2019) experiment with integration edu. for migrant children into Chinese language, culture &amp; edu. system. </t>
  </si>
  <si>
    <t>a. Regulation (7/2017): foreigners with qualifications are encouraged to be (English) langauge teachers in China.</t>
  </si>
  <si>
    <t>Law （6/2017）specify no intercultural education in curriculum.</t>
  </si>
  <si>
    <t>a. Law (3/2017) provide general guidance to higher institutions. They have authority to specify assistance to migrant groups.</t>
  </si>
  <si>
    <t xml:space="preserve">No national law on intercultural communication. Such courses only for teachers teaching Chinese to foriengers and Chinese as English teachers. </t>
  </si>
  <si>
    <t>Law(4/1995 &amp;7/1999) specify no intercultural education in curriculum.</t>
  </si>
  <si>
    <t xml:space="preserve">Law (7/1999) provide general support. </t>
  </si>
  <si>
    <t>No law specify educational support for migrant pupils.</t>
  </si>
  <si>
    <t>Guidance 5/2019 specify no right to autonomous residence permit</t>
  </si>
  <si>
    <t>Guidance 5/2019 specify no element</t>
  </si>
  <si>
    <t>Guidance 05/2019: Q1 visa holder (&lt;18 years &amp; &gt;60 years) &lt; 3 years permit; other Q1 visa &lt; 2 year permit;S1 visa equal to sponsor's permit</t>
  </si>
  <si>
    <t>Exit &amp; Entry Law 7/2013 specify no autonomous right to resident permit</t>
  </si>
  <si>
    <t>Exit &amp; Entry Law 7/2013 specify no element</t>
  </si>
  <si>
    <t>a+b+others: Article 21 Law 7/2013: cannot provide required documents; other circumstances not suitable for renew.</t>
  </si>
  <si>
    <t xml:space="preserve"> Regulation 6/2010 allow &lt;2 year permit for parents&gt;60 years and children &lt;18 years.</t>
  </si>
  <si>
    <t xml:space="preserve">Q1&amp; S1 Visa: No specific amount but require in general sources of expenses </t>
  </si>
  <si>
    <t>Journal article 7/2011 specify no language requirement for sponsor and dependent family</t>
  </si>
  <si>
    <t>Notice 2/2014 Q1 Vsia allow a &amp; b; S1 Visa allow only a;</t>
  </si>
  <si>
    <t>Foreign Talent Recruitment Fair (11/2019) promoted wide variety of job opportunities for foreigners in China.</t>
  </si>
  <si>
    <t>Law (01/2018) provide online recognition service of academic qualifications to both foreigners and nationals.</t>
  </si>
  <si>
    <t>High-end foreign talents are encounraged to self-employment at city level (Shanghai 04/2018) not national level</t>
  </si>
  <si>
    <t>Chengdu Administration China (Sichuan) Pilot Free Trade Zone employed foreign residents in public sector (March 2018)</t>
  </si>
  <si>
    <t>No national law but city government provide employment services (02/2017) to foreign enterpreneurs.</t>
  </si>
  <si>
    <t xml:space="preserve">New policy 01/2017 on granting excellent foreign graduates to access employment in P.R.C. </t>
  </si>
  <si>
    <t>No national programmes address labor market situation of migrant youth and women.</t>
  </si>
  <si>
    <t xml:space="preserve">Law 2009 does not specify equal recognition of overseas academic qualification. But provincial edu. dep. specified equal access on academic qualification recoqnition (02/2014) </t>
  </si>
  <si>
    <t>No law. But Foreign Expert Service Hall declaired (09/2014) providing employment sevices to families of foreign experts.</t>
  </si>
  <si>
    <t xml:space="preserve">The Thousand Talent Plan 2008 for high-level foreign talent becoma enterpreneurs in key industries in P.R.C. </t>
  </si>
  <si>
    <t>Civial Servant Law 2005: only Chinese nationality holders to be civil servant. But city government employed foreigner internship in public sector (05/2014).</t>
  </si>
  <si>
    <t>New policy 11/2014 on foreigners' access to short-term employment (less than 90 days)</t>
  </si>
  <si>
    <t>From 1/1/2018 - the antidiscrimination law (198/2009) also explicitelly includes citizenship (but only for EU citizens).</t>
  </si>
  <si>
    <t>A: Sec. 7, para 2 and 3 of the Anti-discrimination Law does provide for positive measures as the exception from the non-discrimination obligation.</t>
  </si>
  <si>
    <t xml:space="preserve">According to the Sec. 1 para 5 of the Law no. 349/1999 Coll., on Public Defender of Rights, the Public Defender of Rights has the competence with respect to right to the equal treatment and the protection against discrimination. According to the Sec. 21b of the same law this competence includes all mentioned grounds.  The Anti-discrimination Law establishes the Public Defender of Rights as the National Body providing assistance to the victims of discrimination. </t>
  </si>
  <si>
    <t>According to the Sec. 1 para 1 j) of the Law no. 198/2009 Coll., Anti-discrimination Law, this law forbids direct and indirect discrimination, harassment, instruction to discriminate and victimization with respect to access and supply of goods and services including housing with respect to all mentioned grounds.</t>
  </si>
  <si>
    <t>According to the Sec. 1 para 1 f) and g) of the Law no. 198/2009 Coll., Anti-discrimination Law, this law applies to social protection and social security. Therefore the provision of social benefits and social advantages of any kind is covered by the prohibition of direct and indirect discrimination, as well as victimization and instruction to discriminate on all mentioned grounds.</t>
  </si>
  <si>
    <t>According to the Sec. 1 para 1 i) of the Law no. 198/2009 Coll., Anti-discrimination Law, this law applies to the access to the and provision of education. Therefore the prohibition of direct and indirect discrimination, as well as harassment, victimization and instruction to discriminate on all mentioned grounds applies to primary, secondary and university education.</t>
  </si>
  <si>
    <t>In 2009, the Law no. 198/2009 Coll., Antidiscrimination law was passed. It especially provided for new and more precise definitions of direct, indirect discrimination and instruction to discriminate on all three grounds (but nationality in CZ language is closer to national origin than citizenship)</t>
  </si>
  <si>
    <t>Specialised Equality body has been established with a mandate to combat discrimination on the grounds of:                                                                 
a) race and ethnicity                                  
b) religion and belief                               
c) nationality                                                                     Note: If there is no dedicated specialised equality body, then answer with option 3 to Q137-140 and skip to Q 141</t>
  </si>
  <si>
    <t xml:space="preserve">Equality bodies </t>
  </si>
  <si>
    <t xml:space="preserve">At the end of 2019, the government proposed update to the law concerned (December 2019) which has not passed through the parliament before the end of the year and is yet to be discussed in both chambers of the parliament. This novelisation, however - could potentially make the measures more restrictive - and if passed in the proposed form, could lead to future lovering of the score to (0). The proposed law includes the commitment of misdemeanors (minor offense) as a reason to reject the application - in the period of 3 years prior to the filing of the application, the applicant could not be "repeatedly" convicted of commiting  intentional misdemeanors (minor offenses) on the basis of numerous particular laws (such as related to the use and possesion of substances (narcotics); public order; civil cohabitance; possession of weapons; property related offenses; etc..)    </t>
  </si>
  <si>
    <t>At the end of 2019, the government proposed update to the law concerned (December 2019) which has not passed through the parliament before the end of the year and is yet to be discussed in both chambers of the parliament. This novelisation, however - could potentially make the measures more restrictive: 1) if it was passed in its current form, applicants below the age of 18 would also have to fulfill the "economic resource" conditions (which they according to the current version do not have to); 2) additionally, the resource condition would explicitelly state that the applicants financial resources (including those of a person supporting applicant) are high enough to cover life-expenses in Czechia). It is not exactly clear what that would mean, but it would be sensible to understand in complementarity with the remaining clause stating that applicant should not be "predominantly dependend" on social welfare support. Nevertheless, it adds to restrictivity of the overall tone of the given clauses.</t>
  </si>
  <si>
    <t xml:space="preserve">At the end of 2019, the government proposed update to the law concerned (December 2019) which has not passed through the parliament before the end of the year and is yet to be discussed in both chambers of the parliament. This novelisation, however - could potentially make the measures more restrictive, the (18-21) category could no longer attain citizenship by declaration, but would have to be granted through facilitated naturalization procedure. Therefore the "legal entitlement" for citizenmship via declaration would dissapear. It is therefore questionable whether the new law, if passed in its current form, might lead to the lowering the score to (0).  </t>
  </si>
  <si>
    <t xml:space="preserve">115 a - Act No. 186/2013 concerning the nationality of the Czech Republic and amending certain acts (Czech Nationality Act): adopted on 11. 6. 2013, entry into force: 1.1.2014 
The new law permits dual/multiple nationality. In order to gain Czech nationality, a renouncement of foreign nationality is no longer required, and the Czech nationality is not automatically lost upon obtaining foreign nationality. </t>
  </si>
  <si>
    <t>Act No. 186/2013: more stringent conditions for impunity as well as a number of other new conditions. On the other hand a three-year long period prior to the lodging of the application was introduced as regards an absence of a substantial breach of selected laws and norms (see good character requirement). The applicant needs to prove that s/he was not unconditionally prosecuted for a crime committed with negligence or for one committed intentionally (before it was only an intentionally committed crime).</t>
  </si>
  <si>
    <t>Act No. 186/2013: For three year period, proof of legal sources of income as well as absence of being largely dependent on welfare benefits was introduced. There is no specific required income; however, the applicant should pay taxes, and not be “predominantly dependent” on social welfare support. The Applicant is not without good reasons, largely dependent on government welfare benefits or assistance in material need. However, this does not relate to applicants who are excluded from gainful activity/employment due to their condition, or as a result of preparing for a future career, or due to maternity or paternity leave, or consistently takes care of another person who is dependent on such care.</t>
  </si>
  <si>
    <t xml:space="preserve">Act No. 186/2013 (Czech Nationality Act 
adopted on 11. 6. 2013, entry into force: 1.1.2014 
Applicants are from now on required to pass a civic knowledge test, which includes basic knowledge of the Czech Republic’s constitutional system, state symbols, institutions, history, geography, culture, etc. 
</t>
  </si>
  <si>
    <t xml:space="preserve">Act No. 186/2013 concerning the nationality of the Czech Republic and amending certain acts (Czech Nationality Act)
Adopted on 11. 6. 2013, entry into force: 1.1.2014 
Concerning the application of the Act, Czech language tests are stricter (level B1 of the Common European Framework of Reference for Languages). 
</t>
  </si>
  <si>
    <t>Right to citizenship through declaration is available to young permanent residents (18-21 years old) who have lived in the Czech Republic since 10 years of age (latest), have been legally present in the country for more than 2/3 of the period up to the date of declaration as well as have not been unconditionally sentenced for a criminal act. The maximum age limit of 21 years does not apply until the end of 2014. The requirements are set in Section 35 of the Citizenship Act.</t>
  </si>
  <si>
    <t>Five years of permanent residence are required or ten years of residence as well as the applicant needs to be a holder of permanent residence at the time of application for naturalisation.</t>
  </si>
  <si>
    <t>The EC long term resident status is connected to the permanent residence permit (cannot stay alone). When the permanent residence permit is withdrawn then the LTR is also withdrawn. The withdrawal is possible if a foreigner lives outside of the Czech Republic for more than 6 years or if a foreigner lives outside of EU for more than 12 consecutive months, unless there are important reasons as pregnancy and childbirth, serious illness, study or vocational training or posting.</t>
  </si>
  <si>
    <t>10 years</t>
  </si>
  <si>
    <t xml:space="preserve">Amendment to the Aliens Residency Act (Act No. 427/2010 coll .) Date of adoption &amp; date of entry into force: 30. 12. 2010/ 01.01.2011
Stricter requirements for economic resources. This does not concern only the form of proof  but also more introduction of obligation to provide a document providing regular income  for applicants for permanent residence permit,  which is met with difficulties, especially amongst self-employed persons. Moreover it is unclear which documents are necessary to verify those financial resources. The amount of required financial funds to be proven must be no lower than the sum of subsistence minimum and costs of housing.
</t>
  </si>
  <si>
    <t>January 1st, 2009, a new Czech law requires that foreigners applying for permanent residency (trvalý pobyt) demonstrate a basic aptitude in the Czech language.  For all non-EU/EEA citizens except family of Czech citizens</t>
  </si>
  <si>
    <t>Five years of continuous residence (as required by the Directive 2003/109/EC)</t>
  </si>
  <si>
    <t>The current integration policy supports funding of integration activities based on the initiative of "foreigners themselves" (see Further Steps in the Realization of the Updated Policy for Integration of Immigrants – Living Together in the Year 2014). It is not clear what will be the practical impact as yet.</t>
  </si>
  <si>
    <t>Membership in political parties in not allowed, even not for EU citizens who are entitled to stand for local elections. However November 2014 Human Rights Council approves proposal to enable immigrants to become members of political parties</t>
  </si>
  <si>
    <t>There are no such measures.</t>
  </si>
  <si>
    <t xml:space="preserve">Furthermore, there are two crucial subjects with nationwide coverage (except the continuous and excellent long-term work of non-profit organisations such as META or Association for Integration and Migration). (1) Regional Integration Centers: a network of local centres providing integration services – the last one was opened in 2018. These centres offer a whole range of services for migrants, inter alia,  also a new phenomenon in the CR - intercultural work. (2) Nation Institute for Further Education  - a network of regional branches called Regional support centres for education of children and pupils-foreigners. Since 2018, the Institute has been implementing new forms of support for migrant pupils after their entry into primary school. Among them is the so-called adaptation coordinator who should be available to the pupil for the first two weeks after his/her entry into the school, when he/she will help him/her to adapt to the new cultural and school environment and later also to provide Czech language teaching. Regional coordinators also newly provide free translation and interpretation services. The implementation is sometimes a bit tricky, but the structure exists. </t>
  </si>
  <si>
    <t>In 2016, the Czech Republic implemented major amendments to the Education Act of 2015 (Act No. 82/2015 Coll.), which significantly modified the rules for education, especially regarding inclusion. These subsidiary regulations include the following: (a) Decree No. 27/2016 Coll., on the education of pupils with special educational needs (SEN) and talented pupils, and (b)  Decree No. 197/2016 Coll., which amends Decree No. 72/2005 Coll., on the provision of counselling services and facilities in schools, and certain other decrees. The above amendments to the Education Act came into effect on 1 September 2016. They removed the unreasonably strict definition of SEN, which took the form of a list of specific types of disabilities. This approach significantly restricted the support measures available to pupils who truly needed them. The amendments to the Education Act specify the conditions for providing support measures where necessary. They also include rules for communication and concerning co-operation between schools, pupils, counselling facilities and child protection authorities. Furthermore, the new law safeguards against the excessive use of support measures where they are no longer necessary, by both schools and statutory representatives. The amendments to the Education Act are based on the presumption that everyone has the right to an education where the content, forms and methods reflect educational needs and possibilities. The necessary conditions that enable this education should be established, with counselling assistance provided by school counselling facilities.</t>
  </si>
  <si>
    <t>On September 2016, a new amendment of the Education Act became effective.</t>
  </si>
  <si>
    <t xml:space="preserve">New amendment of the Education Act (the Act No. 82/2015 Coll.) which came into force significantly changed the content of Section 16 – Support of the Education of Children, Pupils and Students with Special Educational Needs. Children/pupils/students with special educational needs (including those with insufficient knowledge of the Czech language) needs were given the right to free support measures provided by the school. The support measures are: a) Counselling services of the school and school advisory facility; b) Adjustment of the organisation, content, assessment, form and methods of the education process and school services, including the introduction of special teaching care subjects and an extension of secondary or higher vocational education by up to two years; c) Adjustment of the conditions of enrolment and school-leaving examinations; d) Use of compensatory aids, special textbooks and special teaching aids; (…) e) Adjustment of the expected education outcomes within the parameters set by framework educational programmes and accredited educational programmes; f) Education according to an individual education plan; g) Support of a teaching assistant; h) Support of other teaching staff; i) Providing education or school services in premises meeting the technical or construction parameters for accessibility. </t>
  </si>
  <si>
    <t xml:space="preserve">Updated Policy for Integration of Immigrants – Living 
Together – and Proposal for Further Steps in the Year 2011 / Proceeding with the Realisation of the Updated Policy for Integration of Immigrants – Living Together in the Year 2014
/22 January 2014; The Ministry of Education´s planned measures for 2014 include formation of teachers and other pedagogical personnel teaching and assisting migrant pupils; increasing of intercultural competencies of the pedagogical personnel.  The measures mentioned are not completely new in the Integration Policy Concept, they rather develop existing aims and main activities. The assistance and/or formation of teachers does not amount to any systematic efforts; it is mostly based on the activities of non-governmental organisations (e.g. Prague-based META,o.ps.); there is a two-semester course on Czech as a foreign language organised by the Institute for Language and Preparatory Studies of Charles University, etc. The 2014 policy concept notes that e.g. an e-learning program on intercultural learning skills should be created (it was, however, already mentioned in the 2013 policy concept). Many of the activities have been based on the grant programmes. Although the grant programmes have been wider in scope and coverage, they are an issue of contention between the civil society (limiting access to support measures for schools) and the Ministry of Education (deemed sufficient). </t>
  </si>
  <si>
    <t xml:space="preserve">Decree No. 147/2011, Coll. on the education of children, pupils and students with special educational needs and talented and gifted children adopted on: 6.6.2011: The definition of a pupil who is disadvantaged socially (who might be supported with such measures as the provision of a teaching assistant, support of advice centres, individual educational plans, etc.) includes such pupils who are disadvantaged because of their insufficient knowledge of the language of instruction.
</t>
  </si>
  <si>
    <t>A: See Section 10 of Decree No. 48/2005 Coll., on basic education and several matters relating to the obligation to attend school, as amended. According to this Decree, the content of the training provided in Czech is specified by the anticipated outputs of the Foreign Language Education Department stipulated by the Framework Curriculum for Basic Education. The specific contents and methods of education take into account the requirements of individual pupils. 
B: teachers, according to the Act No. 563/2004 Collection of Law, on Pedagogical Staff and on the Amendment to Some Other Acts, as amended, a head teacher shall organise further education of pedagogical staff in accordance with a plan of further education. When laying down the plan of further education it shall be necessary to take into account the study interests of a pedagogical worker, the school needs and budget.
C: Curriculum standard a monitored by a state body</t>
  </si>
  <si>
    <t>The amendment 176/2019 in Section 77 brought a further tightening of the list of reasons for the deprivation of permanent residence in relation to the commission of several crimes.</t>
  </si>
  <si>
    <t>The changes were introduced by an amendment to Act No. 326/1999 Coll. on the Residence of Foreign Nationals in the Czech Republic (hereinafter the “Act”), which was promulgated in the Collection of Laws on 16 July 2019 – Act No. 176/2019 Coll.).  TCNs will be required to attend an orientation-integration course to be informed about Czech values, local conditions and cultural norms, foreigners. Previously, TCNs were able to attend voluntarily, but the amendment makes participation mandatory. TCNs will be required to complete the course within a year of their arrival, starting 1 January 2021. Failure to attend the course can lead to a fine of up to CZK 10,000.</t>
  </si>
  <si>
    <t>The law does not set any requirements for language courses for sponsor and/or family member after arrival on the territory.</t>
  </si>
  <si>
    <t>The law does not set any requirements for pre-departure language measure for family member abroad.</t>
  </si>
  <si>
    <t>The amendment 222/2017 brought a significant tightening if TCN fails to fulfill the purpose of stay or suffers from an infectious disease.</t>
  </si>
  <si>
    <t xml:space="preserve">No requirement. </t>
  </si>
  <si>
    <t>There were a few training for the TCN, but all of them were only project-based and short therm. There are no structural measures taken.</t>
  </si>
  <si>
    <t>Despite changes in legislation since 2014, the situation is similar and only TCN with permanent residence have the same access to employment policy services in their entirety.</t>
  </si>
  <si>
    <t>Despite some legislative changes (e.g. new types of work permits) the situation remains very similar to 2014.</t>
  </si>
  <si>
    <t>No special policy aimed at aliens. The only accesible trainings (see for ex. http://www.cicpraha.org/en/pracovni-poradenstvi/projekty-pro-klienty.html) were project-based, financed by the ESF</t>
  </si>
  <si>
    <t>A and C: Only foreigners with permanent residence permit have access to general employment policy. Temporary migrant worker cannot be registered as a job seeker or use a vocational training intended for job seekers and paid by Labor offices and have a right to unemployment benefit in the same time. The Employment Act distinguishes between a job seeker and a person interested in work. Temporary migrant worker cannot be a job seeker, because according to the Act. No. 326/1999 Coll., on the Residence of Foreign Nationals at the Territory of the Czech Republic, the Police shall cancel a long-term residence permit if foreign national does not satisfy the purpose for which the permit was issued. Therefore if the person loses employment and does not find a new one in 60 days, the residence permit is canceled and therefore he/she cannot access employment services.</t>
  </si>
  <si>
    <t>Several occupations are restricted for nationals – policemen, security corps, members of parliament, judges or public prosecutors. Those occupations are reserved only for Czech citizens.</t>
  </si>
  <si>
    <t xml:space="preserve">Basically a) and c). Family members (c)) have immediate access to labour market in case that they are family members of those foreigners who were granted permanent residence permit (a national status after 5 years of residence) or who were granted refugee status or subsidiary protection, or of those foreigners who were granted long term resident status. A change of the job is subject to the issuance of a new work permit during the first 5 years of the residence (until the alien is granted the right of Permanent Residence). There is an exception for the high qualified employees (they are granted Permanent Residence after 2,5 years). </t>
  </si>
  <si>
    <t>The act on social housing (Lovbekendtgørelse nr. 119 of 01.02.2019 om almene boliger m.v.) regulates access for vulnerable groups of people residents in Denmark. The act on ethnic legal treatment protects against discrimination on account of race and ethnic origin and is enforced also as regards social housing. Only migrants with a valid residence permit in Denmark can apply for being included on a waiting list for social housing – temporary and irregular migrants are therefore excluded.</t>
  </si>
  <si>
    <t>In 2018 the size of fines for misdemeaneours that can result in a qualifying period was raised from 3000 dkk to 4000.</t>
  </si>
  <si>
    <t xml:space="preserve">The self-sufficiency requirement has befome stricter. Applicants must not have received benefits according to the act on active social policy or the integration act within the two years prior to the application. Within the last 5 years applicants must not have received benefits according to these acts for more than 4 months (cumulative). </t>
  </si>
  <si>
    <t>Requirement of participation in a constitutional act ceremony at the municipality of residence (kommunal grundlovsceremoni) where the applicant must show respect for the Danish values and act respectfully in front of representative of Danish authorities (by handshake) - and sign a declaration of respect of the Constitution and fundamental Danish values and legal principles, including democracy. A declaration in this respect must also be digitally signed during the application process. https://www.ft.dk/ripdf/samling/20181/lovforslag/l80/20181_l80_som_vedtaget.pdf?fbclid=IwAR1bRgX1Zi1fUZMtOpnQM2JkswKgZDRWujWKlKfL-_TeV2V7nwUYP3jNQ0w</t>
  </si>
  <si>
    <t>There is also a citizenshiptest (indfødsretsprøven), which was introduced in 2015. This is our mistake as we read the 2014-comment as it was already implemented. The test consist of 40 questions about danish history, culture, traditions ect. You need to get 32/40 to pass. - Bekendtgørelse om Indfødsretsprøven  2015. https://www.retsinformation.dk/Forms/R0710.aspx?id=179214&amp;fbclid=IwAR0QEhafjjpqHMPchTTN5gLgz15iNX-ZRTXKTGVJc6Cml5eWwzfegT-oPQU</t>
  </si>
  <si>
    <t>From March 2017: The requirement for employment is changed to 3,5 years of employment within the last 4 years. An applicant may now not have received certain forms of social benefits within four years of applying for a permanent residence permit (before it was within 3 years) , nor receive them until the time when the permanent residence permit is granted. The applicant now needs to accept a declaration of residence and self-support and needs to be employed at the time the Immigration Service reaches a decision about the application for a permanent residence permit. This means that the applicant is either employed in a non-terminated, permanent position; or  can prove that they will continue to be employed; or they are self-employed. (https://www.nyidanmark.dk/da/News%20Front%20Page/2017/11/Nye_regler_om_permanent_opholdstilladelse?fbclid=IwAR2AWMUNmLecu8vOgVGqvCj99cvPGxn3m07debQKk5CRAcfoa3HBcAq8cbk)</t>
  </si>
  <si>
    <t>From March 2017: Legal residence as a requirement is raised from 6 to 8 years. In some cases, applicants can qualify for a permanent residence permit after 4 years as legal residents in Denmark. In order to qualify for a permanent residence permit, the applicant needs to meet a number of basic requirements, and at least two of four supplementary requirements. If all four supplementary requirements are met, the applicant qualifies for a permanent residence permit after having resided legally in Denmark for four years, rather than the normal eight. https://www.nyidanmark.dk/da/News%20Front%20Page/2017/11/Nye_regler_om_permanent_opholdstilladelse?fbclid=IwAR0oy3XMFKZX5EIxivlrFy6JhKg870seAXEEzRYxdvATKhhVsFqmBIupvqY</t>
  </si>
  <si>
    <t>December 2015: The requirement for employment is changed to 2,5 years of employment within the last 3 years. Furthermore, part-time employment and education is no longer seen as a valid form of emloyment. https://www.nyidanmark.dk/da/News%20Front%20Page/2018/11/Nye%20regler%20for%20permanent%20opholdstilladelse</t>
  </si>
  <si>
    <t>From December 2015: Language requirement raised from passed test in Danish 1 to passed test in Danish 2 (or an equvilant or higher level). (https://www.folketingstidende.dk/RIpdf/samling/20151/lovforslag/L87/20151_L87_som_vedtaget.pdf)  The Danish language tests that are equivalent to or higher than the Danish language test 2 include: Danskuddannelsernes Prøve i Dansk 2 (with an average score of 6 or higher on the Danish 13-point scale, or 02 on the Danish seven-point scale); FVU reading exam (level 2 or 3); or any exam considered to be of an equivalent or higher level than Prøve i Dansk 3.</t>
  </si>
  <si>
    <t>From December 2015: Legal residence as a requirement is raised from 5 to 6 years. https://www.nyidanmark.dk/da/News%20Front%20Page/2018/11/Nye%20regler%20for%20permanent%20opholdstilladelse?fbclid=IwAR0a_SDoB22XwR9uXUjRyJ8IvYX85gmDQauPNmcCpKrIY-zMQPbUC8aWy84</t>
  </si>
  <si>
    <t xml:space="preserve">MINO Denmark (https://mino.dk/) is an organisation for Minorities in Danmark, which in is funded as a part of the national budget in 2020. </t>
  </si>
  <si>
    <t>Rådet for etniske minoriteter (The Council for Ethnic minorities - a council under the Ministry of Immigration) had a information campaign called "Det er dit valg 2019" (It is your election 2019), where they provided general information on elections at local, national and EP-level in different languages</t>
  </si>
  <si>
    <t>Rådet for etniske minoriteter (The Council for Ethnic minorities - a council under the Ministry of Immigration) had a information campaign called "Det er dit valg 2017" (It is your election 2017) and "Sådan stemmer du" (This is how to vote) in 2017</t>
  </si>
  <si>
    <t>The Council of Ethnic Minorities provides information on their regularly updated website about participation and elections to new danes. Therefore all years has been scored 50. In 2014 ministry-led campaign Alles Valg (Everyone's choice) provided new Danes with  information on both the municipalities' tasks and on the municipal and regional elections. Such campaigns are also seen in other election years (2017 + 2019).</t>
  </si>
  <si>
    <t xml:space="preserve">The Taskforce for bilingual children ended in 2015. In 2016 IGU (Basic Integration Education) starts (LOV nr 623 af 08/06/2016) and the immigrants are reimbursted as are part of this act.  </t>
  </si>
  <si>
    <t>From 2018: The sponsor living in Denmark must live in an independent residence not placed in an area mentioned on the housing requirement list (Ministerial Order no no 967 of 27.06.2018, Bekendtgørelse om boligkravslisten for ægtefællesammenføring). https://l.facebook.com/l.php?u=https%3A%2F%2Fwww.ft.dk%2Fripdf%2Fsamling%2F20171%2Flovforslag%2Fl231%2F20171_l231_som_vedtaget.pdf%3Ffbclid%3DIwAR34LFPZaFWW8t8UjfMOU_eM7_vODcKarfNccr_T3Z7HDw_qSEpDkaXHpfQ&amp;h=AT1SlWALQJsWPadxzIMzNNPgrQC-L_PIgjJBkghgjtHoKUtoDY44ZuO4mAzhnAEnCL9j-zDt4jUmgYniyAKcItNaLNNyWEWuziy_Kyf8e3UbzzkJmyoAV5qekvAJROpy3qE</t>
  </si>
  <si>
    <t>From july 2018 the sponsor must provide economic security at 104.040 dkk (the number has doubled)</t>
  </si>
  <si>
    <t>Attachment requirement is replaced by integration requirements (Integrationskravet) in july 2018: In all the sponsor and spouse must fullfill 4/6 requirements. For the sponsor: 1) must have have passed Prøve i Dansk 3 or another Danish test at the same or higher level; 2) have completed 6 years of schooling before the spouse/partner applies for a residence permit, 3) and either have held a regular, full-time position, or been self-employed for at least 5 years in Denmark. For the spouse : 4) Requirement of pass Dansk 1 (test) or English B 1 (test), 5) being fulltime employed for at least 3/5 years or 6) passed an education with a 1 year duration. In total 4/6 of these requirements must be met together. https://www.nyidanmark.dk/da/Applying/Familie/Familiesammenforing/Aegtefaelle%20eller%20fast%20samlever</t>
  </si>
  <si>
    <t>Before refusal or withdrawal, due account is taken of (regulated by law) :                                                                                                                                                                     a. Solidity of sponsor’s family relationship
b. Duration of sponsor’s residence in country
c. Existing links with country of origin
d. Physical or emotional violence</t>
  </si>
  <si>
    <t xml:space="preserve">From 1 July 2019 the integration program has changed name to 'self-sufficiency and repatriationprogram' and consequently the benefits to refugees and family reunited are now called 'self-sufficiency and repatriation benefits'. They are lower than the cash benefits (kontanthjælp) which long-term unemployed Danish nationals and immigrants who have resided in Denmark at least 9 years out of the last 10 years, and meet the employment requirement of having worked at least 2 years and 6 months in a regular full-time employment. Invalidity/old-age benefits require 10 years of residence in Denmark for non-EU nationals (Act on social pension, Bekendtgørelse af lov om social pension, LBK nr 983 of 23/09/2019). Section 2 in the act on social pension establishes that social pension is conditional upon having Danish citizenship or, for migrant workers, 10 years of residence in Denmark since the age of 15. Entitlement to social benefits such as child and youth benefit requires that the applicant has had at least 6 years of residence or employment in Denmark, Greenland or Faroe Islands in a 10-year reference period prior to the application (EU nationals can add periods of residence and work within Europe in order to get children benefits). These requirements do not apply to refugees. C: For renewal of spousal family reunion permit, neither sponsor nor spouse must have received any public benefit (not included are student grants, unemployment benefits, sick leave, parental leave or housing benefits).
</t>
  </si>
  <si>
    <t xml:space="preserve">The Ministry of Immigration and Integration continues the Program for female immigrants (Kvindeprogrammet: Nye danske kvinders ressourcer i fokus) which supports projects focusing on immigrant womens' resources, publicly funded. Furhter, there is a "Enchanced program for Refugee and immigrant women furthest away from the labour market" in 2019. </t>
  </si>
  <si>
    <t>Integration Act, section 23: Recognized refugees and family-reunited third-country nationals have access to mentoring, upgrading of skills, trainee placement at a company, or employment with wage subsidies.  The Basic Integration Education is prolonged.</t>
  </si>
  <si>
    <t>A and C have equal access to employment, cf. Section 14 (subsection 3 and 4) of the Aliens Act nr. 1022 of 02.10.2019. Section 9a in the Aliens Act is the legal basis for the jobschemes through which non-EU nationals can apply for a residence permit based on an employment offer in Denmark.</t>
  </si>
  <si>
    <t>The campaign "Brug for alle unge" (We need all young people) ends in 2018 (but IGU continues)</t>
  </si>
  <si>
    <t>Act no. 741 of 08.06.2018 introduced the possibility for researchers and guestreaserchers to have a sideline occupation if there is a connection with their main occupation for which they have received a permission to stay.</t>
  </si>
  <si>
    <t>In 2016 the Act on the Basic Integration Education (IGU) Act no. 623 of 08.06.2016 introduced a program which combines work experience with education. Refugees and reunited family members of a refugees between 18 and 40 years of age who have resided legally in Denmark for less than 5 years can be employed as interns, working between 32 and 37 hours a week, earning a low wage as internes, but also receiving a 20-weeks full-time education in the period of 2 years. The program involves a bonus for the company, if they hire the refugees, after a 6 months period of employment  (20,000 DKK) and again after 12 months of employment (20,000 DKK). Conditions apply.</t>
  </si>
  <si>
    <t>The Greencard system was revoked as of 10 June 2016 (Bill L 169, Act no. 612 of 08.06.2016), as it did not achieve is objective, in some cases it had caused "wages dumping", and the context of historically high employment and law unemployment had changed. Act 1745 of 27.12.2016 introduced the possibility to grant a permission to stay and a work permit for employment at the European Spallation Source (ESS) in Sweden.</t>
  </si>
  <si>
    <t>July 2015 the new government presented a bill introducing a lower integration allowance aimed at giving newly arrived refugees and immigrants a greater incentive to work and become integrated into Danish society. The integration allowance also applies to newly arrived refugees, immigrants as well as to Danish citizens who have not been resident in Denmark for the past seven out of eight years. The allowance, which also includes a language bonus, entered into force in September 2015</t>
  </si>
  <si>
    <t>The initiative 'Together on integration(www.sammenomintegration.dk) is a partnership between companies, Jobservice Denmark and the jobcenters on integration of refugees on the Danish labour market. Created after a top-meeting between the government and a series of companies in September 2015.</t>
  </si>
  <si>
    <t xml:space="preserve">See the Act on the Non-Discrimination Ombudsman (in Finnish), entry into force from 1.1.2015. The law gives the Ombudsman wider investigative powers that are also defined in a more detailed manner. </t>
  </si>
  <si>
    <t>See the new Non-discrimination Act (1325/2014), entry into force from 1.1.2015. See section 18 on supervisory authorities. See also the Act on the Non-Discrimination Ombudsman (in Finnish) and the 
Act on the National Non-Discrimination and Equality Tribunal (in Finnish).</t>
  </si>
  <si>
    <t xml:space="preserve">See the new Non-discrimination Act (1325/2014), entry into force from 1.1.2015. See section 18 on supervisory authorities, section 23 on compensation, and section 28 on burden of proof. </t>
  </si>
  <si>
    <t>See the new Non-discrimination Act (1325/2014), entry into force from 1.1.2015. Section 2, Scope of application: “This Act applies to both public and private activities.” Section 8, Prohibition of discrimination: “No one may be discriminated against on the basis of age, origin, nationality, language, religion, belief, opinion, political activity, trade union activity, family relationships, state of health, disability, sexual orientation or other personal characteristics.” Sections 5-7 give public authorities, education providars and employers the duty to promote equality.  https://www.finlex.fi/fi/laki/alkup/2014/20141325#Pidp447568176
https://www.finlex.fi/en/laki/kaannokset/2014/en20141325.pdf</t>
  </si>
  <si>
    <t>1.1.2015 Section 8, Non-discrimination Act (1325/2014): Prohibition of discrimination. (1) No one may be discriminated against on the basis of age, origin, nationality, language, religion, belief, opinion, political activity, trade union activity, family relationships, state of health, disability, sexual orientation or other personal characteristics. Discrimination is prohibited, regardless of whether it is based on a fact or assumption concerning the person him/herself or another. (2) In addition to direct and indirect discrimination, harassment, denial of reasonable accommodation as well as an instruction or order to discriminate constitute discrimination as referred to in this Act.  https://www.finlex.fi/fi/laki/alkup/2014/20141325#Pidp447568176
https://www.finlex.fi/en/laki/kaannokset/2014/en20141325.pdf</t>
  </si>
  <si>
    <t>The Non-Discrimination Act (transposing the EU Directives), covers this area only for race and ethnicity, but the Constitutional prohibition of discrimination, the Penal Code and other more specific laws cover also the two other grounds.  There are however residence requirements which may have an indirect negative impact on some persons who are not of Finnish nationality.</t>
  </si>
  <si>
    <t>The definition of discrimination of the Non-Discrimination includes ”other personal characteristics” as does the Constitution.</t>
  </si>
  <si>
    <t>Laki kansalaisuuslain muuttamisesta (579/2011): The integrity requirement was revised so that the waiting periods that follow from different punishable offences and during which the offender will not be naturalised were entered into the law as a separate provision. At the same time the waiting periods changed</t>
  </si>
  <si>
    <t>B1. There is no particular assessment procedure - skills can be shown e.g. by means of showing a certificate proving that one has finished the Finnish elementary school. Exemptions also for persons with handicaps. National Certificate of language proficiency and various others. 77€ for national certificate</t>
  </si>
  <si>
    <t>fb102_new</t>
  </si>
  <si>
    <t>The EU LTR permit is valid "for the time being" as is the "regular" permanent permit.</t>
  </si>
  <si>
    <t>Under the Aliens Act, long term residence requries a "permanent residence permit" (pysyvä oleskelulupa). This permit can only be obtained after having lived in Finland for AT LEAST  four years on so-called "continuing permit" (jatkuva oleskelulupa). An EC-residence permit can be granted only after five years residence on a "continuing permit."</t>
  </si>
  <si>
    <t>Since 2015 the Advisory Board for Ethnic Relations has been under the Ministry of Justice. A new government statue gives it the right to make initiative. See the new statue: 771/2015, Valtioneuvoston asetus, https://oikeusministerio.fi/documents/1410853/4737829/vn_asetus_771_2015_suomi.pdf/a36cf45c-cdb4-489a-90f0-4b2b11111591/vn_asetus_771_2015_suomi.pdf</t>
  </si>
  <si>
    <t xml:space="preserve">JAMK University of Applied Sciences offers a training program for teachers with immigrant background to get the Finnish qualifications. </t>
  </si>
  <si>
    <t xml:space="preserve">Since 1.8.2017 third country nationals who do not have recideny in Finland have to pay tuition fees for higher education. </t>
  </si>
  <si>
    <t>The current national curriculum (2014) also states e.g. that students should learn to understand and respect everyone’s right to their own culture and language.</t>
  </si>
  <si>
    <t>b: SPECIMA training arranged by different universities, supported by the National Board of Education; immigrants having a teacher qualification or almost completed studies in qualify as teachers by improving their pedagogical and other qualifications to meet the regulations and expectations of Finnish education system.</t>
  </si>
  <si>
    <t>In the National core curriculum for basic education (2004) there is a thematic whole "Cultural identity and internationalism." One of the objectives is that the pupils will come to understand the roots and diversity of their own cultures; core contents include e.g. other cultures and multiculturalism, human rights and prerequisites for trust, mutual respect and successful cooperation among human groups.</t>
  </si>
  <si>
    <t>Provision includes all the quality measures (a,b,c) mentioned in the question.</t>
  </si>
  <si>
    <t>Name of new law/policy: Act on the Promotion of Immigrant Integration (1386/2010): Immigrants over the compulsory education age are provided with courses of Finnish or Swedish and are, if necessary, taught reading and writing skills and provided with other courses that promote access to employment and further training and social, cultural and life management skills as part of integration training. Integration training may also include identification of previously acquired skills.</t>
  </si>
  <si>
    <t>a and b: Finnish/Swedish as a second language studies; foreign-language background can be taken into account while assessing the matriculation examination; preparatory training for polytechnics education; some specific study programmes offered to migrants in polytechnics; Ministry of Education has made recommendations (Internationalisation strategy for higher education 2009: 21) for the following targeted measures (students with immigrant backgrounds and international students): the development of student selection processes, the allocation of sufficient resources for student guidance, increasing and focusing the instruction in Finnish language and culture, and the development of open higher education studies in order to support the access and particpation of immigrant students in higher education. The institutions of higher education may apply for state support (study vouchers) to support Finnish/Swedish language studies of their students.</t>
  </si>
  <si>
    <t>From 16.5.2016, income requirement applies also for family members of those foreign nationals with residence permit based on subsidiary protection.</t>
  </si>
  <si>
    <t>If the question is to be interpreted narrowly, then ground d is not included in the Aliens Act Section 66a (380/2006): Consideration in connection with an application made on the basis of family ties “If a residence permit has been applied for on the basis of family ties, account must be taken of the nature and closeness of the alien’s family ties, the duration of his or her residence in the country and the cultural and social ties of his or her family to the home country when considering the refusal of the permit." The same applies to consideration when deciding on the cancellation of a residence permit issued on the basis of family ties or on the removal from the country of the sponsor or his or her family member.</t>
  </si>
  <si>
    <t xml:space="preserve">Aliens Act excludes two residence permits: section 51 (Issuing residence permits in cases where aliens cannot be removed from the country), Section 52 a (Issuing a residence permit for a victim of human trafficking. </t>
  </si>
  <si>
    <t xml:space="preserve">A new law on the residency based social security in transnational situations entered into force on 1.4.2019
https://www.finlex.fi/fi/laki/alkup/2019/20190016#Pidp447504960. </t>
  </si>
  <si>
    <t>If the TCN has had the work permit less than one year or it has been issued for an period shorter than 1 year, he/she is tied to the profession indicated in the permit. According to a law change that came into force on 1.6.2019 this restriction is lifted after residency of one year and after the work permit is renewed.</t>
  </si>
  <si>
    <t xml:space="preserve">From 1.4.2018 those entrepreneurs who get a favourable assessment from Business Finland are entitled to the Finnish Startup Permit. The Finnish Immigration Service gives the final decisions and normal requirements apply. See sections 47g-h of the Aliens Act. </t>
  </si>
  <si>
    <t>The legislation concerning the recognition of qualifications was updated in 2015, entry into force from 1.1.2016. See the Act on the Recognition of Professional Qualifications 
https://www.finlex.fi/fi/laki/kaannokset/2015/en20151384.pdf
and the Act on Eligibility for Public Posts Provided by Higher Education Studies Completed Abroad
https://www.finlex.fi/en/laki/kaannokset/2015/en20151385.</t>
  </si>
  <si>
    <t>A and B available, now currently under integration plans.</t>
  </si>
  <si>
    <t>Law no 2008-496 completed transposition but has eliminated explicit reference to the ground of nationality in private employment law, this ground is therefore now only covered by article 225-2 of the Penal Code in matters of explicit direct discrimination or by trigerring indirect discrimination in private employment law (article L1132-2 LC). Grounds a) and b) are covered against direct and indirect discrimination in private and public employment.</t>
  </si>
  <si>
    <t xml:space="preserve">Nationality is often assimilated to origin when the law does not provide for restrictions based on nationality. In many penal cases the criteria of nationality has been held to be a form of direct discrimination based on origin, as the penal code refers to discrimination based on the link with a nation. However, in civil cases the Court of Cassation has treated discrimination based on nationality as a source of apparent indirect discrimination that allows for justification on the part of the employer: in Cass. Soc., n° 03-47720, 09/11/2005, Soc ESRF c/ M. X., confirmed in another matter against ESRF on 17 April, 2008 (Soc. 819 FS-P+B). The definition of the scope of the protection against discrimination at Article 2 of the Law no 2008-496, eliminates the larger definition that appeared at Article 19 of the Law no 2004-1496 (Law creating the HALDE) and the first law of transposition of the Directives, Law of 16 November 2001, that included national origin. The resulting protection regarding the scope of Directive 2000/43 does not explicitly cover national origin except in Article 225-1 of the Penal Code and Article 1132-1 of the Labour Code. </t>
  </si>
  <si>
    <t>A) Access for victims to all the following procedures: juridical civil, criminal, administrative 
B) Shift in burden of proof in judicial civil OR administrative procedures
C) Legal entities with a legitimate interest in defending the principle of equality may engage in proceedings on behalf OR in support of victims   
D) At least c, e and h of the following sanctions (below)
Sanctions include:           
a) financial compensation to victims for material damages      
b) financial compensation to victims for moral damages/ damages for injuries to feelings                                   
c) restitution of rights lost due to discrimination/ damages in lieu             
d) imposing positive measures on discrimination                                           
e) imposing negative measures to stop offending                                           
f) imposing negative measures to prevent repeat offending                         
g) specific sanctions authorising publication of the verdict (in a non-judicial publication, i.e. not in documents produced by the court)        
h) specific sanctions for legal persons</t>
  </si>
  <si>
    <t>Deputy Aurélien Taché recommended in his report on BIPs' integration (February 2018) to conduct the interview with three agents of the Prefecture to avoid the risk of discretionary decisions. Despite this report, provisions remain unchanged</t>
  </si>
  <si>
    <t xml:space="preserve">Decree n°2013-794 concerning access to French nationality - There is still an integration test/assessment, but the test is no longer based on a multiple choise test. It is assessed during an interiew between the applicant and the administrative officer of the prefecture. The level is assessed according to a "citizen" booklet and not anymore according to primary school level. </t>
  </si>
  <si>
    <t xml:space="preserve">Not really applicable to the French context as there is no immigrant organisations involved in consultation and advice at national level.
However immigrant led-organisations can benefit from public funding under the same conditions as nationals. </t>
  </si>
  <si>
    <t xml:space="preserve">Political parties are submitted to the Law on associations according to which no restrictions are imposed by the government on access to political parties. 
However it is possible for an association (political party) to limit access to its membership in its constituting statutes, with due regards to the law prohibiting and criminalising discriminations. </t>
  </si>
  <si>
    <t>Starting from September 2019, specific one-year degree courses for BIPs provided by volunteering university, called "DU passerelle - étudiants en exil" will be eligible to 2000 scholarships for BIPs</t>
  </si>
  <si>
    <t xml:space="preserve">The Ministry of Higher Education, Research and Innovation improved the information provided to refugee students via the dedicated ‘Welcome Refugees’ page on the Ministry's website. (https://www.etudiant.gouv.fr/pid38115/welcome-refugees.html) </t>
  </si>
  <si>
    <t xml:space="preserve">Students beneficiaries of subsidiary protection are eligible to higher education scholarships since September 2018 on the same basis as other nationals (for a total budget of 3,2 millions euros). </t>
  </si>
  <si>
    <t>According to the latest statistics available and released by the Ministry of Education, 60 700 non-French speakers were enrolled in school in 2016-2017. Amongst them, 91 % benefited from targeted educational measures or from linguistic support.</t>
  </si>
  <si>
    <t xml:space="preserve">
No modifications</t>
  </si>
  <si>
    <t>The army and police have implemented such measures, but the ministry of National education did not.</t>
  </si>
  <si>
    <t>The phrase "intercultural education" is no more accepted in French formal school discourse. It disappeared in 1985 (after a report written by Jacques Berque). The present government is promoting the concept of "diversity" on a general level. But the ministry of National education is reluctant to use it. The approach of diversity is exclusively conceptual. As such it may be present in some subjects, like French courses and literature, or foreign language courses and civic education learning (fight against racism).</t>
  </si>
  <si>
    <t>The individualisation of the process as described in the circular only concerns the transition into the mainstream classroom but not further support.</t>
  </si>
  <si>
    <t>A) - For both primary and secondary education, all newly-arrived migrant pupils benefit from an individual assessment of their written and academic skills (eg. Mathematics) carried out by the CASNAV competent for each school district. In line with the results of this evaluation, they are then sent either to integrate into mainstream classes, or if their level of French is insufficient they join a special class known as the "unité pédagogique pour élèves allophones arrivants" (UPE2A) that alternates French courses with mainstream classes. The objective here is to attend and integrate all mainstream classes as quickly as possible - but most of the time it is after one year. Children who integrate a UPE2A can continue to benefit from language training over several years to further improve their skills in French.        Children who have had no education in their country of origin integrate a specific UPE2A  called "UPE2A-NSA". It provides full-time language training - generally for one year. Children who integrate this specific UPE2A can attend mainstream classes that do not require french skills (music, sport, plastic arts). They are then integrated into the mainstream schooling system, through which they can benefit from extra language training as part of their schooling.</t>
  </si>
  <si>
    <t xml:space="preserve">A and B apply. In each region a special centre is in charge of welcoming and assessing academic skills of newly arrived pupils: the CASNAV (regional centre for the education of newly arrived pupils and allophone children). It also helps teachers who have these children either in specific forms or for specific periods. CASNAV trainers mainly work with primary schools and children. But one can find a few special forms in lower secondary schools or even in vocational (post-compulsory) high schools. Written information in foreign languages exists only at primary level. But CASNAV may provide innovations, for instance Paris CASNAV. There are also recommendations to use interpreters as far as  necessary at local level for instance during the enrolment and orientation phase, either using volunteers from the community or family members, but no such service is provided institutionally. • A welcome booklet and its audio version is available to parents and students from the first reception. This booklet is bilingual, available in 12 different languages, and gives information and communication tools intended for parents and newly arrived allophone pupils to discover the French education system. The document explains the organization of school from primary school to high school, including the specific support that will be implemented for learning French. </t>
  </si>
  <si>
    <t>1st June 2013: The first decree enumerates the preliminary admission procedures and conditions of registration for the first year of a bachelor’s degree and procedures to assess the students’ level of understanding in French. The second updates admission procedures of first year of a bachelor’s degree. Beneficiaries of subsidiary protection are now exempted from preliminary admission procedures to be registered (as is the case for refugees). It also removes the obligation for universities to check candidates’ residence permits (for those residing in France) before giving them the application form.</t>
  </si>
  <si>
    <t>Law adopted in march 2016 : No.2016-274 modifying article L.311-9 and R311-24 CESEDA, but still A1  Level required</t>
  </si>
  <si>
    <t xml:space="preserve">C: Hundreds of refusals each year are justified under the ground "the applicant does not demonstrate having been deprived of all attachments in their country origin" based on the constitutional right to family reunification and Article 8 of the European Convention on Human Rights. This is systematically the case for Algerian children under the kafala scheme, even though a Franco-Algerian agreement expressly makes these children eligible. </t>
  </si>
  <si>
    <t xml:space="preserve">Article R. 311-30-2 CESEDA  + Ministerial Order of 1st december 2008, NOR:IMIC0827547A : JO 5 déc:
Evaluation of level of knowledge of French republican values. If insufficient, applicants are required to attend civic courses before departure. </t>
  </si>
  <si>
    <t>Right to autonomous residence permit for partners and children at age of majority (permit is renewable and independent of sponsor)</t>
  </si>
  <si>
    <t xml:space="preserve">Since 2016, the Republican Integration Contract (CIR) replaces the CAI. It provides:
• Linguistic formation of between 50 and 200 hours according to the initial level of the person;
• Civic formation of two days, with one part dedicated to the “values and institutions of the Republic”, and a second part dedicated to “living and working in France”. 
</t>
  </si>
  <si>
    <t xml:space="preserve">B since 2009: Acse’s integration activities have been transferred to Ofii (French office for immigration and integration). Training provided are only generic language training. Some TCN’s can have an assessment of skills when they sign their CAI. Differents "accord-cadre" signed, since 2007, between State and occupational sectors in order to promote employment of newly arrived immigrants (http://femmes.gouv.fr/dossiers/egalite-professionnelle/promotion-de-legalite-professionnelle/10-les-accords-conclus-par-letat-avec-des-partenaires-publics-et-prives/ et http://www.diplomatie.gouv.fr/fr/IMG/pdf/L_essentiel_sur_l_integration_Promouvoir_l_integration_des_immigres_legaux.pdf ). </t>
  </si>
  <si>
    <t xml:space="preserve"> In the event of termination of the employment contract, all TCNs holders of a residence permits and/or holders of an authorization to work can register as job seekers and have access to public employment services. Excluded: students, holders of a provisional authorization to work (when the termination of the contract is not attributable to the employer). articles R5221-47 + R5221-48 Code du travail. Article R5221-3, 13° Ceseda -&gt; this provisional authorization to work is issued to foreigner employee practising a profession which is temporary by nature (e.g: holders of a "visa-vacances-travail", holders of a provisional residence permit (such as asylum seekers, escort of sick person), holders of a student resident permit practising a profession in addition on their studies whose working time exceeds the permitted limit,...). </t>
  </si>
  <si>
    <t>No TCN has equal access to employment (1/3 of labor market, public, semi-public &amp; regulated professions only for French and EU citizens)</t>
  </si>
  <si>
    <t>A and C</t>
  </si>
  <si>
    <t>Positive action may encompasse "race", ethnic origin, Sec. 5 AGG, among others, there is no prescribed monitoring mecanism, therefore a), not b).</t>
  </si>
  <si>
    <t>Limitations of the law in regard to access to housing: https://www.antidiskriminierungsstelle.de/SharedDocs/Downloads/DE/publikationen/Expertisen/Expertise_Wohnungsmarkt_20150615.pdf?__blob=publicationFile</t>
  </si>
  <si>
    <t>Discrimination by 'nationality' is not included in National Equal Treatment Law but in the named jurisdictions and political fields of action is no distinction made by nationalities, therefore equal treatment is ensured.</t>
  </si>
  <si>
    <t>Under the AGG, discrimination on the ground of nationality is generally regarded as possible indirect discrimination on the basis of race or ethnic origin and, as such, is prohibited. There are prohibitions of discrimination which list nationality as a proscribed ground, e.g. Section 75.1 Works Constitution Act (Betriebsverfassungsgesetz, BetrVG). In other spheres of law, unequal treatment on the basis of nationality can be considered a breach of the general provisions of private law.</t>
  </si>
  <si>
    <t>A child of foreign nationality acquires German nationality by birth if one parent 1. has had a usual domicile in Germany since 8 years</t>
  </si>
  <si>
    <t xml:space="preserve">Regular time in order to naturalise may be abbreviated from 8 to 7 years, if a particularly high degree of integration exists (knowledge of German language). In addition to the naturalisation due to an entitlement Anspruchseinbürgerung), there is the possibility of a discretionary naturalisation (Ermessenseinbürgerung). Naturalisation can occur within a shorter period of time for people who have been granted asylum, refugees who have been recognised under the Geneva Convention or those who are stateless: these people can apply for citizenship after a period of 6 years. Special integration performance, in particular in language acquisition, can lead to a further shortening of this period to six years.) </t>
  </si>
  <si>
    <t>In January 2019 the Federal Government, together with the decided the creation of a 'Fachkommission Integrationsfähigkeit' (Commission for the Ability for Integration) consisting of experts, including from the migrant community. The task of the commission is to describe the economic, labour market, societal and demographic conditions for integration (https://www.bundesregierung.de/breg-de/aktuelles/bundeskabinett-beschliesst-berufung-einer-fachkommission-integrationsfaehigkeit-1574914).</t>
  </si>
  <si>
    <t>In 2011 a permanent advisory body was created which consists of representatives of migrant organisations, churches, religious communities, employers, unions, sports clubs and welfare organisations operating nationwide (Beirat der Beauftragten der Bundesregierung für Migration, Flüchtlinge und Integration). The body is attached to the office of the Federal Government Commissioner for Integration (https://www.bundesregierung.de/statisch/jahresbericht2011/Webs/Breg/jahresbericht2011/DE/Sozialer__Fortschritt/Integrationspolitik/integrationspolitik_tocId-doc1135098bodyText5__nnn-true.html). Consultations also take place with representatives of migrant and integration councils of the Bundesländer and other bodies. Critics point out that such consultations have little impact as there are no legally binding structures (https://heimatkunde.boell.de/de/demokratisierung-durch-migration).</t>
  </si>
  <si>
    <t>In March 2014, the Constitutional court of the state of Bremen (Staatsgerichtshof) declared a granting of voting rights to non-EU citizens on the local level unconstitutional.</t>
  </si>
  <si>
    <t>According to the Zweites Gesetzes zur besseren Durchsetzung der Ausreisepflicht ('Second law for the improved implementation of the duty to leave the country') from August 2019, the legal duration of stay in AnKER centers for single adult asylum applicants is extended to 18 months, hence extending the time of no access to education (https://www.spiegel.de/politik/deutschland/geordnete-rueckkehr-gesetz-was-steckt-im-migrationspaket-a-1271323.html).</t>
  </si>
  <si>
    <t xml:space="preserve">Refugee children in reception centres and unaccompanied children in preliminary care are under no obligation to attend school. In the absence of obligatory school attendance, schools have the right to reject refugee pupils (https://nesetweb.eu/wp-content/uploads/2019/06/Continuity-of-learning-for-newly-arrived-refugee-children-in-Europe.pdf; https://fra.europa.eu/sites/default/files/fra_uploads/fra-may-2017-monthly-migration-report-focus-education_en.pdf), children in 'reception and return centres' for people with 'low prospects to stay in Germany' have no right to attend mainstream school, only compensation lessons are provided in the centers (https://www.semanticscholar.org/paper/SIRIUS-Policy-Network-on-Migrant-Education-TO-THE-%E2%80%93-Koehler-Schneider/f5cc811b7f32c408a09848618cdb8d0578f4106f), children in immigration detention in some parts of the country have no access to schooling (https://fra.europa.eu/sites/default/files/fra_uploads/fra-may-2017-monthly-migration-report-focus-education_en.pdf). </t>
  </si>
  <si>
    <t xml:space="preserve">a) Provision of guidance is organised differently across the Bundesländer. Different national programs address the educational situation of newly arrived migrant pupils, especially asylum seeking pupils, e.g. 'Lesestart' (Reading for beginners')-packages that are distributed to pre-school children in refugee reception centres (https://www.bmbf.de/de/mehr-als-65-000-lesestart-sets-fuer-fluechtlingskinder-3757.html); as well as adults, e.g. the app 'Einstieg Deutsch' (Starting German) - an easy to use German language learning app or the training of assistant teachers for newly arrived migrant students (https://www.bmbf.de/de/fluechtlinge-durch-bildung-integrieren.html).b) With two 'Maßnahmenpaketen' (Packages of measures), the government is providing financial support for the integration of newly arrived migrants, especially refugees, into education, vocational training, employment and higher education, among others through provision of support for municipalities and language training (https://www.bmbf.de/de/fluechtlinge-durch-bildung-integrieren.html). </t>
  </si>
  <si>
    <t>a) As a response to large arrivals of refugee and asylum-seeking pupils, all federal states have a system of preparatory or integration classes for newly arrived migrant minors, which combine German language classes with some central school topics and information about Germany and the school system. For refugees beyond the age of general education, there are “Berufsintegrationsklassen” (‘Vocational integration classes’). The first year of the two-year course focuses on language acquisition and further subjects like mathematics, social science, ethics, information technology and regional and cultural studies. In the second year the language training is continued and a focus is placed on vocational preparation (https://www.semanticscholar.org/paper/SIRIUS-Policy-Network-on-Migrant-Education-TO-THE-%E2%80%93-Koehler-Schneider/f5cc811b7f32c408a09848618cdb8d0578f4106f). b) Pre-primary language support is continuously being extended but is not yet available in all pre-school institutions.</t>
  </si>
  <si>
    <t>Intercultural education is not generally included in the curriculum but when, then it includes the appreciation of cultural diversity. Intercultural Education in general is part of foreign language curricula. The Standing Conference (KMK) recommends since 1996 regularly (1996, 2000, 2002, 2007) the importance of the integration of intercultural education throughout the curriculum but it is left to the Länder Ministries of Education to implement it into the school curricula. Recommendations of Intercultural Education across the curriculum: Kultusministerkonferenz (1996): "Interkulturelle
Bildung und Erziehung in der Schule vom 25. Oktober 1996. Online: http://www.li-hamburg.de/fix/files/doc/Empfehlung_KMK_1996.pdf. Kultusministerkonferenz (2002): Zuwanderung. Online: http://www.kmk.org/fileadmin/veroeffentlichungen_beschluesse/2002/2002_05_24-Zuwanderung.pdf. Most Bundesländer and Universities have included obligatory elements of intercultural education, mainly German as a second language into their teacher training programs (https://www.kmk.org/fileadmin/Dateien/pdf/Bildung/AllgBildung/2017-05-11-Berichte_Interkulturelle_Bildung.pdf).</t>
  </si>
  <si>
    <t>Several Länder, Universities and private foundations have carried out campaigns to encourage more migrants to study and qualify as teachers and to enter the teacher workforce, e.g. 
• “Schülercampus Mehr Migranten werden Lehrer” (http://www.mehr-migranten-werden-lehrer.de/h/
• Mentoring programme “MigraMentor”, University of Berlin  (http://www.migramentor.de/),
• Scholarship programme “Horizonte” provided by the Hertie-Stiftung (http://www.horizonte.ghst.de/); Northrhine Westphalia Network of Teachers with a Immigration History</t>
  </si>
  <si>
    <t>Following the recommendations of the 'Kultusministerkonferenz' (Standing conference of the Länder) most Bundesländer and municipalities have included elements of intercultural education and diversity into their curriculum, in most cases according to b) throughout the curriculum (https://www.kmk.org/fileadmin/Dateien/pdf/Bildung/AllgBildung/2017-05-11-Berichte_Interkulturelle_Bildung.pdf).</t>
  </si>
  <si>
    <t xml:space="preserve">General language support strategies in pre-primary and compulsory education are merely provided for preparing pupils to participate in regular instruction processes. Beyond that, there is no state-wide regulated specific academic literacy training on primary and secondary school level. </t>
  </si>
  <si>
    <t xml:space="preserve">School attendance is compulsory for all children with a ‚general residence‘ (‚gewöhnlicher Aufenthalt‘, ‚Wohnsitz‘) in the very Land. Compulsory education also applies to refugees with a preliminary and precarious status, the so-called ‚Duldung‘ (‚suspension of deportation‘, § 60, Aufenthaltsgesetz). In the case of refugee children, compulsory education starts three months after their immigration. The access of undocumented children to schools is not regulated by uniform nationwide law, but different legal regulations in the Länder. In addition to that, the enrollment procedures differ from community to community. In some Länder compulsory education also applies to undocumented children (e.g. Bayern, Nordrhein-Westfalen), in other Länder undocumented children merely have a ‚right to schooling‘ (‚Schulzugangsrecht‘, e.g. Baden-Württemberg, Hessen), but in all cases schooling is not always guaranteed. After a legislative change in November 2011, school leaders and teachers are no longer obliged to inform the immigration office if they gain knowledge about undocumented children. Schools and other institutions of public education are exempted from their duty to report foreigners pursuant (§ 87 1, 2 Aufenthaltsgesetz). Nevertheless, in practice, there can be various barriers to realize the right to schooling, e.g. when undocumented children cannot meet the requirement for proof of residency for school enrollment. </t>
  </si>
  <si>
    <t>If the person does not have a basic level (A1) or a sufficient level (B1), respectively, of German language knowledge he/she might be obligated to participate in an Integration Course. If the person has a working contract (without having time for a part-time integration course), undergoes a vocational training or for other reasons that unables him/her to participate (e.g. when caring for a familiy member), he/she is not required to take the language course. Nonetheless, the person has the right to join an Integration course as long as he/she does not have sufficient language skills (see https://www.bamf.de/DE/Themen/Integration/ZugewanderteTeilnehmende/Integrationskurse/TeilnahmeKosten/Titelab2005/titelab2005-node.html; se also residency act §44(2)); recently for permanent residency, people have to verify language skills on level B1</t>
  </si>
  <si>
    <t>To get a visa, basic level of German (niveau A1) is required with exceptions §30 (2); e.g. for people with physical or mental disability or for people with a Blue Card of the EU</t>
  </si>
  <si>
    <t>Ausländerbeschäftigungsförderungsgesetz ('Law for the improved fostering of the employment of foreigners') with Zweites Gesetzes zur besseren Durchsetzung der Ausreisepflicht ('Second law for the improved implementation of the duty to leave the country' and 'Change of employment regulation' from August 2019: 'Principle of supremacy' (Vorrangprüfung) for a work permit for asylum seekers and people on toleration abolished nation-wide. People on toleration are banned from labour market access when they are from a 'safe country of origin' or when they do not assist the authorities in clarifying their identity or in terminating their stay in Germany (https://www.asyl.net/view/detail/News/abschaffung-der-vorrangpruefung-beim-arbeitsmarktzugang-fuer-asylsuchende-und-geduldete/; https://www.bundesregierung.de/breg-de/aktuelles/migration-ordnen-steuern-und-begrenzen-1601598).</t>
  </si>
  <si>
    <t>Integrationsgesetz ('Integration law') from August 2016: more economic integration measures for refugees and asylum seekers with 'good prospects to stay in Germany' (e.g. vocational integration classes, more places in integration courses), refusal of participation in measures, especially language courses, can be punished by decreasing payments, limitation of access to economic integration measures for asylum seekers with 'low prospects to stay in Germany', no access to integration measures while asylum seekers are living in reception centres (https://www.bundesregierung.de/breg-de/aktuelles/integrationsgesetz-setzt-auf-foerdern-und-fordern-411666).</t>
  </si>
  <si>
    <t>Integrationsgesetz ('Integration law') from August 2016: '3+2 rule' for asylum seekers: Toleration for 3 years of vocational training facilitated + 2 years permission to stay for work after vocational training (http://azf3.de/wp-content/uploads/2017/12/Broschuere-Arbeitsmarktzugang-B_Weiser-09-2017.pdf). Governmental study grants for TCN: period of legal stay in Germany shortened from 4 years to 15 month before eligibility (https://www.bundestag.de/resource/blob/563302/1db1bc6b26140f5a3182506bf31abaca/WD-8-047-18-pdf-data.pdf).</t>
  </si>
  <si>
    <t>Integrationsgesetz ('Integration law') from August 2016: In most regions, the 'principle of supremacy' (Vorrangprüfung) for a work permit for asylum seekers and people on toleration was abolished. '3+2 rule' for asylum seekers: Toleration for 3 years of vocational training facilitated + 2 years permission to stay for work after vocational training (http://azf3.de/wp-content/uploads/2017/12/Broschuere-Arbeitsmarktzugang-B_Weiser-09-2017.pdf).</t>
  </si>
  <si>
    <t>Gesetz zur Verbesserung der Feststellung und Anerkennung im Ausland erworbener Berufsqualifikationen (Law on improved assessment and recognition of foreign professional qualifications) from December 2015: Facilitation of procedures for the recognition of degrees (https://www.bq-portal.de/Anerkennung-f%C3%BCr-Betriebe/Anerkennungsverfahren/Rechtliche-Grundlagen)</t>
  </si>
  <si>
    <t>Asylverfahrensbeschleunigungsgesetz/Asylpaket 1 ('Law for accelerated asylum procedures') from October 2015: Asylum seekers and people on toleration (Duldung) from 'safe countries of origin' are excluded from labour market access (http://azf3.de/wp-content/uploads/2017/12/Broschuere-Arbeitsmarktzugang-B_Weiser-09-2017.pdf).</t>
  </si>
  <si>
    <t>Equal treatment with regard to social security is guaranteed but not with regard to social welfare. German law does not distinguish nationality with regard to access to social welfare. This means  that every third country national is entitled to social welfare except the category of persons enumerated in the Asylbewerberleistungsgesetz. This includes asylum seekers as well as persons who are obliged to leave the Federal Republic of Germany</t>
  </si>
  <si>
    <t>Several policies and programmes targeting immigrant women's employment situation and youth (e.g. Youth Migration Service)</t>
  </si>
  <si>
    <t xml:space="preserve">Most recently, 130 occupations targeted by Wir Sind Bund campaign facilitating federal public sector apprenticeships with a specific aim of cultural diversity. Those programme are put in place in the framework of the development of the "welcome culture". For the employer side, see: http://www.arbeitgeber.de/www%5Carbeitgeber.nsf/res/BDA_Willkommenskultur.pdf/$file/BDA_Willkommenskultur.pdf </t>
  </si>
  <si>
    <t>April, 1st. 2012: Law on recognition of credentials, recognition is independent of the country of origin of the credential. Content and quality are the main criteria.</t>
  </si>
  <si>
    <t>Nationals of another EU member state are equal to German nationals with regards to employment in the German civil service. The exception to this basic rule is that it is permitted to employ German nationals only for civil service positions when these are related to the exercise of such public functions that, because of their nature/content, must be carried out by Germans. The decision on whether it is necessary for a German national to hold the post must be made on a case-by-case basis. The federal government and the Länder have agreed on recommendations which permit the appointment of EU nationals far into the areas which, according to the decision of the European Court, could be reserved for Germans.</t>
  </si>
  <si>
    <t>A and C: Family reunion permit holders have equal access as sponsor. Access to the labour market of TCNs equals that of nationals when TCNs are in possession of a settlement permit (Niederlassungserlaubnis). The permit usually requires, inter alia, 5 years of legal employment. Ban on employment for asylum seekers and holders of a toleration (Duldung) was lowered from 9 to 3 months (http://azf3.de/wp-content/uploads/2017/12/Broschuere-Arbeitsmarktzugang-B_Weiser-09-2017.pdf).</t>
  </si>
  <si>
    <t>Children born in Greece can apply for citizenship after they complete the first grade of primary school, and if both their parents have lived legally and continuously in Greece for at least 5 years before the child’s birth.</t>
  </si>
  <si>
    <t>5 years</t>
  </si>
  <si>
    <t>This income should not be lower thant the minimum wage of the sponsor</t>
  </si>
  <si>
    <t xml:space="preserve"> See Art. 33.  of Law 125 of 1993.</t>
  </si>
  <si>
    <t xml:space="preserve"> See Art. 25. and 26. of Law 125 of 1993.</t>
  </si>
  <si>
    <t xml:space="preserve"> See Art. 24. of Law 125 of 1993.</t>
  </si>
  <si>
    <t xml:space="preserve"> See Art. 27. of Law 125 of 1993.</t>
  </si>
  <si>
    <t xml:space="preserve"> See Art. 21-23. and 27. of Law 125 of 1993.</t>
  </si>
  <si>
    <t>Criminal record and pending criminal procedure are grounds for exclusion See: Art. 4(1)b) of Law 55. of 1993.</t>
  </si>
  <si>
    <t>If sustainance and accommodation is secured. See Art. 4(1)c) of Law 55. of 1993.</t>
  </si>
  <si>
    <t>Passes  an exam in Hungarian on constitutional knowledge. See: Art. 4(1)e) of Law 55. of 1993.</t>
  </si>
  <si>
    <t>The permit is open-ended, however the document expires after 5 years, and needs to be rnewed upon request for another 5 years. See Art. 108(3) of Govt. Decree 114/2007.</t>
  </si>
  <si>
    <t xml:space="preserve">Indefinite duration, see Art. 32(3) of Law 2. of 2007. </t>
  </si>
  <si>
    <t>No substantial change, the source became the Decree No. 18 of 2016 of the Minister of Human Capacities</t>
  </si>
  <si>
    <t xml:space="preserve">Govt. Decree 411/2017, in force since 1st January 2018 on immediate access of 3rd country national citizens of neighbouring countries employed in certain sectors. Art 82(2) of the decree modified Art 15(26)  of the Govt. Decree 445/2013. The rticle says that 3rd country nationals whose residence is in a neighbouring country can be employed without a work permit in certain jobs declared every year by the responsible minister. </t>
  </si>
  <si>
    <t>Govt. Decree 441/2015, in force since 01/01/2016 on immediate access of employees of temporary work agencies. Art. 216(7) of the decree modified Art. 15(8) of the Govt. Decree 445/2013. The rticle says that there is no need of work permit for employees leased by a temporary job agency registered in any of the EEA countries outside Hungary to a Hungarian employer. 
Work permit is not needed if
The employer
a) is leased by a temporary work agency, and
b) s/he is a citizen of a neighboring country, and
c) the job agency is registered in an EU member state, and
d) the position/job s/he is hired for is on the list of preferred positions issued by the Minister of Economic Affairs.
All four conditions need to be met.</t>
  </si>
  <si>
    <t>Measures are left to individual initiative.</t>
  </si>
  <si>
    <t>None of these.</t>
  </si>
  <si>
    <t>No interpretation is available.</t>
  </si>
  <si>
    <t>Neither</t>
  </si>
  <si>
    <t>There is no specialised body.</t>
  </si>
  <si>
    <t>Only ground A. Law No. 40 year 2008 on Elimination of Racial Discrimination</t>
  </si>
  <si>
    <t>a and b. Law No. 6 of 2011 on Immigration</t>
  </si>
  <si>
    <t>a and b. Law 40 Year 2004 on National Social Security System</t>
  </si>
  <si>
    <t>a and b. Law 20 Year 2003 on National Education System</t>
  </si>
  <si>
    <t>a and b. Law No. 13 Year 2003 on Labour</t>
  </si>
  <si>
    <t>Indonesia does not have an overarching anti-discrimination law. Rather, a patchwork of laws and sector-specific regulations prohibit discrimination and encourage equality. The relevant laws include
the 1945 Constitution; the Labour Law (Law No. 13 of 2003 on Labour); Law No. 21 of 1999 and Law No. 80 of 1957; Law No. 4 of 1997 on Disabled People; and Law No. 40 of 2008 on the Elimination of Racial and Ethnic Discrimination.</t>
  </si>
  <si>
    <t>Law No. 12 Year 2006 on Citizenship only mentions "Was never legally prosecuted due to acts of crime and sentenced jail for 1 (one) year or more" (article 9 e)</t>
  </si>
  <si>
    <t>There is no requirement, but Law No. 12 Yeaar 2006 on Citizenship  mentions that TCNS should be "Employed and/or has a steady income".</t>
  </si>
  <si>
    <t>There is no requirement.</t>
  </si>
  <si>
    <t>Indonesia follows the ius sanguinis principle. Only children of Indonesian citizens can obtain Indonesian citizenship. Law  No 6 Year 2006 on Citizenship.  In exceptional cases, ius soli is granted for example when stateless people give birth to children in Indonesia. Those children can obtain Indonesian citizenship.</t>
  </si>
  <si>
    <t>Technically, TCNs with this immigration permission can apply, but nationals will always be prioritised.</t>
  </si>
  <si>
    <t>The permit is renewable on application. Law No. 6 Year 2011 on Immigration</t>
  </si>
  <si>
    <t>Permanent residence visa (ITAP) has 5 years validity and can be extended indefinitely. Law No. 6 Year 2011 on Immigration</t>
  </si>
  <si>
    <t>There is no recourse to social assistance.</t>
  </si>
  <si>
    <t>Generally, there is no requirement. Now there is a  standardised language test (Uji Kemahiran Berbahasa Indonesia)  for various professions.</t>
  </si>
  <si>
    <t>There is no rrecourse to social assistance.</t>
  </si>
  <si>
    <t>Generally, there is no requirement=. Now there is a  standardised language test (Uji Kemahiran Berbahasa Indonesia)  for various professions.</t>
  </si>
  <si>
    <t>There are no formal immigrant organisations, to support, as the process of setting up such a forum is legally very challenging.</t>
  </si>
  <si>
    <t>There is no active policy.</t>
  </si>
  <si>
    <t>No formalised consultation forums do exist.</t>
  </si>
  <si>
    <t>Citizenship is prime requirement. Dual citizenship is not permitted for adults. Law No. 7 Year 2017 on Publication Election</t>
  </si>
  <si>
    <t>Only citizens with a valid ID card (Indonesian: Kartu Tanda Penduduk (KTP)) can vote in national or local elections. Law No. 7 Year 2017 on Publication Election</t>
  </si>
  <si>
    <t>Strength of national consultive body</t>
  </si>
  <si>
    <t>This training is only done on an ad hoc basis.</t>
  </si>
  <si>
    <t>Public schools can only employ national teachers. Some private schools employ TCNs.Law No. 20 Year 2004 on National Education System; Law No. 6 Year 2011 on Immigration</t>
  </si>
  <si>
    <t>There is no appreciation of cultural diversity other than Indonesien cultures.</t>
  </si>
  <si>
    <t>Some self-organised refugee schools offer services. But these are mostly designed for TCNs without immigration permission.</t>
  </si>
  <si>
    <t>There is no provision.</t>
  </si>
  <si>
    <t>TCNs with immigration permission only benefit from general support. Law No. 20 of 2003 on National Education System</t>
  </si>
  <si>
    <t>There is no government support.</t>
  </si>
  <si>
    <t>No access for undocumented TCNs</t>
  </si>
  <si>
    <t>Permanent residence' is known as ITAP for immigration purposes. The permission is only to reside in Indonesia, but does not allow the same work rights as nationals. Law No. 6 Year 2011 on Immigration; Law No. 13 of 2003 on Labour</t>
  </si>
  <si>
    <t>Visa application rejected based on  Law No 6 of 2011 on Immigration (Article 42, 8 grounds)</t>
  </si>
  <si>
    <t>Residence is the same as TCNs' residence permit. Law No. 6 Year 2011 on Immigration</t>
  </si>
  <si>
    <t>There is none, but the address needs to be reported. Law No. 6 Year 2011 on Immigration</t>
  </si>
  <si>
    <t xml:space="preserve">There is no requirement. </t>
  </si>
  <si>
    <t>There is no measure.</t>
  </si>
  <si>
    <t xml:space="preserve">There were discussions in 2015 about introducing a language test by Ministry of Manpower, but nothing has happened since then. </t>
  </si>
  <si>
    <t>Allowed for b) only. Law No. 6 Year 2012 on Citizenship</t>
  </si>
  <si>
    <t>No requirement.</t>
  </si>
  <si>
    <t>100 - None  
50 - Appropriate accommodation meeting the general health and safety standards
0 - Further requirements (please specify)</t>
  </si>
  <si>
    <t>TCNs with immigration permission do not have equal access to state-provided social security. Lae No. 40 Year 2004 on Social Security System</t>
  </si>
  <si>
    <t>The government does not provide any support to integrate TCNs with immigration permission into the labour market. Law No. 13 Year 2003 on Labour</t>
  </si>
  <si>
    <t>The government does not provide any training to encourage hiring of TCNs with immigration permission.  Law No. 13 Year 2003 on Labour</t>
  </si>
  <si>
    <t>TCNs with immigration persmission and nationals have the same access to formal procedures to recognize foreign academic qualifications.</t>
  </si>
  <si>
    <t>Only nationals have access to study grants.Law No. 4 Year 2014 on Higher Education and Higher Education Management; Law No. 13 Year 2003 on Labour</t>
  </si>
  <si>
    <t>Public employment services are available to nationals only. Law No. 13 Year 2003 on Labour</t>
  </si>
  <si>
    <t>TCNs ought to apply for permission from the Ministry of Manpower, and there is no guarantee that it will be granted. Law No. 6 Year 2011 on Immigration and Law No. 13 Year 2003 on Labour</t>
  </si>
  <si>
    <t>Public sector employment is resitricted to nationals only. Law No. 5 Year 2014 on Public Service</t>
  </si>
  <si>
    <t>Permanent residency is a residence permit for immigration purposes only. Permanent residents need a work permit to access the labour market. Law No.6 Year 2011 on Immigration; Law No. 13 Year 2003 on Labour</t>
  </si>
  <si>
    <t xml:space="preserve">TCNs with immigration permission and nationals have the same access to formal procedures to recognize foreign academic qualifications. Law No. 4 Year 2014 on Higher Education and Higher Education Management </t>
  </si>
  <si>
    <t>In accordance with section 40 of the 2014 Act, IHREC on fulfilment of criteria ( section 40 (30 and section 40 (4) may provide practical legal assistance to persons in vindicating their rights under human rights and anti-discrimination legislation, in particular under the Employment Equality Acts 1998–2015, the Equal Status Acts 2000–2015, the European Convention on Human Rights Acts 2003 and 2014, and more generally in relation to the protection and promotion of human rights and equality. In 2019 the NGO FLAC (Free Legal Advice Centres) called for amendments to the Civil Legal Aid and Equal Status Acts to ensure more accessible remedies for breaches of the legislation. There is no civil legal aid available for people to bring claims of discrimination under the Equal Status Acts or the Employment Equality Acts to the Workplace Relations Commission, no matter how the complex or important the issue is, how little resources the potential complainant may have, or the capacity of the complainant to represent him or herself.</t>
  </si>
  <si>
    <t xml:space="preserve">In November 2019, The Irish Supreme Court has overturned a ruling of the Court of Appeal that declared failure to pay child benefit to children in direct provision unconstitutional due to discrimination based on immigration status. The State’s appeal joined two cases together, the key issue in both concerning a child benefit payment claimed by parents whose immigration status had yet to be determined and their child had the status of Irish citizen. One concerned an Irish citizen child with a Nigerian mother, while the other concerned an Afghan child with refugee status. The Supreme Court said that the Court of Appeal had erred by focusing on the immigration status of the beneficiary of the benefit (the child), and not the claimant of the benefit (the mother). Under the 2005 Social Welfare Act, child benefit is paid to a “qualified person” who is “habitually resident in the State”. As the mother did not have permission to reside here, she could not be classified as being habitually resident and was therefore not a “qualified person” for the purposes of the Act. The court explained that, once the mother’s status changed and she became habitually resident, she was treated in the same way as her fellow qualified persons. There was, therefore, no inequality among people qualified for child benefit under the legislation. </t>
  </si>
  <si>
    <t>Education (Admissions to School) Act 2018 enacted providing requirement for schools to prepare and publish an admission policy including a statement that the school shall not discriminate in its admission of a student to the school on specified grounds. Also, section 11,  to amend the Equal Status Act 2000 and to provide for the application for admission to recognised religious denominational primary schools by students of minority religions. See more info: https://www.education.ie/en/Parents/Information/School-Enrolment/</t>
  </si>
  <si>
    <t>Migrant Integration Strategy 2017-2020 published. Action 44 states that proactive outreach and support measures will be undertaken by all public sector employers to increase the number of persons from an immigrant background working at all levels in the civil service and wider public service. There will be a particular focus on increasing the numbers of people from immigrant backgrounds working in front-line services. This work will have regard to public service employment principles of merit and transparency, and to restrictions regarding non-EEA nationals working in the Irish Public Service. Action 46 states that further activities will also be undertaken to raise awareness of State board opportunities among key groups within society that are currently under-represented on State boards, working with Departments and the relevant State bodies in this regard.</t>
  </si>
  <si>
    <t>In January 2016, the Equality (Miscellaneous Provisions) Act 2015 introduced “housing assistance” as a new discriminatory ground. This means that discrimination in the provision of accommodation or related service and amenities against people in receipt of rent supplement, housing assistance payments or other social welfare payments is prohibited.</t>
  </si>
  <si>
    <t>Irish Human Rights and Equality Commission Act 2014 established the Irish Human Rights and Equality Commission (IHREC). It's functions are set out in section 10.ndependent public body that accounts to the Oireachtas, with a mandate established under the Irish Human Rights and Equality Commission Act 2014 (IHREC Act 2014). The IHREC Act includes and further enhances the functions of the former Irish Human Rights Commission and the former Equality Authority. Note that references to race grounds in Ireland includes including colour, nationality, ethnic or national origins.</t>
  </si>
  <si>
    <t>Migrant Integration Strategy 2017 - 2020 published. Action point 11 states that the introduction of civic and language tests will be considered for citizenship applicants.</t>
  </si>
  <si>
    <t>Migrant Integration Strategy 2017-2020 published. Section 2 Action Plan, Action 11 states that a statutory scheme for Long Term Residency will be introduced. No legislation has been progressed to date.</t>
  </si>
  <si>
    <t>Department of Justice public consultation on hate speech and hate crime review.</t>
  </si>
  <si>
    <t>Department of Justice public consultation on INIS registration requirements regarding TCN minors and State report to UNCERD.</t>
  </si>
  <si>
    <t xml:space="preserve">Migrant Integration Strategy 2017-2020 promising continued information for political participation, Migrant Consultative Forum, inclusion of migrant representatives in local fora and Migrant Integration Forum in every municipality and Dublin Integration Network, more actions targeting Education and Training Boards and diversity in Civil Service (1% ethnic minority),  </t>
  </si>
  <si>
    <t xml:space="preserve">Justice Oireachtas Committee received submissions including NGO and migrant group submissions on proposed International Protection legislation. </t>
  </si>
  <si>
    <t>General comment on indicator for all years: Information is primarily through relevant Department websites, primarily INIS of Department of Justice regarding immigration/residence and citizenship and Department of Business regarding employment permits. Migrants rely heavily on the Citizens Information Service and migration related NGOs nationally and regionally to provide information regarding their specific case. See next indicator</t>
  </si>
  <si>
    <t xml:space="preserve">Ad hoc consultation, primarily with migration related and other established NGOs working on relevant issues, including Working Group on reception conditions for asylum seekers and Immigration Information Network (IIN) meetings with INIS and GNIB on customer service related issues in the immigration service. </t>
  </si>
  <si>
    <t>Strength of national consultative body</t>
  </si>
  <si>
    <t>No specific campaign. Note though: The Migrant Teacher Project aims to increase the participation of Immigrant Internationally Educated Teachers (IIETs) in the Irish primary and post-primary education sectors. Established by Marino Institute of Education with the support of National Integration Funding from the Department of Justice and Equality, the project provides information, advice and training to teachers who have qualified outside of Ireland, to help them to continue their profession in Irish primary and post-primary schools. The Project also provides a Bridging Programme to further enhance teachers' professional development and qualifications, and their opportunities for securing employment in Irish schools. The current programme runs from November 2019 to April 2020.his project is supported by the European Asylum Migration and Integration Fund, through the Department of Justice and Equality, and the Department of Education and Skills.</t>
  </si>
  <si>
    <t xml:space="preserve">Intercultural education is not standalone subject in the national  curriculum. This is not to say that there are no opportunities within the curriculum (including SESE (geography, history)or SPHE (social education) or Art or Religion for cultural diversity or appreciation to be incorporated. It is also the case that many schools do actively celebrate and promote cultural diversity within their school/community and/or engage in outreach with migrant communities, etc. </t>
  </si>
  <si>
    <t>The Department of Education and Skills (DES) provides additional educational resources for pupils who are learning English as an additional language (EAL) in primary and post-primary schools. Full details of the resources available for EAL support are set out in DES circular 0010/2018. It only provides for basic allocation of EAL teaching resources to schools, and individual schools may apply for additional resources if there is a high concentration of pupils requiring language supports, which is described as  least 20% of the total enrolment of the school is made up of pupils that require EAL (English as an additional language) support (pupils with less than B1 (Level 3) proficiency), . EAL is also addressed in the  DES staffing circular 0019/2019.</t>
  </si>
  <si>
    <t xml:space="preserve">In 2019 the DCYA published the details of the ECCE (Early Childhood Care and Education) Scheme. It states that it is open to all children. However, to apply parents must provide child’s full name as per birth certificate or passport, child’s date of birth and child’s PPSN in order to register their child on the programme. In practice children of undocumented parents may be excluded. </t>
  </si>
  <si>
    <t>There were some initiatives by third level institutions to support access by asylum seekers and refugees: https://www.irishrefugeecouncil.ie/wp-content/uploads/2018/08/2018-SCHOLARSHIP-Info-2018.06.pdf</t>
  </si>
  <si>
    <t>In 2018, Ireland opted-in to the Reception Conditions Directive. Following this, asylum-seeking children have an express right to attend local national primary and secondary schools on the same basis as Irish children. Regulation 17 Reception Conditions Regulations 2018 However, there were no previous legal restrictions on asylum seeking children attending school due to rights of all children to receive primary and secondary education. Under the Education (Welfare) Act 2000 education in Ireland is compulsory for all children from the age 6 to 16 years old.</t>
  </si>
  <si>
    <t xml:space="preserve">No specific campaign. Note though: Migrant Integration Strategy launched 07.02.2017 for period 2017-2020. It includes a section Actions to be Taken, part 4 relating to Education Action 27 states that proactive efforts will be made to attract migrants into teaching positions, including raising awareness of the Irish language aptitude test and adaptation period for primary teaching. On. </t>
  </si>
  <si>
    <t>Migrant Integration Strategy launched 07.02.2017 for period 2017-2020. It includes a section Actions to be Taken, part 4 relating to Education. Action 36 states that fostering and development of positive attitudes towards diversity and celebrating difference will continue to form part of the school curriculum. There is however no stand alone subject in the national curriculum.</t>
  </si>
  <si>
    <t xml:space="preserve">The Intercultural Education Strategy 2010-2015 expired and a new strategy has not been published. </t>
  </si>
  <si>
    <t xml:space="preserve">In 2015, the Department of Education announced details of a new student support scheme for young people who have spent five or more years waiting for their refugee application to be processed; it was reported that there were 39 applications but only two students met the strict criteria. There are NGO and some third level initiatives to support asylum seekers and refugees to access third level. </t>
  </si>
  <si>
    <t>No legislative provisions but the IHAP scheme was re-opened from 20 December - 8 February 2019.</t>
  </si>
  <si>
    <t>No legislative provisions but the Minister for Justice introduced the International Humanitarian Access Programme (IHAP) for certain family members of Irish citizens and refugees from 10 particular refugee producing countries. The IHAP scheme was subject to accommodation and financial criteria to be fulfilled by sponsors, which the Minister could waive on a discretionary basis. The scheme was intended to provide humanitarian admission to Ireland for maximum 530 eligible family. The IHAP scheme was only open from 14 May to 30 June and many potential applicants could not provide necessary supporting documents. http://www.inis.gov.ie/en/INIS/Pages/irish-refugee-protection-programme-humanitarian-admission-programme-2-(ihap)#FAQ</t>
  </si>
  <si>
    <t xml:space="preserve">Revised INIS Policy Document on Family Reunification.  Minister has discretion to waive financial criteria due to discretionary application process. </t>
  </si>
  <si>
    <t>Revised INIS Policy Document but no specific relevant change.</t>
  </si>
  <si>
    <t xml:space="preserve">The International Protection Act 2015 revoked the  Refugee Act 1996 provisions that allowed for discretionary applications for dependent family members of refugee sponsors. Now there is no statutory entitlement to apply on a discretionary basis. A refugee sponsor could apply under the discretionary INIS Policy Document. </t>
  </si>
  <si>
    <t xml:space="preserve">International Protection Act 2015 replaced Refugee Act 1996 and revised the statutory family reunification entitlement of refugees and subsidiary protection holders, including the introduction of a statutory requirement to require an application for family reunification to be granted within a 12 month period following grant of status and no exceptions to the '12 month' rule. </t>
  </si>
  <si>
    <t xml:space="preserve">There are no statutory provisions in Irish law providing a right of access to an autonomous residence permit even after a period of long-stay, unless and until Irish citizenship is granted. There is no published guidance regarding the residence permission to be granted to children of sponsors who are currently required to register for immigration purposes at age 16, including long-stay child dependents or at reaching age of majority or school-leaving Often such children are only granted Stamp 3 residence permission (dependent) which does not provide a right of access to the labour market or qualify for SUSI higher education grants. </t>
  </si>
  <si>
    <t>No legislative provisions. However, in accordance with general provisions of the Immigration Act 2004, all foreign nationals are under statutory provision to notify the Minister of Justice regarding material changes in circumstances, including changes in family relationships, that may affect the residence permission first granted. The Minister has discretion whether or not to grant on going permission to reside in Ireland if there are changes in circumstances. There are no clearly stated statutory criteria or entitlements to remain in the State following changes in circumstances, including family breakdown on grounds of domestic violence, although the INIS does provide some guidance in domestic violence cases. However,  even such cases are decided on a discretionary basis.</t>
  </si>
  <si>
    <t xml:space="preserve">No legislation. Generally equal to remaining duration of sponsor's permit. The length of permit may vary depending on the category of sponsor. </t>
  </si>
  <si>
    <t>INIS Policy Document on Family Reunification. No specific accommodation requirements but a discretionary application process. There is no legal entitlement for an application to be granted. Residents may apply for family members and the INIS/Minister sets out general criteria in the policy document that applications will be considered by. But if a person meets those criteria (for example, income guidelines) it does not mean it will be granted. Equally, if an applicant doesn't meet the general criteria, it doesn't mean it will be refused either! The Minister has discretion whether to grant and application or not having regard to all information available. This can result in quite inconsistent outcomes!</t>
  </si>
  <si>
    <t xml:space="preserve">INIS Policy Document on Family Reunification. No language requirement in any case but applications are granted on a discretionary basis. </t>
  </si>
  <si>
    <t xml:space="preserve">Discretionary for both a) and b) and subject to income requirements etc. of sponsor as per INIS policy document. </t>
  </si>
  <si>
    <t xml:space="preserve"> Family Reunification Strand</t>
  </si>
  <si>
    <t xml:space="preserve">Qualifications and Quality Assurance (Education and Training)(Amendment) Act 2019 .National Framework of Qualifications is established and maintained by the National Qualification Authority of Ireland. Individuals may have to deal directly with regulatory body for specific professions. There is no clear process regarding application for recognition of qualifications. </t>
  </si>
  <si>
    <t xml:space="preserve">General comment to indicator: In Ireland, all non-EEA foreign nationals require permission to access the labour market. Access is regulated either the Employment Permits legislation, which requires that a foreign national must be employed either in accordance with terms and conditions of an employment permit or in accordance with an immigration permission granting full access to the labour market, including self-employment. Employment permits are restrictive and only granted in respect of a specific job with a specific employer. The only foreign nationals granted equality of access to the labour market are EU citizens and their family members exercising freedom of movement and non-EEA residents who have been granted 'Stamp 4' residence permission (refugees or protection status holders, spouses/parents of Irish citizens; parents of Irish citizen children; persons granted discretionary residence permission under a statutory or administrative application process or persons granted discretionary long-term residence for a period of 5 years). There is no permanent residence status provided for. In 2019 there was no specific legislation introduced but the DBEI did announce a public consultation on new legislation that is proposed to be enacted. https://dbei.gov.ie/en/Consultations/Public-Consultation-General-Scheme-of-an-Employment-Permits-Consolidation-and-Amendment-Bill.html However it will not likely provide for automatic access to the labour market for foreign nationals. </t>
  </si>
  <si>
    <t>Ireland opted-in to the Reception Conditions Directive and in June 2018 Ministers Flanagan and Stanton announced  enhanced access to the labour market for asylum seekers. However, eligible applicants will have access to all sectors of employment in Ireland, with the exception of the Civil and Public Service, An Garda Síochána, and the Irish Defence Forces.</t>
  </si>
  <si>
    <t>No specific legislation but review of economic migration policy.</t>
  </si>
  <si>
    <t xml:space="preserve">Migrant Integration Strategy 2017-2020 published setting out Actions to be taken. Note part 5 of Actions related to employment setting out a number of relevant issues and stated actions to be taken. </t>
  </si>
  <si>
    <t xml:space="preserve">Irish Human Rights and Equality Act 2014, section 42 introduced a 'public sector duty'. All public bodies in Ireland have responsibility to promote equality, prevent discrimination and protect the human rights of their employees, customers, service users and everyone affected by their policies and plans. The Irish Human Rights and Equality Commission has a mandate to give guidance to, and encourage, public bodies in developing policies and good practice in relation to human rights and equality. Where the Commission considers that there is evidence of a failure by a public body to perform its functions in line with the Public Sector Equality and Human Rights Duty it may invite a public body to carry out a review, or to prepare and implement an action plan related to the performance of its functions, or both. Private and public sector employers increasingly have diversity and inclusion policies, including, for example, the Public Appointment Service with responsibility for recruiting across the civil service, including health, child protection and police services and State Boards.  The Irish police force has a Diversity and Integration Strategy 2019-2021 and has a campaign, in six languages, to promote recruitment amongst ethnic minorities. </t>
  </si>
  <si>
    <t>Employment Permits (Amendment) Act 2014 introduced but is not directly relevant) See 2019 for general comment.</t>
  </si>
  <si>
    <t>Positive action measures and research programs for cultural groups of ethnic immigrants (Jews) no state -funded positive action measures for other types of immigrants (private initiatives via NGOs exist on a small scale)</t>
  </si>
  <si>
    <t xml:space="preserve">Governmental body that is in charge of equality at work; Ombudsman/women for the rights of foreign workers; Ministry for Social Equality; the pro bono legal assistance at the Ministry of Justice; Supreme Court has the right to rule out the decisions of the state authorities, but there is no special body </t>
  </si>
  <si>
    <t>A,C and some parts of D</t>
  </si>
  <si>
    <t>https://www.loc.gov/law/foreign-news/article/israel-prohibition-of-discrimination-in-products-services-and-entry-into-public-places/</t>
  </si>
  <si>
    <t xml:space="preserve">Compalsory education for all </t>
  </si>
  <si>
    <t xml:space="preserve">The Law prohibits to discriminate on grounds of (a,b,c) but, in practice, the  foreign workers and new ethnic immigrants  remain to be  volnerable categories. </t>
  </si>
  <si>
    <t>Freedoms inferred from the Basic Law on Human Dignity and Liberty imply no discrimination on the basis of race and ethnicity and religion. However, in 2018 Israeli Knesset approved a Basic Law: Israel as the Nation-State of the Jewish People. The law is declarative (no policy was derived from it), however, it clearly favors Jewish ethnicity and religion, and disregards other nationals living in Israel (Druze, Israeli Arabs, non-Jewish Israelis)</t>
  </si>
  <si>
    <t>Prohibition of Discrimination in Products, Services and Entry into Places of Entertainment and Public Places Law, 2000   https://www.loc.gov/law/foreign-news/article/israel-prohibition-of-discrimination-in-products-services-and-entry-into-public-places/</t>
  </si>
  <si>
    <t>Prohibition of Discrimination in Products, Services and Entry into Places of Entertainment and Public Places Law, 2000</t>
  </si>
  <si>
    <t>The Law prohibits to discriminate on grounds of (a,b,c) Employment (Equal Opportunities) Law, 1988</t>
  </si>
  <si>
    <t xml:space="preserve"> Decision is made at the discretion of the Ministiry of Interior. Criminal records can be a reason to withdraw A-5. </t>
  </si>
  <si>
    <t xml:space="preserve">no formal income cap, but the person should prove to the Ministry of Interior that his/her center of life is in the country (economic and personal). </t>
  </si>
  <si>
    <t xml:space="preserve">No courses but the person should prove to the Ministry of Interior that his/her center of life is in the country (economic and personal). </t>
  </si>
  <si>
    <t>No standard, the decision is made by the Ministry of Interior officer based on the interview with the applicant</t>
  </si>
  <si>
    <t xml:space="preserve">No formal requirements, but the person should prove to the Ministry of Interior that his/her center of life is in the country (economic and personal). </t>
  </si>
  <si>
    <t>Provided that the person is registered in the Institute of the National Insurance</t>
  </si>
  <si>
    <t>Three years out of the last five</t>
  </si>
  <si>
    <t xml:space="preserve">Provided original requirements are still met </t>
  </si>
  <si>
    <t xml:space="preserve">No requirements for immigrants who entered Israel under the Law of Return. Those who apply for perminent residency have to prove that their "center of life" is in Israel, which includes the proof of income, although there is not spesific income requirement (cap). </t>
  </si>
  <si>
    <t xml:space="preserve">Immigrants who enter the country under the Law of Return, have immediate access to citizenship. For other categories it takes from two to five years. (on average 7 years). Note that Palestinian spouses of Israeli citizens are subject to restrictions set in the Citizenship and Entry into Israel Law (Temporary Order) 5763  first passed on 31 July 2003 and most recently extended in June 2016. The law makes inhabitants of the West Bank and Gaza Strip ineligible for the automatic granting of Israeli citizenship and residency permits that are usually available through marriage to an Israeli citizen (i.e. family reunification). Asylum seekers have to apply within one year, they receive B-1 visa until the decision is made. If positive the status is granted and renewed first annually, then after two and three years. At the discretion of the Minister of Interior. For family re-unification procedure, being on B-2 and B-1 visas takes much longer before they qualify for A-5 (in practice). Official requirement for family-reunification is at least 6 month on B-1, than A-5 is renewed annually for the period of up to 4 years. Than, the person is eligible to apply for the citizenship.  </t>
  </si>
  <si>
    <t xml:space="preserve"> Policy of information on general basis usualy via the proxy NGOs</t>
  </si>
  <si>
    <t>ad-hoc consultation of foreign residents on national level, through the proxies (NGO's that represent foreign nationals)</t>
  </si>
  <si>
    <t>Political party participation only for those with Israeli citizenship</t>
  </si>
  <si>
    <t>Immigrants who arrive under the Law of Return, have the rights to vote and be elected at all levels (national municipal) immediately upon arrival. Those who have the status of permanent residents (A-5), have the right to vote in municipal elections.</t>
  </si>
  <si>
    <t>Ad hoc basis</t>
  </si>
  <si>
    <t>There are programs that support immigrant youth to enter higher education (fee wavers, scholarships), these programs vary from institution to institution. On the other hand, there is no announced policy or program to attract migrants into the teaching profession</t>
  </si>
  <si>
    <t xml:space="preserve">Schools are relatively free to choose their curriculum and can incorporate the issues of cultural diversity. As a rule, non-religious state schools have classes that study  ethnic groups of Jews leaving in Israel and Israeli Arabs, but as a state policy inter-cultural diversity is not encouraged. Religious schools do not encourage diversity and the state does not enforce intercultural education. </t>
  </si>
  <si>
    <t xml:space="preserve">Migrants only benefit from general support. If there is targeted support for migrants, it is through voluntary initiatives that may be supported by the state programs or by private donors. These are usually initiatives at the municipal level. </t>
  </si>
  <si>
    <t>non of these elements, the support is provided in Hebrew</t>
  </si>
  <si>
    <t>For migrants as well as for non-migrant  pupils, support is provided (special lessons). However, parents may have to request this  from  school, and in some cases  school may refuse citing the lack of resources.</t>
  </si>
  <si>
    <t>For both chidren of TCNs and immigrants, at the discretion of municipal authorities, language support is provided (language courses for children who study in regular classes). However, parents may have to request this  from  school, and in some cases  school may refuse citing the lack of resources.</t>
  </si>
  <si>
    <t xml:space="preserve">Both of these exists for some immigrant children (especially for underprivileged groups such as migrants from Ethiopia (ethnic immigrants who entered under the law of return). The government funds programs to increase successful participation of immigrant pupils, through additional targeted language support, and mentoring. These programs vary from year to year.  
For children of migrant workers (TCNs) and asylum seekers it depends on the school they are enrolled in- e.g. Bialik Rogozin creates programs to support the academic success of these populations both A&amp; B- but it is not a part of a larger national program that targets them especially. As an undocumented migrant the person cannot register to the university. </t>
  </si>
  <si>
    <t>Compulsory education takes place from kindergarten (age 3) through 12th grade. All children are entitled to it regardless of the status of their parents. However, children of TCNs could be discriminated and denied access by specific schools or kindergartens and need to appeal with the support of NGOs.  To get access to university/vocational/ other non-compulsory education, the child should have some legal status. (if parents are undocumented, the child automatically has the undocumented status).</t>
  </si>
  <si>
    <t>For migrants, at the discretion of municipal authorities, language support is provided (language courses for children who study in regular classes). However, parents may have to request this  from  school, and in some cases  school may refuse citing the lack of resources.</t>
  </si>
  <si>
    <t>Both of these exists for some immigrant children (especially for underprivileged groups such as migrants from Ethiopia (ethnic immigrants who entered under the law of return). The government funds programs to increase successful participation of immigrant pupils, through additional targeted language support, and mentoring. These programs vary from year to year.  
For children of migrant workers (TCNs) and asylum seekers it depends on the school they are enrolled in- e.g. Bialik Rogozin creates programs to support the academic success of these populations both A&amp; B- but it is not a part of a larger national program that targets them especially.</t>
  </si>
  <si>
    <t>Compulsory education takes place from kindergarten (age 3) through 12th grade. All children are entitled to it regardless of the status of their parents. However, children of TCNs could be discriminated and denied access by specific schools or kindergartens and need to appeal with the support of NGOs.  To get access to university/vocational/ other non-compulsory education, the child should have some legal status. (if parents are undocumented, the child automatically has the undocumented status).</t>
  </si>
  <si>
    <t>A proof of solidity of sponsor’s family relationship is required; Duration of residence is required (the term depends on the individual circumstances). Depending on the country of origin, if defined as an "enemy state" (e.g. Syria) the permission may be withdrawn. All decisions of the Ministry of Interior can be appealed in the court.</t>
  </si>
  <si>
    <t xml:space="preserve">No clear-cut requirements, however, for family re-unification procedures knowledge of a language is required and it is informally evaluated during the interview with the reps from the Ministry of Interior. Knowledge of culture/religion is often cited as an additional ground that convinces the Ministry of Interior reps to grant the status. </t>
  </si>
  <si>
    <t>Voluntary courses</t>
  </si>
  <si>
    <t xml:space="preserve">Language/cultural courses are offered (to migrants eligible under the Law of Return) on a voluntary basis.No courses to immigrants that enter the country on other grounds </t>
  </si>
  <si>
    <t xml:space="preserve">
We should differentiate between ethnic and non-ethnic immigration policy. Ethnic immigrants (Jews or descendants of Jews up to the third generation) and their non-Jewish dependents can enter the country under the Law of Return (score 100). For non-ethnic immigrants the procedures differ depending on the circumstances (score 25). In the latter case,  "humanitarian grounds" are applied to elderly relatives, and children under 15 years old. Other cases (e.g. adult disabled child or sibling)  are considered on a case-by-case basis.</t>
  </si>
  <si>
    <t>Language/cultural courses are offered (to migrants eligible under the Law of Return) on a voluntary basis. No courses to immigrants that enter the country on other grounds.</t>
  </si>
  <si>
    <t>As above, B-1 and A-5 visa type holders are entitled to  social security benefits</t>
  </si>
  <si>
    <t>Immigrants who arrive under the Law of Return are subjects to various programs aiming to support their integration (score 100). They are gender neutral therefore 50;  usually, the differentiation is done by profession or industry. Asylum seekers (TCNs) are not eligible to these programs; the government encourages them to leave the country voluntarily (provides one-time payment and free tickets). These who remain are not subjects to any governmental program of integration, ad hoc projects implemented by NGOs do exist. These projects may have governmental funding but there is no clear-cut policy to integrate TCNs.</t>
  </si>
  <si>
    <t xml:space="preserve">Third country nationals who arrive in Israel under the Law of Return or settle their status under the jurisdiction of that Law  are eligible to A&amp;B. However,  government policy is unsupportive of TCNs who arrive in the country illegally (refugees, asylum seekers) and apply for asylum. Their presence in Israel is regulated by the provision of The Prevention of Infiltration Law and is subject to numerous restrictions.    </t>
  </si>
  <si>
    <t>Same fees and Procedure once the status is approved (A-5 visa type). Non-residents may be given temporary permits that recognize their qualifications (e.g. psychologists) for the period defined by their visa status (A-5, B-1). The procedure is regulated by their visa type.</t>
  </si>
  <si>
    <t xml:space="preserve">Access to higher education is not restricted but it is not free. Requirements of eligibility for study-grants vary widely, and depend on the granting body. </t>
  </si>
  <si>
    <t>In cases of family re-union, after one year on B-1 visa, the person may become eligible to medical insurance services, and vocational training courses sponsored by the government.  Residents on temporary work permits not interested in or not eligible to naturalization (B-1/B-3 visa types) depend on the intermediaries, i.e. companies that mediate between employer - "sponsor" and the foreign worker; this is often practiced in elderly care. (E.g. the person on B-3 who works in elderly care and loses her/his job, can be offered by the intermediary firm another "sponsor" without having to leave the country.</t>
  </si>
  <si>
    <t>Foreign residents are able to be self-employed, but are subject to local legislation that combines territorial and personal  legislation - there are agreements with different states (e.g. Canada, US) to coordinate tax payments.</t>
  </si>
  <si>
    <t>If by "public sector" governmental jobs are meant, than TCN do not have access to this type of employment. On the other hand, TCN can be employed in public hospitals (invited doctors). But this is more an exception rather than a rule.</t>
  </si>
  <si>
    <t>Categories A and B have access, Category C (family reunion) may have access before the procedure for reunion is finalized if B-1 visa is issued (and renewed, it can be revoked) and may not have access if B-2 visa is granted. Both types are given at the discretion of officers from the ministry of interior for the period of family unification procedure that usually takes from 4 to 7 years. At the end of this process the person received A-5 visa which is an equivalent of permanent residency. Each year quotas for family unification vary</t>
  </si>
  <si>
    <t>                               </t>
  </si>
  <si>
    <t>A-1 - A-5 and B-1 visa type holders are entitled to  social security benefits after the waiting period of 183 days (see explanation on the right)</t>
  </si>
  <si>
    <t xml:space="preserve">Immigrants who arrive under the Law of Return are subjects to various programms aiming to support their integration (score 100). They are gender nutral therefore 50;  usually, the differentiation is done by profession or industry. Migrant workers who are women arrive to work in Israel by defult; as for children of undocumented migrant workers on a particular basis some schools (e.g. Bialik Rogozin) produce programs to support their integration into Israeli society and labour market. Asylum seekers (TCNs) are not eligible to these programs; the government encourages them to leave the country voluntarily (provides one-time payment and free tickets). These who remain are not subjects to any governmental program of integration, ad hoc projects implemented by NGOs do exist. These projects may have governmental funding but there is no clear cut policy to integrate TCNs. </t>
  </si>
  <si>
    <t xml:space="preserve">In cases of family re-union, after one year on B-1 visa, the person may become eligible to medical insurance services, and vocational training courses sponsored by the government.  Residents on temporary work permits not interested in or not eligible to naturalization (B-1/B-3 visa types) depend on the intermediaries, i.e. companies that mediate between employer - "sponsor" and the foreign worker; this is often practiced in elderly care. (E.g. the person on B-3 who works in elderly care and loses her/his job, can be offered by the intermediary firm another "sponsor" without having to leave the country. </t>
  </si>
  <si>
    <t>Categories A and B have access, Category C (family reunion) may have access before the procedure for reunion is finalized if B-1 visa is issued (and renewed, it can be revoked) and may not have access if B-2 visa is granted. Both types are given at the discretion of officers from the ministry of interior for the period of family unification procedure that usually takes from 4 to 7 years. At the end of this process the person received A-5 visa which is an equivalent of permanent residency.</t>
  </si>
  <si>
    <t>The Office for racial Discrimination (Unar) mandate is limited to race and ethnicity (although the strange wording of the preamble of the decree which we discussed for "multiple discriminations" could here also come in the picture), but in practice it tends to deal with other topics also, as recently sexual orientation. Nationality is often dealt with, since this is most often strictly linked to ethnic discrimination.</t>
  </si>
  <si>
    <t>Law 6 June 2008, n. 101 amended Legislative Decrees n.215/03  (on race and nationality) and 216/03 (on religion, belief, age, disability, sexual orientation).  But in fact the new provisions on the burden of proof are really innovative only as far as  race and ethnic discrimination cases are concerned, while  for the other grounds the changes in the text of the law did not change the substance of the standard of proof , which has remained untouched. As for the first two grounds (race and ethnicity) , now the new rule provides that the factual evidence must be "accurate and non contradictory", while the third requirement (serious) has been repealed. This means that the standard of proof required to the plaintiff is now  tha one of presenting a prima facie evidence, expecially statistics discrimination evidences.</t>
  </si>
  <si>
    <t>As regards housing, it is argued by many commentators and NGOs that new legislative and administrative provisions can be  seen as  cases of institutional discrimination (direct or indirect) based on nationality.The examples provided by relevant literature are : Law n 125/08 states that renting a house to an irregular immigrant will lead to confiscation of the apartment and a jail term of up to three years. L  94/09 provides that registration in the municipal registry of residents will be on condition that the apartment or house meets a given health standard, a condition which will disproportionately affect non Italian citizens. It aso provide that in order to register a new born in the municipal registry or to marry a non Italian citizen must show a valid permit of residency.</t>
  </si>
  <si>
    <t>"The school community embraces linguistic and cultural differences as a value to be founded on mutual respect, exchange between cultures and tolerance; to this goal it promotes and encourages initiatives aimed at welcoming, protecting culture and the language of origin and to the realization of common intercultural activities"(Article 38, paragraph 3 of Legislative Decree 286/98). "The Regions, also through other local bodies, promote cultural programs for the different national groups, also through courses held in high schools or university institutes" (Article 38, paragraph 6 of Legislative Decree 286/98).</t>
  </si>
  <si>
    <t xml:space="preserve"> Law 6 June 2008, n. 101 amended Legislative Decree 9 July 2003,  n.215 (the act which has implemented Directive 2000/43) following the infringment procedure n.  2005/2358 started by the Commission. The changes  refer to: the definition of harrassment (that is now now closer to the Community  definition), provisions on  vicitimization (formerly not mentioned by  the Decree) the burden of proof (see section 6.3) Nationality is protected under Article 43 of the Legislative Decree No. 286 Consolidated Text of Provisions on the Regulation and the Condition of Foreign Citizens of 25 July 1998 as last amended in 2011.</t>
  </si>
  <si>
    <t>Article 9.1 of Law 91/1992 introduced with Decree Law no. 113/2018 (which entered into force in 2019) provided for the need for a knowledge of the Italian language not lower than B1 level.</t>
  </si>
  <si>
    <t>Law provision prescribes that ground for rejection is crimes with sentences of emprisonment for 3 years, but also reasons of threat to national security (which is a very discretional judgement power in State's hands)</t>
  </si>
  <si>
    <t xml:space="preserve">
The citizenship income so-called "reddito di cittadinanza" is acknowledged to those persons who have a permanent resident provided that they also have 10 years of prior residence in Italy too, of which the last two years are on an ongoing basis.</t>
  </si>
  <si>
    <t>art. 9, c. 7 d, d.lgs. 286/98 prescribes at maximum 12 month consecutive period if destination is external to EU States and 6 years if it's outside Italy but within EU State territory</t>
  </si>
  <si>
    <t>Long time residence permit has no time limit, so there's no need to renew it.</t>
  </si>
  <si>
    <t>No time limit. Is provided only an automatic update every 5 years, but without re-evaluation of the requirements.</t>
  </si>
  <si>
    <t>Art. 9, c. 1, d.lgs. 286/98 as modified by d.lgs. 3/2007, requires an income which has to be at least equal to social assistance. Resource requirements for family reunion are only in the case that the apply for long term residence permit is made also for family members.</t>
  </si>
  <si>
    <t>According to the regulation n. 179 every newcomer must sign an integration agreement if he/she is sixteen years old or more. The permit to stay for non-EU new migrants in general is linked to this agreement and a commitment to achieve the A2 level of knowledge of the Italian language and to follow an information session about life in Italy. The non-fulfilment of the agreement may lead to non-renewal of the permit.</t>
  </si>
  <si>
    <t>Art. 9, d.lgs. 286/98. Actually, it's not properly a matter of being resident, because the eligibility is based upon the fact to keep on having a permit in the previous 5 years (which is not exactly the same thing of being resident for the previous 5 years).</t>
  </si>
  <si>
    <t>Art. 42, co. 4, lett. b), d.lgs. 286/98 prescribe that among the participants are representatives of foreigners appointed by foreign associations in Italy who get a wider recognition. This recognition seems to be depending upon the State choice. Nel 2007 è stata istituta la Consulta prevista dalla legge ma non svolge attività continuativa.</t>
  </si>
  <si>
    <t>November 2014: Municipal Council of Milan has extended the right to vote for the municipal referendum to adult citizens from countries outside the European Union, on the condition to be residents of the City of Milan at the time of the referendum calling and to have a long-term EU residence permit. Other municipalities have the same regulation.</t>
  </si>
  <si>
    <t>In addition, in 2016 there was the creation of a new class of ad hoc access A23 which enables teachers of L2.</t>
  </si>
  <si>
    <t>Intercultural education is a value promoted by the school across the individual teachings, not as an autonomous matter. The Ministry Circular No. 205 of 1990 defines intercultural education as the crucial instrument for the integration of foreign pupils. Law 40/1998 (law decree 286 of July 25, 1998) considers schools as the core place where intercultural education and appreciation of cultural diversity should be promoted. Intercultural education is also mentioned by the Guidelines of 2006:: "Intercultural education rejects the logic of assimilation and the construction of closed ethnic communities. It is oriented to promote exchange, dialogue, reciprocal enrichment in the frame of the living together of the differences."</t>
  </si>
  <si>
    <t xml:space="preserve">There are ministerial communications (MIUR) focused on students with Special Educational Needs – it is not exclusively for immigrant students, but some immigrant students with particular difficulties. It appears the idea to use some strategies, in past used for invalid students, for immigrants students with specific problems too. After a recognition, in each school, of students with specific problems, it’s necessary to create for each student a personalized educational plan with compensative measures. </t>
  </si>
  <si>
    <t xml:space="preserve">The Circular of the Ministry of Education –MIUR- n. 2 MIURAOODGOS prot. n. 101/R.U.U Rome, 8th of January 2010: Indications and recommendations for the integration of pupils without the Italian citizenship, schools should activate –since 2010/2011- initiatives of linguistic alphabetisation: there is a list of the activities that could be organized- but there is no reference to quality measures. However, more and more often practices are required to certify teachers of Italian L2.
</t>
  </si>
  <si>
    <t xml:space="preserve">The Circular of the Ministry of Education –MIUR- n. 2 MIURAOODGOS prot. n. 101/R.U.U Rome, 8th of January 2010: Indications and recommendations for the integration of pupils without the Italian citizenship, schools should activate –since 2010/2011- initiatives of linguistic alphabetisation: there is no further clarification. T  On the contrary, the Guidelines for  the access and integration of foreign pupils –Linee guida per l’accoglienza e l’integrazione degli alunni stranieri- Ufficio per l’integrazione degli alunni stranieri  (MIUR 2006) made a distinction between communicative literacy and academic literacy. 
</t>
  </si>
  <si>
    <t xml:space="preserve">The guidelines for the access and integration of foreign pupils (MIUR 2006) just mention that the schools should organise the appointment with the family -see point 44. The guidelines insist on the importance of the appointement with the families, but they do not specify if this appointment should include instruction programmes about the country and its education system. In practice, there is a great variety according to the schools. On the basis of the Circular of the Ministry of Education –MIUR- n. 2 MIURAOODGOS prot. n. 101/R.U.U Rome, 8th of January 2010: Indications and recommendations for the integration of pupils without the Italian citizenship, schools should activate –since 2010/2011- initiatives of linguistic alphabetisation: however, these initiatives should be activated on the basis of the funding established by the Law 440/97 – that established a Fund for a richer and larger offer of education opportunities, assuring the same level to all schools (also in terms of personnel). The alphabetisation courses for immigrant pupils are funded with resources that should have been consecrated to improve the school offer. In the italian educational system separate classrooms didn't exist.
</t>
  </si>
  <si>
    <t>There are no specific measures to encourage migrant pupils to enter higher education.</t>
  </si>
  <si>
    <t>From August 2015, Italian courses funded under the 2014-2020 Fami</t>
  </si>
  <si>
    <t>Just a), b) and c)</t>
  </si>
  <si>
    <t>Art. 5, co. 5, d.lgs. 286/98, as emended by d.lgs. 5/2007. The revocation or non-renewal of the residence permit is adopted when the requirements are no longer present or fraud is detected or there are dangers to safety. However, the law itself says that it is necessary to take into account the needs to protect family and social ties.</t>
  </si>
  <si>
    <t>Art. 30, co. 3, d.lgs 286/98</t>
  </si>
  <si>
    <t>Law 94/2009 changed the art. 29, co. 3, lett. a), d.lgs. 286/98 prescribing that the sponsor has to provide an accomodation meeting not only the general health standards, but even the suitability of property conditions according to town offices judgement (including square footage standards).</t>
  </si>
  <si>
    <t>The D.Lgs. 286/98 sets as a requirement a minimum income deriving from lawful sources not lower than the amount of the social allowance (increased by 50% of the amount of the social allowance for each family member to be reunited).</t>
  </si>
  <si>
    <t xml:space="preserve">Non-EU new migrants have to follow an information session about life in Italy. </t>
  </si>
  <si>
    <t>According to the regulation n. 179/2011 (date of adoption: 14/9/2011, date of entry into force:  10/3/2012) every newcomer must sign an integration agreement agreement, if he/she is sixteen years old or more. The permit to stay for non-EU new migrants in general is linked to this agreement and a commitment to achieve the A2 level of knowledge of the Italian language and to follow an information session about life in Italy. The non-fulfilment of the agreement may lead to non-renewal of the permit.</t>
  </si>
  <si>
    <t>D.lgs. 160/2008 modified previous law in the sense of allowing family reunions between parents and sons at the condition parents have not any other sons in their country of origin, or if they are older than 65 in the case that the sons living in their country of origin cannot look after them for serious and documented health problems; and adult children (that is, over 18 y.o.) only in the case they cannot look after themselves for some serious health problem causing total invalidity</t>
  </si>
  <si>
    <t>The citizenship income so-called "reddito di cittadinanza" is reserved only for foreigners with 10 years of regular stay in Italy. This income entails the possibility of benefiting from some particular job applications brokered by state employment services.</t>
  </si>
  <si>
    <t>Since August 2015, Fami ad hoc projects 2014-2020 concerning integration.have taken on progressive importance, in some cases with particular target focused on young people or women.</t>
  </si>
  <si>
    <t>Since August 2015, Fami ad hoc projects 2014-2020 concerning integration.have taken on progressive importance.</t>
  </si>
  <si>
    <t>According to Decreto legislativo n. 109/2012, migrants are in general entitled to the same unemployment benefits as nationals.</t>
  </si>
  <si>
    <t>There were some (previous) government fund projects to further integration in labour market both for migrant men and women, but neither of these are provided by law.  Art. 42, d.lgs. 286/98 prescribes some national policy targets to promote vocational training for TCN.</t>
  </si>
  <si>
    <t>Artt. 48-50 D.P.R. 394/99.  Equal treatment only for non-EU long-term residents</t>
  </si>
  <si>
    <t>Art. 39, d.lgs. 286/98</t>
  </si>
  <si>
    <t>5) “European Law 2013” – Legge n. 97/2013
Date of adoption: 6/8/2013
Date of entry into force: 4/9/2013
A non-EU citizen with a long term permit (EU permit for long term residents) can be a civil servant at the same conditions of an EU citizen.</t>
  </si>
  <si>
    <t>Article 4 of the Basic Act on Education (since 1947) provides that “citizens shall all be given equal opportunities to receive education according to their abilities, and shall not be subject to discrimination in education on account of race, creed, sex, social status, economic position, or family origin”. It does not however prohibit discrimination on the basis of citizenship, because it excludes non-citizens.</t>
  </si>
  <si>
    <t>Article 3 of the Labor Standard Act (since 1947) stipulates that “an employer shall not engage in discriminatory treatment with respect to wages, working hours or other working conditions by reason of the nationality (citizenship), creed or social status of any work.” Also, Article 3 of the Employment Security Act (reformed since 1953) states that “no one shall be discriminated against in employment placement, vocational guidance, or the like, by reason of race, nationality, creed, sex, social status, family origin, previous profession, membership of a labor union, etc…” “The term ‘vocational guidance’ as used in this Act means guidance provided to those persons seeking to obtain jobs so as to facilitate choice of jobs compatible with their capabilities and to increase their adaptability to those jobs through practical training, courses, instructions, advice, the provision of information and other methods (Article 4, section 4 of the Employment Security Act).”</t>
  </si>
  <si>
    <t>Only based on international standards and constitution, subject to judicial interpretation. Article 14 of Constitution focuses on discrimination in political, economic and social relations based on race, creed (religious belief), sex, social status, or family origin. In addition, the interpretation of the constitution includes citizenship when unjustified. After ratification of the International Convention on Racial Discrimination, race includes race, colour, descent, or national or ethnic origin. </t>
  </si>
  <si>
    <t>Requirement exists, but with exceptions (when country of origin does not allow renunciation of citizenship).　Art. 5-1-5 of Nationality Act stipulates that ” the Minister of Justice shall not permit the naturalization of an alien unless he or she fulfills all of the following conditions: …(5) he or she has no nationality, or the acquisition of Japanese nationality will result in the loss of foreign nationality”, but Art, 5-2 stipulates that “ when an alien is, regardless of his or her intention, unable to deprive himself or herself of his or her current nationality, the Minister of Justice may permit the naturalization of the alien, notwithstanding that the alien does not fulfill the conditions set forth in item (5) of the preceding paragraph, if the Minister of Justice finds exceptional circumstances in his or her family relationship with a Japanese national, or other circumstances”</t>
  </si>
  <si>
    <t>Art. 5-1-3 of Nationality Act requires "being a person of good conduct" for naturalization permission. Even traffic offences may affect the rejection.</t>
  </si>
  <si>
    <t>Equal or higher than average income of nationals who engage in the same job. "That she or he is able to secure a livelihood by one's own property or ability or those of one's spouse or relatives living on common living expenses. Same as for long-term residence, just different translation. Sufficient assets and property refers to money, while skills and ability refer to full time employment like skilled workers.</t>
  </si>
  <si>
    <t>Third-year primary school level (in practice). This does not correspond to any Japanese Language Proficiency test or international assessment. If officials have doubts about fluency, they test writing and reading in kanji (Chinese characters) learned in third-year primary which can be described as A2 according to the Council of Europe standards.</t>
  </si>
  <si>
    <t>3 years residential term (facilitated) naturalisation. See Art. 6-2 of Nationality Act.</t>
  </si>
  <si>
    <t>5 years in general. See Art. 5-1-1 of Nationality Act. One inconsistency in Japanese policy is that it only takes 5 years to naturalise but 10 years to become a permanent resident.</t>
  </si>
  <si>
    <t xml:space="preserve"> "The person has sufficient assets or ability to make an independent living. The person does not financially depend on someone in the society in his daily life, and his/her assets or ability, etc. are assumed to continue to provide him/her with a stable base of livelihood into the future". See Guidline for Permanent Residence Permission.</t>
  </si>
  <si>
    <t>According to 2018 Comprehensive Measures to “accept Foreign Talent and to live together, "support will be given so that the local governments will be able to establish a “one-stop centers for “intercultural general consultation"  in approximately 100 locations such as　prefectures, designated cities and cities where foreign nationals   gather so   that   when foreign   nationals   have   questions   or   concerns   about life-related  matters  such  as  residence  procedures,  employment,  medical  care,  welfare, childbirth,  childcare,  and  child  education, they will  be  able  to  quickly  reach a  place that offers appropriate  information  and advice." See http://www.moj.go.jp/content/001301382.pdf.</t>
  </si>
  <si>
    <t>a. In the form of education for international / intercultural understanding.</t>
  </si>
  <si>
    <t>In 2003, the Ministry of Education made public the JSL curriculum for elementary school pupils. In 2006, the Ministry of Education made public the definition of “foreign students in need of Japanese-language education” to include foreign children who need support in academic literacy, not just communicative literacy. In 2007, the Ministry of Education made public the JSL curriculum for junior high school students.</t>
  </si>
  <si>
    <t>Teaching of Japanese to migrant children is now officially acknowledged as part of the curriculum and the national guideline on the teaching was made so that the quality of teaching will be guaranteed throughout the country. There are several government programs providing educational support for immigrant children in both primary and secondary schools, but not in pre-primary education.  According to April 2009 Promotion of Support Measures for Foreign Residents in Japan, the Ministry of Education provides information to boards of education in all prefectures on the appropriate implementation of Japanese language lessons and adaptation guidance for foreign students in public schools. See http://www8.cao.go.jp/teiju-portal/eng/policy/outline.html#anc01 (English); http://www8.cao.go.jp/teiju/suisin/jokyo.html (Japanese)</t>
  </si>
  <si>
    <t>Language material available in seven languages. Provision of support is generally weak (ad hoc if any) in high school.  Support for junior high school students have been strengthened as guidance sessions/materials concerning high school admission have become available in an increasing number of prefectures.</t>
  </si>
  <si>
    <t>Only available for foreign university students to help them find employment and link up with companies. There are also measures to help graduate students prolong their residence to access employment, however these are not measures targeting migrants educated in Japan and then trying to access university.</t>
  </si>
  <si>
    <t>No explicit obligation in law but no impediment to equal access in law. If undocumented children can show some documents for living there, they can access to the schoool in most local governments.</t>
  </si>
  <si>
    <t>Includes D - lack of sufficient economic resourses and lack of good character (this refers to no crimes or no law breaking like taxes or traffic such as speeding). Withdrawal on the grounds of C is done on a case-by-case basis (special reasons like bringing up a child may stop withdrawal).</t>
  </si>
  <si>
    <t>Residence period is same or shorter than sponsors. Most cases, newcomers receive 1 year residence permission and some receive 6 months (in general, they renew their permits twice, they can receive 3 years permission).</t>
  </si>
  <si>
    <t>Other resources are enough even if employment is not full time. In practice, "he or she is able to secure a livelihood by one's own property or ability." Ability refers to full time employment like skilled workers, while there is no clear requirement for property.</t>
  </si>
  <si>
    <t>Social assistance is available to only  (special) permanent residents, Spouses &amp; children of citizens, Spouses &amp; children of permanent residents, and long-term residents. This excludes about 36% of non-citizens who are temporary residents. </t>
  </si>
  <si>
    <t>Academic qualfiication are recognized</t>
  </si>
  <si>
    <t>(Special) permanent residents, long-term residents, spouses &amp; children of citizens, spouses &amp; children of permanent residents have equal access in many local governments and specialists in humanities/ international services and engineers have equal access in some local governments.</t>
  </si>
  <si>
    <t>Only restriction is exercise of public authority or participation in significant decision making. Circular rule of the Government, and the Supreme Court judgement."Exercise of public authority" has been applied widely; for example, non-nationals are denied access to a managerial position, a job involving tax collection, and a firefighter position. Please note that applications for regular/tenured positions in the public sector are often restricted based on residential status. (e.g. only permanent residents may apply). </t>
  </si>
  <si>
    <t>Equal right as nationals for permanent residents and workable status of b (Spouses &amp; children of citizens, Spouses &amp; children of permanent residents, and long-term residents). See Art. 2-2-2 of Immigration Control Act.</t>
  </si>
  <si>
    <t>C excluded</t>
  </si>
  <si>
    <t>National Integration Plan (2018) - encourage pupils non-Laxembourg citiz to go for higher education</t>
  </si>
  <si>
    <t>a) Intercultural mediator, but only  available to the extent possible as an assistance in the classroom ( at the request of teachers) , extracurricular activities (even during the summer holidays )</t>
  </si>
  <si>
    <t>Article 75 of the Immigration Law provide for changes in original conditions, including when the sponsor or partner is married or has a stable relationship with another person. However, Article 76 provides that in cases of extreme hardship such as domestic violence, an independent residence person can be granted to the TCN spouse prior to the three years.</t>
  </si>
  <si>
    <t>In Mexico we can find the "Comisión Nacional de los Derechos Humanos"</t>
  </si>
  <si>
    <t>Just the ones that are mexican by birth, can retain any other nationality . Article 12º from the Nationality Law. Article 17º (Nationality law) states the renounces that ought to be made.</t>
  </si>
  <si>
    <t xml:space="preserve"> Part of the requirements needed from the Secretariat of Foreign Affairs to apply for the naturalization is the certified copy of birth certificate and passport. Only migrants in condition of refugees are exent from this requirement, this because in most cases, migrants are not able to bring in thie kind of documentation.</t>
  </si>
  <si>
    <t>Article 19º from the Nationality Law establishes that the applicant has to demonstrate he's able to speak the language. A test will be applied for instance based on administrative discretion.</t>
  </si>
  <si>
    <t>Permanent residents have analog legal prerrogatives regarding thier human rights as the nationals, when they acquaire this condition.</t>
  </si>
  <si>
    <t>The periods are undefined, yet residents have to be on time for their renewal. Article 54º from the Migration Law does not limit this.</t>
  </si>
  <si>
    <t>Upon application as the article 159º states</t>
  </si>
  <si>
    <t>The validity of this permit is undefined, the article 157º (Reglamento de la Ley de Migración) encases this and other durations as for the children.</t>
  </si>
  <si>
    <t xml:space="preserve">Application requirements for permanent residence establish economic solvency as a requirements, such as,  original and copy of statements as proof of investments or statements of bank accounts with a monthly average balance equivalent to five thousand days of general minimum wage in Mexico (102.68 MXN), approximately US$27,000 (considering an exchange rate of 19 MXN per USD) for the past twelve months; or, original and copy of bank statements with a monthly income or pension greater than the equivalent of three hundred days of general minimum wage in Mexico (102.68 MXN). as for married couples, with one of them as economic dependent, need to show your Marriage Certificate which has to be apostilled; and you’ll need to show an additional 100 days of minimum salary as described before. further information is available on the official website of the “Secretaria de Relaciones Exteriores  https://www.gob.mx/sre/acciones-y-programas/visa-de-residencia-permanente".     </t>
  </si>
  <si>
    <t>As for the article 54º from the Migration Law it states at least four years (48 months).</t>
  </si>
  <si>
    <t xml:space="preserve">Upon application as the article 159º states the "Reglsmento de la ley de migracion" </t>
  </si>
  <si>
    <t>The validity of this permit is undefined, the article 157º  (Reglamento de la Ley de Migración) encases this and other durations as for the children.</t>
  </si>
  <si>
    <t>The Migration law encases the support that ought to be given by the Secretary of Government in articles 70º-73º, 76º. Which relies in the coordination between government and civil organisations for letting the immigrants have specialized representation in any issues they'd face.</t>
  </si>
  <si>
    <t>Constant information is displayed in campaigns almost all of the year, besides consultations are available thrhough the "Instituto Nacional de Migración". This information is no directed for migrants to be active members in political life.</t>
  </si>
  <si>
    <t>Only ad-hoc consultation is practiced by civil associations which have the consultation power of b). Several Institutes and procedures will be reformed since the 2014-2018 plan.</t>
  </si>
  <si>
    <t>They have absolutely no right to participate in any elections nor stand for any public position as constitutional article 33º states; they've to get a naturalization card, requirements can be found from articles 19º to 26º, from the "Ley de Nacionalidad".       As a remark, the mexican administration has irregularly given electoral cards to undocumented immigrants, in order to add up voters.</t>
  </si>
  <si>
    <t>Only ad-hoc consultation is practiced by civil associations which have the consultation power of b). It was in this year that the Government Secretary published the "PROGRAMA ESPECIAL DE MIGRACIÓN 2014-2018", which is a result of the migrant influx and social pressure to take action on the matter.</t>
  </si>
  <si>
    <t xml:space="preserve">They have absolutely no right to participate in any elections nor stand for any public position as constitutional article 33º states; they've to get a naturalization card, requirements can be found from articles 19º to 26º, from the "Ley de Nacionalidad". </t>
  </si>
  <si>
    <t xml:space="preserve">100 - Regular consultation, together with a) and b) 
75 -  Regular consultation, with members elected or appointed by foreign residents or associations (with or without state intervention)
50 - Regular consultation of foreign residents on national level, with members selected/appointed by state only
25  - ad-hoc consultation of foreign residents on national level
0 - No consultation at the national level
</t>
  </si>
  <si>
    <t xml:space="preserve">Consultation of foreign residents on national level:
Regular consultation: consultation of immigrant population or of immigrant associations is structurally organised for policies which are relevant for foreign residents
Ad-hoc consultation: consultation of immigrant population or immigrant associations exists but is not structurally organised
Consultation powers:
a) Right of initiative to make its own reports or recommendations, even when not consulted.
b) Right to a response by the national authority to the its advice or recommendations.  </t>
  </si>
  <si>
    <t>It is "required" as for the law considers it, yet it's not something the government remarks. This concerns can be found in the private sector.</t>
  </si>
  <si>
    <t>Intercultural education is set to be practiced throughout the mexican educational system stated in the Constitution. This hasn't had any develop anyways. Contained in the article 3º fr. II - c and g.</t>
  </si>
  <si>
    <t>The government provides informational campaign every now and then about the right to education and the way to enroll to a public school</t>
  </si>
  <si>
    <t>This kind of aid only occurs in private schools, and even there is somewhat difficult for the institution to provide this support.</t>
  </si>
  <si>
    <t xml:space="preserve">Only regarding a). Most of these information may be found in its majority in spanish (regarding the influx of certain immigrants) and in certain areas english information will be displayed. </t>
  </si>
  <si>
    <t>Once in a while there still are the same campaigns regarding the general education points.</t>
  </si>
  <si>
    <t>Article 8º from the Migration Law establishes that all migrants (even regular) have the same rights as nationals regarding education, this is also consider in the article 56º of the Education Law. Yet in practice, it is very rare to find a migrant minor that hasn't got the right permit in the educational system.</t>
  </si>
  <si>
    <t>There were little to none campaigns about the guidelines in which a migrant regular or not, could access education.</t>
  </si>
  <si>
    <t xml:space="preserve">Article 8º from the Migration Law establishes that all migrants (even irregular) have the same rights as nationals regarding education, this is also consider in the article 56º of the Education Law. Yet in practice, it is very rare to find a migrant minor that hasn't got the right permit in the educational system. </t>
  </si>
  <si>
    <t>They can be regularized in their condition regarding their relation with the sponsor, yet they will have to go through normal procedure as for acquiring the permanent residence, this is written in the article 133º of the Migration Law</t>
  </si>
  <si>
    <t>All of the elements are considered and acquainted just before deciding on the disclosure of the permit, most of the times, one of these elements is enough for the permit to be questioned. All of these because they rely in the same requirements of their condition, contained in arts. 55º and 64º.</t>
  </si>
  <si>
    <t>All of them are considered in the mexican law as causes to reject/withdraw the permit, found in the article 64º from the Migration Law</t>
  </si>
  <si>
    <t>Dependent relatives such as parents, grandparents, children/stepchildren, young siblings will receive the same condition as their sponsors; the spouses, and concubines receive a 2 year temporal permit letting them apply for the permanent residence when those 2 years passed just as long as the relation endures. Art. 55  Migration Law</t>
  </si>
  <si>
    <t>Mexico does not require any accommodation for migrants in its legislation, yet migrants' have the right to a dignifying home inside the country, even thou, the government doesn't provide such thing.</t>
  </si>
  <si>
    <t>There is no requirement</t>
  </si>
  <si>
    <t>As for a): there are no limitations at all for this relatives, hence they're cosnidered within the right of family preservation; as for b): adult children aren´t allowed to enter with this prerrogative, just the ones that demonstrate that are under a legal guardian, also they mustn't be married. "Ley de Migración: arts. 55 &amp; 56".</t>
  </si>
  <si>
    <t>As for a): there are no limitations at all for this relatives, hence they're cosnidered within the right of family preservation; as for b): adult children aren´t allowed to enter with this prerrogative, just the ones that demonstrate that are under a legal guardian, also they mustn't be married. "Ley de Migración: arts. 111º and 112º. and 113º.</t>
  </si>
  <si>
    <t>They can be regularized in their condition regarding their relation with the sponsor, yet they will have to go through normal procedure as for acquiring the permanent residence, this is written in the article 144º of the Migration Law</t>
  </si>
  <si>
    <t>All of the elements are considered and acquainted just before deciding on the disclosure of the permit, most of the times, one of these elements is enough for the permit to be questioned. All of these because they rely in the same requirements of their condition.</t>
  </si>
  <si>
    <t>All of them are considered in the mexican law as causes to reject/withdraw the permit, found in the article 146º fr III from the Migration Law</t>
  </si>
  <si>
    <t>Dependent relatives such as parents, grandparents, children/stepchildren, young siblings will receive the same condition as their sponsors; the spouses, and concubines receive a 2 year temporal permit letting them apply for the permanent residence when those 2 years passed just as long as the relation endures. Art. 111º  Migration Law</t>
  </si>
  <si>
    <t xml:space="preserve">100 - All elements
50 - Elements include any of these or other but not all 
0 - No elements </t>
  </si>
  <si>
    <t xml:space="preserve">100 - No other than b
50 - Grounds include a,b,c
0 - Includes others like d (please specify) </t>
  </si>
  <si>
    <t>100 - None or at/below level of social assistance and no income source is excluded (please specify)
50 - Higher than social assistance and no income source is excluded
0 - Income source linked to employment or no use of social assistance</t>
  </si>
  <si>
    <t>Same conditions as nationals.</t>
  </si>
  <si>
    <t>As contained in the article 144º  from the Educational Law.</t>
  </si>
  <si>
    <t>A and C have equal access to 1 or 2, same conditions as nationals.</t>
  </si>
  <si>
    <t>Hence their permit allows them to work, they can access this offices.</t>
  </si>
  <si>
    <t>Same conditions as nationals</t>
  </si>
  <si>
    <t>Migrants cannot work on public sector, yet as for institutions that develop in cultural issues, there are certain exemptions. In actual settings,  migrants can work via indirect employment.</t>
  </si>
  <si>
    <t>if you have a temporary resident permit (for any reason except work, also one for student) you can access the labour market AFTER a company has applied for a permit for that person's employment. So therefore only a and c</t>
  </si>
  <si>
    <t>residents on temp work permits can only access the labour market after a job offer has ben put forward by the company and approved by the National organisation for migration. OR after their residence permit has changed into a permanent residence permit, OR after a family union has developed in Mexico.</t>
  </si>
  <si>
    <t>Arguably, the Netherlands has began to implement specific policy as part of the Verdere integratie via de arbeidsmarkt programme, tohelp pupils with a migration background select educational tracks / professions that increase their opportunities on the labour market - pilot</t>
  </si>
  <si>
    <t xml:space="preserve">In 2019 the national government started the programme 'Verdere integratie op de arbeidsmarkt', which aims to promote labour market positioning of migration youth (especially 2nd generation. Several pilots were started in 2019 see. </t>
  </si>
  <si>
    <t>Since 2015 there are specific (local level policies) to promote volunteer work ('werkervaringsplaatsen') for asylum residence permit holders. However, these policies are not used for all TCNs therefore score stays at 0</t>
  </si>
  <si>
    <t>Targeted measures to further the integration of TCNs into the labour market a. National programmes to address labour market situation of migrant youth b. National programmes  to address labour market situation of migrant women</t>
  </si>
  <si>
    <t>Range of sanctions: Attorney-General v Taylor [2018] NZSC 104 supported the high Court's finding that courts in New Zealand can declare legislation is inconsistent with BORA</t>
  </si>
  <si>
    <t>Social Security Act 2018 came into force but does not seem relevant to this section.</t>
  </si>
  <si>
    <t xml:space="preserve">Education Legislation Act 2016 amended section 77 of the Education Act 1964 to now read "teaching in every State primary school must, while the school is open, be entirely of a secular character". </t>
  </si>
  <si>
    <t xml:space="preserve">Section 53 HRA states it is unlawful for any person  
(a) To refuse or fail to dispose of any estate or interest in land or any residential or business accommodation to any other person
(b) To dispose or such an estate or interest or such accommodation to any person on less favourable terms and conditions than are or would be offered to other persons; or
(c) To treat any person who is seeking to acquire or has acquired such an estate or interest or such accommodation differently from other persons in the same circumstances; or
(d) To deny any person, directly or indirectly, the right to occupy any land or any residential or business accommodation; or
(e) To terminate any estate or interest in land or the right of any person to occupy any land or any residential or business accommodation,- 
By reason of any of the prohibited grounds of discrimination. 
Exception in s 54 in regard to residential accommodation which is to be shared  with the person disposing of the accommodation, or on whose behalf it is disposed of.
Exception in s 55 in relation to hostel or any establishment (such as hospital, club, school, university, religious institution, or retirement village), or any part thereof, where accommodation is provided only for persons of  the …same religious or ethical belief..” 
Should the provision of  land, housing, and other accommodation be afforded by the government and in accordance with s 3 BORA s 19 BORA applies the exceptions stipulated in the HRA provide guidance in regard to the application of s 19 and s 5 (justified limitations). </t>
  </si>
  <si>
    <t xml:space="preserve">From 1949 to 2006, citizenship was accorded at birth regardless of status (with exceptions for those born to diplomats). Since 2006, citizenship at birth is accorded if one of the parents is a permanent resident. Second generation will need to meet residency requirements under the Citizenship Act. If one of their parents becomes a citizen before the child turns 16, then the child no longer needs to meet the residence requirement. </t>
  </si>
  <si>
    <t>Permanent resident for five years. Minister has discretion to reduce the requirement in exceptional circumstances. 2005 Citizenship Act increased period from 3 to 5 years</t>
  </si>
  <si>
    <t>As long as you have a Resident visa with valid travel conditions or a Permanent Resident Visa  (PRV) in your valid passport when you return to NZ, your residence status will not be affected if you travel overseas. A valid Returning Residents Visa (granted prior to 29 November 2010) will also allow you to return to NZ as a resident. If you have a Permanent Resident Visa (PRV) in your passport, you may return to NZ at any time and continue your residence here.</t>
  </si>
  <si>
    <t>English language requirements exist but are not very specific. In both the rules and especially the practical implementation, the standard is very variable. Principal applicants (and everyone else aged 16 or over who is accompanying the principal applicant) will need to meet a minimum standard of English if you are applying under the Skilled Migrant, Pacific Access or Business categories (except the Investor Plus (Investor 1 Category)). If you are applying under Religious Worker instructions you will be required to meet the minimum English language requirements. You won’t need to meet English language requirements if you’re applying under any other residence from work categories. However, all partners and/or children included in any residence from work category application, including under Religious Worker instructions, will need to meet English language requirements.You can prove that you meet the minimum standard of English by providing a certificate from the International English Language Testing System (IELTS) or you can provide other evidence  that you come from an English-speaking background. In some instances,  partner and/or children may, instead of satisfying the minimum standard of English, pre-purchase English for speakers of other languages (ESOL) tuition, see leaflet English Language Information (INZ 1060). https://www.immigration.govt.nz/documents/forms-and-guides/inz1060.pdf</t>
  </si>
  <si>
    <t>No period is necessarily required for permanent residence. It is possible to arrive in NZ already holding an indefinite visa. Temporary residents can only apply for a permanent visa if they have held a resident visa continuously for at least 24 months at the time of the application. To be eligible for a permanent resident visa the principal applicant in your original residence application must: hold a resident visa, or have held one in the last three months hold, or have held, that resident visa for at least two years continuously have met any conditions that your resident visa was subject to under section 49(1) of the Immigration Act, and have met one of five commitment to New Zealand criteria set out on INZ website https://www.immigration.govt.nz/new-zealand-visas/already-have-a-visa/becoming-a-permanent-resident/resident-to-permanent-resident</t>
  </si>
  <si>
    <t xml:space="preserve">Various sources of funding are available for immigrant and ethnic groups at national level and are generally competitive. </t>
  </si>
  <si>
    <t>NZ's electoral agencies liaise with immigant groups to identify new migrants potentially eligible to vote. Such individuals are contacted directly and informed of their voting rights and given advice about enrolment. All individuals on the electoral roll are contacted with information about voting. Information is provided in 21 languages and in government websites in multiple languages. While there is some focus on voter awareness among Pacific groups, the rest of the campaign has a fairly general focus.</t>
  </si>
  <si>
    <t>No restrictions are imposed by government. Three parties currently in the National Parliament require member to be on the electoral roll, thus limiting membership to those who meet the one year permanent residency requirement for voting rights</t>
  </si>
  <si>
    <t>Permanent residents are eligible to vote in national elections after one year's continuous residence. Attorney-General v Taylor [2018] NZSC 104 supported the High Court's finding that courts in New Zealand can declare legislation is inconsistent with BORA.</t>
  </si>
  <si>
    <t>Attorney-General v Taylor [2015] NZHC 1706: the High Court made a formal declaration that the Electoral (Disqualification of Sentenced Prisoners) Amendment Act 2010 that prohibited  prisoners from voting is inconsistent with BORA.</t>
  </si>
  <si>
    <t>a. Pre-service training required in order to qualify as a teacher. The standards include cultural and linguistic diversity and make specific reference to the need for teachers to develop intercultural competence.  The standards also require graduating teachers to have knowledge of tikanga Maori [cultural Maori knowledge] and te reo Maori [Maori language] to work effectively within the bicultural contexts of Aotearoa New Zealand.  
b. In-service professional development training. 
This is provided through teachers centres and/or through postgraduate courses at universities across the country.</t>
  </si>
  <si>
    <t>Measures not necessarily implicit. Scholarships available from TeachNZ. http://www.teachnz.govt.nz/  For example, Teaching English in Schools for Speakers of Other Languages (TESSOL) qualifications offered by Ministry of Education to teachers of new migrant, Pasifika and international students in state funded primary, intermediate and secondary schools. http://www.edgaz.nz/notices/1HA01D-tessol-tuition-fees-scholarships-for-teachers/ Also, ECE scholarship (Pasifika languages).</t>
  </si>
  <si>
    <t>A; There is no requirement for teacher training courses to incorporate specific second language learning  components. However, all major university-based teacher training courses do so.
B: Second language teaching qualifications, such as: Cambridge Certificate in English Language Teacher for Adults (CELTA), Cambridge Diploma in English Language Teaching for Adults (DELTA), graduate or postgraduate certificate or diploma in Teaching of English to Speakers of Other Languages (TESOL) or second-language teaching, incorporate these dimensions. In addition, registered primary and secondary school teachers can apply for a Ministry of Education scholarship to fund study towards a Teaching English in Schools for Speakers of Other Languages (TESSOL) qualification (also available through professional development).
C: Yes: Ministry of Education, Education Review Office</t>
  </si>
  <si>
    <t>Standards have been developed for English for Academic Purposes for ESOL students.</t>
  </si>
  <si>
    <t>Funding of English for Speakers of Other Languages (ESOL) will be increased by $13.2 million progressively over 5 years frim 2018/2019. Students from refugee and migrant backgrounds who speak a language other than English in the home are eligible for ESOL funding, if their English proficiency is below the benchmark for their year level.  New Zealand-born students of migrant parents are eligible for up to three years’ support, and overseas-born migrants for up to five years.</t>
  </si>
  <si>
    <t xml:space="preserve">Restrictions in access to student loan and student allowance for higher education. Applicants must be citizens or residents residing in NZ for three years to be considered for these. The issue identified is that students only have access to government financial support regarding their tertiary education if they are either permanent residence or citizen and they have to have lived in the country for 3 years prior. </t>
  </si>
  <si>
    <t>"If you were the principal applicant of the original residence application, you can obtain a permanent resident visa if you: have held your resident visa for at least two years, and have met any conditions of your resident visa, and have shown a commitment to New Zealand in one of the five ways that meet our requirements.
If you were not the principal applicant in the original residence application, you normally cannot apply for a permanent resident visa unless you apply at the same time as the principal applicant or later. http://www.immigration.govt.nz/opsmanual/30484.htm https://www.immigration.govt.nz/new-zealand-visas/already-have-a-visa/becoming-a-permanent-resident/resident-to-permanent-resident"</t>
  </si>
  <si>
    <t>Additional grounds apply. Extended family members not declared on the original application form are not eligible for family reunion. People may only sponsor a new partner if the previous sponsorship was not in the five years immediately preceding the current application.</t>
  </si>
  <si>
    <t>"Sponsor commits to 'provide accommodation in New Zealand for the sponsored person(s) for the duration of the sponsorship period if necessary' https://ezymigrate.co.nz/PDFFiles/INZ1024.pdf"</t>
  </si>
  <si>
    <t>"Sponsor commits to 'provide all necessary financial support to the sponsored person(s) for the duration of the sponsorship period' https://ezymigrate.co.nz/PDFFiles/INZ1024.pdf
minimum income requirements apply for certain migrant workers upon their application for residence if they will also bring dependent children. Minimum income thresholds apply for additional family members in ascending line and dependent adult children."</t>
  </si>
  <si>
    <t>No integration requirement, only English language knowledge</t>
  </si>
  <si>
    <t>Depends on the sponsor. No requirement for refugees. Partners and any children aged 16 and over included in any Residence from Work application must meet a minimum standard of English. Accompanying and reuniting family members must meet the English requirement or pre-purchase ESOL tuition if their partner or parent gained residence under the Skilled Migrant Category, Residence from Work Category, General Skills Category or one of the categories under the business immigration instructions. Only when they were not eligible to included (e.g. not yet married, family formation) are they exempt from the English requirement.</t>
  </si>
  <si>
    <t>In 2019 the government announced changes to TEC visas to come into effect over the next 3 years. The major change affecting the above note is that from 8 Oct 2019 new Accredited Employer visas will no longer be a RFW class visa</t>
  </si>
  <si>
    <t>The New Zealand Migrant Settlement and Integration Strategy 2014 does not specifically target either group but there are clear goals and monitoring especially in relation to youth at secondary and tertiary level. An Inter-agency Reference Group determines settlement funding priorities and provides advice to a group of senior government officials and then to ministers. Final decisions on where funding is allocated are made by relevant ministers. This national strategy does not have specific national sub-programmes for women/youth although there is some specific focus on youth in the Strategy.</t>
  </si>
  <si>
    <t>The New Zealand Migrant Settlement and Integration Strategy,  the Government’s approach to effectively settle and integrate migrants into New Zealand, was approved by Cabinet  in 2014. Settlement work is guided by the Strategy’s 5 key outcome areas: Employment, Education and training, English language, Inclusion, and Health and wellbeing. All 5 outcomes are strongly interconnected and essential if migrants are to settle successfully.</t>
  </si>
  <si>
    <t>Equal treatment for RCV holders but RFW visas  do not have access to social security other than the accident compensation scheme. A work visa  for a period of 2 years or longer is necessary for access to public health system, with the exception of health costs arising from an accident accident which are covered by the accident compensation scheme-period of work visa not relevant. No unemployment benefit. A residence visa provides access to standard healthcare benefits and to unemployment benefit after 2 years residence.</t>
  </si>
  <si>
    <t>A: SSNZ does not specifically address women. SSNZ only addresses migrant youth in 2.3 enhanced career planning in schools by implementing the Creating Pathways and Building Lives Programmes, with development of guidelines for meeting needs of specific student groups such as migrants and refugees. Extra funding is provided for career planning specifically with refugee students.</t>
  </si>
  <si>
    <t xml:space="preserve">A: New Zealand Settlement Strategy (NZSS), Settlement National Action Plan (SNAP), Academic, Workplace, and Conversational English courses, bridging courses in a wide range of occupations. B: EEO equality and diversity policy in public sector since 2001, renewed in 2008 </t>
  </si>
  <si>
    <t>Procedure for recognition of qulaifications acquired outside NZ is same for nationals and non-nationals. Qualifications obtained outside NZ are evaluated by NZ Qualifications Authority (NZQA)  and/or by the relevant profesional body which has authority to admit to a particular profession.  NZQA is a statutory body and professional bodies exercise powers under statutory authority (usually the statute regulating the practice and discipline within the profesion, eg Lawyers and Conveyancers Act 2006.)  The exception is Australian qualifications which receive automatic recognition under the Trans-Tasman Mutual Recognition Act 1996.</t>
  </si>
  <si>
    <t>All person on RCVs have access subject to a 2 year qualification period in relation to accessing  domestic fees for tertiary study and for tertiary student loan support.  Family members of person on an RCV would normally also have residence (once approved) and be subject to the same qualification periods [partners and dependent children are able to be sponsored for a resident-class visa by a resident/citizen.] Persons on RFW do not have domestic access rights but their children are entitled to domestic primary/secondary education. Any other education would be charged at international fee levels and without access to grants.</t>
  </si>
  <si>
    <t>RFW visa holders would have access but placement etc would in practice be limited to work within the visa conditions.</t>
  </si>
  <si>
    <t>The statutory bodies governing entry to professions such as law, medicine etc will require proficiency in the English language to be demonstrated in order to practice that profession. This is a part of the process for recognising non-New Zealand qualifications which would include those gained overseas by NZ nationals and residents. International students (ie those on a study visa) seeking admission to educational institutions may need to meet English language standards as part of the admission requirement. Persons holding a RCV are entitled to access to educational institutions regardless of the level of language competency.</t>
  </si>
  <si>
    <t>Human Rights Act 1993 s 25 allows discrimination on the grounds of "national origin" for work involving national security.</t>
  </si>
  <si>
    <t>NZ has 2 classes of visa (a) residence class visas (RCV) and (b) temporary entry class visas (TEV). Holders of a RCV have the right to stay in NZ indefinitely and to work within NZ without restriction. TEV holders may work in NZ only to the extent the conditions of the visa allow. (Immigration Act 2009 Part 3). There are several types of TEVs that allow "residence from work" after 2 years in NZ  (hereafter "RFW" visas).  The two most directly related to employment are the Accredited Employer and the Long Term Skill Shortage List visas, both of which allow an application for a RCV after 2 years employment with an acredited employer/within the skill shortage occupation.  Family members of the RFW "principal" (partner and dependent children) enter on their own visas. This might be a TEV (work) visa if eligible but could also be TEV (visitors) visa for the period of the principal's TEV (work). If children enter on a Student visa they can work 20 hours/week).  A person applying for an RCV can include partner/dependent children in the application. TEVs (work) that are not RFW visas are for temporary stays only and carry no right to renewal or right to apply for residence. Unless indicated "resident" or "non-national" in the questions is taken to mean the holder of a RCV or RFW visa only. RCV have same access to employment as nationals, RFW have equal acess to the work categories specified in their visas (ie must work either in an area included in the skills cagtegory list or for an employer on the list of accredited employers (can change employer) as specified in the visa). Family access to employment will depend on their visa catergory.</t>
  </si>
  <si>
    <t xml:space="preserve">Refering to the specification above "for  national origin only", which is the case in Norway, thus C is not covered </t>
  </si>
  <si>
    <t>The law against discrimination § 8 allows for positive action to promote equality as long as it is put to an end when its purpose is fulfilled.</t>
  </si>
  <si>
    <t>The Norwegian Equality and Discrimination Ombudsman was established in January 2006.</t>
  </si>
  <si>
    <t xml:space="preserve">The Norwegian law against discrimination on the grounds of ethnicity etc. from 2005 prohibits direct and indirect discrimination, harassment and instruction to discriminate on the following grounds: ethnicity, national origin, descent, skin colour, language, religion and belief (Law against discrimination § 4-6). Race is not on the list of prohibited grounds of discrimination. In the the preparatory documents, notably Ot. prp. nr. 33 (2004-2005) p. 89, it is, however, assumed that discrimination on basis of the kind of phenotypical caracteristics which are commonly associated with "race" is covered by the other forbidden grounds listed above (and its pointed out that the non-inclusion of "race" as a ground of discrimination is due to its lack of scientific content and regrettable history which is also referred to in the preamble of EUs Counsil Directive 2000/43/EF). When it comes to the question of protection against discrimination on the ground of "nationality", the law against discrimination only puts a ban on discrimination on the ground of "national origin" (as Norway has to with reference to ICERD article 1.1) and not on the ground of "nationality". During the preparation of the law NGOs strongly argued that "nationality" should also be included among the grounds of discrimination explicitly prohibited by the law to ensure protection against illegitimate discrimination between holders and non-holders of Norwegian citizenship and among non-citizens of different nationality. Norwegian legislative authiorities, however, rejected the suggestion. Instead it is explicitly stated in Ot. prp. nr. 33 (2004-2005) p. 88-89 that the law against discrimination does not put a ban on discrimination on the basis of citizenship, and it has been decided not to include the ground of "nationality" in the laws definition of discrimination for that actual reason. Norwegian tribunals etc. will have to interpret the law, and notably the prohibition on discrimination on the ground of "national origin", accordingly, as not including discrimination on the ground of actual nationality/citizenship that is. The 2005 law was replaced by the 2013 act that prohibits discrimination related to etnicity, religion and belief (in force since 1 January 2014). The new act includes explicit references to only three discrimination grounds in this field: etnicity, religion and belief. </t>
  </si>
  <si>
    <t>Requirement will be increased further (to B1), expected in 2020 - https://www.aftenposten.no/norge/i/EWq2mo/urealistisk-hoeyt-krav-til-norskkunnskaper-for-aa-faa-statsborgerskap</t>
  </si>
  <si>
    <t>https://www.regjeringen.no/contentassets/7d0dd2f382364f1395284b6362aefe06/horingsnotat.pdf</t>
  </si>
  <si>
    <t>https://lovdata.no/dokument/NL/lov/2005-06-10-51/KAPITTEL_3#%C2%A78</t>
  </si>
  <si>
    <t>A2 introduced as standard requirement: https://www.stortinget.no/no/Saker-og-publikasjoner/Publikasjoner/Innstillinger/Stortinget/2015-2016/inns-201516-097/?lvl=0https://lovdata.no/dokument/NL/lov/2005-06-10-51/KAPITTEL_3#%C2%A78</t>
  </si>
  <si>
    <t>Qualifying period in case of crimes committed during residence in Norway with sentence or compulsory psychiatric care over 2 years.</t>
  </si>
  <si>
    <t xml:space="preserve">50 of the 300 hrs involve social/cultural information. </t>
  </si>
  <si>
    <t>Person is at least 12 years of age, has resided in Norway for a total of 7 years in the last 10 years with a residence or work permit of at least 1 year duration. Source: http://eudo-citizenship.eu/databases/modes-of-acquisition?p=&amp;application=modesAcquisition&amp;search=1&amp;modeby=idmode&amp;idmode=A06</t>
  </si>
  <si>
    <t>New requirements for permanent residency, including language test, knowledge of society test and income requirement. This may lead to a stretching the period of temporary residency permit beyond the minimum, and previously standard, three years. https://lovdata.no/dokument/NL/lov/2008-05-15-35/KAPITTEL_7#%C2%A762</t>
  </si>
  <si>
    <t>2 years</t>
  </si>
  <si>
    <t>The Schengen visa sticker must be renewed every two years.</t>
  </si>
  <si>
    <t>Permanent residence permit is permanent as long as the holder has continued residence in the country</t>
  </si>
  <si>
    <t xml:space="preserve">Name of new law/policy: Right and duty to 600 hours of classes in Norwegian and social studies for immigrants
Date of adoption &amp; date of entry into force: adopted 15 June 2011, in force 1 January 2012
Summary of changes: Prior to this date, immigrants were required to complete 250 hours of Norwegian classes and 50 hours of social orientation classes within three years of receiving their first permit in order to qualify for permanent residence. This was expanded to 550 hours of Norwegian and 50 hours of social orientation for persons who obtain a first permit after 1 Jan 2012. 
Web-link: http://udiregelverk.no/no/rettskilder/departementets-rundskriv-og-instrukser/2011-035-Q/
</t>
  </si>
  <si>
    <t>Permanent residence permit (new name since 2007) after 3 years</t>
  </si>
  <si>
    <t>Government backed nudging experiments to seek methods to encourage voters with immigrant background to vote</t>
  </si>
  <si>
    <t>The Ministry of Knowledge and Integration organizes the Integration conference (https://www.regjeringen.no/no/tema/innvandring-og-integrering/kd/den-nasjonale-integreringskonferansen/id2628655/). It is critizised because of no immigrant key note speakers (https://www.utrop.no/nyheter/innenriks/175769/)</t>
  </si>
  <si>
    <t xml:space="preserve">Following changes to the funding rules for national organizations or networks working on integration issues, two new organizations obtained funding from 2012 onwards (LIM, a network of liberal Muslims, and Utrop, a news organization). A total of 14 national level integration-focused organizations receive funding. </t>
  </si>
  <si>
    <t xml:space="preserve">For the last two elections, the Directorate of Integration (IMDI) developed informational brochures in ten languages as well as informational films in order to inform immigrants of the importance of voting and how to vote. In 2013 this happened in the context of the 100th anniversary of the universal right to vote. 
Web-link: http://www.regjeringen.no/pages/38098840/PDFS/STM201220130006000DDDPDFS.pdf, page 121 (Integration White Paper from 2013)
</t>
  </si>
  <si>
    <t>Naturalized citizens only in national elections.
3 year residency requirement.</t>
  </si>
  <si>
    <t>In 2019, the recruitment  level still remains low, despite a range of initiatives, in particular following the 2015 record number of asylum arrivals https://www.utdanningsnytt.no/innvandring-laerermangel-laereryrket/leder-vi-trenger-et-storre-mangfold-blant-laererne/210143</t>
  </si>
  <si>
    <t>Government initiatives following the 2015 surge in asylum arrivals.</t>
  </si>
  <si>
    <t>A and b covered. Education faculties at the University Colleges in both  Oslo and Bergen have initiated recruitment oriented campaigns in 2003 and again later aimed at both qualified immigrants and minority pupils in secondary education.  Recruitment of teachers with immigrant background remains, however, low.</t>
  </si>
  <si>
    <t>B covered.</t>
  </si>
  <si>
    <t>Some targeted support initiatives by local school authorities do occur including information in immigrant languages; information meetings for immigrant families; and interpretation services. The Directorate of schools, The National Parents’ Committee for Primary and Secondary Education (FUG) and the The National Centre for Multicultural Education (NAFO) all work closely with local authorities to improve educational guidance, career counciling for immigrant students. The national parents’ committee for primary and lower secondary education (FUG) has indeed established a network of parents of various linguistic origins who advise parents and schools on the education of immigrant children and provide parents with information in their own language, but individual communities are not obligated to contact FUG, and outside of a few large communities like Oslo, there is no effective private or public network for the dissemination of this information.</t>
  </si>
  <si>
    <t>There are no obligatory targeted measures at national level. Some institutions of higher education (like the Police Academy and the University College in Oslo) have adopted specific measures locally to increase minority success. Minority participation in higher education is, overall, reasonably high.</t>
  </si>
  <si>
    <t>2019 applicants must refer to the reference person, who must have a total income of at least  NOK 264 264 per year in 2108 pre-tax . It must be probable that the sponsor will this income for at least another year. https://www.udi.no/en/word-definitions/income-requirement-in-family-immigration-cases-/#link-9484</t>
  </si>
  <si>
    <t>Includes all the specified options. In addition, suspicion of forced marriage or profoma marriage may be grounds for a negative decision. Furthermore, being charged with a crime will suspend processing, and conviction of crime and misdemeanor may lead to expulsion, re-entry ban and thus no renewal.</t>
  </si>
  <si>
    <t xml:space="preserve">2014 income requirement for family reunification is 251,856 kroner and is linked to employment. In addition sponsors having received a residence permit after applying for asylum must have been active at least four years in the workforce or in higher education. The income requirement must be filled both for the previous and the next year. Full time studies gives exemptions from condition of past income. Receiving social welfare benefits disqualifies.
http://www.udi.no/en/word-definitions/income-requirement-in-family-immigration-cases-/
</t>
  </si>
  <si>
    <t>No requirement for persons certified with language level A2. See Social Studies component http://introengelsk.cappelendamm.no</t>
  </si>
  <si>
    <t>Persons having level A2 are not obliged to take the compulsory 300 hours of language training</t>
  </si>
  <si>
    <t>Since September 2005 it is compulsory for newly arrived adult immigrants to participate in 300 lessons of Norwegian language training and social studies. Beyond the compulsory instruction, those who have further needs for instruction will have the opportunity to take more classes (up to 3,000 lessons, depending on the needs of the individual). 
This system applies to those who are refugees, persons granted humanitarian status, persons who have collective protection and family members of these categories. It also includes persons who have been granted family reunification with a Norwegian citizen. Persons who come from outside the EEA-/EFTA area and have a work permit are entitled to take part in 300 lessons of instruction, but have no legal right to get the courses free of charge. People from the EEA-/EFTA area have no legal obligations to take part in language courses. http://www.ub.uio.no/ujur/ulovdata/lov-20030704-080-eng.pdf</t>
  </si>
  <si>
    <t>Voluntary courses are available in certain countries.</t>
  </si>
  <si>
    <t xml:space="preserve">Sponsor must have had employment for four years. The four-year rule, which is a requirement specifically for family formation/post-flight spouses, is found in the Immigration Act Section 40a and was introduced in 2009 (in force 2010). There is generally no waiting period before someone is eligible for family reunification, with the exceptions to persons who arrived themselves as asylum seekers or family members, who are sponsoring someone for family formation. For many asylum seekers, this involves waiting over a year for case decision, two years in introductory program and two years in employment = 7 years.   For new marriages, sponsors under 23 years of age must have been employed or in education for the last two years. The government in 2010 instituted a number of limitations on family reunion especially targeting asylum seekers and youth marrying outside the country (family establishment). </t>
  </si>
  <si>
    <t>The program Jobbsjansen now has four subsections (A) increase employment for stay-home immigrant women, (B) increase secondary eductaion for immigrantt youth, (C) increase immigrant employment after introductory courses, and (D) continuing youth programs. The program mentioned above had a budget of 80 million NOK in 2019.</t>
  </si>
  <si>
    <t>https://www.imdi.no/sysselsetting-og-arbeidsliv/jobbsjansen/</t>
  </si>
  <si>
    <t>Not B: Every legally residing foreigner in Norway has equal access to social assistance. However, if a person has a certain type of time limited residence permit (family reunion, labour migration) and receives social assistance, this will be an obstacle for renewal of the residence permit (immigration regulations §10-20 cf §10-10).  This has changed with the new Immigration Act and Immigration regulation in force from 01.01.2010.</t>
  </si>
  <si>
    <t>In practice, there are considerable problems for TCNs in obtaining recognition of academic qualifications. While an EU national with a specific professional qualifications will be recognized, a TCN with the same education, from the same institution would not.</t>
  </si>
  <si>
    <t>No employment sectors are limited to Norwegian or EU nationals, except on the grounds of national security.</t>
  </si>
  <si>
    <t xml:space="preserve">Limitations and restrictions to the labour market are dependent on the specific type of permit TCNs have (self employment, specialist, seasonal employment, etc.). Only when the person has acquired long term residence would these limitations cease to apply. Normally, transition from one type of permit to another is both legal and possible if the TCN has found employment. Skilled workers can change employer and area but not their sector. Specialists are tied to their employer. Unrestricted access to the labour marked, however, cannot be said to be in effect without long term residency. No restrictions apply, however, to reunified family members of TCNs. </t>
  </si>
  <si>
    <t xml:space="preserve">100 - All of them has access to both 1) and 2)
67 - All of them has access to 1) 
33 - A and (C or certain categories of B) has equal access to 1)
0 - Only A or none has equal access to 1) 
</t>
  </si>
  <si>
    <t xml:space="preserve"> Polish Citizenship Act of April 2, 2009 
A Polish citizen may hold simultaneously Polish citizenship and citizenship of another state but even then, he or she has the same rights and obligations towards the Republic of Poland as a person holding only Polish citizenship</t>
  </si>
  <si>
    <t>The foreigner is obliged to submit evidence of a stable and regular source of income in Poland (e.g. certificate of employment, a PIT form for the previous year), but Polish Citizenship Act of April 2 2009 do not mention any  concrete requirements on the amount of the income. The foreigner is obliged to attach to the application the evidence of legal title to residential premises (proving ownership of an apartment or house, or a rental agreement for an apartment or house.)</t>
  </si>
  <si>
    <t xml:space="preserve">Polish legislation provide two forms of naturalisation (Polish Citizenship Act of April 2, 2009): granting citizenship by the president of the Republic of Poland and recognition as a polish citizen. 
The procedure of granting by the president does not specify any requirements for the foreigner in the context of the duration of stay. 
The procedure of recognition as s polish citizen bases on the condition of obtaining the permanent residence or the long-term EU residence. 
100 – for foreigners, who obtain citizenship via the granting by the president; for foreigners who posses the permanent resident on the basis of being a victim of the human trafficking ( 4 years of stay in Poland in total: 3 years stay after receiving the permanent residence and 1 year required for obtaining the permanent  residence); for foreigners who have the Polish Card or documented polish origin – duration in total 4 year after receiving the permanent residence.( 3 years required after obteining the permanent residency)
50 –  for foreigners who have the long-term EU residence: duration of stay in total 8 years (5 years of stay before applying for the residence permit and 3 years of stay with the long-term EU residence), duration of stay in total 7 years ( 5 years of stay before applying for the residence permit and 2 years of stay with the long-term EU residence in case of the marriage, which lasts at least for 3 years with the citizen of Poland or without any citizenship); 
for foreigners who posses the permanent residence on the basis of refugee status - duration of stay in total 7 years (5 years of stay before applying for permanent residence  and  2 years of stay on the basis of the permanent  residence) ;
for foreigners who posses the permanent residence on the basis of humanitarian protection or subsidiary protection - duration of stay in total 8 years (5 years of stay before applying for permanent residence  and  3 years of stay on the basis of the permanent  residence), duration of stay in total 7 years (5 years of stay before applying for permanent residence  and 2 years of stay on the basis of the permanent  residence in case of the marriage, which lasts at least for 3 years with the citizen of Poland or without any citizenship). 
0 - for foreigners who posses the permanent residence on the basis of tolerate stay - duration of stay in total 13 years ( 10 years of stay before applying for permanent residence  and  3 years of stay on the basis of the permanent  residence), duration of stay in total 12 years (10 years of stay before applying for permanent residence  and 2 years of stay on the basis of the permanent  residence in case of the marriage, which lasts at least for 3 years with the citizen of Poland or without any citizenship).
for foreigners who posses the permanent residence permit or has a permanent residence a long-term UE residence permit, and has a stable and regular source of income in Poland and a legal title to occupy a residential premises duration of stay in total 10 years. 
</t>
  </si>
  <si>
    <t>100 - After ≤ 5 years of total residence(please specify)
50 - After &gt; 5 &lt; 10 years of total residence (please specify)
0 - After ≥ 10 years of total residence (please specify)</t>
  </si>
  <si>
    <t xml:space="preserve"> Social Welfare Act (Dz. U. 2004 Nr 64 poz. 593) novelization Dz.U. 2018 poz. 700  novelisation Dz. U. z    2019    r.    poz. 1507,  1622,  1690, 1818.</t>
  </si>
  <si>
    <t xml:space="preserve">Social Welfare Act (Dz. U. 2004 Nr 64 poz. 593) novelization Dz.U. 2018 poz. 700 </t>
  </si>
  <si>
    <t>Social Welfare Act (Dz. U. 2004 Nr 64 poz. 593)</t>
  </si>
  <si>
    <t>Permanent residence permit and Long-term EU residence have  indefinite duration. According to the regulation only the document - residence card - has its expiry period. Residence card on the basis of permanent residence permit is valide for 10 years, Residence card on the basis of Long-term EU residence permit is valide for 5 years.</t>
  </si>
  <si>
    <t>e.g. "I work legally!" nationwide information and educational campaign by National Labor Inspectorate on legal employment targeted to migrant workers mainly from Ukraine and employers - in Polish and Ukrainian. Information and counselling points/one-stop shops were established in selected regions by voivodship authorities (regional government structures) within AMIF projects - run in partnership with NGOs or by own voivodship entities (e.g. new point in Silesia), only for TCNs except asylum seekers and persons granted international protection. Number of  information and counselling points/one-stop shops under local authorities has grown.</t>
  </si>
  <si>
    <t>e.g. "I work legally!" nationwide information and educational campaign by National Labor Inspectorate on legal employment targeted to migrant workers mainly from Ukraine and employers - in Polish and Ukrainian.  Information and counselling points/one-stop shops were established in selected regions by voivodship authorities (regional government structures) within AMIF projects - run in partnership with NGOs or by own voivodship entities (e.g. Mazovian, Pomeranian. Lesser Poland regions), only for TCNs except asylum seekers and persons granted international protection. Number of  information and counselling points/one-stop shops under local authorities has grown (e.g. in Crocow), local guidelines for migrants.</t>
  </si>
  <si>
    <t xml:space="preserve">Campaings e.g. "I work legally!" nationwide information and educational campaign by National Labour Inspectorate on legal employment targeted to migrant workers mainly from Ukraine and employers - in Polish and Ukrainian.  Individual counselling or one-stop shops counducted by small group NGOs as part of AMIFfunding projects. </t>
  </si>
  <si>
    <t>Information on nationwide websites of central public institutions, Local information and counselling points/one stop-shops (e.g. Poznan, Lublin, new Multicultural Centre in Warsaw) financed or co-financed by municipalities. Individual counselling or one-stop shops counducted by NGOs as part of EFI/ERF funding projects till mid-2015.</t>
  </si>
  <si>
    <t xml:space="preserve">Ad hoc consultations with organizations represening interests of persons with migrant background are part of broader public consultations with CSOs. Public consultations with civil society organizations (including organizastions run by persons with migrant background or represeting interests of migrant clients) may be organized only in case of legislative projects initiated by the government, according to the Regulations of Government work in force from 2014 with further amendments. Public consultations may but do not have to include CSOs - it depends on the initiator of legislative process.  Standards of public consulations are poor: 1) a tendency to initiate legislative process by other than government authorised entities, especially by group of MPs representing governing party, is observed as ruling parties' practice in order to skip obligation to organize public consultation 2) there is rather little amount of time planned for consultations; 3) there is no clarity for social side how CSOs who are adressed during consultations of drafts are chosen and it is likely that immigrant background is not considered as a criteria to choose targeted CSOs.   </t>
  </si>
  <si>
    <t>According to art. 2 p.1 in Chapter 1 of the Act on political parties (of June 27, 1997),  only Polish citizens above 18 years may be members of political parties. Though according to an opinion of 2012 of the Legislative Council (advisory boty to the Prime Minister Office), an interpretation allowing membership in political parties of the European Union citizens permanently residing in Poland is possible, but only for a purpose of engaging in local or European level politics.</t>
  </si>
  <si>
    <t xml:space="preserve">Only citizens of other EU countries are allowed to vote in local elections to a local council (city, town, vilage council) - Code of Elections of 5 January 2011 with further amenedments. </t>
  </si>
  <si>
    <t>I. Provisions for primary and secondary education as for 2017 II. Law on higher education Part VIII. Foreigners in the system of higher education - non-Polish citizens has access to higer education and research  activity or lectures on the basis of international agreements, decisions of  responsible minister, academic governing body or other istitutions financing research activities or studies. Higher education institutions may require payments from non-Polish citizens studying in Polish (art. 79 point 1). Excemption from such payment = free access to studying apply to: EU/EFTA citizens, pernament PL residents or long-term residents of EU, beneficiaries of international protection, owners of Polish Card, spouses, ascendants or descendants of a Polish citizenS, persons with temporary stay being a family member of EU long-term resident, and to persons with certificate of Polish language at C1 level. In case of other groupS of non-citizens, excemption can be made on the basis of decision of a person governening university, Polish Academy of Science or other research institutions or by ministry or a director of The Polish National Agency for Academic Exchange.</t>
  </si>
  <si>
    <t xml:space="preserve">I. Educational Law in force from 1.09.2017: 1) Compulsory education - Art. 35 "1. Education is compulsory until the age of 18. 2. The child's compulsory education [ understood as compulsory schooling - AG] starts at the beginning of the school year in the calendar year in which the child turns 7 years old and continues until the completion of primary school, but no longer than until the age of 18 years.", arents or legal guardians may apply for enrolling a child being 6 if he/she/they attended to the pre-school at least for one year prior to applying to school or a child have an opinion aproving enrolment to the school from psychological and pedagogical counselling centre;  2) Education of persons coming from abroad - Chapter 7, Art. 165.,  access to pre-schools, primary schools and public artistic shools, secondary schools till 18 or completing education in secondary school - regardless of legal status of residency; access to public schools for adults, vocational schools of II grade, post-secondary public schools, public schools and colleges for social workes, public artistic shools, vocational courses as part of lifelong learning - access as for citizens/nationals for all categories of migrants (including EU/EFTA citizens, long-term residents of EU, asylum seekers, persons with international protection, tolerated stay, humanitarian stay, valid Polish Card, EU  permanent residence in PL, except people with temporary stay other than temporary stay as a high qualified person, victim of human trafficing, family member of a person with residency permit that entitles to compulsory education; other groups of migrants access with fees. II. Provisions for higher education as in previous years. </t>
  </si>
  <si>
    <t xml:space="preserve">Abovementioned provision is still in force. Besides, preparatory classes for school pupils coming from abroad (non-Polish and Polish citizens) being the subject to compulsory school or compulsory education, who do not know Polish or know it at a level insufficient to benefit from education and who as well  require adaptation of the education process to their needs and educational opportunities, adaptation of the organizational form supporting the effectiveness of their education, the governing authority for a school may organize a preparatory class. </t>
  </si>
  <si>
    <t xml:space="preserve">Universities preparing teachers have autonomy to prepare curriculum of their studies. There is no national curriculum requiring intercultural education in programmes of teachers-to-be, however more and more universities being aware of current educational background have started to incorporate some content on the topic into their curriculum. Regarding proffessional development authorised institutions may provide not compulsory tranings and workshops for teachers, when they assess the need of that. </t>
  </si>
  <si>
    <t xml:space="preserve">Intercultural education is not included in currculum as a subject. Very few elements of intercultural education are integrated throughout curriculum </t>
  </si>
  <si>
    <t xml:space="preserve">a - 1) provisions that allow to hire a teacher's assistant to support persons who do not know Polish at the level that enables them to benefits from right to education; 2)  provisions that allow to organize special remedial/compensatory classes. For 1) and 2) -  such support is provided only if a headteacher applies for financial resources from general educational subvension (no financial resources targeted directly to education of migrant children) and a local body governing a school allocates funds from the subvension. </t>
  </si>
  <si>
    <t>Foreigners benefiting from international protection (refugee status, subsidiary protecyion) and humanitarian protection are released from this requirement for the first 6 months after reciving the protection.</t>
  </si>
  <si>
    <t>New Law on Higher Education and Science passed by no change in the regulations regarding the foreigners access to higher education.</t>
  </si>
  <si>
    <t>In 2017 the Act on employment promotiona and instruments of labor market was amended (20.07.2017) and the catalogue of foreigners eligible for labor market services was broadened. Yet, the scoring was already 100.</t>
  </si>
  <si>
    <t>In 2017 the Act on employment promotiona and instruments of labor market was amended (20.07.2017) and the catalogue of residents on family reunion permists eligible to access the labor market was broadened. Yet, it does not cover all the categories of fimily reunion.</t>
  </si>
  <si>
    <t>Only long-term residents (Art. 5 of the Act on Social Assistance of 12 March 2004). Art. 5 covers all social security benefits and limits eligiblity to long-term residents, refugees and holders of tolerated status.</t>
  </si>
  <si>
    <t>Qualifications recognized on basis of bilateral agreements</t>
  </si>
  <si>
    <t>Art. 2 (1) of the Act on Promotion of Employment and Institutions of Labour Market of 20 April 2004 with amendments</t>
  </si>
  <si>
    <t>Equality of terms in establishment of business only for long-term residents with rights to establish business.  Art. 13 of the Act on Freedom of Self-Employment lists all these categories</t>
  </si>
  <si>
    <t xml:space="preserve">B: According to the Act on Aliens [Ustawa o cudzoziemcach], adopted on 12 December 2013/in force since 1 May 2014, temporary residents will be able to change employers as well as to remain unemployed for up to a month. The new Act on Aliens introduces a single temporary residence and work permit. Prior to 2014, temporary residents still needed to apply for work permits.
</t>
  </si>
  <si>
    <t xml:space="preserve">There are limitations in administrative procedures to impose fines; in labour law  only the Authority for Working Conditions and Trade Unions have legal standing. </t>
  </si>
  <si>
    <t>Specifying: sanctions a) to c) and e) to g).</t>
  </si>
  <si>
    <t xml:space="preserve">Organic Law n.º 2/2018, of 05/07 . The new law has reduced the necessary period of legal residence from 5 to 2 years (n.º 1-f of art. 1º; n.º 4 of art. 1.º).
</t>
  </si>
  <si>
    <t xml:space="preserve">Organic Law n.º 2/2018, of 05/07. The new law has reduced the necessary period of legal residence from 6 to 5 years (n.º 1-b of art. 6.º).
</t>
  </si>
  <si>
    <t>Organic Law n.º 9/2015, of 29/07 (n.º 1-d of art. 1.º; n.º 3 of art. 1.º).</t>
  </si>
  <si>
    <t>Organic Law n.º 8/2015, of 22/06;  Organic Law n.º 9/2015, of 29/07</t>
  </si>
  <si>
    <t>Crimes with sentences of imprisonment for ≥ 3 years</t>
  </si>
  <si>
    <t>Holders of a permanent residence permit shall lose the resident status in the event of absence from Portuguese territory for a period of 2 consecutive years or 30 interpolated months over a period of three years, unless absence is justified for specific or exceptional reasons, namely to pursue a professional or business activity, or of a cultural or social nature and a request is made to the SEF prior to the resident's departure from the national territory or, in exceptional cases, after his departure (Law n.º 102/2017, of 28/08  (6th change to Imigration Law n.º 23/2007, of 04/07)(n.º 2-a-b, n.º 3-4 of art. 85.º). Long-term residents shall lose the resident status in the event of absence from Portuguese territory for a period of more than 6 consecutive years or absence from EU territory for more than 12 consecutive months, unless absence is justified for specific or exceptional reasons, in particular when the long-term resident has remained in the country of origin in order to pursue a professional or business activity, or of a cultural or social nature (Law n.º 29/2012, de 09/08 , n.º 2-3 of art. 131.º).</t>
  </si>
  <si>
    <t xml:space="preserve"> A permanent residence permit must be renewed every five years. A temporary residence permit is renewable for successive periods of two years. In both cases renewal is necessary whenever any personal identification details change.</t>
  </si>
  <si>
    <t xml:space="preserve"> A permanent residence permit has no expiry date. A temporary residence permit is valid for a period of two years from the date of issue.</t>
  </si>
  <si>
    <t>The Council for Migrations (Decree-Law no. 31/2014 of 27/02) is the body for consultation, support and participation in the definition of broad lines of action of the ACM, I.P., and in decision-making of the governing council, ensuring the participation and collaboration of public and private entities in the definition and implementation of migration policies. know more here: https://www.acm.gov.pt/pt/-/conselho-para-as-migracoes-cm-</t>
  </si>
  <si>
    <t>Cultural diversity is included on the general guidelines from the Ministry of Education, also, it is defined in the student competences by the end of compulsory education [Law  n.º 139/2016, (Diário da República n.º 139/2016, Série II de 2016-07-21); Law n.º 6478/2017, 26 de julho). Thus, the curricular subject of Citizenship and Development, integrated in the National Strategie of Citizenship Education (2017), values the interpersonal and social and intercultural relationships. The Strategie define in one of it's domains the intercultural (cultural and religious diversity). (https://dge.mec.pt/sites/default/files/Projetos_Curriculares/Aprendizagens_Essenciais/estrategia_cidadania_original.pdf)</t>
  </si>
  <si>
    <t xml:space="preserve">  The CNAIM/ACM help the migrant students with the project U CAN - Since  2015, the project U CAN has a personalize  mentory programme to help during the school path. (https://www.acm.gov.pt/-/saiba-mais-sobre-o-que-estamos-a-fazer-nesta-area-estudar)</t>
  </si>
  <si>
    <t>The finantial suport depends one the income of the familly regardless being an immigrant. Schools have autonomy to create classes or specific time to give guidence and support to migrant students in the aim of the Law n.º 55/2018, 6 of July (Diário da República, 1.ª série — N.º 129 — 6  de  julho  de  2018). Futhermore the Choice Programm "Programa Escolhas" (7 generation) with non mandatory measures to help migrant integration in schools and support the learning process (ex. helping with homework) [http://www.programaescolhas.pt/apresentacao]</t>
  </si>
  <si>
    <t>Law n.º 102/2017, of 28/08 (6th change to Imigration Law n.º 23/2007, of 04/07) (Art. 85º and 108º)</t>
  </si>
  <si>
    <t xml:space="preserve">See The Strategic Plan for Migration 2015-2020 (AXIS II – POLICIES TO PROMOTE THE INTEGRATION OF NEW NATIONALS - The goals of this axis aim to reinforce the promotion of the integration and inclusion of new nationals, namely of descendants of immigrants and all those who obtained Portuguese nationality through actions in the spheres of education, professional training, transition into the labour market, civic and political participation, digital inclusion, entrepreneurship and qualification; one can also look at measure 8-Promotion of community involvement of young immigrants through youth partnerships, strengthening identity cohesion and multicultural af rmation; and 9-Promotion of the participation of immigrant women in the associative movement.). </t>
  </si>
  <si>
    <t>Offer of professional training for young people (Know more here: https://www.acm.gov.pt/-/em-que-consiste-a-oferta-de-formacao-profissional-para-joven-1). Portugal assumes equality between women and men as a clear public policy priority. Over the past 5 years Portugal has developed numerous actions to eliminate direct and indirect discrimination based on sex and to ensure that men and women enjoy the same rights, in law and in fact, in all sector and at all levels. One of the major achievements is the adoption of the National Strategy for Equality and Non-Discrimination 2018-2030 (ENIND - “Portugal + Igual”), approved in 2018 by a Resolution of the Council of Ministers (https://www.cig.gov.pt/documentacao-de-referencia/doc/portugal-mais-igual/). Some of the priorities identified for accelerating progress for women and girls in the country through laws, policies and programmes are: a) Right to work and rights at work (e.g. gender pay gap, occupational segregation, career progression); b) Unpaid care and domestic work / work-family conciliation (e.g. paid maternity or parental leave, care services); c) Women’s entrepreneurship and women’s enterprises; d) Changing negative social norms and gender stereotypes; e) Quality education, training and life-long learning for women and girls.</t>
  </si>
  <si>
    <t>Act No. 365/2004 Coll. on Equal Treatment in Certain Areas and Protection against Discrimination, amending and supplementing certain other laws (Antidiscrimination Act) Amended by Act No. 32/2013 Coll. The amendment extended the possibility to adopt Affirmative actions on members of racial and ethnic groups and national minorities (reasons for their use could not be based on ethnicity before April 2013), but rather on socio-economic disadvantage. Adoption of temporary measures aimed at eliminating disadvantages (especially social and economic) arising from belonging to these groups will thus not be considered discrimination.  According to "§ 8a (4) The authorities adopting positive action measures shall be obliged to monitor, evaluate and publish measures taken in order to assess the justification for their continuation and report to the Slovak National Centre for Human rights of the facts." It seems like assessment is done within their discretion.</t>
  </si>
  <si>
    <t>Competence to assist victims according to Article 1, Paragraph 2 Sub-paragraph (e) of the Act No 308/1993 on the Establishment of the Slovak National Centre for Human rithe and Article 10, paragraph 1, sub-paragraph a) of the antidiscrimination act. Competence to investigate granted in 2008Article 1, Paragraph 2 Sub-paragraph (g) of the Act No 308/1993.</t>
  </si>
  <si>
    <t>Act No. 308/1993 Coll. on Establishment of Slovak National Centre for Human Rights (hereinafter only as "Slovak National Centre for Human Rights Act"), cover all mentioned grounds.</t>
  </si>
  <si>
    <t>Only B) and C) applies for Slovakia. A) Victims have access to ajuridical civil proceedures and in a limited regime to administrative proceedures (if happened in employment victims may contact the Labour Inspectorates). Article 11 Paragraph 3 of Anti-discrimination Act - victims of discrimination can exercise their rigths in judicial civil procedures. At the same time, dicrimination in Slovakia is not defined as a criminal act.    B) Article 11 Paragraph 2 of Anti-discrimination Act: The defendant has the obligation to prove that there was no violation of the principle of
equal treatment if the facts submitted to a court by the plaintiff give rise to a reasonable
assumption that such violation has indeed occurred.                                        C) Legal entities as well as non-govermental organizations may engage in proceedings. Article 2, Paragraph 1 Parties to the proceedings concerning the violation of the principle of equal treatment may
also be represented by legal entities a) who have such authority under a separate law, or
b) whose activities are aimed at or consist in the protection against discrimination. And specifically, regarding the mandate of the equality body: Article 2, Paragraph 1, Sub-paragraph 3:  Slovak National Centre for Human Rights shall have the authority to represent parties in the proceedings concerning
violation of the principle of equal treatment. D) Only a), b), c) are included explicitly, e) can be derived from the context.  Article 9 of Anti-discrimination Act - sanctions stated under a), b) and c) are included.  The Article 9 enables the victims, i.e. to a person who believes that his/her rights, interests protected by law or freedoms were affected when the principle of non- discrimination was not followed, he/she may sue the violator and demand: (i) to cease such activity, (ii) to repair the unlawful situation or (iii) to provide adequate non-monetary satisfaction.  The Article 9, paragraph 3 states, that if  satisfaction prove to be not sufficient, especially where the violation of
the principle of equal treatment has considerably impaired the dignity, social status and social
functioning of the victim, the victim may also seek non-pecuniary damages in cash.</t>
  </si>
  <si>
    <t>Article 5 Paragraph 2 Sub-paragraph (a) of Anti-discrimination Act - prohibits discrimination in the services including housing and healthcare on the grounds defined in §2 (includes all mentioned).</t>
  </si>
  <si>
    <t>Article 5 Paragraph 2 Sub-paragraph (a) of Anti-discrimination Act - prohibits discrimination in the access to social protection on the grounds defined in §2 (includes all mentioned).</t>
  </si>
  <si>
    <t>Article 5 Paragraph 2 Sub-paragraph (c) of Anti-discrimination Act, Article 3 Sub-paragraph (d) of Act No. 245/2008 Coll. on Education amending and supplementing certain other laws - new definition of principle on equal treatment was established.</t>
  </si>
  <si>
    <t xml:space="preserve">According to this amendment of the Antidiscrimination law natural persons have a right to work and a right to free choice of employment (particular rights are limited by separate laws regulating employment of foreigners or their residence), a right to fair and satisfactory working conditions and to protection against arbitrary dismissal. These rights belong to them without any restrictions and discrimination on grounds of sex, marital status, family status, sexual orientation, race, color, language, age, unfavorable health condition or disability, genetic characteristics, beliefs, religion, political or other opinion, trade union activity, national or social origin, nationality or ethnic origin, property, birth or other status, unless different treatment is justified by the nature of occupational activities or the circumstances under which they are carried out, if this ground constitutes a genuine and determining occupational requirement, provided that the objective is legitimate and the requirement is proportionate. </t>
  </si>
  <si>
    <t>According to the Act No. 365/2004 Coll. on Equal Treatment in Certain Areas and Protection against Discrimination, and on
amending and supplementing certain other laws as amended (Antidiscrimination Act)
the adherence to principle of equal treatment lay in the prohibition of discrimination
on grounds of religion or belief, race, nationality or ethnic origin, language, political affiliation or other conviction,
national or social origin, (among other grounds). At the same time there are restrictions applicable when it comes to a migrants. According to a §2, paragraph 1, letter a) Act shall not apply to
differences of treatment resulting from the requirements for entry and stay of aliens in
the territory of the Slovak Republic, including the treatment of these aliens provided for
under separate provisions /2/, except for citizens of a European Union Member State,
citizens of States parties to the Treaty on European Economic Community and the Swiss
Confederation, stateless persons, and members of their family. However, in other areas discrimination on the ground of nationality (“citizenship” under Slovak legislation) is prohibited under the legal regime of the Anti-discrimination Act. This follows from the open-ended list of prohibited grounds of discrimination contained in the Act which implicitly include nationality (“citizenship”) among the prohibited grounds of discrimination in most areas covered by the Directives.</t>
  </si>
  <si>
    <t>Specialised Body has the mandate to:
a)  assist victims with independent legal advice to victims on their case 
b) assist victims with independently investigation of the facts of the case
c) instigation of own proceedings OR investigations</t>
  </si>
  <si>
    <t xml:space="preserve">Recent amendment of Citizenship Act was adopted in the end of 2018 by Act no. 177/2018 Coll. Amendment entered into force from January 1, 2019, and it cancelled the obligation of the TCN to provide the Ministry a copy of a latest work contract or employment confirmation. Together with the application information about applicant's social status in terms of employment, business or other gainful activities and the performance of the duties towards the state are provided. Pursuant to Article 8 par. 3 of Citizenship Act an applicant must attach to the application a) confirmation of the tax office, customs office and the regional authority about payment of taxes and charges, b) confirmation of payment of health insurance premiums for health insurance, c) acknowledgment of receipt of a pension, d) confirmation of the source of income sufficient to finance the stay of the applicant and their relatives in the Slovak Republic, if voluntarily unemployed. </t>
  </si>
  <si>
    <t>Applicant must pursuant to Citizenship Act submit criminal records, not older than six months, of any State which is or has been a national and a copy of the criminal records of each State where he/she resided in the last 15 years prior to application or other evidence of good character issued by the competent authorities of those States. Citizenship may not be granted to the TCN who has failed to comply with the obligations arising from the provisions of the laws governing the residence of foreigners in the territory of the Slovak Republic, public health insurance, social insurance, old-age pension savings, taxes, levies, fees, employment of foreigners and other obligations arising for foreigners from the legal order of the Slovak Republic. Integrity of the applicant is evaluated very strictly. Rejected are even those applicants whose prosecution has been stopped.</t>
  </si>
  <si>
    <t xml:space="preserve">Together with the application information about applicant's social status in terms of employment, business or other gainful activities and performance of the duties of the state were documented. Pursuant to Article 8 par. 3 of Citizenship Act an applicant (between years 2014-2018) attached to the application following documents: a) confirmation of the tax office, customs office and the regional authority about payment of taxes and charges, b) employer's confirmation of employment and a copy of employment contract, c) confirmation of payment of health insurance premiums for health insurance, d) acknowledgment of receipt of a pension, e) confirmation of the source of income sufficient to finance the stay of the applicant and their relatives in the Slovak Republic, if voluntarily unemployed. </t>
  </si>
  <si>
    <t>Citizenship Act does not provide for special integration measures. However, implicitly integration has to be demonstrated. "Sufficiently integrated" applicant must pass the language test and demonstrate the general knowledge of the Slovak republic pursuant to the scope stipulated by the Citizenship Act. Under Article 8 par. 4 personal questions about his/her life and their significant others, questions related to general issues such as Slovak history, geography and socio-political development of the Slovak Republic are imposed.  Before October 2007, there was no such requirement. Language test is undertaken in the beginning of the procedure by a commission established at the regional office but review of the application is in the hands of the Interior Ministry. The whole period of employment in Slovakia or any other economic activity is taken into account. Evaluation of the language test as well as review of the application and applicants background are based on an administrative discretion.</t>
  </si>
  <si>
    <t>Since October 2007, No standards are defined by Citizenship Act and language test remains based on administrative discretion. Applicant must demonstrate command of the Slovak language by a test, both written and oral and demonstrate a general knowledge of the Slovak Republic according to Article 8., par. 5-8 of Act. Applicant must understand meaning of a question and to give an answer to selected topic. Before adoption of the amendment in 2007, language requirement was to demonstrate the knowledge at ground level - "ground level" means ability to understand meaning of a question and to give an answer. No test is used. Language is examined by an interview in front of the commission.</t>
  </si>
  <si>
    <t>No ius soli. However, in certain cases, the Slovak citizenship is acquired by birth of a child when parents are stateless persons or if parents are unknown foreign nationals and a child did not aquire their citizenship. Naturalization procedure is needed.</t>
  </si>
  <si>
    <t>With the application for a permanent residence the third-country national provides the document on financial coverage of the stay in the amount of twelve times the subsistence minimum. The minor third-country national shall document the financial coverage of the stay in the amount of half the amount according to the first sentence. In 2019 it was 210,20 EUR / per 1 month of the stay covering 12 months = 2.522,40 EUR total. When applying for "Longterm residence (another type of a permanent residence) only stable and regular resources for applicant and his/her family members so that they do not become a burden to the state system of assistance in material need Republic, are documented.</t>
  </si>
  <si>
    <t>5 years (of a temporary residence) for a permanent residence and 5 years (of a temporary residence) for a long term residence.</t>
  </si>
  <si>
    <t>We did not identify an area where a permanently residing foreigner enjoyed less rights than EU/EEA national or Slovak national.</t>
  </si>
  <si>
    <t>There is an obligation to notify the police department in writing that the foreigner will be staying outside the territory of the Slovak Republic for more than 180 days continuously if he / she is granted permanent residence. There is no limit stipulated by Act No. 404/2011.</t>
  </si>
  <si>
    <t>Upon application</t>
  </si>
  <si>
    <t>There are 3 types of a permanent residence: 1) First permanent residence for a purpose of family reunification is issued for 5 years. Such permit can be cancelled in case of a divorce (but personal situation of the TCN is taken into account). 2) So called "Further permanent residence" as a prolongation of the first permanent residence, can be issued for an unlimited period of time. 3) Also Long term residence is issued for 5 years.</t>
  </si>
  <si>
    <t>The third-country national shall document the financial coverage of the stay in the amount of twelve times the subsistence minimum. The minor third-country national shall document the financial coverage of the stay in the amount of half the amount according to the first sentence. For a long term residence only stable and regular resources so the appliacant nor his/her family do not become a burden to the system of assistance in material need of the Slovak Republic, are documented.</t>
  </si>
  <si>
    <t>There is no legislative measure allowing for such participation of foreigners - No consultation at the national level.</t>
  </si>
  <si>
    <t>No support funding.</t>
  </si>
  <si>
    <t>Policy of information on general basis  (through IOM or other NGOs campaigns in certain regions, brochures, websites updated on a regular basis).</t>
  </si>
  <si>
    <t xml:space="preserve">TCNs have no access. According to Article 4 par. 1 of Act No. 85/2005 Coll. on Political Parties and Political Movements only citizens have the right to establish a political party and to associate in it. </t>
  </si>
  <si>
    <t>Only ad hoc ( CVEK organizes activities in this area)</t>
  </si>
  <si>
    <t>None of these elements.</t>
  </si>
  <si>
    <t>Migrants only benefit from general support for all students (and targeted non-governmental initiatives where provided).</t>
  </si>
  <si>
    <t>100 - Both of these
50 - One of these (please specify)
0 - Intercultural education not included in curriculum, or intercultural education does not include appreciation of cultural diversity (please specify).</t>
  </si>
  <si>
    <t>100 - Both of these (please specify content of a and b)
50 - One of these (please specify content)
0 - None. Migrants only benefit from general support for all students (and targeted non-governmental initiatives where provided).</t>
  </si>
  <si>
    <t>No measures</t>
  </si>
  <si>
    <t>If the consequences of the withdrawal (rejection to renew) were inadequate with regard to private and family life of a TCN, permit may not be withdrawn by the Police. However, Act on Residence remains vague when it comes to detail what exactly is considered in the withdrawal procedure. No element (a.-d.) is stated clearly in the Act.</t>
  </si>
  <si>
    <t>Applicant for temporary residence permit for purpose of family reunification must prove according to Article 25 par. 3 letter d) of Act on Aliens that he/she has accommodation for the entire period of stay (excluding students and researchers). Proof of accommodation is also attached to the application for a permanent residence permit for purpose of family reunion with Slovak national.</t>
  </si>
  <si>
    <t>100 - Equal to sponsor's residence permit and renewable 
50 - Not equal to sponsor’s but ≥ 1 year renewable permit
0 - &lt; 1 year renewable permit or new application necessary</t>
  </si>
  <si>
    <t>100 - Allowed for both a) and b)
75 - Allowed for either a) or b)
50 - Restrictive definition of dependency (e.g. only one ground e.g. poor health or income or no access to social benefits) for both a) and b)
25 - Restrictive definition of dependency (e.g. only one ground e.g. poor health or income or no access to social benefits) for either a) or b)
0 - Not allowed or by discretion/exception for both a) and b)</t>
  </si>
  <si>
    <t>There are no national economic integration measures of youth and women, only ad hoc (mainly through projects implemented by NGOs).</t>
  </si>
  <si>
    <t>New law has been adopted in November 2015 - but entered into effect on 1. January 2016. There is a procedure for diploma recognition introduced for TCNs different then for EU nationals. Different procedure applies than for nationals (e.g. more documents and/or higher fees are required).</t>
  </si>
  <si>
    <t>According to Act No. 404/2011 Coll. on Residence of Foreigners (hereinafter as "Act on Residence of Foreigners)" newcoming TCNs can apply for a residence permit for purpose of business prior to their arrival. Generally, access to self employment is not restricted, however, separate acts stipulate conditions for access to self employment in several regulated professions. Certain regulated professions (authorized architects, advocates) are restricted for TCN or non-OECD nationals. Examples: Pursuant to article 23a par. 1-3 of Act No. 442/2004 Coll. on Private Veterinary Surgeons, Veterinary Surgeons and on the Chamber of the Slovak Republic; TCN may carry out only private veterinary activities (not public health activities), if at the same time they have a residence under Act on Residence of Foreigners, and they have received special training. Pursuant to Article 15 par. 1 of Act No. 138/1992 Coll. on Authorized Architects and authorized construction engineers as amended; TCN cannot be registered with the Chamber of architects and may not carry out profession of architect or landscape architect and civil engineer. Command of Slovak language might be also a condition.</t>
  </si>
  <si>
    <t>Pursuant to Article 2 par. 2 of Act No. 5/2004 Coll. on Employment Services as amended (hereinafter as "Act on Employment Services") citizen, EU/EEA national and (from 2017) a TCN who has been granted long-term residence has access to public employment services. A third-country national who has been granted long-term residence, who has been granted asylum, who has been granted subsidiary protection or who has been granted temporary refuge, can be registered by the Labour office in whose territorial district the third-country national is resident. People who were granted permanent residence for a purpose of family reunification are not allowed to register in the database of job seekers officially.</t>
  </si>
  <si>
    <t>With effect from 1 June 2017 new law, Act No. 55/2017 Coll., has been adopted which repealed the previous legislation (Act No. 400/2009). Under Act No. 55/2017 Coll. on Civil Service and on amendments to certain laws only Slovak citizen (including EEA nationals except several professions) has the right to seek admission into the civil service (Article 2).</t>
  </si>
  <si>
    <t xml:space="preserve">Pursuant to Act No. 5/2004 Coll. on Employment Services as amended (hereinafter as "Act on Employment Services") until 2016 only citizens and EU/EEA nationals had access to public employment services. </t>
  </si>
  <si>
    <t>Equal access have only long-term residents - to other cathegories it is not guaranteed in following areas mainly because Act on Residence of Foreigners are in conflict with separate provisions of the Social Security Act: a) Unemployment benefits: Every employed TCN pays the social security contributions for unemployment insurance however, in the event of unemployment, he/she is not entitled to support. In principle, if purpose of the stay ended, residence permit is cancelled and TCN must leave Slovakia; b) Maternity benefit: If a woman with temporary residence for purpose of employment wants to receive a maternity benefit, she must suspend business licence, not to have an income. However, if the exercise of this activity is interrupted, purpose of stay ended, and thus the temporary residence permit in Slovakia cancelled; c) Invalidity benefits: Only several categories of TCN may apply for a financial contribution to compensate the severe physical disability pursuant to Act No. 447/2008 (family member of a Slovak national or EEA national, recognized refugee and migrant whose rights to compensation are guaranteed by international treaty).</t>
  </si>
  <si>
    <t xml:space="preserve">In 2014 this area was regulated by Act No. 293/2007 Coll. on Recognition of Professional Qualifications. The procedure for TCN was different from EU nationals. Either a so-called apostille was required for the documents issued in non- EU countries, or so-called super-legalization (higher verification of documents). The law introduced so-called alternative recognition, in addition there are bilateral agreements concluded between Slovakia and non-EU countries – for example Ukraine – about diploma recognition. There was no general rule. </t>
  </si>
  <si>
    <t>Under Act No. 400/2009 Coll. on Civil Service and on amendments to certain laws only Slovak citizen (including EEA nationals except several professions) has the right to seek admission into the civil service.</t>
  </si>
  <si>
    <t>100 - Both (please specify content)
50 -One of these (please specify content)
0 - Only ad hoc (mainly through projects implemented by NGOs)</t>
  </si>
  <si>
    <t>ENFORCEMENT DECREE OF THE NATIONALITY ACT
Article 4 (Examination of Applications for Naturalization) 
(3) The Minister of Justice shall conduct a general evaluation under Article 48 (2) 3 of the Enforcement Decree of the Immigration Act (hereinafter referred to as “general evaluation”) and an interview with an applicant for naturalization under Article 4 (2) of the Act: Provided, That persons prescribed by Ordinance of the Ministry of Justice may be exempted from a general evaluation or an interview. &lt;Amended by Presidential Decree No. 25384, Jun. 17, 2014; Presidential Decree No. 28255, Aug. 29, 2017&gt;</t>
  </si>
  <si>
    <t>Immigration Act Article 33 (Issuance of Alien Registration Certificates) 
(3)Alien registration cards (hereinafter referred to as "permanent residence cards") issued to foreigners with permanent residence status shall be valid for 10 years. &lt;Newly Mar. 20, 2018&gt;
Immigration Act Article 33-2 (Exceptions about reissue of permanent residence)</t>
  </si>
  <si>
    <t xml:space="preserve">To apply for permanent residence from Sept. 21, 2018, applicants must complete the social integration program or pass the comprehensive evaluation.
Enforcement Rule of Immigration Act Article 18-4 (Standard and scope of permanent residence qualification requirements). </t>
  </si>
  <si>
    <t>Funding or support for immigrant organizations exist regardless of participation in consultative body on national and regional level</t>
  </si>
  <si>
    <t>Immigration Act. Article 17 (Stay and Scope of Activities of Aliens) No alien staying in the Republic of Korea shall engage in any political activity unless otherwise permitted by this Act or other Acts.</t>
  </si>
  <si>
    <t>Some universities have a special admission policy to increase acceptance of students of multi-cultural familes. Not applicable to undocumented.</t>
  </si>
  <si>
    <t>Law 19/2015; RD 1004/2015 - no econ requirements anymore</t>
  </si>
  <si>
    <t>Law 19/2015 (Disposición final séptima) and the RD 1004/2015: integraiton test for assessing the knowledge of the Spanish Constitution and the Spanish social and cultural reality.</t>
  </si>
  <si>
    <t>A2 level - language test is introduced with the Law 19/2015  (Disposición final séptima); R.D. 1004/2015</t>
  </si>
  <si>
    <t xml:space="preserve">A general requirement of 10-year applies. Thisa said, citizens  of  the former  colonial  empire (i.e.  Ibero-American  countries,  Andorra,  Philippines,  Equatorial  Guinea,  Portugal)  and  Sephardic Jews are asked only two years of residence to apply for naturalization. </t>
  </si>
  <si>
    <t>Part of sufficient integration requirement. Provision in law speaks to sufficient means of subsistence. Up to informal interview by judge of Civil Registry.</t>
  </si>
  <si>
    <t>Interview with civil servant based on their own criteria</t>
  </si>
  <si>
    <t>Interview with civil servant based on their own criteria, art. 22.4 Civil Code</t>
  </si>
  <si>
    <t>L4/2000 (L2/2009); RD557/2011 art.151</t>
  </si>
  <si>
    <t>L4/2000 (L2/2009); RD557/2011</t>
  </si>
  <si>
    <t>The general rule is 5 years. There are 2 special situations: art. 32.3 OL 2/2009, Long-term resident-EC in another Member State can move to Spain and get a Long-Term Residence permit without any previous residence in Spain; and art. 32.2 OL 2/2009, 5 years of residence in different EU Member State, but the last 2 years in Spain for Blue card holders</t>
  </si>
  <si>
    <t>Organic Act 1/2002</t>
  </si>
  <si>
    <t>Royal Decree 3/2006 Social Integration Immigration Forum</t>
  </si>
  <si>
    <t xml:space="preserve">A: In order to qualify as a teacher in the public sector you have to pass an exam that has a intercultural education programme. </t>
  </si>
  <si>
    <t>To access teacher workforce in the public sector you need to have the spanish or EU nationality</t>
  </si>
  <si>
    <t>Order ECD/65/2015, 21st January includes social and civic curriculum that is later developed more specifically by each autonomous community</t>
  </si>
  <si>
    <t xml:space="preserve">A and C apply. Most Autonomous Communities and municipalities provide written information on the educational system in the main migrants' languages of origin and also  interpretation services for families (as well as for staff in schools) are in most cases available on demand from the schools.  However, the information given tends most often to cover only compulsory education. On the other hand although the interpretation services are available they are very often shorthanded and cannot  cover all the needs. Option b is available only in some of the Regions. </t>
  </si>
  <si>
    <t>RD 557/2011 art59,61</t>
  </si>
  <si>
    <t>No requirements found</t>
  </si>
  <si>
    <t>Regional variation is observed Summary of normative references: http://www.educacionyfp.gob.es/dam/jcr:654ce9e1-7b04-4fee-b49d-f79db17c0aa1/norm-gral.pdf</t>
  </si>
  <si>
    <t>Orden TAS/3698/2006</t>
  </si>
  <si>
    <t>In accordance with the provisions of the Basic Statute of Public Employees (L7/2007) and its approval decree (RLD 5/2015), Spain limits the professional incorporation of TCNs to the category of "labor personnel" (art. 57), excluding them from the categories of career civil servants, interim civil servants or temporary personnel.</t>
  </si>
  <si>
    <t xml:space="preserve">In the case of professions which are not subject to prior registration to the Bar (like political scientists as opposite to architects), the answer depends on many factors. In the private sector, companies do not always demand a full recognition (homologación) of the title to that of an Spanish University (therefore, a foreign political scientist could perfectly work for a think tank, NGO or poll service without any problem), but in order to work in/for a public administration it might be required to have the title recognized (homologado), the exemple would be that same professor trying to apply for a permanent university job (not as a visiting researcher/scholar) or as an expert in a governmental statistical bureau. In addition as far as the Bolonia process is extended beyond EU universities, title recognition (homologación) is becoming theoreticall simpler. But of course, a specific procedure has to be followed both by Spaniards or foreigners having obtained a title outside of the EU in other to be recognized their title (homologado), and this is a more complex procedure including more papework and payment of fees than the procedure established for EU titles where no fees can be applied (reconocimiento de títulos).  </t>
  </si>
  <si>
    <t>There is a requirement to activly promote equality for education providers and employers in the Discrimination Act. When it comes to statistics it is only required with regard to wage surveys and those are required only with regard to sex. Furthermore it is not allowed to register, race ethnicity or religion against the wish of the person so statistics can not be required. There is also a duty to undertake active measures to promote equality in working life related to ethnicity and religion. However, if you mean positive treatment in terms of the decision to employ, this is not allowed concerning ethnicity, but is allowed in regard to sex. There is little follow up. Previous score was 100. But take note that while many efforts are done to prevent discrimination, and also measures to promote underrepresented groups in many areas, direct positive discrimination is not allowed.</t>
  </si>
  <si>
    <t>Nationality and race is in Sweden subsumed under the ethnicity ground. The ground of religion is always treated identically to the ground of ethnicity. There has even been a debate on whether or not it shall be regarded as one and the same ground or two separate grounds. A new comprehensive law went into effect on 1 January 2009. Basically seven different laws against discrimination covering various grounds and fields of social life were merged in the Discrimination Act (2008:657).</t>
  </si>
  <si>
    <t>You can always be a citizen, but qualification periods are used depending on the crime.</t>
  </si>
  <si>
    <t xml:space="preserve">Simplified naturalisation. Only related to at birth for stateless persons. A stateless person may acquire Swedish citizenship by notification if that person has a permanent resident permit. </t>
  </si>
  <si>
    <t>The normal requirement is 5 years of residence. The time as temporary resident is counted as residence.</t>
  </si>
  <si>
    <t>Can liveoutside Sweden for 1 year. Up to two year if they report to the Migration Board.</t>
  </si>
  <si>
    <t xml:space="preserve">BIPs got permanent residence permits, and no need to renew. Labour migrants and family migrants need to apply to renew. </t>
  </si>
  <si>
    <t>All ethnic organisations can apply for economic support from the state. https://www.mucf.se/bidrag-till-etniska-organisationer. The only requirement is to support democratic principles. No role in conslutation.</t>
  </si>
  <si>
    <t>Courses of Civic orientation for all refugees and their families. All new residents get a welcome book with information. Information in many languages for most services. Councellers in Swedish language training etcetera.</t>
  </si>
  <si>
    <t xml:space="preserve">Sweden does not have any structural consultative bodies of immigrants in Sweden. Instead, the government funds SIOS
The Cooperation Group for Ethnical Associations in Sweden (SIOS) but does not grant them any formal status as a consultative partner.  There is national ad hoc consultation based on the established consultation procedures used in all areas of lawmaking in Sweden: http://www.riksdagen.se/templates/R_Page____7053.aspx </t>
  </si>
  <si>
    <t xml:space="preserve">There are several university programs for migrants to study to be teachers. https://www.su.se/lararutbildningar/l%C3%A4rare/utl%C3%A4ndska-l%C3%A4rares-vidareutbildning-ulv. And also programs for newly arrived migrants to try out the occupation (fast track programs). </t>
  </si>
  <si>
    <t>Falls under the general umbrella of equal respect and tolerance. Is included in the curriculum. https://www.skolverket.se/undervisning/grundskolan/laroplan-och-kursplaner-for-grundskolan/laroplan-lgr11-for-grundskolan-samt-for-forskoleklassen-och-fritidshemmet</t>
  </si>
  <si>
    <t xml:space="preserve">Curricilum, regular follow-ups and teachers certifications are present. </t>
  </si>
  <si>
    <t>Students who attend Swedish schools and whose first language is not Swedish may study Swedish as a Second Language (SSL) as a subject. The goal of SSL is to help students develop daily communication skills and give them the proficiency required to study their other school subjects in Swedish. Achievement levels and proficiency requirements for SSL are similar to those for studying Swedish (as a first language). The differences between the two subjects are related pri-marily to first- versus second language acquisition. The right and opportunity to study SSL applies to both compulsory and upper secondary school. As a subject, SSL is equivalent to Swedish (as a first language) with respect to eligibility for admission to university or other post-secondary study. SSL has its own syllabus</t>
  </si>
  <si>
    <t>In Sweden, municipal authorities have a responsibility to inform newly arrived families of their rights with regard to preschool and school education. Interpreting services must be made available, where required, at the special welcome meetings for recently-arrived families. These families are also entitled to an interpreter to enable them to participate in the 'personal development discussion' held with all parents twice yearly. Outside of these meetings, there are no express recommendations to schools on the use of interpreters, but schools have an obligation to ensure effective communication with all parents and must therefore adopt the measures necessary. There are also websites in different languages.
a) The curriculum for Swedish preschools stresses the right of multilingual child-ren to develop all of their languages. The preschool shall provide opportunities for children whose first language is not Swedish to develop both that language and Swedish. b) The curriculum for Swedish preschools stresses the right of multilingual child-ren to develop all of their languages. The preschool shall provide opportunities for children whose first language is not Swedish to develop both that language and Swedish.</t>
  </si>
  <si>
    <t>Validation of certificate by the Swedish National Agency for Higher Educ. Univerisities offers preparatory language courses. There are specific programs for newly arrived migrants.</t>
  </si>
  <si>
    <t>Persons granted subsidiaty protection now regained their right to family reunification with no housing requirements.</t>
  </si>
  <si>
    <t>Persons granted subsidiaty protection now regained their right to family reunification with no income requirements.</t>
  </si>
  <si>
    <t>New rules from 1 July 2016. Housing requirement for all persons, excluding those with refugee status.</t>
  </si>
  <si>
    <t>Many exceptions can grant an extension. https://www.migrationsverket.se/Privatpersoner/Flytta-till-nagon-i-Sverige/Forlanga-tillstand/Om-forhallandet-tar-slut.html</t>
  </si>
  <si>
    <t xml:space="preserve">Reasonable accomodation required for family, only for immigrants less than 4 years in the country and without children (not applied to refugees). New, since 15 april 2010, new law. (Proposition 2009/10:77 Försörjningskrav vid anhörig invandring.) </t>
  </si>
  <si>
    <t>In the law it is stated reasonable accomodation for family and sufficient income to support him/herself. The law is is only for immigrants that have been in the country less than 4 years in the country, have no children in sweden and does not apply to refugees.</t>
  </si>
  <si>
    <t>The requirement is to be registered in the population register, and this require at least a one year residence permit.</t>
  </si>
  <si>
    <t>A: The Swedish Public Employment service are offering targeted training for refugees and their reunited family. For others they offer similar services as to citizens, but adapted to their special needs. B: Also there are a number of programmes targeting employers to encourage hiring of TCNs, including different forms of wage subsidies.</t>
  </si>
  <si>
    <t>As long as you have a permit, doesn't matter on what grounds, which is long enough for national registration (permit for at least one year) there is no distinction between TCN and other nationals</t>
  </si>
  <si>
    <t xml:space="preserve">B: During the first 24 months for a labour migrant, the work permit is only applicable to the specific employer and occupation. Workers must apply for a new work permit if they are offered a new job during this period of time. </t>
  </si>
  <si>
    <t>a and b</t>
  </si>
  <si>
    <t>261bis. race, ethnicity; religion and belief; nationality only if it is used as a ‘cover’ for ethnicity: https://www.ekr.admin.ch/pdf/niggli_fiolka_261bis_kurz_de0bc1.pdf</t>
  </si>
  <si>
    <t>A2 written, B1 oral (BüG Art. 12, para 1; BüV Art 6.)</t>
  </si>
  <si>
    <t>Respect for security and public order under Article 12.a</t>
  </si>
  <si>
    <t>2014 law Article 12 defines successful integration as respect for the values of the Constitution (in addition to language knowledge and economic participation) as well as encouragement and support of integration of spouse, registered partner or minor children. However under 12.3 Cantons are allowed to foresee other integration crtiera.</t>
  </si>
  <si>
    <t>No ius soli. Facilitated naturalisation. For children between ages 10 and 20 count double.</t>
  </si>
  <si>
    <t>AIG: still the case, but a change back to non-permanent residence is possible in the case of prolonged social-welfare dependency</t>
  </si>
  <si>
    <t>AIG Art. 61, para 2, 6 months allowed, except for special reasons</t>
  </si>
  <si>
    <t>no exclusions</t>
  </si>
  <si>
    <t xml:space="preserve"> legal period is 6 months. Upon request, as said by the correspondent, this period can be prolonged to four year absence without loss of LTR status (art. 61§2 AL)</t>
  </si>
  <si>
    <t>Art 41 al. 3; unlimited validity</t>
  </si>
  <si>
    <t>social assistance can be used to refuse LTR</t>
  </si>
  <si>
    <t>only 5 years for recognized refugees and migrants married to a Swiss citizen as well as for nationals from Canada/USA (and of course EU, Norway, Island). For TCN after 5 years possible depending on decision of authorities and appreciation of integration degree. University Professors and some highly skilled migrants receive an immediate LTR on immigration.</t>
  </si>
  <si>
    <t>state-led; limited; unchanged</t>
  </si>
  <si>
    <t>(almost) all cantons provide written information; no centres tend to be available; several cantons offer interpretation services (“Verdi” in the eastern cantons, ZH, etc.), especially for refugee families; a service by the city of Zurich is available nationally (https://www.0842-442-442.ch); with the KIP, the cantons financially support INTERPRET, a coordination agency</t>
  </si>
  <si>
    <t>integrated in the curriculum (“RKE” in HarmoS/Lehrplan 21) since 2009</t>
  </si>
  <si>
    <t>integrated in schools (counted as financial support here), but implementation is up to the schools</t>
  </si>
  <si>
    <t>In GE, a fixed time frame is allotted for Language awareness programs, hence they are integrated in the curriculum. This in not yet the case in BS.</t>
  </si>
  <si>
    <t>1991 Recommandation http://edudoc.ch/record/25485/files/EDK-Empfehlungen_f.pdf. encourages cantons to provide support after classes for children who might need it. Public funded homework support for migrant children may be provided not on a systematical but on a pragmatic basis. In GE it is now systematic : http://icp.ge.ch/etidep/IMG/pdf/D-DGEP-014-16_Etudes_surveilles.pdf</t>
  </si>
  <si>
    <t>AIG Art. 49</t>
  </si>
  <si>
    <t>AIG Art.44</t>
  </si>
  <si>
    <t>AIG Art 42 (“ Anspruch auf Erteilung und Verlängerung der Aufenthaltsbewilligung”)</t>
  </si>
  <si>
    <t>AIG clarifies that same integration requirements apply (Art.42 “wenn die Integrationskriterien nach Artikel 58a erfüllt sind”)</t>
  </si>
  <si>
    <t>The cantonal authorities can conclude integration contracts with family members of TCNs</t>
  </si>
  <si>
    <t>No standards. Based on administrative discretion</t>
  </si>
  <si>
    <t xml:space="preserve">The cantonal authorities can conclude integration contracts with family members of TCNs. Language courses are the most frequently adopted measures.  The Cantonal Integration Programmes 2014‐2017 (CIP) emphasize the increased importance of ‘integration’ in Swiss politics. There are three specific pillars in the integration programmes: 1) Information and advice (primo‐information, advice, protection against discrimination); 2) Language and education (preschool encouragement, employability,  anguage, education); 3) Social integration (community interpreting and social integration) Focus is placed in particular on language skills and integration of newcomers. Special offers of integration are for example proposed to third‐country nationals who have “specific needs” upon arrival (nationals of EU/EFTA countries cannot be forced to follow these integration measures). With regard to language, a conceptual framework for the linguistic integration of migrants (“FIDE program”, see http://www.fide‐info.ch/en/) has been created. The goal is to improve the quality of language courses but also to describe instruments to verify communicative skills.
</t>
  </si>
  <si>
    <t>no requirements</t>
  </si>
  <si>
    <t>No residence requirement. The request for family reunion can be made upon arrival in Switzerland. (Letr)</t>
  </si>
  <si>
    <t>AIG maintains equal access, but introduces that long-term social benefit dependence can lead to the loss of permanent residence (permit C), and resident permit (permit B) can be lost for the same reason (Art. 58)</t>
  </si>
  <si>
    <t xml:space="preserve">AIG, Art.21 Vorrang: priority for Swiss workers, EU workers, and resident foreign forkers; separate work permit required </t>
  </si>
  <si>
    <t>“Ausländerinnen und Ausländer können Stipendien beantra-
gen, wenn sie selbst oder ihre Eltern über eine Niederlassungs-
bewilligung (Ausweis C) oder seit fünf Jahren eine Auf- ent-
haltsbewilligung (Ausweis B) verfügen”</t>
  </si>
  <si>
    <t>Introduction of KIP (cantonal integration programmes), but no change to MIPEX score. Access can depend on unemployment status.</t>
  </si>
  <si>
    <t>new URL of study; unchanged: https://www.ekm.admin.ch/dam/data/ekm/themen/stud_partizipation.pdf (public authorities can still restrict)</t>
  </si>
  <si>
    <t>Permit B holders have equal access to social assistance as permit C holders and nationals. Since they risk losing their permit if they are on social assistance longer than twelve months, we would claim that equal treatment is not ensured in the case of social assistance.</t>
  </si>
  <si>
    <t>Some cantons have adopted measures to fight youth unemployment (e.g. Basel-Stadt), but the measures are directed at all young people between 16 and 25.</t>
  </si>
  <si>
    <t xml:space="preserve">National programme promotes in particular language courses which aim among others at the employability of TCN; many actors are involved </t>
  </si>
  <si>
    <t>Depends on area of work. Many different bodies grant recognitions. Procedure is not the same for EEA/EFTA and TCNs.</t>
  </si>
  <si>
    <t>In some Cantons study grants are restricted to Long-Term residents (after five years stay). See InterCantonal Harmonisation Paper on Study Grants (EDK 2009)</t>
  </si>
  <si>
    <t>Since 1989, all categories of TCN's have equal access to public employment services. 
(See Arbeitsvermittlungsgesetz, AVG (RS 823.11))</t>
  </si>
  <si>
    <t>The law on the personnel working for the federal administration of 24 March 2000 (LPers) stipulates that all positions at the federal administration are also open to foreigners. The main exception concerns the excercise of public authority (diplomatic personnel, police etc.) (Art. 8 Abs. 3 BPG). At the cantonal level, laws and practice varies, but in most cantons there are lists on the posts than can only be occupied by Swiss citizens (e.g. in the Ticino, only Swiss teacher are recruited) for differences see http://www.ekm.admin.ch/de/themen/doku/stud_partizipation.pdf (pages 6 to 8).</t>
  </si>
  <si>
    <t xml:space="preserve">Article 9 (1) (ğ) of the Law No. 6701 (LHEI),  for assisting victims with independent legal advice to victims on their case and Articles 9(1)(f) and (g) for assisting victims with independently investigation of the facts of the case and the instigation of own proceedings or investigations. </t>
  </si>
  <si>
    <t xml:space="preserve">Article 1 and Article 3(2) of the Law No. 6701. However 'nationality' is not included in the law. </t>
  </si>
  <si>
    <t xml:space="preserve">A, B  applicable. A is applicable for the reasons explained above.  For B) Law No. 6701 (LHEI), Article 21 provides shift in burden of proof in the administrative procedure the Institution conducts.  For C) Although the legal entities are not legally guaranteed to be able to engage in proceedings on behalf of victims as a rule, legal entities may initiate legal proceedings for cases where they have legitimate interest due to the scope of their founding objectives. Article 2 of the Administrative Judicial Procedure Law lists the annulment actions as one of the types of administrative actions, which may be brought before the courts by the parties whose interests are infringed. The case law provides examples where legal entities' objectives (e.g. objectives of the association provided under its charter) are found sufficient to engage them with the law suit (e.g. Council of State Decision, 14th Chamber, Decision No. 2016/11479, 04.04.2017). Therefore it is possible for legal entities to engage in legal proceedings in order to support the victims of discrimination. D is not applicable as only a, b, c,  and h are applicable. (a) and (b) are covered under Turkish Code of Obligations, Law No. 6098 of 11.01.2011, published in the Official Gazette dated 04.02.2011, No. 27836. (Material damages (Articles 49-52), moral damages. tazminat(Article 56)). A compensation case can be filed against the State according to Administrative Procedure Law (Articles 12-13). (c) is covered under the Labour Law. According to Article 20 of the Law an employee can bring a case against the employer and claim to be re-employed in the event that termination of the employment contract is based on discriminative grounds. (e) and (f)  are not covered by the law. Although  Article 3(3) of the Law No. 6701  provides that: 'in the event of violaton of prohibition of discrimination, public bodies and institutions who are tasked and authorized on this matter as well as professional organizations with the nature of state instiuttions shall take necessary measures to end the violation, eradicate the consequences, prevent any future violation and conduct legal and administrative proceedings thereof', this is not a 'sanction' that has a direct effect on imposing negative measures to stop  the violation or prevent repeat offending . (h) is covered under Article 25(1) of LHEI as the provision states that: in the event of violation of prohibition of discrimination by taking into account the gravity of effects and consequences of the violation, the perpetratior's economic situation and aggravating nature of pluralist discrimination, public organizations and instiutions, public professional institutions, real and legal entities who are responsible for the violation shall be imposed an administrative fine from a thousand to fifteen thousand Turkish liras.  (d) and (g) are also not covered by the law. </t>
  </si>
  <si>
    <t xml:space="preserve">Article 5(1) of the Law No. 6701 (LHEI) prohibits discrimination on inter alia, public services including health services, social services, accommodation. Para. (3) of the same provision also provides that; public institutions and organizations, professional organizations with the nature of public instiutitons... shall not discriminate during offering movables and immovables to the public against those wishing to purchase, rent such assets and those wishing to be informed about them; during renting process, determining conditions in the lease agreement, renewal, termination, sale or transfer of the lease agreement. The protection from discrimination under the aforementioned Law is based on the grounds of, inter alia, race and ethnicity and religion and belief but not on nationality. </t>
  </si>
  <si>
    <t xml:space="preserve">Article 5 of the Law No. 6701 (LHEI) lists social security, health services and social services as areas that are within the scope of prohibition of discrimination proided under article 3(2) on the grounds of, inter alia, race and ethnicity, religion and belief but not on nationality. </t>
  </si>
  <si>
    <t>In addition to former provisions in the Law, Law No. 6701 on Article 5 also covers education. The law regulates prohibition of discrimination, inter alia, on race and ethnicity, religion and belief; but not on nationality. Therefore, the score remains the same.</t>
  </si>
  <si>
    <t>In addition to former provisions in the Law, Law No. 6701 on Article 5 also covers employment and training. The law regulates prohibition of discrimination, inter alia, on race and ethnicity, religion and belief; but not on nationality. Therefore, the score remains the same.</t>
  </si>
  <si>
    <t xml:space="preserve">The Law No. 6701, The Law on the Human Rights and Equality Institution of Turkey (LHEI) is enacted on 6.4.2016. Article 3(2) of the Law prohibits discrimination on the basis of gender, race, colour, language, religion, faith, sect, philosophical or political opinion, ethnic origin, wealth, birth, civil status, medical condition, disability or age. Nationality is not mentioned in the provision. Under Article 4(1), types of discrimination falling under the scope of the law is listed. The list, inter alia,  involves direct, indirect discrimination, harrasment and instruction to discriminate. </t>
  </si>
  <si>
    <t xml:space="preserve">Law does not provide such isssues. </t>
  </si>
  <si>
    <t>The aforementioned provision in the law (Article 11(2) of the Turkish Citizenship Law) which allowed setting a condition to the applicant to renounce their citizenship upon an administrative discretion is abrogated with law No. 7039 (Article 34) dated 19.10.2017. Currently there is  no provision in Turkish law that may require the applicant to renounce their citizenship.</t>
  </si>
  <si>
    <t>Article 11(1)(g) of the Turkish Citizenship Law regulates that the applicant should not be in a condition that may prevent him/her to be a Turkish Citizen due to national security and public order. The Law provides a discretion to administration on this matter. However, in the rationale of the aforementioned provision, it is stated that the purpose of this provision is to prevent any individual whose actions are against national unity or who has acted to supoort or be a part of riots, sabotages, espionages, arms and/or drugs trafficking, forgery of documents etc.  In the Implementation Regulation of the Turkish Citizenship Law [Article 72(5)], it is also stated that individuals who were sentenced to imprisonment more than 6 months cannot acquire Turish citizenship. However this is not the minimum requirement, as the law gives discretion to the administration for evaluating the public policy and public security  criteria, it is possible for other offences or other reasons to prevent the person's acquisition of the Turkish citizenship. A foreigner who makes an application for acquisition of Turkish nationality has to submit her/his criminal record. If the criminal trial has not been completed yet her/his application is rejected (Article 16(1)(ç) of the Implementation Regulation of the Turkish Citizenship Law. This provision also stipulates that if the person is convicted with any crime, the application would also be rejected. The provision does not indicate which crimes should be considered within that scope but use the word 'any' in terms of referring to crimes; therefore the scope of this provision is wide enough to cover all types of crimes/offences). Moreover, a foreigner shall not be in a situation contrary to public policy or public order. The Ministry of Interior shall evaluate his/her criminal record and decide whether her/his record is an obstacle for acquiring Turkish nationality.</t>
  </si>
  <si>
    <t xml:space="preserve">According to Article 11(1)(f) of the Turkish Citizenship Law, the person who would like to acquire Turkish citizenship should have income adequate to cover expenses of his/her and the dependant individuals. S/he can present work permit, tax documents or similar documents as proof of meeting the above-mentioned criteria [Implementation Regulation of the Turkish Citizenship Law, Art. 17(1)(f)]. Unemployment insurance or social benefits are not acceptable.  It is actually up to the discretion of the administration to assess whether the applicant meets the economic resources requirement. Therefore, additional requirements are likely to be sought. </t>
  </si>
  <si>
    <t>There is a special Commission under each Governorship which is responsible for evaluating of the applications for acquisition of Turkish nationality (Article 70(4) of the Implementation Regulation of Turkish Citizenship Law-IR). The Commission makes an interview and asks questions and evaluate other signs, in order to find out whether the applicant adapts the social life of Turkey [IR, Article 19(1) (d)]. Under the chairmanship of governor or vice governor, staffs of citizenship directorate, representative of police department, representative social services directorate, representative of education directorate and if necessary, the representatives of the other official institution are part to the special commission [IR, Article 69(1)].</t>
  </si>
  <si>
    <t>No standard. Based on administrative discretion. Article 11(1) (e) of the Turkish Citizenship Law stipulates that an alien who wishes to receive Turkish citizenship shall speak an adequate level of Turkish. There is a special Commission under each Governorship which is responsible for evaluating the applications for acquisition of Turkish nationality. The language knowledge of a foreigner is tested by this Commission during an interview (Article 19(1) of the Implementation Regulation of the Turkish Citizenship Law); therefore it is based on administrative discretion.</t>
  </si>
  <si>
    <t>Turkish Citizenship Law Article 11(1)(b) stipulates the residence requirement minimum as 5 years. There are no requirements in the law regarding issuance of permanent (long term) residence permit before application.</t>
  </si>
  <si>
    <t>According to Article 44(1) of the LFIP, foreigners holding a long term residence permit should benefit the same rights as accorded to Turkish citizens with the exception of the provisions in laws regulating specific areas. (As clarified in article 41(2) of the Implementation Regulation of the LFIP, this means that if there is a priority provided for Turkish citizens in the special provisions of the law, long term residence permit holders cannot enjoy these rights equal to the Turkish citizens, but will enjoy other rights equally).  Thus for instance, Article 66 (d) of the Law No. 5510 on General Social Security and Health Insurance provides a provision that is only applicable for Turkish Citizens (the provision is about expenses of health services to be covered in Northern Cyprus). Therefore as the given example, specifically designated provisions for Turkish citizens would not be applicable to permanent residence holders and priority would be given to nationals.</t>
  </si>
  <si>
    <t xml:space="preserve">According to Article 45(1)(b) of the LFIP, time outside Turkey for more than 1 year is the reason for cancellation. Therefore allowance is maximum 1 year. </t>
  </si>
  <si>
    <t xml:space="preserve">The residence permit is given for an unlimited time (Article 42(1) of the LFIP) therefore there is no need for renewal. However, it may be cancelled for the reasons set forth in the law (Article 45(1) of the LFIP). According to this provision: '(1) Under the following cases a long-term residence permit shall be cancelled when the foreigner: a) poses a serious public security or public order threat; b) stays out of Turkey continuously for more than one year for reasons other than health, education and compulsory public service in his/her country'. In that case, the person may re-apply to be issued this permit. Requirements sought for the re-application are regulated under Article 43 of the Implementation Regulation of the LFIP. According to this provision (Article 43(5) of the Implementation Regulation-IR), whether the requirement of obtaining long-term residence permit has been fulfilled shall be checked. However, the requirement of staying continuously in the country for eight years on a permit shall not be sought. Considering the fact that this requirement (Article 43(5) of the IR concerning the original requirements are still met) is only sought if the residence permit is cancelled and the person concerned, re-applied for this permit. Although the law does not explicitly stipulate periodical checks for the long term residence permit, in practice it is stated that the periodical checks are being done. However, given the scope of the law, these checks may only involve the cancellation reasons indicated under article 45(1) of the LFIP. Cancellation reasons under the aforementioned article on the other hand, do not include the checks regarding the original requirements and since these checks are done by the administration automatically, they may not be considered as 'renewal upon application'. </t>
  </si>
  <si>
    <t>According to Article 42(1) the permit is given for an unlimited time.</t>
  </si>
  <si>
    <t xml:space="preserve">The condition is linked to the  minimum wage. Pursuant to LFIP Article 43, inter alia, these conditions are sought for the obtaining of long term residence permit: b) not having received social assistance in the past three years;
c) having sufficient and stable income to maintain themselves or, if any, support their family. </t>
  </si>
  <si>
    <t>There is no language requirement designated in the law or implemented in the practice.</t>
  </si>
  <si>
    <t>Project support was provided to 7 associations by General Directorate of Civil Society Relations within the scope of “Migration and Harmonization” topic in 2019 Project Period and the total amount of the assistance provided was 698,182,80 TL.
In addition, various workshops, seminars, training and information meetings are held by the DGMM to support the capacity of NGOs, but they do not provide direct financial support.
Note: The financial support activities of General Directorate of Civil Society Relations are not only directed to foreign NGOs but also to foreign NGOs.</t>
  </si>
  <si>
    <t xml:space="preserve">Although there is no systematic consultation mechanism, there are some initiatives at local and central level. For example, DGMM orginizes regular meetings with migrant NGOs and opinion leaders and report them to the Ministry of Interior. </t>
  </si>
  <si>
    <t>pictes- MoNE started hiring Syrian volunteer education personel but they cannot become public servants. They are being hired on contractual basis and the hiring is limited to the funding of the project.</t>
  </si>
  <si>
    <t>There is a systematic provision of guidance such as Catch-up education and remedial/support classes, and Guidance and counseling programs.</t>
  </si>
  <si>
    <t>Under the PICTES project, there is a target pupil specific curriculam to teach communicative and academic skills monitored by MONE.</t>
  </si>
  <si>
    <t>Under the PICTES project, there is a target pupil specific curriculam to teach communicative and academic skills.</t>
  </si>
  <si>
    <t xml:space="preserve">Compliance Classes  established by Ministery of National Education in Turkey(circular 2019\15 published by Ministry of Education). In these classes, specificly trained teacher will teach foreign students who have lack of Turkish language skills, Turkish language for a one year duration.
The Guideline on the Education of Migrant Workers’ Children dated 14.11.2002 some measures are to be taken by the provincial directorate only for the children of migrants with a work permit. So in my opinion, Turkey cannot score 50 in 2014. In 2019 September, Compliance classes are opened in every Public school nationwide.   </t>
  </si>
  <si>
    <t>Compliance(Adaptation/Integration) Classes  were established by Ministery of National Education in Turkey in 2019 (circular 2019\15 published by Ministry of Education). In these classes, specificly trained teachers will teach foreign students who have lack of Turkish language skills, Turkish language for a one year duration.</t>
  </si>
  <si>
    <t xml:space="preserve">MONE expanded The expansion of the national CCTE(The Conditional Cash Transfer for Education) programme to include all refugee children in 2017 and has supported over 368,000 vulnerable children to date. </t>
  </si>
  <si>
    <t>Under PICTES projects, there are plenty of written guidence resources being prepared but generally targeted to Syrian students. https://www.avrupa.info.tr/en/project/promoting-integration-syrian-children-turkish-education-system-7010</t>
  </si>
  <si>
    <t>Most of the activities of the Turkish government in supporting the inclusion of Syrian children into the Turkish education system have been carried out in the scope of the Promoting Integration of Syrian Children to the Turkish Education System (PICTES) project under the framework of the European Union’s Facility for Refugees in Turkey (FRIT). PICTES set off in October 2016 and is currently being implemented in 23 provinces of Turkey with the highest concentration of Syrian population. According to Directorate General of Migratin Management, these programs are nation wide and for all TCNs.</t>
  </si>
  <si>
    <t>In 2016, MONE started a project to train Syrian teachers with colloboration with Unicef.</t>
  </si>
  <si>
    <t xml:space="preserve"> In August 2016 MoNE declared that all Syrian children will be integrated into Turkish public schools and announced plans to gradually close down TECs until 2020.</t>
  </si>
  <si>
    <t>Approval of Temporary education centers for Syrian refugee children, ability to attend open schools( circular 2014\21 published by Ministry of National Education-MONE) :In 2014, all non-public schools that provide education for Syrian children in and outside the camps accredited as Temporary Education Centers (TECs) so that Syrian children could continue their education in the period they spend in Turkey before going back to their own country. The education in TECs was based on a curriculum designed by the Ministry of Education of the Syrian Interim Government and modified by the Turkish Ministry of Education and it is in the Arabic language. TECs were required. to have protocols with the Provincial Directorates of the Ministry of National Education. Those that were not in line with the legal regulations and did not fulfil the requirements were closed. the MoNE with the assistance of the United Nations Children Fund (UNICEF), developed “Foreign Students Information Operation System”, referred as YÖBİS, in 2014, to monitor foreign students registration.</t>
  </si>
  <si>
    <t xml:space="preserve">For a) No impediment to equal access in law.However, in some cases, state requires legal documentation for the school enrolment and undocumented children can only be guest students and receive an education without getting a diploma at the end of their studies. But, in the case of Syrian refugee youth under temporary protection status, even though they are not registered in a city, they can still formally enroll to a public school and get a diploma. b) Only children of legal migrants(including refugees, temporary and international protection status holders)  have access to vocational training and to higher education. </t>
  </si>
  <si>
    <t>s</t>
  </si>
  <si>
    <t xml:space="preserve">Paragraph d of Article 36(1) is abrogated by Law No. 6735 dated 28.07.2016, Article 27. However this does not affect the score. </t>
  </si>
  <si>
    <t>With an amendment made on the Article 34(1)(c) of the LFIP, through the Law No. 6735 (Article 27) dated 28.07.2016, the duration of the residence permit is extended to 3 years from 2 years. But this amendment has not effected the score.</t>
  </si>
  <si>
    <t>Pursuant to the Article 30(5) of the Implementation Regulation of the LFIP (dated 17.03.2016), dependency of the adult children is determined according to the provisions of the Law No. 5510 on Social Insurances and General Health Insurance. According to Article 3(10)(b) of the aforementioned Law, an adult child is considered dependent if  s/he is a student at high school or equivilant education institution or a vocational education instution and has not completed age of 20 and not married or has not completed 25 years of age and not married and is a student at a higher education instution (e.g. university). A child is considered dependent regardless of her/his age if s/he is disabled in a way specified by the Law (No. 5510). Also, the Directive which enabled the issuance of residence permits to dependant parents was abrogated and no longer in force. Therefore, only dependant children (subjected to restrictive conditions) may benefit from family reunification as dependant family members.</t>
  </si>
  <si>
    <t xml:space="preserve">Article 34(5) of the LFIP provides that any person reaching the age of 18 who has immediately before resided in Turkey for a minimum of 3 years on a family residence permit may, upon application transfer to a short term residence permit. In addition, Article 34(6) of the same Law states that in the event of divorce, a short-term residence permit may be issued to a foreign spouse of a Turkish citizen, provided that [he or she] resided on a family residence permit for at least three years. However, in cases where it is established by the relevant court that the foreign spouse has been a victim for reasons of domestic violence, the condition for three years residence shall not be sought. Further, Article 34(7) also regulates that In the event of the death of the sponsor, a short-term residence permit may be issued without any [minimum residing] time condition attached to those who have resided on a family residence permit in connection with the sponsor. </t>
  </si>
  <si>
    <t>The law does not regulate any of these conditions under the refusal and cancellation conditions provided in Article 36 of the LFIP or in Article  33 of the Implementation Regulation of the LFIP.</t>
  </si>
  <si>
    <t xml:space="preserve">According to Article 36(1) of the LFIP, under the following cases a family residence permit shall not be granted, shall be cancelled if has been issued, and shall not be renewed:  a)  conditions set out in paragraphs one and three of Article 35 are not met or no longer apply; b)  short-term residence permit [application] is refused when the conditions for obtaining a family residence permit no longer apply; c)  there is a valid removal decision or an entry ban to Turkey in respect to the foreigner; ç) it is determined that the family residence permit is used for purposes other than of those it is issued for; d) it is determined that the permit holder had stayed more than 180 days in a year abroad. </t>
  </si>
  <si>
    <t xml:space="preserve">Article 34(1)(c) of the LFIP provides that the duration of family residence permit is 2 years, it is subject to renewal however cannot exceed the duration of the sponsor's residence permit. </t>
  </si>
  <si>
    <t>Article 35(1)(b) of the LFIP stipulates that the sponsor should live in accommodation conditions appropriate to general health and safety standards corresponding to the number of family members and to have medical insurance covering all family members.</t>
  </si>
  <si>
    <t xml:space="preserve">Article 35(1)( a) of the LFIP provides that sponsor should have a monthly income in any case not less than the minimum wage in total corresponding not less than 1/3rd of the minium wage per each family member. </t>
  </si>
  <si>
    <t xml:space="preserve">Law No. 6458 Law on Foreigners and International Protection (LFIP) Article 34 provides a family residence permit for family reunification.  Article 35(1)(ç) stipulates that the sponsor should have resided in Turkey at least 1 year with a residence permit. However this residence permit is not obtainable for certain groups of migrants (conditional refugee status beneficiaries and temporary protection beneficiaries cannot be sponsors for family residence permit [LFIP, Article 34(1)]. For temporary protection beneficiaries a seperate provision in the Temporary Protection Regulation (TPR) is applicable (Article 49, TPR). This provision in the TPR states  that the family reunification of temporarily protected persons may be provided upon the request of these individuals. Although there is no certain residence period for sponsors for the purposes of this provision per se,  it is up to the discretion of the administration to provide the family reunification of these individuals. In practice family reunification of temporarily protected individuals are provided either through issuance of temporary protection ID Documents (if the family member comes from Syria) or through issuance of the available residence permits (if the family member comes from a third country, in this case the family member should meet the entry requirements to Turkey). For conditional refugee status holders though, there is no specific provision in the law that enables the family reunification. </t>
  </si>
  <si>
    <t>Foreigners with any status regarless of having a work permit can take advantage of vocational training classes provided by the state agency. (2017/1 ISKUR(Turkish Employment Agency) circular.</t>
  </si>
  <si>
    <t>Foreigners with any status regardless of having a work permit can take advantage of vocational training classes provided by the state agency.(2017/1 ISKUR(Turkish Employment Agency) circular.</t>
  </si>
  <si>
    <t>With the 2017/1 ISKUR(Turkish Employment Agency)circular,  Syrians(and other foreigners with registered ID) have been able to access services provided by the government employment agency, İŞKUR. By May 2018, almost 12,400 people had been registered with İŞKUR; 5930 beneficiaries had been provided with its vocational counselling services; and 1042 individuals had secured employment. In addition, over 830 people benefited from vocational training courses and a similar number from on-the-job training programmes.</t>
  </si>
  <si>
    <t xml:space="preserve"> In the previous Law 4817, in order to be eligible to apply for independent work permit(Work permit that qualifies foreigner to work independently on his/her own behalf and account in Turkey) , the foreigner should have hold a work permit or residence in Turkey for more than 5 years. Even though, this is still a legal condition, in the new International Workforce Law(6735 dated 2016), there is a new detailed article regarding independent work permits. According to Article 10/7, the   assessment  of   independent   work   permit   application  will be determined by the Ministery of Family, Labor and Social Services in line with the suggestions of International Workforce Policy Advisory Board with   respect  to foreigners'; educational  level, professional  experience, contribution to scienceand technology, effect in-country activities or investments on Turkey's economy and employment, and in case of being foreign company partner the share of capital and other issues.</t>
  </si>
  <si>
    <t>Both  "International Workforce Law No. 6735, dated 28 July 2016"  replaced the Law No: 4817, and Regulation on Work Permit of Refugees Under Temporary Protection" issued in the Official Journal No. 2016/8375, dated 15 January 2016, had brought some changes to the acquisition of work permits for temporary protection status holders and new types  of work permits such as Tukuvaz Card. The Regulation foresees an exemption from the obligation to obtain a work permit for seasonal agriculture of livestock works for the temporary protection status holders.</t>
  </si>
  <si>
    <t>Only ad hoc (mainly through projects implemented by NGOs) targeted to Syrian refugees.</t>
  </si>
  <si>
    <t xml:space="preserve"> According to 2547 Law on Higher Education , Article 45/f and 46/b, Turkish Higher Education Council regulates the procedures for TCNs to register to a higher education institution which might be different from the nationals and  ministry cabinets determines the university tutions that the TCNs will pay to register to Higher Education schools in Turkey which might be different than nationals. Thus, there is not an equal access to higher education. When it comes to study grants, some scholarships targeted soley to Turkish Nationals and some are to TCNs only. Long-term residents and foreigners can apply for study grants provided by TUBITAK, The Presidency of Turks Abroad and Related Communities.</t>
  </si>
  <si>
    <t xml:space="preserve">According to the Ministery of Family, Labor and Social Services, occupations and tasks of the work of foreigners is prohibited in Turkey
• Pharmacy, Dentistry, dentistry, nursing
• Veterinary Medicine
• Responsible directorate in private hospitals
• Notary
• Security officer in private or public institutions
• Exports of fish, oysters, mussels, sponges, pearls, corals, and scuba diving, search, guidance, captain, wheel, clerk, crew, etc.
• Customs Brokerage
• Tourist guide
</t>
  </si>
  <si>
    <t>Only exception is those mentioned under 29/05/2009 Turkish Citizenship Law Article 28  (1) Those who had been Turkish citizens by birth but lost it by obtaining a renunciation permit and their children transacted with them shall continue to enjoy the right to have equal access to employment as nationals. For C) The spouse and dependent children of the permanent or temporary work permit holders can apply for temporary work permits after 5 years of contious residence in Turkey.</t>
  </si>
  <si>
    <t>Positive action (in the form of preferential treatment) is permitted rather than required https://www.equalityhumanrights.com/en/advice-and-guidance/commonly-used-terms-equal-rights#positive</t>
  </si>
  <si>
    <t>The Equality and Human Rights Commission (EHRC) covers all these grounds and is government-funded.</t>
  </si>
  <si>
    <t xml:space="preserve">Exception is C. The Equality and Human Rights Commission, NGOs, trade unions and other interested bodies may only support a case brought by a victim, except that in some circumstances, judicial review can be sought by an interested body against decisions by public authorities even when they are not 'victims'. The Equality and Human Rights Commission can seek injunctive relief to prevent a public or private body committing acts of discrimination. </t>
  </si>
  <si>
    <t>The legal framework for anti-discrimination in the UK is the 2010 Equality Act, which consolidated previous separate laws relating to different strands of discrimination (race, sex, etc) and aligned provisions for the strands http://www.legislation.gov.uk/ukpga/2010/15/contents along with Article 14 (Protection from Discrimination) of the 2010 Human Rights Act which defines freedom from discrimination as a fundamental right. In the Equality Act, nationality is considered as a form of "race": "In the Equality Act, race can mean your colour, or your nationality (including your citizenship). It can also mean your ethnic or national origins, which may not be the same as your current nationality. For example, you may have Chinese national origins and be living in Britain with a British passport." However, in practice, the prohibition of various forms of discrimimination on the grounds of nationality are weaker than on grounds of ethnicity, as immigration status is seen as an acceptable grounds of differential access to some civic and social rights. https://www.equalityhumanrights.com/en/advice-and-guidance/race-discrimination</t>
  </si>
  <si>
    <t xml:space="preserve">A government Action Plan in February 2019 said "We will strengthen the language requirements for those seeking
to become British citizens, as well as keeping under review the
impact of English language requirements on visas." However, no changes have been implemented. </t>
  </si>
  <si>
    <t xml:space="preserve">In a High Court test case introduced in 2019 but not yet heard, representatives of UK born children have argued that the “exorbitant” £1,012 registration fee is a barrier to the right to citizenship for those eligible. </t>
  </si>
  <si>
    <t>All crimes can be taken into account in assessing an applicant's "Good Character" and considered grounds for refusal. Even in the case of a non-custodial sentence, applications will normally be refused if the conviction occurred in the last 3 years.  See www.gov.uk/government/uploads/system/uploads/attachment_data/file/270533/ch18annexd.pdf</t>
  </si>
  <si>
    <t xml:space="preserve">Applicants must pass a Life in the UK test, showing knowledge of UK life, values, history and laws, unless over 65. Note: This test is required for Indefinite Leave to Remain (residence) so in practice many naturalisation applicants have already completed it. </t>
  </si>
  <si>
    <t>B1 or higher, unless over 65 or unable to for mental or physical reasons or from a limited list of English-speaking countries (excluding most former British colonies in Africa and South Asia)</t>
  </si>
  <si>
    <t>Since the 1981 British Nationality Act, British citizenship is not automatic for the UK-born unless at least when one of your parents was a British citizen or ‘settled’ in the UK.  Children under 18 can apply if one of their parents becomes a UK citizen or gets settlement and others born here can apply if they lived in the UK continuously until they were at least 10. https://www.gov.uk/apply-citizenship-born-uk</t>
  </si>
  <si>
    <t>For most categories of applicant, 5 years of residence required for naturalisation (3 years if spouse or partner is a British citizen). However, the same time period is required for ILR and applicants for naturalisation must have had ILR for 1 year. Thus de facto minimum residence is total 6 years or 4 years for spouses.</t>
  </si>
  <si>
    <t>The wording "No recourse to public funds" is not written in ILR holders' visas. As a result, they are able to claim job seekers allowances and other benefits which are usually only available to British, EU, EEA citizens. Also have access to Home Student study fees.</t>
  </si>
  <si>
    <t>Two years absence. See guidance at https://www.gov.uk/government/uploads/system/uploads/attachment_data/file/257396/revocationofindefiniteleave.pdf</t>
  </si>
  <si>
    <t xml:space="preserve">The main form of long-term residence - Indefinite Leave to Remain (ILR) - is indefinate, only revoked in exceptional circumstances. </t>
  </si>
  <si>
    <t>Most Tier 2 migrants are subject to an income requirement to earn at least £35,000 per annum.  For family members, sponsors must be able to support themselves and any dependants without needing public funds.</t>
  </si>
  <si>
    <t xml:space="preserve">Migrants need to pass the Life in the UK test if they haven’t already and to have B1 language unless they come from designated (mainly English-speaking) countries or are over 65.  </t>
  </si>
  <si>
    <t>For almost all categories of TCN, five full years residence is required for Indefinite Leave to Remain (ILR), i.e. long-term residence. Some categories of TCN (e.g. entrepreneurs and investors) can apply with fewer years of residence. In addition, anyone who has had ten years residence ("long residence") can apply for ILR on the basis of this residence. See full official guidance at https://www.gov.uk/government/uploads/system/uploads/attachment_data/file/275188/ILRcont_periods.pdf</t>
  </si>
  <si>
    <t>Voting: National (general) elections: British citizens, Commonwealth citizens or a citizen of the Irish Republic who is resident in the UK are entitled to vote in the general election. Local elections: Citizen of the Commonwealth or EU citizens. Right to stand in local elections: Must be at least 21; British citizen, citizen of the Commonwealth or the Irish Republic or an EU citizen; registered as a local government elector for the local authority in which they seek to stand for</t>
  </si>
  <si>
    <t>Diversity is a requirement in ore-service teacher training but not in CPD: https://assets.publishing.service.gov.uk/government/uploads/system/uploads/attachment_data/file/780134/ITE_handbook_April_2019_200219.pdf</t>
  </si>
  <si>
    <t>https://www.niesr.ac.uk/sites/default/files/publications/MigrantChildrenIntegrationFinalReport.pdf</t>
  </si>
  <si>
    <t>New Ofsted Education Inspection Framework in Sept 2019 (and Inspection Handbook) - still 'no preferred style'.</t>
  </si>
  <si>
    <t xml:space="preserve">Pupils identified in the October census with a first language other than English may attract funding for up to three years after they enter the statutory school system. Local authorities can choose to use indicators based on one, two, or three years, and there can be separate unit values for primary and secondary. We have used three years in the national funding formula; local authorities should consider this when setting their local formula.’ Local authority EAL funding to schools is optional. The funding a school should receive is driven by the annual October census. The funding is not ring-fenced although government strongly urges schools to consider this when planning for EAL learners in schools. Schools are advised to enquire directly with their local authority. As a guide, local authority funding for EAL for 2018-19 was approximately £500 per eligible primary pupil and £1,000 per eligible secondary pupil. Schools can calculate the approximate funding they believe their EAL learners are entitled to by multiplying by approx. £500 or £1,000 the number of EAL learners on roll who are within the first 3 years of their schooling in the UK as recorded in the October school census. Funding may already have been received in school as part of this year’s budget. There is no in-year funding. http://www.betterbilingual.co.uk/2019/09/26/funding-for-pupils-with-english-as-an-additional-language-latest-update/ Early years: The national funding quantum is broken down to the four component factors in the following way, giving a funding quantum for each factor. 1.5% for EAL funding. https://assets.publishing.service.gov.uk/government/uploads/system/uploads/attachment_data/file/574015/EYNFF_technical_note.pdf </t>
  </si>
  <si>
    <t xml:space="preserve">Left to individual schools and authorities to decide how best to meet needs of students concerned. No central guidelines in England, Wales, NI, or Scotland. </t>
  </si>
  <si>
    <t xml:space="preserve">No nationwide scheme for migrant students. No student with limited leave to remain entitled to student finance (http://article26.hkf.org.uk/_/uploads/Article26-SSG-FINAL.pdf). Sanctuary scholarships offered to forced migrant students in some HEIs (https://www.childrenslegalcentre.com/wp-content/uploads/2016/10/Higher-Education-May2017.final_.pdf). </t>
  </si>
  <si>
    <t>https://www.childrenslegalcentre.com/wp-content/uploads/2016/10/Higher-Education-May2017.final_.pdf</t>
  </si>
  <si>
    <t>Since 2015 Ofsted has had 'no preferred style' on teaching EAL pupils in schools. Ofsted would 'pay particular attention' to outcomes of particular groups, including children/learners with EAL. See webinar at https://www.bell-foundation.org.uk/news-events/event/english-as-an-additional-language-and-the-new-ofsted-framework-webinar/</t>
  </si>
  <si>
    <t xml:space="preserve">While pre-service education includes a minimal approach to addressing cultural diversity, there is no compulsory in-service training /professional development of teachers in intercultural education which is mandatory or uniform across the UK. Access to such training will depend on individual teacher intiaitve in seeking it out, or on the headteacher of a particular school deciding it is a prioirty for staff training. </t>
  </si>
  <si>
    <t>Programme discontinued in 2012</t>
  </si>
  <si>
    <t xml:space="preserve">A: Identity and diversity is a cross curricular dimension  B: a discrete subject called ‘citizenship’ in which one of the key strands is ‘identity and diversity’.  </t>
  </si>
  <si>
    <t xml:space="preserve"> No central guidelines in England, Wales, NI, or Scotland. There is no formal and required provision beyond that offered through community initiatives (which may be supported by government grant) and the framework of the National Curriculum. These are recommendations and incentives through optional funding. For 2015/6 the government has identified a minimum funding level for this EAL factor within its calculations for identifying the sums which should be made available to local authorities. The minimum funding levels for English as an additional language 2015-16 will be: Primary £466 Secondary £1,130. This minimum funding level will apply to pupils with EAL who entered the English state school system in the past three years. DfE (July 2014): Fairer schools funding: arrangements for 2015 to 2016. However there is no compulsion for local authorities to include an EAL factor, nor for the value of this to be at the minimum level or above. </t>
  </si>
  <si>
    <t>From April 2013, an 'EAL' [English as an additional language] factor could be included in local funding formulae to enable schools in England to meet the needs of bilingual pupils. This factor is limited to bilingual pupils who have been enrolled in English schools for a maximum of three years. The local schools forum can decide: whether to include an EAL factor in their formula; whether this factor will 'count' bilingual pupils who have been enrolled in a school in England for one, two or three years. The cash value of this factor for primary aged pupils and for secondary aged pupils. 87% of all local authorities chose to include an EAL factor in their local formula in 2014/5. The value of local authority EAL primary factor is relatively narrow with 99 local authorities allocating between £250 and £1,000 per pupil. Overall, all local authorities are allocating less than 5% of schools block funding through this factor with an average of around 0.9%. A total of £243 million was delegated to schools through the EAL factor in 2014/5. For 2015/6 the government has identified a minimum funding level for this EAL factor within its calculations for identifying the sums which should be made available to local authorities. The minimum funding levels for English as an additional language 2015-16 will be: Primary £466 Secondary £1,130. This minimum funding level will apply to pupils with EAL who entered the English state school system in the past three years. DfE (July 2014): Fairer schools funding: arrangements for 2015 to 2016. However there is no compulsion for local authorities to include an EAL factor, nor for the value of this to be at the minimum level or above. 
Under the current system, there is no accountability mechanism regarding schools' use of this funding. Schools are not required to use this funding to meet the needs of bilingual pupils. http://www.naldic.org.uk/research-and-information/eal-funding</t>
  </si>
  <si>
    <t xml:space="preserve">None required for entry and short-term (up to six month) stay, but language qualification required for six month stay (e.g. family visa) or settlement for most adult family members under 65 from non-English-speaking countries. As it is impossible apart from exceptional circumstances to switch from a visitor visa to a family visa, this counts as a pre-entry requirement. Note: These conditions do not apply to dependants of those on short-term visas. </t>
  </si>
  <si>
    <t>Requirement unchanged. November 2016: Benefit cap reduced for UK residents. New benefit cap rate: £13,400 single person</t>
  </si>
  <si>
    <t xml:space="preserve"> Health surcharge for anyone without permanent residence rights introduced in the 2014 Immigration Act. Conditions for refusal/withdrawal include failure to satisfy requirements as to maintenance and accommodation.  In the case of spouse applications, breakdown of marriage within 2 years.</t>
  </si>
  <si>
    <t>Partners and parents can stay for 2.5 years, then must apply for extension. Can apply for ILR after 5 years in most cases.</t>
  </si>
  <si>
    <t>"Adequate accommodation" required, based on a calculation of rooms per family members. See https://assets.publishing.service.gov.uk/government/uploads/system/uploads/attachment_data/file/452967/IDI_Adequate_Maintenance_and_Accommodation_Appendix_FM_Annex_1_7A.pdf#page=10</t>
  </si>
  <si>
    <t xml:space="preserve">To apply for settlement, almost all categories of family migrants aged 18-65 are required to pass a "Life in the UK" test (third edition published in 2013), which demonstrates knowledge of aspects of "British values", UK civic life, culture and history. </t>
  </si>
  <si>
    <t xml:space="preserve">For settlement and long-term stay, dependents are required to have or get an English qualification at B1, B2, C1 or C2 level OR a degree taught or researched in English, unless they meet the exempting conditions </t>
  </si>
  <si>
    <t>For settlement and long-term stay, there is a language requirement for dependants, unless they come from a limited list of English-speaking countries (excluding English-speaking countries in Africa and South Asia) or are over 65 or have a long-term physical or mental condition that prevents language acquisition.</t>
  </si>
  <si>
    <t>No formal length of residence requirement, but sponsor needs a settled status  for ‘family of a settled person’ visa, see https://www.gov.uk/remain-in-uk-family.  A family member is eligible for a 'family of a settled person' visa if their family member or partner is settled in the UK, i.e. has Indefinite Leave to Remain (ILR). For most categories of TCN, residence of five years is required to be eligible for ILR, so de facto this is the minimum residence requirement. There are shorter family visitor visas as well (see https://www.gov.uk/family-visit-visa) and in addition dependants of migrants of many visa categories are allowed temporary residence (see https://www.gov.uk/remain-in-uk-family/family-members).</t>
  </si>
  <si>
    <t>In UK policy and law, the term "family reunion" is used specifically only for family members of refugees, so this section of the UK questionnaire covers the broader area of paths to entry and settlement for family members of already settled foreign nationals. To visit family members for less than 6 months, various forms of visitor visa (mainly "Standard Visitor" or "Marriage Visitor" are required, which have few preconditions but have no rights associated with them. Family visas are required for those who want to live with UK resident family members for more than six months. We have used this visa route to answer the questions in this section. It is impossible, apart from exceptional contexts, to switch to this status from a visitor status, and it is not open to those whose resident family member has a temporary status such as a work or student visa; in those contexts, the applicant must apply to be a "dependant".</t>
  </si>
  <si>
    <t>No such programme appears to exist at national level.</t>
  </si>
  <si>
    <t>As long as they can lawfully work under their immigration status - and restrictions dependent on Tier type/if employer-sponsored. Employers sponsor workers and report changes of circumstance to Home Office.</t>
  </si>
  <si>
    <t>Access to public employment services: 
What categories of foreign residents have equal access?
a. Permanent residents
b. Residents on temporary work permits (excluding seasonal)
c. Residents on family reunion permits (same as sponsor)</t>
  </si>
  <si>
    <t>organizational standing in civil cases if a member of the organization can show harm</t>
  </si>
  <si>
    <t xml:space="preserve">Law provides for:                                             
a) introduction of positive action measures on issues of ethnicity, race or religion that could also benefit people of immigrant background                                              
b) assessment of these measures (ex. research, statistics)
 Positive action: is a specific temporary measure adopted in order to compensate/or prevent  the disadvantage suffered by a specific group compared to another. </t>
  </si>
  <si>
    <t xml:space="preserve">“August 12, 2019, USCIS announces new rule that legal immigrants who have received — or are deemed likely to need — public benefits such as Supplemental Security Income, Temporary Assistance for Needy Families, the Supplemental Nutrition Assistance Program, Medicaid, and public housing assistance for more than a total of twelve months within any 36-month period may be classified as a "public charge" ineligible for permanent residency. Immigration official may investigate the health, income, wealth, education, and family of applicants for permanent residency to predict whether they will become a public charge in the future. The term "public charge" appears in the Immigration and Nationality Act, but is not defined by the law. Refugees, asylum seekers, pregnant women, children, and family members of those serving in the Armed Forces are excluded from the restrictions </t>
  </si>
  <si>
    <t>Permanent residents are exempt from the prohibition against contributions from foreign nationals in federal, state, and local elections. Any individual may volunteer services  to a federal candidate or political committee without making a contribution. Federal Election Commission: https://www.fec.gov/updates/foreign-nationals/</t>
  </si>
  <si>
    <t>Change of policy with new administration</t>
  </si>
  <si>
    <t xml:space="preserve">Section IV. Priorities and Actions implemented on Strengthening Existing Pathways to Naturalization and Promoting Civic Engagement "Strengthening Communities by Welcoming all Residents”. </t>
  </si>
  <si>
    <t xml:space="preserve">Work of 2015 Task Force on New Americans and Section IV. Priorities on Strengthening Existing Pathways to Naturalization and Promoting Civic Engagement "Strengthening Communities by Welcoming all Residents”. </t>
  </si>
  <si>
    <t>US and states make grants available to immigrant serving agencies and gaining funding is competitive in response to "criteria set by the state."    </t>
  </si>
  <si>
    <t xml:space="preserve">Wider grounds for rejection have been introduced. October 4: the Trump administration announced a requirement that people applying for immigrant visas prove they can purchase health insurance, get employer-sponsored health insurance, or pay for medical expenses.” Also as part of the new rule on "public charge": Immigration officials may investigate the health, income, wealth, education, and family of applicants for permanent residency to predict whether they will become a public charge in the future. </t>
  </si>
  <si>
    <t xml:space="preserve">The State Department's Foreign Affairs Manual was changed to instruct consular officers to consider a wider range of public benefits when determining the admissibility of a visa applicant (including an applicant for permanent residence). An applicant's receipt of such benefits would weigh against the applicant when calculating the "totality of circumstances" by which a consular officer determines whether the applicant is "likely to become a public charge." 9 FAM 302.8 https://fam.state.gov/fam/09FAM/09FAM030208.html. AILA summary: https://www.aila.org/advo-media/issues/all/public-charge-changes-at-uscis-doj-and-dos#dos. </t>
  </si>
  <si>
    <t xml:space="preserve">Where applicable, 125% of poverty level 8 USC 213A.  Sponsorship serves as contractual agreement to ensure that beneficiary is maintained at that level or higher and continues in existence through time of naturalization. </t>
  </si>
  <si>
    <t>Assuming that residents refers to person who have formal employment authorization. 8 CFR 274</t>
  </si>
  <si>
    <t>The Tibetan Rehabilitation Policy, Delhi government guidelines and TN Rehabilitation Measures have special focus on migrant/refugee health. A score of 0 is given because of the relative numerical strength of the these refugee populations (Tibetan and Sri Lankan Tamils).</t>
  </si>
  <si>
    <t>None of these</t>
  </si>
  <si>
    <t>No interpretation services available</t>
  </si>
  <si>
    <t xml:space="preserve">Even health schemes which grant implicit access to immigrants and internal migrants require some form of documentation - typically, the Aadhar Card which is accessible to all people who have been resident in India for 182 days in the preceding 12 months. Undocumented migrants get no access since they can not produce necessary documentation. </t>
  </si>
  <si>
    <t xml:space="preserve">Positive discrimination does exist but is premised on citizenship as well as other eligibility criteria. </t>
  </si>
  <si>
    <t xml:space="preserve">Relevant equality bodies can not take up cases on behalf of immigrants. </t>
  </si>
  <si>
    <t xml:space="preserve">National Commission for Scheduled Castes, National Commission for Scheduled Tribes, National Commission for Minorities, etc exist. However, their mandate does not apply to immigrants but only to Scheduled Castes/Tribes/Minority communities as notified by the Constitution of India. </t>
  </si>
  <si>
    <t>Procedures available for victims: Victims of discrimination who are citizens may file cases for the violation of rights guaranteed in Article 15 of the Constitution by filing a Writ Petition to the concerned High Court/Supreme Court (civil procedure). However, this can only be done in cases where the State has discriminated against citizens.
Shift in burden of proof in procedures: Burden of proof on the plaintiff in civil cases in India.
Role of legal entities in proceedings: Bodies such as the National Commission for Minorities/Women/ST carry the powers of a civil court but do not engage on behalf of victims. Their ambits are more narrow and the anti-discrimination laws enshrined in the Constitution are applicable only to citizens.
Range of sanctions: In cases of alleged discrimination filed by citizen victims against the State, the concerned court (High Court/Supreme Court) has unlimited powers of jurisdiction.</t>
  </si>
  <si>
    <t>Only for citizens. Also, particular social security schemes are targeted at particular groups of citizens. As per Article 15(2) of the Indian Constitution: No citizen shall, on grounds only of religion, race,
caste, sex, place of birth or any of them, be subject to any
disability, liability, restriction or condition with regard to—
(a) access to shops, public restaurants, hotels and
places of public entertainment; or
(b) the use of wells, tanks, bathing ghats, roads
and places of public resort maintained wholly or
partly out of State funds or dedicated to the use of
the general public.</t>
  </si>
  <si>
    <t xml:space="preserve">Laws such the Scheduled Castes and Scheduled Tribes (Prevention of Atrocities) Act 1989 address violence and discrimination against lower caste communities (caste in India can be interpreted as comparable to racial divides in the West). However, these are applicable to Indian citizens because the SC/ST identity is defined in relation to a geographical location. For example: A community categorised as SC/ST in Bengal may find that it is not categorised SC/ST in another state of the country. Similarly, the Constitution bans discrimination on the basis of religion and declares India a secular country. Bodies such as the National Commission for Minorities and National Commissions for thr SC/ST community respectively exist to address cases of discrimination. Scores is 0 because existing provisions are for citizens only. </t>
  </si>
  <si>
    <t>Right to Education Act has provisions (Section 9c) regarding discrimination against children from disadvantaged backgrounds which covers (a) and (b). The RTE Rules enacted by various State Governments make mention of discrimination on the basis of cultural identity, caste, religion, etc. RTE applies to all children, but does not mention discrimination on the basis of nationality. RTE implicitly covers all children aged 6-14.</t>
  </si>
  <si>
    <t xml:space="preserve">The Constitution of India, Article 15 addresses direct and/or indirect discrimination and/or harassment and/or instruction to discriminate on grounds of (a) race and ethnicity, (b) religion and belief. This provision only exists for citizens and not for immigrants. Article 17 which bans the practice of untouchability applies to all people but is not relevant for most immigrants as untouchability is typically a caste based practice among Hindus of Indian origin. </t>
  </si>
  <si>
    <t xml:space="preserve">The Citizenship Amendment Act of 2019 reduced the number of years of required residence from 11 to 5 for "Hindus, Sikhs, Christians, Parsis, Buddhists, and Jains" migrating through irregular means from the three neighbouring countries of Pakistan, Bangladesh, and Afghanistan. However, this is a provision for irregular migrants (and therefore not applicable to this indicator). According to data released by the Intelligence Bureau this measure also currently stands to benefit 30000 people on long term visas (LTVs). Estimating the total number of Hindu, Sikh, Christian, Parsi, Buddhist, and Jain immigrants from Bangladesh, Pakistan, and Afghanistan is not possible as migration data disaggregated by religion is not available. Therefore determining the percentage of beneficiaries is not possible. </t>
  </si>
  <si>
    <t>"Two language certificates certifying the applicants knowledge in any one of the Indian languages specified in the Eighth Schedule of the Constitution. (A language certificate from a recognized educational institution or from a recognized organization or  from two Indian citizens of the district of the applicant)")</t>
  </si>
  <si>
    <t>The Citizenship Act, 1955 Act allows a person to apply for citizenship by naturalisation if he meets certain qualifications. One of these is that the person must have resided in India or served the central government for a certain period of time: (i) for the 12 months immediately preceding the application for citizenship, and (ii) for 11 of the 14 years preceding the 12-month period.</t>
  </si>
  <si>
    <t xml:space="preserve">Other limiting conditions apply beacuse only foreigners from 18 countries with which India has signed the Social Security Agreement can access Provident Fund, Pension and Insurance schmes at the central level if the organisation is liable under PF scheme. These foreigners working in companies liable under Provident Fund have equal access with nationals. But these 18 countries are not the major sources of immigrants who come to India. Most of the social security provisions at the central level are administered by State Governments which often adds domicile requirements to access any measure under social security. </t>
  </si>
  <si>
    <t>"If at any time a foreigner proposes to be absent from his / her   registered address for a continuous period of eight weeks or more or change his / her registered address then the foreigner is required to inform in person or through an authorized representative or by registered post to his / her Registration Officer of his / her intention to change his registered address or to leave either temporarily or permanently the jurisdiction of the Registration Officer.")</t>
  </si>
  <si>
    <t>The long term visa extends up to a maximum of 5 years. This can keep extending but the application of extension has to be submitted before 60 days from the date of expiry of the visa.- Requirements of extension of Visa, Bureau of Immigration, Ministry of Home Affairs, Government of India.</t>
  </si>
  <si>
    <t>"Supporting documents required for the registration: In case of registration on Employment visa, three copies of the terms and conditions of the contract of assignment, including salary, designation, tenure of employment etc.
In case of registration on Emp"&amp;"loyment or Business Visa, three copies of PAN card or of application made for grant of PAN card. In case of registration on Employment or Business Visa, forwarding letter of concerned company/ Firm /Business undertaking, duly signed by the authorised sign"&amp;"atory mentioning name, designation &amp; telephone and mobile number. In case of registration on student visa three copies of Bonafide certificate from School, College or academic Institute for the academic year mentioning relevant particulars including valid"&amp;"ity of admission and nationality of the foreign student. ")</t>
  </si>
  <si>
    <t>"CTSA operates as an autonomous body under the Ministry of Human Resource Development, Government of India and has 67 schools under its administration. Extent of institutionalisation is unclear from the website of the MHRD and that of the Central Tibetan Administration, Dharamshala. ")</t>
  </si>
  <si>
    <t>"The Governing Body of the Central Tibetan Schools Administration (CTSA), which is its main administrative authority is chaired by the Joint Secretary of the Ministry of Human Resource Development, GOI. Its members consists of four Indians (two representatives of the Ministry of External Affairs; one representative of the Ministry of Home Affairs; and the Secretary of CTSA) and four Tibetans (Education Minister, Education Secretary, the Representative at the Bureau of His Holiness The Dalai Lama, New Delhi; and the Director of the Central Institute of Higher Tibetan Studies, Varanasi). Process of appointment of Tibetan members is unclear but can be presumed to be formally independent of the Indian govt. Score of 0 because of the relative proportion of the Tibetan population.")</t>
  </si>
  <si>
    <t xml:space="preserve">No active information policy because non citizens are not allowed to vote. </t>
  </si>
  <si>
    <t>"The two biggest political parties in India are the Indian National Congress and the Bhartiya Janata Party. The form for joining INC requires Voter ID and the form for joining the BJP requires a permanent residence in that area. The Lower House of the Indian Parliament has recently passed legislation amending the Foreign Contribution (Regulation) Act 2010 and allowing political parties to avoid scrutiny in getting foreign donations.</t>
  </si>
  <si>
    <t xml:space="preserve">Access to non-compulsory education is not a fundamental right as RTE is for compulsory education. Even for citizens, therefore, it is not a legal right. Although this does place them on the same footing as migrants, realistically, certain categories of migrants (undocumented, for example) would not have access to the identity documents neccesary to enrol in univerisites or institutions. However, the Govt does have schemes promoting access for particular groups such as the Sri Lankan and Tibetan communities as well as general schemes like DASA. For example: Sri Lankan Tamil refugees receiving facilities for university education and tuition fee concessions for first generation learners (2011) Sri Lankan Tamil refugees number about 100,000 (as per 2015 estimates). Schemes such as DASA (Direct Admission of Students Abroad) implemented by the Ministry of Human Resource Development encourage the admission of foreign students in Indian universities. Additionally schemes such as the Rashtriya Madhyamik Shiksha Abhigyan indirectly benefit all children moving from primary to secondary school. Other such schemes which implicitly benefit non-citizens include the Inclusive Education for Disabled at Secondary Stage, and several schemes under the Govt of Delhi. </t>
  </si>
  <si>
    <t>Section 24 of the RTE which specifies that the duties of the teachers include: assessement of learning ability and outcomes and provision of additional instruction where necessary and communication with parents/guardians about the child's progress. No specific duty related to cultural sensitivity is mentioned.</t>
  </si>
  <si>
    <t xml:space="preserve">No such provisions as per RTE, 2009. </t>
  </si>
  <si>
    <t xml:space="preserve">No RTE provisions for inter-cultural education. </t>
  </si>
  <si>
    <t>Levels/goals not specified.</t>
  </si>
  <si>
    <t xml:space="preserve">State Rules enacted under the Right to Education Act, 2009 by various states including Tamil Nadu, Maharashtra etc, have provisions for language needs of migrants under compulsory education. This provision is usually meant for internal migrants but languages such as Bengali, Hindi, and Tamil are common to many locals, inter-state migrants and immigrants. Measures are not explicit  although RTE specifies teaching in the child's mother tongue as far as possible in India (29.2) (RTE is relevant for compulsory education) </t>
  </si>
  <si>
    <t xml:space="preserve">No migrant specific measures. The RTE 2009 provides that communication with parents about learning abilities and outcomes is a duty of the teachers but this is not a migrant specific measure. </t>
  </si>
  <si>
    <t>Schemes such as DASA (Direct Admission of Students Abroad) implemented by the Ministry of Human Resource Development encourage admission of foreign nationals, Persons of Indian Origin for admission to premiere higher education institutes in India. Foreign nationals who are currently studying in India are also eligible - as long as they can provide a foreign passport as proof of nationality. The website of DASA makes it clear that it is relevant for higher education and this fulfills (a)</t>
  </si>
  <si>
    <t>"To avail of admission under the Right to Education Act, 2009, the child must provide a birth certificate under the Births, Deaths and Marriages Registration Act 1886 or a certificate based on hospital/ANM record, anganwadi record or an affidavit by the parents/guardian as proof of age. However, the RTE also specifies that no child can be denied admission due to lack of proof of age (Section 14). This is an implicit obligation that seems to cover immigrant populations as well.  A similar interpretation of RTE can be found in the Ara Trust Report authored with the UNHCR in July, 2015. .  ")</t>
  </si>
  <si>
    <t>No economic resources requirement- Ministry of Home Affairs, Government of India</t>
  </si>
  <si>
    <t>No right, the permit is dependent on the sponsor entirely.</t>
  </si>
  <si>
    <t xml:space="preserve"> In the case of conviction by a court, violation of visa conditions, deportation, issue of Leave India Notice/ Exit of foreigners, Entry refusal, non-issuance of appropriate visas, FRRO/FRO concerned is empowered to cancel the Indian visa of the foreigner.  Both A and B apply.</t>
  </si>
  <si>
    <t>No accommodation requirements.- Ministry of Home Affairs, Government of India</t>
  </si>
  <si>
    <t>No requirement for  pre-departure language measure for family member abroad</t>
  </si>
  <si>
    <t>No residence requirement for issue of visa to family members/dependents of sponsor on employment/business visa/research visa as long as the sponsor is not under the age of 18 or is a student</t>
  </si>
  <si>
    <t>Immigrants on Long term Visas have access to the labour market but there are no measures in place to further integrate them according to their needs and situations.</t>
  </si>
  <si>
    <t xml:space="preserve">India has a Social Security Agreement signed with 18 countries since 2008. Those foreigners who come to India on employment visa and work for a company entitled to Provident fund, gets the benifits of provident fund, insurance and pension schemes. However these countries are not representative of the major source countries of immigrants in India. Refugees / asylum-seekers in India have access to the public health system at par with citizens. Tibetan Rehabilitation Policy, 2014 extends Public Distribution Scheme benefits to Tibetan refugees. Tamil Nadu Government is providing Sri Lankan refugees with pregnancy care, subsidised rice and clothing. All these categories of TCNs are on Long term Visas. </t>
  </si>
  <si>
    <t>No state sponsored measures for economic integration of TCNs</t>
  </si>
  <si>
    <t>As per the guidelines of Association of Indian Universities, degrees from foreign universities are recognised if they (a) are awarded by the
foreign universities which are approved/recognized/accredited in its
own country: (b) are pursued by a student as a full time regular
student on the campus of the university of its Origin; (c) the minimum
prescribed duration of the programme of the studies is at least the
same as applicable in case of Indian universities; and (d) the
10 minimum eligibility requirements for admission in the programme of studies is at least the same as applicable in case of Indian Universities. The foreign national has to undergo the same procedure that an Indian student with a foreign degree will have to undergo. However the fees differs from university to university and foreigner students pay higher fees in comparison to nationals.</t>
  </si>
  <si>
    <t xml:space="preserve">Schemes such as DASA (Direct Admission of Students Abroad) implemented by the Ministry of Human Resource Development encourage admission of foreign nationals, persons of Indian Origin for admission to premiere higher education institutes in India. Targeted measures in vocational education exist for particular refugee groups such as the Sri Lankan Tamil refugees in Tamil Nadu. The general measures exiist only for students who are on long term student visas. 
</t>
  </si>
  <si>
    <t>No measures in place</t>
  </si>
  <si>
    <t>Foreigners on business visa with a maximum validity of 5 years can engage in self employment. Their  visa can keep extending after 5 years. Government of India provides free sewing machines to women refugees within refugee camps but they are not considered permanent residents under employment and business facilities to refugees. Under the Tibetan Rehabilitation Policy 2014 "State Governments have been requested to give permission to the Tibetan Refugees to run Tibetan Bazaars to trade in Tibetan Artifacts, handlooms and handicrafts." As per article 7 of Treaty of Peace and Friendship between India and Nepal "The Government of India grants equal access to Nepal nationals for participation in trade and commerce. Only those immigrants who are on long term visas (5 years) have access to self employment.</t>
  </si>
  <si>
    <t>Foreigners on employment visa cannot access any government or public sector jobs. As per the Tibetan Rehabilitation policy, the state governments have been advised to provide jobs to Tibetan refugees under Mahatma Gandhi National Rural Employment Guarantee Act (MGNREGA.)  All other categories of refugees who have UNHCR cards can access only private and non governmental jobs. Under the Treaty of Peace between Nepal and India, Nepali Gorkha community is hired in defence services, but access Access to public sector jobs for serving the needs of the public in general is restricted to nationals.</t>
  </si>
  <si>
    <t xml:space="preserve">Pre-entry or immediately post-entry (i.e. in the first six months) </t>
  </si>
  <si>
    <t>a. Pre-entry or immediately post-entry (i.e. in the first six months) language form</t>
  </si>
  <si>
    <t>b. Pre-entry or immediately post-entry (i.e. in the first six months) integration form</t>
  </si>
  <si>
    <t>In-country integration requirement</t>
  </si>
  <si>
    <t>Form of pre-departure or immediately post-entry (i.e. in the first six months) language measure for family member abroad</t>
  </si>
  <si>
    <t>Form of pre-departure or immediately post-entry (i.e. in the first six months) integration measure for family member abroad, e.g. not language, but social/cultural</t>
  </si>
  <si>
    <t>Before refusal or withdrawal, due account is taken of (regulated by law) :                                                                                                              
 a. Solidity of sponsor’s family relationship
b. Duration of sponsor’s residence in country
c. Existing links with country of origin
d. Physical or emotional violence</t>
  </si>
  <si>
    <t>it includes:
a. Solidity of sponsor’s family relationship
 b. Duration of sponsor’s residence in country</t>
  </si>
  <si>
    <t>After 2 years for the people Mercosur and after accredited any criteria for regularization: work, study or health + 3 years for extra Mercosur</t>
  </si>
  <si>
    <t>Until Dec 2015, there was a program that gave scores to teachers who were trained in migration in an online course imparted nationwide. However, it was not mandatory. Note: cut-off date was 31 Dec, so score in 2015 is already 0.</t>
  </si>
  <si>
    <t>Active policy of information by national level (or regional in federal states) on political participation/political or related rights</t>
  </si>
  <si>
    <t>The table of migrant organizations existed until 10 Dec 2015</t>
  </si>
  <si>
    <t>Note: cut-off date was 31 Dec, so score in 2015 is already 0.</t>
  </si>
  <si>
    <t>Although, the immigration law (25.871) includes all persons with equal opportunities to access social programs, different regulations expressly exclude them and state law enforcement agencies exclude them. For example, required residence for: 20 years for disability allowance Decreto 432/97; 15 years for subsidy to mothers of 7 children (Ley 23.746); 3 years for family allowances, among others like the Decreto 84/14.</t>
  </si>
  <si>
    <t>Citizenship for immigrant children (birthright and socialisation)</t>
  </si>
  <si>
    <t>Can citizenship be acquired by children born on the territory to nonnational parents or by immigrant children (socialisation)?</t>
  </si>
  <si>
    <t xml:space="preserve">The  general  principle  is  that  the  persons  born  in  Argentinian  territory  are  Argentinian nationals  (ius  soli).  The  National  Constitution  entrenches ius  soli  under  the  label μthe principle of natural nationality(Art. 75 para. 12) and the law on citizenship (law 346, Art. 1, para.  1) specifies  it  by  saying  Argentinians  are  all  persons  who  have  been,  or  who  might have  been  born  in  the  territory  of  the  republic,  regardless  of  the  nationality  of  their  parents, with  the  exception  of  the  children  of  the  foreign  diplomats  and  members  of  foreign delegations residing in the republic. </t>
  </si>
  <si>
    <t>Article 7 of Law 21795 refers to native Argentines who want to obtain a second nationality, not to migrants who have naturalized in Argentina. The country does not require to renounce to obtain naturalization, but recognizes that there are countries that require it and makes agreements so that their nationals can have access to other nationalities.</t>
  </si>
  <si>
    <t>Access to and supply of public goods and services, including housing</t>
  </si>
  <si>
    <t>Law covers access to and/or supply of goods and services available to the public, including housing:                                                            
a) race and ethnicity                                
b) religion and belief                                      
c) nationality</t>
  </si>
  <si>
    <t>The Housing Law does not include provisions on discrimination of any kind. However Article 6 of the Migration Law establishes that «the State in all its jurisdictions will ensure equal access to immigrants and their families therein conditions of protection, protection and rights enjoyed by nationals, in particular the referred to social services, public goods, health, education, justice, work, employment and social Security".</t>
  </si>
  <si>
    <t>Groups reached by information for migrants on entitlements and use of health services 
A. Legal migrants
B. Asylum seekers
C. Undocumented migrants</t>
  </si>
  <si>
    <t>There are no special aspects where migrants are involved in a specific form. There could be isolated cases but not necessarily related to methods that try to promote their presence in these mechanisms</t>
  </si>
  <si>
    <t>Note: Humanitarian Settlement Services (HSS) does include assistance to certain humanitarian entrants to register with Centrelink - which, if eligible for a social security benefit, may then allow access to Job Services Australia (see notes to Question 6). Note: Eligibility for the Adult Migrant English Program (AMEP) is for Australian Permanent Residents, humanitarian entrants and certain temporary visa holders. AMEP includes a specific course on Settlement Language Pathways to Employment and Training (SLPET). Note; The Language, Literacy and Numeracy Progreme (LLNP) is now called the Skills for Education and Employment Program (SSE) - holders of Skilled Migrant Visas and secondary holders of Skilled Migrant Visas (dependent) are not eligible. Those on the AMEP program can be referred to the SSE program but will cease participating in the AMEP program once the person has started on the SSE program.The Department of Industry also supports employers to improve the English literacy and numeracy skills of employees in the workplace through the Workplace English Language and Literacy Program (WELL). Note: the Assessment Subsidy for Overseas Trained Professionals  (ASDOT) still continues for Australian permanent residents (notwithstanding the 104 week Newly Arrived Residents' Waiting Period (NARWP)) and New Zealand citizens. See also bridging courses for skilled professionals in a wide range of occupations. B: Equal Employment Policy by the national government entails commitments on diversity including people with non-English speaking background.</t>
  </si>
  <si>
    <t xml:space="preserve">On 13 December 2013, COAG decided to no longer pursue occupational licensing initiatives through NOLA, in favour of developing alternative licensing reforms to minimise impediments to labour mobility through CAF. The Authority was disestablished on 11 May 2016 by the Occupational Licensing National Law Repeal Act 2016 (Vic). Similar repeal legislation was passed by each participating state and territory (repeal Acts).
The repeal Acts require that the final financial statements of the National Occupational Licensing Authority be prepared, audited and made publically available. A copy of the final audited financial statements of the National Occupational Licensing Authority can be found below. For general purposes people can receive qualification recognition through Overseas Qualification Units (OQUs) in each state, except NSW. “Under the Mutual Recognition Act 1992 (MRA), people holding a licence in one jurisdiction are entitled to a licence in another jurisdiction if equivalent work is licensed in both. However, people must first apply for recognition of their existing licence and pay another fee to work in another state or territory.” Therefore it is still problematic and managed by each state as it appears in the comments (for MIPEX 2014). 
B) Still no national guidelines for national guidelines on fair procedures, timelines and fees for assessments by professional, governmental, and non-governmental organisations. It is all dependent on state laws and the type of occupation (specific vs general). </t>
  </si>
  <si>
    <t xml:space="preserve">Form of language requirement for sponsor and/or family member after arrival on territory
Note: Can be test, interview, completion of course, or other for country of assessments.
</t>
  </si>
  <si>
    <t xml:space="preserve">Form of integration requirement for sponsor and/or family member after arrival on territory e.g. not language but social/cultural </t>
  </si>
  <si>
    <t>Provision of continuous and ongoing education support in language(s) of instruction for migrant pupils:
a. In compulsory education (both primary and secondary);
b. In pre-primary education.
Note: Migrant pupils may be placed in the mainstream classroom or a separate classroom for a transitional phase. This question relates to language support in either case.</t>
  </si>
  <si>
    <t>There is an implicit obligation in both the NSW and Victorian legislation (for example) for all children to attend school regardless of nationality or residency status. There are no explicit requirements in Australian Federal or State legislation for all categories of migrants to have the same access as Australian citizens to compulsory-age education. Note for clarification: 
Not all categories of migrants have the same legal access as nationals when it comes to vocational training. To be eligible to start an apprenticeship or traineeship and receive Australian Government funding the person must either be an Australian citizen or a permanent resident. Other migrants are exempt from this scheme and are not eligible for government funding (eg VET-Fee help). All categories of migrants have same access in law as nationals regardless of their status (inc. undocumented) for pre-primary and higher education.</t>
  </si>
  <si>
    <t>Automatically at birth depending on the parents' status. According to sec 12 of the of Australian Citizenship Act 2007 (Cth),  a person born in Australia is an Australian citizen if and only if (a)  a parent of the person is an Australian citizen, or a permanent resident, at the time the person is born; or (b)  the person is ordinarily resident in Australia throughout the period of 10 years beginning on the day the person is born. Note that since 1986, birth in Australia by itself is not sufficient for acquisition of Australian citizenship. Instead, at least one of the person's parents must be an Australian citizen or permanent resident. Australian Citizenship Act 2007 – S12</t>
  </si>
  <si>
    <t xml:space="preserve">Specialised Equality body has been established with a mandate to combat discrimination on the grounds of:                                                                  a) race and ethnicity                                  
b) religion and belief                               
c) nationality                                                                     </t>
  </si>
  <si>
    <t>Both the AHRC and VEOHRC do not have power to provide independent legal advice to assist victims on their case. But Victoria Legal Aid (VLA), for instance, can assist victims with independent legal advice regarding their case. Similarly, both the Commonwealth Ombudsman and Ombudsman Victoria have powers to independently investigate complaints against government agencies on behalf of the complainant.  AHRC, from time to time, also has power to investigate any act or practices that may be inconsistent with or contrary to human rights under international conventions.
140 - The AHRC has the power to commence an inquiry in its own name and by its own motion (see Q.140, section 11(1)(f) and 20(1) Australian Human Rights Commission Act 1986 (Cth)). It has the power to lead its own investigation (see sections 13(1), 21 and 22) with it being an offence to "hinder, obstruct, molest or interfere with" Commission members or persons acting on behalf of the Commission during such process (section 26). If a settlement has been effected through the AHRC's conciliation process, then that agreement between the applicant and respondent is enforceable as any other agreement between parties but not through any powers conferred on the AHRC for that purpose. The AHRC's report from their inquiry is not enforceable and only serves as a recommendation for preventing a repitition or continuing the act, for compensation or any other action to remedy or reduce the damage or loss suffered by a person - see section 29(2) - or if a settlement has not been reached to report to the Minister about the inquiry - see section 11(1)(f)(ii). The Committee Against Torture has indicated its regret that the AHRC "can only make recommendations of an advisory nature" - see United Nations, Committee Against Torture, Concluding Observations of the Committee Against Torture – Australia, CAT/C/AUS/CO/3, 22 May 2008, para 14</t>
  </si>
  <si>
    <t xml:space="preserve">Access to health for legal migrants will depend on visa status.  Temporary visas including international students and some working visas do not provide access to health services but require the purchasing of private health insurance.
If visa entitlements include access to health services it is for full access.
</t>
  </si>
  <si>
    <t xml:space="preserve">How individuals apply for refugee status in Australia will determine their access to health services.  
Individuals who arrive in Australia with some form of visa and then seek refugee status will be provided a bridging visa, allowed to live in the community, and be provided with a medicare card (national health system) and access to services.  Public health (including hospitals and community health) is funded through the State Government, and they have put into policy that asylum seekers in the community have full access to public health services.  Access to a medicare card for asylum seekers in the community can change depending on the stage of their processing.
Currently there are 9,000 asylum seekers living in the community and approximately half have access to a Medicare card.
Individuals who arrive in Australia undocumented and then apply for refugee status are put into detention.  Detention centres are run by the Commonwealth government.  Access to health services is mostly emergency and will be paid for by the Commonwealth.
Currently there are 2,500 asylum seekers living in detention.
</t>
  </si>
  <si>
    <t xml:space="preserve">A:  Migrants who receive a Medicare card which will receive identical entitlements to nationals. Administrative demands applies to asylum seekers and undocumented migrants. The Department of Immigration and Border Protection produced the Immicard to try and overcome this issue with asylum seekers, however the Immicard is not universally applied for or issued to asylum seekers. </t>
  </si>
  <si>
    <t xml:space="preserve">Undocumented migrants, not eligible for a visa will be put in a detention centre.  Detention centres have access to a medical service but it is limited. They do not pay for this service.
Access to medical services outside the detention centre is extremely limited. 
</t>
  </si>
  <si>
    <t>A and B as undocumented migrants have no entitlements.</t>
  </si>
  <si>
    <t xml:space="preserve">Information is accessible on the internet and at community centres, settlement services and health services.  
The two groups are legal migrants and asylum seekers
</t>
  </si>
  <si>
    <t xml:space="preserve">This is within the public health system which includes hospitals, outpatients, and community health.
Private health services require the patient to pay for professional language services
</t>
  </si>
  <si>
    <t xml:space="preserve">A,B,D AND E
Performance is patchy but detailed within the policy environment:
Australian Health Standards (linked to accreditation- National)
Cultural Responsiveness Guidelines (Vic)
Language Policy (Vic)
Cultural Diversity Guide (Vic)
Doing it with us not for us (Vic)
</t>
  </si>
  <si>
    <t>A, B, C</t>
  </si>
  <si>
    <t>But inconsistent implementation</t>
  </si>
  <si>
    <t>Access to health for legal migrants will depend on reason for stay and any reciprocal arrangements with the country of origin. Some temporary visas including international student visas and some working visas do not provide access to health services but require the purchasing of private health insurance.
If visa conditions include access to health services it is for full access.</t>
  </si>
  <si>
    <t xml:space="preserve">People seeking asylum reside on various temporary visas. Some visas enable full inclusion in the health system (same as for nationals), while others fully exclude people from healthcare. Visa types and conditions are determined by various factors such as mode of arrival, visa on arrival, asylum application lodgement period, or whether a person was without a valid visa for any length of time. Visa conditions are not necessarily explicit regarding healthcare, but access to healthcare is linked to particular conditions – for example a condition of ‘nil work’ automatically excludes a person from applying for a Medicare card. Visa conditions are sometimes prescribed in regulations and are sometimes determined at the discretion of an immigration officer and so differences in entitlements can seem arbitrary and be hard for individuals and health providers to understand. 
Federal Government information and legislation can be accessed here: https://immi.homeaffairs.gov.au/visas/already-have-a-visa/check-visa-details-and-conditions/see-your-visa-conditions and www.legislation.gov.au/Series/C1958A00062/Compilations
However, the Victorian state government has implemented a policy that effectively creates unconditional inclusion in all Victorian administered health services (same as for nationals). This includes all hospital inpatient and outpatient services, diagnostic testing, and community nursing and allied health services. The main exclusions are access to a general practice doctor and mental health counselling outside of a hospital setting and subsidised pharmacy (because these are nationally administered and funded programs). The Victorian Government is currently addressing these gaps by funding some general practice doctor clinics, mental health counselling services and pharmacy assistance for people seeking asylum.
Victorian Government policies and supports are outlined here: www2.health.vic.gov.au/about/populations/refugee-asylum-seeker-health
How individuals apply for refugee status in Australia will determine their access to health services.  
Individuals who arrive in Australia with some form of visa and then seek refugee status will be provided a bridging visa, allowed to live in the community, and be provided with a medicare card (national health system) and access to services.  Public health (including hospitals and community health) is funded through the State Government, and they have put into policy that asylum seekers in the community have full access to public health services.  Access to a medicare card for asylum seekers in the community can change depending on the stage of their processing.
Currently there are 9,000 asylum seekers living in the community and approximately half have access to a Medicare card.
Individuals who arrive in Australia undocumented and then apply for refugee status are put into detention.  Detention centres are run by the Commonwealth government.  Access to health services is mostly emergency and will be paid for by the Commonwealth.
Currently there are 2,500 asylum seekers living in detention.
</t>
  </si>
  <si>
    <t xml:space="preserve">A. Asylum seekers who receive a Medicare card do not experience any difficult administrative demands or decision-making processes. Asylum seekers without Medicare will need to provide evidence of their asylum seeker status. There is no one form of evidence that proves this, so this will occasionally be confusing for frontline staff and distressing for people seeking asylum. The Victorian Government is now promoting one form of evidence that most people will have to reduce occurrences of this. </t>
  </si>
  <si>
    <t xml:space="preserve">An undocumented migrant living in the community will generally not be included in the healthcare system. Some exceptions include: 
• people who are detained in an immigration detention centre will have receive access to ‘community standard’ healthcare funded by the immigration department (See: www.abf.gov.au/about-us/what-we-do/border-protection/immigration-detention/detention-management; www.racgp.org.au/running-a-practice/practice-standards/standards-for-other-health-care-settings/view-all-health-care-standards/australian-immigration-detention-centres 
• some people who have been trafficked can access a support program that includes healthcare (See: www.dss.gov.au/women/programs-services/reducing-violence/anti-people-trafficking-strategy/support-for-trafficked-people-program)
• a health service or professional exercising discretion that they have a duty of care to respond to a life-threatening emergency. Generally in these situations a person will be sent a bill for treatment receive, and services exercise discretion about whether they pursue non-payment.
</t>
  </si>
  <si>
    <t>A, B. Most undocumented migrants do not have access to healthcare, so there are no documentation demands or decision-making processes – they will be sent an invoice for payment or turned away.  In the small number of situations where a person is eligible there may be challenges explaining this to frontline staff. Treatment can be given in an emergency, but the criteria for an emergency depend on clinical discretion. Sometimes hospitals will exercise discretion to waive fees for an undocumented migrant with compelling circumstances.</t>
  </si>
  <si>
    <t xml:space="preserve">Healthcare information is generally available on websites that can be accessed by all groups. However, the information can be hard to find and is often only in English. People who access formal programs will receive a health orientation or information – this will generally reach refugees, people in immigration detention, some people seeking asylum and some people who have been trafficked. Many people will seek information from informal community sources, which may or may not be accurate. </t>
  </si>
  <si>
    <t xml:space="preserve">Information is accessible on the internet (https://healthtranslations.vic.gov.au/) and , at community health centres and, settlement services and health services. Community health centres and settlement services run a range of education and health promotion activities for people who engage with their services. While the information and education sessions target refugees and asylum seekers other legal migrants and undocumented migrants are reached incidentally.   </t>
  </si>
  <si>
    <t xml:space="preserve">Interpreting services are available within the public health system, which includes hospitals, outpatients, and community health. There are issues with uptake of interpretation services, budget constraints, and quality and availability of interpreters in some languages. 
Private health services require the patient to pay for professional language services
</t>
  </si>
  <si>
    <t xml:space="preserve">Performance is inconsistent but detailed within the policy environment: This is described on the following websites:
https://www.dhhs.vic.gov.au/publications/language-services-policy-and-guidelines
https://www2.health.vic.gov.au/about/populations/designing-for-diversity
https://www.bettersafercare.vic.gov.au/sites/default/files/2019-02/Partnering in healthcare framework 2019_WEB.pdf
https://www.dhhs.vic.gov.au/publications/department-health-and-human-services-strategic-plan
See also Australian Health Standards (linked to accreditation- National)
</t>
  </si>
  <si>
    <t>A,B,C,D</t>
  </si>
  <si>
    <t xml:space="preserve">The Victorian Government funds and promotes a combination of specialist refugee (and asylum seeker) health programs (usually located within a mainstream setting), capacity building of mainstream programs to address the health needs of culturally and linguistically diverse people, interpreter services and translated materials, and coordination and communication activities (http://refugeehealthnetwork.org.au/). There are variations in the quality of implementation. </t>
  </si>
  <si>
    <t>A wide range of bilateral agreements on recognition of academic and professional qualifications, with many differences between EU/EEA nationals and TCN, especially in regulated sectors.</t>
  </si>
  <si>
    <t>Shift to integration on the labour market for refugees and subsidary protection- https://www.bmeia.gv.at/integration/integration-von-asylberechtigten-und-subsidiaer-schutzberechtigten/</t>
  </si>
  <si>
    <t>Special programms for refugees; women and youth.</t>
  </si>
  <si>
    <t>Founded German courses for refugees up to A2: Integration Act.</t>
  </si>
  <si>
    <t>Acorrding to the new social assistance act (Soziahilfegrundsatzgesetz)  it is only possible to recieve full assistance with certificated German (B1) or English (C1) knowledge, passed 01.06.2019, implemented 01.01.2020</t>
  </si>
  <si>
    <t>Form of language requirement for sponsor and/or family member after arrival on territory
Note: Can be test, interview, completion of course, or other for country of assessments.</t>
  </si>
  <si>
    <t>Family reunion is dependent not on the residence period and/or title  (art. 46 par. 1 SRA).</t>
  </si>
  <si>
    <t>TCNs as a general rule are neither allowed to bring parents/grandparents, nor adult children. There are exceptions for TCN Family members of Austrians, TCN family members of EU citizens, and refugees – in case the refugee came as a minor, turns 18 during the asylum procedure and wants to bring his/her parents
cb53- there is b: systematic financial support of lessons in native languages</t>
  </si>
  <si>
    <t>Following the ECJ's decision in the case of "Chakroun" (4 March 2010, C-578/08) the Administrative Court found that authorities are now obligated to take into account the specific situation of the applicant's private and family life when reviewing applications for family reunification. An application must not be rejected "solely" because the applicant's income falls "slightly" below the minimum income requirement. In practice, the minimum income requirement became a slightly more flexible requirement giving authorities more discretion</t>
  </si>
  <si>
    <t>Austrian residence law only provides for extension periods of 1 year and permanent residence status EC for 5 years. Family members may acquire EC permit residence only after a residency period of 5 years. After 2 years of residence the permit is issued for 3 years if the language- integration - exam A2 is passed. Art 20 par 1a SRA.</t>
  </si>
  <si>
    <t>a, b and d, @ c: if original conditions (economic resources, accomodation,…) are no longer satisfied the prolongation of the permit can be rejected art. 25 SRA. The permit can be withdrawn if the TCN has not been working for more than 4 month within the first year of residence art.52 par 4 Aliens Police Act BGBl. I Nr. 100/2005, however the authorities have to check if an expulsion is permitted in regard to the right to a private and family life.</t>
  </si>
  <si>
    <t xml:space="preserve">Art 9 BFA-Procedures Act BGBl. I Nr. 87/2012 </t>
  </si>
  <si>
    <t xml:space="preserve">In Austrian law the legal period for autonomous residence status after break up of marriage is 5 years (art. 27 par. 1 SRA). The continuation of residence after less than 5 years depends on whether the family member is able to fulfill himself/herself all the conditions that the law requires esp. with regard to income and housing situation, insurance or certain humanitarian grounds (art. 27 par. 2 and 3 SRA).  such exceptions are death of the spouse or a parent, divorce for predominant default of the other spouse or in cases particularly deserving consideration (e.g. domestic violence, for which strong indications need to be shown, e.g. a temporary injunction against the spouse). </t>
  </si>
  <si>
    <t>Family reunion is dependent on 3 years residence period for holders of subsidary protection (art. 35 par. 2 Asylum Act).</t>
  </si>
  <si>
    <t>Following the decision of the ECJ C-550/16 it is still possible for children who hold subsidary protection to bring their parents, even if they came of age during the asylum procedure</t>
  </si>
  <si>
    <t xml:space="preserve">Law obliges school attendence of all minors (&lt;15) with registered residence (Meldezettel) in Austria, which includes undocumented migrants who are officially registered in their municipality. This is accorded to those pupils who express the intention to stay for at least one semester (six months); this includes children of asylum seekers, since the asylum procedure usually takes longer than six months, and children whose residence status is unclear. 
Neither pre-schools nor kindergardens or schools control the residence status of the pupils. Apprenticeship is regarded legally as employment, thus the apprenctice needs to have a work and thus also a residence permit. Ministerial Decree for access to apprenticeship for asylum seekers under the age of 18/25. Date of adoption &amp; date of entry into force: June 2012 resp. April 2013.
New decree declares that asylum seekers under the age of 18 (2012) respectively under the age of 25 (2013) have access to apprenticeship under certain conditions and for specific branches
</t>
  </si>
  <si>
    <t xml:space="preserve">B) There is no specific homework support or teaching assistant for migrant children. There are initatives of local councils or private NGOs to support homework. The number of full day schools providing learning support in the afternoon is growing. </t>
  </si>
  <si>
    <t>Postgraduate course at university viena in cooperation with the stadtschulrat for teachers with refugee background: unfortunatly there was little output.</t>
  </si>
  <si>
    <t>Ministerial Decrees for acces to apprenticeship for asylum seeker are withdrawn.</t>
  </si>
  <si>
    <t>New law on seperate German classes for new pupils with insufficient German skills in compulsory education (school organisation act BGBl. I Nr. 35/2018). The seperation has been highly critized for inefficiency and organisational reasons.</t>
  </si>
  <si>
    <t>There are no special restricitons, but foreign nationals cannot be elected in offcial representativ position (Nationalrat, Landtag, etc).</t>
  </si>
  <si>
    <t xml:space="preserve">60 month. </t>
  </si>
  <si>
    <t>Federal Integration Act Art 10 +12: Exam of Language level B1 and Values.</t>
  </si>
  <si>
    <t>There are some exceptions however:  Austrian Federal Law on the Grant of Advances for the Maintenance of Children, also family benefits are limited to the duration of the residence permit of the children and have to be renewed</t>
  </si>
  <si>
    <t>Acorrding to the new social assistance act (Soziahilfegrundsatzgesetz) BGBl. I Nr. 41/2019 it is only possible to recieve full assistance with certificated German (B1) or English (C1) knowledge, passed 01.06.2019, implemented 01.01.2020</t>
  </si>
  <si>
    <t>10 years, 5 of which have to be with residence permit.</t>
  </si>
  <si>
    <t>Naturalization procedure is possible after 6 years, all requirements have to be met (including income requirements by parents).</t>
  </si>
  <si>
    <t xml:space="preserve">Federal Law on the Amendment of Migration Laws 2011 
Date of adoption &amp; date of entry into force: 23 May 2011 / 01 July 2011: Major amendments of migration laws including amendments to the Nationality Act: the knowledge of German required for naturalisation is raised to B1 CEFR. 
</t>
  </si>
  <si>
    <t>Dual nationality my be tolerated if applicant con prove that renunciation of original nationality is "not possible or unreasonable" - this usually includes cases of countries refusing expatriation, asking for payments that are out of proportion and refugees. Exceptions children of bi-national parents if citizenship is aquired by birth, retention is possible only for Austrian nationals. Exception for family members of  employees in public service.</t>
  </si>
  <si>
    <t>Residence requirement for refugees is changed from 6 to 10 years. Art 11a/7 citizenship act,BGBl. I Nr. 56/2018 implemented 01.09.2018.</t>
  </si>
  <si>
    <t>Not yet full definition of nationality discrimination in terms of all definitions of discrimination: After an important amendment in 2008, the Equal Treatment Act now abandoned a general exception of nationality and states in §§ 17 (2) and 31 (2) that the principle of equal treatment “does neither affect the regulations and conditions on immigration of citizens of third countries or stateless persons or their residence nor the treatment which arises from the legal status of the third-country nationals or stateless persons”. 2008 amendment is a very useful and constructive way of dealing with the actual Austrian situation and discourse as it exempts only those areas from protection where the difference in treatment is based on an objective legal condition. The first judgement on that issue was very clear in stating that “we do not sell to foreigners” was indeed racial discrimination and not covered by the (then legally enshrined) nationality exception. This discrimination was obviously seen as a direct one</t>
  </si>
  <si>
    <t>Shift in burden of proof in procedures  - Name of new law/policy: Federal Law amending the Federal Law on Equal Treatment and other Laws: Date of adoption &amp; date of entry into force: 27 December 2013 / 1 January 2014
Summary of changes: Rephrasing the definition of the burden of proof for clarification following a suggestion by the European Commission.
Web-link: https://www.ris.bka.gv.at/Dokumente/BgblAuth/BGBLA_2013_I_210/BGBLA_2013_I_210.html                                                                                                                                                                                                                                                                                                                                     all 4 provided by law, but critized for weak legal enforcement- therfore we suggest 75</t>
  </si>
  <si>
    <t>Ombudsma for equal treatment to combat a) and b) at work, in other fields (social ptrotection, accers to and supply of public goods, housing,…) only a) we would suggest 75 points.</t>
  </si>
  <si>
    <t>Powers to instigate proceedings and enforce findings 
The Senates of the Equal Treatment Commission are entitled to lead investigation as well as to take decision. This is to be done based on application but also ex officio. The Ombud for Equal Treatment can pass on cases to the ETC, when it concludes that unlawful discrimination has taken place, it can investigate to obtain evidence in form of relevant information and/or response to an accusation from an employer/head of institution and/or shop steward and it also has the right to call for summoning the ETC.</t>
  </si>
  <si>
    <t>No provision, which foresees any obligation to introduce positive measures, but entitlement to do so (exemption from the non-discrimination principle), Though the legislation now allows positive measures on all protected grounds of discrimination, in fact, positive measures do exist in Austria for recognised national minorities, disabled persons and women. Only statistics on disability are used for designing positive action measures. However, there are also more and more initiatives based on the PAM provision for members of ethnic minorities/immigrants.</t>
  </si>
  <si>
    <t>Right to Social Security depends on bilateral agreements between Belgium and the country or origin, EU legislation, and the immigrants' personal situation, nationality, and work status. Equal access to social security rights is guaranteed for long-term residents, family migrants, and workers but the period is five years. See website Coming2Belgium.</t>
  </si>
  <si>
    <t>regional public employment services elaborated action plans, recruited staff, and allocated additional resources to facilitate labour market integration. Horizontal Integration Policy Plan 2016-2019 in July, which is a policy coordination instrument</t>
  </si>
  <si>
    <t>The sponsor, a third country national who stays indefinitely in Belgium, must be admitted or authorized to stay for an unlimited period in Belgium for at least 12 months, or be authorized to settle there for at least 12 months when sponsoring a spouse, a registered partner or a child. [Original law: 15 Decembre 1980. - Loi sur l'accès au territoire, le séjour, l'établissement et l'éloignement des étrangers”, last amended 22/08/2019 and circular “13 DECEMBRE 2013. — Circulaire relative à l’application des articles de la loi du 15 décembre 1980 sur l’accès au territoire, le séjour, l’établissement et l’éloignement des étrangers, en ce qui concerne les conditions dont est assorti le regroupement familial, qui ont été interprétées par la Cour constitutionnelle dans l’arrêt n° 121/2013 du 26 septembre 2013”].</t>
  </si>
  <si>
    <t>According to the 2011 Immigration Act, If the TCN sponsor has a residence permit of unlimited duration then the residence permit of the sponsored is of 1 year and renewable during the first five years and conditional. After this five-year period, and if the sponsor has a permit of unlimited duration, a residence permit of unlimited duration is also granted to the family migrant if the conditions are still being fulfilled. Only if the sponsor has a limited residence right, the family member will be issued a card with the same validity as the card of the sponsor.
“They are registered in the National Register (Foreigners Register) and are issued a residence card (“A-type”) of limited duration, each time valid for one year and renewable if the sponsor has a residence permit of unlimited duration. If the sponsor has a limited residence right, the family member will be issued a card with the same validity as the card of the sponsor.”</t>
  </si>
  <si>
    <t>According to the 2011 Immigration Act all four grounds are included.</t>
  </si>
  <si>
    <t>Law 18 December 2016: foreign nationals who apply for residence permit after 25 January 2017 need to provide evidence of their willingness and efforts to integrate into Belgian society. If foreign national does not make "reasonable efforts" to integrate, the Immigration Office may take this into account when making a decision on ending the residence permit, in compliance with the principle of proportionality. Since 2016, Flanders civic integration requires passing a test to demonstrate Dutch language ability  at A2 level.</t>
  </si>
  <si>
    <t>NL-speaking: option 1:  All information is accessible, although the information is not available in all languages of origin. All institutions of education and CLB (centrum for student support) can appeal to COC (Flemish central support cell for social interpreting and translation) for support and BABEL for phone translation service (ministrieel besluit 17 juli 1991). During their education, pupils and their families are supported by CLB and teachers at the moment they have to choose their type of studies. . FR-speaking: option 2: 3.7.1 Circulaire 2621. 10.02.2009  requires that parents/parental authorities be consulted by Conseil d'Intégration on all decisions. Schools are individually responsible for providing information to parents in languages they understand, often through a social mediator/interpreter. Newintown.be website exists in NL and FR but no immigrant languages.</t>
  </si>
  <si>
    <t xml:space="preserve">NL-speaking: Academic literacy is mainly included in secundary and further education. FR-speaking:  In primary school, Passerelles focuses mainly on rudimentary based on active communication i.e. cooperative games, but also on familiarising pupils with math vocabulary, written vocabulary. At secondary level, students who are not fluent in French get an extra 15 hours a week of intensive FR, 8h science, 3h Physical education, 2h NL (in BXL), 2h philosophy also self-confidence building activities like social/citizenship competence, and language/culture of origin. 3.6 Circulaire 2621. 10.02.2009 </t>
  </si>
  <si>
    <t xml:space="preserve">  </t>
  </si>
  <si>
    <t>Third-country nationals can vote in Belgian local elections since 2006 (Law of 19th of Mach 2004). To do so, they must have resided in Belgium for at least 5 continous years, request their registration as voters, and submit a formal declaration by which they commit themselves to respecting Belgian laws, the Belgian Constitution and the European Convention of Human Rights.</t>
  </si>
  <si>
    <t>TCNs are guaranteed the same basic political liberties to join political associations and parties as nationals.</t>
  </si>
  <si>
    <t>Foreigners with a permanent residence permit have equal access with Belgian nationals to the Belgian social security.</t>
  </si>
  <si>
    <t>Article 3 of the Act of 15 February 1993 creating the Centre for Equal Opportunities and Opposition to Racism and its amended version (2013-08-17/43) provide with the competences/areas of intervention of Unia. The latter combats discrimination on the basis of 17 criteria including the three grounds these questions focus. Unia assists victims by: a-  assisting victims with independent legal advice to victims on their case and b) assisting victims with independently investigation of the facts of the case; c) instigation of own investigation). Further information about Unia can be found on its website</t>
  </si>
  <si>
    <t xml:space="preserve">Now since 2007, the General Anti-discrimination Federal Act and the Racial Equality Federal Act provide that differences in treatment based on a protected ground do not amount to discrimination when a measure of positive action is concerned (Art. 10 § 1 of both Acts). Such a measure has to respect four conditions which are based on the case-law of the Constitutional Court (Art. 10 § 2 of both Acts). First, any positive action should be a response to situations of manifest inequality, i.e. it must be based on a demonstration that a clear imbalance between the groups will remain in the absence of such action. Secondly, the removal of this inequality should be identified as a public goal to achieve. In this line, the King (the Federal Government) must authorise the adoption of positive action measures through an Executive Regulation (Arrêté royal) (Art. 10 § 3 of both Acts) . Thirdly, the “corrective measures” must be of a temporary nature: as a response to a situation of demonstrated manifest imbalance, these measures must be abandoned as soon as their objective – to remedy this imbalance – is attained. Fourthly, these corrective measures should not restrain uselessly the rights of others. The third condition implies that an assessment of the measure will be done, but this is not explicitly provided by the Federal Acts. The 2008 Flemish Decree also authorises for positive action (Article 26), as well as the 2008 French Community Decree (Article 6), the 2008 Walloon Region Decree (Article 12), as well as the 2008 Ordinance of the Region of Brussels Capital regarding the employment field (Article 11) and the one regarding civil servants (Article 12). In practice, there is a fair amount of schemes of positive actions which either come from the federal level or the regional ones. </t>
  </si>
  <si>
    <t>“Projet d’ordonnance modifiant l’ordonnance du 4 septembre 2008 visant à promouvoir la diversité et à lutter contre la discrimination dans la fonction publique régionale bruxelloise” ]</t>
  </si>
  <si>
    <t>“Projet d’ordonnance tendant à lutter contre certaines formes de discriminations et à promouvoir l’égalité de traitement”  &amp; 2017 “Projet d’ordonnance visant à lutter contre les discriminations en matière d’emploi en Région de Bruxelles-Capitale”].</t>
  </si>
  <si>
    <t xml:space="preserve"> "Projet d’ordonnance-Cadre visant à assurer une politique de diversité et de lutte contre les discriminations au sein de la fonction publique locale bruxelloise”].</t>
  </si>
  <si>
    <t xml:space="preserve">No restrictrictions. </t>
  </si>
  <si>
    <t>Brazilian law does not establish any specific period of residence prior for the regrouping relative. Section VIII) of Article 153 of Dec. No. 9,199 that regulates the
Immigration Law indicates that: «The application for a residence permit for family reunion may occur concurrently with the request for a residence permit from the requesting relative». Therefore, it follows that no specific period is required of previous residence. In addition, section XI) of Art. 3 of the INTERMINISTERIAL PORTARIA nº12, which regulates the granting of permanent and temporary family reunification, describes among the necessary documents to present to start the process a « declaration under the penalties of the law, that the requesting relative resides or will reside in Brazil». This would mean that certain periods of residence are not established.</t>
  </si>
  <si>
    <t>If the renewal request is made based on the family reunion, the immigrant will always depend on proof of regularization of the calling family member (to whom he is attached). However, the person can  change the legal protection of the visa (without minimum period requirement) to residency based on other protections, such as employment contract, health, stable union, etc.</t>
  </si>
  <si>
    <t xml:space="preserve">Support to access to university education:                  
a. Targeted measures to increase migrant pupils' access to academic routes that lead to higher education.                                                                         
b.Targeted measures to increase acceptance and successful participation of migrant pupils, e.g. admission targets, additional targeted language support, mentoring, campaigns, measures to address drop-outs.      </t>
  </si>
  <si>
    <t xml:space="preserve">Previous to Law 13445/2017, the right was restricted to immigrants with resident permit. With restrictions for the undocumented. LAW No. 6,815, 08/19/ 1980. art. Art. 95. “Foreigners residing in Brazil enjoy all the rights recognized to Brazilians, under the terms of the Constitution and the laws”.	</t>
  </si>
  <si>
    <t xml:space="preserve">Public policy of fragmented information (see example); It would include political rights, but not restricted to it. The information distributed can vary from place to place.  There are no specific measures created to inform migrants about their political rights. 
Ex: Formulation of booklets with basic information for immigrants by the City of São Paulo distributed by the city in the main immigrant neighborhoods, municipal reception centers and online dissemination.
</t>
  </si>
  <si>
    <t xml:space="preserve">Fórum de Participação Social (FPS) . The (FPS) was established in 2015 through the enactment of Administrative Resolution No. 11/2015 of the National Immigration Council (CNIg) as a consultative space for suggestions, proposals for the formulation of migratory policies within the scope of CNIg / Ministry of Labour. In order to promote and expand the dialogue between CNIg and civil society that would provide subsidies for the construction of migratory policies in Brazil. First document drawn up between immigrant entities, civil society and the CNIg: https://www.migrante.org.br/wp-content/uploads/2016/11/Documento-Final-FPS-So-Paulo.pdf
</t>
  </si>
  <si>
    <t>No requirements</t>
  </si>
  <si>
    <t xml:space="preserve">Law provides for:                                             
a) introduction of positive action measures on issues of ethnicity, race or religion that could also benefit people of immigrant background                                              
b) assessment of these measures (ex. research, statistics)                                                                 
Positive action: is a specific temporary measure adopted in order to compensate/or prevent  the disadvantage suffered by a specific group compared to another. </t>
  </si>
  <si>
    <t>A and B - no c: Residents on family reunion permits don't have the same permit to work as sponsor.</t>
  </si>
  <si>
    <t>dependent status for botj DS 597 art. 49</t>
  </si>
  <si>
    <t>For partners, they have to meet normal requirements, for example, employment contract. For children at age of majority, within three months after reaching the age of 18, he/she shall apply either for permanent residence or the relevant visa."</t>
  </si>
  <si>
    <t xml:space="preserve">50, since cultural diversity is not a stand-alone curriculum subject (a); It is just Integrated throughout the curriculum (b), Like a specific content in some subjects. By administrative norm for primary and high school education, Decree 280 of 2009. ESTABLECE LOS OBJETIVOS FUNDAMENTALES Y CONTENIDOS MÍNIMOS OBLIGATORIOS DE LA EDUCACIÓN BÁSICA Y FIJA NORMAS GENERALES PARA SU APLICACIÓN (http://bcn.cl/1uyvt) // Decree 433 of 2012 (http://bcn.cl/1v3g1) // Decree 439 of 2012 (http://bcn.cl/1uxth) // Decree 614 of 2014 (http://bcn.cl/1vwft) // </t>
  </si>
  <si>
    <t>National Policy Foreign Students 2018-2022 with plan od actions. (https://www.mineduc.cl/wp-content/uploads/sites/19/2018/05/PoliticaNacionalMigrantes.pdf), but no linguistic support.</t>
  </si>
  <si>
    <t>Decree 481 of 2018 by pre-primary education (http://bcn.cl/23sh5)</t>
  </si>
  <si>
    <t>not allowed</t>
  </si>
  <si>
    <t>no info provided</t>
  </si>
  <si>
    <t>Law N° 20915 of 2016 modify art 18 Law N° 18603 of 1987. Allowed for foreign with more than five years of residence</t>
  </si>
  <si>
    <t>Indefinite - DL 1094 of 1975 art. 43.</t>
  </si>
  <si>
    <t>Indefinite</t>
  </si>
  <si>
    <t>revoked if there is absent of the country for an uninterrupted term exceeding one year. DL 1094 of 1975 art. 43.</t>
  </si>
  <si>
    <t>There is no especial law that said it. It is application of the general principle of no discrimination (Article 19 n° 2 of Constitution). This have been corroborated by the administrative case law of the social security superintendency. Boletín SUSESO n° 2 de 2018 (https://www.suseso.cl/612/w3-article-497938.html), Boletín SUSESO n° 3 de 2018 (https://www.suseso.cl/612/w3-article-497939.html)</t>
  </si>
  <si>
    <t>Chileans are those born in the territory of Chile, Art 10.1 Constitution. Administrative norm of interpretation that declare the concept of "passerby foreigner's son": Oficios N° 27601 of 2014, y No 32754 of 2014 (Migration Department).</t>
  </si>
  <si>
    <t xml:space="preserve">Art. 19.2 Constitution, art. 2 Ley 20609 of 2012. Decree 52 of 2013 for housing rental subsidy requires 10 years of residence. For housing acquisition subsidy, Decree 108 of 2014 requires definitive permit of residence (2 years of residence). </t>
  </si>
  <si>
    <t xml:space="preserve"> Art. 19.2 Constitution, art. 2 Ley 20609 of 2012. Decree 52 of 2013 for housing rental subsidy modify by Decree 32 of 2015 requires only 
Valid Identity Card for Foreigners. For housing acquisition subsidy, Decree 108 of 2014 requires definitive permit of residence (2 years of residence). </t>
  </si>
  <si>
    <t xml:space="preserve">National Human Rights Plan 2018-2021 (https://planderechoshumanos.gob.cl/). But does not include any concrete positive actions on antidscirmination / ethnic, race or religious matters. </t>
  </si>
  <si>
    <t>Study in China Program (2010-ongoing) allows foreigners equal access to higher education and scholarship based on application.</t>
  </si>
  <si>
    <t>TEFL China is a government-led program. Training Center of State Administration of Foreign Experts Affairs promotes to certify foreign nationals who would like to teach English in China with TEFL certificate with at least 120-hours of courses including teaching methodologies and practices of teaching English to speakers of other languages. The certificate is issued by State Administration of Foreign Experts. The applicants for teaching positions need to have at least a bachelor degree, and preferably from native English-speaking countries. 
Foreign Talent Recruitment Fair since 2005 organizes job fair esp. for hiring foreigners. Foreign Talent Recruitment Fair is a program sponsored and supported by the Minister of Science and Technology as well as provincial and city governments to encourage hiring of highly-skilled TCNs.</t>
  </si>
  <si>
    <t>A and B. Social Insurance Law 10/2010 and law 9/2011 allow foreign employees in China equal access to social insurance system. Social Insurance Law of P.R.C 10/2010.
Article 97  Foreign nationals who are employed in the Chinese territory shall enroll in the social insurance system in accordance with this law. 
Article 2   ...a social insurance system consisting of a basic old-age insurance, basic medical insurance, work injury insurance, unemployment insurance, and maternity insurance to guarantee citizen’s rights to receive material assistance from the State and society according to law upon old age, sickness, work injury, unemployment and maternity. 
Foreign employees (migrants) and their employers must pay social insurance contribution to cover five social insurance programs. Employer is responsible for enrolling employees in the social insurance system. The contribution rates and base vary according to local regulations and rules. There is limited information on implementation details.
Social Insurance Law 10/2010   
Article 58   An employer shall, within thirty days after taking on labour, proceed to the social insurance agency to apply for social insurance registrations on behalf of the employees. The State provides each individual with a social security number valid across the whole country. The citizen’s identity number serves as his or her social security number. Article 60   Social insurance contributions payable by an employee shall be paid on his or her behalf by the employer through transfer from wage deduction. The employer shall notify each employee of details of social insurance contributions to his or her account on a monthly basis.</t>
  </si>
  <si>
    <t>New regulations (07/2019) access high-end foreign talents to self-employment in P.R.China.   New regulation encourages high-end foreign talents to self-employment in China. 1) High-end foreign talents are those who work in key research centers and universities and key companies and area. Once they are authorised by their workplace and register at Exit &amp; Entry Admi. can they practice self-employment as part-time. 2) Foreigners graduating from key universities from China with more than undergraduate degree are allowed to practice self-employment activities in China; 3) Foreigners graduating from top international universities within 2 years of their graduation are allowed to practice self-employment in China
There is indeed a development in legislation that more categories of foreign residents are allowed to take up self-employed activity. However, there are still limitations such as only highly-skilled foreign residents (mostly with more than bachelor degree) are allowed to take up self-employed activities which does not apply to Chinese nationals (with no legal or degree limitation).</t>
  </si>
  <si>
    <t>Notice for Visa to China Application 2/2014 ask no requirement, but access to family reunion only for permanent residents: https://www.travelchinaguide.com/embassy/visa/family-reunion.htm</t>
  </si>
  <si>
    <t>Compulsory Edu. law (6/2006): children with Chinese nationality must receive 9-year compulsory edu。； Law (1/2000) allows foreign students with legal permit attending primary, secondary schools (not compulsory) &amp; higher edu. inst.</t>
  </si>
  <si>
    <t xml:space="preserve">TEFL China is a government-led program. Training Center of State Administration of Foreign Experts Affairs promotes to certify foreign nationals who would like to teach English in China with TEFL certificate with at least 120-hours of courses including teaching methodologies and practices of teaching English to speakers of other languages. The certificate is issued by State Administration of Foreign Experts. The applicants for teaching positions need to have at least a bachelor degree, and preferably from native English-speaking countries. </t>
  </si>
  <si>
    <t>Law (8/2006):Foreign Investors ≥ 3 consecutive years; Foreign talent ≥ 4 consecutive years; Foreign Spouse≥ 5 years. There is no general law, regulation or guidance address low-skilled migrants. only foreign spouse who're non high-skilled and is married to high-skilled migrant can be granted permanent residence</t>
  </si>
  <si>
    <t>No overall antidiscrimination law. See also: https://www.ohchr.org/EN/NewsEvents/Pages/DisplayNews.aspx?NewsID=23452&amp;LangID=E</t>
  </si>
  <si>
    <t>Social Insurance Law 10/2010 apply to all individuals in China, including legally employed foreign nationals in China. But no no specific reference to “no discrimination for…”.</t>
  </si>
  <si>
    <t>No law covers public access to housing and similar.</t>
  </si>
  <si>
    <t xml:space="preserve"> A C, see: Zhouwei. 2012. From height to gene: the legislative development of China's antidiscrimination, Tsinghua Law Journal 15-30.:</t>
  </si>
  <si>
    <t>Social Insurance Law 2018 Amendment apply to all individuals in China, including legally employed foreigners. But no no specific reference to “no discrimination for…”.</t>
  </si>
  <si>
    <t xml:space="preserve">No law covers positive action measures. </t>
  </si>
  <si>
    <t xml:space="preserve">No administrative demands for documents difficult to produce or upon uncertain outcome. Access to social insurance system for foreign workers in China only apply to legally employed migrants </t>
  </si>
  <si>
    <t>There is not waiting time for a TCN who wants to sponsor a child or a spouse.</t>
  </si>
  <si>
    <t>Normal procedure for residence. 'Permanent residence' is known as ITAP for immigration purposes. The permission is only to reside in Indonesia, but does not allow the same work rights as nationals. Law No. 6 Year 2011 on Immigration; Law No. 13 of 2003 on Labour</t>
  </si>
  <si>
    <t>Citizenship is a requirement in order to be allowed to vote. Citizens with a valid ID card (Indonesian: Kartu Tanda Penduduk (KTP)) can vote in national or local elections. Law No. 7 Year 2017 on Publication Election</t>
  </si>
  <si>
    <t>Law 6/2011 on Immigration 3 years (art 60); Article 54(1)Permanent Stay Permit may be given to:a.Foreigner who holds a limited Stay Permit as clergymen, workers, investors, and elderly;b.A family due to mixed marriage;c.Husband, wife, and/orchildren from Foreigner who holds a Permanent Stay Permit; andd.Indonesian citizen former Foreigner and former subject of a child with dual citizenship of the Republic of Indonesia.</t>
  </si>
  <si>
    <t>There is no formal rule on this (discretionary).</t>
  </si>
  <si>
    <t>60 months,. Law No. 6 Year 2012
Law No. 12/2006 on Citizenship: “Article 9 Requests for naturalization may be forwarded  by the  applicant  upon meeting  the  following  requirements:   b. At the time of forwarding the application, the applicant has resided in Indonesian territory for at  least 5 (five) consecutive years or at least 10 (ten) years intermittently.</t>
  </si>
  <si>
    <t xml:space="preserve">Law No. 12/2006 on Citizenship: “Article 9 Requests for naturalization may be forwarded  by the  applicant  upon meeting  the  following  requirements:  d. Able to speak Bahasa Indonesia and acknowledges the state basic principles of Pancasila and  the 1945 Constitution.  </t>
  </si>
  <si>
    <t>Law No. 12/2006 on Citizenship: “Article 9 Requests for naturalization may be forwarded  by the  applicant  upon meeting  the  following  requirements:  g. Employed and/or has a teady income</t>
  </si>
  <si>
    <t>not allowed - Law No. 12 Year 2006 on Citizenship.</t>
  </si>
  <si>
    <t>Law No. 12/2006 on Citizenship: “Article 9 Requests for naturalization may be forwarded  by the  applicant  upon meeting  the  following  requirements:  a. Aged 18 (eighteen) or married;  b. At the time of forwarding the application, the applicant has resided in Indonesian territory for at  least 5 (five) consecutive years or at least 10 (ten) years intermittently;  c.  Sound in health and mind; d. Able to speak Bahasa Indonesia and acknowledges the state basic principles of Pancasila and  the 1945 Constitution;  e. Was never legally prosecuted due to acts of crime and sentenced jail for 1 (one) year or more; f.  Upon acquiring Indonesian Citizenship, will relinquish any other citizenship; g. Employed and/or has a teady income; and  h.  Pay a naturalization fee to the Government Treasury.”</t>
  </si>
  <si>
    <t xml:space="preserve">Specialised Equality body has been established with a mandate to combat discrimination on the grounds of:                                                                  
a) race and ethnicity                                  
b) religion and belief                               
c) nationality                                                                    </t>
  </si>
  <si>
    <t>Indonesia does not have an overarching anti-discrimination law. Rather, a patchwork of laws and sector-specific regulations prohibit discrimination and encourage equality. The relevant laws include the 1945 Constitution; the Labour Law (Law No. 13 of 2003 on Labour); Law No. 21 of 1999 and Law No. 80 of 1957; Law No. 4 of 1997 on Disabled People; and Law No. 40 of 2008 on the Elimination of Racial and Ethnic Discrimination.</t>
  </si>
  <si>
    <t xml:space="preserve">TCNs who are migrant workers with permits have access mostly to B (A is usually mandatory to take place in the country of origin)
Government policy is unsupportive of TCNs who arrive in the country illegally (refugees, asylum seekers) and apply for asylum. Their presence in Israel is regulated by the provision of The Prevention of Infiltration Law (last amended in 2014) and is subject to numerous restrictions.  </t>
  </si>
  <si>
    <t>Anyone who is a citizen/legal resident and whose center of life is in Israel, i.e. resides in Israel legally for 183 consecutive days in the last 12 months). Non-ethnic migrants (usually married to an Israeli, or asylum seekers) can become sponsors only after their legal status in Israel is settled (with A-5 visa) which usually takes more than a year. Note that special restrictions apply to family reunification of Palestinian citizens with the Israeli spouses the Citizenship and Entry into Israel Law (Temporary Order) 5763  regulates these restrictions. The provisions of the  Entry into Law can be found here https://www.unodc.org/res/cld/document/law-no--5712-1952--entry-into-israel-law_html/Entry_Into_Israel_1952.pdf</t>
  </si>
  <si>
    <t>For non-ethnic immigrants the procedures differ depending on the circumstances (score 25). In the latter case,  "humanitarian grounds" are applied to elderly relatives, and children under 15 years old. Other cases (e.g. adult disabled child or sibling)  are considered on a case-by-case basis.</t>
  </si>
  <si>
    <t xml:space="preserve">There is no pre-departure language test for non-ethnic migrants (e.g. family re-unification procedure).  </t>
  </si>
  <si>
    <t xml:space="preserve">For non-ethnic immigrants - the decision of the Ministry of Interior to grant or to withdraw residence permit may be influenced inter alia by the ability of a sponsor to support the relative. The sponsor should prove that his/her "center of life" is in Israel and that he/she has the means to support and accommodate the dependent.  Family reunification for non-ethnic migrants - no formal requirement prior to entrance . However, in the process of naturalization evidence of economic integration may be requested by the Ministry of Interior officer. </t>
  </si>
  <si>
    <t xml:space="preserve">For non-ethnic migrants the permit of a sponsor equals to dependent’s residence permit </t>
  </si>
  <si>
    <t xml:space="preserve">The Citizenship and Entry into Israel Law (1952) Part 3, article 12 (1-3).  </t>
  </si>
  <si>
    <t xml:space="preserve"> For TCN who apply citing the grounds of family re-unification/asylum  permanent residency  is  conditioned by receiving A-5 visa, which takes more than 5 years for family re-union procedure and may take less for asylum seekers. In the latter case, asylum seeker should apply for the status within the first year of his/her stay in Israel, for this period  he/she will be given a B-1 visa that allows him/her to work in Israel, if the decision is positive he/she receives  A-5 visa (for 1  year), this visa will be renewed annually  for four years. After that period the person can apply for Israeli citizenship. A-5 visa holder can sponsor his/her dependents to join him/her in Israel.</t>
  </si>
  <si>
    <t>For TCN who apply citing the grounds of family re-unification/asylum  permanent residency  is  conditioned by receiving A-5 visa, which takes more than 5 years for family re-union procedure and may take less for asylum seekers. In the latter case, asylum seeker should apply for the status within the first year of his/her stay in Israel, for this period  he/she will be given a B-1 visa that allows him/her to work in Israel, if the decision is positive he/she receives  A-5 visa (for 1  year), this visa will be renewed annually  for four years. After that period the person can apply for Israeli citizenship. A-5 visa holder can sponsor his/her dependents to join him/her in Israel.</t>
  </si>
  <si>
    <t xml:space="preserve"> This service does not exist for asylum seekers or these applying for family re-union. NGOs usually help the later two categories to get to know their rights.</t>
  </si>
  <si>
    <t>non-ethnic immigrants who have the status of permanent residents (A-5), have the right to vote in municipal elections.</t>
  </si>
  <si>
    <t>ad-hoc consultation of foreign residents on national level, through the proxies (NGO's that represent foreign nationals). Governmental bodies refer to NGOs known for their work with TCNs. They can ask expert opinion from the activists, or commission surveys that aim at clarifying various aspects of life of the TCNs. Round -tables, focus-groups are also options that the gov. bodies can use to get an updated and accurate info about the population of TCNs check this use of proxy what do we want ot capture.</t>
  </si>
  <si>
    <t>No funding</t>
  </si>
  <si>
    <t xml:space="preserve">For non-ethnic migrants, it takes from two to five years. (on average 7 years). Note that Palestinian spouses of Israeli citizens are subject to restrictions set in the Citizenship and Entry into Israel Law (Temporary Order) 5763  first passed on 31 July 2003 and most recently extended in June 2016. The law makes inhabitants of the West Bank and Gaza Strip ineligible for the automatic granting of Israeli citizenship and residency permits that are usually available through marriage to an Israeli citizen (i.e. family reunification). Asylum seekers have to apply within one year, they receive B-1 visa until the decision is made. If positive the status is granted and renewed first annually, then after two and three years. At the discretion of the Minister of Interior. For family re-unification procedure, being on B-2 and B-1 visas takes much longer before they qualify for A-5 (in practice). Official requirement for family-reunification is at least 6 month on B-1, than A-5 is renewed annually for the period of up to 4 years. Than, the person is eligible to apply for the citizenship.  </t>
  </si>
  <si>
    <t>Non - ethnic migrants have to prove that their "center of life" is in Israel, and should show some language proficiency in an interview with the Ministry of Interior officers.</t>
  </si>
  <si>
    <t xml:space="preserve">Non - ethnic migrants have to prove that their "center of life" is in Israel, which includes the proof of income, although there is not spesific income requirement (cap). </t>
  </si>
  <si>
    <t>Permanent residency has two types regulated by A-1 and A-5 . 
A Temporary Resident (A-1) Visa is a special tourist visa that is granted only to those who are eligible to become a citizen according to the Law of Return. It is a visa that allows individuals to experience Israel before making the commitment of becoming Israeli citizens.
A-1 visa holders are entitled to receive an Israeli ID.  A-1 visa holders are not Israeli citizens and are not entitled to hold an Israeli travel document (foreign passport).
The A-1 visa is valid for three years, and can be extended for another two years. A-1 status  cannot exceed a period of five years in total. At the end of this time period, immigrant can either apply for citizenship or apply for an A-5 visa, which can be extended every two years. The A-5 visa allows you to maintain an ID, work in Israel and receive health coverage through National Insurance Institute, without being a citizen. After spending 3 years on A-5 visa (or 3 years within the last 5 years) the applicant is eligible to apply to citizenship. In family re-unification procedure, A-5 is renewed annually for the period of 4 years. For asylum seekers A-5 can be renewed annually, than after 2 years, than after 3 years.</t>
  </si>
  <si>
    <t xml:space="preserve">For non-ethnic migrants, Five years is a requirement set by law. </t>
  </si>
  <si>
    <t xml:space="preserve">Attached to parents status, if parents do not apply on behalf of the child the child has the right (from 18 to 25 y.o) to apply for citizenship independently. It is a real application with an uncertain outcome.	</t>
  </si>
  <si>
    <t>Accepted</t>
  </si>
  <si>
    <t>Freedoms infered from the Basic Law on Human Dignity and Liberty imply no discrimination on the basis of race and ethnicity asnd religion, + other basic laws: nationality</t>
  </si>
  <si>
    <t>No state -funded positive action measures for non-ethnic immigrants (private initiatives via NGOs exist on a small scale)</t>
  </si>
  <si>
    <t xml:space="preserve">Other than cases of medical emergencies, access to public health care services and facilities is denied. While they have no official work permit, asylum seekers can work and some are insured through foreign workers' insurance policies (private insurance policies), similar to legal migrants as specified above.
It ought to be noted that the National Health Insurance law applies to recognized refugees. However Israel seldom grants refugee status. Asylum seekers with permit A5 and B1 who are employed are covered by national insurance scheme to a certain degree (not the same as citizens). The costs are shared between the worker and the employer. The insurance covers cases of work related injuries as well as maternity leave. </t>
  </si>
  <si>
    <t xml:space="preserve">Anyone who employs migrants, whether they are with or without permit, must insure them with a private health insurance. In practice, not all employers insure workers without permits. 
Undocumented migrants must pay a monthly sum to insure their children as part of the "health basket"  that is given to all children in Israel through public services (for citizen children the payment is lower).  </t>
  </si>
  <si>
    <t>Despite the fact that the Patient's Rights Law instructs health care providers to grant treatment in cases of emergencies regardless of one's legal status and/or financial abilities, in practice many undocumented migrants, asylum seekers and other non-residents who have no health insurance encounter administrative difficulties receiving treatments through the E.R., e.g., they are requested to provide documents, show proof of a guarantor, and/or to pay fees. If the asylum seeker is unable to cover the charges, administrative staff send reminders that may be perceived as intimidating by the migrants.</t>
  </si>
  <si>
    <t xml:space="preserve">There were limited instances where legal migrants were trained as cultural mediators; however, the project was short-lived and not sustained. </t>
  </si>
  <si>
    <t>There is support in all these topics, though it is very limited. 
A. occurrence of health problems among 
    migrant or ethnic minority groups
B. social determinants of migrant and 
    ethnic minority health
C. issues concerning service provision for 
    migrants or ethnic minorities
D. evaluation of methods for reducing 
    inequalities in health or health care 
    affecting migrants or ethnic minorities</t>
  </si>
  <si>
    <t>Mainly in traditional public health-related issues such as TB, STD, and vaccine-preventable diseases.</t>
  </si>
  <si>
    <t xml:space="preserve">
No inclusion for undocumented migrants. This category is not explicitly mentioned in legislation. For all foreigners services should be pre-paid, except for  urgent help - during 30 days after help is delivered. Also State Border Guard Service is notified about case of medical help to a foreigner</t>
  </si>
  <si>
    <t xml:space="preserve">
A and B. No certain conditions. Undocumented migrants are not explicitly mentioned in health care legislation. For all foreigners services should be pre-paid, except for  urgent help - during 30 days after help is delivered. Also State Border Guard Service is notified about case of medical help to a foreigner</t>
  </si>
  <si>
    <t xml:space="preserve">A person born in India on or after 26th January 1950 but before 1st July, 1987 is citizen of India by birth irrespective of the nationality of his parents. 
A person born in India on or after 1st July,1987 but before 3rd December, 2004 is considered citizen of India by birth if either of his parents is a citizen of India at the time of his birth. 
A person born in India on or after 3rd December, 2004 is considered citizen of India by birth if both the parents are citizens of India or one of the parents is a citizen of India and the other is not an illegal migrant at the time of his birth. </t>
  </si>
  <si>
    <t>No targeted measures</t>
  </si>
  <si>
    <t>Temporal residents are able to bring in their parents, their children, their spouses, and their concubines; These can be found in the Migration Law (Ley de Migración) article 112º</t>
  </si>
  <si>
    <t>no restriction to a and restriction for b. As for a): there are no limitations at all for this relatives, hence they're considered within the right of family preservation; as for b): adult children aren´t allowed to enter with this prerrogative, just the ones that can demonstrate that are under a legal guardian, also they musn't be married. "Ley de Migración: arts. 111º and 112º. and 113º.</t>
  </si>
  <si>
    <t>Mexican law bans this participation in an general aspect from the article 33º of the Constitution. Sometimes political parties tend to accept permanent residents without any sanctions.</t>
  </si>
  <si>
    <t>Constant information is displayed in campaigns almost all of the year, besides consultations are available through the "Instituto Nacional de Migración".  However, this information is no directed for migrants to be active members in political life.</t>
  </si>
  <si>
    <t>Mexican law bans this participationsin an general aspect from the article 33º of the Constitution. Sometimes political parties tend to accept permanent residents without any sanctions.</t>
  </si>
  <si>
    <t>Permanent residents have analog legal prerogatives regarding thier human rights as the nationals, when they acquaire this condition.</t>
  </si>
  <si>
    <t xml:space="preserve">It must be noted that in Mexico the jus soli is used and not the jus sanguini. This means that you can only become Mexican CITIZEN (instead of a naturalization in some of the European countries were you can have either citizenship or become naturalised). Besides this whole time as a resident, the applicants must have stayed inside the country for at least 2 years prior the naturalization application (arts. 20º and 21º from the Nationality Law). There are requirements previous to these two years and after the 2 years. Previous to the 2 years they have to be permanent residents prior to their application for naturalization, so they have to already be in the country for 5 years.  And DURING these two years the individual may not leave the country for any reason. Then 2 years without leaving. After these two years they can begin they naturalization process which can take up to another 3-4 years. </t>
  </si>
  <si>
    <t>Constitutional article 30º (ius soli)</t>
  </si>
  <si>
    <t xml:space="preserve">there have always been an exam of culture and language, yet in the past the same procedure would take longer, the only thing that has changed is the culture exam format and that now you take both exams in a single day. </t>
  </si>
  <si>
    <t>Federal Law to Prevent and Eliminate Discrimination  The first article from mexican Constitution states the protection of a and b, and mexican law is ought to be interpreted by this criteria. “Any form of discrimination, based on ethnic or national origin, gender, age,disabilities, social status, medical conditions, religion, opinions, sexual orientation,marital status, or any other form, which violates the human dignity or seeks to annulor diminish the rights and freedoms of the people, is prohibited” (Mexican constitution)</t>
  </si>
  <si>
    <t xml:space="preserve">In Mexico the Specialised Body comes from the international agenda for human rights and the principles enlisted in the Interamerican Convention for Human Rights, therefore also contained in the mexican constitution. It is so that the Estate has to guarantee all needed proceedings for migrants, yet this is very limited in the actual practice. </t>
  </si>
  <si>
    <t>Law mandates that there has to exist certain awareness on diversity especially in terms of ethnicity due to the strong indigenous presence of peoples in America and, also, Mexico. Also the pertinent adaptation of any measure for equity of minority groups. Again, in practice this is applied with much limitation</t>
  </si>
  <si>
    <t>The first article from mexican Constitution states the protection of a and b, and mexican law is ought to be interpreted by this criteria. “Any form of discrimination, based on ethnic or national origin, gender, age,disabilities, social status, medical conditions, religion, opinions, sexual orientation,marital status, or any other form, which violates the human dignity or seeks to annulor diminish the rights and freedoms of the people, is prohibited” (Mexican constitution)</t>
  </si>
  <si>
    <t xml:space="preserve">A note regarding the term "legal migrants": In Israel, under the law of return, immigrants of Jewish descent (i.e., at least one Jewish grandparent) are entitled to permanent residency and/or citizenship and therefore are included under the National Health Insurance Law after being granted these statuses.  
The majority of legal migrants in Israel are migrant workers who are entitled only to private health insurance. I.e., the law obliges the employers of non-citizen workers to purchase private coverage. Private insurance policies are regulated by the Ministry of Finance and follow the Foreign Workers' Law and Directive. These limit the basket of services as compared to National Health Insurance by excluding  births, psychological services, genetic testing, existing medical conditions, in-patient nursing services, treatment of erectile dysfunction, infertility treatments, and sexual dysfunction (https://bit.ly/3dLy1Ov).
 The policies also depend on the insured person's ability to work, and insurance companies are entitled to terminate coverage should a doctor determine the loss of ability to work for over 90 days. 
However, a migrant with a valid residence permit who can prove that Israel is their “centre of life” can be  covered by national insurance scheme, same as citizen workers. The costs are shared between the worker and the employer. The insurance covers cases of work related injuries as well as maternity leave (https://bit.ly/2BPfC64).  </t>
  </si>
  <si>
    <t>No admin barriers</t>
  </si>
  <si>
    <t xml:space="preserve">B. Despite the fact that the Patient's Rights Law instructs health care providers to grant treatment in cases of emergencies regardless of one's legal status and/or financial abilities, in practice many asylum seekers and other non-residents who have no health insurance encounter administrative difficulties receiving treatments through the E.R., e.g., they are requested to provide documents, to show proof of a guarantor, and/or to pay fees. If the asylum seeker is unable to cover the charges, administrative staff send reminders that are may be perceived as intimidating by the asylum seekers. 
There is no transparent procedure or a public body that can give administrative support to asylum seekers. </t>
  </si>
  <si>
    <t>A, C Migrant workers with permit receive a booklet regarding their rights from PIBA (Population and Immigration Authority) that includes information about their right to health and access to health care services. They also get a access to a call center to inquire about their entitlements and forward their claims. 
In addition, documented and undocumented migrant workers as well as asylum seekers receive information from Mesila, the department at Tel Aviv municipality established to provide services and meet the needs of migrant workers who reside in or around the city (https://bit.ly/3dNFNHE).</t>
  </si>
  <si>
    <t>All migrants:a b and c</t>
  </si>
  <si>
    <t>According to government information, forms are available in Hebrew, Arabic, Russian and English, while “all services are required to have interpretation services available when needed in the course of medical treatment/advising (https://bit.ly/3idp83A)
Nevertheless, there are reports of gaps in provision.</t>
  </si>
  <si>
    <t>no provision in law</t>
  </si>
  <si>
    <t>B. The judgement about whether withholding care would be “life-threatening” is a discretionary one.</t>
  </si>
  <si>
    <t>Article 136 of of the Law on Aliens (108/2013) states that public bodies may not render services to a foreigner who does not hold a valid visa or residence permit and who fails to prove legal entry and residence in the territory. However, medical care can be given if withholding it would be life-threatening.</t>
  </si>
  <si>
    <t xml:space="preserve">The Decision no. 307/2014 on Identifying and registerng the persons covered by state health care insurance states in Article 4 that is the Ministry of Interior the institution respnsible in Albania to give information on asylum-seekers. This means that this information is given to the Fund of Health care insurance and the register of this category is made online.  In order to prove that a person is covered by health care, they need to have the health card - that can be obtained online or going in person to specific portals. The only document needed is the ID document. </t>
  </si>
  <si>
    <t xml:space="preserve">Law no 10 383/ 2011 as amended on Health Care Insurance, Article 5 of this law stipulates that asylum seekers are one of the categories that are not required ot contribute in the fund of health care insurance. It is the state budget that covers them, making asylum-seekers beneficiaries of packages of health care including: medical visits and examinations; buying of the medicaments; and medical treatments.  
However, the NGO Caritas reported in 2018 that “Albania lacks the necessary capacity to accommodate refugees and asylum seekers and to provide them with basic services such as food, health care, social services, housing, employment, etc.” (https://bit.ly/3givBIQ) 
The office of Albania’s ombudsman noted insufficient food and shortages of staff to provide medical and social services during an inspection in April 2019 (https://bit.ly/2YTOZGo).
Despite this, the Albanian Representative to the United Nations stated in 2019 that “All immigrants, irrespective of their status, enjoy the same access as nationals to Government-funded health services, including medical emergency.” (https://bit.ly/2VvxuDJ).  </t>
  </si>
  <si>
    <t xml:space="preserve">Law no 10 383/ 2011 as amended on Health Care Insurance, Article 5 of this law stipulates that asylum seekers are one of the categories that are not required ot contribute in the fund of health care insurance. It is the state budget that covers them, making asylum-seekers beneficiaries of packages of health care including: medical visits and examinations; buying of the medicaments; and medical treatments.  </t>
  </si>
  <si>
    <t xml:space="preserve">Based on the Decision No. 307/2014 foreign citizens that want to obtain the health card need to provide these documents: ID document; permit of stay and/or permit of work. </t>
  </si>
  <si>
    <t xml:space="preserve">Article 70 of the Law on Aliens (108/2013) (https://bit.ly/2C43puA) states  that “Long-term residents shall enjoy economic rights, health-related and social rights on the same terms as the Albanian nationals, in line with the legislation in force.” (Long-term, i.e. permanent residence can be granted after 5 years.) 
Article 53  states that aliens with a temporary residence permit “benefit [from] health care, financial assistance and support, based on the legal provisions in force”, but does not state what these legal provisions are. 
The   Albanian   social   security   system   consists   of   social    security    insurance    and    health    insurance    which, together, form the Social Security and Health Contribution scheme (SHC). Social    security    and    health    contributions        are        compulsory  for  all  economically  active  persons  with  a  permanent residence in Albania and include employed, self-employed,    unpaid    family    workers    and    other    economically active persons. Compulsory  social  security  and  health  contributions    also cover economically inactive persons; payment of  whose  contributions  is  financed  from  the  state budget.
(https://pwc.to/2NSV1k9). 
However, it is not clear whether the state also covers health contributions for unemployed migrants.  </t>
  </si>
  <si>
    <t xml:space="preserve">     
   Law on Protection from Discrimination, No. 10 221 dated 4.2.2010
 regulates the implementation of and respect for the principle of
equality in connection with gender, race, colour, ethnicity, language, gender
identity, sexual orientation, political, religious or philosophical beliefs, economic, education or social situation, pregnancy, parentage, parental responsibility, age, family or marital condition, civil status, residence, health status, genetic predispositions, disability2, affiliation with a particular group or for any other reason.
Article 4 of this law provides that this law is applicable to all persons who live and stay in the territory of the Republic of Albania.
2. Albanian citizens with a temporary or permanent residence outside the
borders of the Republic of Albania enjoy the protection that this law offers in
relations with the Albanian state organs.
3. Natural and legal foreign persons with a residence, domicile or</t>
  </si>
  <si>
    <t xml:space="preserve">Article 14 of Law on Protection from Discrimination, 
The Council of Ministers, the Minister of Labour, Social Issues and Equal 
Opportunities and the Interior Minister are each responsible for taking measures 
of a positive nature in order to fight discrimination in connection with the right to employment. The measures that are taken, among others, are: 
a) raising consciousness about this law with employees and employers, 
among other things, by supplying information about this law; 
b) establishing special and temporary policies, on the basis of the causes 
mentioned in article 1 of this law, for the purpose of encouraging equality, in 
particular, between man and woman as well as between fully physical able 
persons and those who have a disability. "
</t>
  </si>
  <si>
    <t xml:space="preserve">Law on Protection from Discrimination, Article 33 , point7:  On receipt of the complaint, the commissioner verifies the facts. For this
purpose, the commissioner may ask the complainant and the person against
whom the complaint has been made to submit written presentations within 30
days from the day the parties receive the notice. When he considers it necessary, the commissioner also takes information from any other person or source.Article 32 explains the 
Competences of the commissioner such as: 
a) to examine complaints from persons or groups of persons who claim
that they have been discriminated against, as provided in this law;
b) to examine complaints from organisations that have a lawful interest to
act in the name and with the written consent of individuals or groups of
individuals who claim that discrimination has occurred;
c) to perform administrative investigations after the receipt of credible
information about a violation of this law;
gj) at the request of the court examining a case, to set out an opinion in
writing on any kind of issue that is related to discrimination;
h) to contribute to reporting and, as the case may be, to submit reports to
international and regional bodies;
i) to represent a complainant in the judicial organs in civil cases, with his
approval in compliance with point 3 of article 34 of this law;
"
</t>
  </si>
  <si>
    <t xml:space="preserve">The commissioner for Protection from Discrimination, as provided by Law No. 10 221 below the commissioner, assures the effective protection from discrimination and from every other form of conduct that incites discrimination. The commissioner is a public legal person.
</t>
  </si>
  <si>
    <t xml:space="preserve">Law on Protection from Discrimination, Article 34
Subjects who have the right to submit a lawsuit for discrimination
1. Every person or group of persons who claim that discrimination has
been exercised against them for one of the causes mentioned in article 1 of this law may submit a lawsuit to the competent court according to the definitions of the Code of Civil Procedure for indemnification according to law or, as the case may be, to make a criminal denunciation before the organs competent for criminal prosecution." 
</t>
  </si>
  <si>
    <t xml:space="preserve">Goods and services
A natural or legal person who offers goods or services to the public,
whether or not for payment, is prohibited from discriminating against another
person who seeks to achieve or use them:
a) by refusing to give a person or group of persons goods or services for
the causes mentioned in article 1 of this law;
b) by refusing to offer a person goods or services in a similar manner, or
with similar qualities, or in conditions similar to those in which the goods or
services are offered to the public in general.                                                                                                                                                                                                                                                                         2. Point 1 of this article is especially applicable to:
d) systemisation in a place where housing is offered;
dh) the sale or renting of residences and other premises; Aeticle 20, law 10 221
"
</t>
  </si>
  <si>
    <t xml:space="preserve">Article 20 of Law on Protection from Discrimination : 
c) the contribution and possibility to benefit from goods from social
protection schemes, including social assistance, social insurance, protection ofchildren, disability benefits or any another scheme of social protection or otheradvantage offered to the public;
ç) the opportunity to use or enter into an educational institution"
</t>
  </si>
  <si>
    <t xml:space="preserve">"PROTECTION FROM DISCRIMINATION IN THE FIELD OF EDUCATION
Article 17
Prohibition of discrimination
1. Every distinction, limitation or exclusion is prohibited based on the
causes mentioned in article 1 of this law and which, among other things, is
related to:
"
</t>
  </si>
  <si>
    <t xml:space="preserve">Law No.10 221,  PROTECTION FROM DISCRIMINATION IN EMPLOYMENT
Article 12
Prohibition of discrimination
1. Discrimination against a person in connection with his right to
employment is prohibited. Discrimination includes every distinction, limitation or
exclusion that is based on the causes mentioned in article 1 of this law and
which, among other things, is related to:
"
</t>
  </si>
  <si>
    <t xml:space="preserve"> In Albania, national law does not explicitly include exceptions relating to difference of treatment based on nationality. Given that most of the complaints come from minorities who are also Albanian citizens, there is no overlap in case law between discrimination ontheground ofnationality and ethnicity (ELN report)
Law on Protection from Discrimination, No. 10 221 dated 4.2.2010  regulates the implementation of and respect for the principle of equality in connection with gender, race, colour, ethnicity, language, gender identity, sexual orientation, political, religious or philosophical beliefs, economic, education or social situation, pregnancy, parentage, parental responsibility, age, family or marital condition, civil status, residence, health status, genetic predispositions, disability, affiliation with a particular group or for any other reason.
Article 4 of this law provides that this law is applicable to all persons who live and stay in the territory of the Republic of Albania.
2. Albanian citizens with a temporary or permanent residence outside the borders of the Republic of Albania enjoy the protection that this law offers in
relations with the Albanian state organs.
3. Natural and legal foreign persons with a residence, domicile or headquarters outside the territory of the Republic of Albania enjoy the protection that this law offers in relations with the Albanian state organs.</t>
  </si>
  <si>
    <t xml:space="preserve">
"
</t>
  </si>
  <si>
    <t>Law on Citizenship No. 83 89 :Article 9, (2) A foreigner who has submitted an application for acquisition of the Albanian citizenship by naturalization shall acquire it if he fulfils the following requirements: she/he has lawfully resided in the territory of the Republic of Albania for not less than five consequent years;</t>
  </si>
  <si>
    <t>Article 106 of Law on Citizenship allows the Dual citizenship: ""an Albanian citizen may also be a citizen of another state"</t>
  </si>
  <si>
    <t>Article 9 (4) of Law on Citizenship stipulates that the foreigner should have never been sentenced in his/her state or in the Republic of Albania or in any third state for a criminal offence for which the law provides for a prison sentence of not less than three years. Exemption from this rule is made only if it is proved that the sentence was given for political motives;</t>
  </si>
  <si>
    <t xml:space="preserve">"State   Police, 
Information   for   Albanian   citizenship,   2003, 
http://www.asp.gov.al/pdf/shtetesia_shqiptare.pdf
, 
2014
.02.23
.
Foreign  national  for  profit  Albanian  citizenship  with  naturalization  must  meet  these conditions:  - Act  of  house  ownership  or  rental  contract  occupancy  of  the  accommodation  (notarized 
photocopy);
-  Contract  work  for  employees  or  certification  by  the  Office  of  taxes  for  self-employed  or 
investors (notarized photocopy)-;Documents  certifying  the  availability   of   funds   for   living as   bank   guarantees,   savings, certificates of revenue official ( notarized photocopy )Article 9 : he has a dwelling and sufficient income;"
"
</t>
  </si>
  <si>
    <t xml:space="preserve">Article 9 of Law on Citizenship provides that the applicant should have an elementary level of knowledge of the Albanian Language. </t>
  </si>
  <si>
    <t xml:space="preserve">Law on Citizenship No. 83 89, Article 8  A child born within the territory of the Republic of Albania from parents holding another citizenship who are lawful residents in the territory of the Republic of Albania can acquire the Albanian citizenship by birth with the consent of both parents. </t>
  </si>
  <si>
    <t>5 years
Law on Citizenship No. 83 89 :Article 9, (2) A foreigner who has submitted an application for acquisition of the Albanian citizenship by naturalization shall acquire it if he fulfils the following requirements:
- he has lawfully resided in the territory of the Republic of Albania for not less than five consequent years;</t>
  </si>
  <si>
    <t>Point 2 of the Article 70 of Law on Foreigners, 108/2013 as amended, provides that the  long-term residents shall  enjoy economic rights, health-related and social rights on the same terms as the Albanian nationals, in line with the legislation in force.
.</t>
  </si>
  <si>
    <t>Decision of Council of Ministers  Nr. 513/2013, as amended "On the definition of the criteria of procedures and documentation for entry, stay and treatment of foreigners in the Republic of Albania" For issuing permanent residence permit , foreigners must meet the requirements of Article 61 of Law no . 108/2013 " For foreigners " , and in addition to completing the documentation necessary for issuing temporary residence permits , depending on the theme , the foreigner must submit additional certificate on knowledge of Albanian language.</t>
  </si>
  <si>
    <t>Point 2 of the Article 70 provides that the  long-term residents shall  enjoy economic rights, health-related and social rights on the same terms as the Albanian nationals, in line with the legislation in force.
.</t>
  </si>
  <si>
    <t>Law on Foreigners, Article 64
Loss of the status of the long-term resident
1. The foreigner shall lose the status of the long-term resident if:
ç) he/she has left the territory of the Republic of Albania for an uninterrupted period of more than 12 months.</t>
  </si>
  <si>
    <t>Automatically (Articl 61 point 6) Law on Foreigners</t>
  </si>
  <si>
    <t>Point 6 of the same article provides that the permanent residence permit shall be replaced every 7 years through an automatic approval procedure.
Also the point 7 says that the expiry of the 7-year period of the document, permanent residence permit shall in no event result in cancellation or loss of the status of long-term resident.</t>
  </si>
  <si>
    <t xml:space="preserve">Article 61 of Law no. 108/2013 provides that: 
one of the requirements is: 
b) that the alien proves to have sufficient financial means to guarantee stable and consistent means of living for themselves and their family members without resorting to social assistance system.
</t>
  </si>
  <si>
    <t>For issuing permanent residence permit , foreigners must meet the requirements of Article 61 of Law no . 108/2013 " For foreigners " , and in addition to completing the documentation necessary for issuing temporary residence permits , depending on the theme , the foreigner must submit additional certificate on knowledge of Albanian language.</t>
  </si>
  <si>
    <t>Article 61 of Law on Foreigners 108/2013, as amended provides that: 4. Unless otherwise provided for in this law,  decision of Council of Ministers,  or 
any other international agreements ratified by the Republic of Albania, the residence permit shall be issued permanently, if the alien has legally  resided for five consecutive years in the Republic of Albania and has ties or stable activity in the country.</t>
  </si>
  <si>
    <t xml:space="preserve">Law No. 8788/ 2001 on “Non for Profit Organisations”, as amended stipulates that the state supports and promotes the activity of Non for profit organizations. State offers conditions and facilities for them in fulfilling their objectives.(Article 7) Foreign NGO-s in Albania in exercising their activies in the country have the same rights, facilities and obligations same as domestic NGO-s. (Article 33). Article 40 excludes Non for profit organizations from some fiscal and custom obligations, concerning tax on income. </t>
  </si>
  <si>
    <t xml:space="preserve">No active policy </t>
  </si>
  <si>
    <t>Such policy does not exist.</t>
  </si>
  <si>
    <t xml:space="preserve">Article 46 of the Constitution provides that everyone has the right to organize collectively for any lawful purpose and that the registration of organizations or societies in court is done according to the procedure provided by law. 
Further, article 9 of the Constitution provides for that the political parties are freely established and their organization must be in accordance with the democratic principles. The freedom of assembly is guaranteed by Article 47 of the Constitution, which provides that freedom of peaceful meetings and without arms, as well the participation in them is guaranteed. Peaceful meetings in squares and places of public passage are held in conformity with the law and with the procedures provided by law. </t>
  </si>
  <si>
    <t xml:space="preserve">  THE ELECTORAL CODE 
OF THE REPUBLIC OF ALBANIA amended by law no.31/2015 : In article 3
as a general principle provided that only Albanian citizens have the  right to vote. 
3. Every Albanian citizen, who has reached the age of 18, including on Election Day, without distinction according to race, ethnicity, gender, language, political conviction, religious belief, physical ability or economic condition, has the right to vote and to be elected in accordance with the rules provided for in this Code. One of the criteria to be included in the voter list as provided in article 44 point a) is to hold the Albanian citizenship. </t>
  </si>
  <si>
    <t xml:space="preserve">Article 3 of Law no. 69/2012 as amended in 2015 and 2018. The objective of Pre-University education is to help the students to establish and gain knowledge and attitudes aligned with democratic society;. They gain c) general cultural and civic values; ç) develop the sense of respensobility for themselves, the others and society; </t>
  </si>
  <si>
    <t>no information.</t>
  </si>
  <si>
    <t>none</t>
  </si>
  <si>
    <t>Article 3
The purpose of pre-university education system
University education system is aimed at forming of each individual, in order to meet the challenges of the future, be responsible for the family, society and nation and in particular to:
a) recognize, respect, protect national identity and develop our cultural heritage and diversity;
to be ready to offer his/her contribution to the welfare, progress, freedom and democracy;
c) have a deep conviction that justice, peace, harmony, cooperation and respect for others are the highest human values;
d) recognize and respect the traditions of other peoples;
d) be aware to fulfill its responsibilities to protect the environment</t>
  </si>
  <si>
    <t xml:space="preserve">No provision in law. </t>
  </si>
  <si>
    <t>No provision in law.</t>
  </si>
  <si>
    <t xml:space="preserve">no provision in law. </t>
  </si>
  <si>
    <t xml:space="preserve">Foreign nationals in the territory of the Republic of Albania shall enjoy all  fundamental rights and liberties, and meet the obligations provided for in the 
Constitution of the Republic of Albania as well as in the National Albanian  Legislation relating the Albanian citizens, except for the cases, where the 
Constitution preconditions certain rights and liberties upon the Albanian citizenship. Also Law 69/2012 in  Article 5 provides that:
1. The Republic of Albania guarantees the right to education of its citizens , foreigners and stateless persons , without discrimination of gender, race, color , ethnicity, language, sexual orientation , political or religious beliefs , state , economic or social , age , place of residence , disability or other reasons defined in legislation. 
2. In public schools compulsory education and upper secondary education are free. Education is open to all and compulsory education is set by law. 
non-compulsory education: No restrictions in law, there is no explicit provision for foreigners. The law on Education provides that non-compulsory education is conditioned by merit.
</t>
  </si>
  <si>
    <t>Provision of continuous and ongoing education support in language(s) of instruction for migrant pupils:
a. In compulsory education (both primary and secondary);
b. In pre-primary education.
Note: Migrant pupils may be placed in the mainstream classroom or a separate classroom for a transitional phase. This question relates to language support in either case.
)</t>
  </si>
  <si>
    <t xml:space="preserve">Law No. 108/2013 Article 57 (1) : The adult members of the foreigner's family who have entered the Republic of Albania for purposes of family reunification have the right to apply independently for a residence permit if they have stayed for a period of no less than 5 consecutive years in Albania. 
</t>
  </si>
  <si>
    <t>Article 36 point  3. Authority responsible for border and, because of proven health or humanitarian grounds, may postpone the period of enforcement of measures binding on the alien who is the subject of the order refusing the issue, renewal or order annulling the residence permit, or other acts issued following such order.</t>
  </si>
  <si>
    <t>Law no 108/2013 Article 60: Annulment of a residence permit issued for family reunification if it is discovered one of the below mentioned is true:
a. Actual and serious threat to public policy or national security, 
b) Proven fraud in the acquisition of permit (inexistent relationship or misleading information). b) has submitted fraudulent or false data 
c) Break-up of family relationship (before five years)
ç) both or one of the parents it is annulled the residence permit and it is not guaranteed the staying to the minor by the other part.</t>
  </si>
  <si>
    <t xml:space="preserve"> Law 108/2013, amended. Article 56 and 57 The residence permit for family reunification is issued for a time span not longer than the validity of the residence permit of the person submitting his/her application for family reunification. The residence permit for family reunion is given for a time period not longer than the residence permit of the person who submits the request for the family reunion. Every family member of the foreign nationals with legal residence in the Republic of Albania shall be granted for the first time a one year residence permit, renewble. Only after living for consecutive 5 years and they have not been granted other permits for different reasons that the one for family unification, the family members have the right to apply for an autonomous reisdence permit.  </t>
  </si>
  <si>
    <t xml:space="preserve">Article 56 point C, of law No. 108/2013 one of the conditions to be fulfilled by the supports is to ensure an appropriate accommodation meeting the general health and safety standards. </t>
  </si>
  <si>
    <t>According to Article 56 point D of the 108/2013 Law as amended another condition to be acquired by the supporter is to guarantee sustainable economic resources for himself/herself and whole family. These resources should be enough for them so they won't  ask for economic assistance. Decision of Council of Ministers  Nr. 513/2013, as amended states as well that should be issued a testimony of financial resources, that should be at least at the same level of minimum standard of  living  in Albania</t>
  </si>
  <si>
    <t xml:space="preserve">No requirement </t>
  </si>
  <si>
    <t>No requeirement.</t>
  </si>
  <si>
    <t>No requirement for language.</t>
  </si>
  <si>
    <t xml:space="preserve">Article 56 point 4 of Law "On Foreigners, Nr. 108/2013", as amended provides that children and relatives in the ascending lines being objectively incapable to fulfill their own needs, e.g:poor health condition may be required with permission stay as special case. Article 56 point 5 stipulates that adult children ( until 30 years old) may apply for family unification, with the only condtitions that the foreign who made the request * the host( will cover all fianncial costs for the children </t>
  </si>
  <si>
    <t>No residence requirement, law states only to have a residence permit.</t>
  </si>
  <si>
    <t xml:space="preserve">The Constitution of the Republic of Albania, Article 16, point 1, stipulates: “The fundamental rights and freedom as well as obligations, foreseen in the Constitution, for the Albanian citizens, are worth the same for the non–nationals and stateless persons in the territory of the Republic of Albania.” The principle of equal treatment is also reflected in Law No 7703/1993 (amended). Article 7 provides that social insurance applies protection for non-nationals and stateless persons working in Albania.
As per legislation, the compulsory health insurance covers all citizens of the Republic of Albania permanently residing in Albania, as well as non–nationals working and insured in the Republic of Albania. A special category of non-nationals (those who have been entitled to asylum in the Republic of Albania, according to Law “On Asylum in the Republic of Albania” and non-nationals who have applied for asylum, benefit from health insurance the same as the insured persons, while their contributions are paid by the state. The non-nationals who are not working can opt for the voluntary health insurance scheme alike the Albanian citizens who, for a certain period of time, and due to acceptable reasons, cannot be compulsorily insured. Decision 77/2015 of Council of Ministers states that in the category of persons who are covered by social and health insurance are included foreign citizens or stateless people, employed, employees or self-employed in subjects registered fro fiscal implication in Republic of Albania. These category of persons are covered and are offered all the service of social and health insruance.  </t>
  </si>
  <si>
    <t>The law stipulates that the foreigner has the right to education in Higher Education Institutions or Vocational Education. The documents needed do not include the residence permit or (other permit) but is necessary a proof of konwelde of the Albanian language. Instruction No. 17 of date: 30 .07.2019</t>
  </si>
  <si>
    <t xml:space="preserve">Law No. 15/2019 on 'Employment Promotion' stipulates in Article 4 the beneficiaries of employment services including: all foreigners with or without citizenship  entering and staying in Albania legally for employment purpores; all foreigners who has refugee status or asylum seekers; 
These services offer to them the opportunity to have a permit of work. 
</t>
  </si>
  <si>
    <t>As per the Albanian social security legislation (both social and health insurance), there are no examples of unequal treatment of non –nationals.
The Constitution of the Republic of Albania, Article 16, point 1, stipulates: “The fundamental rights and freedom as well as obligations, foreseen in the Constitution, for the Albanian citizens, are worth the same for the non–nationals and stateless persons in the territory of the Republic of Albania.” The principle of equal treatment is also reflected in Law No 7703/1993 (amended). Article 7 provides that social insurance applies protection for non-nationals and stateless persons working in Albania.
As per legislation, the compulsory health insurance covers all citizens of the Republic of Albania permanently residing in Albania, as well as non–nationals working and insured in the Republic of Albania. A special category of non-nationals (those who have been entitled to asylum in the Republic of Albania, according to Law “On Asylum in the Republic of Albania” and non-nationals who have applied for asylum, benefit from health insurance the same as the insured persons, while their contributions are paid by the state. The non-nationals who are not working can opt for the voluntary health insurance scheme alike the Albanian citizens who, for a certain period of time, and due to acceptable reasons, cannot be compulsorily insured.
Based on item 2 of Article 9 of Law No 9355/2005 (amended) the asylum seekers without the asylum status, are not entitled to social assistance.</t>
  </si>
  <si>
    <t>Only ad hoc</t>
  </si>
  <si>
    <t xml:space="preserve">Law on Higher Education, Article  92
Recognition of academic qualification acquired abroad is assessed, recognized based on the European qualifications Framework, on the Country of Origin Framework, and according to principles and international standarts on recognition of qualifications.  Regarding the Decision of Ministry of Education in 2009 the procedures and fees  of recognition are the same  as for nationals:  a) Application form b)diploma/certificate c)transcript of records or the supplement of diplomas d)Document of Identification: Passport and ID for both Albanian or foreign citizens e) Mandate payment ( 2 500 ALL). Point b,c and d should be translated in  Albanian for foreign citizens
</t>
  </si>
  <si>
    <t>Article 3 of Law No 7995, date 20.09.1995 “On Employment Promotion", provides that any person seeking a job or a new job may address for a job or job training to the National Employment Office, or with its permission, to any other employment office. Through the competent employment office, he/she shall be registered to receive the assistance he/she is eligible for. Foreign nationals and stateless persons shall enjoy the same rights as the Albanian nationals, because the competent authorities have qualified the former for residence and have issued work permits for them.    
Article 3 : Foreign nationals and stateless persons, who get married to Albanian citizens, shall enjoy the same rights as the Albanian citizens, provided they are residents of the Republic of Albania</t>
  </si>
  <si>
    <t xml:space="preserve">As article 41, of Law No. 108/2013  mentions: Work permission of self-employment is given to the foreign self-employed persons limiting their activity, according conditions in work permission on motivation of employment, to a certain geographical area and timeframes mentioned in work permission. 
</t>
  </si>
  <si>
    <t xml:space="preserve">Article 21 of Law No 152/2013, as amended, “On Civil Servant Status”  provides that among the general requirements to be met in order to have employment access to the Albanian civil service, the Albanian citizenship is considered the main requirement, alongside with knowledge of albanian language. </t>
  </si>
  <si>
    <t xml:space="preserve">EU workers  have the same access to the workplaces available in the labour market, which means they enjoy the same employment opportunities as the Albanian citizens do, fully complying with requirements and clauses laid down in Law 108/2013.    Article 39 and 41 of Law 108/2013 provide the requirements of work permit issuance for employees and self-employed, when a preliminary review of labour market and exceptive cases from this obligation are required. Article 71 of Law 108/2013 provides that the foreigner  may be employed in the Republic of Albania upon being provided 
with a  work permit, or business registration certificate, except as otherwise provided in  this law, international agreements recognized by the Republic of Albania, or unilateral position stated by decision of the Council of Ministers. .  Article 72 stipulates that foreigners employed for less than one month for a period of 1 year are not obliged for work permit. 
</t>
  </si>
  <si>
    <t xml:space="preserve">Minority health is addressed through additional services provided by health mediators who are part of the National Network of Health Mediators managed by the Ministry of Healthcare funded with EU funds. At present they are 130 people covering the whole country. The number is insufficient to cover the 700,000 Roma who are in need of health mediation. However, according to recent evaluation and monitoring the results of the programme are positive.
The main NGO activities in regard to minority oriented health initiatives are funded by the Global Fund and cover risk groups in regard to HIV and tuberculosis. Over the last years there have been ten organizations across the country which work on Component 5: Decreasing vulnerability to HIV for people from the Roma community, who are in the highest risk group. The main activities include screenings, prevention, information sharing, and assistance in the process of treatment. The organizations work with health mediators from the community who have established relationships of trust. The projects are funded by the Global Fund which is planning to stop funding for Bulgaria over the next two years, at which point the state should take over. NGO representatives and experts do not think that the state is ready to take over such initiatives. 
</t>
  </si>
  <si>
    <t xml:space="preserve">A, B, C (only for ethnic minorities)
A number of state and international organizations supported studies have been conducted on ethnic minorities’ health. The focus is on Roma and Turkish minorities taking into account the specific health problems occurring, the various factors leading to such problems (including economic, cultural, education level and other social determinants), and the barriers to access to healthcare and health service provisions. Such research is taken into account when drafting strategic policy documents .
</t>
  </si>
  <si>
    <t xml:space="preserve">There is no systematic policy encouraged involvement of migrants for provision of health care information, service design or delivery.
Practice: 
SAR hires interpreters paid by the  hour out of a pool of 30-40 people for various services related to asylum seekers. Some of these interpreters are with a refugee status or long-term residents. Currently there is a case of a Syrian doctor of migrant background hired in one of the SAR reception centres.
NGOs cooperate with refugees and migrants in projects employing social mediators and social workers (e.g. the BRC and the Council for Refugee Women).
</t>
  </si>
  <si>
    <t xml:space="preserve">Laws: Law for Health
Practice:
There is a gap in the law. Doctors are required to inform the patient in an “understandable and accessible language” on the procedures and conditions of treatment. Patients sign informed consent. However, no requirement for providing this information in particular language other than Bulgarian.
Research among asylum seekers shows that patients are not provided with any interpretation services when treated in hospitals , unless there is a volunteer or an NGO worker.
</t>
  </si>
  <si>
    <t xml:space="preserve">The above described efforts cover at best groups residing in SAR reception centres, i.e. asylum seekers or status holders residing in the camps. Status holders who used to be part of the Integration Programme also had access to leaflets and information materials on the territory of the Integration centre. 
TCN who are legal migrants and undocumented migrants, who do not visit such points, are not covered in any way by the targeted information.
</t>
  </si>
  <si>
    <t>Asylum seekers</t>
  </si>
  <si>
    <t>Undocumented migrants may have difficulty providing the required documentation.  Administrative discretion in granting or refusing care in certain cases applies to the extent that some GPs refuse to take up asylum seekers or legal migrants as patients (see question 2a). It also applies when judgements are made by medical staff about what is an “urgent” or “emergency” case</t>
  </si>
  <si>
    <t xml:space="preserve">Laws:  Law for Health Insurance, Law for Health, Law for Foreigners
We describe here the entitlements for UDMs not living in detention centres (Category 2).
There are no statistics available for the number of undocumented migrants. Their total number is low (Baldwin-Edwards and Kraler 2009), and experts estimate that they are about 10-15 percent of the overall migrant population. (Dzengozova 2009:25) Speculating with the numbers for 2011-2013, and comparing this to the capacity of the two detention centres, (DC) the number of those outside DC could be up to ten times more. 
Category 1. Legal aspect: Undocumented migrants in detention centres (DC Lyubimets near the Bulgarian-Turkish border, and DC Busmantsi, near Sofia) have access to health care services free of charge, covered by the MoI. Medical staff (doctors and nurses) is appointed by the MoI Hospital. In Sofia, migrants are referred to the hospital when in need of specialists’ care or hospital treatment. Outside Sofia and in cases where the Mo hospital cannot provide a specialist, the MoI has agreements with local hospitals for referrals.  
Practice: According to doctors in the detention centres problems arise in the following cases: dental care, pregnant women and children’s treatment. The MoI hospital does not have maternal ward or obstetricians, neither a paediatrician. Referral to other hospitals is administratively and organizationally complicated. There is no established path to solve such cases and decisions are made case by case.
Migrants who have spent periods of time in the two detention centres have repeatedly reported that doctors do not refer them to specialists and to hospitals upon medical complaints, instead often prescribing ‘aspirin’ for all types of complaints .
Category 2:  Legal aspect: Undocumented migrants outside detention centres have no access to free health care and have to pay full costs at the point of use. As with legal migrants paying for services, the cost should be the same as for Bulgarian nationals, who are uninsured and are charged for medical services at the point of use. Emergency service has to be provided unconditionally, but has to be paid afterwards on rates defined by each health care establishment by TCN migrants without private insurance.
Practice: Interviews with GPs and other doctors demonstrate that there is a practice of treating undocumented migrants informally through out-of-pocket payment without registering them in the system. 
While the Emergency service should treat patients irrespective of their insurance or residence status, in practice there have been numerous complaints of people being turned back and refused care.   Cases of the Emergency services refusing to take uninsured patients have been reported extensively throughout the country not only in the case of migrants, but also in the case of uninsured Bulgarian citizens, especially in the case of the Roma.
</t>
  </si>
  <si>
    <t>Administrative discretion in granting or refusing care in certain cases applies to the extent that some GPs refuse to take up asylum seekers or legal migrants as patients (see question 2a). It also applies when judgements are made by medical staff about what is an “urgent” or “emergency” case</t>
  </si>
  <si>
    <t>Health insurance is mandatory for all persons who seek or have been granted refugee status or humanitarian status or a right of asylum in Bulgaria. The government pays the health contributions for these persons during the procedure for granting of refugee status or a right of asylum. Every asylum seeker is entitlеd to health insurance from the day the asylum procedure started.  (Law on health insurance, art. 33, art. 34, art. 40). The Law on Asylum and Refugees stipulates that asulum seekers have the same rights of health insurance as Bulgarian citizens (art. 29 (1) 5). Inclusion is unconditional by law.</t>
  </si>
  <si>
    <t>No change. EU citizens have full rights like Bulgarian citizens, unconditional. The same applies for certain countries under bilateral agreements (N. Macedonia, Serbia, Montenegro, Albania). Long-term and permanent residence holders are obliged to participate in the National Health Insurance system and pay monthly contributions. (Law on health insurance, art. 33, art. 34, art. 40).</t>
  </si>
  <si>
    <t xml:space="preserve">Laws: Law for Asylum and Refugees
Legal Aspect: Asylum seekers are covered by the National Health Insurance system during the period of the asylum application procedure and are treated the same way as insured Bulgarian citizens. Based on information provided by the State Agency for Refugees (SAR) monthly contributions are paid by the National Revenues Agency (NRA). Asylum seekers have the right to register for a GP and have access to all medical services same as Bulgarian citizens.  Those who live in the SAR reception and residence centres also have access to medical staff in the camps.
Practice: Full enjoyment of entitlements depends on completion of registration in the Health Insrunace System. Full access may also be harder for asylum seekers not living in a reception centres because they may be unable to find a GP.
There is up to 2-months delay in the communication between SAR, NRA, and hindering registration in the Health Insurance System which complicated access to medical services.  In such cases NRA can provide asylum seekers with a document certifying the health insurance status. In practice, there have been reports by asylum seekers and by volunteers that proving a health insurance status is delayed even through this additional administrative step, allowing for some cases of patients to be left without treatment in the initial period. Asylum seekers residing in SAR reception centres are usually first referred to the medical staff in the camps. Those living on external addresses have no access to the camp medical staff. 
Other problems include: GPs reluctance to take up new patients among the asylum seekers (with change of status and address, they might change GP), insufficient numbers of GPs in the neighbouring to SAR camps clinics, GPs refusing to treat asylum seekers not being informed on asylum seekers’ entitlements. 
Note: Asylum seekers do not have to contribute to the healthcare system monthly instalments like most of the Bulgarian nationals. The costs are covered by the state through NRA (see comments in 2a).
</t>
  </si>
  <si>
    <t xml:space="preserve">Laws: Law for Health, Law for Foreigners, Law for Health Insurance. 
Notes: Different regulations apply for transit, short-term (90 days) or prolonged (1 year) residence permit holders on one hand, and for long-term (5 years) and permanent residence permit holders on the other hand. Based on statistics provided by the Ministry of Interior (MoI) for the period of 2011-2013, the number of residence permits issued to TCN in the first category is much higher than permits for the second category (roughly close to 42,000 against about 12,000 ). We describe the entitlements that are conditional on belonging to Category 2. 
Category 1: Transit, short-term (90 days) or prolonged (1 year) residence permit holders are obliged to have private medical insurance for the period of their stay and pay full cost at the point of use for services not covered by the private insurance. TCN can only apply for a prolonged-residence permit and have the right to a long-term one after the first 5 years. 
Category 2:  Long-term (with a permit for 5 years) and permanent (unlimited) residence permit holders are obliged to participate in the National Health Insurance system by paying monthly contributions. The obligation begins at the moment of issuing the permit. The basis for the contributions is calculated as for Bulgarian citizens – based on the type of employment contract and the income, or the minimum contribution, if such contract is not in place. The coverage and access to the healthcare system starts immediately after the person is registered and starts paying the contributions as long as there are regular monthly payments. Long-term residence permits are more often issued to EU citizen, hence the small number of such permits issued by MoI for TCN (433 for the three-year-period). 
</t>
  </si>
  <si>
    <t xml:space="preserve">Positive action is permitted in the Protection Against Discrimination Act in respect of racial or ethnic origin, religion or belief, disability, age or sexual orientation.
Country report - Non-discrimination
Transposition and implementation at national level of Council Directives 2000/43 and 2000/78
https://www.equalitylaw.eu/downloads/5035-bulgaria-country-report-non-discrimination-2019-pdf-2-01-mb
</t>
  </si>
  <si>
    <t>Protection Against Discrimination Commission.</t>
  </si>
  <si>
    <t xml:space="preserve">Protection Against Discrimination Act prohibits discrimination in access to and supply of goods and services - art. 37
</t>
  </si>
  <si>
    <t>Social Assistance Act
Article 3. 
The provision of social assistance benefits and social services shall exclude any direct or indirect discrimination of individuals on the basis of sex, race, nationality, ethnic belonging, human genome, citizenship, origin, religion or faith, education, beliefs, political affiliations, personal or public status, disability, age, sexual orientation, marital status, ownership of property, or any other feature established in a law or international treaty that the Republic of Bulgaria is signatory to.</t>
  </si>
  <si>
    <t>Pre-school and School Education Act
Article 3. 
List of main principles, including "equal treatment and non-discrimination in pre-school and school education"</t>
  </si>
  <si>
    <t>Labour Code, art. 8 (3) 
In exercising labour rights and duties, no direct or indirect discrimination shall be allowed on grounds of nationality, origin, sex, sexual orientation, race, skin colour, age, political and religious convictions, affiliation to trade union and other public organisations and movements, family and material status, presence of mental or physical disabilities, as well as differences in the term of the contract and the duration of the working time.</t>
  </si>
  <si>
    <t>The Constitution of Bulgaria 
Art. 6. (1) All persons are born free and equal in dignity and rights.
(2) All citizens shall be equal before the law. There shall be no privileges or restriction of rights on the grounds of race, nationality, ethnic self-identity, sex, origin, religion, education, opinion, political affiliation, personal or social status or property status.
Protection Against Discrimination Act
Article 4 (1) Any direct or indirect discrimination on the grounds of sex, race, nationality, ethnic origin, citizenship, origin, religion or belief, education, opinions, political belonging, personal or public status, disability, age, sexual orientation, marital status, property status, or on any other grounds, established by the law, or by international treaties to which the Republic of Bulgaria is a party, is forbidden. 
Council Directive 2000/43/EC of 29 June 2000 implementing the principle of equal treatment between persons irrespective of racial or ethnic origin
Council Directive 2000/78/EC of 27 November 2000 establishing a general framework for equal treatment in employment and occupation</t>
  </si>
  <si>
    <t>In law, can include measures aimed at protecting the distinctive identity of persons belonging to ethnic, religious and linguistic minorities, and their rights, alone or with other members of their groups, to preserve and develop their culture, to profess and exercise their religion, and to use their language; and measures in training or education aimed at guaranteeing the participation of persons belonging to ethnic minorities, as far as and as long as such measures are necessary.</t>
  </si>
  <si>
    <t xml:space="preserve">For nationality, however, the Protection Against Discrimination Act provides for an exception for any different treatment stipulated in the Constitution or other laws. While there are a number of legislative provisions for different treatment of non-nationals, in areas like voting rights, and access to civil service, this does not render nationality ineffective as a protected ground. This is so because the law still forbids the many more, indeed innumerable, instances in which private actors or authorities other than parliament could decide to differentiate against non-nationals.  </t>
  </si>
  <si>
    <t>art. 15
Persons of Bulgarian origin or adopted by a Bulgarian do not need to renonce their foreign citizenship. 
This is a big exception covering most applicants.</t>
  </si>
  <si>
    <t>art. 2.
Persons that graduated Bulgarian university or school present their diploma as a proof of command of Bulgarian language.
Art. 7 (6) 
People from Bulgarian origin or adopted by Bulgarian pass only an oral conversation and need elementary command of Bulgarian language.</t>
  </si>
  <si>
    <t>Bulgarian Citizenship Act (BCA), Art.12 - Requires no less than 5 years of permanent or long-term residence.
Permanent or long-term residence themselves require at least 5 years of stay.
Therefore, more than 10 years</t>
  </si>
  <si>
    <t xml:space="preserve">a - "Name of new law/policy:  Law on amendment of and addition to the Law on Foreign Nationals in the Republic of Bulgaria, introducing amendments to the Law on Bulgarian Citizenship
Date of adoption &amp; date of entry into force: 10.12.2013 &amp; 20.12.2013
Summary of changes:  Dual citizenship is allowed for certain categories of migrants in Bulgaria. According to the new Article 12, Paragraph 2 of the Law on Bulgarian Citizenship, the following groups of persons are exempted from the requirement to renounce one’s previous nationality:
1. Persons - spouses of Bulgarian citizens; 
2. Nationals of a Member State of the European Union, State Party to the Agreement on the European Economic Area or the Swiss Confederation; 
3. Nationals of countries with which Bulgaria has signed agreements, which establish reciprocity  .
Web-link: http://dv.parliament.bg/DVWeb/showMaterialDV.jsp;jsessionid=F80EC223696C1B82B239E5268A371544?idMat=81164 (Bulgarian text; no English language version has been accessible)
"
</t>
  </si>
  <si>
    <t>The foreign person should not have been sentenced by a Bulgarian court for a premeditated crime of a general nature and has not been the subject of criminal proceedings for such a crime unless the person concerned has been rehabilitated (Art.12, it.3 of the BCA).</t>
  </si>
  <si>
    <t>The foreign person is required to have an income and occupation enabling him/her to support himself/herself in the Republic of Bulgaria (Art.12, it.4 of the BCA)</t>
  </si>
  <si>
    <t xml:space="preserve">Application documents for Bulgarian citizenship should include evidence of command of Bulgarian language (Art.4, it.6 of Regulation No.1 of  19.02.1999 for application of Chapter Five of the NCA).
Knowledge of Bulgarian language is certified under Regulation No 5 of 03.09.1999 for assessment of the knowledge of Bulgarian language for acquisition of Bulgarian citizenship by naturalization:
• By a certificate for completed language training course issued by an authorized institution, verified by a Commission with the Ministry of Education, Youth and Science (MEYS);
• By test in writing held on a monthly basis by a Commission with the MEYS according to a pre-announced schedule which certifies command of Bulgarian language enough for normal communication on an elementary level (corresponds to A2).
</t>
  </si>
  <si>
    <t>Art.13, it.3 of the BCA provides for acquisition of Bulgarian citizenship if the person was born in Bulgaria, and if he/she has been granted long-term residence permit of not less than 3 years. Also residence period reduced at age 18 to 3 years.</t>
  </si>
  <si>
    <t>Adults, who have been granted permission for long-term residence in Bulgaria may acquire Bulgarian citizenship by naturalization under the terms and regulations of the Bulgarian Citizenship Act (BCA). Art.12, It requires no less than 5 years of permanent residence. The foreign national should have received the permanent residence permit at least five years before the date of the application for naturalization. Citizenship is granted by an order of the President of the Republic of Bulgaria at the proposal of the Minister of Justice on the basis of the  Citizenship Council with the Ministry of Justice (Art.98 of the Constitution).</t>
  </si>
  <si>
    <t>The long-term residence permit is renewed upon request - art. 23
The permanent residence permit is indefinite and does not require renewal.</t>
  </si>
  <si>
    <t>5 years - for long-term residence permit (art. 23 Law on Foreigners in the Republic of Bulgaria).
Indefinite - for permanent residence permit (art. 23)</t>
  </si>
  <si>
    <t>Art. 24g (9) 
To get a long-term residence foreigners should have adequate financial resources for them and their family, without social support, to the amount not less than the minimum monthly salary or pension, as well as mandatory health insurance or insurance throughout the term of residence. Similar requirement for permanent residence.</t>
  </si>
  <si>
    <t>5 years for long-term residence permit (art. 24g Law on Foreigners in the Republic of Bulgaria). This status is permanent unless reasons for revocation arise.
5 years for permanent residence permit (art. 25)</t>
  </si>
  <si>
    <t>Name of new law/policy: Law on amendment of and addition to the Law on Foreign Nationals in the Republic of Bulgaria, introducing amendments to the Law on Health Insurance
Date of adoption &amp; date of entry into force: 13.01.2011 &amp; 01.02.2011
Summary of changes: 
Foreign nationals with a right to long term residence are included in the group of persons who are obligatory insured.
Web-link:  http://dv.parliament.bg/DVWeb/showMaterialDV.jsp?idMat=43355 (Bulgarian text; no English language version has been accessible)
Name of new law/policy: Law on amendment of and addition to the Law on Foreign Nationals in the Republic of Bulgaria, introducing amendments to the Law on Health
Date of adoption &amp; date of entry into force: 13.01.2011 &amp; 01.02.2011
Summary of changes: 
Foreign nationals with a right to long term residence are included in the group of persons who have the right to medical assistance as Bulgarian citizens. 
Furthermore, Article 33, Para.1 of the Law on Foreign Nationals in the Republic of Bulgaria is amended to state that long term residence holders and their family members are given access to the national labour market as Bulgarian citizens. They can be employed under the same procedure existing for Bulgarian citizens.
Name of new law/policy: Name of new law/policy: Law on amendment of and addition to the Law on Social Assistance (In Bulgarian: Закон за социалното подпомагане)
Date of adoption &amp; date of entry into force: 11.04.2012 &amp; 24.04.2012
 Summary of changes: There is a new paragraph 6 to article 2 of the Law on Social Assistance. According to it foreign nationals with long term or permanent residence permits have a right to social assistance and social services. 
Web-link:  http://dv.parliament.bg/DVWeb/showMaterialDV.jsp?idMat=63693 (Bulgarian text; no English language version has been accessible)
There is no change in the score of this indicator. These amendments have just explicitly regulated the access for LTR and permenant residents.</t>
  </si>
  <si>
    <t>According to Art.26 (2) of the LFRB: “refused shall be the extension of the period of a long-term residence in the country or revoked shall be the right of a long-term stay of a foreigner for whom it is established that he has not stayed on the territory of the Republic of Bulgaria or of any other EU member state for a period of 12 continuous months”</t>
  </si>
  <si>
    <t>The long-term residence permit is renewed upon a request of the foreigner by offices for administrative control of foreigners after expiration of its term (Art.33c (2) of the Law for the Foreigners in the Republic of Bulgaria)</t>
  </si>
  <si>
    <t>Under Art.19, it.3 of the Regulations for Application of the LFRB, long-term residence permit applicants are required to submit documents proving they have the economic resources to stay in the country. The additional provisions of the Regulations for the Application of the LFRB (§1, it. 1) define “Evidence of economic resources during the time of residence in the country” shall be the official documents, certifying the availability of financial resources, securities, movable and immovable property on the territory of Bulgaria.</t>
  </si>
  <si>
    <t>No langauage requirement</t>
  </si>
  <si>
    <t>Long-term residence permit is granted to foreigners who have stayed on legal grounds without interruption on the territory of the country during the last 5 years (Art.5, para 1 (5) of the Law on Foreigners in the Republic of Bulgaria (LFRB))</t>
  </si>
  <si>
    <t>Under the Electoral Code (2014), only Bulgarian citizens have the right to vote in parliamentary and presidential elections. Bulgarian citizens and EU nationals can vote in the European Parliament elections and municipal elections. Only Bulgarian citizens can stand in the parliamentary and presidential elections. Bulgarian citizens and EU nationals can stand in the European Parliament elections and municipal elections</t>
  </si>
  <si>
    <t>There are information materials on the rights of foreigners to work in Bulgaria and Employment Bureaus. In 2009 and 2010 the Ministry of Labour and Social Policy (MLSP) funded different projects in this area under the European Integration Fund for third country nationals (EIF).</t>
  </si>
  <si>
    <t xml:space="preserve">a - No consultation on national level (skip to question 72a)
b- Members of consultation body are selected and appointed by the state only
</t>
  </si>
  <si>
    <t>Under the Law on Political Parties in Bulgaria (Art.2 (1) "Political parties are voluntary associations of citizens with  rights to vote under Bulgarian legislation".</t>
  </si>
  <si>
    <t xml:space="preserve">Intercultural education is included in the curriculum for Pedagogy - but usually as an elective course. Intercultural education and similar courses are also offered to teachers as professional development training, also elective. </t>
  </si>
  <si>
    <t>Law on pre-school and school education was amended to include in art. 9 family members of people holding a permanent residence permit.
From 2018 family members are also included in the Labour Migration and Labour Mobility Act, art. 49.</t>
  </si>
  <si>
    <t>A - The Ministry of Education and Science developed curriculum  for Bulgarian language as a foreign language for refugees and migrants. It is mandatory for schools.</t>
  </si>
  <si>
    <t>The Ministry of Education and Science developed curriculum  for Bulgarian language as a foreign language for refugees and migrants. The first part is focused on comunication while the second part is focised on additional competences on Bugarian language, math, sciences and geography.</t>
  </si>
  <si>
    <t>Ordinance No.13 (2016) of the Ministry of Education and Science approved a state standard on the civic, health, environmental and intercultural education.</t>
  </si>
  <si>
    <t>A - The Ordinance No.6 (2016) of the Ministry of Education and Science on the learning of Bulgarian literary language introduced the state educational standard on learning Bulgarian in the school system.</t>
  </si>
  <si>
    <t xml:space="preserve">Ordinance No.6 (2016) of the Ministry of Education and Science on the learning of Bulgarian literary language
Art. 4 (3)
Additional Bulgarian language training for children and pupils for whom Bulgarian is not their mother tongue - free of charge (funded by the state budget).
Art. 10
This training is provided to children from minorities, citizens of other EU states, refugees, citizens of third countries - depending on the child's individual needs.
Art. 13
The additional training can be either individual or in groups. For pre-school - twice a week, for primary education - 3 hours a week, for high school - up to 5 hours a week. The language training can be held during the school year or during vacations. The training is provided after a written application by the parents to the director of the school or kindergarten.
</t>
  </si>
  <si>
    <t>Law on pre-school and school education (2016)
Art. 9
(2) School education at state-owned and municipal schools shall be free also above the compulsory school age for:
1. Bulgarian citizens; 2. citizens of another Member State;
3. citizens of third countries: (a) holding a permanent residence permit; (b) entitled to long-term or continuous residence in the country, as well as members of their families; (c) admitted in accordance with acts of the Council of Ministers; (d) admitted in accordance with an international treaty or agreement on these matters; (e) in accordance with a special law; (f) seeking or granted international protection in the country.
(3) Foreign minors, seeking or granted international protection in accordance with the Asylum and Refugees Act, shall receive free education and training at state-owned and municipal kindergartens and schools in the Republic of Bulgaria under the terms and conditions applicable to Bulgarian citizens.
(5) In the cases other than those under paragraph 2, citizens of third countries above the compulsory school age shall be educated at state-owned and municipal schools upon the payment of tuition fees at rates approved by the Council of Ministers.
There is no specific legal right for migrants to access pre-primary education in the Law on pre-school and school education. However, Labour Migration and Labour Mobility Act was approved in 2016. Article 49 provides that citizens of other EU countries have all rights like Bulgarian citizens. Holders of Single permit for residence and work (which is a temporary work permit, usually less than 1 year) are equal to Bulgarian citizens with regard to education and professional training and other labour rights (holders of other work permits and self-employment permits are included - art. 54). According to art. 50, para 1 long term or permanent residence holders also have the same rights.</t>
  </si>
  <si>
    <t>No targeted measures.</t>
  </si>
  <si>
    <t>B covered: Requirements related to intercultural education at schools have been laid down in state educational standards, different educational programmes.</t>
  </si>
  <si>
    <t xml:space="preserve">See above.  Bulgarian language programs for migrant pupils from EU and EEA countries in primary education stage (I-IV grade) synchronize state education requirements for Bulgarian language and literature programs with the Common European Framework (cover level B1), focusing on literary Bulgarian and common levels of communicative language competence, laid down in the framework. Teaching migrants in Bulgarian language is done by primary school teachers and teachers in Bulgarian language and literature in accordance with the stage and level of education. Methodological instructions offer guidelines for teachers, lesson materials, teaching aids and specific methods of assessing pupils’ performance. Control is exercised by regional education inspectorates. </t>
  </si>
  <si>
    <t xml:space="preserve">The Ministry of Education, Youth and Science has developed a Bulgarian language  curriculum for migrants pupils of primary education stage
(I-IV grade), intended for teaching Bulgarian to migrant pupils of compulsory school age – children of nationals of EU member countries, European
Economic Area and the Swiss Confederation residing in Bulgaria and  trained in primary stage (I-IV grades). The curriculum takes into account different levels of knowledge of literary Bulgarian. It is divided into 2 modules: 1.Initial literacy module and 2.  Language training module. Module 1 or Module 2 are applied depending on the needs of the pupils  for integration in the Bulgarian language
environment determined by age and family.The curriculum is implemented in 90 hours annually (3 hours per week). </t>
  </si>
  <si>
    <t xml:space="preserve">There is a provision for  training foreign nationals in Bulgarian language to be done in schools designated by the Head of the  relevant regional education inspectorates (Art.5(3) of Regulation No.3 of 19.06.2009 on terms and conditions for free of charge education in Bulgarian, as well as training in mother tongue and culture of pupils of compulsory school age - children of nationals of EU member countries, European Economic Area and the Swiss Confederation).
Training is done in classes outside the curriculum within 12 months (Art.8 (1) of the Regulation). For pre-school education there are no clear provisions how additional training in Bulgarian language should be done.
</t>
  </si>
  <si>
    <t xml:space="preserve">NGOs and UNHCR provide recognized refugees and humanitarian status holders with consultations and information on their rights and obligations, as well as mediators for their enrollment in schools.
There is no data whether such services are provided to other groups of foreigners.
</t>
  </si>
  <si>
    <t>Legislation restrictions related to access to education are related to the amount of the tuition fee paid.
Access to higher education in the Republic of Bulgaria (such as students, PhDs, specializing students) of persons, mentioned below is under the same conditions as of Bulgarian nationals: a. Citizens of EU member states and the European Economic Area(Art.68, it.6 of the Higher Education Act); b. Foreigners with permanent residence permit; refugees or humanitarian status holders, foreigners of Bulgarian origin (Art.11,para.3, it.1-3 of the Regulations of state requirements for admission of students in higher schools in Bulgaria and Art.17, para 2, it.1-3 of the  Regulations of state requirements for admission and training of PhD candidates); c. The above groups of foreign nationals pay tuition fees under the rules established for Bulgarian nationals.
Foreign students, PhDs and trainees that do not fall under the above groups pay tuition fees which in the state higher schools cannot be less than the differentiated rate for the cost of training
Bachelor degree students are admitted  after completion of secondary school, certified by respective diploma  and successful passing of competition exams in compliance with state requirements.</t>
  </si>
  <si>
    <t xml:space="preserve">Art.2(6), it.4
Law amendment of 2019 - parents/grandparents of Bulgarian citizen or of his/hers spouse are considered family members even if they are not financially dependent.
</t>
  </si>
  <si>
    <t>Art. 24e, para 3 - After five years the spouse and adult children have the right to autonomous long-term residence, under certain conditions set in art. 24g (including adequate income, no more than 10 months stay abroad for 5 years). There are special procedures in case of divorce, death etc.</t>
  </si>
  <si>
    <t xml:space="preserve">
Art. 26 (8) 
Most elements are taken into account before decision is taken for refusal of long-term residence. But not for renewal or refusal of continuous residence.
</t>
  </si>
  <si>
    <t xml:space="preserve">Art. 26 (2) in connection with art 24 and 24g. Residence renewal is refused if original conditions are no longer satisfied - such as income, housing etc.
</t>
  </si>
  <si>
    <t>Art.24 (1) it.13
Family members of foreign nationals of continuous (up to 1 year) or permanent residence are entitled to a continuous residence permit (up to 1 year). 
art. 24e
Family members of foreign nationals with long-term residence can get 1-year continuous residence, which is renewable, but cannot exceed the term of the sponsor.</t>
  </si>
  <si>
    <t>Art. 24g (9) 
To get a long-term residence foreigners should have adequate financial resources for him and his family, without social support, to the amount not less than the minimum monthly salary or pension, as well as mandatory health insurance or insurance throughout the term of residence.
Art. 24 (2) has roughly the same provisions for continuous residence.</t>
  </si>
  <si>
    <t xml:space="preserve">Art.2(6), it.3
The children/grandchildren of the Bulgarian citizen and of his/her spouse are considered family members even if they are above the age of 21 when they are financially dependent or have serious health problems.
</t>
  </si>
  <si>
    <t xml:space="preserve">Article 25, Para.1, Subpara.5 of the Law on Foreign Nationals in the Republic of Bulgaria (as of 2013) stipulates that permanent residence permit is granted to third country nationals ‘who have resided legally and continuously in the territory of the Republic of Bulgaria for the last 5 years prior to submission of the application for permanent residence and who have not been abroad for more than 30 months during this period, provided that in the cases referred to in Art. 24c (students) only half of the periods of residence shall be taken into account’. Permanent residence permit can be granted also to minor children of permanent foreign residents who are not married (art. 25, para.1, subpara.3) </t>
  </si>
  <si>
    <t xml:space="preserve">Long-term residence is refused and the issued one is revoked of a foreigner who has married a Bulgarian national or a long-term resident, if evidence exists that the marriage has been contracted solely for the purpose of evading the norms stipulating the regime for foreigners in Bulgaria and obtaining a permit for stay.     
Bulgarian legislation covers all four possibilities under question 29 to refuse or withdraw the residence permit: a. When a foreigner, with his activities has put or could put in danger the security or interest of the Bulgarian state or about whom there are data that he acts against the security of the country; b. When marriage has been contracted solely for the purpose of the norms stipulating the regime for foreigners in Bulgaria and obtaining a residence permit (Art.26 (3&amp;4) of LFRB); c. When marriage with long-term resident is terminated before the elapse of 5 years from its contracting (Art.40 (1), it.4 of LFRB); d. When the foreigner does not have sufficient resources to provide his/her maintenance according to the duration of his/hers stay in Bulgaria (Art 11, it.9 of LFRB).
</t>
  </si>
  <si>
    <t>Art. 24 (2) was introduced in 2011. The text was slightly amended in 2013 and 2016, but the amendments  are not connected with the economic resources (the amendments concern criminal records).</t>
  </si>
  <si>
    <t xml:space="preserve">Under Art.24 (1) it.13 family members of foreign nationals of continuous (up to 1 year) or permanent residence are entitled to a continuous residence permit (up to 1 year). </t>
  </si>
  <si>
    <t>The Ordinance on the state requirements for recognition of higher education acquired at foreign higher educational institutions was amended on several ocasions, most recently in April 2019. The procedure and fees remain the same for foreigners and nationals.</t>
  </si>
  <si>
    <t xml:space="preserve">Art 49 of the Labour Migration and Labour Mobility Act was amended in 2018 - family members are now also equal to Bulgarian citizens. </t>
  </si>
  <si>
    <t>There is a small national program for employment and training of refugees - annual budget of around EUR 0.2m.</t>
  </si>
  <si>
    <t xml:space="preserve">Art 49 of the Labour Migration and Labour Mobility Act was amended in 2018 - family members are now also equal to Bulgarian citizens with regard to education and professional training and other labour rights. However, the Ordinance on the State Requirements for Admission of Students in Higher Education Institutions of the Republic of Bulgaria (last amended in 2018) allows foreigners to be admitted under the same conditions as Bulgarian citizens only if they are permanent residents, refugees or citizens of EU member states. Otherwise, foreigners can be admitted in universities, but need to pay much higher fees. 
The Government Decree No.90 of 26 May 2000 on the conditions and the procedure for giving study grants to students, PhD students and specialists from the state universities and scientific institutions was amended in 2018. According to Article 1 of the Decree, study grants are given to "Students and PhD students who are foreigners and permanently reside in Bulgaria and have been admitted under the same procedure as Bulgarian citizens for places subsidized by the state in universities and science institutions". </t>
  </si>
  <si>
    <t>Labour Migration and Labour Mobility Act was approved in 2016. The employment declaration for family reunions and refugees requires a labour contract, thus self-employment is not an option. Also, the law introduced a special procedure for self-employment permit (instead of work permit) - the procedure requires a detailed plan, at least 2 years professional experience, Bulgarian language skills, financial means.</t>
  </si>
  <si>
    <t>A and certain categories of B - Labour Migration and Labour Mobility Act was approved in 2016. Article 49 provides that citizens of other EU countries have all rights and obligationa like Bulgarian citizens. TCNs have equal rights and obligations with regard to social security if they hold Single permit for residence and work, self-employment permit, permanent residence etc. Family benefits and unemployment benefits are not available for work permits with time limit less than 9 months.</t>
  </si>
  <si>
    <t>Article 72d of the Law on Employment Promotion was revoked in 2016. Labour Migration and Labour Mobility Act was approved in 2016. Article 49 provides that citizens of other EU countries have all rights like Bulgarian citizens. Holders of Single permit for residence and work (which is a temporary work permit, usually less than 1 year) are equal to Bulgarian citizens with regard to education and professional training and other labour rights (holders of other work permits and self-employment permits are included - art. 54). According to art. 50, para 1 long term or permanent residence holders also have the same rights. According to art. 50, para 2 the access to education and professional training includes access to scholarships under the same conditions as Bulgarian citizens (that is, for long term or permanent residence holders).</t>
  </si>
  <si>
    <t>According to the Pre-school and School Education Act (in force from August 2016), article 213: "The positions of educational specialists may be occupied also by: 1. citizens of other Member States; 2. foreign nationals nominated under international treaties or agreements; 3. foreign nationals resident in the country on a long-term basis - with the consent of the head of the relevant regional division of education; 4. foreign nationals who are long-term and permanent residents." Therefore, the public education is open for foreign residents. The same holds for healthcare (art. 186 of the Health Act).</t>
  </si>
  <si>
    <t>Labour Migration and Labour Mobility Act was approved in 2016.  Long term or permanent residence holders are given access to the national labour market without a work permit (art. 9). Most family members does not need work permit, only their employer needs to declare their labour contract (art. 9). In some cases (for example for blue card holders or posted workers) family members have access to the labour market but need to get a permit in advance. Holders of work permit can work, but only for the employer and the job position listed in the permit.</t>
  </si>
  <si>
    <t>Long-term third country residents have equal rights as Bulgarian citizens except the right to family assistance under the Family Assistance Law. Pregnant women and families of long-term residents in the country are entitled to family assistance during the time of pregnancy, birth and growing of children unless such assistance has been provided by another law or by an international agreement to which Bulgaria is a party (Art.3, it.5 of the Family Assistance Law). TCN residents that are not long-term residents have no equal access to indicated social rights.  In cases when they perform certain activities, which is a basis for insurance under the Social Insurance Code, they pay obligatory social insurance contributions. This is not the case with health insurance, as TCN residents that are not long-term residents, are without health insurance coverage. There is no change in comparison with 2010. According to Article 33, Para.1 of the Law on Health Insurance, only permamnent and long-term residence holders are entitled to health insurance under the National Health Insurance Fund. Residents on temporary work permits and on family reunion permits of continuous residence (up to one year) are excluded from the national health insurance system."</t>
  </si>
  <si>
    <t xml:space="preserve">Name of new law/policy: Law on amendment of and addition to the Law on Foreign Nationals in the Republic of Bulgaria (LFRB), introducing amendments also to other laws given below
Date of adoption &amp; date of entry into force: 13.01.2011 &amp; 01.02.2011
Summary of changes: 
Foreign nationals with a right to long term residence are included in the group of persons who can exercise rights under chapter IV of the Law on Employment Promotion (In Bulgarian: Закон за насърчаване на заетостта) that regulates the rights and obligations of job seekers. They can register and seek employment through the territorial divisions of the Employment Agency (Art.18, Para. 3, point 1). Family members of foreign nationals with long term residence permit can also exercise these rights (Art.18, Para. 3, point 6).
</t>
  </si>
  <si>
    <t xml:space="preserve">Name of new law/policy: Law on amendment of and addition to the Law on Foreign Nationals in the Republic of Bulgaria (LFRB), introducing amendments also to other laws given below
Date of adoption &amp; date of entry into force: 13.01.2011 &amp; 01.02.2011
Summary of changes: 
Article 33, Para.1 of the Law on Foreign Nationals in the Republic of Bulgaria is amended to state that long term residence holders and their family members are given access to the national labour market as Bulgarian citizens. They can be employed under the same procedure existing for Bulgarian citizens.
</t>
  </si>
  <si>
    <t xml:space="preserve"> So far, no polices were implemented targeting specifically minority health.</t>
  </si>
  <si>
    <t xml:space="preserve">A,C 
In the context of integration policy action, one research project has been funded regarding access of migrant to health care services. This study also looked at the reasons for accessing healthcare problem looking at specific health problems (Ministry of Interior).  A second study looking into the knowledge levels and providing educational interventions to migrant domestic workers specifically for issues of sexual and reproductive health was also funded by the Cyprus University of Technology.  
 Funded in 2008 by Cyprus university of Technolology: Regarding sexual and reproductive health ((Kouta C., Kaite C., Kalavana Th. (2011). Migrant domestic workers in Cyprus: An evaluation of their sexual and reproductive health. A pilot study. Hellenic Journal of Nursing Science. 4 (2): 19-31Funded in 2009 by the Open University of Cyprus “Access to health care services by migrants in Cyprus”
</t>
  </si>
  <si>
    <t xml:space="preserve">A, B
Health education leaflets are available in the Greek language to those who may access public health services.  Children of legal migrants and asylum seekers who attend public schools may also be reached by health education and health promotion initiatives targeting students.
</t>
  </si>
  <si>
    <t>A, B</t>
  </si>
  <si>
    <t>Up to discretion of Minister who can waive bill for publicly provided health care. It’s applicable to all categories but it’s applicable on an individual basis, in the context of promoting public health.</t>
  </si>
  <si>
    <t xml:space="preserve">Persons who do not follow the appropriate migration processes to receive the legal permits to reside in Cyprus are not eligible to receive HC under the GHS.
Emergency care may be accessed by undocumented migrants but there is a €10 cost at point of access for all users (some exemptions) 
</t>
  </si>
  <si>
    <t>Legal migrants and asylum seekers.  There is one form submitted by all persons applying for a national health card and accompanying documents required for nationals and recognised refugees are comparable.   Up to discretion of Minister who can waive bill for publicly provided health care. It’s applicable to all categories but it’s applicable on an individual basis, in the context of promoting public health.</t>
  </si>
  <si>
    <t xml:space="preserve">• Currently asylum seekers are NOT covered by the GHS. They will continue to receive services as they did prior to GHS implementation
• Asylum seekers are entitled to free healthcare by MoH if they have insufficient financial means (Refugee Law N.6(I)/2000).  This refers to the minimum income threshold above which asylum seekers are no longer entitled to free health care 
• If their income is below the set threshold they may be entitled to welfare benefits which might take the form of goods vouchers or monetary allowance.  If they receive vouchers (instead of allowance), they are not subject to co-payment when they access healthcare.
• They are also not subject to the criterion of having a three year contribution to the social insurance fund before being eligible to for the public health beneficiary status. Nationals are eligible to public health care beneficiary status, under the condition that they have contributed to the social insurance fund for three years 
</t>
  </si>
  <si>
    <t xml:space="preserve">The new law for the newly implemented NHS provides equal coverage for third country nationals who have their ordinary residence in the areas controlled by the CY gov. and who follow migration procedures, given that they are:
working in the areas controlled by the CY government. or have acquired the right of equal treatment or permanent residence or 
are family members of a beneficiary or 
are Recognised Refugees/ or persons with Subsidiary Protection status
Currently the provision of hospital services, which will be reumbursedt by NHS from June onwards is done by MOH. ,There is one form submitted by all persons applying for a national health card and accompanying documents required  for nationals and recognised refugees are comparable. Up to discretion of Minister who can waive bill for publicly provided health care. It’s applicable to all categories but it’s applicable on an individual basis, in the context of promoting public health.
</t>
  </si>
  <si>
    <t xml:space="preserve">• The new General National Health System  (GHS) was implemented in 1/6/2019. The new GHS brought around several changes in the provision of healthcare. For 2019, the GHS provides only primary healthcare services, laboratory tests, imaging tests and pharmaceuticals. Hospital services, as well as other medical services that do not fall under GHS, are still being providers to beneficiaries by MoH. 
• Third country nationals who have their ordinary residence in the areas controlled by the CY gov. and who follow migration procedures, are eligible GHS beneficiaries given that they are:
o Working in the areas controlled by the CY government.  or 
o have acquired the right of equal treatment or 
o permanent residence or 
o are family members of a beneficiary or 
o are Recognised Refugees/ or persons with Subsidiary Protection status.
• For hospital services, as well as for other medical services that do not fall under GHS, recognised refugees are entitled to free healthcare, subject to the same criteria as Cypriot citizens (Refugee Law N.6(I)/2000)
• The inclusion of legal migrants in the GHS constitutes a positive aspect of the newly implemented system. 
• Certain types of specialist treatment or treatment abroad may be denied to refugees, subject to Ministry of Health case-by-case decisions
• Migrants who are not eligible for GHS coverage such as students are obliged to have private  health insurance coverage in order to be granted a residence permit, but are not required to renew their coverage until the end of their four-year residency permit.  Renewal of the health insurance coverage is necessary for renewing the residency permit.   There are  specially designed health coverage insurance schemes.  One covers only inpatient care and the second covers both inpatient and outpatient care.  These are basic insurance packages with low maximum reimbursement rates, often far below the actual cost charged by both public and private services (Cyprus Association of Insurers Report). 
Ministry of Interior is responsible for all policy making relating to migrants
</t>
  </si>
  <si>
    <t>€10 charge at point of access</t>
  </si>
  <si>
    <t xml:space="preserve">• Asylum seekers are entitled to free healthcare if they have insufficient financial means (Refugee Law N.6(I)/2000).  This refers to the minimum income threshold above which asylum seekers are no longer entitled to free health care 
• If their income is below the set threshold they may be entitled to welfare benefits which might take the form of goods vouchers or monetary allowance.  If they receive vouchers (instead of allowance), they are not subject to co-payment when they access healthcare.
• They are also not subject to the criterion of having a three year contribution to the social insurance fund before being eligible to for the public health beneficiary status. Nationals are eligible to public health care beneficiary status, under the condition that they have contributed to the social insurance fund for three years 
</t>
  </si>
  <si>
    <t xml:space="preserve">• A government-managed risk-sharing health care system in Cyprus exists to which CYPRIOT citizens fulfilling specific work- and means-related criteria belong (it is not a comprehensive system).
• Recognised refugees are entitled to free healthcare, subject to the same criteria as Cypriot citizens (Refugee Law N.6(I)/2000)
• Certain types of specialist treatment or treatment abroad may be denied to refugees, subject to Ministry of Health case-by-case decisions
• Migrants coming to Cyprus for work or study are obliged to show evidence of private health insurance coverage in order to be granted a residence permit, but are not required to renew their coverage until the end of their four-year residency permit.  Renewal of the health insurance coverage is necessary for renewing the residency permit.  This means that in many cases domestic workers are insured for the first year of their employment but not for the remaining three years.  In the case of domestic workers and general employment workers there are specially designed health coverage insurance schemes.   One covers only inpatient care and the second covers both inpatient and outpatient care.  These are basic insurance packages with low maximum reimbursement rates, often far below the actual cost charged by both public and private services (Cyprus Association of Insurers Report). Employers are responsible for making the choice between the two.
Ministry of Interior is responsible for all policy making relating to migrants
</t>
  </si>
  <si>
    <t xml:space="preserve">The Combating of Racism and Other Discrimination (Commissioner) Law, 2004, article 2.(g)access to and supply of goods and services including housing -  [https://www.legislationline.org/download/id/7113/file/Cyprus_Law_combating_racism_other_discrimination_2004_am2007_en.pdf] </t>
  </si>
  <si>
    <t xml:space="preserve">The Combating of Racism and Other Discrimination (Commissioner) Law, 2004, article 2.(e)social protection, including social security and healthcare -  [https://www.legislationline.org/download/id/7113/file/Cyprus_Law_combating_racism_other_discrimination_2004_am2007_en.pdf] </t>
  </si>
  <si>
    <t xml:space="preserve">The Combating of Racism and Other Discrimination (Commissioner) Law, 2004, article 2.(f) [https://www.legislationline.org/download/id/7113/file/Cyprus_Law_combating_racism_other_discrimination_2004_am2007_en.pdf] </t>
  </si>
  <si>
    <t>The Combating of Racism and Other Discrimination (Commissioner) Law, 2004, article 6.(1) [https://www.legislationline.org/download/id/7113/file/Cyprus_Law_combating_racism_other_discrimination_2004_am2007_en.pdf] states that Discrimination may be discrimination prohibited by law within the meaning of subsection (1), concerning any matter including matters appertaining to- (a) Conditions of access, employment, promotion and selection criteria in employment, self-employment and occupation; (b) access to vocational guidance, vocational training and retraining and obtaining practical work experience; (c) working conditions and terms of employment, dismissals and pay.</t>
  </si>
  <si>
    <t>The Combating of Racism and Other Discrimination (Commissioner) Law, 2004 [https://www.legislationline.org/download/id/7113/file/Cyprus_Law_combating_racism_other_discrimination_2004_am2007_en.pdf] states that the commitioner has obsolute duties to combat and eliminate any actions of direct and indirect discrimination, prohibited by law and, in general, discrimination on grounds of race, community, language, colour, religion, political or other beliefs and national or ethnic origin.</t>
  </si>
  <si>
    <t>The law allows the introduction of positive action but does not impose an obligation to introduce positive action.</t>
  </si>
  <si>
    <t>The Combating of Racism and Other Discrimination (Commissioner) Law, 2004 [https://www.legislationline.org/download/id/7113/file/Cyprus_Law_combating_racism_other_discrimination_2004_am2007_en.pdf] pinpoints  the Commissioner’s ability to investigate written complaints (article 10.(1) ) submitted to him by any person or group of persons and create reports (make findings) in relation hereto and take the measures provided for in this Law.
The Commissioner shall prepare a report for the investigation setting out his finding and the reasons for which he concluded to such finding and shall communicate same to the person or group of persons who submitted the complaint, to the public person or person of the private sector referred to in his finding and to the House of Representatives.
Two out of three (a and b)</t>
  </si>
  <si>
    <t>Nationality discrimination is part of the equality body's mandate, since the rights enshrined under Protocol 12 are part of its mandate. However, the laws transposing Directive 43/2000 and 78/2000 do not cover nationality (only a and b)and therefore this ground cannot be pursued in Court. The Directives’ exception on difference of treatment based on nationality (article 3(2)) has been incorporated verbatim into the national legislation transposing the Directives. We therefore have a situation where as regards the Equality Body’s mandate nationality is a protected ground, but as regards the scope of the laws transposing the two Directives, the exception as regards nationality applies. In its decisions, the Equality Body has made use of its extended mandate and considered nationality discrimination as prohibited by international laws; on several occasions nationality and ethnic origin has been used interchangeably, in the sense that whilst the case at stake was clearly one of nationality discrimination, the decision would also invoke the provisions of the laws transposing the anti-discrimination directives.</t>
  </si>
  <si>
    <t>It seems that for the first year, it was ignored the existence of the law for the Combating of Racism and Other Discrimination (Commissioner) Law, 2004.</t>
  </si>
  <si>
    <t xml:space="preserve">While the law transposing 43/2000 covers the field of education only for race and ethnic origin, even though this ground is often interchangeable with religion, the constitution forbids religious discrimination, including the context of schooling. Nationality is covered only vis-a-vis the mandate of the equality body and cannot be pursued in Court. However  Protocol 12 has been ratified and incorporated in Cypriot law so courts should enforce it. Apart from the Equality Body decisions, he full extension of nationality protections to third-country nationals has yet to be confirmed by courts </t>
  </si>
  <si>
    <t>Specialised Body has the mandate to:
a)  assist victims with independent legal advice to victims on their case
b) assist victims with independently investigation of the facts of the case
c) instigation of own proceedings OR investigations</t>
  </si>
  <si>
    <t xml:space="preserve">Prohibition in the law includes direct and/or indirect discrimination, and/or harassment and/or instruction to discriminate on grounds of:
a) race and ethnicity                                
b) religion and belief                                    
c) nationality                                                                                                                                                                                                                                                                          
C means that nationality/citizenship is a protected ground in national law or established through case law .  If discrimination is prohibited only for  national origin only, please do not chose C. </t>
  </si>
  <si>
    <t>The Citizenship Law of the Republic of Cyprus 1967 (with all the relevant amendments until 2002) (http://www.cylaw.org/nomoi/enop/non-ind/1967_1_43/full.html) defines that for an applicant to apply for the Naturalisation process a ‘good character’ should be illustrated (article 6(γ). that is interpreted as the submission of a clean Criminal Record in the country of origin as well as in the country of residence. The applicant has also to state clearly any legal cases he/she may have experience and the length of any criminal imprisonment. It is at the discretion of the State to decide to reject the applicant  (and/or revoke the naturalization approval) in case a criminal  imprisonment occurred within the last 5 years with a sentence of not smaller in time period of 12 months (article 8(3)γ).
Scheme for Naturalisation of Investors by Exception: the applicant must have a clean criminal record as the normal natuarlisation process. Furthermore, his/her name must not be included on the list of persons whose property is ordered to be frozen within the boundaries of the European Union.</t>
  </si>
  <si>
    <t>Naturalisation process may  begin based on years of residence (M127 process)  and/or naturalisation  of Investors in Cyprus by exception. For latter case a large amount of money is required.</t>
  </si>
  <si>
    <t>In many cases the administration uses, unofficially,  a 2 years sentence limit. There is no justification at all at the law.</t>
  </si>
  <si>
    <t>Required in practice naturalisation process may  begin based on years of residence (M127 process) – the process was implemented before 2004.</t>
  </si>
  <si>
    <t xml:space="preserve">No requirement, no exemptions in administrative practice. Assessment is based on criteria not available to the public. </t>
  </si>
  <si>
    <t xml:space="preserve">Language is not a requirement but since the granting of citizenship is discretionary to the Council of Ministers, it is considered to be  necessary to speak Greek. At the refusal document of the naturalization petitions, it is often mentioned that the applicant has no good/sufficient knowledge of the Greek language. In practice, A2 language knowledge is enough, but the knowledge level is not described within the law. </t>
  </si>
  <si>
    <t>If the person is not of Cypriot origin or not related to Cyprus before the Independence, he/she follows the normal procedure of naturalization.  Otherwise he/she follows the fast procedure called "registration".</t>
  </si>
  <si>
    <t>Person was resident in Cyprus for a total period of 5 years within a period of 7 years, of which the year immediately prior to the submission of the application must be continuous. By way of exception, certain categories of persons (e.g. domestic workers, students) must have been resident in Cyprus for a total period of 7 years before the submission of the application, of which the last 12 months should be continuous. Source: http://eudo-citizenship.eu/databases/modes-of-acquisition?p=&amp;application=modesAcquisition&amp;search=1&amp;modeby=idmode&amp;idmode=A06.</t>
  </si>
  <si>
    <t>The relevant Cap.105 Aliens and Immigration Law, article 18IB defines, as long as a number of disqualified criteria do not exist, renewal will automatically  be obtained upon application of minimum three months before the ending period.</t>
  </si>
  <si>
    <t>The relevant Cap.105 Aliens and Immigration Law, article 18ΤΖ defines the duration of validity of permit for 5 years.</t>
  </si>
  <si>
    <t>The relevant Cap.105 Aliens and Immigration Law, article 18Θ (α) mention the necessity to have a steady source of  income to sustain a quality of life and be able to acquire private insurance and/or fulfils any social security requirements as well as any tax obligations similar to native citizens.</t>
  </si>
  <si>
    <t>The relevant Cap.105 Aliens and Immigration Law, article 18Θ (α1) mention the necessity of obtaining greek language level of A1.</t>
  </si>
  <si>
    <t>Cap.105 Aliens and Immigration Law, article 18ΚΔ, IZ [2007,2013,2014] clearly states no differintation for eligibility on social benefits.</t>
  </si>
  <si>
    <t xml:space="preserve"> According to art. 18IΓ(1) periods of absence  where loss of status is either 12 consecutive months form the EU or 6 consecutive years from the Republic of Cyprus.</t>
  </si>
  <si>
    <t>The only requirement at renewal is the criminal record (18 IB (3) (a): "Is renewed automatically after an application of the interested person".</t>
  </si>
  <si>
    <t>Under new law (par. 3(a) law 143 (1) 2009).</t>
  </si>
  <si>
    <t xml:space="preserve">Cap. 105,Aliens and Immigration law   Article 18Θ specifies 5 years.  Cap. 105, Article 18(Ι)(1) (β)[2007,2009] Aliens and Immigration law  requires any valid residence permit.  Cap. 105, Article 18Z (γ) excludes seasonal workers, internal non-paid workers or any worker whose permit is officially spescific.  </t>
  </si>
  <si>
    <t>Provision of public information about the law amendment for asylum seekers employement opportunities.</t>
  </si>
  <si>
    <t>[not enough for a change in the score] A Consultation body was created at municipal level aiming at promoting immigrant issues and assist migrants' integration. It is a pilot action. Currently only one (however major municipality) took  the initiative to setup such a body, whose members are migrants; representatives and well known migrants in that city. Further to that, some local NGOs are also participate into this action. Without having  promoted specific characteristics and details about the way they selected those members it can be argued that the members have the following characteristics:
a)	Citizens of the municipality
b)	Residents with valid permits
c)	They have got either the Cypriot nationality or they are recognized refugees
d)	They are representatives of migrant associations
e)	They have participated to a number of communal / social actions
Only one municipality (Limassol) has introduced this body, which is taken under consideration. A similar action attempted to be introduced to the capital some time ago, however it should not considered as successful due to the lack of structure and systematic process.
Link: 
https://www.coe.int/en/web/interculturalcities/-/intercultural-council-of-limassol - council of Europe
https://rm.coe.int/1680482a41 - City of Limassol / Intercultural Profile</t>
  </si>
  <si>
    <t>Migrant Information Centres that were piloted in 2016 and expanded since 2017 (https://mihub.eu/en/info) but not enough to change the score.</t>
  </si>
  <si>
    <t>There is not any structured scheme to support such funding. However, funding may be given to specified activities and events of migrant associations.</t>
  </si>
  <si>
    <t>Provision of public information about the law amendment forthird country nationals acquired ctizenship schemes.</t>
  </si>
  <si>
    <t>Ad-hoc consulation once per year is organised by governmental bodies in collaboration with NGOs to exchange views and thoughts about the level of integration.</t>
  </si>
  <si>
    <t>The law does not specify any restrictions to the participation into the any political parties.</t>
  </si>
  <si>
    <t>There are no official consultation mechanisms of foreign residents on national levels. The Committee for Rights of Foreigners cannot be considered as such since the consultations of foreigners are not required and might be only unofficially and ad hoc happening by NGOs. The Advisory Committee composed of representatives of NGOs and state officials not of foreign nationals.</t>
  </si>
  <si>
    <t xml:space="preserve">A new project funded by AMIF employs cultural mediators / teacher assistants to several schools </t>
  </si>
  <si>
    <t>The Ministry of Education prepared  a general guide which has been translated into a number of different languages and explains the rights and obligations for the education of migrant children as well as it discusses about adult education opportunities. Still, the information provided about the education system is distributed in written format.  Explanatory note: Only a. B and C options are provided by AMIF sponsored projects at national level.</t>
  </si>
  <si>
    <t xml:space="preserve">Universirties curriculum have been updated and include courses about multi-culturalism and civic education, however it is not yet required as criterion for someone to be employed as teacher to schools with high rate of migrant puppils - 2010-11. </t>
  </si>
  <si>
    <t>There is not any such plan.</t>
  </si>
  <si>
    <t>B: Integrated throughout the curriculum (it is also part of the relevant national educational plan).</t>
  </si>
  <si>
    <t>To some extent a category applies with the migrant induction classes. b category doesn't apply</t>
  </si>
  <si>
    <t>The provision of language support aims to allow pupils to participate in the school  lessons in the primary and secondary school level and gratuate from it.</t>
  </si>
  <si>
    <t>There are language induction programmes for migrant children to many primary schools, howerver time/teaching periods' limitations may apply</t>
  </si>
  <si>
    <t>There not any targeted courses support for migrant students. They can only benefit by afternoon community courses, which though do not aim to support students to succeed on Universitry pre-entry national exams</t>
  </si>
  <si>
    <t>The Refugee Law of Cyprus, 2000, Section 9H- provides for the access of asylum-seeking children to the public elementary and secondary education system under the same conditions as nationals. The Refugee Law further provides that their school enrolment should not be delayed for more than three months from the date on which the application for asylum was lodged (Refugee Law, section 9H, transposes Article 14 of the recast Directive 2013/33/EU of 26 June 2013 on laying down standards for the reception of applicants for international protection). Cap.105 Aliens and Immigratian Law,  Article 18IZ, 18ΛΔ,18ΠΗ, 18ΤΕ, 18ΦΓ, 18ΨΗ states the different categories of migrants who can all have same access to education to natives, regardless of their residence status. Access to public universirties are allowed following national written exams in greek (similar criteria apply to natives)</t>
  </si>
  <si>
    <t xml:space="preserve"> 'Active citizenship' is offered at universities and in-service training of teachers, but not as an obligatory courses.</t>
  </si>
  <si>
    <t>B: Integrated throughout the curriculum.</t>
  </si>
  <si>
    <t>To some extent a; b is offered only if the means of the parents are such that this is required. Important to note here is that that many schools, which have a significant number of migrant pupils as usually placed in the program of Educational Priority Zones (EPZs). The Plan of EPZs is an important measure that is implemented by the Ministry of Education and Culture with the aim of offering equality of opportunity in education and of combating school failure and illiteracy. Also it provides the basis for the implementation of the educational reform measures and for combating discrimination and racism in education and has been praised by the Third ECRI Report on Cyprus (2006).</t>
  </si>
  <si>
    <t>There are not any requirements for teachers to acquire any additional languages and/or special skills. There are though some schools, in which teachers can be considered to have obtained some additoinal language skills and are able to communicate with migrant children.</t>
  </si>
  <si>
    <t>The provision of language support aims to allow pupils to participate in the school  lessons in the primary and secondary school level. It does not extend to the extent  that the pupil is fluent enough to enter the university; the goal is to catch up so as to follow the school lessons up to secondary level via additional language classes.</t>
  </si>
  <si>
    <t>There are programs which include parents but these are language based induction programs so that pupils and to some extent parents acquire basic language skills to follow the classes.  The information provided about the education system is distributed in written form and is not part of the language-induction program.</t>
  </si>
  <si>
    <t>There are programs which include parents but these are language based induction programs so that pupils and to some extent parents acquire basic language skills to follow the classes.  The information provided about the education system is distributed in written form and is not part of the language-induction program. Explanatory note: Only a. There are no schemes for b and c.</t>
  </si>
  <si>
    <t>Cap.105 Aliens and Immigration Law, Article 18ΛE, clearly denotes specific criteria for spouse, adult children, divorce case and/or death of the sponsor. In addition to that it specifies cases such as domestic violence and/or trafficking.</t>
  </si>
  <si>
    <t xml:space="preserve">Cap.105 Aliens and Immigration Law, Article 18ΛΣΤ, 18ΛΓ, 18ΛΖ.The director has to take under consideration the seriousness  of the offence from the member of the family. It cannot order the refusal of permit on the sole reason of sickness and disability that occured after the issuance of the permit. The director has to take under consideration the character, stability of family bonds, residence period, the existence of family, cultural, social bonds with the country of origin.  </t>
  </si>
  <si>
    <t xml:space="preserve"> 1 year and renewable, not overtaking the duration of the sponsor, besides exceptions (18ΛΓ(2)) 
EMN report that “Early 2016: 1st permits established at 1 year, renewable for duration of sponsor's permit. Immediate labour market access for spouses of sponsors and equal for spouses for migrants with other permits.” </t>
  </si>
  <si>
    <t>Cap.105 Aliens and Immigration Law, Article 18ΛΒ (β) requires that the applicant for family reunification has a residence that is in acceptable condition for any other family and serves the general hygenic and safety rules and  ensures decent living. http://www.cylaw.org/nomoi/enop/ind/0_105/section-sc8ed877fa-5a55-7920-7aa1-5f2c25df88be.html</t>
  </si>
  <si>
    <t>The relevant Cap.105 Aliens and Immigration Law, article 19ΛΒ(δ) specifies that the leader of the family needs to have steady and safficient resources for all the dependent members of the family, as to not become a financial burden for the State at nay period they will reside in Cyprus.</t>
  </si>
  <si>
    <t>The relevant Cap.105 Aliens and Immigration Law does not mention the necessity of attending any civic education course, however it is strongly suggested. It is expected to become obligatory within the following years</t>
  </si>
  <si>
    <t>The relevant Cap.105 Aliens and Immigration Law does not mention the necessity of attending greek or English language course exam, however it is strongly suggested informally</t>
  </si>
  <si>
    <t>The relevant Cap.105 Aliens and Immigration Law does not mention the necessity of attending greek or English language course, however it is strongly suggested. It is also in the State plans to suggest a minimum begginers language knowledge in the following years</t>
  </si>
  <si>
    <t>the relevant law and/or any other administrative procedure does not request preparatory actions for social intergraton of the family</t>
  </si>
  <si>
    <t>A basic certification of English knowledge is requested, but there is no reference to a specific knowledge level. As long as there is not yet been described the level of english language level someone needs to acquire, any  certificate and/or proof that english lessons were given is considered as valid.</t>
  </si>
  <si>
    <t>The Cap.105 Aliens and Immigration Law, Art. 18Λ, states that only partner and adolescent children are only able for family reunion. Certain criterion for entrance is placed for both a) and b) categories to be given the permit. the criterion is related to the ability of the sponsor (main provider/bread winner) to be able to provide the necessary financial funds for their living in the country (based on his/her work and/or other bank deposits) as well as by providing a proof of a full coverage private health insurance for each dependent member</t>
  </si>
  <si>
    <t xml:space="preserve">Cap.105 Aliens and Immigration Law, Art. 18ΛΒ, Third-country nationals who reside legally within the controlled areas by the Government of the Republic for a period of at least 2 years. </t>
  </si>
  <si>
    <t xml:space="preserve">Specific conditions are mentioned on Cap.105 Aliens and Immigration Law, Article 18ΛΣΤ, 18ΛΓ, 18ΛΖ; the director  takes under consideration the seriousness  of the offence from the member of the family. Refusal of permit cannnot be accepted on the sole reason of sickness and disability that occured after the issuance of the permit. The director has to take under consideration the character, stability of family bonds, residence period, the existence of family, cultural, social bonds with the country of origin.  </t>
  </si>
  <si>
    <t xml:space="preserve">All conditions apply (a-d). cap.105 Aliens and Immigratian Law,  Article 18ΛΣΤ, 18ΛΒ,18ΛΓ, 18ΛΖ states the grounds for the rejections withdrawing and refusing to renew status..  18ΛΒ the sponsor has been discovered that he doesn't met the criteria of 2 year residence in the republic, hasn't met the residence conditions  that need to meet health and safety and decent living. Has lost  health insurance. Can no longer support the family through stable and recurring funds and he/she is therefore depended on the welfare of the republic (the director must take into consideration the family contributions as well). 18ΛΓ the sponsor's residence permit has expired. 18ΛΣΤ the family of the sponsor does not live together, the sponsor has marriage or long term relationship with another person. if its detected that the relationship has been established in faux pretences or papers. 18ΛΖ the director of Civil Registry and Migration Department can reject, withdraw or refuse to renew status when there are public policy or national securiy reasons. </t>
  </si>
  <si>
    <t xml:space="preserve"> 1 year and renewable, not overtaking the duration of the sponsor, besides exceptions (18ΛΓ(2)) </t>
  </si>
  <si>
    <t xml:space="preserve">Full time and legal employment but also other sources of legal and not temporary nature (article 18 ΛΒ)  </t>
  </si>
  <si>
    <t xml:space="preserve">Long term residents: Cap.105 Aliens and Immigration Law Article 18 ΙΖ(β) states that long term residents have equal rights in the education and professional training, included scholarships for studuying (provisional on language capacity and educational pre-requisites by the educational institutes). Humarn Resource Development Agency does not require for particular status on its vocational training.Family Reunion: Cap.105 Aliens and Immigration Law Article 18KA (5) [2007], ΤΘ [2012] concerning members of family reunion with sponsor holding long term resident permit,  temporary working “blue card” work permit, refugee status and resident who has long term permit to other EU country have all the rights to education as citizens as defined in article 18ΛΔ.Humarn Resource Development Agency does not require for particular status on its vocational training. Temporary Work Permit: Cap.105 Aliens and Immigration Law Article 18 ΤΕ (γ)(2012) clearly states equal access for education and professional training, excluding  access in study grants, study fund and other loan provisions for secondary, tertiary and skill training. However, access is not prohibited. Humarn Resource Development Agency does not require for particular status on its vocational training.        
A and B are provided for explicitely in the law. C (TCNs on temporary visa) On the establishment and operation of the Institution of State  Scholarship  Law of 2007; Article 14 (1) state that both Cypriot and TCNs are eligible for study grants but for TCN state funding is restricted to domestic institutions of Higher Education. Long term residents: Cap.105 Aliens and Immigration Law Article 18 ΙΖ (1)(β)[2007,2013,2014] states that long term residents have equal access to study grants as citizens. Residents on family reunion permits:  Cap.105 Aliens and Immigration Law Article 18ΛΔ (1)[2007]states that they have the same rights as sponsor.Residents on temporary work permits:Cap.105 Aliens and Immigration Law Article 18ΤΕ (2)[2012]("blue card") are exluded from study grants 
</t>
  </si>
  <si>
    <t xml:space="preserve">TCNs with temporary work permit don't have unemployment benefits, but they also, according to law 95 (I)/2006 they are not entitled to the public allowance. Only nationals, EU citizens, long term residents, asylum seekers and victims of trafficking. Foreign workers associations put pressure on the State either to transfer pension benefits to their countries of origin or to cash out. </t>
  </si>
  <si>
    <t>Migrant Information Centres that were piloted in 2016 and expanded since 2017 (https://mihub.eu/en/info) but not enough to change the score</t>
  </si>
  <si>
    <t>TCNs with temporary work permit don't have unemployment benefits, but they also, according to law 95 (I)/2006 they are not entitled to the public allowance. Only nationals, EU citizens, long term residents, asylum seekers and victims of trafficking. Cyprus has agreed to transfer persion benefits only to specific TCN countries of origin.</t>
  </si>
  <si>
    <t xml:space="preserve">No targeted for TCN training found Howerver, Human Resource Development Authority  provides vocational traininng for everybody including migrants with legal permits and/or work permit / Aliens and Immigration plus Evening Community Courses under Ministry of Education also provide untargeted vocational skills.  Law Cap.105 and amendments Blue card law creates incentives to mainstream procedures for allowing high skilled 3rd Country Nationals to work in Cyprus. </t>
  </si>
  <si>
    <t xml:space="preserve">No targeted for TCN training found HOWEVER, Human Resource Development Authority  provides vocational traininng for everybody including migrants with legal permits and/or work permit / Aliens and Immigration plus Evening Community Courses under Ministry of Education also provide untargeted vocational skills.  Law Cap.105 and amendments Blue card law creates incentives to mainstream procedures for allowing high skilled 3rd Country Nationals to work in Cyprus. </t>
  </si>
  <si>
    <t xml:space="preserve">According to the 
[Law 121 (I) / 2003] - The Second General System for the Recognition of Qualifications Law [http://www.mlsi.gov.cy/mlsi/dl/dl.nsf/All/9A8AA17467B2E65EC22581CB0041B589?OpenDocument], 
The General System for the Recognition of Professional Qualifications Law 179 (I) 2002 and the General System for the Recognition of Professional Qualifications Law-modifying [http://www.mlsi.gov.cy/mlsi/dl/dl.nsf/All/62FD7BFF2154AE26C22581CB0041B586?OpenDocument], 
The third system on the Recognition of Qualifications Law of 2004 [http://www.mlsi.gov.cy/mlsi/dl/dl.nsf/All/9B09F079742E289CC22581CB0041B596?OpenDocument],  the recognition of Professional Qualifications law of 2008 (31(I)/2008 [http://www.mlsi.gov.cy/mlsi/dl/dl.nsf/All/24006D89A07D6AE7C22581CB0041B59B?OpenDocument] define equal treatment and procedure among native and foreign citizens for the recognition of of certificates, degrees or technical skills.  Article 3 of the last above mentioned law clearly states equal rights and similar among native, EU and foreign citizents. The Recognition of Qualifications concerning Higher Education and Provision of Relevant Information Law of 1996 assignes KYSATS (Cyprus Council for the Recognition of Study Qualifications) with the authority to recognise equivalent degrees from 3rd countries as well as European with memorandum of understandings or by using as baselines the Cypriot State Universities on individualised course to courses base. </t>
  </si>
  <si>
    <t>People of category b need to have a contract to be issued a work permit. They are not allowed to change jobs. Category c people are not allowed to work</t>
  </si>
  <si>
    <t>A business person can apply to setup a  company without any other major criteria, apart from those specified in aa1. More specifically, foreign companies can enter into transactions related to the Cyprus jurisdiction without any restriction, except in relation to: (a) specific businesses which require licensing anyway, such as banking, insurance and investment advice; and (b) the purchase of immovable property, which requires a separate licence to be issued by the Ministry of Interior.</t>
  </si>
  <si>
    <t>The above details are corrent and still valid. The only job, that until today, has been offered to long residents from 3rd countries is that of interpreter/translator at the Immigration Police Unit and Asylum aService. However, all those who work there are employed by the hour as sub-conractors</t>
  </si>
  <si>
    <t>TCNs with temporary work permit don't have unemployment benefits, but they also, according to law 95 (I)/2006 they are not entitled to the public allowance. Only nationals, EU citizens, long term residents, asylum seekers and victims of trafficking. Labor in Cyprus is not valid for pension  for most of the TCN if they leave the country.</t>
  </si>
  <si>
    <t xml:space="preserve">On the recognition of Professional Qualifications law of 2008 (31(I)/2008, Article 3 states that 3rd country nationals have the same rights as EU citizents for the recognition of certificates, degrees or technical skills. The Recognition of Qualifications concerning Higher Education and Provision of Relevant Information Law of 1996 assignes KYSATS (Cyprus Council for the Recognition of Study Qualifications) with the authority to recognise equivalent degrees from 3rd countries as well as European with memorandum of understandings or by using as baselines the Cypriot State Universities on individualised course to courses base. </t>
  </si>
  <si>
    <t>There is no right of establishment as such for TCN. A businessperson can apply to set up a company in Cyprus resident in Cyprus providing (s)he invests 100000 pounds. The same conditions apply if they want to change sectors or activity as self-employed</t>
  </si>
  <si>
    <t xml:space="preserve"> The issue of ethnic minority health is raised only when dealing with issues of Roma health in the National Roma Program. National Health Care Strategy 2012-2020 is mentioning Roma healthcare issue, but it is not dealing systematically with the ethnic or migrant health.</t>
  </si>
  <si>
    <t xml:space="preserve"> In the Strategic plan for development of the public health 2013-2015 by the Ministry of Health migrants are considered as a group which is difficult to reach and poorly serviced. Research of the needs and programs aimed on these groups are pointed out as priorities in the frame of the Plan and programme on measures of health care.  No research is supported on the topic of migrant health.</t>
  </si>
  <si>
    <t>Migrants are not involved in information provision, service design and delivery</t>
  </si>
  <si>
    <t xml:space="preserve">There is no legislation which provides requirement for qualified interpretation for patients, although The Law on protection of patient rights (Zakon o zaštiti prava pacijenata, Narodne novine  169/2004,  37/2008, further LPPR) contains right on informed consent, without provisions which relate to interpretation for patients with inadequate proficiency in the official language. There is no practice of qualified interpretation services for patients with inadequate proficiency. 
According to Action plan for the integration of persons who have been granted international protection from 2017 to 2019 (Akcijski plan za integraciju osoba kojima je odobrena međunarodna zaštita za razdoblje 2017. do 2019. godine) envisages a goal which is to improve access from persons granted international protection to health care system. The measure to be implemented is “Mediation and escort of persons who have been granted international protection to health care institutions in order to facilitate understanding of the scope of their work and overcoming linguistic and cultural barriers”. According to the latest report on the implementation of the Action plan, Croatian Red Cross and Medecins du Monde are the only ones providing this service to their beneficiaries, mostly asylum seekers and grantees, which is funded through AMIF.  
</t>
  </si>
  <si>
    <t xml:space="preserve">Doctors of the World (Médecins du Monde MdM) an NGO employs a community worker and interpreters who provide interpretation, provision of information and counselling, as well as practical assistance to asylum seekers and beneficiaries of international protection when exercising their rights, including making appointments with doctors and transportation of patients to health facilities as needed. This services are funded through AMIF.
</t>
  </si>
  <si>
    <t xml:space="preserve">Legal migrants and asylum seekers 
Action plan for the integration of persons who have been granted international protection from 2017 to 2019 (Akcijski plan za integraciju osoba kojima je odobrena međunarodna zaštita za razdoblje 2017. do 2019. godine) envisages goal “To inform persons who have been granted international protection with rights from health care system”. This is to be gained through two measures, through informing refugees about health care system and second through regular informing health care system staff on refugees’ rights within health care system. Responsible institution for implementing the measures is the Ministry of Health. 
In 2017 Croatian Institute of Public Health published a leaflet “Guide through the Croatian health care system for asylum seekers, asylum grantees and persons under supsidiary protection” in English, Farsi and Arabic language.
The Office for Human Rights and Rights of National Minorities of the Government of the Republic of Croatia (GOHRRNM) in 2019. published the second version of the Guide Through Integration. Target group are third country nationals, including persons who have been granted international protection, and it consists of information regarding status regulation, employment and work, housing, education, social welfare and health care. The Guide was translated into English, French, Ukrainian, Arabic, Urdu and Farsi.   
Web platform the Danube Compass was published in 2018 and covers all major aspects of living: housing, employment, learning the local language, education, health, and everyday life. The Croatian version of the Compass has information available in Croatian, English, Arabic, Persian, and Urdu. Terget group are third country nationals including asylum seekers. The Compass is run by the Science Research Center of the Slovene Academy of Sciences and Arts, and in Croatia, by the Center for Peace Studies with a Strategic Partner, the Government Office for Human Rights and Rights of National Minorities.
Doctors of the World (Médecins du Monde MdM) an NGO employes a community worker and interpreters who provide interpretation, provision of information and counselling, as well as practical assistance to asylum seekers and beneficiaries of international protection when exercising their rights, including making appointments with doctors and transportation of patients to health facilities as needed. This services are funded through AMIF.
</t>
  </si>
  <si>
    <t xml:space="preserve">Aylum seekers and undocumented migrants are having issues with the scope of “urgent health care”.  
For UDMs, the assessment of “ability to pay”also creates uncertainty.    Applies to persons under international protection, asylum seekers and undocumented migrants. The foreigner should prove its identity with a document issued by the Croatian police authorities before using health care in public or private medical institution or other health care provider.  Aylum seekers and undocumented migrants are having issues with the scope of “urgent health care”.  
</t>
  </si>
  <si>
    <t xml:space="preserve">Health care for undocumented migrants includes emergency care and necessary treatment of illnesses. 
Undocumented migrants who are not in detention need to cover the costs of emergency care. If they do not have sufficient funds the expenses will be covered by the State budget, from the position of Ministry of Health
LCHIHF proscribes that the costs of health care provided to a foreigner illegally residing in the Republic of Croatia and who got the return decisionwill be covered by the State Budget.
Undocumented migrant who is ordered to leave Republic of Croatia will be guaranteed health care   for the duration of the period in which the migrant must leave the country.
</t>
  </si>
  <si>
    <t xml:space="preserve">C: Asylum seekers have right to emergency care only. and must pay full costs of all the services that are not considered as emergency care.  
Health care for asylum seekers includes emergency care and necessary treatment of illnesses and serious mental disorders (The Law on International and Temporary Protection, Official Gazete Nos NN 70/15, 127/17). In cases where asylum seeker needs special reception and/or procedural guarantees, especially victims of torture, rape or other serious forms of psychological, physical or sexual violence, shall be provided with the appropriate health care. 
Also, it is adjusted with the “Law on amendments and additions to the Law on compulsory health insurance and healthcare for foreigners” (Zakon o izmjenama i dopunama Zakona o obveznom zdravstvenom osiguranju i zdravstvenoj zaštiti stranaca u Republici Hrvatskoj, NN 15/2018 ) provisions in the article 8, paragraph 4: An asylum seeker and an alien in need of special admission and / or procedural guarantees, meaning in particular victims of torture, rape or other serious forms of psychological, physical or sexual violence, shall be provided with adequate health care. Therefore, these health care costs shall be paid from the state budget (the ministry of health).
Must pay full costs of all the services that are not considered as emergency care.  
</t>
  </si>
  <si>
    <t xml:space="preserve"> insured persons are proving the status with a national health card or other document proving they are insured.
</t>
  </si>
  <si>
    <t>A: Both foreigners with long term residence and foreigners with temporary residence must be insured under the compulsory state regulated health insurance scheme. Certain categories of foreigners with temporary residence such as foreigners on humanitarian residence are excluded from the obligation to be insured, but in that case they are not automatically and unconditionally included in the health insurance scheme. Also, students or citizens of countries which have bilateral agreements with Croatia are excluded from the obligation under the condition of health insurance in the country of origin. Health insurance is one of the conditions a person needs to satisfy for approval of temporary residence permit. However, Croatian citizens and long term residents have right to health insurance without monthly payment due to unemployment or as a family member of an insured person, while such right is not granted to temporary residents. Unemployed or self-employed migrants, as well as any migrants who are not entitled to compulsory health insurance or to health protection on other grounds are under the obligation to pay a monthly fee in order to be included in the compulsory health insurance scheme. In case the foreigner does not pay for more than one month that person is entitled to emergency health care only. However, even in that case during the renewal of the residence permit the foreigner will need to pay the insurance for the past period</t>
  </si>
  <si>
    <t xml:space="preserve">There is no legislation which provides requirement for qualified interpretation for patients, although The Law on protection of patient rights (Zakon o zaštiti prava pacijenata, Narodne novine  169/2004,  37/2008, further LPPR) contains right on informed consent, without provisions which relate to interpretation for patients with inadequate proficiency in the official language. There is no practice of qualified interpretation services for patients with inadequate proficiency. </t>
  </si>
  <si>
    <t>Legal migrants</t>
  </si>
  <si>
    <t xml:space="preserve">Undocumented migrants not  in detention need to cover the costs of emergency care. If they do not have sufficient funds the expenses will be covered by the State budget, from the position of Ministry of Health
Irregular migrants residing in state facility:LCHIHF refers three categories of undocumented migrants:  migrants who are detained in detention centre, migrants whose forceful removal is postponed and migrants that are given deadline in which they must leave Republic of Croatia and they are entitled to emergency care.
Undocumented migrant who is ordered to leave Republic of Croatia will be secured health care for the duration of the period in which the migrant must leave the country.
</t>
  </si>
  <si>
    <t xml:space="preserve">C: Asylum seekers have right to emergency care only. and must pay full costs of all the services that are not considered as emergency care.  </t>
  </si>
  <si>
    <t>Evaluation report of the National Roma Inclusion Strategy as an assessment of the implementation of positive measures. This document only applied for period 2015 or earlier so basically during 2016 there were no documents/policies referring to the assessment of positive action measures – that is why we changed the score back to 50. Then later in 2017 new set of documents/strategies was implemented – National Plan for Combating Discrimination (2017-2022) along with the supplementing Action Plan – introducing several measures of assessment of positive actions – so based on these documents we raised the score back to 100.</t>
  </si>
  <si>
    <t xml:space="preserve">National Plan for Combating Discrimination (2017-2022) was adopted on 1 December 2017 together with its first Action Plan (2017-2019). 
External evaluation of the implementation of the first Action Plan for the period 2017-2019 and the goals of the National plan in general are planned to be executed in the last quartal of its implementation.
</t>
  </si>
  <si>
    <t>Article 8, paragraph 4, 6 and paragraph 8 relating to the fields of "health care, housing and access to and supply of goods and services".</t>
  </si>
  <si>
    <t>Article 8, paragraph 2 relating to the fields of "education, science and sports".</t>
  </si>
  <si>
    <t>Article 8, paragraph 1 relating to the fields of "work and working conditions, (…) access to all types of professional guidance, vocational training, professional improvement and requalification.</t>
  </si>
  <si>
    <t>To acquire Croatian citizenship by naturalization person has to renounce or provide proof that the first citizenship will be renounced. However, this does not apply to applicants who are applying for citizenship based on marriage to Croatian citizens living in Croatia, emigrants and their descendants and foreign citizens and their spouses whose admission to Croatian citizenship is deemed to be in the interest of Republic of Croatia. In general, Croatia allows its citizens the right to have dual citizenship except for certain cases when acquiring citizenship by naturalization. Although there are no special provisions in the law that explicitly regulate this issue, from the interpretation of all provisions of the Act (Official Gazette, 102/2019) and particularly Article 2, it is clear that citizens of the Republic of Croatia are allowed to have dual citizenship. (https://www.dualcitizenshipreport.org/dual-citizenship/croatia/)</t>
  </si>
  <si>
    <t>A foreigner can acquire Croatian citizenship by naturalization if he or she has lived and has had a registered residence in the Republic of Croatia for at least 8 years without interruption until the submission of the request and has been granted foreigner status on his or her permanent residence. (Official Gazette, 102/19, Aliens Act , Art 8)</t>
  </si>
  <si>
    <t>Language requirement - at least B1 level of Croatian language proficiency (in accordance with Regulation on the manner of verifying knowledge of the Croatian language and Latin script Croatian culture and social order in the procedures for acquring Croatian citizenship, 118/12, Art. 2</t>
  </si>
  <si>
    <t xml:space="preserve">According to Regulation  (Official Gazette 65/2012) stipulated by the Law on Croatian Citizenship „when applying for Croatian citizenship a certificate of impunity by a competent foreign authority of the country of which the applicant is a citizen and the country in which he is a permanent resident – original or a certified photocopy with a translation to Croatian language, not older than 6 months“  need to be submitted.                                                                             </t>
  </si>
  <si>
    <t>B1</t>
  </si>
  <si>
    <t>The amendments that came into force on 1 January 2012 tightened the conditions for foreign 
legal residents, by raising the eligibility bar from 5 to 8 years of interrupted stay in Croatia, 
and introduced a criterion of approved permanent residence in Croatia. Source: http://cadmus.eui.eu/bitstream/handle/1814/29776/NPR_2013_10-Croatia.pdf?sequence=1</t>
  </si>
  <si>
    <t>The permanent stay of a TCN will be terminated if he/she moves out of the Republic of Croatia or stays abroad without interruptions for over one-year period.
The permanent stay of a TCN with a long-term residence status (e.g. granted by another EEA country) will be terminated if he/she stays abroad (outside of the EEA) without interruptions for 12 months, or stays outside of Croatia longer than six years.</t>
  </si>
  <si>
    <t>A third country national must have a monthly financial means of support in the amount of 3 times the basis for estimating the social assistance. The amount is increased for each family member (1,25 times for two-member families, additional 1 time for each family member). Means of support can come from  sources such as tax resolution, pensions or scholarships. If supported by the spouse or a family member (member of TCN's household), a member of the household should give a written statement that he/she will cover all costs associated with the time of the TCN's stay in the Republic of Croatia. The income cannot come from social assistance and benefits. Therefore, economic resources requirement is higher than social assistance, not limited to employment, but excludes social assistance and benefits.</t>
  </si>
  <si>
    <t>For aliens with permanent residence stay.</t>
  </si>
  <si>
    <t>The permanent stay of an alien will be terminated if he moved out of the Republic of Croatia or stayed abroad without interruptions for a period over one year.</t>
  </si>
  <si>
    <t>Unlimited duration.</t>
  </si>
  <si>
    <t>B1 standard.</t>
  </si>
  <si>
    <t>Permanent stay will be granted if an alien had approved temporary stay, asylum or subsidiary protection for an uninterrupted period of five years before the submission of the application. The time required for granting permanent stay will not include stay and work permit issued to seasonal workers, daily migrant workers and service providers on behalf of a foreign employer and the time spent serving one's prison sentence.
The Foreigners Act states the uninterrupted period of five years, without the exact number of months required.</t>
  </si>
  <si>
    <t>According to the Directive 2014/54/EU of the European Parliament and of the Council of 16 April 2014 Croatian Ministry of Labour and Pension System started up the Internet portal „migracije.hr“ [migration.hr] which provides unified access to the information on the exercise of rights in all the areas covered by the coordination of the social security system, i.e. within the area of free of movement of migrant workers within the EU.</t>
  </si>
  <si>
    <t>Adoption and implementation of the Action Plan for Integration of Persons Who Have Been Granted International Protection for the Period from 2017 to 2019</t>
  </si>
  <si>
    <t>Public funding of all organisations (including the immigrant organisations/associations) is regulated though Regulation on the Criteria, Standards and Procedures for Financing and Contracting Programmes and Projects of Public Benefit Interest Implemented by Associations (Official Gazette 26/2015)</t>
  </si>
  <si>
    <t>Governmental offices providing regular consultation: 
Central State Office for Croats Abroad (https://hrvatiizvanrh.gov.hr/about-us/2165)
Croatian Government's Office for Human Rights and Rights of National Minorities (https://ljudskaprava.gov.hr/)</t>
  </si>
  <si>
    <t xml:space="preserve">Founders or members of a political party may only be Croatian citizens.  According to the Political Parties Act, a political party may be established by a minimum of one hundred Croatian citizens. Only Croatian citizen of legal age and with legal capacity may become a member of a political party.  </t>
  </si>
  <si>
    <t xml:space="preserve">Only if obtained Croatian citizenship.
According to the Law, the right to vote on the Presidential or Parliamental Elections have only the Croatian citizens who have reached the age of eighteen years (Act on Voters’ Registry). Further on, Croatian citizen who have reached the age of eighteen years as well as nationals of other Member States of the European Union, who have permanent or temporary residence in the Republic of Croatia under the Aliens Act and provided they submit a request for entry on the electoral roll to the authority competent for maintaining the electoral roll at the latest 30 days before the election, are entitled to vote in the Elections of members to the European Parliament from the Republic of Croatia. Right to be elected member of the European Parliament  have all Croatian citizen who have reached the age of eighteen years as well as nationals of other Member States of the European Union, who have permanent or temporary residence in the Republic of Croatia under the Aliens Act, if they are eligible to stand as a candidate pursuant to the Act on the Elections of Members of Parliament from the Republic of Croatia to the European Parliament and provided that in the Republic of Croatia and Member State of the European Union they are citizen of, they were not deprived of their right to stand as a candidate by an individual court judgement or administrative decision against which legal remedy can be filed, as well as that they are enrolled into the voters' registry of the Republic of Croatia. The same applies for the Local elections: Nationals of the European Union Member States, residing either permanently or temporarily in the unit holding the election, have the right to vote for members of the representative body of that unit and to stand as a candidate for members of the representative body of that unit.
According to the Act on Referendum and Other Forms of Personal Participation in State Government and Local and Regional Self-Government only the Croatian citizens have the right to vote on state-level referendum while on local-level voting right have all citizens who have registered residence within the local unit.
Precondition for obtaining Croatian citizenship by naturalization is 8 year long uninterrupted residence in Croatia (Act on Croatian Citizenship, Art 8). </t>
  </si>
  <si>
    <t xml:space="preserve">According to the Faculty of Education, University of Zagreb, programme for the academic year 2016/2017 proscribed as obligatory the course on Sociology of Education which included topics such as interculturality, diversity, tolerance (https://www.ufzg.unizg.hr/wp-content/uploads/2013/12/U%c4%8diteljski-studij-s-modulima-Program-903.pdf) </t>
  </si>
  <si>
    <t>Integrated throughout curriculum.</t>
  </si>
  <si>
    <t>Only b - The law provides  the ground for financing schools for implementing preparatory and supplementary classes for students who are asylum seekers, refugees, under subsidiary or temporary protection and co-financing education on language and script of national/ethnic minorities  (Law on Upbringing and Education in Primary and Secondary Schools/2008, Art 142).</t>
  </si>
  <si>
    <t>Only a</t>
  </si>
  <si>
    <t>Targeted support for migrants is only through non-governmental initiatives.</t>
  </si>
  <si>
    <t>In addition, grounds for rejection of a temporary residence include fraud in the process of permit acquisition, or it is proven that a TCN is staying in Croatia for reasons other than the ones he/she was acquiring the permit for. If a refusal of entry alert is entered into the Schengen Information System (SIS), a TCN can also be rejected the temporary residence permit.</t>
  </si>
  <si>
    <t>Income source not exclusively linked to employment, but excludes social assistance and unemployment benefits for all categories of TCNs.</t>
  </si>
  <si>
    <t xml:space="preserve">According to Article 61, any foreigner granted temporary residence for the purpose of family reunification lasting for an uninterrupted four-year period at least, shall be granted autonomous residence. The foreigner referred to in Article 61, Paragraph 1 of this Act shall have the right to education, training, work and self-employment, in line with the provisions of this Act.Temporary residence referred to in Paragraph 1 of this Article may be granted to a spouse or common-law partner, a child who has come of age or to a parent and an adopted parent of children under age.
Temporary residence referred to in Paragraph 2 of this Article may also be granted if a person with whom a foreigner has requested reunification has died and also in the event of termination of the marital union which lasted for at least three years in the Republic of Croatia.The foreigner referred to in Article 61, Paragraph 1 of this Act shall have the right to education, training, work and self-employment, in line with the provisions of this Act.
</t>
  </si>
  <si>
    <t xml:space="preserve">The law does not specify that these circumstances are taken into acount before refusal or withdrawal. However, the law specifies that the best interest of the child and needs of other vulnerable persons, family life and health conditions are to be considered when the measures for leaving Croatia are applied. </t>
  </si>
  <si>
    <t>A temporary residence of a foreigner shall cease if:
1. prohibition of entry and residence in the Republic of Croatia is in force,
2. he fails to notify the police administration or police station of his temporary residence within 30 days of approval of temporary residence,        3. he moved out the Republic of Croatia or resides outside the Republic of Croatia for a continuous period longer than 30 days. Temporary residence for the purpose of family reunification shall not be granted if the marriage is a marriage of convenience.
In the sense of this Act, the marriage of convenience means the marriage concluded for the reason of avoiding conditions required for entry and residence of a foreigner.</t>
  </si>
  <si>
    <t>Any other relative may also be regarded as a member of the nuclear family of a Croatian citizen or a foreigner granted temporary or permanent residence and a foreigner with asylee status, if there are special personal reasons or serious humanitarian grounds for the family reunification in the Republic of Croatia.</t>
  </si>
  <si>
    <t xml:space="preserve">Only if a sponsor is a TCN who has a temporary residence and work permit (valid for 1 year) on the basis of an annual quota for TCN's employment, than the Foreigners Act states more than two years as an exception (in effect since 2012). Otherwise the Act does not specify the exact number of months.  </t>
  </si>
  <si>
    <t>Active Labour Market Policy Measures (Measures: training in the workplace; Support for training) carried out by  the Croatian Employment Service for a, c and some categories of b  (http://mjere.hr/mjere/potpore-za-zaposljavanje/)                                                                                                             
Regarding study grants: In accordance with the Ordinance on the conditions and procedures regulating the right to state scholarships (Official Gazette 83/2018; 74/2019)  the right to a state scholarship is granted to full-time students of EU Member States with a registered residence in the Republic of Croatia and full-time students enjoying international and temporary protection. Each year, the Ministry of Science and Education awards three types of state scholarships to full-time college students: state scholarships to students in STEM fields of science (1200kn), state scholarships to students based on socioeconomic status (1200kn), and scholarships to students with special needs (1200kn).</t>
  </si>
  <si>
    <t>Possession of Croatian citizenship is the general requirement for employment in the state administration.
In addition to the requirements prescribed by by-laws, the prior approval of the central state administrative body responsible for state administration is required.
https://uprava.gov.hr/o-ministarstvu/ustrojstvo/uprava-za-sluzbenicki-sustav/zaposljavanje/uvjeti-za-prijam-u-drzavnu-sluzbu/737
Employment of foreign residents (asylees, foreigners under subsidiary and temporary protection and thier family members, members of ethnic minority marginalized by language barrier ) in public sector is enabled in public works employment. http://mjere.hr/mjere/javni-rad/</t>
  </si>
  <si>
    <t>Access to public employment services have: 
-third-country national who may work without a stay and work permit or a work registration certificate according to Aliens Act 69/17, 116/118
-an asylee and a foreigner under subsidiary or temporary protection as well as their family members  (Official Gazette 118/18, Act on Labour Market, Art 14)
-exceptionally, the applicant for international protection and members of his/her family, if the ministry responsible for internal affairs has not made a decision on the international protection request within the statutory time limit (art 14)
-a foreign unemployed person who has terminated his employment in the Republic of Croatia without his/her guilt or consent  has the right to financial compensation if he has been granted a temporary residence in the Republic Croatia (Official Gazette 118/18, Act on Labour Market, art 15)</t>
  </si>
  <si>
    <t>Third-country nationals may work in the Republic of Croatia without a stay and work permit or a work registration certificate if they have been granted:
-temporary stay for the purpose of studying as a full-time student or working and self-employment for a maximum of 20 hours per week 
- temporary stay for the purpose of family reunification with a researcher under Art.64 (Official Gazette No 116/18 Aliens Act, Art 12)</t>
  </si>
  <si>
    <t>The Active Labour Market Policy Measures include 9 active employment policy measures: support for employment, support for training, support for self-employment, education for the unemployed, training in the workplace, training without work contract, public work, job-preservation measure and long-term seasonal employment. https://www.lpz-pgz.com/mjere-zaposljavanja-i-mogucnosti-koje-pruza-hzz/ . However, these labour market policies are general and not targeted specifically to TCNs.  So, no change score.</t>
  </si>
  <si>
    <t xml:space="preserve">Active Labour Market Policy Measures (Measures: training in the workplace; Support for training;) carried out by  the Croatian Employment Service for a, c and some categories of b  (http://mjere.hr/mjere/potpore-za-zaposljavanje/)  </t>
  </si>
  <si>
    <t>Third-country nationals may work in the Republic of Croatia without a stay and work permit or a work registration certificate if they have been granted:
- international or temporary protection, or if they are applicants for international protection under the conditions governed by special legislation,
- temporary stay for the purpose of family reunification with a Croatian national, a third-country national who has been granted permanent stay, an asylee, or a third-country national who has been granted subsidiary or temporary protection,
- temporary stay for the purpose of life partnership with a Croatian national, a third-country national who has been granted permanent stay or who has been granted international or temporary protection 
(Official Gazette No 69/17 Aliens Act, Art 22)</t>
  </si>
  <si>
    <t xml:space="preserve">A and C:  According to the Art. 61 of the Aliens Act (right to work and self-employment), migrants who were legally employed in Croatia in uninterrupted period of 9 months within two years have a right to unemployment  financial support and right to use public employment and placement services. </t>
  </si>
  <si>
    <t xml:space="preserve">National Employment Office mentioned in this research that public sector employment is open to all job seekers under the condition of fluency in Croatian, but they are also aware of very frequent condition of possession of certificate of nationality which is regularly listed in job requirements  in public sector's vacancy announcements.  </t>
  </si>
  <si>
    <t xml:space="preserve">A and c: Long-term residents and residents on family reunion permits enjoy the right to change employment (jobs and sectors) the same as nationals. Residents on temporary work permits are tied to the specific job and employer for which the work permit was issued (as per art. 73 p. 5 and 6), and have no possibility to change jobs, unless new employers submits new request for work permit.  Art. 73 of Aliens Act stipulates categories of foreigners who enjoy right to work without single (work and residence) permit, and includes long-term residents,  persons with the right to asylum, subsidiary and temporary protection, residents on family reunion permits including those who were granted autonomous permit, persons with temporary residence on humanitarian grounds, etc.  </t>
  </si>
  <si>
    <t xml:space="preserve">Option 3: please note that the migrant community is very small. The provision of services to the historic migrant community – Russian speakers – has been under attention in the framework of integration policies. It mainly concerns access to information about the services and medicines in Russian language. </t>
  </si>
  <si>
    <t xml:space="preserve">Option 2: One of the latest contributions in this field (Introduced in December 2019) focuses on many of the most important aspects of migrant life in Estonia, covering both A and C, as well as D. However, the report does not go in depth in describing and analysing these issues. Furthermore, even though statistics on health of different ethnic groups is available, the only differentiation made is between two groups of respondents: Estonian and non-Estonian. </t>
  </si>
  <si>
    <t xml:space="preserve">Option 3: Please see point 14 above. 
Estonia does not have immigrant organisations as the number of migrants is very low. Some groups of migrants have been consulted in cases of inspections at the refugee centre or in the framework of research projects organised by NGOs and supported by the government.
</t>
  </si>
  <si>
    <t xml:space="preserve">Option 3. Some interpretation is provided to asylum seekers who reside in collective centres of residence. However, this interpretation service is not guaranteed and is provided on ad hoc basis conditioned on the availability of people knowing the specific language. </t>
  </si>
  <si>
    <t xml:space="preserve">B. Asylum seekers living in the asylum centre. 
NGOs in cooperation with the state distribute information to asylum seekers about health promotion and health education. In 2012 special health education workshops were held at reception centre. However, these workshops are random and project-based, not regular. 
</t>
  </si>
  <si>
    <t xml:space="preserve">Asylum seekers and legal migrants
. 
</t>
  </si>
  <si>
    <t xml:space="preserve">Asylum seekers and undocumented migrants do not have an ID number and this hinders their access to services.   For UDM’s, the definition of “emergency care” depends on individual judgement.
For asylum seekers, the judgement as to whether one is “financially capable of paying” does not appear to be based on objective criteria. 
For legal migrants with only a temporary residence permit, the same situation applies as for UDMs. </t>
  </si>
  <si>
    <t xml:space="preserve">According to the Nowhereland report (http://files.nowhereland.info/655.pdf ), “there is no specific legislation regarding access to health care for undocumented migrants.” However rights are conferred by
• The Health Services Organisation Act, para. 6 (2), according to which every person inside Estonian territory has the right to receive emergency care.
• The Health Insurance Act, para. 86 (4), which states that the cost of emergency care provided to uninsured persons is covered by the state.
TheyUDMs are therefore classified as having unconditional entitlement to emergency care only.
</t>
  </si>
  <si>
    <t xml:space="preserve">Option B: Asylum seekers are included in the system of health care coverage if they are accommodated in the reception centre or detention centre. In cases where asylum seeker is financially capable of paying himself/herself for the health care services or medicines, he/she is required to do so. In cases where asylum seeker does not live in the collective centre, he/she is not included in the health care coverage. (Regulation of the Minister of Social Affairs, 13.12.2013). 
  .
</t>
  </si>
  <si>
    <t>For legal migrants, receiving compulsory health insurance is conditional upon registration with the Health Insurance Board. Employers have to register every employee in the Health Insurance Board registry after the work contract has come into effect. The same procedure is required in case of locals.</t>
  </si>
  <si>
    <t>All legal migrants with a permanent residence permit are insured with compulsory health insurance by the same system as nationals (as long as the migrant is in employment and the social taxes are paid). Starting from September 2019 also workers with D-visa (valid up to one year) but without a residence permit are covered when they are registered by their employer (as long as the social taxes are paid). Having insurance cover (public or private) is a condition for receiving a residence permit in Estonia.  The insurance has to cover any cost related to medical treatment during the period of validity of the residence permit that is applied for.</t>
  </si>
  <si>
    <t xml:space="preserve">Option 2: One of the latest contributions in this field focuses on many of the most important aspects of migrant life in Estonia, covering both A and C, as well as D. However, the report does not go in depth in describing and analysing these issues. Furthermore, even though statistics on health of different ethnic groups is available, the only differentiation made is between two groups of respondents: Estonian and non-Estonian. </t>
  </si>
  <si>
    <t xml:space="preserve">According to the Nowhereland report (http://files.nowhereland.info/655.pdf ), “there is no specific legislation regarding access to health care for undocumented migrants.” However rights are conferred by
• The Health Services Organisation Act, para. 6 (2), according to which every person inside Estonian territory has the right to receive emergency care.
• The Health Insurance Act, para. 86 (4), which states that the cost of emergency care provided to uninsured persons is covered by the state.
They are therefore classified as having unconditional entitlement to emergency care only.
</t>
  </si>
  <si>
    <t xml:space="preserve">No separate health card or number exists, the personal ID number is being used for both nationals and legal migrants. All residents of Estonia, either short or long term, are required to register their residence address. 
However, asylum seekers and undocumented migrants do not have an ID number and this hinders their access to services. 
For legal migrants, receiving compulsory health insurance is conditioneal upon registration with the Health Insurance Board. Employers have to register every employee in the Health Insurance Board registry after the work contract has come into effect.
For UDM’s, the definition of “emergency care” depends on individual judgement.
For legal migrants with only a temporary residence permit, the same situation applies as for UDMs. 
</t>
  </si>
  <si>
    <t xml:space="preserve">Option 2: All legal migrants with permanent residence permit are insured with compulsory health insurance by the same system as nationals. Short-term migrants with temporary residence permit are not covered, except beneficiaries of international protection (refugees), pensioners and people receiving the permit based on a treaty. Migrants with temporary residence permit are required to have insurance cover already as the condition in order to receive the residence permit. The insurance cover has to cover any cost related to his/her medical treatment during the period of validity of the residence permit that is applied for.  
It is important to note that Estonian residents, either nationals or migrants, do not receive health insurance automatically, thus there is no universal health coverage. Coverage extends to those who are employed and who pay social tax, as well as the following groups: pregnant women, persons under 19 years of age, persons receiving state pension granted in Estonia, insured persons’ dependent spouses, who are no more than 5 years away from attaining the age limit for old-age pension, pupils (with age limits), students with permanent residency. 
</t>
  </si>
  <si>
    <t>Equal Treatment Act covers only A.</t>
  </si>
  <si>
    <t xml:space="preserve">Two equality bodies: Chancellor of Justice and Commissioner for Gender Equality and Equal Treatment. The Commissioner for Gender Equality and Equal Treatment  has a power to assist victims. Both equality bodies may start ombudsman-style procedures on their own initiative. </t>
  </si>
  <si>
    <t>Equal Treatment Act; material scope of Directive 2000/43 and 2000/78; nationality is not a protected ground.</t>
  </si>
  <si>
    <t xml:space="preserve">A, B (in administrative procedures) and C. </t>
  </si>
  <si>
    <t>Equal Treatment Act; material scope of Directive 2000/43 and 2000/78; nationality is not among protected grounds; religion is out of scope of services.</t>
  </si>
  <si>
    <t xml:space="preserve">Equal Treatment Act; material scope of Directive 2000/43 and 2000/78; nationality is not among protected grounds; religion is out of scope of SP. </t>
  </si>
  <si>
    <t>Equal Treatment Act; material scope of Directive 2000/43 and 2000/78; nationality is not among protected grounds; religion is out of scope of education.</t>
  </si>
  <si>
    <t>Equal Treatment Act; material scope of Directive 2000/43 and 2000/78; nationality is not a protected ground .</t>
  </si>
  <si>
    <t>Equal Treatment Act from Jan 2009; however it does not cover nationality.</t>
  </si>
  <si>
    <t>The following are deemed to be permanent legal income: 1) remuneration earned lawfully under a contract of employment, contract of service, civil law contract or membership;  2) income obtained from lawful business activity or property;  3) pensions;  4) grants; 5) maintenance payments; 6) benefits paid under a law;  7) maintenance provided by a family member with a permanent legal income.</t>
  </si>
  <si>
    <t>Citizenship test aka the assessment of knowledge of the Constitution of the Republic of Estonia and of the Citizenship Act.</t>
  </si>
  <si>
    <t>Has lived in Estonia for at least eight years on the ground of a residence permit or by right of residence, of which at least the last five years on a permanent basis.</t>
  </si>
  <si>
    <t>A person who as a minor acquires Estonian citizenship as well as the citizenship of another state must renounce either his or her Estonian citizenship or his or her citizenship of the other state within three years after attaining the age of 18 years.</t>
  </si>
  <si>
    <t xml:space="preserve">Estonia has a very broad and specific list of public security grounds so the criminal record check in Estonia is actually quite burdensome. </t>
  </si>
  <si>
    <t>Citizenship test.</t>
  </si>
  <si>
    <t>In 18.01.2017, the stipulation/condition for LTR  to stay in the country for at least 183 days within one year was abolished.</t>
  </si>
  <si>
    <t>Lawful sufficient income. Lawfully earned remuneration for work, unemployment insurance benefits, income received from lawful business activities or property, pensions, scholarships, support, alimony (maintenance support), benefits paid by a foreign state and the maintenance ensured by family members earning legal income are deemed to be legal income. Less than minimum wage.  150 EUR per family mebmer (in 2019).</t>
  </si>
  <si>
    <t>Equal access with nationals.</t>
  </si>
  <si>
    <t>Unlimited period of validity of the permit.</t>
  </si>
  <si>
    <t xml:space="preserve">Lawful sufficient income. Lawfully earned remuneration for work, income received from lawful business activities or property, pensions, scholarships, support, benefits paid by a foreign state and the maintenance ensured by family members earning legal income are deemed to be legal income. Less than minimum wage. </t>
  </si>
  <si>
    <t>LTR can be granted if person complies with the integration requirement, i.e.  has knowledge of the Estonian language at least at B1 level established by the language act or level corresponding to that.</t>
  </si>
  <si>
    <t>Being resided in Estonia permanently for five years on the basis of temporary residence permit directly prior submitting an application for long-term residence permit. The period of residence in Estonia required shall include the period of the temporary stay outside Estonia, which does not exceed six consecutive months and in total ten months within five last years.</t>
  </si>
  <si>
    <t xml:space="preserve">Normally takes the form of support of ethnic minorities’ organisations, mostly cultural activities.  </t>
  </si>
  <si>
    <t xml:space="preserve">Starting from 2008 Cultural Advisory Board for National Minorities at the Ministry of Culture meets regularly several times in a year. During the preparation of new national integration strategy nearly 150 TCN were consulted through 6 citizen panel meetings all over Estonia. Also quite wide consultation and research with target group was carried out for developing integration courses for TCN, as well as services for highly-skilled immigrants and their family members. Consultations during the development of national strategy plans are enshrined in the law in Estonia and therefore ad hoc consultations on policy issues that are highly relevant to TCN do take place as they are obligatory.  Also, Nationalities Roundtable since 26 May 2010: This is the second attempt to establish the roundtable for ethnic, national and linguistic minorities in Estonia. The first President of Estonia Roundtable of National Minorities (rahvusvähemuste ümarlaud) that operated between 1999-2010 became inactive during the recent years of its operation. The new roundtable was moved from the President’s office to Estonian Cooperation Assembly established in 2007 and renamed to Roundtable of Nationalities (Eesti Koostöö Kogu Rahvuste Ümarlaud). The composition of the membership in the roundtable was changed and more non-Russian minorities, including more recently arrived expats were included among the members. However, the activities of the new roundtable have also remained modest and its influence on the political life is insignificant.  Web-link:
http://www.kogu.ee/olemus-ja-roll/rahvustevahelised-suhted/. </t>
  </si>
  <si>
    <t>EU nationals can belong to the parties when they live permenently in Estonia.</t>
  </si>
  <si>
    <t>Right to vote on local elections have those who are resident in municipality already for 5 years. In 2014 there were 3 scores, one of them 50, others 0.</t>
  </si>
  <si>
    <t>A applies. Education of interculturality is provided, but it is not required. Framework for Teachers´ Training does not include appreciation of cultural diversity and states just that the teacher has to be able to manage a multicutlural learning environment. The same is echoed in the Teachers Occupational Standard ch 2 (6). It states that a teacher has to take into consideration the multicultural learning environment. There are two universtities that mainly train teachers, Tallinn and Tartu University both offer multiculturality courses for teachers but they are not compulsory for all students willing to be teachers. In-service professional development training is offered by many institutions and can include the topic mentioned, but again just teachers at school with new-immigrants are kindly asked to address the thematic courses (Guidelines „Uusimmigrantide lapsed Eesti hariduses. Hariduspoliitilised põhimõtted ning hariduskorraldus” (2004) ch 3.3, 11 the Ministry of Education and Research).</t>
  </si>
  <si>
    <t>No measures for newcomers. Narva College offers education to become a teacher at school or pre-primary institution. Up to 40% of the learning is conducted in Russian and therefore the college incourages participation of Russian speakers.</t>
  </si>
  <si>
    <t>B applies. Basic and Secondary Education National Curriculum § 5 (4) states that the culture of mankind, the culture of Europe and the culture of Estonia including that of the ethnic minorities residing in Estonia has to be represented in education content. The theme is further elaborated in the draft for the new national curriculum.</t>
  </si>
  <si>
    <t xml:space="preserve">The new immigrants have teaching assistance (a separate teacher in the classroom), they are also provided a support person. When the school registers a new-immigrant at the  Estonian Education Informatsion System (www.ehis.ee) extra funding is provided to help cover the excpenses the school must make for the pupil. The Russian speaking migrants are not targeted, as Russian speaking education is avalable. </t>
  </si>
  <si>
    <t xml:space="preserve">There are standards for learning Estonian in schools operating in Russian: B1 level has to be reached by the end of basic education and B2 by the end of secondary education. Basic and Secondary Education National Curriculum appendix 4 gives precise learning agenda for each three year periods. The standards are monitored by the state. The language learning of new-immigrants is not that organized. </t>
  </si>
  <si>
    <t>Basic and Secondary Education Act (ch 10 §52 (1)) stipulates that by 2007 the non-state language schools must provide pupils with a command of Estonian at the end of basic education that allows to continue education in Estonian (in the first year it meant one course in Estonian). The new immigrants who are integrated to schools operating in Estonian are not set a criteria by law.</t>
  </si>
  <si>
    <t>Republic of Estonia Education Act ch 1 §4 part 3 guarantees Estonian language learning in all public education institutions that operate in languages other than Estonian. This provides language learing for pupils at Russian speaking schools. The new immigrants are to be provided Estonian language learning opportunity by the school (Guidelines „Uusimmigrantide lapsed Eesti hariduses. Hariduspoliitilised põhimõtted ning hariduskorraldus”  ch 3.3, (6), Ministry of Education and Research (2004)). Usually a pupil studies the language and the culture for about a year and then joins the class. He/she is provided an extra teacher to help the him/her in class. Estonian language learning in pre-primary education institutions is provided to anyone whose domestic language is not Estonian (State Curriculum for Pre-primary Education Institution § 9(1)).</t>
  </si>
  <si>
    <t xml:space="preserve">A applies. Leaflets concerning education in Estonia are given by the municipality in two foreign languages: Russian and English. There is very little quest for info in other languages. Information about education is available on the website of Ministry of Education and Research in Russian and English (www.hm.ee). Information on higher education is better available in English, for instance: https://www.studyinestonia.ee/en. </t>
  </si>
  <si>
    <t xml:space="preserve">B applies. The regulation of the Minister of Education and Research on intensive study of state language at higher education level stipulates that all students whose Estonian language skills are not at the required level can study Estonian intensively at HEIs. Furthermore, if a student with insufficient Estonian language skills studies Estonian intensively, his/her nominal study time lengthens up to one year. </t>
  </si>
  <si>
    <t xml:space="preserve">Compulsory-age definition: 7 years of age by 1 October until he/she has acquired basic education or attained 17 years of age.(Republic of Estonia Education Act ch 3, § 8, 2). The same paragraph part 6 states that children of citizens of foreign states and of stateless persons who reside in Estonia, except children of representatives of foreign states, are subject to the obligation to attend school. According to Basic and Secondary education Act § 19 School is obliged to provide learning possibilites for all compulsory aged children living in its service area.    Pre-school childcare institution is an educational insitution providing care and basic education for children before they reach the compulsury education age. Pre-school Child Care Institutions Act (1999) (ch 2 § 10, 1) states that local governments must provide the opportunity to attend child care institutions to all children between 1 and 7 years of age who live in their catchment areas if this is requested by their parents. There are no restrictions. Vocational Training Institution Act § 14 (1) states that anyone who has obtained the previous level in the educational system has the right to enrol at the vocational training institution.           </t>
  </si>
  <si>
    <t>The amendments abolished the requirement pursuant to which an alien’s spouse for settling with whom the temporary residence permit is being applied for must have previously resided in Estonia for at least two years under a residence permit. When an alien is applying for settlement with a spouse residing in Estonia, the spouse is still required to have a registered place of residence and an actual dwelling in Estonia. Just like in the previously applicable procedure, the requirement for a registered place of residence and an actual dwelling does not apply, if the spouse for settling with whom the residence permit is being applied for has obtained a residence permit for enterprise, or a residence permit for employment in the cases listed in Subsection 140 (2) of the Aliens Act. In addition to the previously applicable specifications, the requirement for an actual dwelling does also not apply if the residence permit for employment is issued for employment in a start-up company.“</t>
  </si>
  <si>
    <t>there were changes made to § 143 of the Aliens Act, eliminating the previously existing temporal limitations. Amendment act (in Estonian) here: https://www.riigiteataja.ee/akt/103012017001</t>
  </si>
  <si>
    <t>Section 1 of § 140 of the Aliens Act requires a registered residence and actual dwelling in Estonia for the sponsor. But this does not apply to sponsors who are Estonian citizens or nationals (§ 137) and if the sponsor has received a residence permit for enterprise or for employment in several fields listed in section 2 of § 140.</t>
  </si>
  <si>
    <t xml:space="preserve">If the spouse or relative has lived in Estonia for at least three years,, they may be issued a temporary residence permit for settling permanently in Estonia without the general procedure.
Amendments to § 149 of the Aliens Act. Amendment act (in Estonian) here: https://www.riigiteataja.ee/akt/123032015001
Aliens Act (currently in force, in English) available here: https://www.riigiteataja.ee/en/eli/502122019003/consolide
</t>
  </si>
  <si>
    <t>Normal procedure for permanent residence.</t>
  </si>
  <si>
    <t>a) Solidity of sponsor’s family relationship is evaluated (§ 138 of the Aliens Act);
b) Duration of sponsor’s residence (of non-Estonian citizens) in country was evaluated until January 2017 (§ 137);
and c) Existing links with country of origin and d) Physical or emotional violence have not been and are currently not evaluated.</t>
  </si>
  <si>
    <t>Renewable permit depending on time being married (less than one year - permit for max 1 year, married 3 years - permit for 3 years, married 5 - permit for up to 5 years)</t>
  </si>
  <si>
    <t>General requirement on accomodation.</t>
  </si>
  <si>
    <t>No legal limit. Lawfully earned remuneration for work, income received from lawful business activities or property, pensions, scholarships, support, benefits paid by a foreign state and the maintenance ensured by family members earning legal income are deemed as legal income.</t>
  </si>
  <si>
    <t>Voluntary adaptation course organised by the Ministry of the Interior</t>
  </si>
  <si>
    <t>A1</t>
  </si>
  <si>
    <t>The Police and Border Guard Board sends aliens who have been granted a residence permit or whose residence permit has been extended to participate in the voluntary adaptation programme with a A1 level language course. Learning Estonian is only compulsory for adult BIPs.</t>
  </si>
  <si>
    <t>None measure.</t>
  </si>
  <si>
    <t xml:space="preserve">§ 150 of the Aliens Act allows for parents or grandparents to settle with his or her adult child or grandchild who resides in Estonia if the parent or grandparent needs care which he or she cannot receive in the country of his or her location or in another country and if the permanent legal income of his or her child or grandchild who legally stays in Estonia ensures the subsistence of him or her in Estonia; and adult child to settle with a parent who resides in Estonia if the child is unable to cope independently due to health reasons or a disability.
</t>
  </si>
  <si>
    <t>In general the spouse of a foreigner working in Estonia on work visa will have the right to apply for family reunification after the foreigner has worked in Estonia for at least two years. Certain categories (fast track) of highly skilled employees can bring their families immediately. This was not the case before when everybody had to wait for some time before he/she was allowed to bring the family along. This does not reflect a big change as mayority of immigrants are not highly-skilled workers.</t>
  </si>
  <si>
    <t>New programme 'My first job in Estonia' but only for BIPs (beneficiaries of international protection) not other TCNs (includes wage subsidies, mentoring, compensation for translation, language learning and obtaining qualifications).</t>
  </si>
  <si>
    <t xml:space="preserve">Most special measures are addressed at the minority youth. However, minority women are explicitly recognized as a vulnerable group in some documents. </t>
  </si>
  <si>
    <t>Job-specific language training available for all TCNs through Estonian Unemplyment Insurance Fund.</t>
  </si>
  <si>
    <t>The Estonian ENIC/NARIC (Academic Recognition Information Centre) evaluates foreign qualifications according to the Government of the Republic of Estonia Regulation No 89 of 6 April 2006 “Criteria and Procedures for Assessment and Academic Recognition of Foreign Qualifications and for Use of Title of Qualification Granted in Foreign Education System“. The assessment of foreign educational credentials by the Estonian ENIC/NARIC is free of charge.</t>
  </si>
  <si>
    <t xml:space="preserve">Equal access for all groups to education as such. Certain categories of B: No public study loans for people with temporary residence permits. study allowances for all groups. </t>
  </si>
  <si>
    <t>According to article 3 of the Act there is a right to receive labour market benefits and services for a foriegner residing in Estonia with temporary residence permit, for a refugee and asylum seeker.</t>
  </si>
  <si>
    <t>Language requirements applicable to some professions / areas of activities.</t>
  </si>
  <si>
    <t>Only EU and Estonian citizens can be civil servants. Only they can be e.g. patent agents, sworn translators, notaries etc. Only Estonian citizens can be persons whose responsibilities are related to aviation security, etc. There are no restrictions to working in the public sector as support staff or non-staff.</t>
  </si>
  <si>
    <t>Since 2013, residents with all temporary residence permits have access to the labour market (§ 259 of Aliens Act), however work permits are tied to the specific employer, there is a quota system and there are additional conditions and requirements for short-term workers.</t>
  </si>
  <si>
    <t xml:space="preserve">None of the main health service institutions or the Ministry of Welfare reported to implement measures or have policies in place that pay special attention to migrant or ethnic minority health. A few individual initiatives were reported with respect to pre- and postnatal care within the health care services in the capital area of Reykjavik. </t>
  </si>
  <si>
    <t xml:space="preserve">No research on these topics has been funded by the Council on Immigrants of the Ministry of Welfare, the Directorate of Health, the Icelandic Centre for Research or the Research Centre of the University of Iceland in the past five years. </t>
  </si>
  <si>
    <t xml:space="preserve">No policy measures or practices for the involvement of migrants were identified through the Ministry of Welfare, the Directorate of Health or the Multicultural and Information Centre. </t>
  </si>
  <si>
    <t xml:space="preserve">Article 5 of the Act on the Rights of Patients no. 74/1997, provides that a person that does not speak Icelandic shall be provided with an interpreter free of charge to the patient.  </t>
  </si>
  <si>
    <t xml:space="preserve">The information is primarily targeting group a, legal migrants, but can be accessed by asylum seekers and undocumented migrants as well.  </t>
  </si>
  <si>
    <t>The information is primarily for legal migrants but provides some basic practical information for asylum seekers and undocumented migrants.</t>
  </si>
  <si>
    <t xml:space="preserve">To be eligible for treatment a UDM must be classified as an “emergency” case, which involves a decision by medical staff. To be exempted from payment they must be unable to pay themselves, in the opinion of the provider organisation. </t>
  </si>
  <si>
    <t xml:space="preserve">Undocumented migrants are entitled to receive emergency health care based on Article 13 of regulation No. 1161/2018, on health services for persons who are not health insured in Iceland. They will be expected to pay for the cost of the care, but if they are unable to pay the cost, the health care institution that provided the care will cover the cost from its own budget. 
Undocumented migrants are not included in the health insurance system. Unlike legal migrants, they cannot purchase private insurance in Iceland to cover the cost of health care. </t>
  </si>
  <si>
    <t xml:space="preserve">
Coverage for asylum seekers, other than basic health care outlined in paragraph 3 of the Annex below, is subject to clincal judgments about “necessary” and “emergency” care 
</t>
  </si>
  <si>
    <t xml:space="preserve">According to Article 33 (c) of the Foreign Nationals Act No. 80/2016, applicants for international protection have the right to receive necessary healthcare services, including mental health and mental disability care. Special consideration shall be given to persons with special needs or requiring special assistance. Pregnant women shall have access to antenatal and obstetric care. </t>
  </si>
  <si>
    <t xml:space="preserve">Article 10 of the Act on Health Insurance No. 112/2008, provides that a health insured person is a person who is resident in Iceland and has been resident there for a minimum of six months before health insurance benefits are requested.
According to Article 55(a) of the Foreign Nationals Act No. 80/2016, as outlined by the Directorate of Immigration (https://utl.is/index.php/en/basic-requirements1#HEALTH-INSURANCE), migrants who require a residence permit are obligated to take out health insurance for the first six months of residence with coverage of minimum 2 million ISK. (the (Several types of health care, such as treatment for long term illnesses and childbirth are not covered by this type of insurance.) No such requirement  to take out insurance exists for Icelandic nationals moving back to Iceland after residing abroad. </t>
  </si>
  <si>
    <t xml:space="preserve">Undocumented migrants are entitled to receive emergency health care based on Article 15 of regulation No. 1088/2014, on health services for persons who are not health insured in Iceland. They will be expected to pay for the cost of the care, but if they are unable to pay the cost, the health care institution that provided the care will cover the cost from its own budget. 
Undocumented migrants are not included in the health insurance system. Unlike legal migrants, they cannot purchase private insurance in Iceland to cover the cost of health care. 
</t>
  </si>
  <si>
    <t xml:space="preserve">Access of asylum seekers to health care is governed by a contract between the Directorate of Immigration and the municipality in which they reside. Please see Annex 1 below. 
Exceptions to this are asylum seekers who obtain a work permit after they arrive in Iceland and while their application is under consideration. They become health insured persons after having had residence in Iceland for six months, but have to purchase health insurance from the time they start working if they have been resident for less than six months. The insurance is required to be with coverage of minimum 2 million ISK. 
</t>
  </si>
  <si>
    <t xml:space="preserve">Article 10 of the Act on Health Insurance No. 112/2008, provides that a health insured person is a person who is resident in Iceland and has been resident there for a minimum of six months before health insurance benefits are requested.
According to Article 43 of the Regulation on Foreigners No. 53/2003, migrants who require a residence permit are obligated to take out health insurance for the first six months of residence with coverage of minimum 2 million ISK. (Several types of health care, such as treatment for long term illnesses and childbirth are not covered by this type of insurance.) No such requirement  to take out insurance exists for Icelandic nationals moving back to Iceland after residing abroad. 
</t>
  </si>
  <si>
    <t>see above</t>
  </si>
  <si>
    <t>Under Acts no. 85/2018 and 86/2018, a is also applicable to people of immigrant background. No assessment of these measures</t>
  </si>
  <si>
    <t>A, b and c. The Directorate of Equality now covers all grounds of discrimination under the scope of Act no. 85/2018 and Act no. 86/2018 as well as gender equality. A, B and C are now covered for all discrimination grounds under the scope of the new discrimination acts.</t>
  </si>
  <si>
    <t>According to Act no. 85/2018 and Act no. 86/2018, the Directorate of Equality has been assigned mandate to combat discrimination on all grounds covered by this legislation as well as gender and gender neutral registration.</t>
  </si>
  <si>
    <t xml:space="preserve">Linked to the Act in 2018: A, B and D. Compensation and fines. </t>
  </si>
  <si>
    <t xml:space="preserve"> Act 85/1994 includes prohibition on discrimination in all spheres of society including housing.</t>
  </si>
  <si>
    <t xml:space="preserve"> Act no. 85/2018 prohibits discrimination in schools on grounds of race and ethnicity.</t>
  </si>
  <si>
    <t>Act no. 86/2018 on Equal Treatment on the Labour Market, prohibits discrimination on grounds of race and ethnicity and religion and belief. Act no. 85/2018 prohibits discrimination in all spheres of society outside the labour market.</t>
  </si>
  <si>
    <t>Only as regards gender equality</t>
  </si>
  <si>
    <t>A, b and c but only as regards Gender equality</t>
  </si>
  <si>
    <t>The General Penal Code, Art. 180: Any person who, in the course of business operations or the provision
of services denies a person goods or services on an equal footing with others on
grounds of that person’s nationality, colour, race, [religion, sexual orientation or
gender identity]1) shall be fined …2) or imprisoned for up to 6 months.
The same punishment shall be applied for denying someone access on the same
footing as others to a public meeting place or other places that are open to the
public. The Act on Patients' Rights  n. 74/1997, prohibits discrimination on grounds a and b</t>
  </si>
  <si>
    <t xml:space="preserve">According to the Municipalities' Social Services Act no. 40/1991, a municipality shall be responsible for furnishing services and assistance to its inhabitants in
accordance with the provisions of the Act, and also to ensure that they are able to provide for
themselves and their families.
Any assistance and services shall be both for getting into a position in which they are not able to
manage their own affairs.
In this Act, “inhabitant of a municipality” means every person who has legal domicile in the
municipality in question.
</t>
  </si>
  <si>
    <t>The Acts on Pre- cumpulsory and Upper Secondary schools prohibit discrimination on grounds of religion and belief</t>
  </si>
  <si>
    <t>No specific anti-discrimination law, only an article in the Icelandic Constitution. However, there are provisions prohibiting discrimination in various laws, for example the law on Pre- Compulsory and Upper Secondary Schools. The General Penal Code contains the following provision: "Anyone who does by means of ridicule, calumniation, insult, threat or otherwise assault [a person or group of persons]on account of their nationality, colour, [race, religion, sexual inclination or sexual identity shall be subject to fines or imprisonment for up to 2 years."</t>
  </si>
  <si>
    <t xml:space="preserve">The applicant may not, either in Iceland or abroad, have been fined or imprisoned or be involved in a case pending in the criminal justice system in which he is suspected of, or charged with, conduct that is criminal according to Icelandic law. Exemptions from this may be made following intervals as prescribed in the Act on Citizenship, providing that the offences are not repeated, that fines have been paid in full or sentences executed in another manner and that other information regarding the applicant does not weigh to the contrary. Decision on conditional deferral of prosecution.	One year after expiry of deferral period._x000D_
            When punishment is considered as having been undergone in the form of detention in custody, the period shall be calculated from the time of release of the person concerned._x000D_
            If part of a sentence is suspended, the waiting interval shall begin following completion of service, the interval being based on the length of the non-suspended part of the sentence._x000D_
            If the applicant has only been subjected to punishments in the form of fines and the aggregate amount of the fines is less than ISK 101,000, then Icelandic citizenship may be granted if other information concerning the applicant do not weigh against this, providing that at least one year has passed since commission of the last offence._x000D_
            If the applicant has been committed by a sentence to be held in custody a suitable institution, then the waiting interval shall be 14 years from the end of the custody period_x000D_
</t>
  </si>
  <si>
    <t>Applicants must not have been sustained financially by the municipality for three years subsequent to the application.</t>
  </si>
  <si>
    <t>Applicants must pass a test in Icelandic band the requirement similar to CEFR level A2:
Material testing.
Components and weight of Icelandic exams are based on final objectives in the Ministry of Education's 2008 curriculum on basic study in Icelandic for foreigners (240)
The applicant therefore needs:
being able to save themselves in daily situations in school, work and private life;
being able to save themselves in unexpected situations;
having acquired sufficient vocabulary power to engage in discussions on familiar issues;
be able to understand simple conversations between people;
be able to read short texts in simple language about familiar topics;
be able to write short texts in simple language on familiar topics;
be able to identify the main features of broadcast media, television and radio, in the case of familiar material.
The tests shall include speech, listening comprehension, writing and reading comprehension.</t>
  </si>
  <si>
    <t>No birth-right but trhough socialisation if a immigrant children, continuously in Iceland from the age of 11 (13 if stateless) gets citizenship on application after the age of 18 but before the age of 20, Art. 3, Act No100/1952. If a parent's application for citizenship is approved, the applicant's children under the age of 18 are also awarded citizenship, Act No. 100/1952, Art. 5.</t>
  </si>
  <si>
    <t>seven years of residence and with permanent residence which can be obtained after 3-4 years, i.e. 7 of total residence. Nordic citizens and refugees can obtain citizenship after 5 years of residence and spouses of Icelandic citizens after 3 years of residence</t>
  </si>
  <si>
    <t>.</t>
  </si>
  <si>
    <t>Immigrants residing legally in Iceland have access to social assistance, maternity leave and family benefits. Permanent residents with unrestriced work permits and spouses of Icelandic citizens are eligible for unemployment benefits. In order to get unrestricted work permits, the foreigner's sponsor shall have had one or the applicant must previously have had a specialist or humanitarian work permit. In practice this means that  Invalidity benefits are available toTCNs after three years of residence in Iceland, but to receive full invalidity benefits and old age pension, you must have lived in Iceland for 40 years between the ages of 16-70.</t>
  </si>
  <si>
    <t>18 months, but can apply for exceptions.</t>
  </si>
  <si>
    <t>Permanent residence permits need not be renewed but legal residence listed outside the country  longer than 18 months over a 4 year period may lead to a permanent permit to be revoked.</t>
  </si>
  <si>
    <t>However, permits granted because of temporary shortage of workers (no more than 1 year, renewable once, max. 2 years), to professional athletes, students and temporary permits for asylum seekers and trafficking victims cannot form the basis of a permanent residence permit, Articles 12a, b, d, g and h.</t>
  </si>
  <si>
    <t xml:space="preserve">Through a service agreement with the Ministry of Social Affairs, the Icelandic Human Rights Centre offers legal counselling for immigrants. There is a special fund "the Development Fund for Immigration Issues" from which individuals and organisations may get project based grants. Grant Decisions are made by the Immigrant Council and the Ministry of Social Affairs. </t>
  </si>
  <si>
    <t xml:space="preserve">informations are available on the Multicultural Information Centre website: mcc.is. Also at the Directorate of Labour website: vmst.is.  First step in Iceland and Your Rights contain useful information for immigrants and migrants. </t>
  </si>
  <si>
    <t>When composing legislation, action plans etc. on immigrant's issues, immigrant organisations are consulted.  The consultations are not regular and more people of immigrant origin are now members of the Immigration Council. I would say, that more care is taken now to seek consultation from relevant stakeholders than in 2014 although it was also being done then.</t>
  </si>
  <si>
    <t>Only Icelandic citizens may vote and stand in parliamentary elections but Danish, Swedish, Norvegian and Finnish citizens may vote and stand in municipal elections after three years of legal residence in the municipality, other foreign nationals may vote after 5 years of legal residence in the municipality. As regards Parliamentary elections we have Act no. 24/2000, and the stipulations regarding citizenship were not changed from before upon the Act entering into force. The framework is completed by the Act on Municipal Elections no. 5/1998, which stipulated from implementation the right of Nordic citizens to vote but in 2002, the stipulation regarding other foreign nationals (5 years of legal residence) was added to the Act in 2002.</t>
  </si>
  <si>
    <t xml:space="preserve">The Government approved curricula for Pre- Compulsory and Upper Secondary Schools provide for intercultural education as a stand-alone curriculum subject and to be integrated throughout the curriculum.  </t>
  </si>
  <si>
    <t>There is guidance in place but not systematic, it varies between municipalities. A special fund "Jöfnunarsjóður sveitarfélaga" is intended for municipalities to meet costs for running compulsory schools and providing assistance to disabled pupils , but also for meeting especially burdensome and unexpected costs incurred by meeting with law prescribed obligations or for other reasons deemed valid by an advisory committee". Guidance to immigrant pupils has been seen to fall hereunder.</t>
  </si>
  <si>
    <t>All teaching should be provided according to the students' needs. Students are free to study Icelandic as a second language. Provision of resource persons/centres for orientation of migrant pupils.</t>
  </si>
  <si>
    <t>Act no. 91/2008 on Compulsory schools includes provisions for reception plans for pupils of foreign origin, which shall be designed according to their needs. Also, information for parents is provided and children can study Icelandic as a second language. The aim is also to further integration into Icelandic society. Similar provisions are to be found in Act no. 92/2008, on Upper Secondary Schools.</t>
  </si>
  <si>
    <t>The Acts on Pre-schools No. 90/2008, Compulsory (Elementary) Schools No. 91/2008 and Upper Secondary Schools No. 92/2008 provide for interpretation services for families of migrant pupils for general educational advice and guidance at all levels. Written information on educational system in migrant languages of origin is often provided as well and two schools in Reykjavík City have been earmarked as resource centres for orientation of migrant pupils.</t>
  </si>
  <si>
    <t>same as 2017</t>
  </si>
  <si>
    <t>If there is reason to suspect that the marriage or cohabitation has been initiated with the purpose of gaining a residence permit and incontrovertible evidence to the contrary is not provided, no entitlement to a residence permit exists. The same applies if there is reason to suspect that the marriage was not entered into willingly by both parties, or if the marriage is incompatible with public order and the general principles of Icelandic law. A foreign national who has had a residence permit under these provisions may, if special reasons exist and if compelling reasons of fairness so recommend, be granted a residence permit on the basis of special ties to Iceland, as provided for in art. 78 if the conditions of art. 55(1) and (2) are fulfilled in addition to one of the following: a. the marriage or cohabiting partnership has ended with the death of the partner, unless special reasons exist to refuse, b. the marriage or cohabiting partnership has been ended because the foreign national or his/her child has been subjected to abuse or other forms of violence from the partner and it has been reported to the police or child protection authorities, or if other records indicate this; the foreign national’s ties to Iceland should be taken into consideration, and in exceptional cases the provisions in art. 55(1) and (2) for the issuing of a residence permit may be waived according to this subparagraph, if means of support are temporarily insecure, c. the foreign national demonstrates that owing to the social or cultural situation in his/her home country, he/she could have difficulty returning to that country as a result of divorce or separation.</t>
  </si>
  <si>
    <t>The Directorate of Immigration may renew a foreign national’s residence permit upon application if the conditions for the permit continue to be fully met. However, in special cases requirements for secure means of support under art. 55(1)(a), cf. art. 56, may be waived if the support has been insecure for a short period due to unemployment, accident or ill health, or comparable reasons, and also if compelling reasons of fairness so recommend. If there is reason to suspect that the marriage or cohabitation has been initiated with the purpose of gaining a residence permit and incontrovertible evidence to the contrary is not provided, no entitlement to a residence permit exists. The same applies if there is reason to suspect that the marriage was not entered into willingly by both parties, or if the marriage is incompatible with public order and the general principles of Icelandic law. A foreign national who has had a residence permit under these provisions may, if special reasons exist and if compelling reasons of fairness so recommend, be granted a residence permit on the basis of special ties to Iceland, as provided for in art. 78 if the conditions of art. 55(1) and (2) are fulfilled in addition to one of the following: a. the marriage or cohabiting partnership has ended with the death of the partner, unless special reasons exist to refuse, b. the marriage or cohabiting partnership has been ended because the foreign national or his/her child has been subjected to abuse or other forms of violence from the partner and it has been reported to the police or child protection authorities, or if other records indicate this; the foreign national’s ties to Iceland should be taken into consideration, and in exceptional cases the provisions in art. 55(1) and (2) for the issuing of a residence permit may be waived according to this subparagraph, if means of support are temporarily insecure, c. the foreign national demonstrates that owing to the social or cultural situation in his/her home country, he/she could have difficulty returning to that country as a result of divorce or separation.</t>
  </si>
  <si>
    <t>After the new Act on Foreigners entered into force on January 1, 2017, to provide verification of adequate housing was no longer a requirement.</t>
  </si>
  <si>
    <t>Parents older than 67. Have to show ability to sustain themselves financially but exceptions can be made if their children undergo an obligation for financial sustenance of their parents. A foreign national who is the parent of an Icelandic minor who is younger than 18 years
of age and resident in Iceland may be granted a residence permit if the parent has, or
shares, custody of the minor and the following requirements are fulfilled:
a. the applicant intends living with the minor in Iceland,
b. the applicant is not married or cohabiting with the other parent of the minor, and
62
c. it is necessary if the minor is to continue to live in Iceland.
A foreign national who is the parent of and has custody of a minor who is younger than
18 years of age and resident in Iceland may be granted a residence permit even though the
parent and minor will not live together if:
a. the minor is either an Icelandic citizen or holds a residence permit,
b. the applicant was residing lawfully in Iceland when the application was made,
c. the applicant has held a residence permit in Iceland that cannot be renewed on the
same basis,
d. the applicant has visitation rights with the minor under a confirmed agreement and it
is confirmed that visitation has taken place in accordance with it, and
e. it is necessary in order to maintain visitation with the minor.  Adult children (older than 18) only if they qualify for other types of permits than family reunification. They may be granted permits on grounds of special ties to the country if special circumstances apply.</t>
  </si>
  <si>
    <t>Permits listed in Art 61 (residence permits for specialists), 63 (permits for athletes) 70 (marriage or co-habitation), 73 (interntional protection), 74 (humanitarian reasons) and 78 (permits on grounds of a strong affiliation to the country) or an unlimited residence permit according to Art. 58. of the Act on Foreigners no. 80/2016, allow for family reunification</t>
  </si>
  <si>
    <t>Social assistance is excluded as adequate means of sustenance.</t>
  </si>
  <si>
    <t xml:space="preserve">None measures. </t>
  </si>
  <si>
    <t xml:space="preserve">No pre entry requirement. </t>
  </si>
  <si>
    <t xml:space="preserve">Depends on the type of residence permits, temporary residence and work permits are not a basis for family reunification, neither are student permits except for those doing their PHD studies in Iceland. </t>
  </si>
  <si>
    <t>Grounds for rejecting, withdrawing or refusing to renew status:  
a. Actual and serious threat to public policy or national security, 
b. Proven fraud in the acquisition of permit (inexistent relationship or misleading information).
c. Break-up of family relationship (before three years)
d. Original conditions are no longer satisfied (e.g. unemployment or economic resources)</t>
  </si>
  <si>
    <t xml:space="preserve"> An agreement has also been made with the Directorate of labour, starting next year, on Icelandic teaching and teaching on society for refugees as well as vocational training and assisted work training. </t>
  </si>
  <si>
    <t>The law was amended in January 2019 so that Icelandic citizenship is no longer required.</t>
  </si>
  <si>
    <t>The Directorate of labour has agreements with various NGOs for Icelandic teaching and teaching on society for unemployed immigrants and migrants.</t>
  </si>
  <si>
    <t>Only A and certain categories or C Immigrants residing legally in Iceland have access to social assistance, maternity leave and family benefits (a, b, c). Only long-term residents (permanent residence permit) (a) and spouses of Icelandic citizens are eligible for unemployment benefits, invalidity benefits are available toTCNs after three years of residence in Iceland, but to receive full invalidity benefits and old age pension, you must have lived in Iceland for 40 years between the ages of 16-70.</t>
  </si>
  <si>
    <t xml:space="preserve">Study grants would only be awarded by private comanies or individuals. Student loans are limited to citizens, and spouses of citizens fullfilling certain conditions. </t>
  </si>
  <si>
    <t>EEA citizens only needed to find work but TCNs (unless married to or cohabiting with EEA or Icelandic citizens) needed to apply for work permits and, more often than not, were turned down.</t>
  </si>
  <si>
    <t xml:space="preserve">Those who do not need work permits have equal access to the labour market and may start their own business. </t>
  </si>
  <si>
    <t>Only for nationals/EEA citizens but exceptions can be made for TCNs under special circumstances, Art. 6.4 Act No. 70/1996. The law was amended in January 2019 so Icelandic citizenship is no longer required.
The general conditions for qualifying for an appointment to a post or for an employment
contract are as follows:
1. Being eighteen years of age. Exceptions from this minimum age may be made or
employment under a study contract, for cleaning jobs, messenger jobs or similar jobs.
Provisions in other laws where other age limits are specified shall remain in force.
2. Having attained majority. The condition of majority shall not apply when an exception
is made under Point 1 above.
3. Being of sound mind and body to do the job at hand at each and every time.
4. Icelandic citizenship. Citizens of other member countries of the European Economic
Area or the member states of the EFTA Convention or the Faroe Islands may be hired
on the same terms as Icelandic citizens. This condition may be waived in exceptional
circumstances in cases of citizens of other countries.
5. A general education and, in addition, an appropriate special education which is
demanded by law or by the specifications of the job in order to be able to meet the
demands of the job at hand.
6. Being in charge of one's own finances in cases where a financial responsibility is
required, such as from cashiers or bill collectors, if so demanded by law or specifically
required by circumstances.
In cases where the applicant has been sentenced for an offence under Paragraph 1, Article 68
of the Penal Code, he shall be deemed unqualified to accept employment.
Women and men shall have an equal right to public employment at equal pay for equivalent
work.</t>
  </si>
  <si>
    <t>Permanent residents, spouses of Icelandic citizens and TCN spouses of EEA citizens have immediate access to the labour market. Temporary work permits are generally granted for specific purposes, family members on family reunion permits have to apply for work permits.</t>
  </si>
  <si>
    <t>C. In 2015, research on mental health service provision was conducted by researchers from the University of Latvia, funded by The Centre for Disease Prevention and Control.</t>
  </si>
  <si>
    <t>There is no any migrant’s involvment at any level, but in case any migrant NGO would be approaching govermnent or service providers, most likely they would be included.</t>
  </si>
  <si>
    <t xml:space="preserve"> Interpretation services are available free of charge in many languages EXCEPT English and Russian. In the case of the latter two, patients would have to cover the interpretation costs privately, however most doctors/nurses would be able to communicate in Russian and some in English too.
Source: https://patverums-dm.lv/en/interpretation-services, this service is funded by AMIF funds. Russian is the most widely spoken non-official language in Latvia, and health care services are oftentimes provided in Russian also in state hospitals. English is less widespread.</t>
  </si>
  <si>
    <t xml:space="preserve">Such information has been prepared on ad-hock basis for legal migrants and asylum seekers only. </t>
  </si>
  <si>
    <t>A. If a person does not have a valid ID, they are unable to access healthcare services. While anyone has access to Emergency Assistance, in the case of undocumented migrants, costs would have to be covered privately. 
B. Urgency is assessed by the health care professional.</t>
  </si>
  <si>
    <t>No undocumented migrant (without a valid personal code given by Latvian MOI) has guaranteed access to medical services, unless they are detained. For detained persons they have to request a doctor, and BG arranges the services, which are covered by state budget. For other migrants service providers will not reiceve any reimbursement from the government budget – such services would be “pro bono”. The official view is that such sistem would encourage undocumented migrants to register with state authorities (in practice that often means detention). Only the medical consultations over phone are given for free without checking the status by calling to 66016001, but even then name and address often is asked.</t>
  </si>
  <si>
    <t>A. If a person holds national personal code and valid health insurance policy, then there are no addiditional administrative procedures. However, asylum seekers may not have these: they receive an asylum seeker’s ‘travel document’ that is used for their identification.</t>
  </si>
  <si>
    <t xml:space="preserve">According to Medical Treatment Law https://likumi.lv/ta/id/296188-veselibas-aprupes-finansesanas-likums, asylum seekers are always eligible for minimum health care support. 
Medical Treatment Financing Law:
The minimum health care paid for by the State includes the following health services:
1) emergency medical care;
2) childbirth assistance;
3) health care services provided by the family doctor (including diagnostic examinations for the provision of medical treatment within the competence of the family doctor), as well as medicinal products and medical devices prescribed by the family doctor for outpatient treatment of diseases referred to in Paragraph 4 of this Part; the procedure for reimbursement of the purchase of medical devices;
4) health care services related to the treatment of diseases which have a significant impact on public health indicators or which pose a threat to public health (including mental illness, tuberculosis), as well as medicinal products and medical devices intended for the out-patient treatment of these diseases; regarding the procedure for the reimbursement of expenses for the purchase of medicinal products and medical devices intended for out-patient treatment.
Section 9: The following shall be entitled to State minimum medical care:
4) a refugee or a person who has been granted alternative status;
6) an asylum seeker;
There have been changes in the Law since 2014, this is why the score is different than then. There is a doctor (GP) and a nurse at the asylum seekers reception center, and emergency care is provided unconditionally as well. </t>
  </si>
  <si>
    <t xml:space="preserve">A: If a person holds national personal code and valid health insurance policy, then there are no addiditional administrative procedures. B:Administrative discretion applies to all groups of visitors, migrants and locals. </t>
  </si>
  <si>
    <t xml:space="preserve">Only migrants with permanent residence permit and
employed citizens of EU, EEA and Switzerland can receive state guaranteed medical services with the same access as locals. Other legal migrants (citizens of 3rd countries) have to pay full cost of health care services or they have to use private medical insurance. In fact these 3rd country nationals can only get a temporary residence permit, if they have full health insurance.
</t>
  </si>
  <si>
    <t>Almost 100% of medical personell are bilingual – in Latvian and Russian, and about 1/3 to ½ is able to communicate also in English. Russian or English is understood by majority of recent immigrants, but in other languages there will be no communication.</t>
  </si>
  <si>
    <t xml:space="preserve">A; If a person holds national personal code and valid health insurance policy, then there are no addiditional administrative procedures. However, asylum seekers and UDMs may not have these. B: Administrative discretion applies to all groups of visitors, migrants and locals. </t>
  </si>
  <si>
    <t xml:space="preserve">A; If a person holds national personal code and valid health insurance policy, then there are no addiditional administrative procedures. However, asylum seekers and UDMs may not have these. B: Administrative discretion applies to all groups of visitors, migrants and locals. Asylum seekers' treatment may need special written approval. </t>
  </si>
  <si>
    <t>In the law, guaranteed medical services are only for refugees, but not for asylum seekers. In practice they do get acess to medical services and the costs are covered by ERF projects renewed annually and administrated by the OCM. Each project has its committee which should approve whose medical needs will be supported by the project and where the funding is not sufficient. Since most of the AS are receiving their decisions within 3 month, in practice in some cases they change their status before medical services are provided.</t>
  </si>
  <si>
    <t>ABCD,  shift of burden of proof only in cases of employment, sancions (h) also in case of employment. (abce) sanctions certainly available, others aren't necessarily used. Court verdicts are published anonimously.</t>
  </si>
  <si>
    <t>Ombudsman Law: https://likumi.lv/ta/en/en/id/133535-ombudsman-law</t>
  </si>
  <si>
    <t>Ombudsman's Office: http://www.tiesibsargs.lv/en/pages/about-us/tiesibsarga-institucija</t>
  </si>
  <si>
    <t>Sanctions: only a and b; shift of burden of proof only for employment; all procedures available; legal entities may engage.</t>
  </si>
  <si>
    <t xml:space="preserve">The formulation in all the laws prohibiting differential treatment is as follows (and has been that way also in 2014):  person's race, skin colour, gender, age, disability, religious, political or other conviction, ethnic/national or social origin, property or marital status, sexual orientation or other circumstances. So (a) and (b) are explicitly spelled out. Citizenship is not explicitly mentioned. </t>
  </si>
  <si>
    <t>Art.11 of Citizenship Law stipulates that: he or she has been convicted in Latvia or any other country for committing such criminal offence that is qualified as criminal offence also in Latvia during examination of an application for naturalisation. No term of imprisonment mentioned, wasn't sure what to score.</t>
  </si>
  <si>
    <t xml:space="preserve">Recognised refugees also are not required to renounce their citizenship. Section 2, Artile 12 of Citizenship Law: If a citizen of a Member State of the European Union, a Member State of the European Free Trade Association, a Member State of the North Atlantic Treaty Organisation, the Commonwealth of Australia, the Federative Republic of Brazil, New Zealand or a citizen of the country with which the Republic of Latvia has entered into agreement regarding recognition of dual citizenship is admitted to Latvian citizenship, he or she is entitled to retain citizenship of the relevant country. </t>
  </si>
  <si>
    <t>Any criminal conviction.</t>
  </si>
  <si>
    <t>Art.12 of Citizenship Law: applicant must have a legal source of income.</t>
  </si>
  <si>
    <t>Regulations Regarding Testing the Fluency in the Latvian Language and Knowledge of the Basic Principles of the Constitution of the Republic of Latvia, the Text of the National Anthem, the Basics of the History and Culture of Latvia: requirement to pass a test</t>
  </si>
  <si>
    <t>Regulations Regarding Testing the Fluency in the Latvian Language and Knowledge of the Basic Principles of the Constitution of the Republic of Latvia, the Text of the National Anthem, the Basics of the History and Culture of Latvia: fluency in language is required</t>
  </si>
  <si>
    <t>TCNs should have 5 years of permanent residence, and permanent residence can be obtained after 5 years temporary residence (uninterrupted). Citizenship Law, Art.12.</t>
  </si>
  <si>
    <t>Art.36 of Immigration Law: A permanent residence permit shall be annulled if the foreigner resides continuously outside the Republic of Latvia for more than 12 months</t>
  </si>
  <si>
    <t>Permament residence permit has to be registered every 5 years, when its validity is extended.</t>
  </si>
  <si>
    <t>Legal source of income, must provide information from the employer.</t>
  </si>
  <si>
    <t>Test of Latvian, level A2.</t>
  </si>
  <si>
    <t>To apply for permanent residence, a TCN has to reside in Latvia for 5 years (60 months)</t>
  </si>
  <si>
    <t>Migrant NGOs can apply for the same NGO funds as other NGOs in Latvia, some grants are targetted at organizations of national minorities.</t>
  </si>
  <si>
    <t>Information Center for Immigrants, integration.lv (funded by AMIF). All these information effors are generalized, not on political participation in particular. Perhaps needs to be rescored.</t>
  </si>
  <si>
    <t>There was a Consultative Council on Integration of  Third Country Nationals, where some NGOs that work with migrant integration were represented. No TCN organization was represented. Members of the Council were confirmed by the prime minister.  Currently, there is another consultative council on the implementation of integration policy guidelines, but the topics covered are broader, even though TCN integration is still included.</t>
  </si>
  <si>
    <t>Funding for immigrant organisations involved in consultation and advice at national level on similar conditions as for non-immigrant organisations minority</t>
  </si>
  <si>
    <t>Information campaigns are about naturalisation, not political rights (as there are no such rights). They are not targeted at foreign residents specifically.</t>
  </si>
  <si>
    <t>Only citizens of Latvia can be founding members of a political party, according to Law on Political Parties; EU nationals can be members of a political party, but they cannot be in majority. Non-nationals cannot be members of political parties.</t>
  </si>
  <si>
    <t>Saeima Election Law, Law on Elections of the Republic City Council and Municipality Council</t>
  </si>
  <si>
    <t>There is a specific course on Intercultural Education intended for most teachers in pre-service phase focusing on intercultural communication, conflicts and racism. However, during in-service there is no compulsory requirement to study the topic and teachers may choose to do so voluntarily. There is currently a re-organisation of programmes taking place that will significantly reduce the number of programmes (from 22 to 7) in order to prevent fragmentation of study courses so this may be subject to change.</t>
  </si>
  <si>
    <t xml:space="preserve">Intercultural education is not included in school curriculum. Currently, a project called 'School 2030' is underway with the express aim of redesigning the entire school curriculum by 2021 to implement a new approach to learning based on competencies. One of the pillars of learning is the ability to operate in a multicultural setting and fostering empathy, tolerance and respect for others. </t>
  </si>
  <si>
    <t>Appreciation of diversity is included in the requirements for curriculum framework (deliverables of education as defined in the Standard of Lower Secondary Education include students' appreciation of cultural diversity).  The Regulations on the Standard of Primary Education stipulate that development of tolerance towards cultural diversity is one of the objectives of the subject "Social Sciences". The Regulations on the Standard of Secondary Education stipulate that development of tolerance towards diversity in the society is one of the objectives of the subject "Ethics".</t>
  </si>
  <si>
    <t>There is some support and guidance provided  - individual plans are prepared for pupils if their number in a classroom does not exceed 10; there is a specific programme developed if their number exceeds 10. The support cannot be said to be systematic as it is mainly triggered as the need arises.</t>
  </si>
  <si>
    <t>While there are standard courses developed by the Latvian language agency, there is no requirement for teachers to be certified in them.</t>
  </si>
  <si>
    <t>No goals specified or defined</t>
  </si>
  <si>
    <t xml:space="preserve">There is time-bound support provided (one to three years depending on needs) but the support from the Ministry of Education and Science is mainly ad-hoc and given only after the pupil has enrolled in the school. </t>
  </si>
  <si>
    <t>There are programmes designed to support beneficiaries of international protection that serve as basis for relaying information to TCNs too, but this takes place in the non-government sector. So while there are interpretation services available as well as civil servants responsible for ensuring the transition process, this is not a systematic approach to the issue and is mainly reactive to needs that may arise.</t>
  </si>
  <si>
    <t xml:space="preserve">There is no targeted support; in fact, access is made more difficult since learning takes place mainly in Latvian. </t>
  </si>
  <si>
    <t xml:space="preserve">Article 3 of Law on Education explicitly stipulates that documented migrants (EU, EEA, third-country nationals), refugees and asylum seekers have the same right of access to compulsory-age education as Latvian citizens and non-citizens. Undocumented (the Law stipulates 'illegal'') migrant children have the right to stay in primary and lower secondary education for as long as they are allowed to stay in the country (Article 3, point 3). Compulsory education age for all groups is 'below 18'.  Article 4 of the Education Law stipulates that primary education is compulsory for those under 18 years old. Undocumented migrant children have the right to primary education as long as they remain in Latvia (Article 3(3) of the Education Law). Article 20(2) of the General Education Law stipulates that children in the age up to 7 years old participate in pre-primary education programmes. Article 3(1) of the Education Law states that only documented migrants have the right to pre-primary education. Article 3(1) of the Education Law stipulates that only documented migrants have the right to vocational training (undocumented migrants only have access to primary education under Article 3(3)), and higher education. 
</t>
  </si>
  <si>
    <t>If a person has had a temporary residence permit for 5 years, they can apply for a permanent residence status following the normal procedure.</t>
  </si>
  <si>
    <t>Spouses of a TCN with a permament residence status receive a permit for one year, then after reapplying for another four years and then are eligible for permanent residence status. Underage children receive the same kind of permit and time-limit as the sponsor. Other family members are eligible for a temporary residence permit no longer than 6 months and can apply for it once a year</t>
  </si>
  <si>
    <t xml:space="preserve">Technically, it is noted that each instance is evaluated and judged separately thereby indicating personal circumstances may be taken into account. </t>
  </si>
  <si>
    <t>a), b) and d) apply (insufficient economic resources)</t>
  </si>
  <si>
    <t>Up to 6 months per year - for eligible family members of foreigners with temporary residence permits, spouses - first time a one year permit, second time a four year permit, thereafter- permanent permit, underage children - for the duration of the residence permit of the sponsor</t>
  </si>
  <si>
    <t>A document that confirms accommodation (may be a rental contract). This does not apply to subsidiaries of international protection.</t>
  </si>
  <si>
    <t>The sponsor has to demonstrate sufficient financial resources that equal minimum monthly wage (or 60% of it for children) indicating ability to materially support oneself and respective family members. This does not apply to subsidiaries of international protection.</t>
  </si>
  <si>
    <t>Has to be noted that if the spouse or a child of a TCN is applying for the permanent residence status, an A2 language level has to be proven. This does not apply to subsidiaries of international protection.</t>
  </si>
  <si>
    <t>no requirement</t>
  </si>
  <si>
    <t>It has to be noted that for those persons who receive the status of a beneficiary of international protection (but not the full refugee status), the residence requirement is 2 years (24 months)</t>
  </si>
  <si>
    <t>Before refusal or withdrawal, due account is taken of (regulated by law) :                                                                                                           
a. Solidity of sponsor’s family relationship
b. Duration of sponsor’s residence in country
c. Existing links with country of origin
d. Physical or emotional violence</t>
  </si>
  <si>
    <t>Since the only targeted support is for beneficiaries of international protection and on an ad hoc basis, we decided to assign zero points for the section.</t>
  </si>
  <si>
    <t xml:space="preserve">A project was launched by the State Employment Agency which provides support, lectures, consultations and other kinds of assistance (employers including) to beneficiaries of international protection </t>
  </si>
  <si>
    <t xml:space="preserve">Only permanent residents have equal access to social security. Those with temporary residence permits (unless related to holders of permanent residence status) do not have access to all State guaranteed social services (family benefits). Temporary residence permit holders are not entitled to unemployment benefits or social assistance. Family benefits are only available for permanent residents.
</t>
  </si>
  <si>
    <t xml:space="preserve">If the person is not from ENIC/NARIC list of countries, the document listing academic qualifications will have to be legally checked beforehand (for a fee). </t>
  </si>
  <si>
    <t>It has to be noted that state scholarships are only available for studies in Latvian, which might be a limiting factor to access such grants.</t>
  </si>
  <si>
    <t>Those with permanent resident status have equal access and those on temporary resident status if they have kin relation to anyone with a permanent residence status. However, language requirements tend to be a real obstacle.</t>
  </si>
  <si>
    <t>Generally, TCNs are able to take up self-employment provided they have sufficient language skills. If the service they provide entails direct communication with clients, they may be tested by the State Language Centre. There are positions, such as lawyers, that require country's citizenship. TCN is able to take up self-employed activity only with a work permit, until he/she receives a permanent residence permit on any ground (e.g.after 5 years of employment with a temporary residence permit)</t>
  </si>
  <si>
    <t>TCN are not allowed to take a position in the civil service, but many public service positions do not entail being a civil servant. Administrative or technical employment might be accessible depending on the specific institution and position. Furthermore, the work permit for a TCN specifies the sector in which they have to work</t>
  </si>
  <si>
    <t>There is no law concerning temporary work permits. Residents on family reunion permits do have access to employment. Asylum seekers are given access to labour market if the decision regarding their status has not been made within 6 months of submitting the necessary documents. Foreign students are permitted to work up to 20h a week or 40h a week during holiday periods. Those with a temporary residence permit are allowed to work only with the specified employer. Exemptions are made if the person is engaged in commercial activity - in this case, new work permit has to be sought only if the person ceases his/her commercial activity to take up a new profession.</t>
  </si>
  <si>
    <t xml:space="preserve">Third option, because the extent of immigration is small in Lithuania ant we do not have excessive and uncontrolled numbers of immigrants.The issue is not perceived as priority by people and by Government in Lithuania. However, the migrant crisis in Europe (due to wars in Syria and Ukraine) generated additional attention for it.. 
Emigration of Lithuanian nationals to the US and EU is considered as a national threat, because the Lithuanian population decreased by more than by 20 percent during the last 2 decades. On the another hand, more organisational efforts are focussed on tackling health inequalities between ethnic majority and minority groups.
</t>
  </si>
  <si>
    <t xml:space="preserve">In general, research on the issues, which relates to migrant’s health are not numerous, because immigration to Lithuania is of a small extent. Despite this, we can list at least 2 topics of such investigation, which had some limited funding from the agencies: 
- A. occurrence of health problems among migrant or ethnic minority groups;  
- C. issues concerning service provision for migrants or ethnic minorities
In another words, not large, but some funding was provided, e.g., for COST actions (HOME and ADAPT) on migrants health as priority by the national agency. Also some publications, PhD thesis on health of migrants, ethnic minorities were published by researchers from Lithuanian university of health sciences, Vilnius university, Vytautas Magnus University, Klaipėda University. Support for such research is provided also by Diversity Development Group, http://www.diversitygroup.lt/en/#s-projects
by Lithuanian Social Research Centre 
</t>
  </si>
  <si>
    <t>À. Many initiatives were carried out with the help of external and national financing. The number of information provision projects has increased due to the European migrant crisis (wars in Syria and Ukraine) in the last 5 years. Migrants are involved in information delivery through integration projects conducted by some NGOs and the Asylum, Migration and  Integration Fund.
https://mipas.lt/en/2018/10/01/life-long-learning-approach-in-the-asylum-migration-and-integration-processes/</t>
  </si>
  <si>
    <t>Each health service provider solves this issue in their own way. The reason for this situation could be explained by the small number of migrants and the fact that most of them are Russian-speaking, having been born in Russia, Ukraine, Belarus and Central Asian states. Many health workers also speak Russian and are therefore able to communicate with these migrants without the need for interpreters. Language barriers mainly arise with the small minority of migrants coming from other countries"</t>
  </si>
  <si>
    <t>We consider that only 2 groups (legal migrants and asylum seekers) covered by this information on health education/promotion at more or less reasonable extent. Health education of immigrants i is provided not on the regular basis and not very systematically. Therefore, two mentioned above groups are covered in larger extent through individual and group teaching courses.</t>
  </si>
  <si>
    <t xml:space="preserve">All three groups are coved by some information on entitlement and use of health care services but in limited or moderate extent. More attention is paid for accommodation and other social services, social fees etc. This is why we consider that only 2 groups (legal migrants and asylum seekers) covered by  information on entitlement at some extent. Lithuanian Red Cross has established Refugee and Migrant Integration Centre InLT in Kaunas https://ec.europa.eu/migrant-integration/intpract/refugee-and-migrant-integration-centre-inlt-in-kaunas
This centre provides legal information on different issues of integration including eligibility for health services.
Learning projects are provided in Lithuania also by some NGOs and Asylum, Migration Integration Fund.
https://mipas.lt/en/2018/10/01/life-long-learning-approach-in-the-asylum-migration-and-integration-processes/
</t>
  </si>
  <si>
    <t xml:space="preserve">A.
Theoretically, no administrative demands for documents (Note: majority  live in Foreigners Registration-Detention Centre), but practically some documments could be asked also from the undoccumented migrants 
B: Undocumented migrants are subject to the decision of medical staff whether to consider a situation as an medical emergency or extent for medical consultation in specialysed care unit.
Those living in the Foreigners Registration Centre are also subject to the decision of the Red Cross or othert funds whether to subsidise the cost  of services beyond primary care.
</t>
  </si>
  <si>
    <t xml:space="preserve">(1) Undocumented migrants who are accommodated at the Foreigners Registration Centre are entitled to not only the emergency aid but also to the primary health care services free of charge which is provided by the medical staff working at the centre (this is one of the reasons of extra expenses for service provider – costs bear by state). 
(2) Undocumented migrants who are not accommodated at the Foreigners Registration Centre (condition for inclusion), are entitled to the free emergency aid, however, the complete primary health care services are not provided legally for this group of patients. Regulations what services should be covered are not detailed and clear enough. 
Undocumented migrants as a group are only occasionally supported by some civil society organisations in Lithuania. Lithuanian Red Cross does not cover the health care expenses in the cases of undocumented migrants as this group is not visible and do not approach the Red Cross for assistance.
Source: National Policy Paper. Detention of asylum seekers and alternatives to detention in Lithuania, Vilnius, 2011
</t>
  </si>
  <si>
    <t xml:space="preserve">B: 
Theoretically, no administrative restrictions, but practically some procedures could be applied to asylum seekers. This group could be subject to the decision of health insurence authorities or other institutions whether to include persons ino the special programme
Recently it is becoming a regular practice for asylum seekers to accommodate them in the rented social flats in the cities, some move to the Refugee Reception Centre for temporal integration assistance.
As was stated before, this group is also subject to the decision of the Red Cross or othert funds whether to subsidise the cost  of services beyond primary care..
</t>
  </si>
  <si>
    <t>There is no specific legislation regarding health care for undocumented migrants and asylum seekers in Lithuania. However, the Law on Health Insurance provides that all persons have the right to emergency care, even if the person has not paid the compulsory statutory insurance, and this also applies to undocumented migrants. 
According to the mentioned Law undocumented migrants as asylum-seekers after they apply for asylum status, become medically insured and entitled to receive all services of emergency care, also plus primary care services and special medical services. The costs of these medical services for asylum seekers are covered with the National Budget funds in accordance with the Procedure Laid down by the Government of the Republic of Lithuania or an institution authorised by it. 
Therefore, Precondition for obtaining free health care coverage is living in the Foreigners Registration Centre. 
Therefore, asylum seekers, who are not accommodated at the Foreigners’ Registration Centre face various difficulties when they apply for the medical care. Although they are entitled to receive free emergency aid, in any other case medical care is optional and asylum-seekers need to pay the full costs of the extra services at the point of use. Because the majority of asylum seekers live (up to 90 %) and are accommodated at the Foreigners Registration Centre this issue allows to score this questionnaire item as Option 2 (see also Annex1).
Sources: 
Health care in NowHereLand: improving services for undocumented migrants in the EU. Policies on Health Care for Undocumented Migrants in EU 27 Country Report, Lithuania; 2010
https://muep.mau.se/bitstream/handle/2043/11139/Lithuania.pdf</t>
  </si>
  <si>
    <t>A: Theoretically, no administrative restrictions, but practically some procedures could be applied to several groups of migrants. Provision of health services is related with employment status (health insurence warranty) after 1 year standard period (or 3 years period for persons belonging to vulnerable groups) is expired for foreigners who receive official permision to live is the country.</t>
  </si>
  <si>
    <t xml:space="preserve">B: conditions are paid employment and long-term residence permit.
National policy is oriented toward establishment of a health care system, which is accessible to the same extent for legal migrants and nationals. However, some additional requirements (e.g. paid employment) are applied for legal migrants, with no forms of care excluded. In practice only legally residing migrants (e.g foreign workers) use equally with nationals all services included by the National Health Insurance Fund. Foreign students who study at Lithuanian universities usually purchase contractual private health insurance.
According to the Lithuanian legislation (The Law on Health Insurance) majority of the country’s working residents also children, students, retired people are entitled to get health services. As a rule these covered patients pay out of pocket only for non-essential services and medicines. Private health insurance plays a very minor supplementary role in health care for migrants and nationals. 
Foreign nationals with study or work visas which allow fixed term residence (e.g. foreign students, workers with fixed term contracts etc.) and legal migrants who are not employed (and not registered as unemployed) cannot participate in the National Health Insurance Fund system. However, they can purchase contractual private health insurance. Foreign students who study at Lithuanian universities usually purchase such contractual private health insurance. Legally employed foreign workers are insured by employer according similar scheme as nationals.
</t>
  </si>
  <si>
    <t>Third option, because extent of immigration is small in Lithuania ant this issue is not perceived as priority by people and by Government. Emigration of Lithuanian nationals to US and EU countries is considered as a national threat, because Lithuanian population decrease more than by 20 percent during last 2 decades. On the another hand, more organisational efforts are focussed on tackling of health inequalities between ethnic majority and minority groups.</t>
  </si>
  <si>
    <t xml:space="preserve">In general, research on the issues, which relates to migrant’s health are not numerous, because immigration to Lithuania is of a small extent. Despite this, we can list at least 2 topics of such investigation, which had some limited funding from the agencies: 
- A. occurrence of health problems among migrant or ethnic minority groups;  
- C. issues concerning service provision for migrants or ethnic minorities
In another words, not large, but some funding was provided, e.g., for COST actions (HOME and ADAPT) on migrants health as priority by the national agency. Also some publications, PhD thesis on health of migrants, ethnic minorities were published by researchers from Lithuanian university of health sciences, Vilnius university, Vytautas Magnus University: 
- Bartusiene D. The ethnography of asylum: Refugees’ experiences with health care in Lithuania, 2011; etc.
- Šumskas L et al. Health-behaviour inequalities among Russian and ethnic majority school-aged children in the Baltic countries, 2011
</t>
  </si>
  <si>
    <t xml:space="preserve">Involvement of migrants in provision, planning of service delivery is very limited and not developed due to the small numbers of migrants in the country. None of these mentioned items/activities could be mentioned as implemented (option 3 selected)
</t>
  </si>
  <si>
    <t xml:space="preserve">Each health services provider solves this issue in their own way.
The reason for such situation is explained by the small number of immigrants and because significant part of immigrants from Georgia, Chechnya, Central Asian States speaks Russian. 
</t>
  </si>
  <si>
    <t xml:space="preserve">We consider that only 2 groups (legal migrants and asylum seekers) covered by this information on health education/promotion at more or less reasonable extent. Health education of immigrants i is provided not on the regular basis or very sytematically. Therefore, two mentioned above groups are better coverd.
</t>
  </si>
  <si>
    <t xml:space="preserve">All three groups are coved by some information on entitlement and use of health care services but in poor or moderate extent. This is why we consider that only 2 groups (legal migrants and asylum seekers) covered by this information at more or less reasonable extent.
</t>
  </si>
  <si>
    <t xml:space="preserve">A: Theoretically, no administrative restrictions, but practically some procedure could be applied to several groups of migrants  B: All asylum seekers and undocumented migrants are subject to the decision of medical staff whether to consider a situation as an medical emergency.
Those living in the Foreigners Registration Centre are also subject to the decision of the Red Cross whether to subsidise the cost  of services beyond primary care. 
</t>
  </si>
  <si>
    <t xml:space="preserve">(1) Undocumented migrants who are accommodated at the Foreigners Registration Centre are entitled to not only the emergency aid but also to the primary health care services free of charge which is provided by the medical staff working at the centre (this is one of the reasons of extra expenses for service provider – costs bear by state). 
(2) Undocumented migrants who are not accommodated at the Foreigners Registration Centre (condition for inclusion), are entitled to the free emergency aid, however, the complete primary health care services are not provided legally for this group of patients. Regulations what services should be covered are not detailed and clear enough. 
Undocumented migrants as a group are not targeted by any civil society organisation in Lithuania. Lithuanian Red Cross does not cover the health care expenses in the cases of undocumented migrants as this group is not visible and do not approach the Red Cross for assistance.
Source: National Policy Paper. Detention of asylum seekers and alternatives to detention in Lithuania, Vilnius, 2011
</t>
  </si>
  <si>
    <t xml:space="preserve">There is no specific legislation regarding health care for undocumented migrants and asylum seekers in Lithuania. However, the Law on Health Insurance provides that all persons have the right to emergency care, even if the person has not paid the compulsory statutory insurance, and this also applies to undocumented migrants. 
According to the mentioned Law undocumented migrants as asylum-seekers after they apply for asylum status, become medically insured and entitled to receive all services of emergency care, also plus primary care services and special medical services. The costs of these medical services for asylum seekers are covered with the National Budget funds in accordance with the Procedure Laid down by the Government of the Republic of Lithuania or an institution authorised by it. 
However, all the Procedures has never been adopted so far. Precondition for obtaining free health care coverage is living in the Foreigners Registration Centre. 
Therefore, asylum seekers, who are not accommodated at the Foreigners’ Registration Centre face various difficulties when they apply for the medical care. Although they are entitled to receive free emergency aid, in any other case medical care is optional and asylum-seekers need to pay the full costs of the extra services at the point of use. Because the majority of asylum seekers live (up to 90 %) and are accommodated at the Foreigners Registration Centre this issue allows to score this questionnaire item as Option 2 (see also Annex1).
Sources: 
Health care in NowHereLand: improving services for undocumented migrants in the EU. Policies on Health Care for Undocumented Migrants in EU 27 Country Report, Lithuania; 2010
http://www.nowhereland.info/?i_ca_id=369
</t>
  </si>
  <si>
    <t>A: Theoretically, no administrative restrictions, but practically some procedure could be applied to several groups of migrants</t>
  </si>
  <si>
    <t xml:space="preserve">Amendments of the Law on Equal Treatment (from 1 January 2017), a ground of discrimination on citizenship is included into the Law – only for EU citizens – so no change. See ELN report: “In Lithuania, nationality (as in citizenship) is explicitly mentioned as a protected ground in national anti-discrimination law. Citizenship was added to the list of protected grounds in the Law on Equal Treatment in 2017 as a result of the transposition of Directive 2014/54/EU on measures facilitating the exercise of rights conferred on workers in the context of freedom of movement for workers. However, the ground of citizenship is explicitly defined as only applying to citizens of EU and EEA countries and their family members.” </t>
  </si>
  <si>
    <t>According to the Art. 12 of the Law on Equal Opportunities, the Ombudsperson not only investigates complaints, but also “provides for objective and impartial consultations”. The Ombudsperson is not a legal aid institution, this is true, however, it does consult the victims of discrimination on legal matters in practice. The Ombudsperson for Equal Opportunities does lead its own investigations and can issued binding decisions at the end. However, in practice it does not instigate legal proceedings in its own name at courts or other institutions (it also is not obliged to do it according to the Law on Equal Opportunities).</t>
  </si>
  <si>
    <t xml:space="preserve">In Lithuania, national legislation prohibits discrimination in the area of housing as formulated in the Racial Equality Directive.When it comes to housing, the Law on Equal Treatment (2003) does not explicitly specify housing as falling under the scope of the law. However, housing is mentioned within the scope of consumer rights.Article 8 of the Law on Equal Treatmentstates: ‘When implementing equal treatment, a seller or producer of goods or a service provider, without regard to gender, race, “nationality”, citizenship, language, origin, social status, belief, convictions or views, age, sexual orientation, disability, ethnic origin or religion, must:provide consumers with equal access to the same products,goods and services, including housing, as well as apply equal conditions of payment and guarantees for the same products, goods and services or for products, goods and services of equal value.
</t>
  </si>
  <si>
    <t xml:space="preserve">The Law on Equal Treatment (2003 - in force since 2005) does not explicitly mention social security and social protection. As it does not explicitly exclude these fields either, It could be interpreted to encompass these fields. However, the Ombudsperson for Equal Opportunities considers, that the law does not cover social protection (see Ombudsperson's report for 2009). No case-law exist on the matter.  </t>
  </si>
  <si>
    <t>A and B</t>
  </si>
  <si>
    <t>A and B. If nationality is interpreted as national identity/ethnicity it is included in the list of protected grounds in the Equal Treatment Act. If nationality refers to citizenship then judicial interpretation of Art. 2 para 9(4) of the Equal Treatment Act would be necessary as it states that ‘different rights applied on the basis of citizenship as established by laws’ are not considered as direct discrimination.  Law on Equal Treatment provides an exception with regard to nationality. Discriminatory treatment must be justified and provided for by law. The relationship between ‘nationality’ and ‘race or ethnic origin’ is not elaborated in national law, and confusion undoubtedly occurs in practice. Cases of multiple discrimination might arise in these instances. Nevertheless, the case law is scarce and no definite conclusions can be drawn on this subject. There are no commentaries on Lithuanian anti-discrimination law and case law is almost non-existent.</t>
  </si>
  <si>
    <t>Citizens of other states or stateless persons having refugee status. </t>
  </si>
  <si>
    <t xml:space="preserve">A person is not be eligible for granting the citizenship of Lithuania, if (s)he: (1) Had committed international crimes (such as aggression, genocide, crimes against humanity, military crimes etc.); (2) Had committed criminal acts against Lithuania; (3) Was imprisoned for an intentional crime that is considered an extremely serious crime according to Lithuanian laws. 
</t>
  </si>
  <si>
    <t>Requirement to have a legal means of subsistence.</t>
  </si>
  <si>
    <t>Requirement to pass an exam on the fundamentals of the Constitution of the RL.</t>
  </si>
  <si>
    <t>There is no language requirement for persons who have reached 65 years of age, persons whose capacity for work has been rated at 0-55 percent, persons who have reached pensionable age and been assessed in accordance with the procedure laid down by legal acts as having high or moderate special needs, as well as persons with serious chronic mental disorders. (Law on Citizenship, art. 40, 2. 5)</t>
  </si>
  <si>
    <t>No ius soli.</t>
  </si>
  <si>
    <t xml:space="preserve">10 years. </t>
  </si>
  <si>
    <t>Foreigner must provide documents confirming that (s)he has lived in Lithuania for the last 5 years and that (s)he has not left the territory of Lithuania during this period for more than 6 consecutive months and that his/her absence did not last for more than 10 months in a total during the 5-year period. A foreigner is allowed to live in a non-EU member state for a period of 12 consecutive months and when his/ her absence does not last more than 18 months in a total during 5-year period.</t>
  </si>
  <si>
    <t xml:space="preserve">The only requirement foreseen under the Law on Legal Status of Aliens is to have sufficient means of subsistence and/or receive regular income which is sufficient to stay in the country. No specific sources of income are required. The amount of subsistence is 1 minimum monthly salary per month, for a minor foreigner – 0.5 minimum monthly salary per month.  </t>
  </si>
  <si>
    <t>A foreigner can be issued a permanent residence permit after (s)he passes the examinations on the fundamentals of Lithuanian language and the Constitution.</t>
  </si>
  <si>
    <t>Such consultative forum of integration hasn't been established.</t>
  </si>
  <si>
    <t>Only Lithuanian and, since 2014, EU citizen long-term residents have the right to freely assemble into political parties (although EU citizens can not be members of parties or political organisations of other countries).  However, the list of candidates nominated by the political party to stand for municipal elctions can also include candidates who are not members of the party, including third country nationals.</t>
  </si>
  <si>
    <t xml:space="preserve">EMN report reports that as of 2018: “Education: all schools with foreign pupils must appoint teaching assistants for foreign pupils”. </t>
  </si>
  <si>
    <t>A. Even if it only started, in pre-service teacher education, there is already a practice of stand-alone course in study programmes. And in in-service teacher training, intercultural education is addressed.</t>
  </si>
  <si>
    <t xml:space="preserve">B applies.Intergated courses on intercultural issues could be found both in higher education and in high education (secondary) up to 18 years of age, that means 12 years of schooling. </t>
  </si>
  <si>
    <t>Requirement for teacher who works with foreign children in the special leveling class - good knowledge of Lithuanian language and proficiency in at least one foreign language. The description of the rules of the organization of special leveling classes are set by the Law (https://e-seimas.lrs.lt/portal/legalAct/lt/TAD/TAIS.261598?jfwid=q86m1vxks)</t>
  </si>
  <si>
    <t>Children are expected to communicate in state language, as explained above, according to Decree of Minister; but whether other educational goals are at focus, depends of teachers' team qualification and aspirations. Having in mind general high quality of Lithuanian teachers' performance, it may be stated that minimal research skills are at focus too. As consultations revealed, curriculum is normally individualised to some extent for each pupil (in pre-primary and compulsory education), because of versatile prior learning experiences.</t>
  </si>
  <si>
    <t xml:space="preserve">A. The children with no proficiency in Lithuanian (migrant children), prior to attending general education school, have an opportunity to learn the Lithuanian language in a special leveling class to bridge the language gap. From 20 to 25 hours of language learning shall be devoted in this special leveling class. After remediate year, which is allocated for learning state language (education here is provided for a class or special mobile group), children are placed in mainstream of education. </t>
  </si>
  <si>
    <t>Lithuanian education system is described in foreign languages in the official webpage of Ministry of Education, Science and Sport, which has an English version. The same applies for web-page of Centre of Quality Assessment in Higher education.</t>
  </si>
  <si>
    <t>In general, none of the measures are applied. However, the children with no proficiency in Lithuanian (migrant children), prior to attending general education school, have an opportunity to learn the Lithuanian language in a special leveling class to bridge the language gap. From 20 to 25 hours of language learning shall be devoted in this special leveling class.</t>
  </si>
  <si>
    <t>Family members can be granted autonomous temporary residence if they fulfill any of the conditions for getting a residence permit on other grounds (e.g. work or study - for the relevant period). Even if they do not fulfill any of the conditions related to the purpose of the stay, after 5 years of continuous legal residence in Lithuania they can be granted an autonomous permanent residence permit.</t>
  </si>
  <si>
    <t>Some of these elements (a and b) are taken into account only when making a decision to return an alien to a foreign state or to expel an alien from the RL. (Art. 128, Law on Legal Status of Aliens).</t>
  </si>
  <si>
    <t>All elements</t>
  </si>
  <si>
    <t xml:space="preserve">In the case of family reunification, a person shall be issued a temporary residence permit for the same period as the period for which the temporary residence permit has been issued to the sponsor. A foreigner who by virtue of family reunification joins the sponsor in possession of a permanent residence permit or joins a citizen of the RL shall be issued a temporary residence permit for a period of one year or renewed for a period of two years. </t>
  </si>
  <si>
    <t>The residential area per each adult person who has declared the place of residence at it would not be less than seven square metres.</t>
  </si>
  <si>
    <t xml:space="preserve">No specific sources of income are required. The only requirement foreseen under the Law on Legal Status of Aliens is to have sufficient means of subsistence and/or receive regular income which is sufficient to stay in the country. The amount of subsistence is 1 minimum monthly salary per month, for a minor foreigner – 0.5 minimum monthly salary per month.
</t>
  </si>
  <si>
    <t xml:space="preserve">2 years of legal residence. </t>
  </si>
  <si>
    <t>Following the amendments of the Law on State Social Assistance Benefits, since the 1st of September 2019, the citizens of Australia, Japan, USA, Canada, New Zealand and South Korea who possess a temporary residence permit and their family members are eligible to the social assistance benefits on the same rights as citizens of LR, permanent residents and BIPs.</t>
  </si>
  <si>
    <t>Amendments of the Law on Employment, the provisions on the employment mediation services shall also be applied for TCNs who intend to work in Lithuania under an employment contract.</t>
  </si>
  <si>
    <t>B. The Action Plan 2018-2020 on the Integration of Foreigners into Lithuanian Society (adopted on the 21st of December 2018) includes the Section 7, which makes an overview of situation of female migrants including their situation in the labour market. In addition the Task 11 of the Action Plan indicates that integration of female foreigners shall be improved by ensuring their rights. The measures foreseen for the implementation of this task include preparation of information and organization of educational training to female foreigners in a language understandable to them on the rights of women and children in LT, possibilities for reconciling work and studies with family needs, violence in the family and their rights and support to them.</t>
  </si>
  <si>
    <t>There is no targeted economic integration measures applied in the country. However, the Action Plan 2018-2020 on the Integration of Foreigners into Lithuanian Society (adopted on the 21st of December 2018) includes the Task 5, which indicates that the labour market integration system for foreigners and their labour market integrations results shall be improved. The measures related to the implementation of the Task 5 include: training accessible to foreigners on how to start a business and engage in it; preparation and dissemination of information to foreigners in a language understandable to them on workers’ rights and possibilities for their protection, by involving trade unions in this process; organization of education events for employers; etc.</t>
  </si>
  <si>
    <t>The Centre for Quality Assessment in Higher Education is responsible for recognition of foreign qualifications giving access to higher education and higher education qualifications for the purposes of further study and/or employment in Lithuania. The procedure of academic qualifications recognition is the same as for nationals, but in some cases additional documents might be required from the country of origin (e.g., legalising or certifying with an Apostille the originals of the educational credentials). In addition, all documents issued in languages other than English, Russian, or Lithuanian should be supplemented with an official translation. The procedure is free of charge.</t>
  </si>
  <si>
    <t xml:space="preserve">Provision of social rights and guarantees to TCNs depends on the type of social guarantees and the residence permit they hold. Individuals who possess temporary residence permit are eligible to the unemployment benefits, maternity leave (with certain exceptions), social support for children (with certain exceptions). Individuals who possess permanent residence permit are eligible to receive unemployment benefits, maternity leave, family benefits, soacial assisstance and state social insurance pensions (old age pensions; lost working capacity; surviving spouses' and orphans'). </t>
  </si>
  <si>
    <t>There is a provision in the Law on Employment Support which states that a programme of integration of immigrants and ethnic minorities into the labour market should be adopted by the Government or appropriate ministries, or other bodies, but no such programme has been adopted so far.</t>
  </si>
  <si>
    <t xml:space="preserve">The Lithuanian Centre for Quality Assessment in Higher Education is responsible for the recognition of qualifications concerning higher education (since 2003, concerning secondary education, too). A foreign complainant is exempted from a stamp duty of 70 LTL (20,3 EUR), if s/he presents documents that prove the following: Lithuanian origin, preserved citizenship of the Republic of Lithuania, granted asylum in the Republic of Lithuania. </t>
  </si>
  <si>
    <t>According to the art. 24 of the Law on Education, each citizen of the Republic of Lithuania, each alien who has the right of permanent or temporary residence in the Republic of Lithuania, shall have the right to study, attain an education level and a qualification.</t>
  </si>
  <si>
    <t>A and C. According to the Law on Employment and the Law on Employment Support, equal access to public employment services and the employments support measures are available to permanent residents and TCNs holding permits to reside in the RL who are exempted from the obligation to obtain a permit to work in Lithuania (residents of family reunion permits).</t>
  </si>
  <si>
    <t>The nationality requirement is provided by separate laws, e.g. the Law on Civil Service, the Law on Courts, the Law on Police Activities, etc.</t>
  </si>
  <si>
    <t>A and C. According to the Law on the Legal Status of Aliens, long-term residents and aliens, residing on the grounds of family reuninion, are not required to have a work permit and are entitled to the same access to employment as Lithuanian citizens.</t>
  </si>
  <si>
    <t>The Government established the Centre for Integration of Refugees and Foreigners to implement the Integration Strategy as Inter-sectoral Coordination Body. Members are representatives from Ministry of Labour and Social Policy, Ministry of interior, Ministry of health, Ministry of Education, Ministry of Foreign Affairs, Ministry of self-governance, Secretariat for EU Integration, Red Cross of Macedonia.
The Centre for Integration closely cooperates with government in¬stitutions and non-governmental organisations par¬ticipating in the provision of different services .</t>
  </si>
  <si>
    <t>All four topics (many publications)</t>
  </si>
  <si>
    <t>Under the Law for international and temporary protection article 85, the Sector for asylum shall as soon as possible inform the person under temporary protection in writing in a language that the person can understand and can communicate, about his rights and duties</t>
  </si>
  <si>
    <t xml:space="preserve">A &amp; B
Legal migrants – foreigners that have compulsory health insurance get information as nationals.
Asylum seekers are included in public health insurance at the point when they apply for asylum. This fact is given in all information sources; Detailed information to asylum seekers are given in asylum Reception centre in frame of asylum procedure.
The Centre for Integration of migrants  support refugees to access health and other state services,  closely cooperating with government in¬stitutions and non-governmental organisations par¬ticipating in the provision of different services.
With the Law for international and temporary protection article 85, the Sector for asylum shall as soon as possible inform the person under temporary protection in writing in a language that the person can understand and can communicate, about his rights and duties.
</t>
  </si>
  <si>
    <t>A. Legal address is required for all administrative procedures (therefore also for UDMs)
B. Clinical discretion enters into the designation of a situation as an ‘emergency’</t>
  </si>
  <si>
    <t>UDMs in detention at the Transition centre of the Ministry of Interior in Gazi Baba (Skopje) are provided with free health services in collaboration with Red Cross. Otherwise they have no entitlement to free healthcare.
However, according to the HIL emergency care in life-threatening situations should be provided without patient documentation (documentation should be provided later). The health institution keeps the UDM’s documents (if any) until the provision of payment, but such costs usually remain unpaid so they are covered by the health institution where the service was provided. The number of such situations is still not significant, which might be reason why it is still not clearly regulated.
The Law on Foreigners defines as illegal stay (art. 147) in the Republic of North Macedonia if  the foreigner does not fulfill or no longer fulfills the conditions of entry and stay, i.e. if he or she:
- illegally entered and stays longer than 90 days during the 180 days preceding each day of stay in the Republic of Macedonia, and does not require a visa to enter,
- does not have a valid visa, if required in accordance with the visa regime of the Republic of North Macedonia,
- has used the visa or the validity of the visa has expired,
- does not leave the Republic of North Macedonia within the assigned time limit,
- entered the Republic of North Macedonia before the expiry of the entry ban,
- is finally rejected in the procedure upon application for the right to international protection by the Republic of North Macedonia, as well as the person whose asylum has been terminated, annulled or revoked in accordance with the Law on International and Temporary Protection and has not left the territory of the Republic of North Macedonia for a specified period. deadline according to law,
- a foreigner who has expressed an intention to apply for asylum if has not submutted an application for asylum within 72 hours in accordance with the provisions of the Law on International and Temporary Protection.
The provision as of paragraph 1 indent 1 of this Article does not apply for a foreigner for whom there is a grounded suspicion of being a victim of a criminal act “trafficking in human beings” in case the unauthorised entry is a consequence of such a criminal act.
According to Article 159 :
(1) A Reception Center for Foreigners of the Ministry of the Interior has been established for accomodation of foreigners who for any reason that may not be removed from the territory of the Republic of Macedonia (2) A foreigner may be temporarily detained in the Reception Center. who is illegally staying on the territory of the Republic of Macedonia and has not been given a decision to return due to the risk of escape or when the foreigner avoids or obstructs the return procedure, a foreigner for whom was decided to return and who does not possess a valid travel document and therefore cannot voluntarily leave the Republic of Macedonia; an asylum seeker who has been granted a decision restricting freedom of movement in accordance with law 
An unaccompanied minor is accommodated in a special room for minors within the Reception Center who, for objective reasons, cannot immediately sent to the body of the state of which he is a national and the Center for Social Work is informed for appointing a guardian in accordance with the Family Law. In the cases referred in this Article, the principle of the best interest of the child shall be respected. Unaccompanied minor children and families with minor children shall be detained in the Reception Center only in the last resort and for as short period as possible. (8)
During the stay of the foreigners in the Reception Center, they will be allowed to participate in free and recreational activities appropriate to their age, social, medical and psychological support, as well as the right to education in educational institutions in the Republic of Macedonia.
The foreigner shall be temporarily detained in the Reception Center until the reasons that prevented his removal from the territory of the Republic of Macedonia have ceased, but for no longer than six months.
Health care for undocumented migrants in detention
Migrants who entered the country illegally are transferred to the Transit Centre of the Ministry of Interior in Gazi Baba (Skopje) where health services are organized in collaboration with Red Cross.
If they seek asylum they become asylum seekers and are transferred to asylum Reception Center in Visbegovo, Skopje, where have the same entitlements as asylum seekers.
If they are not in the Centre and do not apply for asylum, they is not entitled to health care and need to pay the full costs of the service. If they doe not pay, the health institution will keep the documents/passport. If the migrant does not have such documents and in case of emergency the health institution will provide services, which may not be paid by the migrant. There are many cases when the health institutions have to cover the costs of the treatment.
 The obligation of the health institution is to report to the MOI the case of undocumented migrants.
Responsible institutions:
Ministry of interior, Ministry of Labor and Social Policy, Ministry of health, HIF, IOM, NGOs.</t>
  </si>
  <si>
    <t>Same as legal migrants</t>
  </si>
  <si>
    <t>An asylum Seeker is a foreigner seeking international protection from the Republic of North Macedonia, who has expressed an intention or has applied for asylum, for which no final decision has been taken in the asylum procedure (Article 4).
The Law on Asylum and Temporary Protection (LATP) - latest amendments in December 2012, governs the conditions and procedure for granting and cessation of the right of asylum to an alien, as well as the conditions for giving of temporary protection and the rights  and duties of persons under temporary protection. In 2018 this Law was replaced with a new Law on International and Temporary Protection.
Asylum seekers are included in compulsory public health insurance at the time they enter into the asylum procedure. The Ministry of Labour and Social Policy (MLSP) covers the costs of health services at the point of use. When asylum seekers are granted asylum, they become eligible to apply for health insurance, when costs for the health insurance iare covered by MLSP (article 61 of this Law). The MLSP shall provide means for subsistence and health insurance for asylum seekers, while in the Reception Center or other accommodation designated by MLSP. 
The right of asylum is protection granted by the Republic of Macedonia, under the conditions and in the procedure defined by this Law (article 3), to the following categories of persons: 
− with recognised refugee status (refugee in accordance to the Geneve  Convention); and,
− under subsidiary protection in accordance with this Law. 
An asylum seeker, pursuant to this Law, is an alien who seeks protection from the Republic of North Macedonia from the day he has approached the Ministry of Interior until the day of issuance of a final decision in the procedure for recognition of the right of asylum. An identity document for an asylum seeker is issued by the MOI.
Until the taking of a final decision in the procedure for recognition of the right to asylum, asylum seekers have the right to basic health services (Art. 61).
The asylum seeker is obliged to undergo medical examinations, treatment and omitted immunisations on request of the bodies competent for the activities in the field of the healthcare, in case of a threat to public health (Art 62).
Under the Law on International and Temporary Protection (Article 82), refugees shall be allowed to remain within the territory of the Republic of North Macedonia as long as there are serious reasons to believe that in the state of his nationality, or that in which, not having a nationality, he has had a habitual place of residence, he would be subjected to torture, inhuman or degrading treatment or punishment. During their stay in the Republic of Macedonia refugees have the rights and duties of  temporary protection including work, health care and pension insurance etc.(article 86)
According to the same law, persons with refugee status as of the day of submission of the decision for recognition of a refugee status refugee has the same rights as the nationals of the Republic of North Macedonia with respect to the rights  for social protection (article 71) defined by the Law on social protection,  for health care (aticle 72), rights to employment, health, pension and disability insurance (article 73).In accordance with article 74, the costs for accommodation, social and health care from the articles 35, 69, 71, 72 and 73 will be provided from the Central Budget through the MLSP.
According to Article 77, the person under subsidiary protection from the day of receiving the decision for recognized status of a person under subsidiary protection shall be equal to citizens of the Republic of Macedonia in terms of exercising their rights from social protection provided by the Law on social protection, and the right to health care is provided in accordance with Article 72 of this Law
According to Article 84, the provisions of Articles 14 (principle of non-return), 16 (family reunion), 27 (illegal entry and stay in the Republic of Macedonia), 34 (minors without company), 35 (vulnerable persons) and 60 (general obligations) of this law refer to persons under temporary protection.
Information on rights and obligations (article 85): The Department of Asylum shall inform the person under temporary protection as soon as possible in writing for his rights and obligations, in a language that can reasonably be assumed that the person under temporary protection understands and can communicate.
Persons under temporary protection have the right to (article 86): stay and foster care in the Republic of Macedonia during the temporary protection, in accordance with the economic opportunities of the Republic of Macedonia; right to work, health care and pension and disability insurance under the same conditions as are provided by appropriate regulations for foreigners permitted temporary residence in the Republic of Macedonia; humanitarian aid and basic health services for the unemployed under temporary protection.
Health insurance is available to all refugees as stipulated in the Law on Health Insurance amended in February 2012 to include persons granted asylum and persons granted subsidiary protection as beneficiaries of State provided health insurance on equal terms with nationals.
Health Insurance law- Art.5
According to this law, compulsory insured persons are: 
10 – Persons with granted refugee status and under subsidiary protection, a person vicitim of family violence,a person in detention. 
According to HIL – all insurers have right to basic benefit package (Art. 8 and 9), including asylum granted persons, under subsidiary protection and asylum seekers (LATP). 
The Health Insurance Fund is responsible for providing insurance while the Ministry of Labour and Social Policy holds mandate to grant and pay the insurance fees for refugees to enjoy this right.
In terms of coverage, there is no difference between asylum seekers and nationals
Responsible institutions:
Ministry Of Interior, Ministry of labour and Social Policy, Ministry of Health, Health Insurance Fund.</t>
  </si>
  <si>
    <t>To prove the status of health insured person (HIL Art. 5) , health insurance beneficiary should posses Electronic Health Insurance Card, which is like “identity card” confirming validity of insurance (HIL Art 27).</t>
  </si>
  <si>
    <t xml:space="preserve">Law on Foreigners   
Article 2
Definition of the concept of foreigner
A foreigner, in the context of this law, shall mean a person who is not a citizen of the Republic of Macedonia.
A foreigner shall also mean a stateless person, that is, a person who is regarded by no country as its own citizen as in accordance with its national law.
A Patron is a foreigner who legally resides in the Republic of Macedonia and applies for family reunion 
"Unaccompanied minor" is a foreigner under the age of 18 years and who entered the Republic of North Macedonia without  company of a parent or guardian, ie after his arrival he was left without their company.
“Vulnerable persons“ are minors, unaccompanied  minors, persons with disabilities, elderly, pregnant women, single parents with minor children or persons victims of torture, rape or other serious forms of psychological, physical or sexual violence.
“International protection“ is a status of refugee or person under subsidiary protection in accordance with the law.
The legal status of foreigners governs the requirements for entry into, exit from and stay of foreigners as well as their rights and obligations. 
Article 4 
During their stay in the Republic of North Macedonia foreigners are obliged to comply with the Constitution of the Republic of Macedonia , the laws , other regulations , general documents , of the state authorities as well as with the obligations arising from ratified.
During their legal stay in the Republic of North Macedonia foreigners shall have the same rights and obligations as those of the citizens of the Republic of Macedonia , unless law provides  otherwise.
Travel (health) insurance is necessary as a precondition for obtaining a visa for entry into Macedonia, unless a bilateral agreement exists with the country of origin.
Health insurance, supplementary health insurance or individual or collective travel insurance is defined in Article 32 in the Law on foreigners:
(1) Health insurance in terms of Article 30, paragraph (1), alinea (7) of this Law shall be health insurance defined by law or by ratified international agreement.
(2) Supplementary health insurance or individual or collective travel insurance in the terms of Article 30, paragraph (1), alinea (7) of this Law, is insurance that covers the eventual costs related to  repatriation for medical reasons, emergency medical intervention, medical treatment or death of the foreigner during his stay in the Republic of Macedonia.
(3) Holders of diplomatic passports shall be exempted from the requirement to have travel and health insurance.
Travel insurance 
Article 36 
A foreigner must possess a temporary residence permit if s/he intends to stay in the  Republic of Macedonia for more than 3 (three) months or for purposes as stipulated in Article 44 of this law.
Article 26: Visa for short stay 
(1) A short stay and transit visa (visa C) is issued to a foreigner for one, two or more entries, for all purposes of travel to the Republic of Macedonia, except for those for which an airport transit visa (visa A) or visa for regulation of a temporary stay (visa D) is issued.
(2) The stay on the basis of the issued visa C shall not exceed 90 days during the 180 days preceding the each each day of stay. (3. If the visa C is issued for transit, the foreigner shall have the right to stay maximum of five days in the territory of the Republic of Macedonia at one entry, as per paragraph (2) of this Article.
Article 27: Visa for temporary stay 
(1) A temporary stay visa (visa D) shall be issued for a single entry and a right of stay of up to 30 days, to a foreigner who intends to stay in the Republic of Macedonia for the reasons set out in Article 71 of this Law. 
Article 41: Visa issed at the border
The short-stay visa and transit visa (visa C), for one entry with the right to stay for up to 15 days, with the exception of Article 34 of this Law, may also be issued at the border crossing point, if it is in the national interest of the Republic of Macedonia, due to humanitarian reasons or if defined in a ratified international agreement..(2) In cases where the visa cannot be entered in the travel document, it shall be entered on a separate visa entry form.
Article 48:
Establishment of a National Visa Information System (N-VIS) at the Ministry of Foreign Affairs
Article 66: The stay of foreigner can be short term, temporary or permanent.
Health Insurance law - Art.5:
Compulsary health insurance is:
11 - for foreigner who is in Republic of Macedonia working with legal bodies or private persons, international organizations or foreign diplomatic or consular bodies, if it is not differently regulated with international contract
12 – foreigner who is studying or on professional education in Republic of Macedonia if it is not differently regulated with international contract
Bilateral agreements
According to article 30, paragraph 4 of the Law of health insurance the Health Insurance fund of Republic of Macedonia adopted Regulation for the use of health services of insurances in foreign country, which accurately specifies the use of medical treatment in foreign country, health services of insured person on temporary work in foreign country and use of urgent hospital medical care in foreign country.
Republic of Macedonia with a goal to protect her citizens abroad, has signed social insurance contracts with other states (Austria, Albania, Belgium, Bugaria,  Check Republic, Netherlands, France, Poland, Luxemburg, Italy, Germany, Croatia, Slovenia, Monte Negro, Bosnia and Herchegovina, Turkey, Serbia, Slovakia (www.fzo.org.mk). With their use citizens of Republic of Macedonia who are working or staying abroad, as well as the members of their families, execute their rights on the basis of work, and with that some forms of social insurance (pension and health insurance).
With these bilateral contracts foreigners who have health insurance in their country, during their stay in Republic of Macedonia (temporary work, private or business trip, study visit, education, professional development, international –technical collaboration, scientific, cultural collaboration etc.), on the basis of bilingual forms, certificates, can have urgent or necessary health services, in all health institutions that have contract with the Health Insurance Fund, covered by the foreign holder of health insurance.
Responsible agencies:
Ministry Of Interior, Ministry of Health, Health Insurance Fund, Ministry of labour and Social Policy,
</t>
  </si>
  <si>
    <t>The Government established the Centre for Integration of Refugees and Foreigners to implement the Integration Strategy as Inter-sectoral Coordination Body. Members are representatives from Ministry of Labour and Social Policy, Ministry of interior, Ministry of health, Ministry of Education, Ministry of Foreign Affairs, Ministry of self-governance, Secretariat for EU Integration, Red Cross of Macedonia.
The Centre for Integration closely cooperates with government in¬stitutions and non-governmental organisations par¬ticipating in the provision of different services.</t>
  </si>
  <si>
    <t xml:space="preserve">Publications:
Dance Gudeva Nikovska, Fimka Tozija. Stigma Associated with Tuberculosis Disease in Republic of Macedonia  Results from a Cross-Sectional Study. Maced J Med Sci electronic publication ahead of print, published on September 16, 2014 as http://dx.doi.org/10.3889/MJMS.1857-5773.2014.0440
D. Gudeva Nikovska, F. Tozija. Social Determinants of Self-reported Health Among Population in Republic of Macedonia – Results from a Case-controlStudy. Mater Sociomed. 2014 Aug; 26(4): 264-267
Borjan Pavlovski. We are all human: Health care for all </t>
  </si>
  <si>
    <t>In a Reception or Transit centre, translation should be provided if needed.
There is no official policy in this regard; methods used for interpretation are not specified by the law.</t>
  </si>
  <si>
    <t>A &amp; B
Migrants – foreigners that have compulsory health insurance get information as nationals.
Asylum seekers are included in public health insurance at the point when they apply for asylum. This fact is given in all information sources; Detailed information to asylum seekers are given in asylum Reception centre in frame of asylum procedure.
The Centre for Integration of migrants  support refugees to access health and other state services,  closely cooperating with government in¬stitutions and non-governmental organisations par¬ticipating in the provision of different services.</t>
  </si>
  <si>
    <t>UDMs in detention at the Transition centre of the Ministry of Interior in Gazi Baba (Skopje) are provided with free health services in collaboration with Red Cross. Otherwise they have no entitlement to free healthcare.
According to the HIL, emergency care in life threatening situations should be provided without patient documentation (documentation should be provided later). The health institution keeps the UDM’s documents (if any) until the provision of payment, but such costs usually remain unpaid so the costs are covered by the health institution where the service was provided. The number of such situations is still not significant, which might be reason why it is still not clearly regulated.
The Law for Foreigners defines as illegal stay (art. 100) in the Republic of Macedonia if:
- the foreigner enters the country with no authorisation;
- does not possess a valid and recognised travel document supplied with a visa or residence permit,
- the visa is annulled, revoked or its validity is reduced,
- upon expiry of visa validity,
- foreigner is deprived of the right to residence,
- foreigner stays longer than 3 (three) months in any half-year period as from the date of first entry into the Republic of Macedonia and is not subjected to visa requirement, or
- the asylum application is rejected and the foreigner does not leave the territory of the Republic of Macedonia within the specified period.
The provision as of paragraph 1 indent 1 of this Article does not apply for a foreigner for whom there is a grounded suspicion of being a victim of a criminal act “trafficking in human beings” in case the unauthorised entry is a consequence of such a criminal act.
Health care for undocumented migrants in detention. 
Migrants who entered the country illegally are transferred to the Transition centre of the Ministry of Interior in Gazi Baba (Skopje) where health services are organized in collaboration with Red Cross.
If they seek asylum they become asylum seekers and are transferred to asylum Reception Center in Visbegovo, Skopje, where have the same entitlements as asylum seekers.
If the undocumented migrant is not in the Centre and does not apply for asylum, he is not entitled to health care and needs to pay the full costs of the service. If he does not pay, the health institution will keep the documents/passport. If the migrant does not have such documents and in case of emergency the health institution will provide services, which may not be paid by the migrant. There are many cases when the health institutions have to cover the costs of the treatment.
The obligation of the health institution is to report to the MOI the case of undocumented migrants.
Responsible institutions:
Ministry of interior, Ministry of Labor and Social Policy, Ministry of health, HIF, IOM, NGOs.</t>
  </si>
  <si>
    <t>Asylum seekers are included in compulsory public health insurance at the time they enter into the asylum procedure. The Ministry of Labour and Social Policy covers the costs of health services at the point of use. When asylum seekers are granted asylum, they become eligible to apply for health insurance, when costs for the health insurance are covered by MLSP
The Law on Asylum and Temporary Protection (LATP) - latest amendments in December 2012 - governs the conditions and procedure for granting and cessation of the right of asylum to an alien, as well as the conditions for giving of temporary protection and the rights and duties of persons under temporary protection. 
The right of asylum is protection granted by the Republic of Macedonia, under the conditions and in the procedure defined by this Law, to the following categories of persons: 
− recognised refugee (refugee according to the 1951 Convention relating to the Status of Refugees and the 1967 Protocol relating to the Status of Refugees); and,
− person under subsidiary protection 
An asylum seeker, pursuant to this Law, is an alien who seeks protection from the Republic of Macedonia from the day he or she has approached the Ministry of Interior until the day of issuance of a final decision in the procedure for recognition of the right of asylum. An identity document for the asylum seeker is issued by the MOI
Until the taking of a final decision in the procedure for recognition of the right to asylum, an asylum seeker has the right to basic health services. (Art. 48).
The asylum seeker is obliged to under medical examinations, treatment and omitted immunisation on request of the bodies competent for the activities in the field of the healthcare, in case of a threat to public health (Art 49).
Law on Asylum and Temporary Protection: The alien referred to in paragraph 1, sub-paragraph 2 of this Article, who for the reasons referred to in Article 6 of this Law cannot enjoy the right of asylum in the Republic of Macedonia, shall be allowed to remain within the territory of the Republic of Macedonia as long as there are serious reasons to believe that in the state of his nationality, or that in which, not having a nationality, he has had a habitual place of residence, he would be subjected to torture, inhuman or degrading treatment or punishment. 
The alien referred to in paragraph 3 of this Article, during his stay in the Republic of Macedonia has the same rights and duties as the persons under temporary protection in the Republic of Macedonia. 
Health insurance is available to all refugees as stipulated in the Law on Health Insurance amended in February 2012 to include persons granted asylum and persons granted subsidiary protection as beneficiaries of State provided health insurance on equal terms with nationals.
Health Insurance law- Art.5
According to this law, compulsory insured persons are: 
10 – Persons with granted refugee status and under subsidiary protection, a person vicitim of family violence,a person in detention. 
According to HIL – all insurers have right to a basic benefit package (Art. 8 and 9), including persons granted asylum, under subsidiary protection and asylum seekers (LATP). 
The Health Insurance Fund is responsible for providing insurance while the Ministry of Labour and Social Policy holds a mandate to grant and pay the insurance fees for refugees to enjoy this right.
In terms of coverage, there is no difference between asylum seekers and nationals
Responsible institutions:
Ministry Of Interior, Ministry of labour and Social Policy, Ministry of Health, Health Insurance Fund.</t>
  </si>
  <si>
    <t xml:space="preserve">Law on Foreigners  
Definition of the concept of foreigner
A foreigner, in the context of this law, shall mean a person who is not a citizen of the Republic of Macedonia.
A foreigner shall also mean a stateless person, that is, a person who is regarded by no country as its own citizen as in accordance with its national law.
Legal status of foreigners governs the requirements for entry into, exit from and stay of foreigners as well as their rights and obligations. 
During their stay in the Republic of Macedonia foreigners are obliged to comply with the Constitution of the Republic of Macedonia , the laws , other regulations , general documents ,  of the state authorities as well as with the obligations arising from ratified.
Article 4 
During their legal stay in the Republic of Macedonia foreigners shall have the same rights and obligations as those of the citizens of the Republic of Macedonia , unless law provides  otherwise.
Travel (health) insurance is necessary as a precondition for obtaining a visa for entry into Macedonia, unless a bilateral agreement exists with the country of origin.
Travel insurance 
Article 15 
Travel insurance in the context of Article 11 paragraph 1 indent 4 and Article 38 paragraph 1 indent 2 of this law is an individual or group travel insurance covering possible costs which might arise from the repatriation due to medical reasons, urgent medical interventions or urgent medical treatment of the foreigner during his/her stay in the Republic of Macedonia.
Article 48 
A foreigner must possess a temporary residence permit if s/he intends to stay in the  Republic of Macedonia for more than 3 (three) months or for purposes as stipulated in Article 49 of this law.
Health Insurance law - Art.5:
Compulsary health insurance is:
11 - for foreigner who is in Republic of Macedonia working with legal bodies or private persons, international organizations or foreign diplomatic or consular bodies, if it is not differently regulated with international contract
12 – foreigner who is studying or on professional education in Republic of Macedonia if it is not differently regulated with international contract
Bilateral agreements
According to article 30, paragraph 4 of the Law of health insurance the Health Insurance fund of Republic of Macedonia adopted Regulation for the use of health services of insurances in foreign country, which accurately specifies the use of medical treatment in foreign country, health services of insured person on temporary work in foreign country and use of urgent hospital medical care in foreign country.
Republic of Macedonia with a goal to protect her citizens abroad, has signed social insurance contracts with other states (Austria, Belgium, Bugaria, Romania, Check, Netherlands, France, Poland, Luxemburg, Italy, Germany, Croatia, Slovenia, Monte Negro, Bosnia and Herchegovina, Turkey  (www.fzo.org.mk). With their use citizens of Republic of Macedonia who are working or staying abroad, as well as the members of their families, execute their rights on the basis of work, and with that some forms of social insurance (pension and health insurance).
With these bilateral contracts foreigners who have health insurance in their country, during their stay in Republic of Macedonia (temporary work, private or business trip, study visit, education, professional development, international –technical collaboration, scientific, cultural collaboration etc.), on the basis of bilingual forms, certificates, can have urgent or necessary health services, in all health institutions that have contract with the Health Insurance Fund, covered by the foreign holder of health insurance.
Responsible agencies:
Ministry Of Interior, Ministry of Health, Health Insurance Fund, Ministry of labour and Social Policy
</t>
  </si>
  <si>
    <t>Both activities are an option under law, and under the bylaws. (Art. 19)
Article 7
Measures and actions that do not represent
discrimination, LAD</t>
  </si>
  <si>
    <t>Under articles 21, 24 and 27, the equality body can assist the victim both by undertaking a) and b) suggested activities. However, its powers for an independent investigation of the facts of the case are limited, as it can only seek for additional information, and rely on the information it will be provided with, but it cannot conduct an independent investigation sensu stricto.
The CPAD can instigate procedings in own name to other competent institutions. With regards to investigation and enforcement of findings, its options are very limited, as it  can only seek for additional information, and rely on the information it will be provided with, but it cannot conduct an independent investigation sensu stricto. Additional comment: It means that, under law, the CPAD is allowed to put cases forward to competent institutions. The term “competent institution” is not further specified in the law. However, it could be interpreted to mean national courts, constitutional court, inspectorates, etc.</t>
  </si>
  <si>
    <t>Art. 1(2,3) of the LPPAD provides for the establishment of the Commission for Protection Against Discrimination (CPAD), an equality body mandated for protection against discrimination on grounds of, inter alia, race and ethnicity, religion and belief, nationality.  
Article 21, LAD
Competences of the Commission
1) undertakes activities for promotion, protection and prevention of equality, human rights and non-discrimination</t>
  </si>
  <si>
    <t xml:space="preserve">The Law for Prevention and Protection against Discrimination prescribes that, when seeking judicial protection, the shift of the burden of proof applies, save for misdemenour and criminal procedings (Art. 38).  
All procedures are regulated with the new ADL, including the judicial one. </t>
  </si>
  <si>
    <t>The LPPAD covers both the public and private sector (Art.4). It illustratively lists a number of fields where discrimination is prohibited, but does not close the list of fields, as it states that discrimination is prohibited also in any other field as prescribed by law (Art.4). The law has an open ended list of protected grounds, which explicitly includes race and ethnicity, religion and belief, and nationality (Art.3). 
The ADL covers both the public and private sector . It illustratively lists a number of fields where discrimination is prohibited, but does not close the list of fields, as it states that discrimination is prohibited also in any other field as prescribed by law. Article 3
Application of the Law
1) work and labor relations;
2) education, science and sport;
3) social security, including the area of social security, pension and
disability insurance, health insurance and health care;
4) judiciary and administration;
5) housing;
6) public information and media;
7) access to goods and services;
8) Membership and acting in political parties, associations, foundations, trade unions
or other membership-based organizations;
9) culture and
10) all other areas</t>
  </si>
  <si>
    <t>The LPPAD covers both the public and private sector (Art.4). It illustratively lists a number of fields where discrimination is prohibited, but does not close the list of fields, as it states that discrimination is prohibited also in any other field as prescribed by law (Art.4). The law has an open ended list of protected grounds, which explicitly includes race and ethnicity, religion and belief, and nationality (Art.3). 
The ADL covers both the public and private sector . It illustratively lists a number of fields where discrimination is prohibited, but does not close the list of fields, as it states that discrimination is prohibited also in any other field as prescribed by law. Article 3
Application of the Law
1) work and labor relations;
2) education, science and sport;
3) social security, including the area of social security, pension and
disability insurance, health insurance and health care;
4) judiciary and administration;
5) housing;
6) public information and media;
7) access to goods and services;
8) Membership and acting in political parties, associations, foundations, trade unions
or other membership-based organizations;
9) culture and
10) all other area</t>
  </si>
  <si>
    <t>Law on antidiscrimination, Article 5
Discriminatory grounds
Any discrimination based on race, skin colour, or origin is prohibited nationality or ethnicity, gender, gender, sexual orientation, gender identity, belonging to a marginalized group, language, citizenship, social origin, education, religion or belief, political belief, other belief, disability, age, family or marital status, property status, health status, personal status and social status or any other basis (hereinafter: discriminatory grounds). Link: http://www.mtsp.gov.mk/content/pdf/zakoni/2019/27,5-Zakon%20za%20zastita%20od%20diskriminacija.pdf
"Under the Law on Prevention and Protection against Discrimination (LPPAD), discrimination is understood to include direct discrimination (Art.6(1)), indirect discrimination (Art.6(2)), harassment (Art.7) and instruction to discriminate (Art.9) on an open ended list of protected grounds, which explicitly includes race and ethnicity, religion and belief, and nationality (Art.3). However, one should take note here of the chapter on the exceptions in the LPPAD, i.e. which actions will not be considered as discrimination. One of these is the limitation of the rights and freedoms prescribed in the Constitution on basis of nationality (citizenship), as the law states that the provision of some of the rights for citizens of the Republic only will not be deemed to constitute discrimiantion  (Art. 14(1-1)).  This law is a lex generalis on equality and non-discrimination in the national legislation.
Other laws include discrimination provisions, or provide for the principle of equality and/or protection against discrimination. Their material and personal scopes vary, as the domestic legislation has not yet been internally harmonized.
It should be noted that the provision on equality before the law from the Constitution of the Republic of Macedonia, speaks of ""all citizens"", not people in general.
Reference:  Law on Prevention and Protection against Discrimination, Official Gazette of the Republic of Macedonia No.50/2010, CC.Decision У.бр.82/2010 (15.09.2010)"</t>
  </si>
  <si>
    <t xml:space="preserve">Country of origin does not allow renunciation of citizenship or sets unreasonably high fees for renunciation; the person will need to subit a statement that s/he recounces the other citizenship Art. 7(3). Law on Citizienship. 
Article 7
(10) to have his / her current citizenship revoked or to prove that he / she will obtain it if he / she is granted citizenship of the Republic of North Macedonia.
(3) The condition referred to in paragraph 1 item 10 of this Article shall be deemed fulfilled if the foreigner proves that he / she is stateless or if he / she proves that he / she will lose his / her citizenship according to the law of his / her country by naturalization of the citizenship of the Republic of North Macedonia.
(4) By way of derogation from paragraph 3 of this Article, if the foreign State does not grant release or citizenship sets such conditions that the foreigner is not able to fulfill, without creating existential or security problems for him and his family, he / she will be granted citizenship of the Republic of North Macedonia if he / she declares that he / she renounces his / her foreign citizenship. </t>
  </si>
  <si>
    <t xml:space="preserve">Article 7
(4) in Republic of North Macedonia and in the country of which the citizen is from, should not be sentenced to imprisonment of at least one year, for offenses prosecuted ex officio and punishable under the regulations of the Republic of North Macedonia.
</t>
  </si>
  <si>
    <t>According to the Law on Citizenship (Art.7(1-3)), the requirments in this regard are for the person to have a place to live (sufficient proof will be a contract for renting or proofs for property ownership) and a personal permanent source of income and resources, sufficient for a social security (either confirmation of eomplyment status or confirmation for another source of income).  
Article 7
(3) to have secured an apartment and a permanent source for living to the extent that provides for material and social security under conditions established by law;</t>
  </si>
  <si>
    <t>No such requirment is prescribed under law. As per Art.7(1) of the Law on Citizenship</t>
  </si>
  <si>
    <t>The Law on Citizenship (Art.7(1-6)) states that a person should have sufficient knowledge of the language which will enable her/him to communicate. It does not go into further details as to which specific level on the CoE scale this represents. When submitting the citizenship request, a person is asked to fill in a questionnaire for knowledge of the language. Persons are also asked to submit any proof of education acquired in Macedonian language alongisde this questionnaire.</t>
  </si>
  <si>
    <t>Law on Citizenship, Article 6
(1) Citizenship of the Republic of North Macedonia shall be acquired by a child who has been found or born in the territory of the Republic of north Macedonia whose parents are unknown, either with unknown citizenship or without citizenship.
(2) The child referred to in paragraph 1 of this Article shall be deprived of citizenship of the Republic of North Macedonia if it is found that by the age of 15 his / her parents are foreign nationals and if the child will not be left without citizenship. Link: https://mvr.gov.mk/Upload/Documents/Zakon%20za%20drzavjanstvo%20precisten%20tekst.doc</t>
  </si>
  <si>
    <t>Art.7 of the Law on Citizenship provides that a person has to be residing permenantly for eight years in order to qualify for citizenship. 8 years of permanent residence can mean at least 13 years in practice.
Reference: Law on Citizenship,https://mvr.gov.mk/Upload/Documents/Zakon%20za%20drzavjanstvo%20precisten%20tekst.doc
Art.7(1-2) of the Law on Citizenship provides that a person has to be residing permenantly for eight years in order to qualify for citizenship. 8 years of permanent residence can mean at least 13 years in practice.
Reference: Law on Citizenship, Official Gazette of the Republic of Macedonia No.67/92, 8/2004, 98/2008, 158/2011</t>
  </si>
  <si>
    <t>Law on foreigners 
The rights of a foreigner with an approved permanent residence
Article 133
(1) Unless otherwise provided by other law, a foreigner who has been granted permanent residence in the Republic of North Macedonia shall have the same rights as a citizen of the Republic of North Macedonia:
- stay in the Republic of North Macedonia without time limit,
- access to employment or self-employment,
- education and vocational training, including study,
- recognition of professional degrees, certificates and other qualifications,
- social protection and social assistance,
- tax benefits,
- access to goods and services and supplies of publicly available goods and services,
- freedom of association and membership in a particular organization of workers or employers or organizations whose members are included on the basis of certain occupations
and
- Free access to the entire territory of the Republic of North Macedonia, except in areas where movement is prohibited or restricted 
Under Art.88 of the Law on Foreigners, once a residence permit is obtained, the foreigner enjoys the same rights as those of the citizens of the country. This article explicitly mentions access to social protection and assistance, and access to goods and services.</t>
  </si>
  <si>
    <t>A permit can be withdrawn and its 'replacement' can be refused if a person has been absent from the country for 12 continous months, without prior approval from the Ministry of Interior (Artcile 136, Law on Foreigners)
"No special conditions for renewal apply; however a permit can be withdrawn and its 'replacement' can be refused if a person has been absent from the country for 12 continous months, with prior approval from the Ministry of Interior
As in: Law on Foreigners, Art. 91(1-3)</t>
  </si>
  <si>
    <t>Law on foreigners 
Article 140
(1) The special document for issuing the permanent residence permit for a foreigner aged 5 to 27 years shall be issued with a validity of five years and for a foreigner older than 27 years with a validity of ten years.
(2) Upon the expiry of the period of validity of the permanent residence permit, and upon duly application, it can be renewed.
"The person needs to file a request for 'replacment' of the permit. 
As in: Art.97, Law on Foreigners"</t>
  </si>
  <si>
    <t>Law on foreigners 
Article 140
(1) The special document for issuing the permanent residence permit for a foreigner aged 5 to 27 years shall be issued with a validity of five years and for a foreigner older than 27 years with a validity of ten years.
(2) Upon the expiry of the period of validity of the permanent residence permit, and upon duly application, I can be renewed.
"The permit is issued alongside an accompanying document whose expiration date depends on the age of the person. The duration is as follows:
- 2 years for 0-4 years of age
- 5 years for 4-27 years of age
- 10 years for 27-/ years of age 
As in: Art.95(1), Law on Foreigners"</t>
  </si>
  <si>
    <t>Under the Law on Foreigners (Art.89(1-2)), the requirement is 'stable and regulars resources for supporting oneself'. In the Rulebook on Foreigners (Art.43) this is specificed as: bank statement from a bank in the country or from a foreign bank, confirmation from a competent body or a legal person about the amount of the salaray the person receives, as well as any other statement that can show without doubt that the person has sufficient resources. No information exists as to the amount that will be required, however it is to be expected that this would be measured against the avarage salary in the country.
Law on foreigners 
Article 130
He / she has stable and regular means of subsistence without the use of social assistance.</t>
  </si>
  <si>
    <t>Law on foreigners 
Article 130
He/she speaks the Macedonian language to the extent that they can be easily understood from the nearby environment.</t>
  </si>
  <si>
    <t>As per Art.87 of the Law on Foreigners, Reference: Law on Foreigners, Official Gazette of the Republic of Macedonia No.35/2006, 66/2007, 117/2008, 92/2009, 156/2010, 158/2011, 84/2012, 13/2013
Law on Foreigners:    Article 129
(1) Permanent residence shall be granted to a foreigner who, for at least five years prior to the submission of the application for a permanent residence, has resided on the territory of the Republic of Macedonia on the basis of an approved temporary residence.
Under the Law on Foreigners (Art.87), the temporary residence permits excluded are those awarded for the purpose of schooling or study, study-exchange programs, continous education and training, scientific research, health treatment humanitarian reasons, temporary protection, asylum seekers whose legal status decision is still pending, and residence permits awarded for the purposes of conducting diplomatic duties.</t>
  </si>
  <si>
    <t>No support or funding is made for immigrant organisations on national level. Immigrant projects can be supported thorugh grants to local NGOs.</t>
  </si>
  <si>
    <t>No such practices / provisions.</t>
  </si>
  <si>
    <t>Under the Law on Political Parties states, a person can participate as a founder of a political party and can be a member of one if s/he is a citizen of the country (Art.11). Please see: http://aa.mk/WBStorage/Files/Zakon_politicki_partii.pdf</t>
  </si>
  <si>
    <t>Art.6 of the Electoral Code. Active and passive voting rights are reserved for citizens only.  
Electoral Code of North Macedonia - "Every citizen of the Republic of North Macedonia" who has reached the age of 18 has the right to vote; Please see: http://aa.mk/WBStorage/Files/izboren_zakonik.pdf</t>
  </si>
  <si>
    <t xml:space="preserve"> “Multiculturalism” and "Religious systems" as a subjects are part of the curricula of the Faculty of Pedagogy in North Macedonia, please see: http://www.pfsko.ukim.edu.mk/?page_id=102 </t>
  </si>
  <si>
    <t>No such provisions;</t>
  </si>
  <si>
    <t xml:space="preserve">No such provision; </t>
  </si>
  <si>
    <t xml:space="preserve">Primary education law
Article 8
(1) Children with foreign citizenship or children without citizenship who are in residence
The Republic of North Macedonia shall have the right to basic education under the same conditions as
children citizens of the Republic of North Macedonia.                                                              Law on Secondary Education
Article 5
Foreign nationals and stateless persons can qualify for secondary education
education, in the manner and under the conditions established by this law.      Law on Higher Education
Article 6 (3) Foreign nationals, without applying the principle of lending, may be educated at higher education institutions in
The Republic of North  Macedonia, subject to the conditions set out in detail by the higher education institution.      </t>
  </si>
  <si>
    <t>Intercultural education is not systemycally included as a part of the pre-service or in-service teacher training. However, the Faculty of Pedagogy-Bitola in its pre-service training has the civic education subject which includs such topics. Also, the Interethnic Education Project (USAID funded) provides in-service trainings on appreciation of cultural diversity.</t>
  </si>
  <si>
    <t>No such provisions.</t>
  </si>
  <si>
    <t xml:space="preserve">Only B. Different subjects, such as: civic education, life skills education encompass topics on cultural diversity and tolerance.
Beginning from 1st grade primary school, pupils learn on multiculturalism and respect of “others” in the framework of a special subject called “Society” which continues by the very end of the primary education.  See: https://www.bro.gov.mk/wp-content/uploads/2018/02/Nastavna-programa-Opshtestvo-I_odd-mkd.pdf,   https://www.bro.gov.mk/wp-content/uploads/2018/02/Nastavna_programa-Opshtestvo-III_odd-mkd.pdf , https://www.bro.gov.mk/wp-content/uploads/2018/09/Nastavna_programa-Opshtestvo-IV_oddelenie.pdf) . State sponspored projects for integrated multiethnic education are  provided by the Ministry of education, however North Macedonia still works on these issue in terms of systematci and sustainability. http://www.mon.gov.mk/index.php/dokumenti/2014-07-30-12-00-34/ingegrirano-obrazovanie
</t>
  </si>
  <si>
    <t xml:space="preserve">No such provisions; </t>
  </si>
  <si>
    <t>The Law on Primary Education (Article 8, paragraphs 4 and 5) regulates that ONLY children of EU nationals residing in the country are entitled to acquire knowledge of the language and culture of the country they come from. However, the provision does not refer to all third-country nationals.</t>
  </si>
  <si>
    <t xml:space="preserve">No such provsions; </t>
  </si>
  <si>
    <t xml:space="preserve">              </t>
  </si>
  <si>
    <t>Conditions for granting temporary residence
Article 72, Law on Foreigners 
(1) A foreigner shall be granted temporary residence in the Republic of Macedonia if:
- Has the means of subsistence, i.e. the subsistence is provided to another legally way;
- provided accommodation or accommodation; Artcile 110 (on family reunification): accommodation provided for immediate family members,</t>
  </si>
  <si>
    <t>Art. 72, Law on Foreigners (in case of dependants not enjoying appropriate family support in the domicile country)
Article 108: 
(3) Notwithstanding paragraph (1) of this Article, members of the immediate family shall be also consider foreigners who are:
- the parents of the sponsor or his spouse, when they are dependent on them and do not enjoy adequate family support in the country in which they live,
- Adult children of the foreigner or his spouse who are not married when because of their health they cannot meet their own needs and
- parents of a minor child, if this is in the best interests of the child.</t>
  </si>
  <si>
    <t>Law on Foreigners:                        Article 107
(1) A foreigner who has been granted a permanent stay in the Republic of Macedonia or temporary stay, for a period of one year, for a job, scientific research activity, volunteerism or originating from the Republic of North Macedonia, under this law, they are granted the right to family reunification ....</t>
  </si>
  <si>
    <t>law introduced on 28.05.2018</t>
  </si>
  <si>
    <t xml:space="preserve">Only solidity of sponsor's family relationship is taken into account as regulated in Art 75. paragraph 4, in the Law on Foreigners.  
Law on Foreigners
Reasons for revocation of temporary residence
Article 126
(2) The length shall be taken into account when deciding to revoke a temporary stay of the foreigner in Republic of North Macedonia, his personal, economic and other relations with the Republic of North Macedonia, as well as the consequences arising from the pronounced a measure for him and his family.
(3) A statement of the circumstances shall be requested from the foreigner before the decision is made which are important for making the decision.
(4) Notwithstanding paragraph (1) of this Article, the temporary stay shall not be revoked if the seriousness of the act committed and the foreigner's relations with the Republic of North Macedonia indicate that the revocation of temporary residence will be disproportionately difficult consequences for the foreigner or a close member of his or her immediate family who legally resides in the Republic of North Macedonia.
</t>
  </si>
  <si>
    <t xml:space="preserve">All of these, except c) https://mvr.gov.mk/Upload/Documents/Zakon%20za%20stranci%2097-18.pdf (Article 126)     </t>
  </si>
  <si>
    <t xml:space="preserve">Art.75 Law on Foreigners ("A close family member of a foreigner holding a permanent residence permit shall be issued a temporary residence permit with the validy of up to one year and it may, under the conditions stipulated by this law, be extended until requirements for permanent residence are met")
Article  111, Law on Foreigners 
 (1) To members of the immediate family of the sponsor who has been granted temporal approval Residence in the Republic of North Macedonia is granted temporary residence for up to one year, with the possibility of extending it for the same period of time as the approved temporary stay of the sponsor.
(2) The members of the immediate family of the sponsor who has an approved permanent resident residence is granted temporary residence for up to one year with the possibility, under conditions stipulated by this law, to be extended until the conditions for permanent
</t>
  </si>
  <si>
    <t>Art. 50 for the applicant ; Art.74 (ensured accommodation for his/her close family members)</t>
  </si>
  <si>
    <t xml:space="preserve">Neither the Law on Foreigners, nor the respective Rulebook specify the exact amount necessary. Art.74 (stable and regular subsistence means sufficient for him/herself as well as for his/her close family members who intend to stay in the RM). Rulebook on Foreigners (bank statement, statement on amount of salary or stipend, or other document which proves that the foreigner possesses sufficient financial means to support herself). However, considering that the amount of social assistance is very low (approximately 30-40 euros), and the average salary almost ten times as much, then Option 2 would be most suitable.
</t>
  </si>
  <si>
    <t xml:space="preserve">there is no specific residence requirement on length before the sponsor decided to activate the family reunion opportunity. 
Art. 71, Law on Foreigners "A foreigner, who is a holder of a permanent or temporary residence permit for purposes of employment, work or self-employment or a foreigner who is from the Republic of Macedonia by origin and such a permit is issued for one year, shall be granted the right of family reunification with the members of his/her close family who are foreigners, under the conditions and in accordance with this law." The permit needs to be issued for a year. There is no provision in the law which stipulates that the sponsor needs to be at least 1 year in the country. </t>
  </si>
  <si>
    <t>Only A. Please see: http://www.ujp.gov.mk/files/attachment/0000/1037/Zakon_za_pridonesi_od_zadolzitelno_osiguruvanje_247_od_31_12_2018_godina.pdf , page 3 (12th point)</t>
  </si>
  <si>
    <t xml:space="preserve">No such legal provisions; </t>
  </si>
  <si>
    <t>Law on Higher Education
Article 191
Nationals of the Republic of North Macedonia and foreign nationals have the right to recognition of foreign higher education qualifications
citizens and stateless persons.  However, additional documentation is required: http://www.mon.gov.mk/images/documents/Nostrifikacija/nostrifikacija__2015_osnovno.pdf   *In example, certified translation of citizenship document;</t>
  </si>
  <si>
    <t>Only A</t>
  </si>
  <si>
    <t xml:space="preserve">Additional documentation is required (Verification of the citizenship at notary). See http://www.mon.gov.mk/images/documents/Nostrifikacija/nostrifikacija__2015_osnovno.pdf  </t>
  </si>
  <si>
    <t>Those with permanent residence permit and those with personal working permit, (once they are registered in the Employment Agency as unemployed they have equal access as nationals in terms of education and vocational training). On study grants, Additional documentation is required (Verification of the citizenship at notary). See http://www.mon.gov.mk/images/documents/Nostrifikacija/nostrifikacija__2015_osnovno.pdf  
Primary education law
Article 8
(1) Children with foreign citizenship or children without citizenship who are in residence
The Republic of Macedonia shall have the right to basic education under the same conditions as
children citizens of the Republic of Macedonia.                                                              Law on Secondary Education
Article 5
Foreign nationals and stateless persons can qualify for secondary education
education, in the manner and under the conditions established by this law.                        Law on Higher Education
Article 6 (3) Foreign nationals, without applying the principle of lending, may be educated at higher education institutions in
The Republic of Macedonia, subject to the conditions set out in detail by the higher education institution.                                          For study grants, please see: http://mon.gov.mk/index.php/2014-07-23-14-03-24/vesti-i-nastani/2834-k-2019-2020 ( 1. 50 scholarships are awarded to foreign nationals of interest to the Republic of Northern Macedonia, who originated in Macedonia and lives in Albania, Bulgaria, Serbia, Bosnia and Herzegovina, Croatia, Slovenia, Kosovo, Turkey, Romania, Montenegro and Greece.)</t>
  </si>
  <si>
    <t>Art. 1-b Law on employment and insurance in case of unemployment.  Holders of personal work permit "in case their labour relation has
been terminated, against their will, may register in the unemployed persons’ records of
the Employment Agency." (Art. 12 Law on Employment of Foreigners ). 
The citizens of the European Union have the same legal status in legal relations, in accordance with this law, as the citizens of the Republic of North Macedonia.</t>
  </si>
  <si>
    <t>The Law on foreigners does not stipulate any additional requirements;</t>
  </si>
  <si>
    <t xml:space="preserve">Law on Public Cervants (art.15) and Law on State Cervants (art.9)
Law on state servants:                    Article 13
(1) A person who fulfills the general and special conditions may be employed in the civil service.
(2) The general conditions are:
- be a national of the Republic of North Macedonia;                                Law on public servants:                  Article 15
(1) A person fulfilling the general and special conditions may be employed in the public service.
(2) The general conditions are:
- be a national of the Republic of North Macedonia; </t>
  </si>
  <si>
    <t>Art.88 of Law on Foreigners states that "A foreigner holding a permanent residence permit in the Republic of Macedonia shall
enjoy the same rights as those of the citizens of the Republic of Macedonia, unless other law
provides otherwise". Additionally, art.12, provision 1, of the Law on Employment of Foreigners states that holders of personal work permit have free access to the labor market.</t>
  </si>
  <si>
    <t xml:space="preserve">Specialized departments are focused on issues of migrant health, e.g.:
A. Migrant Health Liaison Office, Primary Health Care Department
B. Infectious Diseases Unit, Health Promotion Department
C. Genito-urinary clinic.
D. Infectious diseases unit, Mater Dei Hospital
E. Chest clinic, primary health care
Recent developments (2019):
• The Primary Health Care Department (PHCD) has set up a migrant maternity clinic at the hospital. The migrant women are looked after by the same consultant and cultural mediators are available for the midwife’s assessment and consultations in the antenatal period.
• The service of cultural mediators in Primary Health Care is ongoing and presently serving migrants coming from Libya, Syria, Somalia, Eritrea and Ethiopia.
• The Training Programme for ‘Cultural Mediators in Health Care’ has continued (see http://bit.ly/31vP3f3).
• Over 150 professionals and stakeholders have received training on SGBV in the context of Migration as part of an EU project in 2019. As part of the project leaflets on the existing services for victims/survivors of SGBV have been developed. Translated versions will be uploaded online.
• A psychosocial service has been introduced for migrants residing in open centres by the Agency for the Welfare of Asylum Seekers
• The government is devoting more attention to migrant integration. Two results of this were the setting-up of a Ministry for European Affairs and Equality in 2017, accompanied by the document “INTEGRATION=BELONGING: Migrant Integration Strategy and Action Plan” (http://bit.ly/2vOvNNV).. The Migrant Health Liaison Office (MHLO) is designated as the lead organisation for Migrant Health.
• Since the MHLO and PHCD have mainly (though not exclusively) concerned themselves with the needs of asylum seekers and irregular migrants (‘boat people’), it is not clear to what extent attention will be paid to other kinds of migrant, for example the economic migrants from Eastern Europe, Turkey and Asia who have been arriving in increasing numbers. In 2019 over 22,000 TCNs were screened for TB and treated if found positive. Numbers of ‘boat people’ fluctuate greatly, but are much lower. A useful overview of all types of migration to Malta was published in 2017:
http://www.inclusivegrowth.eu/files/03_03_Mario-Vassallo.pdf.
</t>
  </si>
  <si>
    <t xml:space="preserve">Medical records should include migrant status, country of origin or ethnicity.
The University of Malta (various faculties) and NGOs have carried out research on:
a. Occurrence of health problems among migrant or ethnic minority groups
b. social determinants of migrant and ethnic minority health
c. issues concerning service provision for migrants or ethnic minorities
d. evaluation of methods for reducing inequalities in health or health care affecting migrants or ethnic minorities
The following document (published in 2013) lists organisations and individuals working on migrants health in Malta. We have been unable to find a more recent overview.
http://www.pfcmalta.org/uploads/1/2/1/7/12174934/researching_migration_and_asylum_in_malta_-_a_guide.pdf   
</t>
  </si>
  <si>
    <t xml:space="preserve">A. As  'cultural mediators. Cultural mediators who are migrants are sometimes involved in the delivery of health education to migrants. In the case of FGM sessions the presence of a female cultural mediator is essential due to the delicate issues that normally come up during such discussions.'
B. Migrants are involved in the development and dissemination of information
</t>
  </si>
  <si>
    <t xml:space="preserve">Although there is the felt need for cultural mediators and language interpreters, when these are not available, health care providers still attempt to provide care. It is worth noting that the providers are facing new challenges with respect to entitlement issues, language barriers and cultural issues. </t>
  </si>
  <si>
    <t xml:space="preserve">The Migrant Health Liaison Office also visits the northern part of Malta where a multicultural population is residing. Health Education session are held every fortnight at the Qawra Leap Centre. However, instruction materials are geared to the needs of asylum seekers and UDMs.
</t>
  </si>
  <si>
    <t xml:space="preserve">The Migrant Health Liaison Office also visits the northern part of Malta where a multicultural population is residing. Health Education session are held every fortnight at the Qawra Leap Centre. However, instruction materials are geared to the needs of asylum seekers and UDMs.
</t>
  </si>
  <si>
    <t xml:space="preserve">The  main condition for inclusion is the discretionary power of the health service provider to give full and free access to NHS
Services. This is a direct result of the lack of clear legal rules.
While waiting for their hearing,  unauthorised entrantsare detained in closed centres or detention centres. Migrants are not allowed to leave until their status hearing. This time period can range anywhere from 3-18 months at a time. The process is sped up usually for a family or pregnant woman, and in particular emergency /urgent cases. http://www.episouth.org/doc/r_documents/Rapport_huma-network.pdf
http://www.epim.info/wp-content/uploads/2011/02/HUMA-Publication-Comparative-Overview-16-Countries-2010.pdf
However if the hearing does not take place during the 18 months the migrant is released from detention and then he will be called up to sit for the one-to-one interview by the refugee commissioner whilst residing in the community.
In 2005, the government published its Irregular Immigrants, Refugees and Integration policy document (National Legislative Bodies, 2005) 
(http://www.refworld.org/docid/51b197484.html), which describes a number of principles and, with respect to health care. It states that, “People in detention shall be entitled to free state medical care and services.” This means that health care for undocumented migrants must be understood in the context of the Maltese authorities’ policy of systematically detaining all irregular immigrants (and asylum seekers). Although these immigrants have free access to health care, relative lack of access to health services is common due to lack of education, fear, and language or cultural barriers. 
• Conditions provided by Maltese legislation on access to healthcare for asylum seekers and undocumented migrants do not differ greatly from one to the other
• There is the absence of a legal framework that clearly differentiates the groups of foreigners present in the territory and establishes their basic rights
• No legal or administrative provision refers to undocumented migrants’ entitlements to access health care in Malta
• There is a non-legally binding “policy document” establishing that all foreigners in detention are “entitled to free state medical care and services” (Irregular Immigrants, Refugees and Integration – Policy Document, 2005, p. 12.) While there is a non-legal document-declaring migrants the right to health care, there is no governmental legal obligation to ensure that health care is provided.
• In practice, as with the provisions for asylum seekers, provisions for UDMs are informally interpreted as access free of charge to the standard health care coverage in Malta (preventive, investigative, curative, and rehabilitative services).However, the HUMA report indicates that this interpretation is not universal 
• Applies to all undocumented migrants and asylum seekers who are systematically placed in closed centres when they arrive to Malta
• Policy documents do not refer to the rights to access health care for undocumented migrants who are in open centres (ordinary residence place when they are released from close centres) or other accommodation facilities
• The centre shall maintain regular contact with public authorities regarding health issues in general and in case of suspected infection conditions.
</t>
  </si>
  <si>
    <t xml:space="preserve">A. In practice normally requested to show the “police number” if they are in detention or the “ID card” if they have been released..
B. As there are so few explicit, precise and legally binding provisions regarding the entitlements of migrants, ‘administrative discretion’ must be regarded as endemic in the Maltese system for every category of migrant.
</t>
  </si>
  <si>
    <t xml:space="preserve">According to the ‘Asylum in Europe’ site (http://bit.ly/3895Rla), “Article 13(2) of the Refugees Act states that asylum seekers shall have access to state medical care, with little additional information provided. The Reception Regulations further stipulate that the material reception conditions should ensure the health of all asylum seekers, yet no specification is provided as to the level of health care that should be guaranteed. The Regulations specify that applicants shall be provided with emergency health care and essential treatment of illness and serious mental disorders.”
The condition for receiving free care is that the asylum seeker should not be workig regularly or have ‘sufficient means’ (see below). 
Information from Malta Government Websites, Malta Immigration and Expat Centre, and Huma-Network:
http://justiceservices.gov.mt/DownloadDocument.aspx?app=lom&amp;itemid=10662 
http://www.episouth.org/doc/r_documents/Rapport_huma-network.pdf 
http://www.refworld.org/pdfid/5270d6fb4.pdf 
http://www.refworld.org/pdfid/51af570bf.pdf 
According to Article 13(2) of the Refugees Act of 1 October 2001:  “An applicant for asylum shall have access to state education and training in Malta and to receive state medical care and services.”
The law does not specify the scope of the healthcare to be provided and whether asylum seekers have the right to access health care under the same conditions as nationals in the public system or if they are covered under a specific scheme. However, in practice this provision is generally understood as providing access free of charge to the medical services that nationals receive. 
Nevertheless, Regulation 11 of the Reception Regulations provides that, where applicants are working regularly or have sufficient means, they may be required to cover or contribute to the cost of material reception conditions. Ambiguity leaves the door open to discretionary practices (see q. 5)
In practice asylum seekers are normally requested to show the “police number” if they are in detention or their “ID card” if they have been released. 
Additional comments (Source: HUMA-Network):
• Many asylum seekers in Malta are in detention
• Risk that access to care and medicines in practice largely depend on the willingness of detention facilities’ personnel in charge of centres. Often reduced to emergency care or primary care and have to pass through gatekeeping of the scarce medical facilities of the detention centres.
• For those living outside of detention centres, access depends largely on discretionary decisions made at hospitals
</t>
  </si>
  <si>
    <t xml:space="preserve">B. As there are so few explicit, precise and legally binding provisions regarding the entitlements of migrants, ‘administrative discretion’ must be regarded as endemic in the Maltese system for every category of migrant.
</t>
  </si>
  <si>
    <t xml:space="preserve">The Maltese healthcare system is a mixed system comprising public and private sectors. The public sector (NHS) is free at the point of use for all Maltese citizens, as well as migrants residing in Malta who are covered by Maltese social security legislation. It is funded through taxation and national insurance and operates through public hospitals and health care centres. Out-of-pocket payments (co-payments) amount to 35,9% of total health expediture (http://bit.ly/2UxeJ9I). Private healthcare services run in parallel to the NHS and aim to offer more personalised care and overcome waiting-list problems in the public sector. The private sector accounts for about two-thirds of the workload in primary care, while secondary and tertiary care is currently provided mainly through public hospitals (http://bit.ly/384KM4P),.
Rules relating to the health care entitlements of third-country nationals (TCNs) are often confusing. According to the government site ‘Jobsplus’ (http://bit.ly/374p7Z5), private insurance is compulsory for TCNs: “An  employer  is  required  to  take  out  a  private  health  insurance  for  the  TCN  concerned,  to cover  the  full  duration  of  employment…..Such  health  insurance  is  not  required  for  home-based carers, for persons working with persons with disability and persons needing constant care; or for third country nationals working in the public service.”
In the same document, however, the website states: “Medical facilities, run along modern lines, are available through the regional health centres and general hospitals. Special clinics and a number of private hospitals are also available. Medical insurance is advisable if seeking care in private clinics and hospitals. In Malta, the Government provides a free comprehensive health service to all residents which is funded from general taxation. All residents have access to preventive, investigative, curative and rehabilitative services” A WHO report (http://bit.ly/2Uxg942) also states: “Health care is essentially free of charge at the point of delivery for all individuals residing in Malta who are covered by the Maltese social security legislation.” 
A solution to the paradox could be that TCNs are not eligible for healthcare benefits under the Social Security Act, but we were unable to find anything in the Act (http://bit.ly/2H1tJVq ) referring to migrants. In any case, many of our informants have testified that legal migrants from non-EU countries do have free access to the NHS, and are required to show evidence that they pay National Insurance contributions.
A non-EU migrant thus has access to free public health services but is required to have private insurance for the duration of their stay. To add to the confusion, the website “Legal Malta”  (http://bit.ly/2S3ZD9N) states that “if the patient is a non-EU citizen, health care bills must be paid in full prior to leaving the health care facility”. 
</t>
  </si>
  <si>
    <t xml:space="preserve"> Specialized departments are focused on issues of migrant health e.g.:
A. Migrant Health Liaison Office, Primary Health Care
B. Infectious Diseases Unit, Health Promotion Department
C. Genito-urinary clinic.
D. Infectious diseases unit, Mater Dei Hospital
E. Chest clinic, primary health care
</t>
  </si>
  <si>
    <t xml:space="preserve"> The University of Malta (various faculties) and NGOs mentioned above are carrying out research on:
a. Occurrence of health problems among migrant or ethnic minority groups
b. social determinants of migrant and ethnic minority health
c. issues concerning service provision for migrants or ethnic minorities
d. evaluation of methods for reducing inequalities in health or health care affecting migrants or ethnic minorities
http://www.pfcmalta.org/uploads/1/2/1/7/12174934/researching_migration_and_asylum_in_malta_-_a_guide.pdf   
</t>
  </si>
  <si>
    <t>As there are so few explicit, precise and legally binding provisions regarding the entitlements of migrants, ‘administrative discretion’ must be regarded as endemic in the Maltese system for every category of migrant.</t>
  </si>
  <si>
    <t xml:space="preserve">The  main condition for inclusion is the discretionary power of the health service provider to give full and free access to NHS
Services. This is a direct result of the lack of clear legal rules.
While waiting for their hearing,  unauthorised entrantsare detained in closed centres or detention centres. Migrants are not allowed to leave until their status hearing. This time period can range anywhere from 3-18 months at a time. The process is sped up usually for a family or pregnant woman, and in particular emergency /urgent cases. http://www.episouth.org/doc/r_documents/Rapport_huma-network.pdf
http://www.epim.info/wp-content/uploads/2011/02/HUMA-Publication-Comparative-Overview-16-Countries-2010.pdf
However if the hearing does not take place during the 18 months the migrant is released from detention and then he will be called up to sit for the one-to-one interview by the refugee commissioner whilst residing in the community.
Information from “Health Systems in Transition, Malta, 2014)
In 2005, the government published its Irregular Immigrants, Refugees and Integration policy document (National Legislative Bodies, 2005) 
(http://www.refworld.org/docid/51b197484.html), which describes a number of principles and, with respect to health care. It states that, “People in detention shall be entitled to free state medical care and services.” This means that health care for undocumented migrants must be understood in the context of the Maltese authorities’ policy of systematically detaining all irregular immigrants (and asylum seekers). Although these immigrants have free access to health care, relative lack of access to health services is common due to lack of education, fear, and language or cultural barriers. 
A. Conditions provided by Maltese legislation on access to healthcare for asylum seekers and undocumented migrants do not differ greatly from one to the other
B. There is the absence of a legal framework that clearly differentiates the groups of foreigners present in the territory and establishes their basic rights
C. No legal or administrative provision refers to undocumented migrants’ entitlements to access health care in Malta
D. There is a non-legally binding “policy document” establishing that all foreigners in detention are “entitled to free state medical care and services” (Irregular Immigrants, Refugees and Integration – Policy Document, 2005, p. 12.) While there is a non-legal document-declaring migrants the right to health care, there is no governmental legal obligation to ensure that health care is provided.
E.  In practice, as with the provisions for asylum seekers, provisions for UDMs are informally interpreted as access free of charge to the standard health care coverage in Malta (preventive, investigative, curative, and rehabilitative services). However, the HUMA report indicates that this interpretation is not universal.
F. Applies to all undocumented migrants and asylum seekers who are systematically placed in closed centres when they arrive to Malta
G. Policy documents do not refer to the rights to access health care for undocumented migrants who are in open centres (ordinary residence place when they are released from close centres) or other accommodation facilities
H.  Only mention that the centre shall maintain regular contact with public authorities regarding health issues in general and in case of suspected infection conditions.
</t>
  </si>
  <si>
    <t xml:space="preserve">The condition for receiving free care is that the asylum seeker should not be workig regularly or have ‘sufficient means’ (see below). 
Information from Malta Government Websites, Malta Immigration and Expat Centre, and Huma-Network:
http://justiceservices.gov.mt/DownloadDocument.aspx?app=lom&amp;itemid=10662 
http://www.episouth.org/doc/r_documents/Rapport_huma-network.pdf 
http://www.refworld.org/pdfid/5270d6fb4.pdf 
http://www.refworld.org/pdfid/51af570bf.pdf 
• According to Article 13(2) of the Refugees Act of 1 October 2001:  “An applicant for asylum shall have access to state education and training in Malta and to receive state medical care and services.”
• The EU Council Directive 2003/9/EC of 27 January 2003 laying down minimum standards for the reception of asylum seekers, stipulates that asylum-seekers should be given access to the labour market after one year. (Transposed by Regulation 10(2) of Subsidiary Legislation 420.06 Reception of Asylum-Seekers (Minimum Standards) Regulations, Legal Notice 320 of 2005, 22 November, 2005.
The law does not specify the scope of the healthcare to be provided and whether asylum seekers have the right to access health care under the same conditions as nationals in the public system or if they are covered under a specific scheme. However, in practice this provision is generally understood as providing access free of charge to the medical services that nationals receive. 
Nevertheless, Regulation 11 of the Reception Regulations provides that, where applicants are working regularly or have sufficient means, they may be required to cover or contribute to the cost of material reception conditions. 
Ambiguity leaves the door open to discretionary practices (see q. 5)
In practice normally requested to show the “police number” if they are in detention or the “ID card” if they have been released. 
Additional comments (Source: HUMA-Network):
• Many asylum seekers in Malta are in detention
• Risk that access to care and medicines in practice largely depend on the willingness of detention facilities’ personnel in charge of centres. Often reduced to emergency care or primary care and have to pass through gatekeeping of the scarce medical facilities of the detention centres
• For those living outside of detention centres access depends largely on discretionary decisions made at hospitals
</t>
  </si>
  <si>
    <t xml:space="preserve">“Police number” required for treatment of UDM’ is a definite obstacle for UDMs who may be trying to stay out of the hands of the police. The other requirements should not present particular difficulties for migrants
</t>
  </si>
  <si>
    <t xml:space="preserve">The Maltese healthcare system (NHS) is funded through taxation and national insurance and operates through public hospitals and health care centres. Health care is free at the point of use apart from out-of-pocket payments (co-payments), which amount to 32% of total health expediture (OECD, 
http://www.oecd.org/health/health-at-a-glance-europe-23056088.htm , p. 129)
Employees and employers pay weekly national insurance contributions, funding the healthcare service, as well as other social services like pensions. Additionally, Maltese citizens often resort to private health care services, which run in parallel to the NHS, to receive more personalised care or to overcome waiting time and waiting list problems in the public sector. 
Laws relating ti the health care entitlements of migrants are often vague and incomplete. Administrative practice is as follows: 
Legal migrants have to apply for a visa before arrival and are required to have private health insurance before a visa is issued.
“It is also necessary for an employer to take out a private health insurance for the TCN concerned, to cover the full duration of employment. The employer is to provide a copy of the receipt for the insurance premium within three months from the date the Licence is issued, failing which, the licence will be revoked. Such health insurance is not required for home-based carers, for persons working with persons with disability and persons needing constant care; or for third country nationals working in the public service.”
http://etc.gov.mt/etc-portal/page/3/ELU-Guidelines.aspx#2.2 
In spite of this, according to our informants legal migrants from non-EU countries do have free access to the NHS. They are required to show evidence that they pay National Insurance contributions. It is not clear why they should need to use the NHS if they have private insurance coverage: possibly this is a matter of personal preference.
Directly contradicting this information, the website “Legal-Malta” (not a government site, but set up with EC co-financing) states categorically that “if the patient is a Non-EU citizen, health care bills must be paid in full prior to leaving the health care facility”.
http://www.legal-malta.com/health-care-in-malta 
Information on the access of legal third-country migrants to NHS services is thus contradictory. We cannot find the legal grounds for a policy of charging them, neither could we find an official statetement that they have free access if working and paying NI contributions. However the latter is said to be standard practice by informants working in the NHS, so the scoring is based on this.
The conditions for legal TCM migrants to use the NHS free are therefore:
1. Being employed and paying NI contibutions.
2. To obtain a visa it is necessary to have proof of private insurance.
3. Health clearance is also required for those applying for a visa from certain countries
4. Migrants from Australia enjoy entitlement by virtue of a reciprocal agreement.
Legal TCN migrants who are not employed and not paying NI contributions would appear to fall under the same provisions as undocumented migrants (see question 3). We could not find any rules applying to them.
</t>
  </si>
  <si>
    <t>NCPE provides various services to the general public and other stakeholders in relation to equality and non-discrimination including:
Investigation of cases of alleged discrimination in areas falling within NCPE’s remit (as mentioned above)
Consultation on drafting policies on equality and sexual harassment for private and public entities
Training on subject matters related to equality
Publication of studies and tools related to equal treatment and non-discrimination (which are available on NCPE’s website: 
A library and documentation centre at NCPE’s premises that can be accessed by appointment
Replying to requests for information from the general public, students, researchers and other stakeholders
Awareness raising through various means</t>
  </si>
  <si>
    <t xml:space="preserve">The National Commission for Promotion of Equality (NCPE) body was established in 2004 as Outlined in Chapter 456 (Equlaity of Men and Women Act) of the Laws of Malta. Stemming from such act, the protected characteristics are (a) and (b). </t>
  </si>
  <si>
    <t xml:space="preserve">Equality of Men and Women Act (2003), Equal Treatment of Persons Order, 2007. </t>
  </si>
  <si>
    <t>Equal Treatment of Persons Order, 2007</t>
  </si>
  <si>
    <t xml:space="preserve">Equal Treatment of Persons Order, 2007. </t>
  </si>
  <si>
    <t>Nationality not included (see also ga117)</t>
  </si>
  <si>
    <t>In terms of employment, as discussed in "Law covers direct/indirect discrimination, harassment, instruction", nationality is not mentioned, only (a) &amp; (b)</t>
  </si>
  <si>
    <t>Both (a) &amp; (b) as outlined in CHAPTER 456  EQUALITY FOR MEN AND WOMEN ACT of 2003 and amended in 2014. No mentioning of nationality. 
Also The Equal Treatment Persons Order, 2007 was enacted in April 2007, therefore after the previous 2007 MIPEX.  This covers only race and ethnicity.  Nationality is excluded from the equality legislative framework.  Therefore while Option 2 applies yet this is qualified in relation to religion and belief as described.</t>
  </si>
  <si>
    <t>[In 2014, the Invidual Investor Programme was launched regarding the sale of citizenship - for this there is an economic requirement -  contribution of 650,000 to the Maltese Government plus leasing a property for a minimum value of 16,000 per annum, or purchasing a property for a minimum value of 350,000].</t>
  </si>
  <si>
    <t>If you are entitled to be registered as a citizen of Malta or if you were to be granted a certificate of naturalization as a citizen of Malta then, in view of the year 2000 amendments to the Maltese citizenship legislation, it is possible for you to hold your newly acquired Maltese citizenship together with your foreign citizenship.</t>
  </si>
  <si>
    <t>Citizenship Act, Article 14(2)(c) gives the Minister the discretion to revoke citizenship if the person has within 7 years after becoming naturalised or being registered as a citizen been sentenced in any country to a punishment restrictive of personal liberty for a term of not less than 12 months.</t>
  </si>
  <si>
    <t xml:space="preserve">Not mentioned in the Citizenship Act. </t>
  </si>
  <si>
    <t>No requirement under the law.</t>
  </si>
  <si>
    <t>No specific standard. If you are a foreigner or stateless person and you have resided in Malta throughout the twelve months immediately preceding the date of application; and you have resided in Malta for periods amounting in the aggregate to a minimum of four years, during the six years preceding the above period of twelve months; and you are of good character; and you have an adequate knowledge of the Maltese or the English language; and you would be a suitable citizen of Malta you are eligible to apply for Maltese citizenship. (https://integration.gov.mt/en/ResidenceAndVisas/Pages/Naturalisation.aspx)</t>
  </si>
  <si>
    <t xml:space="preserve">According to Citizenship Act, one of the two parents must be Maltese. TCN's children go through the naturalisation process.  </t>
  </si>
  <si>
    <t xml:space="preserve">4 out of 6 years: during the six years immediately preceding the said period of twelve months, he has resided in Malta for periods amounting in the aggregate to not less than four years. </t>
  </si>
  <si>
    <t xml:space="preserve">With the launch of the Integration Strategy, a cuorse was developed (I Belong) with level 1 (basic Enlgish, Maltese and cultural orientation) and level 2 (intermediate Maltese and cultural orientation. The Strategy states that Level 2 is intended for those wishing to apply for permanent residence. </t>
  </si>
  <si>
    <t xml:space="preserve">Article 11(1) of the Long Term Residence Regulations provides for equal access. </t>
  </si>
  <si>
    <t>Temporary absence is accepted as long as periods of absence are:
Shorter than six consecutive months
Do not exceed total of ten months in a 5 year period
A longer period of absence may be considered for:
Health reasons
Secondment by the employer of the third country national
Business travel
Education or training purpose
In this connection s/he must present a list in chronological order of the dates of his/her arrivals in and departures from Malta during the said period of 5 years. The list should be drawn up by eliciting the relative information from the endorsements (date-stamps) contained in the passport/s for the period in question. (https://integration.gov.mt/en/ResidenceAndVisas/Pages/Long-Term-Residence-Permit.aspx)</t>
  </si>
  <si>
    <t xml:space="preserve">Article 8 of LTR Regulations provides that: Without prejudice to the provisions on the withdrawl or loss of the status in accordance with regulation 9, the status of long term resident shall be permanent. Article 8(2) provides that the Long term resident's EU residence permit shall be valid for 5 years and shall be automatically renewable upon application. </t>
  </si>
  <si>
    <t xml:space="preserve">Article 5(2)a of the Status of Long Term Residents Regulations provides that when applicating for LTRS in accordance with subregulation 1 the TCN shall provide evidence that he has stable and regular resources which have subsisted for a continous period of two years immediate prior to the date of application, declared with the pertinent tax authorities in Malta, which are sufficient to maintain himself and the members of his family wihtour recourse to the social assistance system in Malta to to any benefits of assistance of any type payable under the Social Security Act, the Housing Authority Act and any other law providing any assistance of a social nature and which would be equivalent to, at least, the national minimum wage in Malta with an addition of another 20% of the national minimum wage for each member of the family. </t>
  </si>
  <si>
    <t xml:space="preserve">According to the Long Term Residence Regulations (2006),  order to be eligible to apply for long-term resident status, "a third country national shall provide evidence that he has compliedwith the following integration conditions ... obtained a pass mark of at least sixty-five percentafter being assessed by the competent authorities tohave achieved the equivalent of Malta Qualifications Framework Level 2 in Maltese" </t>
  </si>
  <si>
    <t xml:space="preserve">Long Term Residence Regulations outline the 5 years requirement. Article 4(1) of the Long Term Residents Regulations does not differentiate between different types of residence permits provided that the individual has resided 'legally and continously'. However, Article 3(2) provides that the regulations do not apply to: TCNs residing in Malta: in order to pursue studies or vocational training, on the basis of temporary protection, on the basis of a form of protection other than international protection, asylum seekers, solely on temporary grounds such as au pairs, seasonal or posted workers, and those enjoying legal status governed by internaitonal cconvention on diplomatic and consular relations.  </t>
  </si>
  <si>
    <t xml:space="preserve">Following the launch of the Integration Strategy, an Integration Unit was created, within the  Human Rights and Integration Directorate, acting as a governamnetal coordinating body, which as stated by the official document "will make best use of existing sources of funding for the enhancement of services, provision of training, awareness raising and community building." </t>
  </si>
  <si>
    <t>The Integration Unit (set up under the Strategy in 2017). "provision of training, awareness raising and community building". However this is seems to be on a general basis.</t>
  </si>
  <si>
    <t xml:space="preserve">In 2017, the Integration Strategy Vision 2020 (Integration=Belonging) was launched, which established  a Forum on Integration Affairs has been established. As stated in the official document of the above, "The FIA is a forum that includes representatives from a range of migrant community organisations active in Malta. It advises Government on migrant integration-related solutions, any necessary amendments to legislation and policy, and the improvement of services offered". It appears, however, that the consultations are ad-hoc in nature rather than regular ones. </t>
  </si>
  <si>
    <t>No information prior to launch of Integration strategy</t>
  </si>
  <si>
    <t>National Inclusive Education Framework (https://meae.gov.mt/en/Public_Consultations/MEDE/Documents/MEDE_Inclusion_Framework_A4_v2.pdf) "ten central themes and invites schools to embark on a journey towards the development of high quality inclusion. Schools will be invited to implement, review and commit towards inclusive policies and practices. Thus, providing high quality education for all learners to embrace social equity and achieve an inclusive society. This framework embraces the principles of Ownership, Diversity, Autonomy, Planning and Research."</t>
  </si>
  <si>
    <t xml:space="preserve">In recent years a problem with teachers shortage has surfaced, this will require external hiring as mentioned by some press outlets. </t>
  </si>
  <si>
    <t xml:space="preserve">A - The launch of the Integration Strategy stressed the importance of education, and a strong collaborative relationship with the Migrant Learners Unit. The MLU provides guidance and homework support in educational hubs across Malta. </t>
  </si>
  <si>
    <t xml:space="preserve">Migrant Learners Unit set up - intensive induction classes for one year for languages (Maltese and English), and Science, Maths, PE and cultural activities. No information available at pre-primary level. </t>
  </si>
  <si>
    <t xml:space="preserve">The Migrant Learners Unit (set up in 2017) provides inforamtion and support to parents of migrant children, working with interpreters and cultural mediators. The unit employs people specifically for outreach in migrant communities, to provide information on schooling and additional support, with the ultimate aim of ensuring access to education for all. </t>
  </si>
  <si>
    <t xml:space="preserve">In 2017, the Migrant Learners Unit was set up (under the Ministry for Education and Employment), aiming to ensure that all foreign children (irregardless of status, nationality etc) have access to education. </t>
  </si>
  <si>
    <t>After the above mentioned projects funded by the EU, no evidence of further government projects. It is also unclear whether the 2015 one is still running or it was a one off project.</t>
  </si>
  <si>
    <t>Directorate for Quality and Standards in Education (DQSE) has also lead other two EU co-funded projects under the Integration Fund for Third Country Nationals which are Project CCOAST – the development of a Core Competences Online Assessment Tool and Project RESS – the procurement of Reading and Spelling Software both of which will be used with migrant learners in schools. https://education.gov.mt/en/resources/News/Pages/News%20items/Facing-the-challenges-of-a-changing-school-population.aspx</t>
  </si>
  <si>
    <t xml:space="preserve">Previous score </t>
  </si>
  <si>
    <t>Framework for the Education Strategy for Malta 2014-2024. https://education.gov.mt/inclusion/Pages/Inclusion-Policy.aspx. It appears that there is an integrated approach (b) in school curriculum to meet everyone's needs.</t>
  </si>
  <si>
    <t>In 2014 Malta launched the Lifelong learning Strategy (2020) https://education.gov.mt/en/Documents/Malta%20National%20Lifelong%20Learning%20Strategy%202020.pdf. It foresees targetted support in open centres to help TCN to smoothly tansition into society, yet these activities still remain voluntary in nature, and migrants benefit from general support.</t>
  </si>
  <si>
    <t>No specific curricula, requirements or teacher standards.</t>
  </si>
  <si>
    <t xml:space="preserve">No information available re this question. </t>
  </si>
  <si>
    <t>Project on Language Learning and Parental Support for Integration in 2014 (LLAPSI) funded by the European Refugee Fund. Target audience is not specified.  LLAPSI was continued after the initial funding: https://eufunds.gov.mt/en/EU%20Funds%20Programmes/Migration%20Funds/Documents/Presentations/5th%20MC%20-%204th%20June%202019/LLAPSI%20+.pdf</t>
  </si>
  <si>
    <t>Exemptions from Tuition Fees at State Educational Institutions: https://servizz.gov.mt/en/Pages/Education_-Science-and-Technology/Education-Services/Higher-_-Tertiary-Education/WEB542/default.aspx</t>
  </si>
  <si>
    <t>Compulsory age in Malta is 5-15 years (Art 2 of the Education Act).  Also rights of children of migrant workers outlined in Subsidiary Legislation 327.220 – Migrant Workers (Child Education) Regulations (2003).</t>
  </si>
  <si>
    <t>Legal Notice 166 of 2018: change of Art. 13 wording. Not anymore "period of two years" but "period not exceeding two years".</t>
  </si>
  <si>
    <t xml:space="preserve">Art 16.(1) of Family reunification Act:  Upon the expiry of a period of five years’ residence inMalta and provided that the family member has not been granted aresidence permit for reasons other than family reunification, thespouse or the child who has reached majority shall be entitled, uponapplication, to an autonomous residence permit. </t>
  </si>
  <si>
    <t xml:space="preserve"> The Director may reject an application for entry and residence for the purpose of family reunification, or withdraw or refuse to renew a family member’s residence permit, in the following circumstances:
(a) where the conditions laid down by these regulations are not, or are no longer, satisfied:
Provided that, when renewing the residence permit, the contributions of the family members to the household income shall be taken into account where the sponsor fails to prove that he has the sufficient resources referred to in regulation 12(d) without recourse to the social assistance system;
(b) where the sponsor and his family members do not, or no longer live, in a real marital or family relationship;
(c) where it is found that the sponsor is already married;
(d) where it is shown that the family reunification permit was based on false or misleading information, false or falsified documents, or otherwise fraudulently obtained; and
where it is shown that the marriage or adoption which are the subject of the application for family reunification was contracted solely for the purpose of enabling the person concerned to enter or reside in Malta.</t>
  </si>
  <si>
    <t xml:space="preserve">Article 14(2) provides that: The family members shall be granted a first residence permit of at least one year’s duration which shall be renewable. Provided that the duration of the residence permits granted to the members of the family of the sponsor shall, in principle, not extend beyond the date of expiry of the residence permit held by the sponsor. </t>
  </si>
  <si>
    <t xml:space="preserve">Regulation 12(b) states that when submitting an application for family reunification the sponsor has to provide evidence that he has accommodation regarded as normal for a comparable family in Malta and which meets the general health and safety standards in Malta. </t>
  </si>
  <si>
    <t>This is defined as 'stable and regular resources which are sufficient to maintain himself and the members of his family without recourse to the social assistance system in Malta and which would be equivalent to, at least, the amount of the national minimum wage in Malta with an addition of another twenty percent income or resources for each member of the family'.  (Regulation 12 (d) of Family Reunification Regulations)</t>
  </si>
  <si>
    <t xml:space="preserve">Regulation 14(3) provides that the sponsor and the family members may be required to attend and successfully complete courses in the Maltese language. </t>
  </si>
  <si>
    <t>None.</t>
  </si>
  <si>
    <t>Not contemplated in the Family reunification Act, and Legal Notice 166 of 2018, and 148 of 2017 (only spouse, and minor unmarried children)</t>
  </si>
  <si>
    <t>Art. 13, Family Reunification Act (period of two years, then family reunification is possible). In addition: The sponsor shall not be entitled to apply for family reunification if he - (a) has applied for recognition of refugee status and his application has not yet been decided; (b) is authorised to reside in Malta on the basis of temporary protection or awaiting a decision thereon; (c) is authorised to reside in Malta on the basis of a subsidiary form of protection or awaiting a decision thereon.  Explicit requirement of prospects for permanent residence</t>
  </si>
  <si>
    <t>Before refusal or withdrawal, due account is taken of (regulated by law) :                                                                                                               
a. Solidity of sponsor’s family relationship
b. Duration of sponsor’s residence in country
c. Existing links with country of origin
d. Physical or emotional violence</t>
  </si>
  <si>
    <t>Form of integration requirement for sponsor and/or family member after arrival on territory e.g. not language but social/cultural</t>
  </si>
  <si>
    <t xml:space="preserve">The Employment and Training Services Act (regulates role and duties of the Public Employment Service) (2018) does not stipulate any particular groups that do/do not have access to PES guidance services. It just refers to "those seeking employment". However, it does state the documentation required, such as ID card/residence permit. </t>
  </si>
  <si>
    <t xml:space="preserve">In 2018, Identity Malta (government agency responsible for work and residence permits) launched a fast-track temporary work permit scheme. This allowed for fast-track access to the labour market, even allow for employers to begin the application process prrior to the recipient arrving in Malta. https://www.maltachamber.org.mt/en/identity-malta-launches-fast-track-work-permit-scheme </t>
  </si>
  <si>
    <t>Again, this year Malta launched its first migrant integration startegy (2017-2020), yet it targets the general population of TCNs, not specifically dealing with women nor youth.</t>
  </si>
  <si>
    <t xml:space="preserve">Malta launched its first migrant integration strategy (Integration=Belonging) Actions foresee: English and Maltese education, and employment through the established Jobsplus agency, which provides TCNs with employment licenses, and offers a variety of courses. </t>
  </si>
  <si>
    <t>Legal Notice 21 of 2017 transposes Council Directive 2014/36/EU of the 26th February 2014 on the conditions of entry and residence of third country nationals- HOWEVER on the grounds of employment as seasonal workers</t>
  </si>
  <si>
    <t>SUBSIDIARY LEGISLATION 318.16SOCIAL SECURITY (U.N. CONVENTION RELATING TO THE STATUS OF REFUGEES) ORDER states that the Social Security Act shall apply also to refugees, yet it is not clear whether this is actually being implemented.</t>
  </si>
  <si>
    <t xml:space="preserve">There are no national programmes to address the situation of either migrant women or migrant youth. </t>
  </si>
  <si>
    <t xml:space="preserve">A number of projects implemented by NGOs have provided such services. </t>
  </si>
  <si>
    <t>Recognition is the same format for EU/TCN: https://services.ncfhe.gov.mt/CertificationApplication.aspx</t>
  </si>
  <si>
    <t xml:space="preserve">Third country nationals who have been granted long-term resident status in Malta under regulation 4 of the “Status of Long-Term Residents (Third Country Nationals) Regulations, 2006” or who have been granted a residence permit under regulation 18(3) thereof, together with family members of such third country nationals who have been granted a residence permit under the “Family Reunification Regulations, 2007” are considered as possible applicants to benefit from adult education, by paying a fee for courses held by the Directorate of Lifelong Learning. </t>
  </si>
  <si>
    <t xml:space="preserve">Long term-residents and/or Asylum Seekers, persons with Subsidiary Protection/Temporary Humanitarian Protection Status and Refugee Status require an employment licence to work as self-employed in Malta, as per the 2014 Single Permit Regulations. </t>
  </si>
  <si>
    <t xml:space="preserve">In theory, anyone can access public sector jobs that has the right to work in Malta. However, recruitment notices generally stipulate that the candidate must have fluency in both English and Maltese. </t>
  </si>
  <si>
    <t xml:space="preserve">SUBSIDIARY LEGISLATION 217.17 Single Permit Regulations - permit required for TCNs to live and work (2014). Not applicable to family members of EU Citizens, intra-corporate transferees, temporary protection status (or awaiting decision), beneficiairies of international protection, long-term residents, those who have applied to admission to Malta as self-employed workers, those employed as seafarers. Permanent Residents have access to the labour market as with those on a Family Reunification permit. The permit allows for equal access to the labour market. Therefore the categories of TCN with immediate access are Permanent Residents and Residents on Family Reunification  Permits, as well as the abovementioned that do not require a single permit. </t>
  </si>
  <si>
    <t xml:space="preserve">According to the Law 95/2006 regarding the reform of the healthcare system, with latest updates: “medical assistance is provided without any discrimination referring to and not limited to income, sex, age, ethnicity, religion, citizenship or political views”. The same law states also: “Every person that has is covered within the national healthcare insurance system has the right to be informed, at least once a year, through the healthcare insurance houses, regarding the services he/she benefits, the level of his/her contribution and ways of payment as well as about his/her rights and obligations”.
At the same time, the law stipulates “the right to receive information that is well understood and explained regarding the medical treatment prescribed, that the confidentiality of personal data is ensured, especially regarding the diagnosis and treatment received”.
</t>
  </si>
  <si>
    <t xml:space="preserve">C, D
Information is collected and research (points c. and d.) is conducted, nevertheless, because of the small number of migrants at national level, the issues are not so prevalent so that extensive research be performed in this area. At local level, in the local communities with an important agglomeration of migrants these issues are addressed on the spot, through better cooperation and knowledge of the health difficulties faced by the migrants. 
Support for extensive research on the below mentioned issues (points c and d.) concern mainly the ethnic minorities (e.g. the Roma) who are nationals and not the migrant’ communities.
</t>
  </si>
  <si>
    <t xml:space="preserve">A, B
Involvement of migrants in information provision, service design and delivery is enabled through ad-hoc cooperation and under different targeted NGOs’ projects. Additionally, there are migrant professional organisations (e.g. the Palestinian Pharmacists Organisation) or migrant students’ organisations (that include a lot of students that study medicine) that are directly involved and have direct interest in the process of information provision, service design and delivery.
It should be noted that much of the private medical service providers are migrant owned companies. 
Comment: The TCN community is not that large at the level of society, while consultation process (as in the case of transparency procedures during the development of laws) are open for the entire population, not specifically targeting foreigners. The positive aspect here is that almost half of them resides with family reunification visa and they are perceived as being “naturalised”.
On the other hand, the legislative framework is available only in Romanian, being a strong barrier in ensuring proper communication. Thus, the consultation is likely to be realised by organisations assisting migrants, and not necessarily  by those created by themselves.
</t>
  </si>
  <si>
    <t xml:space="preserve">The Law 95/2006 regarding the reform of the healthcare system, with latest updates stipulates that the patient should receive the information in a manner that is comprehensive by the patient, but has no specific provisions regarding qualified interpretation services. </t>
  </si>
  <si>
    <t>The targeted information addresses two main groups of migrants: legal migrants and asylum seekers.</t>
  </si>
  <si>
    <t>As explained above, the information addresses two main groups of migrants: legal migrants and asylum seekers. Also, targeted information is available for persons who want to obtain their permit of stay.</t>
  </si>
  <si>
    <t>A: Documentation required, depending on the situation/ category that the person belongs to. The list of necessary documents for each case is available on the National Healthcare Insurance House and the Healthcare Insurance Houses in the territory.
http://www.cnas.ro/casmb/page/cum-dovedesc-calitatea-de-asigurat.html 
For legal migrants and undocument migrants, some of these documents will probably be difficult to produce 
As in the case of nationals, in order to access the national healthcare system the person needs an identity document because one needs an identity personal number to enrol in the national healthcare system. This applies to all categories of people, nationals or migrants. For example, similar difficulties as undocumented migrants in accessing the healthcare national system, besides emergency medical assistance, are also quite widespread in the Roma communities (nationals) who are undocumented.     
B:  Definition of “emergency care” for UDM requires clinical judgement.</t>
  </si>
  <si>
    <t xml:space="preserve">Undocumented migrants may benefit, free of charge, according to the Law 95/2006 regarding the reform of the healthcare system, with latest updates only of “emergency medical assistance, national vaccines programs, monitoring of the pregnancy and of the woman that gave birth, family planning services and all the other medical services that have been approved as part of the minimal healthcare package (which contains emergency care, family medicine, family planning and access to consultations for serious diseases), in the annual framework program”. In 2019 it was reported that the Romanian General Inspectorate for Immigration is making sure that funds are available (from AMIF national funding) to cover for the healthcare insurance and medical assistance for the migrants that are beneficiaries of NGOs'. </t>
  </si>
  <si>
    <t xml:space="preserve">According to the Law 122/2006 on asylum in Romania with latest updates and the Law 95/2006 regarding the reform of the healthcare system, with latest updates:
“The asylum seekers have the right to receive free of charge basic medical assistance and necessary treatment emergency hospital care as well as free of charge medical treatment for acute diseases that jeopardise his/her life within the national emergency medical system or other recognized medical establishments.” 
“The asylum seekers with special needs are entitled to receive adequate medical assistance.”
In practice, in many cases, especially as regards the basic medical care, the medical assistance is provided and available in the accommodation centres.  
http://lege5.ro/Gratuit/ha2tqmbu/legea-nr-122-2006-privind-azilul-in-romania 
Asylum seekers automatically benefit from healthcare insurance without the payment of any contribution to the National Healthcare Insurance Fund. 
However, the law does not entitle them to non-urgent treatment (except in case of “special needs”)
</t>
  </si>
  <si>
    <t xml:space="preserve">A: Documentation required, depending on the situation/ category that the person belongs to. The list of necessary documents for each case is available on the National Healthcare Insurance House and the Healthcare Insurance Houses in the territory.
http://www.cnas.ro/casmb/page/cum-dovedesc-calitatea-de-asigurat.html 
For legal migrants and undocument migrants, some of these documents will probably be difficult to produce 
As in the case of nationals, in order to access the national healthcare system the person needs an identity document because one needs an identity personal number to enrol in the national healthcare system. This applies to all categories of people, nationals or migrants. For example, similar difficulties as undocumented migrants in accessing the healthcare national system, besides emergency medical assistance, are also quite widespread in the Roma communities (nationals) who are undocumented. 
</t>
  </si>
  <si>
    <t xml:space="preserve">Art. 211 of the Law 95/2006 regarding the reform of the healthcare system, with latest updates, states that “According to the provisions of this law, all Romanian citizens with residence in Romania and foreign and stateless citizens who have requested and obtained the prolonging of temporary stay or who have residence in Romania and also make proof of the payment of the contribution to the Fund (National Healthcare Insurance Fund) are covered/ insured.”  http://legeaz.net/legea-95-2006/art-211
Migrants without an employer who pays contributions can pay the contributions themselves, just as nationals do.
Responsible actor: Ministry of Health and the executive body is the National Healthcare Insurance House that coordinates and ensures the well-functioning of the healthcare social insurance national system. It is represented in the territory by County Healthcare Insurance Houses, and also Bucharest’s Healthcare Insurance House, Healthcare Insurance House of the Ministry of Transportation, Constructions and Tourism, Healthcare Insurance House of Defence, Public Order, National Security and Court Authority. http://www.cnas.ro/default/index/index/lang/EN 
The level of contribution to the National Healthcare Insurance Fund depend on other variables (age, employment, no income, vulnerable groups etc.). The Fiscal Code details the way and the percentage applied to calculate the level of contribution to the Fund in each situation as well as the administrative documents and procedures that are followed. 
http://www.mfinante.ro/detalii.html?method=searchAnaf&amp;pagina=taxe&amp;den=CONTRIBUTII%20DE%20ASIGURARI%20SOCIALE%20DE%20SANATATE 
For each category, detailed information is available also on the National/ County/ Bucharest Healthcare Insurance House’s websites.
http://www.casmb.ro/main.php 
Main responsible actors: National Healthcare Insurance House (with the same territorial structure as explained above) and the National Public Finance Agency (represented in the territory by Local and County Public Finance Agencies).
</t>
  </si>
  <si>
    <t xml:space="preserve">Undocumented migrants may benefit, free of charge, according to the Law 95/2006 regarding the reform of the healthcare system, with latest updates only of “emergency medical assistance, national vaccines programs, monitoring of the pregnancy and of the woman that gave birth, family planning services and all the other medical services that have been approved as part of the minimal healthcare package*, in the annual framework program”.
*emergency care, family medicine, family planning and access to consultations for serious diseases.
</t>
  </si>
  <si>
    <t>Positive action measures may benefit immigrants but there is no assesment of these measures in respect to people of immigrant background.</t>
  </si>
  <si>
    <t>All three</t>
  </si>
  <si>
    <t>All three grounds covered.</t>
  </si>
  <si>
    <t>All four fo these</t>
  </si>
  <si>
    <t>No requirments.</t>
  </si>
  <si>
    <t>No crime making the applicant ”unworthy of Romanian citizenship” (discretionary administrative evaluation)</t>
  </si>
  <si>
    <t>Minimum wage income and proof of living space.</t>
  </si>
  <si>
    <t>Requirment to pass a test/interview on Romanian culture and traditions.</t>
  </si>
  <si>
    <t>No standard. The language proficieny is established through an interview.</t>
  </si>
  <si>
    <t>(Facilitated) naturalization procedure.</t>
  </si>
  <si>
    <t>8 years as standard requirment. 4 years for refugees and/or married to a Romanian citizen.</t>
  </si>
  <si>
    <t>1 year</t>
  </si>
  <si>
    <t>Note: applicant still has to show prove of accommodation (but not all other criteria)</t>
  </si>
  <si>
    <t>5 years (10 years if family member of a Romanian citizen)</t>
  </si>
  <si>
    <t>Income at least at the level of minimum wage. No income source is excluded.</t>
  </si>
  <si>
    <t>"satisfactory language knowledge" measured through an interview.</t>
  </si>
  <si>
    <t>5 years as standard; reduced to 4 years for refugees and beneficiaries of international protection.</t>
  </si>
  <si>
    <t>Campaigns, brochures, websites targeting the migrant population on general basis (not individual basis and no info on political rights etc.)</t>
  </si>
  <si>
    <t>Only ad-hoc consultations, with representatives of immigrants associations at such consultations. There is no immigrant representative body</t>
  </si>
  <si>
    <t>Membership in political parties allowed only for citizens (RO or EU)</t>
  </si>
  <si>
    <t>Right to vote is linked with citizenship (RO or EU).</t>
  </si>
  <si>
    <t>Not required, only ad-hoc/project.</t>
  </si>
  <si>
    <t>The official aims of intercultural education include the appreciation of cultural diversity, and is delivered integrated throughout the curriculum. The intercultural education as stand-alone subject is not included in the compulsory curriculum but it is available for school decision.</t>
  </si>
  <si>
    <t>In the case of an insufficient adaptation of the pupil to learning activities, proved by the non-attainment of educational standards or poor knowledge of the Romanian language, the school head, with the parents’ consent, may decide either the pupil’s transfer into a lower class or the pupil’s retraining in the Romanian language (remedial courses). In order to facilitate the integration of immigrant children within the Romanian educational environment, the teaching staff must include supplementary communication activities in Romanian language. These extracurricular activities are usually offered to pupils on an optional basis.(Methodology for the organization and development Training Course in Romanian and schooling of children of foreigners who have acquired a form of protection or a right to stay in Romania and citizens of EU Member States and the European Economic Area published in Official Gazette 863 of 10 December 2009). The migrants benefit of scholarships. The support for cultural accomodation is offered only from the beginning of their staying in Romania.They can receive also support in after hours programs or in day -care centres  - but not as a specific targeted service addressed to migrants. At the request of parents depending on local resources and existing units education can be organized by students after classes, and educational activities learning under the supervision of teaching staff and / or auxiliary teaching.(L84/1995, art.17.3)</t>
  </si>
  <si>
    <t xml:space="preserve">a and c: Teaching introductory course in Romanian language is done on special programs, developed and approved by the Ministry of Education (the program, curricula and teachers). Ministry of Education, the General Directorate of Continuing Education will provide training to teachers who teach the introductory course in Romanian. In carrying out teacher training, Directorate General of General Directorate of Continuing Education works with early education, schools, performance and programs. The "Procedure of November 12, 2009" (Official Gazette 863 of 10 December 2009) stipulates that the responsibility for validating a curriculum for RSL aimed at immigrants falls with the Ministry of Education while the drafting and devising is shared among a panel of specialists from the Ministry, the National Centre for Curriculum and Assessment in Primary &amp; Secondary Education and one or two academics with RSL expertise (art.1 and 2). The remaining articles (3 to 6) talk about the textbooks developed in agreement to this curriculum, the standard procedures to make them available through county educational inspectorates upon aggregated request, but say nothing of who creates them or about what kind of teaching staff is meant to use them.                                  </t>
  </si>
  <si>
    <t>Only a. applies</t>
  </si>
  <si>
    <t>a. and b. applies</t>
  </si>
  <si>
    <t xml:space="preserve">Access to b) restricted for undocumented migrants. </t>
  </si>
  <si>
    <t>After 5 years.</t>
  </si>
  <si>
    <t>c. not included</t>
  </si>
  <si>
    <t>Additional grounds: Bigamy, polygamy and lack of conjugal relations.</t>
  </si>
  <si>
    <t>Equal to sponsors' residence permit.</t>
  </si>
  <si>
    <t>Proof of apprpriate accommodation.</t>
  </si>
  <si>
    <t>Sponsor must bring evidence of economic resources at the level of the national minimum economy wage for each family member</t>
  </si>
  <si>
    <t>Voluntary course (free).</t>
  </si>
  <si>
    <t>No Requirment.</t>
  </si>
  <si>
    <t>Restrictive for a and b - Art. 46, par. 2, let a) and b), GEO 194/2002. (conditions unchanged since before 2010)
(2) The Romanian Immigration Office may approve, if legal conditions are met, the reunification of the family and for all categories:
a) first-degree relatives in ascending line of the sponsor or of the spouse, that cannot sustain themselves and do not enjoy an adequate family agreement in the country of origin;
b) unmarried adult children of the sponsor or of the spouse, if they can not support themselves for medical reasons.</t>
  </si>
  <si>
    <t>No residence required. Law 157/ 2011 for modification and completion of the laws concerning foreigners in Romania: holders of a study permit cannot act as sponsors for family reunification request anymore while holders of a residence permit for scientific research can request family reunification even if their permit is valid for less than 1 year, unlike before 2011.</t>
  </si>
  <si>
    <t>Equal acces as nationals for all categories.</t>
  </si>
  <si>
    <t>TCN are eligible as "vulnerable group" for various programs, mostly EU-funded, but their implementation is not continuous.</t>
  </si>
  <si>
    <t>Additional fees apply, and the cost of translating the documents is rather high.</t>
  </si>
  <si>
    <t>A and (C or certain categories of B)</t>
  </si>
  <si>
    <t xml:space="preserve">Certain classes of activtis, mainly related to judiciary, restricted to nationals. The TCN are restricted to the following: notary public, and official translator/interpreter when employed by the by several institutions (the Superior Council of Magistrates, the Ministry of Justice, the Public Attorney Office of the High Court of Cassation and Justice, the National Anti-corruption Public Attorney Office, criminal prosecution bodies, public notaries and judicial executors).  Law no. 178/1997 on the certification and payment of interpreters and translators employed by the Superior Council of Magistrates, the Ministry of Justice, the Public Attorney Office of the High Court of Cassation and Justice, the National Anti-corruption Public Attorney Office, criminal prosecution bodies, public notaries and judicial executors.
Otherwise, they can operate as self-employed in similar conditions as nationals. Including, for example, translator/interpreter for other public or private organizations. </t>
  </si>
  <si>
    <t xml:space="preserve">Certain class of positions, defined as "public authority funtions", restricted to nationals. </t>
  </si>
  <si>
    <t xml:space="preserve">Immediate accces for permanent residents. Family members same as sponsor </t>
  </si>
  <si>
    <t xml:space="preserve">there is no such provision in the legislation. At the same time in the case of asylum seekers and beneficiaries of international protection this could be provided through NGOs if there are available funds in their budget. </t>
  </si>
  <si>
    <t xml:space="preserve">through the Government Decision no. 553 of 12.07.2017 were set integration center for foreigners in the North, Center, South of the country, being approved also their Regulation. </t>
  </si>
  <si>
    <t xml:space="preserve">in 2016 through the Law no. 151 of 01.07.2016 was modified the Law on asylum, being introduced a new provision regarding access to health care for minors, namely - Minors asylum seekers shall have access to the health care under the same conditions as minor citizens of the Republic of Moldova (Article 30 para. (4)) - this was done for the practical implementation of the right and avoidance regarding the interpretation who is responsible to cover the costs for the treatment. </t>
  </si>
  <si>
    <t xml:space="preserve">Law no. 244 was abolished the Law on the legal status of foreign citizens and stateless persons and was introduced Chapter IX/1 in the Law on the regime of foreigners in the Republic of Moldova setting the rights and duties of foreigners. The content remain the same as was set in 2014. </t>
  </si>
  <si>
    <t xml:space="preserve">Introduction of positive action measures on issues of ethnicity, race or religion that could also benefit people of immigrant background. The Law nr. 121 only provides for the definition of positive measures, without specifying the field, eg. Issues of ethnicity, race or religion. Art. 2 of the Law nr. 121 defines positive measures as special provisional measures taken by public authorities in favour of a person, a group of persons or a community, regarding ensuring of their development and ensuring their effective equality in relation to the other persons, groups of persons or communities. </t>
  </si>
  <si>
    <t xml:space="preserve">Only C: Non-Discrimination Council can initiate cases ex-officio (art. 13 para (1) of the Law nr. 121).
Not B: Non-Discrimination Council can carry out an independent investigation of the facts of the case when the alleged victim submitted a complaint to the Council. However, this particular function is not expressly provided by law and in some cases the public authorities where the alleged discrimination took place refused to allow Council representatives access to their premises and documents (psychiatric hospital). The Council does not provide legal advice to victims, but examines their complaints as a quasi-judicial body. </t>
  </si>
  <si>
    <t>Non-Discrimination Council examines all types of complaints and has to carry out its duties (which are not limited to individual complaints, but include prevention of discrimination, studies, compatibility analysis of legislation etc.) regarding all protected grounds. 
According to Art. 11 of the Law the Council for the Prevention and Elimination of Discrimination and Ensuring Equality  is a collegiate body with the status of a legal person under public law, established for the purpose of ensuring protection against discrimination and ensuring the equality of all persons deemed to be victims of discrimination. The Council acts under conditions of impartiality and independence from the public authorities.</t>
  </si>
  <si>
    <t>Article 8 of the Law prohibits discrimination in access to services and goods publicly available, includind medical assistance services and other health services. Also refers to prohibition of discrimination in case of sale or rental of movable or immovable goods or other services and goods publicly available. It should be mentioned that in case of housing is under interpretation - for example Moldova has a reserve to 1951 Convention on the status of refugees and is not obliged to provide housing to refugees (Law no. 677 of 23.11.2001 for the accession of the Republic of Moldova to the Convention on the Status of Refugees and to the Protocol on the Status of Refugees)</t>
  </si>
  <si>
    <t>Article 8 of the Law prohibits discrimination in access to services and goods publicly available, includind social protection services</t>
  </si>
  <si>
    <t xml:space="preserve">Article 9 of the Law prohibits discrimination in the field of education  and refers namely to educational institutions. </t>
  </si>
  <si>
    <t xml:space="preserve">Article 7 of the Law prohibits discrimination in the field of work. Any difference, exclusion, restriction or preference is prohibited on the basis of the criteria established bythe law, which have the effect of limiting or undermining equal opportunities or treatment in employment or dismissal, in the direct activity and in the vocational training. The prohibition of discrimination based on sexual orientation will apply in the field of employment and occupation of labour force. </t>
  </si>
  <si>
    <t>Law no. 121 of 25.05.2012 on ensuring equality created the framewok for the implementation of EU directives, namely Directive 2000/43/CE, Directive 2000/78/CE. According to art. 1 of the Law its main goal is to prevent and combat discrimination, as well as to ensure the equality of all persons within the territory of the Republic of Moldova in the political, economic, social, cultural and other spheres of life, regardless of race, color, nationality, ethnic origin, language, religion. or beliefs, sex, age, disability, opinion, political affiliation or any other similar criteria.</t>
  </si>
  <si>
    <t xml:space="preserve">the general rule included in the art. 17 of the Law on citizenship of the Republic of Moldova is that the person has legal sources of income.                                However the new provisions regarding granting of citizenship through investment introduced new requirements such as a good economic and financial reputation of the foreigner, makes the contribution for a period of 60 months, investments in at least one of the strategical development domains of the Republic of Moldova approved by the Government.  </t>
  </si>
  <si>
    <t>the Civil Code of the Republic of Moldova was modified through the Law no. 133 of 15.11.2018, which entered into force on 01.03.2019. The new Article 30 reffers to domicile and residence which are destinguisged in the legislation. Article 30. Domicile and temporary residence
 (1) The domicile of the natural person is the place where he has his/her habitual residence. It is considered that the person keeps his/her domicile as long as he/she has not established another one.
(2) The habitual residence demonstrates a close and stable connection of the natural person with the place concerned. When determining the habitual residence, all relevant factual elements are taken into account, in particular the duration and regularity of the person's presence in the place concerned, as well as the conditions and reasons for this presence. (3) The temporary residence of the natural person is the place where he/she has his temporary or secondary place.           (4) The establishment or change of domicile shall only operate when the person occupying or moving to a particular place has done so with the intention of having the habitual residence there. The proof of intention results from the statements of the person made to the competent authorities to operate the establishment or change of domicile, and in the absence of these statements, from any other factual circumstances.
(5) The person whose domicile cannot be established with certainty is considered domiciled at the place of his temporary residence.
(6) In the absence of temporary residence, the person is considered to domicile at the place of the last domicile, and if the latter is not known, the place where that person is. 
In 2019 was set the moratorium for granting citizenship through investment for a determined period of time. The application submitted prior moratorium are going to be examined.</t>
  </si>
  <si>
    <t>The Law on citizenship was modified through the Law no. 61 of 31.05.2018 which provided for that persons who obtain citizenship under the conditions of art. 17 paragraph (1), namely naturalization, also have the right to plurality of citizenship. https://www.legis.md/cautare/getResults?doc_id=105445&amp;lang=ro</t>
  </si>
  <si>
    <t>Regarding the evaluation of knowledge degree of the provisions of the Constitution of the Republic of Moldova and the state language  through the Law no. 61 of 31.05.2018, foreigners who receive citizenship through investments also were included in the category of persons for whom the condition of knowing the provisions of the Constitution of the Republic of Moldova and the state language shall not be set.</t>
  </si>
  <si>
    <t xml:space="preserve">through the Law no. 61 of 31.05.2018, foreigners who receive citizenship through investments also were included in the category of persons for whom the condition of knowing the provisions of the Constitution of the Republic of Moldova and the state language shall not be set </t>
  </si>
  <si>
    <t xml:space="preserve">through the Law no. 61 of 31.05.2018 were introduced modifications regarding foreigners who apply for citizenship through investment. Thus the Law excluded the obligation to know the provisions of the Constitution remaining only the obligation to respect the provisions of the Constitution. Additionally were introduced provisions for how citizenship could be granted to family members and that the Government approves the minimum value of contribution and the way to perform investments.  </t>
  </si>
  <si>
    <t>According to the Law no. 132 of 21.12.2017, which entered into force in 2018,  children born in Moldova, whose parents are not citizens of the Republic of Moldova will now only acquire nationality if at the moment of the child's birth, at least one parent has a residence permit, international protection or is recognised as stateless.</t>
  </si>
  <si>
    <t>Through the Law no. 283 of 16.12.2016 which entered into force in 2017 were modified the provisions for naturalization.               Thus, Citizenship of the Republic of Moldova may be granted at the request of the foreign citizen or stateless person with legal and habitual domicile on the territory of the Republic of Moldova, which respects the provisions of the Constitution, has passed the test for assessing the level of knowledge of the state language and has legal sources of income, with compliance with any of the following conditions:
a) has his/her domicile on the territory of the Republic of Moldova for at least the last 10 years. For stateless persons, refugees and beneficiaries of humanitarian protection and political asylum, the respective term is 8 years;
b) domiciles in the territory of the Republic of Moldova for 5 years before reaching the age of 18 years;
c) has been married to a citizen of the Republic of Moldova for at least 3 years and has domicile continuously on the territory of the Republic of Moldova for the last 3 years;
d) has the domicile on the territory of the Republic of Moldova for the last 3 years with parents or children (including adoptive parents or adopted children) citizens of the Republic of Moldova.                                 Additionally, was introduced the provision for granting citizenship to foreign citizens and stateless persons through investment</t>
  </si>
  <si>
    <t xml:space="preserve">Beneficiaries of humanitarian protection were added as a category through the Law no. 151 of 01.07.2016.Although the Law on asylum in the Republic of Moldova no. 270 of 18.12.2008 grants the same rights to refugees and beneficiaries of humanitarian protection, this provision included in 2016 reflects previous gaps in the practical implementation of the rights  </t>
  </si>
  <si>
    <t>According to the Law on citizenship,  In the Republic of Moldova, the plurality of citizenships is allowed:
a) to the children who automatically acquired the citizenship of the Republic of Moldova and the citizenship
of another state;
b) to its citizens who simultaneously hold the citizenship of another state, when this citizenship is automatically acquired through marriage;
c) children of citizens of the Republic of Moldova who have acquired the citizenship of another state as a result adoption;
d) if this plurality results from the provisions of the international agreements to which the Republic of Moldova is a party;
e) if the renunciation of the citizenship of another state or its loss is not possible or not may be reasonably required;
f) in other cases provided by this law.</t>
  </si>
  <si>
    <t xml:space="preserve">The person that requires Moldovan citizenship has to present information regarding the criminal record from the last country where s/he has resided before the legal residence was established in the R. Moldova and from the country (countries) of which citizen the applicant is (acc. to p. 5 (i) of the Regulation regarding the procedure of obtaining and loosing the citizenship of R. Moldova, adopted by Governmental Decision nr. 197 of 12 March 2001). Moldovan citizenship is not provided, among other grounds, to the person that “a) has committed international, military or crimes against humanity; b) has been involved in terrorist activity; c) was condemned to deprivation of liberty for intentional crimes and has criminal records or is under criminal investigation at the moment of examination of the citizenship request” (art. 20 para (1) a)-c) of the Law nr. 1024). This requirement does not apply to a series of persons recognized as citizens according to art. 12 para (2) of the Law nr. 1024. Criminal record is not required for applicants of less than 14 years old. </t>
  </si>
  <si>
    <t>The person that requires Moldovan citizenship has to show that s/he has “legal means of existence” (art. 17 para (1) of the Law nr. 1024). When applying for the citizenship, the person has to present a certificate from the work or study place. The persons that are not employed have to present a certificate from the local public administration about her/his legal means of existence (income obtained from commercial or individual activity, pension, stipend, alimony, unemployment benefits or social benefits for children, financial/material support from family members, financial savings and deposits). – acc. to p. 5 (f) of the Regulation regarding the procedure of obtaining and loosing the citizenship of R. Moldova, adopted by Governmental Decision nr. 197 of 12 March 2001.  There is no minimum amount established (there is a minimum amount established for obtaining permanent residence).</t>
  </si>
  <si>
    <t>Moldovan legislation does not require a citizenship/integration requirement, but requires knowledge and respect of the provisions of the Constitution, which could be perhaps interpreted as citizenship/integration requirement. (Acc. to art. 17 para (1) of the Law nr. 1024, the citizenship of R. Moldova is given at request to the foreigner with a legal and ordinary residence (domicile) on the territory of R. Moldova, which has a certain period of residence in Moldova and knows and respects the provisions of the Constitution; passes the test for evaluating the knowledge of the state language and has legal means of existence.</t>
  </si>
  <si>
    <t>B2 level requested. 
(1) The person is considered to know the state language, if:                              
 a) sufficiently understands the usual language, the information of official character;                                                   
b) discusses and answers questions about daily life;                                         
 c) can read and understand sufficiently any social text, any law or other normative act;
d) can write an exposition on a topic about daily life.
(2) When examining applications for naturalization, the condition of knowing the provisions of the Constitution of the Republic of Moldova and the state language shall not be set in case of:
a) pensioners for old age;
b) invalids whose invalidity is established for an indefinite period.</t>
  </si>
  <si>
    <t xml:space="preserve">Acc. to art. 11 para (1) b) and c) of the Law nr. 1024, the child born on the territory of R. Moldova becomes a citizen of R. Moldova by birth: a) out of stateless parents; b) out of parents that have the citizenship of another state c) one of which is stateless and the other is a foreign citizen. </t>
  </si>
  <si>
    <t xml:space="preserve">The Law no. 1024 of 02.06.2000 on citizenship of the Republic of Moldova refers to the term legal and habitual domicile - legal stay of the person for an indefinite period of time based on official documents issued by the authorities of the receiving State.                                                                                                                                                                                               
Acc. to art. 17 para (1) of the Law nr. 1024, the citizenship of R. Moldova is given at request to the foreigner with a legal and ordinary residence (domicile) on the territory of R. Moldova, which: 
a) has legal and continuous residence on the territory of R. Moldova at least in the last 10 years. For stateless, refugees and beneficiaries of political asylum, the respective term is 8 years; OR 
b) has legal and continuous residence on the territory of R. Moldova during 5 yeas before reaching the age of 18; OR 
c) is married with a citizen of R. Moldova at least  years and has legal and continuous residence on the territory of R. Moldova in the last 3 years; sau 
d) has legal and continuous residence on the territory of R. Moldova in the last 3 years at parents or children (including adopted children and adoptive parents) citizens of R. Moldova; as well as if
e) knows and respects the provisions of the Constitution; and 
f) passes the test for evaluating the knowledge of the state language; and 
g) has legal means of existence. </t>
  </si>
  <si>
    <t>Adopted the Law no. 278 of 29.11.2018 whih entered into force on 01.03.2019 and modified the Law on the regime of foreigners, namely the previous provision stating as the condition that the foreigner  holds a certificate attesting to the average level of knowledge of the state language or a study certificate issued by a teaching institution teaching in Romanian, except for the beneficiaries of old-age pensions;</t>
  </si>
  <si>
    <t>The right of permanent residence in the Republic of Moldova may be granted to the foreign holder of the provisional right of residence if the following conditions are met :             
 - has the right of temporary legal and continuous stay on the territory of the Republic of Moldova for at least 3 years - in the case of the foreigner married to a citizen of the Republic of Moldova;
 - has the right of temporary  legal and continuous stay on the territory of the Republic of Moldova for at least 5 years - in the case of the foreigner from other categories;</t>
  </si>
  <si>
    <t xml:space="preserve">In 2018 the Ministry of Internal Affairs initiated the procedure for the modification of the Law on integration of foreigners in the Republic of Moldva which mentains the same level of rights for foreigners if they meet the criteria set by the legislation for nationals. </t>
  </si>
  <si>
    <t>In 2016 through the Law no. 244 of 03.11.2016 was abolished the Law no. 275 of 10.11.1994 on the legal status of foreign citizens and stateless persons and in the Law on the regime of foreigners in the Republic of Moldova no. 200 of 16.07.2010 was introduced a new chaper IX/1 "Rights, freedoms and fundamental obligations of the foreigners". Article 84/4 refers to the right to social insurance. Thus foreigners with resident right in+Y69 the Republic of Moldova have the right to receive allowances, pensions and other types of social insurance benefits in accordance with the legislation in force.</t>
  </si>
  <si>
    <t>Through the Law no. 244 0f 03.11.2016 was modified art. 45 being introduced the provision that the motivated absence of the foreigner from the territory of the Republic of Moldova for more than 12 consecutive months does not automatically lead to the cessation or withdrawal of the right of permanent residence. In all situations, after 6 years of absence from the territory of the Republic of Moldova, the foreigner loses his right of permanent residence.</t>
  </si>
  <si>
    <t xml:space="preserve">According to the Law on integration of foreigners in the Republic of Moldova, no. 274 of 27.12.2011, article 20, foreigners, holders of permanent resident permit, have access to the social assistanve and social security systems in the same conditions as citizens of the Republic of Moldova.   </t>
  </si>
  <si>
    <t>If the foreigners, holder of a peranent resident right, is missing on the territory of the country for more than 12 months in a row, the foreigner loses hi/her permanet residence right. At the same time he/she can submit an application for granting the permanent residence right after a legal and continuous temporary residence of 12 months.</t>
  </si>
  <si>
    <t xml:space="preserve">The permanent residence right is granted for an indefinitie period of time. The permanent residence permit is issued the date the permanent residence right in the Republic of Moldova was granted throughout the validity period of the national identity document and successively renewed. (Article 75 para. (1) of the Law on the regime of foregners in the Republic of Moldova). the same rule is set in the Government Decision no. 125 of 18.02.2013 for the approval of the Regulation on issuing the identity documents and recording of the inhabitants of the Republic of Moldova. Thus the validity depends on the national document. </t>
  </si>
  <si>
    <t>The right of permanent residence is granted upon request, under the conditions of this law, for an indefinite period, to the foreign holder of the right of temporary residence.                       The permanent residence permit is issued on the date of granting the right of permanent residence in the Republic of Moldova, during the period of validity of the national identity document, and is renewed successively.</t>
  </si>
  <si>
    <t>General rule: foreigner proves that has sufficient means of maintenance. The exception goes for the foreigners married to citizens of the Republic of Moldova. The minimum amounts of the means of maintenance for foreigners are determined in relation to the minimum guaranteed amount of the salary in the real sector, approved by the Government, the average monthly salary on the national economy and in fixed amounts.Proof of the existence of the means of maintenance in the amount established according to the duration and purpose of the stay will be made, as the case may be, by cash in Moldovan lei, cash and / or travel checks in foreign currency, bank cards, accompanied by the bank statements issued with the one not more than 10 days before presenting it to the authority, through a certificate of remuneration issued by the employer and through the written guarantee of the maintenance from the inviting person (Government Decision no. 332 of 05.05.2011 regarding the approval of the minimum amount of the means
of maintenance for foreigners in the Republic of Moldova ).                                                  Also the foreigner must prove that he/she has living space</t>
  </si>
  <si>
    <t>In 2014 according to the Law on the regime of foreigners one of the condition to receive permanent resident permit was that the foreigner  speaks the state language to a satisfactory level;
The Law no. 200 on the regime of foreigners sets that the permanent residence right might be granted if the foreigners speaks the state language at a satisfactory level. Government Decision no. 5245 of 11.07.2011 on the Approval of the Regulation Relating to the Assessment of Linguistic Competence and Determining the Level of Knowledge of the State Language to be Demonstrated by Aliens Applying for the Right to Permanent Residence in the Republic of Moldova sets that the level of knowledge shall certify the skills of understanding of oral speech, written documents and texts, oral and written expression, and will be examined by a special Commission.</t>
  </si>
  <si>
    <t xml:space="preserve">Law no. 200 on the regime of foreigners in the Republic of Moldova sets that the permanent resident right might be granted to a foreigner married with a citizen of the Republic of Moldova and  has a legal and continuous temporary residence on the territory of the Republic of Moldova of at least 3 years (Article 45 para. (1) let. a)). The term is of at least 5 years of legal and habitual residence in case of foreigners, holders of temporary residence right for: family reunification; humanitarian/voluntary/religious activity; long term medical treatment; for protection of victims of trafficking in human being; foreing investors; other reasons when the foreigners's activity is according to Moldavian legislation  or his/her presence on the territory is necessary for public interest or national security (Article 45 para. (1) let. b)).  If the presence of the foreigner in the country is in the best interest of the Republic of Moldova the legislation alows to avoid the term. </t>
  </si>
  <si>
    <t xml:space="preserve">information mainly through Bureau of Migration and Asylum, one-stop-shop, specialised unit on integration, integration centers for foreigners set in 2017 (Chisinau more effective involvement, the territory is in the process of extending the staff). The authorities responsible for integration activities also promote the role of ensuring proper information of foreigners, their role becoming more aware and with greater involvement from 2014 to 2019 </t>
  </si>
  <si>
    <t>Consultations with migrantsț communities are included in the National Strategy on Migration and Asylum and action plans for its implementation, Law on integration of foreigners in the Republic of Moldova, action plan on integration of foreigners (2018). Additionally migrants can present their comments on every act presented for public consuultations and published for transparency on a specialised web site. Consultation of migrant communities are foreseen by the National Strategy on Migration and Asylum - Objective - Supporting the active participation of foreigners with legal residence status in the Republic of Moldova in the economic, social and cultural life of the country, respecting the right of foreigners to their own cultural identity. Following the National Strategy the Government approved action plans for its implementation which contain also involvement of migrants (for ex. GD 736 of 10.06.2016 cooperation of ethnic (or diaspora) communities in the Republic of Moldova in the implementation of integration policies and ensuring respect for the rights of foreigners in the Republic of Moldova</t>
  </si>
  <si>
    <t>On annual basis the state budget is being approved. It is to mention that according to Article 8 of the Law no. 837 (1) The State may provide support to public associations through special purpose funding at their request, for social, scientific and cultural programs, by concluding contracts for execution of works and provision of services, as well as  based on competition, requesting social orders fir achievement of various state programs to an unlimited number of public associations. The state contributes to the development of public associations' activity which aim at public benefit, collaborating with them and promoting  a preferential tax policy towards them. I
The public associations pursuing public benefit can be partially or fully exempted from payment of taxes in accordance with tax legislation and with the Law no. 837. Exemption from taxes and granting associations, individually, of other facilities and privileges is not allowed.
    </t>
  </si>
  <si>
    <t>According to Art. 1 para (1) of the Law on political parties, the political parties are voluntary associations, with the status of legal person, of the citizens of the Republic of Moldova with the right to vote, who, through joint activities and based on the principle of free participation, contribute to the design, expression and realization of their political will.</t>
  </si>
  <si>
    <t xml:space="preserve">According to Aricle 38 the Constitution of the Republic of Moldova of 29.07.1994  of the right to vote and the right to be eleted belongs to nationals. Addfitionaly, the Law no. 275 of 10.11.1194 on the legalstatus of foreign citizens and stateless persons in the Republic of Moldova, direcly provides in Article 19 para. (1) that Art.19. -  Foreign citizens and stateless persons have no right to vote and to be elected to legislative, executive and other eligible bodies, nor to participate in universal suffrage.   </t>
  </si>
  <si>
    <t>           </t>
  </si>
  <si>
    <t xml:space="preserve">             </t>
  </si>
  <si>
    <t>            </t>
  </si>
  <si>
    <t>       </t>
  </si>
  <si>
    <t>There is a freedom of choice promoted relating to choosing the profession without state involvement</t>
  </si>
  <si>
    <t xml:space="preserve">The Educational Strategy 2020 provides in point 1.9.4 development and implementation of a program and plan of action for delivering intercultural education in the educational system.
B - There is no specific curriculum subject on intercultural education, but it is a subject that should be reflected in various other subjects. Art. 5 of the Code of Education provides among other mission of the educational system "promotion of the intercultural dialogue, of the spirit of tolerance, of non-discrimination and social inclusion". according to the Code of education, inclusive education is the educational process that responds to children's diversity and individual developmental needs and provides equal opportunities and opportunities to benefit from the fundamental human rights to development and quality education in common learning environments. Thus the cultural diversity is reflected at all stages of education process. </t>
  </si>
  <si>
    <t xml:space="preserve">No support.
Art. 17 para (2) of the Law nr. 274 on integration of foreigners provides that language courses are to be paid. (art. 10 of the law provides for free courses for refugees and beneficiaries of humanitarian protection). </t>
  </si>
  <si>
    <t>Specialized units on education spread throughtout the country provide information to all persons who want to apply for compulsory education (which institution to be selected depending on the place of residence, list of necessary documents). Migrants can receive information aditionally through the new integration centers for foreigners. A new step will be the specialised sessions foreseen in the new draft law for the modification of integration framework. Additionally in case of higher education there are persons in charge for solving issues relating to foreign students (ex. submission of documents at the Bureau of Migration and Asylum in order to receive the resident permit). Regarding interpretation this is assisted mainly for asylum seekers and beneficiaries of international protection via NGOs. In case of beneficiaries of international protection who enter integration program or applies for integration activities interpretation can be provided through the Bureau of Migration and Asylum, namely the integration centers</t>
  </si>
  <si>
    <t xml:space="preserve"> The compulsory education begins with the preparatory group in the preschool education and ends with the secondary education or the secondary and post-secondary technical vocational education.The obligation to attend compulsory education ceases at the age of 18 years.Schooling becomes compulsory after reaching the age of 7 years.
Art. 152 of the Code of Education provides in para (1) that admission to studies of foreigners is realized under the same conditions as for citizens of R. Moldova. Para (2) states that admission to studies of foreigners is subject to recognition and validation of the documents regarding the studies presented by the candidates. Law nr. 274 of 27.12.2011 on integration of foreigners in Moldova: art. 21 para (1) provides that the foreigners have access to pre-school, primary and secondary general education in similar conditions with those established for the citizens of the Republic of Moldova. Art. 2 para (2) provides that the access to the secondary professional education, access to professional middle education and to superior education is ensured according to the current legislation. This article has not yet been adjusted to the provisions of the new Code of Education, which includes in compulsory education secondary professional education. then access to compulsory education is provided under similar conditions with the citizens. In practice and according to secondary legislation -  for citizens the secondary legislation requires presenting identification documents (identification document: birth certificate and an ID for at least one parent). Implicitly, this means that migrants also have to present the documents, hence undocumented migrants are not enrolled automatically in practice until they show at least one ID (temporary documents including). Parents of undocumented children,  are directed to the relevant services (social assistance for nationals, ministry of interior affairs for foreigners) to get some ID, otherwise they cannot take the responsibility and enroll the children. Schools are then supposed to accept children if the parent has at least some documents. The methodology for enrollment in the first class has no specific provision regarding undocumented migrants. </t>
  </si>
  <si>
    <t>Thus at present, according to art. 39 of the Law on the regime of foreigners the foreign holder of a provisional right of residence for family reunification may be granted or extended the right of temporary residence independently if:
a) becomes a major;
a1) holds for at least 5 years the right of provisional residence for family reunification;
b) the person who requested the reunification of the family died;
c) the marriage ceased by divorce or death;
d) is a victim of domestic violence.
In order to extend the right of residence, the applicant shall submit, as the case may be, a birth certificate, a death certificate, a divorce certificate or a court decision to dissolve the marriage.
The right of provisional stay provided for in paragraph (1) shall be granted or extended for a period of up to one year.</t>
  </si>
  <si>
    <t xml:space="preserve">        </t>
  </si>
  <si>
    <t>In 2016 through the Law no. 244 was modified the Law on the regime of foreigners being modified the conditions and term for granting the right. Additionaly through the Law no 196 of 28.07.2016 were introduced victims of domestic violence.</t>
  </si>
  <si>
    <t>Law on the regime of foreigners                                                                                                                                                                                        Article 48. Cancellation of the right of residence  The competent authority for foreigners may cancel, by reasoned decision, the right of residence in the Republic of Moldova, granted or extended under the conditions of the present law, if:
 a) it is subsequently found that, at the date of granting or extending the right of residence, the foreigner did not fulfill the conditions provided by this law;
 b) it is established that some acts that were the basis for granting the right of residence are forged;
c) it is found that the right of residence was obtained on the basis of a fictitious marriage.(This provision let. c) was introduced in 2016)     Article 49. Revocation of the right of residence
The competent authority for foreigners may revoke, by reasoned decision, the right of temporary residence in the Republic of Moldova if:
a) following the verifications carried out by the specialized structure of the competent authority for foreigners or of the notifications received from other authorized authorities, according to the law, it is found that the foreigner no longer meets the conditions for the prolongation of the right of residence or no longer respects the purpose for which it was received. granted this right;                 
b) it is found that the foreigner has violated the customs regulations or the regulations regarding the state border;
c) the foreigner or the legal person requests this;
 d) the foreigner was previously removed from the territory of the Republic of Moldova and returned under another identity during the interdiction period. (Letters C0 and d) introduced in 2016)</t>
  </si>
  <si>
    <t>For foreigners with a right to reside in Moldova, conditions set in 2016: The request for granting the right of residence shall be accompanied by:                                              
a) the documents confirming the existence of the marriage or, as the case may be, the kinship relationship;
 b) copy of the document confirming the right of residence in the territory of the Republic of Moldova;
 c) proof of living space;
  d) proof of the means of maintenance;
  e) the declaration of the applicant, notarized, stating that the members of his family will reside with him;
  f) the consent of the other holder of the parental rights regarding the reunification of the family, as the case may be.
 letter c) and d) do not apply to foreigners who have the right of permanent residence in the territory of the country. (Lawon the regime of foreigners in the Republic of Moldova)
In 2016 through the Law no. 244 of 03.11.2016 was modified the Law on the regime of foreigners being introduced "opinion for family reunification - act issued by the competent authority for foreigners at the request of citizens of the Republic of Moldova domiciled in the Republic of Moldova or of foreigners having a right of residence in the Republic of Moldova under the conditions of this law and which is one of the conditions for obtaining a long stay visa in Moldova purpose of reuniting the family of the applicant"              Additionally was introduced granting and extending the right of temporary residence for family reunion with citizens of the Republic of Moldova                                
  1) Foreigners married to citizens of the Republic of Moldova may obtain or extend their right of temporary residence. The citizen of the Republic of Moldova may request the competent authority for foreigners to reunite the family for:
 a) husband or wife;
  b) partner - the unmarried alien living with the citizen of the Republic of Moldova unmarried and with whom he has at least one child;
 c) the minor children resulting from the marriage or outside the marriage, as well as for those adopted by both spouses or only by one of them, for the children entrusted to both spouses or only to one of them by decision of a competent authority of the State of origin, provided that these children to be effectively in the care of either spouse;
d) the major children of the citizen of the Republic of Moldova or of his spouse or his wife in case they cannot be maintained alone for medical reasons;
  e) parents in the care of the citizen of the Republic of Moldova or his spouse or his wife;   f) the persons on whom the guardianship or guardianship is instituted.
(2) The request for granting the right of residence shall be accompanied by:
 a) the documents confirming the existence of the marriage or, as the case may be, the kinship relationship;
  b) a copy of the identity card of the citizen of the Republic of Moldova;
  c) the declaration of the applicant, notarized, stating that the members of his family will reside with him;
 d) the consent of the other holder of the parental rights regarding the reunification of the family, as the case may be.
 (3) The request for family reunification is submitted by the citizen of the Republic of Moldova personally and is approved under the following conditions:
  a) the marriage is not a fictional one or, as the case may be, the kinship relationship;
  b) there is no polygamy.
  (4) In case there are doubts regarding the conclusion of the marriage or the family relationship, the competent authority for foreigners may request evidence for its establishment.
  (5) The right of provisional residence for the reunification of the family with citizens of the Republic of Moldova is extended individually, for each family member, for periods of up to 5 years.</t>
  </si>
  <si>
    <t>According to the Law on the regime of foreigners in 2014, to the foreigner entitled to a right of residence for family reunification may be extended the right of provisional residence independently if:
a) reaches the age of majority;                      b) the person who requested the reunification of the family died;             
 c) the marriage ceased by divorce or death.
 In order to extend the right of residence, the applicant had to submit, as the case could be, a birth certificate, a death certificate, a divorce certificate or a court decision to dissolve the marriage.
 The right of residence provided was extended for a period of up to 6 months.
 Any subsequent extension of the right of residence were granted only under the conditions and for the purposes provided in the law.</t>
  </si>
  <si>
    <t xml:space="preserve">Evidence of availability of means of support in the minimum amount of one average monthly salary in the national economy for each family member (Art.38 (3) of the Law on the Regime for Foreigners in the Republic of Moldova).   </t>
  </si>
  <si>
    <t>The right of provisional residence for family reunion is extended individually, for each family member, for the same period for which the right of provisional residence has been granted to the foreigner who is in the Republic of Moldova, at his request and at the presentation of the proof of holding the means of maintenance at the level of at least an average monthly salary per economy for each family member.                                 The right of provisional residence for the reunification of the family with citizens of the Republic of Moldova is extended individually, for each family member, for periods of up to 5 years.</t>
  </si>
  <si>
    <t xml:space="preserve">When applying for family reunification proof ofliving space must be presented.  </t>
  </si>
  <si>
    <t xml:space="preserve">When applying for family reunification proof of the means of maintenance must be presented.  The exception goes for the foreigners married to citizens of the Republic of Moldova. The minimum amounts of the means of maintenance for foreigners are determined in relation to the minimum guaranteed amount of the salary in the real sector, approved by the Government, the average monthly salary on the national economy and in fixed amounts.Proof of the existence of the means of maintenance in the amount established according to the duration and purpose of the stay will be made, as the case may be, by cash in Moldovan lei, cash and / or travel checks in foreign currency, bank cards, accompanied by the bank statements issued with the one not more than 10 days before presenting it to the authority, through a certificate of remuneration issued by the employer and through the written guarantee of the maintenance from the inviting person (Government Decision no. 332 of 05.05.2011 regarding the approval of the minimum amount of the means
of maintenance for foreigners in the Republic of Moldova ).  </t>
  </si>
  <si>
    <t xml:space="preserve">Knowledge of state language is a precondition only for granting compulsory right of permanent residence in Moldova. </t>
  </si>
  <si>
    <t>1 January 2019 entered into force the new Law regarding the promotion of employment and unemployment insurance. The purpose of this law is to prevent and reduce unemployment and its social effects, reduce the risk of unemployment and ensure a high level of employment and adapting to the demands of the labor market.The  law regulates the policy of promoting employment, the labor market, the institutional system of employment, the measures of employment, as well as the legal reports that appear when implementing the measures of employment.
The provisions of the law apply to the citizens of the Republic of Moldova, to the natural and legal persons who carry out their activity in the Republic of Moldova or abroad, as well as to the categories of foreigners specified under the Law no. 274/2011 regarding the integration of foreigners in the Republic of Moldova.
This law does not apply to immigrant workers, except as provided in art. 45 paragraph (3) that the insured migrant worker, in case of cessation of work, benefits from unemployment assistance according to the agreements (conventions) in the field of social security and labor migration to which the Republic of Moldova is a party. According to the modification planned by the Government to the integration legal framework, the access to integration activities regarding employment will have all categories of foreigners holding a temporary resident permit, including imigrant workers.</t>
  </si>
  <si>
    <t>Through the Lawno. 278 of 29.11.2018 was modified the Law on the regime of foreigners in the Republic of Moldova, modifications which entered into force in 2019. Thus was introduced a new Chapter IV/1 Granting and prolongation of temporary resident right to migrant workers.                     The Law set the conditions for immigration to the Republic of Moldova for work purpose and categories of foreigners who have the right to work based on visa, right to stay, temporary resident right, depeding on the case, without prior recieving a right/permit to work, namely:                                 
 a) employees of diplomatic missions and consular offices, international organizations accredited in the Republic of Moldova and members of their families;
b) journalists accredited in the Republic of Moldova;
c) the creative people and the cultural workers arrived for a period of up to 90 days, as well as the members of the artistic collectives, including the administrative and service personnel, arrived in the tournament;
d) university scientific-teaching staff and scientific researchers in academic mobility, based on interinstitutional agreements, with the right to hold courses or to conduct research studies for a short period (up to 90 days);
e) independent professionals;
f) persons in business visit;
g) persons temporarily transferred by a foreign legal person;
h) persons delegated to the Republic of Moldova in the interest of service;
i) the persons who arrived in the Republic of Moldova for scientific research activities within the European or international projects, except those who came to work based on the individual employment contract;
j) seafarers and crews of sea and river vessels;
k) persons coming to studies, including in the exchange of students, as well as for unpaid vocational training or for training;
l) holders of the right of permanent residence or persons with permanent residence in the Republic of Moldova;
m) stateless persons whose status has been recognized by the Republic of Moldova;
n) the holders of the right of provisional residence for family  reunification;
o) servants and employees of religious cults;
p) persons for whom, according to the international treaties to which the Republic of Moldova is a party, a different mode of employment is established than those provided by the legislation in force;
q) associations, shareholders and members of the board of directors of the requesting beneficiary, who make foreign investments and do not hold remunerated functions within it, for a period that must not exceed 90 calendar days during any period of 180 calendar days;
r) the administrator of the requesting beneficiary, who is in the Republic of Moldova for a period that must not exceed 90 calendar days during any period of 180 calendar days.</t>
  </si>
  <si>
    <t>According to the Law on integration of foreigners in the Republic of Moldova, no. 274 of 27.12.2011, article 20, foreigners, holders of permanent resident permit, have access to the social assistanve and social security systems in the same conditions as citizens of the Republic of Moldova. Unemployment is a different subject covered by  Law nr. 105/2018 regarding the promotion of employment and unemployment insurance. This law does not apply to immigrant workers, except as provided in art. 45 paragraph (3) that the insured migrant worker, in case of cessation of work, benefits from unemployment assistance according to the agreements (conventions) in the field of social security and labor migration to which the Republic of Moldova is a party. According to the modification planned by the Government to the integration legal framework, the access to integration activities regarding employment will have all categories of foreigners holding a temporary resident permit, including imigrant workers.</t>
  </si>
  <si>
    <t>Law nr. 105/2018 regarding the promotion of employment and unemployment insurance sets the new  policies in the field of employment promotion wth following tasks:
 a) correlating the demand and supply of work;
 b) increase the chances of employment of people looking for a job;
 c) supporting the creation of jobs;
 d) reducing inequalities in the labor market.
 The policies in the field of promoting employment are aimed at achieving the following objectives:
 a) prevention of unemployment and combating its social effects;
 b) the employment or retraining of persons in search of a job;
 c) supporting the employment of persons belonging to certain categories of the population that need additional support on the labor market;
 d) ensuring equal opportunities in the labor market;
  e) the stimulation of the unemployed in view of employment;
 f) encouraging employers to recruit people looking for a job;
 g) improving the structure of employment by economic branches and geographical areas;                                      h) increasing labor mobility in line with the structural changes of the national economy and labor market requirements;
 i) protection of persons through unemployment insurance.</t>
  </si>
  <si>
    <t>According to the new Law nr. 105/2018 regarding the promotion of employment and unemployment insurance, employment measures include:
a) measures to promote employment:
             - employment services;
             - active measures for employment;
 b) programs to facilitate employment;  c) unemployment insurance.                The National Agency for Employment provides the following employment services:
a) information on the labor market;      b) career guidance;
c) work intermediation;
d) preconditioning services;
e) vocational rehabilitation of persons with disabilities.                                     These activities are available now to the foreigners covered by the Law on integration, except students and migrant workers.</t>
  </si>
  <si>
    <t xml:space="preserve">On 07.04.2017 entered into fore the Government Decision no. 1473 of 30.12.2016 on the approval of the National Strategy regarding employment for the years 2017–2021. Based on this strtegy in 2017, 2018 were approved annual action plans for its implementation which included also actions relating to access of foreigners to the labour market and the right to work. </t>
  </si>
  <si>
    <t>Except unemplyment benefits.</t>
  </si>
  <si>
    <t>The Draft Law for the modification of the legal framework on integration of foreigners which is promoted by the Goernment at the moment includes specialised information sessions which will facilitate integration of migrants after receiving their right to stay. Specialized information sessions are the first stage of acquainting the stranger with the integration measures, being focused on obtaining detailed knowledge about the person's status and his guidance in the host community, including his interaction with the authorities.
 Specialized information sessions will include trainings on the legal status, realization of rights, how to access the services of the foreigner, obligations, conduct, how to obtain the citizenship of the Republic of Moldova, as well as other information necessary for the harmonious integration into the host society.</t>
  </si>
  <si>
    <t>According to the Law on integration of foreigners, for those who are entitled to integration activities the Ministry of Education, Culture and Research, in accordance with the normative acts in force, will recognize the periods / acts of studies and the qualifications obtained  abroad in order to enroll them in the educational institutions of the Republic of Moldova or their employment.
According to the Code of Eduation of 17.07.2014, the recognition of studies and periods of study, the recognition and equivalence of study documents and qualifications are within the competence of the structure empowered for the recognition and equivalence of study acts and qualifications, namely under the Ministry of Education, Culture and Research.Recognition means the acceptance by the national competent authority of a study document (issued by an accredited educational institution in the country of origin) as authentic, as well as the acceptance of the value / content of the study act in order to allow access to the next level of education. studies (academic recognition) and / or employment (professional recognition).The recognition and equivalence of the study act is made according to:
type of study program / vocational training program;
number of transferable credits;
the content of the study / vocational training program;
professional qualification (Diploma Supplement / Qualification Certificate),
in comparison with the national education system, in order to establish the level that they confer in the national education.The recognition and equivalence are followed by the issuance of a Certificate of recognition and equivalence, an act issued by the national competent authority (Ministry of Education, Culture and Research of the Republic of Moldova), which formalizes the decision on the recognition and equivalence of a study or qualification act. , obtained abroad, which gives the same rights to the holder, as to those who have followed the studies, at the respective level, in the educational institutions of the national educational system.ACTS REQUIRED FOR THE RECOGNITION AND EQUIVALATION OF STUDIES AND QUALIFICATIONS
The file will include the following documents:
1) The application - type, addressed to the Ministry of Education, Culture and Research, requesting the recognition and equivalence of the study document (it will be mentioned the country in which the studies were performed, the exact postal address of the applicant, the phone number and an e-mail address. mail); the typical application form can be downloaded here Form-application-recognition
2) Act of studies - xerox copy of the original (legalized if it is in Romanian), translation legalized in original, except for the documents of studies issued in English;
3) The supplement to the diploma / transcript and / or other additional documents (legalized xerox copy);
for states that are parties to the Hague Apostille Convention, the study papers subject to equivalence / recognition must be endorsed with the Hague Apostille by the competent authorities of the issuing countries;
for states that are NOT parties to the Hague Apostille Convention, study papers will be outlawed;
4) Act of studies, based on which it was possible to continue the studies abroad - xerox copy of the original, legalized (as the case may be);
5) Notary power of attorney (as the case may be);
6) Xerox copy of identity card / passport (pages containing identification data).
For the recognition and equivalence procedure, as appropriate, other documents relevant to the evaluation of studies may be requested from the holder of the file.</t>
  </si>
  <si>
    <t>According to the Law on integration of foreigners in the Republic of Moldova, beneficiaries of integration activities have access to information and advice on ways of accessing the labor market, medical services and social protection measures; guidance and vocational training services in order to facilitate the economic integration, in correlation with the capacities and needs of the labor market of the Republic of Moldova.</t>
  </si>
  <si>
    <t>According to the Law on integration of foreigners un the Republic of Moldova no. 274/2011 it applies  to the following categories of foreigners:
a) foreigners holding the right of temporary stay for family reunification;
 b) foreigners holding the right of temporary stay for work purposes;
 c) foreigners holding the right of temporary stay for studies;                     
d) foreigners holding the right of temporary stay for humanitarian or religious activities;
e) foreigners holding the right of permanent residence;
 f) persons who have been recognized as stateless persons in the Republic of Moldova;
 g) foreignres who have obtained international protection or political asylum in the Republic of Moldova. Foreigners mentioned at letters b), c) have no access to integration activities relating to employment.</t>
  </si>
  <si>
    <t xml:space="preserve">Public authorities (central an local) are restricted only for citizens. As for other  activities there is the issue of language request, for example in medicine.                 
Foreign citizens and stateless persons shall equally enjoy the same rights in authorizing the exercise of the medical-sanitary and pharmaceutical professions as the citizens of the Republic of Moldova. The diplomas, certificates or certificates obtained abroad may be equivalent, by the Ministry of Health, Labor and Social Protection, to those from the Republic for the exercise of a medical-sanitary and pharmaceutical profession, if the international treaties and agreements to which the Republic of Moldova is a party do not provide otherwise. (Law no. 411 on health protection of 28.03.1995). 
At the same time there is a trend of employment of foreignres without knowing the language in the production being explained the technical process in which the employee is involved. Additionaly there is a trend of employment at the call centers, especialyy for thos not speaking Romanian or Russian. </t>
  </si>
  <si>
    <t xml:space="preserve">Only migrants accommodated at asylum and reception centre (asylum seekers, undocumented migrants, legal migrants, those who expressed an intention to seek asylum but had not yet filled the asylum claim in the prescribed time frame, persons in voluntary return program, persons who were granted asylum) are informed at the centre about health care entitlements and use of health care services. </t>
  </si>
  <si>
    <t> B decision on “needs”</t>
  </si>
  <si>
    <t>Article 239 of Law 25/2019 stipulates that “Other migrants who are not accommodated in the centres have access to immediate health care depending on their needs”.</t>
  </si>
  <si>
    <t xml:space="preserve">The new Law on Health Care (25/2019)  stipulates in article 239 that the budget of the Republic of Serbia bears the costs of health services covered by health insurance to asylum seekers including, among others, persons whose intention to apply for asylum has been registered only on the basis of the principle of reciprocity.  </t>
  </si>
  <si>
    <t xml:space="preserve">A new Law on Health Care entered into force in April 2019 (25/2019). (see https://bit.ly/328n735). Provisions for legal migrants do not seem to have changed. </t>
  </si>
  <si>
    <t>Migrants are involved in service delivery trough the employment of cultural mediators.</t>
  </si>
  <si>
    <t>Interpreters where provided are free from the perspective of patients but their work engagement depends on support of NGOs.</t>
  </si>
  <si>
    <t>B  decision on urgency of care</t>
  </si>
  <si>
    <t xml:space="preserve">Migrants without a residence permit or a work permit cannot have mandatory health insurance. If a foreigner does not have mandatory health insurance, a health institution is obliged to provide urgent medical assistance to the foreigner, but the foreigner is obliged to bear the cost of the provided urgent medical assistance. A foreigner who does not have mandatory health insurance bears the costs of all other types of health services provided at the foreigner’s request. </t>
  </si>
  <si>
    <t>Under the Law on Health Care (2005), asylum seekers were not entitled to mandatory health insurance while in the process of seeking asylum. Article 241 of the Law on Health Care stipulated that the budget of the Republic of Serbia bears the costs of health services covered by health insurance for foreigners suffering from certain infectious diseases and  victims of human trafficking. Emergency care was also provided: Article 242 states that “the  fee  shall  be  paid  from  the  budget  of  the  Republic  to  the  healthcare  facility or private practice….. [if they] could not collect such fee fromthe foreigner, because he/she does not have the necessary money”.
Better provisions were stipulated in the Law of 2007 on Asylum  (http://bit.ly/20df38u). Article 40 states: “An asylum seeker and a person who has been granted asylum in the Republic of Serbia shall have equal rights to health care, in accordance with the regulations governing health  care  for aliens”.</t>
  </si>
  <si>
    <t>Health care of foreigners in the Republic of Serbia is regulated by the Law on Health Care (107/2005). According to article 20, “The  principle  of  equity  of  health  care  shall  be  realized  by  the  ban  on discrimination while providing health care on the grounds of race, sex, age, national affiliation,  social  origin,  religious  beliefs,  political  or  other  affiliations,  income  scale, culture, language, kind of disease, mental or bodily disability.”
In Section XIII entitled “Health Care of Foreigners”, Article 238 stipulates that foreign citizens, stateless persons, persons who have been granted refugee status or granted asylum in accordance with international and domestic legislation, who  have  permanent  or  temporary  residence  in  the Republic,  or  who  are  in  transit  through  the  territory  of  the  Republic, permanently residing or temporarily staying in Serbia, are entitled to health care. 
Foreigners who want to work in Serbia must have athe temporary residence permit (issued by the Border Police of RS) and a work permit (issued by NES). These two permits are required in order for foreigners to apply for the mandatory health insurance.
It actually means that foreigners who meet the requirements of mandatory health insurance in accordance with the law (primarily referring to the Law on Health Insurance) are provided health care in accordance with that law. In other words, foreigners have to be insured under any of the grounds in order to achieve health care, which includes payment of contributions for this type of insurance. In this way, the health care of foreigners is provided in the same manner as it is provided to citizens of Serbia.</t>
  </si>
  <si>
    <t>same</t>
  </si>
  <si>
    <t>The Law on the Prohibition of Discrimination in article 2 gives a throughout definition covering all enlisted grounds. Also in separate articles it elaborates discrimination on specific grounds: Religion and Belief Art. 18, National minorities Art. 24. Additionally principle of prohibition of discrimination is envisaged in The Constitution of Republic Serbia, 2006, Art 21; and other relevant laws: The Law on Youth, Art. 5 (Official Gazette of the Republic of Serbia, no 50/2011); Law on Preschool Education, Art 3 (Official Gazette of the Republic of Serbia no. 18/2010, 101/2017, 113/2017 – other law, 95/2018 – other law and 10/2019); Law on Basis of a System of Education, Art 110  (Official Gazette of the Republic of Serbia no. 88/2017, 27/2018 – other law, 10/2019 and 27/2018 – other law); Law on Churches and Religious Communities, Art. 2 (Official Gazette of the Republic of Serbia no.36/2006) article related to discrimination on religious grounds; Law on Labour, Art. 18 (Official Gazette of the Republic of Serbia no.24/2005, 61/2005, 54/2009, 32/2013, 75/2014, 13/2017 – decision of the Constitutional Court, 113/2017 and 95/2018); Law on Sport Art.4 (Official Gazette of the Republic of Serbia no 10/2016);</t>
  </si>
  <si>
    <t>Affirmative action is set both in Constitution of Serbia, as well as in most of the laws listed above, such as Law on Prohibition of the Discrimination (Art 14), set of educational laws etc.</t>
  </si>
  <si>
    <t>Powers to assists victims.  50 - The Law explicitly, under authorities of the Commissioner (Art 33) states that it has the authority to give legal advice to the one submitting the complaint. 
Powers to instigate proceedings and enforce findings. 0 - Commissioner has the authority to instigate cases only on the complaint submitted.</t>
  </si>
  <si>
    <t>The Law generally prohibits discrimination  on all grounds listed and within the provisions regulating authorities of the Commissioner for Protection of Equality it is referred to all discrimination ground. The Law on Prohibition of Discrimination, 2009, Art. 33</t>
  </si>
  <si>
    <t xml:space="preserve">Depending of the degree of violation and the nature of the offence victim of discrimination can initiate: administrative procedure to the Commissioner for the protection of equality (art. 35 of the Law on the Prohibition of Discrimination), judicial civil proceedings (ar. 41 of the Law on the Prohibition of Discrimination), misdemeanour proceedings (art.50-60 Law on the Prohibition of Discrimination) criminal proceedings (art 128-131, 136, 137, 174, 317, 344a, 387 of the Criminal Code).
Unlike the general provisions of a civil procedure where the burden of proof lies solely with the party claiming to have a right, or challenging the existence of a right, in a separate litigation under the Anti-Discrimination Law, the burden of proof shifts from the prosecutor to the defendant. Namely, if the plaintiff makes it probable that the defendant committed the act of discrimination, the burden is on the defendant. If the court finds that the act of direct discrimination was committed or that it is indisputable among the parties, the defendant cannot be released from liability by proving that he is not guilty.
The Law on the prohibition of discrimination in article 46 sets ground for CSOs dealing with human rights and specific rights of the group of people to start court procedure for discrimination.
Sanctions envisaged in the Law on Prohibition of Discrimination (art 43) include, inter alia, prohibition of conducting the action threatening discrimination, prohibition of the further conducting of discriminatory action, i.e. prohibition of repeating the discriminatory action; conducting of an action for the purpose of removing the consequences of a discriminatory treatment; publication of the judgement. Additionally, if in the administrative procedure the person against whom the complaint has been filed, fails to act according to the recommendation made by the Commissioner, i.e. fails to remove the infringement of right, the Commissioner shall impose a measure of warning. If the person referred to in paragraph 1 of this Article fails to remove the infringement of right within 30 days from the imposition of warning, the Commissioner may inform the public thereof. 
Legal persons may be held liable for breach of the principle of non-discrimination and as such liable to same type of sanctions as natural person. Furthermore, depending on the type of discrimination, Law on the Prohibition of Discrimination prescribes amount of fines for misdemeanour responsibility. </t>
  </si>
  <si>
    <t>The Law on the Prohibition of Discrimination (article 17).</t>
  </si>
  <si>
    <t>The Law on the Prohibition of Discrimination (article 17)</t>
  </si>
  <si>
    <t>the Law on the Prohibition of Discrimination (article 19)</t>
  </si>
  <si>
    <t>The Law on the Prohibition of Discrimination (article 16).</t>
  </si>
  <si>
    <t>The Law on the Prohibition of Discrimination in article 2 gives a throughout definition covering all enlisted grounds. In Serbia, citizenship is explicitly mentioned as a protected ground in Article 2(1)of the LPD.
Also in separate articles it elaborates discrimination on specific grounds: Religion and Belief Art. 18, National minorities Art. 24. Additionally principle of prohibition of discrimination is envisaged in The Constitution of Republic Serbia, 2006, Art 21; and other relevant laws: The Law on Youth, Art. 5 (Official Gazette of the Republic of Serbia, no 50/2011); Law on Preschool Education, Art 3 (Official Gazette of the Republic of Serbia no. 18/2010, 101/2017, 113/2017 – other law, 95/2018 – other law and 10/2019); Law on Basis of a System of Education, Art 110  (Official Gazette of the Republic of Serbia no. 88/2017, 27/2018 – other law, 10/2019 and 27/2018 – other law); Law on Churches and Religious Communities, Art. 2 (Official Gazette of the Republic of Serbia no.36/2006) article related to discrimination on religious grounds; Law on Labour, Art. 18 (Official Gazette of the Republic of Serbia no.24/2005, 61/2005, 54/2009, 32/2013, 75/2014, 13/2017 – decision of the Constitutional Court, 113/2017 and 95/2018); Law on Sport Art.4 (Official Gazette of the Republic of Serbia no 10/2016);</t>
  </si>
  <si>
    <t>Reference: Law on Citizenship - Article 23.A member of Serbian nationality who is not residing in the territory of the Republic of Serbia is eligible for admission to citizenship of the Republic of Serbia without release from foreign citizenship; a person born in another republic of former Social Federal Republic of Yugoslavia who had citizenship of that republic or is citizen of another state created in the territory of former SFRY, who residing in the territory of the Republic of Serbia as a refugee, expatriate or displaced person or who exiled abroad and a member of another nationality or ethnic group from the territory of the Republic of Serbia .</t>
  </si>
  <si>
    <t>The Law on Citizenship of Serbian (article 28) is regulating only the conditions for leaving the citizenship of Serbia stipulating that no criminal process have to be led at the moment of leaving citizenship.</t>
  </si>
  <si>
    <t xml:space="preserve">Law on citizenship does not prescribes economic resources requirement for naturalization. </t>
  </si>
  <si>
    <t xml:space="preserve">Law on citizenship does not prescribes integration requirement for naturalization. </t>
  </si>
  <si>
    <t xml:space="preserve">Law on citizenship does not prescribes language requirement for naturalization. </t>
  </si>
  <si>
    <t>Law on citizenship of Serbian (article 13), Child born or found on the territory of Serbia receives the citizenship by birth with condition that both parents are unknown, or with unknown citizenship or without citizenship, or if the child is without citizenship. 
Parents that are both foreign citizens may submit a request for erasure of a child (until his age of 18) from the list of Serbian citizens. Consent of a child is needed if the child is over 14 years of age.</t>
  </si>
  <si>
    <t>Law on citizenship (Official Gazette no.135/2004, 90/2007, 24/2018 article 14) states that person applying for citizenship has to have at least 3 years of residence in Serbia. (In Serbian: da je do podnošenja zahteva najmanje tri godine neprekidno imao prijavljeno prebivalište na teritoriji Republike Srbije). It is stated according to the art.14 that the residency has to be in continuum of a three years. Article also specify that it is permanent residence (and permanent residence is acquired after 5 years of continuous temporary residence).</t>
  </si>
  <si>
    <t>According to the art 73. of the new Law on Foreigners, a procedure for re-acquiring of the right to permanent settlement of foreigner whose right to permanent settlement has lapsed because he/she has moved out of the Republic of Serbia or has uninterruptedly stayed abroad longer than one year, was introduce and it envisaged that he/she may submit an application for renewed acquisition of the right to permanent settlement, providing that until the moment of the submission of application he/she has had approved temporary residence in the Republic of Serbia with uninterrupted duration of three years.</t>
  </si>
  <si>
    <t>Article 70 , Law on Foreigners stipulates (2018) that income is prerequisite for granting long term residence. According to the separate bylaw level of income needed is equalled with different alternative evidences, such as employment contract (without specifying the amounts of needed salary), a certificate of the amount of salary (without specifying the exact amount), a certificate or statement of possession of funds in the account of a bank registered in the Republic of Serbia in the amount of the minimum wage, and others.</t>
  </si>
  <si>
    <t>According to the Law on Employment on Foreigners, all foreigners who are long term residence can obtain personal work permit, that allows them unrestricted employment, self-employment and the exercise of rights in the event of unemployment, in accordance with the law. Rights in the event unemployment include unemployment benefits: financial assistance, health insurance, pension and invalidity benefits and other benefits. According to the art 4 they have equal access with nationals in exercising these rights.</t>
  </si>
  <si>
    <t>Multiple absence in duration up to 10 months or one-time leave in duration up to 6 moths in the period of 5 years.</t>
  </si>
  <si>
    <t>Procedure is not proscribed. Once the foreigner gets the permanent residence, there is no obligation for extension.</t>
  </si>
  <si>
    <t>No limits.</t>
  </si>
  <si>
    <t>Article 39 , Law on Foreigners (2009) stipulates that income is prerequisite for granting long term residence. There is no legal provision which elaborates the level of income. According to the Moil official they use the level of the average salary in Serbia.</t>
  </si>
  <si>
    <t>For foreign citizens who was in a marital or common-law marital union with a national of the Republic of Serbia or a foreigner who has been granted permanent settlement on
the grounds of family reunification required time for long term residence is 3 years (Law on Foreigners,  Article 68). The person needs to have spent more than 5 years of on granted temporary residence if it based on the other grounds.</t>
  </si>
  <si>
    <t xml:space="preserve">Since 2015 each year government adopts a by-law that, inter alia, allocates certain funds to local self-governments for implementation of activities related to the improvement of migrants' awareness of their rights, ways of their implementation and protection, as well as the types of assistance available; then establishment and improvement of the work of info points and support centres; and producing and distributing publications as well as organizing an information campaign aimed at raising awareness of the situation, needs and problems of migrants. </t>
  </si>
  <si>
    <t>Organisations of refugees from republics of Former Yugoslavia (established as associations)  received financial support from state.</t>
  </si>
  <si>
    <t xml:space="preserve">Consultations with asylum seekers are held occasionaly and are not obligatory nor regulated in any of the documents. They are not structural.
System of appointment is not regulated. Freedom of association is regulated by the Law on Associations of Citizens and is giving no restriction to the right of foreign citizens to organise in associations.
</t>
  </si>
  <si>
    <t>Membership in political parties is only reserved to Serbian citizens. Reference: The Law on Political Parties ("Sl. glasnik RS", Nos. 36/2009 and 61/2015).</t>
  </si>
  <si>
    <t>Constitution of Serbia (article 52).</t>
  </si>
  <si>
    <t>a, and b. As for c. No specific state body for monitoring is determined, but Ministry of Education is responsible for inclusion of children in regular classes.</t>
  </si>
  <si>
    <t xml:space="preserve">Text of the Curriculum includes topics related to communication literacy and academic literacy, noting that for Basic Interpersonal Communication Skills to be developed it takes two years, while for the Academic Language Proficiency five to seven years are needed. The proposed language support programs/modules are based on basic language and communicative skills. More info: http://www.mpn.gov.rs/wp-content/uploads/2018/09/Jezicka-obrazovna-podrska-.pdf </t>
  </si>
  <si>
    <t>Ministry of education developed curriculum on organization of language education in primary and secondary schools (Language support framework) for migrant pupils (migrants, asylum seekers, refugees). This Curriculum elaborates program of teaching Serbian as a foreign language, support technics and how to use Serbian as an intermediate language in adoption other subject matter of teaching ( it does not specifically refer to migrant children with temporary residence and permanent residence).</t>
  </si>
  <si>
    <t>Additionally, at the level of each school a Support plan for inclusion of migrant pupil’s is developed at it includes: activities of class supervisor, organization of general parenting meetings, class community classes to prepare parents and students for the arrival of a new student in need of support.</t>
  </si>
  <si>
    <t>In 2017 a handbook was developed for schools in the implementation of the Expert Guidelines for the Inclusion of migrants, refugees and asylum seekers. This handbook is intended to support school staff in order to strengthen their intercultural competences, reduce child stress, and in developing and implementing a Individual Support Plan for migrant pupils.</t>
  </si>
  <si>
    <t>In 2017 Ministry of education issued an Expert Instruction on inclusion of migrants/refugees/ asylum seekers in primary and secondary education. It envisaged appointment of a educational advisor in charge of inclusive education for migrants in the each school where migrants are enrolled. In 2017 through non-governmental initiative, supported by Ministry of Education of RS a brochure on brief description of structure of preschool (preparatory programme), primary and secondary education system in Serbia was developed and distributed to parents and guardians of children.</t>
  </si>
  <si>
    <t>In 2016 Ministry of Education, together with other relevant institutions formed a working group on inclusion of migrants into formal educational system (ongoing). Since then the focus of this working group was proposing measures targeted mostly on increase migrant pupils access to pre-school, primary education as well as to certain extent secondary education. In the future this forum could be used for formulation of measures targeted to increase their access to higher education.</t>
  </si>
  <si>
    <t>In-service professional development training include intercultural education and the appreciation of the cultural diversity for all teachers. Reference: Catalogue of the professional developments programs for the teachers, educational specialists and school principals.</t>
  </si>
  <si>
    <t>The official aims of intercultural education, including the appreciation of cultural diversity are integrated throughout the curriculum.</t>
  </si>
  <si>
    <t>All categories of migrants have the right to education, under the same conditions and in the manner prescribed by law for citizens of Serbia, including right to higher education as well. References: The law on the Fundamentals of the Educational System. According to the law regulating higher education a foreign national may enrol in accredited study programmes organized by a higher education institution under the same conditions as a local citizen, depending on prior education. Reference: Law on Higher Education. Enrolment of foreign students at the higher education institutions is regulated by the general conditions of competition for admission. According to this document, when registering for the admission, foreign students should submit validated diploma from high school or nostrified acquired foreign school document in accordance with Serbian law. Additionally, before entering college, foreign students are required to submit evidence that he/she had a health insurance for the school year and evidence that he/she speaks Serbian language or the language in which the study program is taught. The only difference is that all foreign students should pay tuition fees (state funded only studies of national students).  Reference:  http://www.bg.ac.rs/files/sr/upis/osn-i-integr-akademske/Opsti_uslovi-2019.pdf . 
Migrants are not recognized as beneficiaries of state targeted affirmative measures in admission process to the higher education institution. Once enrolled foreign students have access to counselling (Centre for career development), and mentoring under the same conditions as citizen of Serbia.</t>
  </si>
  <si>
    <t>A foreign citizen, stateless person and citizenship applicant has the right to education, under the same conditions and in the manner prescribed by law for citizens of Serbia. Reference: The law on the Fundamentals of the Educational System. Definition of compulsory-age education: Compulsory education in Serbia last eight years and six months: six months of  the preparatory preschool program and eight years of the elementary school. References: The law on the Basic Educational System. According to the law regulation all students have equal rights to attend school regardless of their residence status. Reference: The law on the Fundamentals of the Educational System.</t>
  </si>
  <si>
    <t>Art 59 of the Law on Foreigners (2018), the new Law on Foreigners from 2018 provides for the first time the possibility of autonomous residence of a foreigner who has resided in the Republic of Serbia without interruption for a period of four years on the basis of family reunification. A foreigner may also be granted independent residence if he or she has stayed for less than four years and is a victim of domestic violence or whose sponsor has died.</t>
  </si>
  <si>
    <t>According to the art. 65 in addition to determining fulfilment of the general conditions for granting temporary residence, responsible authority particularly assess the circumstances of each individual case and take into account the personal, family, economic and social circumstances, as well as the duration of the foreigner’s previous
stays.</t>
  </si>
  <si>
    <t>Duration of validity of foreigner with temporary residence on the grounds of family reunification  depends on the type of residence of the sponsor: one year and it shall be extended for the same period in the case when sponsor is citizen of RS, permanent residence or a foreigner who has been granted asylum; and in the case when sponsor is foreigner who has been granted temporary residence, temporary residence equal to temporary residence granted to the sponsor.</t>
  </si>
  <si>
    <t xml:space="preserve">According to the new Law on Foreigners,  sponsor can be also person who has been granted asylum in RS. </t>
  </si>
  <si>
    <t>This issue is related to the ground of legal residence in Serbia. The autonomous residence permit for parents and children is possible if for ex. The child finds job and his residence permit is connected with employment ground. There is no time limitations.</t>
  </si>
  <si>
    <t>a, b, d. the reason explained  as C as such is not defined by law (even though,  lack of evidence of justification for family reunification is reason defined by law).</t>
  </si>
  <si>
    <t>Art 29of the Law on Foreigners (2008)</t>
  </si>
  <si>
    <t>This requirement is not defined by the law. The high official of the Ministry of Interior confirmed that this request is considered anyway and the information are collected through the field visit. The Mol authorized representative has discretion to evaluate the accommodation conditions. Accommodation is considered only as a proof that supports the statement that sponsor and the applicant live at the same address (property contract, lease agreement, etc.)</t>
  </si>
  <si>
    <t>Law on Foreigners, among general conditions for approval of temporary residence (including temporary residence on the grounds of family reunification) stipulates 'proof of means for supporting himself during the planned stay'. According to the separate bylaw level of income needed is equalled with different alternative evidences, such as employment contract (without specifying the amounts of needed salary), a certificate of the amount of salary (without specifying the exact amount), a certificate or statement of possession of funds in the account of a bank registered in the Republic of Serbia in the amount of the minimum wage, and others.</t>
  </si>
  <si>
    <t>No requirements.</t>
  </si>
  <si>
    <t>No requirements prescribed.</t>
  </si>
  <si>
    <t>According to the Rulebook that regulates closer conditions for granting temporary residence, for a immediate family member (among others, parents and adult children) to be granted a temporary residence on the grounds of family reunification with sponsor, he/she has to prove to be dependent on the sponsor and not to have adequate family care in the country of origin, or that due to poor health condition he/she cannot meet his/her needs.</t>
  </si>
  <si>
    <t>No residence requirement. Sponsor can be citizen of the RS, foreigner with approved temporary residence or permanent residence.</t>
  </si>
  <si>
    <t>In 2018 Serbia adopted Law on National Qualifications Framework that regulates, which regulates procedure for professional recognition of academic diploma acquired abroad. The procedure applies to anyone who has obtained a degree abroad (both domestic and foreign nationals). However, the procedure for nationals of certain countries with which the RS has bilateral agreements is shortened.</t>
  </si>
  <si>
    <t>Since October 2015, conduction of professional recognition procedure was under the responsibility of ENIC/NARIC Centre Serbia. New Law on Higher education introduced procedure for professional recognition (art 105b).</t>
  </si>
  <si>
    <t>Only NGO projects.</t>
  </si>
  <si>
    <t xml:space="preserve">According to, that time, applicable Law on Higher education, recognition of academic qualification was entirely in jurisdiction of higher educational institution and in accordance to their general act. </t>
  </si>
  <si>
    <t>All of them, provided they have both residence permit and work permit, and they are listed as unemployed at NES, in accordance with Articles 50-52 od Law on employment and unemployed benefits. No access study grant</t>
  </si>
  <si>
    <t xml:space="preserve">Foreigners can be employed in public sector on the assisted technical positions, while as civil servants, only Serbian citizens can be employed.  </t>
  </si>
  <si>
    <t>.Permanent residents and residents on family reunion have immediate access to labour makret, provided they have work permit, in accordance with Art. 11, 12. of Law on Employment of Foreigners. Foreigners who apply for work permit for employment are subject of labour market test. Purpose of this test is to see whether there are unemployed Serbian citizens who have the same qualifications as foreigner (Art.16).</t>
  </si>
  <si>
    <t xml:space="preserve">
A conviction prevails about objectivity and neutrality of service providers, which provide equal health care regardless of origin of patient.
</t>
  </si>
  <si>
    <t>There have indeed been a rising number of project (but funded by IOM or MNZ (Ministry of the Interior) (AMIF), however, there are no systematic public funds available for research, and no continuation of projects after they end due to lack of funding</t>
  </si>
  <si>
    <t>The situation has improved since 2014 and more projects exist in this field but we are reluctant to assign a 50 here, since there is still no policy or systematic solutions ( a) was available on project basis only, ad hoc etc.)</t>
  </si>
  <si>
    <t>Even though the Patient Rights Act (ZPacP, Zakon o pacientovih pravicah, available online here: https://zakonodaja.com/zakon/zpacp ) includes the patient's right to understand the procedure, to be informed and not be discriminated, in practice there is a great lack of a systemic solution (national or regional policy) regarding the availability of interpreting services. However, as the need definitely exists for the provision of interpretation services, some medical institutions find partial and ad hoc solutions for their patients. We have information on how the University Medical Center Ljubljana (UKCL) deals with this. They told us that they usually try to communicate in English (which most medical staff knows) or another language (German or Serbo-Croatian). If this does not work, they try to contact a member of staff who could speak a required language. In 2013, the Officer for education of the UKCL did a survey among its employees on what languages they speak and they have compiled a list of persons, who could act as “community translators”. This list is informal, it is used only internally in cases when no other solution is possible, and while it does cover some languages (Albanian etc), it still excludes the more “exotic” languages. (Source, interview with the UKCL Public Relations department, January 2015.)</t>
  </si>
  <si>
    <t xml:space="preserve">Only one group  – legal migrants.
Explanation: Migrants with at least compulsory health insurance (and as we have stated above, that is mostly legal migrants, if they meet the additional requirement, and certain groups of vulnerable asylum seekers, as well as all children under 18) have an equal access to health education and health promotion as nationals, since there is no special program adapted to migrant population. However, migrant groups are socialy excluded and as a consequence often do not have enough information about health promotion programs, especially about preventive programs. As a result, they usually do not respond to them (Razlogi za neodzivnost na program Svit 2015). Good example is SVIT - national programme for the screening and early detection of precancerous changes and colorectal cancer cancer screening programs, that provides invitation in three languages (Slovenian, Italian, Hungarian) but not in other languages that migrant population in Slovenia speaks (Bosnian, Albanian etc.). Health education and health promotion programs do not take into account special needs and circumstances, characteristic of migrant population. </t>
  </si>
  <si>
    <t xml:space="preserve">Information can be reached (via internet, brochures in public places etc.) by all three groups. However since the information is difficult to find, the access to it depends on personal initiative and motivation. Asylum seekers tend to be better informed, due to their accomodation in reception center where information is centralized and provided also by employees and various NGOs. </t>
  </si>
  <si>
    <t xml:space="preserve">Even though emergency health care is supposed to be given to anyone who needs it without additional requirements, undocumented migrants often need to provide additional documentation.
There is a common practice in different health institutions that migrants and other vulnerable individuals are asked to present health card in/or personal documents. When they do not have it, they may be denied treatment, even in urgent cases. (This is also due to the administrative discretion in granting coverage – see the answer below).      Even though undocumented migrants have the right to urgent medical treatment, the decision of whether they will receive treatment in a particular case depends on the administrators and health workers making a clinical judgement about the critearia for what is “urgent”. In cases when a a treatment of an emergency case turns out to be non-urgent, the medical staff are expected to take personal responsibility for the costs. Besides, since the emergency care is covered by the Ministry of Health budget, the medical staff needs to provide a range of different documents justifying the costs for provided health care services, eg. police statement in case of undocumented migrants, confirmation of NGO Helisinki Monitor in case of Roma, non-Slovenian citizen, etc. (these requirements of the medical staff are documented in the document from Ministry of Health, 2010, entitled Navodilo za sprejem pacientov v zdravstveno obravnavo v ambulantah nujne medicinske pomoči oziroma v sprejemnih ambulantah v bolnišnicah ter za obračun opravljenega dela – Directive for the reception of patients in health care treatment, in the clinics for urgent medical care, or in reception clinics in hospitals, and for dealing with the costs of the service offered,  available in Slovenian here www.mz.gov.si/fileadmin/mz.gov.si/pageuploads/pravilniki/2010/VELJAVNO_NAVODILO_2.8.2010.doc ). Emergency health care is therefore presented as universal right but in practice it is encumbered through different administrative demands and depends on arbitrary decisions of medical stuff. In case the treatment is regarded as nonurgent a person needs to pay for the service out of pocket.
</t>
  </si>
  <si>
    <t xml:space="preserve">Explanation: 
Undocumented migrants are excluded from system of health care coverage. They are not entitled to healtcare insurance on the basis of article 15 of Health Care and Health Insurance Act (ZZVZZ), which defines almost all categories of insured subjects. Theoretically they have the possibility of paying for private insurance (e.g. Coris), which is costly and provides a narrow range of services. They are entitled to emergency care declared as a right of anybody in need on the territory of Slovenia but there are some obstacles in excersizing this right (see q. 3b).
Since the majority of undocumented migrants is uninsured they have a possibility of treatment in health care centers for people without health insurance in Ljubljana, Maribor and Koper. These centers are based on voluntary work of medical staff and donated medicine, and do not provide the same quality and range of health care as other public health centers –- they are thus not a systematic solution.
Undocumented migrants accommodated in the detention center in Postojna have an access to a nurse, which is employed in the facility. She treats non-urgent medical conditions, examining and distributing basic medicine. When undocumented migrants waiting to be deported are first accommodated in the center, they go through a medical examination by medical doctor, who is also available on call when necessary.
A special category of undocumented migrants are those that hold the so called “dovoljenje za zadrževanje”, or the permission to stay, on the basis of article 73 of the Aliens Act. They are defined as foreigners, who need to be deported from Slovenia, but whose deportation is not possible due to different reasons (for example because the deportation is not allowed, a person does not have valid personal documents, or due to their health condition or the death of their family member etc.). Article 75 of Aliens Act gives them the right to emergency or needed health care, but since they are usually accommodated outside of  the detention centre, they encounter different obstacles when exercising this right in health care institutions. This provision should be regarded as unsatisfactory since the permission to stay can be prolonged to many months or even years.
</t>
  </si>
  <si>
    <t>. All migrants who do not have an access to the national system of health care also do not have an access to voluntary health insurance system. 
Migrants who are not included in the health insurance system of the Republic of Slovenia have the right to urgent or necessary health care services, the payment of which is provided in accordance with the European legal order, international agreements or from the state budget. The right to emergency health care is supposed to be an universal right accessible to the general population living in Slovenia or passing through its territory. However the analysis of legislation and policies shows that this universal right is violated by different adminstrative and structural obstacles preventing the possibility of exercising this right. Asylum seekers are entitled to urgent medical care only, but there is also a nurse in the reception center for asylum seeker, who they can turn to in all cases of illness. It is the nurse who refers the asylum seekers to a local health center, in case a need arises. In that sense, whether the asylum seeker will receive treatment depends on the discretion of the nurse in question. For the services, that are not covered by the urgent medical care, a special commission, appointed by the Ministry of the Interior, makes a decision of whether the asylum seeker needs the treatment or not.</t>
  </si>
  <si>
    <t xml:space="preserve">Condition: residence in asylum-seeker centre
Explanation: Asylum seekers in general are not included in the system of health care coverage. They are only entitled to emergency health care - but that is, according to the law, supposed to be provided to any person on the territory of Slovenia, regardless of their legal status or inclusion in the health care coverage. There are also certain exceptions to this (certain categories of asylum seekers - such as children, women and vulnerable persons - are included in the system - see question 2b). As most asylum seekers are accommodated in the only center for asylum seekers, there are further health provisions for them (see question 2b) -- but it needs to be stressed that the presence of a medical staff, employed by the center, cannot be counted as inclusion into the system of health care coverage, as the possibilities of referral to specialists does not work in the same way as within the system of health care coverage. Anything above the basic provision of care is subject to conditions, which are not linked to the workings of the system of health care coverage, but are imposed by the law and regulations of the Ministry of the Interior.
</t>
  </si>
  <si>
    <t>. All migrants who do not have an access to the national system of health care also do not have an access to voluntary health insurance system. 
Migrants who are not included in the health insurance system of the Republic of Slovenia have the right to urgent or necessary health care services, the payment of which is provided in accordance with the European legal order, international agreements or from the state budget. The right to emergency health care is supposed to be an universal right accessible to the general population living in Slovenia or passing through its territory. However the analysis of legislation and policies shows that this universal right is violated by different adminstrative and structural obstacles preventing the possibility of exercising this right</t>
  </si>
  <si>
    <t xml:space="preserve">Option 2, some conditions for inclusion.
Explanation: Most legal migrants are covered by the same system as nationals, but subject to additional requirements. However, the answer depends on the particular sub-category of legal migrants:
(1) Migrants with permanent residence status are covered by the same system as nationals. They are insured on the basis of the different points in the article 15 of the Health Care and Health Insurance Act (ZZVZZ). Migrants with a permanent residency status also have a right to be insured as persons receiving welfare on the basis of the article 30 of the Exercise of Rights to Public Funds Act (ZUJPS-C).
The dependents of migrants with a permanent residence status can be insured on the basis of article 20 of the Health Care and Health Insurance Act (ZZVZZ) either as a close family member (this includes children born inside and outside of wedlock, adopted children or children who have been placed into a family by the decision of the responsible authority, with the aim of adoption) or as a member of the wider family (stepchildren, grandchildren, brothers, sisters or other children without parents – here, a child with parents, who are completely and permamently unable to work or who cannot take care of their child, is also counter as a child without parents). 
Migrant's close family members can be insured on this basis only after they obtain temporary residence status in Slovenia for at least three months, while migrant's wider family members can be insured only after obtaining permanent residence status. It is important to stress that health insurance with basic coverage is a requirement for obtaining the temporary residence status in the first place (article 22 and 23 of Aliens Act). Therefore it is a common practice that migrants pay for a private insurance for the first three months . 
(2) Migrants with temporary residence status are subject to additional requirements.
(a) They can be covered by the same system as nationals, if they are employed on the basis of a regular contract (either permanent or temporary). In this case they are insured in accordance with one of the categories anticipated in the article 15 of ZZVZZ. In this case, the employer pays for their health insurance. However, it should me mentioned that it is a frequent practice of employers to esquivate payment of health insurance for migrant workers which results in obstacles in accessing health care. Some changes were made by the authorities in the past three years to prevent arbitraty unregistering of migrant workers from health insurance by their employees but the field should continue to be closely monitored (Lipovec Čebron 2010; Delavci migranti v primežu politike 2011).
(b) Dependents of migrants with a temporary residence status that are also employed on the basis of a regular contract can be covered by the same system as nationals. However, thay are able to acquire the same coverage as nationals only after three months of regular status (see point 1). Besides, NGO reports (e.g. Safe house for women, victims of violence in Celje) stress that in cases of (formal or informal) divorce, the holders of family insurance can arbitrarily unregister their spouses with temporary residence from health insurance, leaving them uninsured. In such cases, their spouse's only option is to pay for private insurance, which they often cannot afford due to the lack of income. This field should be closely monitored and a policy proposed, specially in cases of family violence, where victims need to be regarded as a very vulnerable category.   
d) Foreign students that do not hold European Health Card or are not subjected to bilateral agreements that Slovenia has with other republics of former Yugoslavia can be insured on the basis of 14th point of the article 15 of ZZVZZ. However the field is under-researched so it is not clear if in practice this enables full coverage and access to health care for foreign students, citizens of non-EU states.
References: 
Delavci migranti v primežu politike 
2011 Delavci migranti v primežu politike: poročilo o položaju delavcev migrantov in izvajanju migracijske politike. Ljubljana: Zveza svobodnih sindikatov Slovenije. Availible online: &lt;http://www.sindikat-zsss.si/attachments/article/42/DelavciMigrantiVPrimezuPolitike_porocilo_NK_227010.pdf&gt;.
Lipovec Čebron, Uršula
2010 'Slepa pega evropskega zdravstva: analiza nekaterih vidikov zdravja migrantov.' In: Migranti v Sloveniji – med integracijo in alienacijo. Karmen Medica, Goran Lukič and Milan Bufon, ed. Koper: Založba Annales. Pp. 51-87.
</t>
  </si>
  <si>
    <t xml:space="preserve">There are no systematic research that would be used to inform national or regional policies with the aim to improve access of migrants to health care. There are a few research projects, but they tend to be sporadic, or focused on another population (such as those who are uninsured and thus excluded from access to health care), but which also includes migrants. Given that compulsory insurance is obligatory in Slovenia for all with permanent residence, there is more focus on people facing obstacles in access, which includes migrants too. Some such recent research projects include:
- "Access of migrants to the rights of social and health care: policies and practices”, conducted by the Institute for Ethnic Studies (more information available here: http://www.inv.si/Dokumenti/dokumenti.aspx?iddoc=806&amp;idmenu1=313&amp;lang=slo)
– “Interpreting for the needs of the health care system in Slovenia”, the joint project by the Faculty of Arts of the University of Ljubljana, the University Medical Centre Ljubljana, and the University Psychiatric Hospital (more information available here: http://www.sicris.si/public/jqm/prj.aspx?lang=slv&amp;opdescr=rsrSearch&amp;opt=2&amp;subopt=400&amp;code1=rsr&amp;code2=nameadvanced&amp;psize=1&amp;hits=1&amp;page=1&amp;count=&amp;search_term=name=vojko%20gorjanc%20and%20sci=%20and%20fil=%20and%20sub=%20and%20type=%20and%20stat=%20and%20edulevl=&amp;id=6702&amp;slng=&amp;order_by=)
– “Skupaj za zdravje”, Together for Health, a project by National Institute for Public Helath, more information available here: http://www.skupajzazdravje.si/projekt/.
– Public tender for co-funding of programs of help, counceling and treatment for persons without health insurance in 2013 and 2014, Ministry of Health (more information available here: (http://www.mz.gov.si/fileadmin/mz.gov.si/pageuploads/javno_zdravje_2013/razpis_2013_14/Razpisna_dokumentacija1.pdf
</t>
  </si>
  <si>
    <t>Majority of migrants in Slovenia are from ex-Yugoslavia, and due to their origin are not regarded as culturally different to the extent that they would need a specially adapted and culturally sensible health care. This is not necessarily true, as there are residents of the ex-Yugoslavia with significant cultural differences (the Kosovo Albanians). But besides, this sort of view leaves out significant differences in cultural practices regarding health and disease, which exist in some of the other less represented migrant communities.</t>
  </si>
  <si>
    <t>In 2016 the National Assembly of the Republic of Slovenia adopted a Protection Against Discrimination Act (PADA) which established the Advocate of the Principle of Equality, an independent and autonomous state body mandated to deal with discrimination.</t>
  </si>
  <si>
    <t>Protection against Discrimination Act (Zakon o varstvu pred diskriminacijo) is in force since 2016. It stipulates appointment of Advocate for the Principle of Equality and a special governmental office has been established (see http://www.zagovornik.si/en/).</t>
  </si>
  <si>
    <t xml:space="preserve">New  Protection Against Discrimination Act   was adopted in 2016.                                              
Access to procedures:                                Art. 39 of Protection Against Discrimination Act                                   Shift of burden of proof:                             Art. 40 of Protection Against Discrimination Act                                   Role of the Advocate and non-governmental organisations:                        Art. 41 of Protection Against Discrimination Act                                   Sanctions:                                                        Art. 42 and 45 of Protection Against Discrimination Act                                                                                   </t>
  </si>
  <si>
    <t>Protection Against Discrimination Act - adopted in 2016</t>
  </si>
  <si>
    <t>Protection Against Discrimination Act - adopted in 2016.</t>
  </si>
  <si>
    <t xml:space="preserve"> Implementation of the Principle of Equal Treatment Act (Zakon o uresničevanju načela enakega obravnavanja ZUNEO) was in force from 2004 until 2016 (see http://pisrs.si/Pis.web/pregledPredpisa?id=ZAKO3908; http://www.ilo.org/dyn/natlex/docs/ELECTRONIC/68656/89155/F265912074/SVN68656.pdf. ) A special  Council for the Implementation of the Principle of Equal Treatment was in place and the  Office  for  Equal  Opportunities      coordinated  the  activities  of  individual  ministries and governmental services related to the implementation of this Act as well as performed technical and administrative duties for the Council.</t>
  </si>
  <si>
    <t>A, B and D                                                          Implementation of the Principle of Equal Treatment Act</t>
  </si>
  <si>
    <t>Implementation of the Principle of Equal Treatment Act</t>
  </si>
  <si>
    <t xml:space="preserve">Implementation of the Principle of Equal Treatment Act.
</t>
  </si>
  <si>
    <t>Implementation of the Principle of Equal Treatment Act.</t>
  </si>
  <si>
    <t xml:space="preserve">Implementation of the Principle of Equal Treatment Act.
Race, ethnicity, religion and belief are specifically mentioned, while nationality could be covered by a general clause " or any other personal ground". The legislation did change, however, the changes did not impact the MIPEX score. See 2008 Criminal Code and 2007 amendments to the Implementation of the Principle of Equal Treatment Act.
</t>
  </si>
  <si>
    <t>There is a list of circumstances in which a person does not need to provide proof of renouncing their foreign nationality: a stateless person; upon proof that under the law of the foreign country the person loses their nationality when acquiring another nationality through naturalisation; if they can prove that their country did not decide within a reasonable time upon their request for release from their nationality; upon proof that such dismissal cannot be given by his/her State or that the voluntary acquisition of foreign citizenship is considered as an act of disloyalty sanctioned by the regulations of his/her State; in case of naturalisaton of minors; naturalisation under special conditions (e.g. for refugees)</t>
  </si>
  <si>
    <t>The law demands clear criminal record, meaning that the applicant should not have served a prison sentence of more than 3 months or have been sentenced to a conditional prison term of more than 1 year. See Article 10 of the Citizenship of the Republic of Slovenia Act (Official Gazette of the Republic of Slovenia 24/2007- official consolidated text2).</t>
  </si>
  <si>
    <t>Decree on criteria and circumstances establishing conditions for acquiring the citizenship of the Republic of Slovenia through naturalisation stipulates that the applicant has to uniterruptedly receive income that amounts to sufficient means for at least two years prior to filing an application, the decree also stipulates the list of acceptable sources of income (social assisstance does not apply) - https://infotujci.si/en/third-country-nationals/slovenian-citizenship/#terms_1</t>
  </si>
  <si>
    <t xml:space="preserve">The obligatory examination of the command of the Slovenian language according to the item is taken by the person who applies for acquisition of the citizenship, before the competent commission appointed by the Government of the Republic of Slovenia which also specifies the criteria for the written and oral examination; the level of the language requirement is basic;  one has to prove that one speaks Slovenian for the purpose of everyday communication.The law sets language requirement at a "basic level" (see Article 10 of the Citizenship Act of the Republic of Slovenia (https://www.legislationline.org/download/id/6579/file/Slovenia_Citizenship_Act_1991_am2002_eng.pdf) </t>
  </si>
  <si>
    <t>Based on Article 9 of the Citizenship Act, A child born or found in the territory of the Republic of Slovenia shall acquire citizenship of the Republic of Slovenia if his/her father and mother are unknown or of unknown citizenship, or stateless. Upon request of the parents, citizenship of the Republic of Slovenia of a child who acquired citizenship of the Republic of Slovenia in accordance with the preceding paragraph, shall be lost if prior to the age of 18 years it is discovered that the parents are foreign citizens. Citizenship shall be lost on the day the decision was handed over.</t>
  </si>
  <si>
    <t>Article 10 of the Citizenship Act requires that the person has actually been living in Slovenia for 10 years, of which for the past 5 years prior to the submission of the application continuously and has the lawful status of an alien. Persons with  refugee status may apply for citizenship of the Republic of Slovenia after five years of residence in the Republic of Slovenia if they also fulfil the other conditions prescribed by the Citizenship of the Republic of Slovenia Act.</t>
  </si>
  <si>
    <t>This is not condition for renewal (since perit is permanent and there is no need for renewal) but for termination: permanent residence permit can be terminated if the person stays outside of EU MS for one year or more, unless he/she was sent abroad for work, studies or medical treatment.</t>
  </si>
  <si>
    <t>Once long term residence is acquired there is no need to renew it as it is not limited with time.</t>
  </si>
  <si>
    <t>No time limit.</t>
  </si>
  <si>
    <t>Aliens who apply for a permit for permanent residence, must at the request of the competent body, enclose with the application, evidence of the funds required to support themselves, evidence demonstrating their entitlement; the law states that the funds must equal efficient means of subsistence (per month at least in the amount of the basic minimum income in the Republic of Slovenia).</t>
  </si>
  <si>
    <t>There is no language requirement however voluntary courses of Slovene language are available.</t>
  </si>
  <si>
    <t xml:space="preserve">According to Article 41 (1) of the Aliens Act a permanent residence permit may be issued to an alien who has resided in Slovenia uninterruptedly for five years on the basis of a temporary residence permit, if he/she fulfills other conditions for issuing the permit laid down in this Act and if there are no reasons to refuse the issuing of the permit referred to in Article 43 of this Act. </t>
  </si>
  <si>
    <t>The Info Point was re-established recently in September 2019.</t>
  </si>
  <si>
    <t>The Info Point (information one-stop-shop) for foreigners was established by the Employment Service of Slovenia as a pilot project in 2010. It ceased to operate in 2015 due to a lack of funding and during this time the information was provided only through website and on ad hoc basis. The Info Point was re-established recently in September 2019.</t>
  </si>
  <si>
    <t xml:space="preserve">Only on paper, does not happen: The national consulting body (Svet za vključevanje tujcev) was established in 2012 and in 2015 it added three members elected as representatives of migrant communities in Slovenia. It has not actually met regularly (it seems that not at all in 2018/2019) and seems to exist primarily pro forma (this evaluation is based on an interview with Franci Zlatar, Slovene Philanthropy, 22.07.2019). It is a consultative body without actual power of decision-making. </t>
  </si>
  <si>
    <t>Public funding on national level concern in particular immigrant societies and associations of public interest in the field of culture. In line with the Act on Enforcing Public Interest in the Field of Culture, the Ministry of Culture annually issues a public appeal setting conditions and criteria for projects.</t>
  </si>
  <si>
    <t>The Ministry of Interior launched a large information campaign in 2009, with an aim of informing TCN on their rights and obligations in the Republic of Slovenia; an important result is setting up an information web page helping the TCN. The information web portal touches every part of living in Slovenia for TCN, including information about work rights, work permits, social rights, education and housing. Accessible on: http://www.infotujci.si/index.php?setLang=EN&amp;t=&amp;id=</t>
  </si>
  <si>
    <t>TCN can become an honorary member when so stipulated by political party's statute. Political party can be sanctioned when TCN is a member under other conditions. EU citizens may be members of political parties when having the voting right in Slovenia (Refer to Political Parties Act, Official Gazette 100/2005, Art. 7 and 28)</t>
  </si>
  <si>
    <t xml:space="preserve">Right to vote in local elections of the community of residence when holding a long-term (permanent) resident permit. No reciprocity applies. </t>
  </si>
  <si>
    <t xml:space="preserve">In 2019, contact point for migrants was opened within the Employment Service of Slovenia, which offers counselling to migrants also about education and opportunities. </t>
  </si>
  <si>
    <t>B applies. In-service development traning mainly consists of seminars, conferences and similar.</t>
  </si>
  <si>
    <t xml:space="preserve">B applies. </t>
  </si>
  <si>
    <t xml:space="preserve">A applies. </t>
  </si>
  <si>
    <t>There is a lack of support for pre-primary education.                       
 (The formal language support in primary and secondary education  lacks full implementation in practice due to lack of staff and insufficient number of hours for languauge instruction.). 
A applies. Organization and Financing of Education Act Education (Official Gazette of the Republic of Slovenia 36/2008) in Article 81 provides for state financing for Slovene language learning by aliens in regular primary and secondary education. See also the Correspondent's comment under 48. Support in language(s) of instruction is available up to 35 teaching hours (45 minutes) per school year in primary (compulsory) and secondary (post.compulsory education), exceptionally it can be prolonged for an additional year. Thus, it is not continuous and ongoing.The Ministry decides upon teaching hours for an individual pupil, while it is up to the school how this education is conducted. Also on local some financing for this purpose is available, e.g. in the capital city - Ljubljana it is inlcuded in Strategy of education development 2009-2019. Some principles and measures providing this support in pre-primary education are suggested by  the 1999 Kindergarten curriculum as well as the 2007 Strategy and the 2009  Recommendations cited above.</t>
  </si>
  <si>
    <t>In accordance with Higher Education Act (Zakon o visokem šolstvu) the minister responsible for higher education prescribes the number of places for foreign nationals enrolled under the principle of reciprocity and conditions concerning payment of tuition; learning Slovenian language is provided for foreign nationals (same rules applied in 2010).</t>
  </si>
  <si>
    <t>Migrants on temporary residence permit do not have access to pre-primary. Asylum seekers do not have access to public pre-primary education. For 18-year-olds it is no longer a right to education, it depends on schools if they accept them. Undocumented have only right to primary (compulsory) education. According to the Kindergartens Act (Zakon o vrtcih, article 10) children of TCNs have same access to pre-primary education, if at least one of the parents is "personal income taxpayer" (zavezanec za dohodnino). To vocational training and university education TCNs have same access as nationals under the condition of reciprocity - otherwise they need to pay tuition.</t>
  </si>
  <si>
    <t>On the application of a TCN who unites with his or her family, close family members who are TCNs are granted a temporary residence permit, that is valid for the same period of time as the applicant’s, but not longer than one year. The permit may be extended for the period of time equal to that granted to the applicant’s temporary residence permit, but not longer than two years. A temporary residence permit for a close family member of a TCN who permanently resides in Slovenia is granted for the period of one year and extended for a period of up to two years (refer to Article 36 of the Aliens Act - Official Gazette of the Republic of Slovenia 64/2009 – official consolidated text6)</t>
  </si>
  <si>
    <t>Other sources can include e.g scholarships or spouses support.</t>
  </si>
  <si>
    <t>at the level of social assistance and no income source is excluded (even savings count)</t>
  </si>
  <si>
    <t>No requirement of predeparture language measure</t>
  </si>
  <si>
    <t xml:space="preserve">2014 Act Amending the Aliens Act (Zakon o spremembah in dopolnitvah Zakona o tujcih /ZTuj-2A/) aliens with temporary residence permit only have the right to family reunification if they have resided in Slovenia for at least one year and that hold a temporary residence permit with the validity of minimum one year – thus returning to the regime valid before 2011. </t>
  </si>
  <si>
    <t>Only some of b) and only some of c) do have. Social assistance is the main differentiating factor, hence, we assign "0".</t>
  </si>
  <si>
    <t>TCNs who have the status of international protection, do (TheEmployment Service of Slovenia has two persons, one in Ljubljana and one in Maribor, who work specifically with recipients of international protection in terms of their employment. There are also incentives in place for employers.</t>
  </si>
  <si>
    <t xml:space="preserve">In 2013 a new Scholarship Act was adopted, allowing administration of study grants only to TCNs who are long term residents; with the exception of one particular study grant type aiming at international mobility (education, study visits and participation in international competitions), that is accessible also to foreign nationals with permanent residence abroad that do not have long term residence status - for education in Slovenia. </t>
  </si>
  <si>
    <t>With the new act there are less restrictions, however, it is still not without restrictions for foreigners to access self-employment. Article 15 of the Self-employment and Work of Foreigners Act, in force since 2015, states that all foreigners with permanent residence can, and others after 1 year resindence. (Tujec se lahko samozaposli po enoletnem neprekinjenem zakonitem prebivanju v Republiki Sloveniji.)</t>
  </si>
  <si>
    <t xml:space="preserve">Article 6 of the Employment, Self-employment and Work of Foreigners Act, in force since 2015 allows family reunion permit holders but ONLY if they are in union with a Slovenian national; this means it is only for one category of TCNs. To cite Article 6: The right of free access to the labour market shall apply to: 
1. foreigners residing in the Republic of Slovenia on the basis of a temporary residence permit for family reunification with a Slovenian citizen; 
2. foreigners residing in the Republic of Slovenia on the basis of a permanent residence permit; 
3. foreigners residing in the Republic of Slovenia on the basis of a temporary residence permit issued to foreigners of Slovenian origin; 
4. foreigners residing in the Republic of Slovenia on the basis of a temporary residence permit issued to victims of trafficking in human beings; 
5. foreigners residing in the Republic of Slovenia on the basis of a temporary residence permit issued to victims of illegal employment; 
6. foreigners granted the right to international protection in the Republic of Slovenia and their family members residing in the Republic of Slovenia on the basis of a residence permit for family reunification; 
7. foreigners granted temporary protection status demonstrated by the identity card of a person granted temporary protection; 
8. foreigners whose identity has been established beyond doubt and who have been granted the status of an applicant for international protection in the Republic of Slovenia; such foreigners shall be granted this right nine months after filing an application for international protection, provided that no decision of the competent authority has been served thereon in that period and the delay cannot be attributed to the foreigner. Foreigners shall demonstrate fulfilment of the aforementioned conditions by means of a certificate from the ministry responsible for internal affairs. 
(3) The foreigners referred to in the preceding paragraph shall also have the right to free access to the labour market during their residence in the Republic of Slovenia on the basis of a certificate demonstrating that the application for extension of a residence permit or status was submitted in due time. 
</t>
  </si>
  <si>
    <t>Recognition of certificates and diplomas is based on Recognition and Evaluation of Education Act (Official Gazette of the Republic of Slovenia, 73/2004) Accordingly there are two procedures at the Ministry of Higher education, Science and Technology. In the procedure for recognition for the purpose of continuing education a person will be entitled to invoke his/her right to further education or retraining, while in the process for the recognition of a foreign certificate or diploma. For the purpose of employment an individual will be allowed to enter the Slovenian labour market and use the foreign title of vocational and professional education or professional and academic title. To exercise any other rights based on the school certificate or on the results of an individual in education, the law provides for the evaluation of education which enables an individual to require those rights (such as registration at the Labour Office or scholarship) or to obtain them in the process.</t>
  </si>
  <si>
    <t xml:space="preserve">TCNs are treated equally as nationals in vocational education if there is a reciprocal agreement, otherwise there is a study fee. The competent minister may set the annual number of foreign nationals (Vocational Education Act, Official Gazette of the RS 79/2006, see Art 7) </t>
  </si>
  <si>
    <t>TCN has to have a personal work permit for three years or an indefinite period of time or has to have a status of asylum seeker to be entered in the register of unemployed persons;</t>
  </si>
  <si>
    <t>The mentioned law does not reserve certain activities for nationals, but these could be found in legislation covering the judiciary sector (e.g. Notary Act, attorney at law; bailiff;). In these sector the citizenship of Slovenia is a condition for self-employment.</t>
  </si>
  <si>
    <t>Article 88 of the Civil Cervants Act sets the citizenship of Slovenia as a requirement for the appointment to title in the public sector.</t>
  </si>
  <si>
    <t>Name of new law/policy: Employment and Work of Aliens Act (Zakon o zaposlovanju in delu tujcev /ZZDT-1/)
Date of adoption &amp; date of entry into force: Adoption: 29 March 2011 / Entry into force: 23 April 2011 
New categories of migrants with direct access to the labour market based on their status (without additional requirement of a work permit): in addition to EU, EEA and Swiss nationals and their family members also immediate family members of Slovenian nationals, migrants of Slovenian descent, migrants with permanent residence permit in Slovenia, refugees and migrants with long term resident status in another EU member state (after residing in Slovenia for one year).</t>
  </si>
  <si>
    <t>Equality of rights to healthcare is envisioned by law on the state level. No systematic attention is paid to migrant or ethnic minority health throughout service provider organisations and health agencies</t>
  </si>
  <si>
    <t>A number of studies regarding access to medicine of Roma minority https://www.osce.org/uk/odihr/131776?download=true</t>
  </si>
  <si>
    <t>No systematic information on  health education and promotion</t>
  </si>
  <si>
    <t>According to Law On State Medical Guarantees, provider of medical services is obliged to inform the patient on what services one may get under state guarantees' cover (full coverage for permanent residents and refugees, urgent help for others with reimbursement afterwards )
https://zakon.rada.gov.ua/laws/show/2168-19/ed20171019</t>
  </si>
  <si>
    <t>B. Urgent help is available immediately for everyone, still foreigners who do not have permanent residence permit should reimburse costs for the services during next 30 days. Medical entity is obliged to inform Border Guard Service about the case of providing medical treatment to e foreigner in order to ensure payment. Severity of pursuance in case of non-payment is not defined. Foreigners on the temporary permit or without permit should also pay any other medical services.
Decree on Medical help to foreigners https://zakon.rada.gov.ua/laws/show/121-2014-%D0%BF</t>
  </si>
  <si>
    <t>Some conditions for inclusion. According to Article 11 of the Law on foundations of legislation on helthcare of Ukraine, only legal permanent residents have equal access to free medical help as well as Ukrainian nationals, while according to Decree of Cabinet of Ministers of Ukraine #667 "On approving the Procedure for providing medical assistance to foreigners and stateless persons temporarily staying in the territory of Ukraine", temporary residents have access only to paid medical help. https://zakon.rada.gov.ua/laws/show/2801-12. https://zakon.rada.gov.ua/laws/show/121-2014-п</t>
  </si>
  <si>
    <t>No legislation regarding informing foreigners about their rights and use of health services</t>
  </si>
  <si>
    <t>Both of these.  Assessment is mentioned explicitlyin Article 12 of the Law on Countering Discrimination. Article 9 of the same Law tells that "subjects authorized to prevent and counter discrimination may apply in their activities positive measures" 
https://zakon.rada.gov.ua/laws/show/5207-17</t>
  </si>
  <si>
    <t>Ombudsman may assist to victim with legal advice, may intervene to the judicial  process on any stage, question and gather information regarding the case, head official claims to law enforcement and investigative agencies  to start a  case 
https://zakon.rada.gov.ua/laws/show/776/97-%D0%B2%D1%80</t>
  </si>
  <si>
    <t>Ombudsman has mandate to cover all cases of violation of rights and freedoms of Ukraine nationals, foreigners and stateless persons. Law on Ombudsman explicitly mentions discrimination on the basis of race, ethnicity, religion, but does not mention nationality 
 https://zakon.rada.gov.ua/laws/show/776/97-%D0%B2%D1%80</t>
  </si>
  <si>
    <t>Constitution of Ukraine explicitly covers grounds a) and b) (Article 24, Art.26), implicitly covers all three grounds (Foreigners have the rights and duties as the citizens of Ukraine except for exceptions established by Constitution and laws)
a) b) and c) are excplicitly covered by "Law on principle of prevention and counteraction of discrimination in Ukraine" (citizenship is included into definition of discrimination) since 2014
https://zakon.rada.gov.ua/laws/show/254к/96-вр, https://zakon.rada.gov.ua/laws/show/5207-17</t>
  </si>
  <si>
    <t>All three grounds covered by definition of discrimination of  "Law on principle of prevention and counteraction of discrimination in Ukraine". Article 4 of the same law defines that it is applicable in field of relations between legal entities of public and privat law registered in Ukraine and private persons, including social protection . https://zakon.rada.gov.ua/laws/show/5207-17</t>
  </si>
  <si>
    <t>All three grounds covered by definition of discrimination of  "Law on principle of prevention and counteraction of discrimination in Ukraine". Article 4 of the same law defines that it is applicable in field of relations between legal entities of public and privat law registered in Ukraine and private persons, including employment and education At the same time vocational training is not directly mentioned https://zakon.rada.gov.ua/laws/show/5207-17</t>
  </si>
  <si>
    <t>All three grounds covered by definition of discrimination of  "Law on principle of prevention and counteraction of discrimination in Ukraine". Article 4 of the same law defines that it is applicable in field of relations between legal entities of public and privat law registered in Ukraine and private persons, including employment and education . https://zakon.rada.gov.ua/laws/show/5207-17</t>
  </si>
  <si>
    <t>When applying for citizenship foreigners are obliged to sign declaration about commitment to exit from other citizenship and during next two years to give the Ukrainian authorities confirmation of exit from other citizenship(s). If they can not get a document because of objective reasons, they sign declaration about rejection from foreign citizenship.  Stateless persons sign declaration about absence of citizenship. 
Citizens of countries that automatically stop citizenship in case of obtaining other country's citizenship or with which Ukraine has bilateral agreements are exempt from this requirement</t>
  </si>
  <si>
    <t>Hard crime (genocide, crimes against humanity, hard and especially hard crimes). 
https://zakon.rada.gov.ua/laws/show/2235-14</t>
  </si>
  <si>
    <t>Applicant should provide document proving legal source of means of subsistence for the last 6 months before the date of application
If the person has only own financial savings, he/she should demonstrate not less than 12 living minimums on the bank account
24250 UAH or approximately 900 EUR
https://zakon.rada.gov.ua/laws/show/215/2001/page2</t>
  </si>
  <si>
    <t>PRP valid for 10 years and is exchanged to a new one upon application after end of validity or if the information is changed
https://zakon.rada.gov.ua/laws/show/321-2018-%D0%BF/ed20180425</t>
  </si>
  <si>
    <t>10 years 
https://dmsu.gov.ua/poslugi/dokumentuvannya-inozemcziv/oformlennya-posvidki-na-postijne-prozhivannya-inozemczyam-ta-osobam-bez-gromadyanstva-yaki-immigruvali-v-ukrajnu-na-postijne-prozhivannya.html</t>
  </si>
  <si>
    <t xml:space="preserve">In general - all the same rights and duties as nationals except for specific theses in Constitution and legislation 
Unemployment registry - YES
https://zakon.rada.gov.ua/laws/show/792-2018-%D0%BF
Unemployment Payment - YES if payed social insurance - equal to nationals
https://zakon.rada.gov.ua/laws/show/z0915-00
Pension - YES
https://zakon.rada.gov.ua/laws/show/1058-15
also Ukraine ratified a number of International conventions regulating social assistance
</t>
  </si>
  <si>
    <t>No period - State Mugration Service respond to request</t>
  </si>
  <si>
    <t>Unlimited (with exchanging photo after 25 and 45 years)
https://zakon.rada.gov.ua/laws/show/251-2012-%D0%BF/ed20160722#n198</t>
  </si>
  <si>
    <t xml:space="preserve"> of financial means equal to 20 living minimums, it is much higher than social assistance. No income sources is excluded
https://zakon.rada.gov.ua/laws/show/884-2013-%D0%BF/paran8#n8</t>
  </si>
  <si>
    <t xml:space="preserve">Policy of information on general basis  (through individual campaigns in certain regions, brochures, websites updated on a regular basis - State Strategy of Mifration Policy (2017, https://zakon.rada.gov.ua/laws/show/482-2017-%D1%80) contains the following targets - 1. "to rise level of cooperation with immigrant communities within the integration process, including creation of consultive/expert councils with participation of immigrants, their involvement to legislation development and state programs on immigration and integration" and 2. "to provide educational and informing policy aimed at forming of atmosphere of tolerance and culture of international relations in society"
</t>
  </si>
  <si>
    <t>No support funding</t>
  </si>
  <si>
    <t xml:space="preserve">Policy of information on general basis  (through individual campaigns in certain regions, brochures, websites updated on a regular basis - Considering concrete legislation framework, Ukraine in 1992 has ratified Convention on the Participation of Foreigners in Public Life at Local Level (1992) (https://www.coe.int/en/web/conventions/full-list/-/conventions/treaty/144) that contains a number of articles that suggest active measures by the state aimed at informing and involvement of foreigners.
</t>
  </si>
  <si>
    <t>No right to be a member and to participate</t>
  </si>
  <si>
    <t>No right (Art.70 of Constitution of Ukraine) 
https://zakon.rada.gov.ua/rada/show/254%D0%BA/96-%D0%B2%D1%80
https://www.wipo.int/edocs/lexdocs/laws/en/ua/ua013en.pdf</t>
  </si>
  <si>
    <t>only ad hoc / project basis .</t>
  </si>
  <si>
    <t>Integrated throughout the curriculum. Law on Education envisions "upbringing of respect to national, historical and cultural values of Ukrainian and other peoples " https://zakon.rada.gov.ua/laws/show/1060-12</t>
  </si>
  <si>
    <t xml:space="preserve">None. Migrants only benefit from general support. If there is targeted support for migrants, it is only through voluntary initiatives. </t>
  </si>
  <si>
    <t xml:space="preserve">Only through community initiatives. </t>
  </si>
  <si>
    <t>Only paid support for foreign students https://studyinukraine.gov.ua/en/how-to-apply/admission-support/</t>
  </si>
  <si>
    <t>None. Migrants only benefit from general support for all students (and targeted non-governmental initiatives where provided). Also legislation envisions facilitation of international academic mobility and involvement of foreign students, but no measures to support migrant pupils</t>
  </si>
  <si>
    <t xml:space="preserve">a) Right to compulsory education belongs to foreigners and stateless persons who reside in the country legally - Law on Compulsory education https://zakon.rada.gov.ua/laws/show/651-14/ed20190809 </t>
  </si>
  <si>
    <t>After 2 years of marriage, foreigner may apply for a permanent residence permit and not lose it in case of divorce. After five years in Ukraine foreigner may apply for immigration permit, and after this - for a permanent permit or citizenship.</t>
  </si>
  <si>
    <t>Personal circumstances usually are not taken into account if formal criteria is violated 
Source - State Migration Service respond to request</t>
  </si>
  <si>
    <t>Government regulation on resident permits provides a number of grounds for RP cancelling - fraud when applying, threat to public order and security, original conditions that are not satisfied anymore (unemployment, only for Temporary permits), and "any other reasons foreseen by Ukrainian legislation". At the same time permanent residence permit for family member is almost lifelong (10 years and renewable even if original conditions are not satisfied), and family member may apply for a residence permit independently after 2 yeras of marriage
https://zakon.rada.gov.ua/laws/show/322-2018-%D0%BF</t>
  </si>
  <si>
    <t>Permanent residence -  Equal to sponsor's residence permit and renewable 
Temporary residence - Equal to sponsor's and renewable, but not more than 1 year (most of sponsor's TPs are isuued for one year, except for those who have work permission for longer term which is quite uncommon)</t>
  </si>
  <si>
    <t>Each foreigner who received a temporary or permanent residence permit should register his/her place of residence during 30 days after receiving the document, and re-register place of residence during 30 days after he/she leaves the previous one. This requirement is equal to the one for Ukrainian citizens.
https://zakon.rada.gov.ua/laws/main/207-2016-%D0%BF
At the same time UA nationals face only administrative punishment and fine if they violate this requirement while foreigners may face also decision to withdraw their residence permit</t>
  </si>
  <si>
    <t xml:space="preserve">A sponsor must prove using relevant documents the availability of the adequate financial guarantees for the maintenance of family members in Ukraine. Sum unclear
According to an Order of confirming availability of sufficient financial means foreigners with temporary residence permit should have sum equal to 20 living minimums a month
 Sponsor usually provides guarantee letter as a proof https://zakon.rada.gov.ua/laws/show/3773-17
https://zakon.rada.gov.ua/laws/show/884-2013-%D0%BF#n8
</t>
  </si>
  <si>
    <t xml:space="preserve">No requirement for family members 
</t>
  </si>
  <si>
    <t>Family member may apply immediately after sponsor gets a residence permit in Ukraine. This sphere is regulated by Law on Status of Foreigners, Law on Immigration, and some Decrees on the foreigners' documents. No requirement found in these documents. Also State Migration Service confirmed in respond to request that there is no such requirement.</t>
  </si>
  <si>
    <t>Labour market and migrant participance are regulated by Law on the Status of Foreigners and  Law on Employment. No national programmes regarding migrant youth or women on the labour market.</t>
  </si>
  <si>
    <t>No trainings are provided for foreigners systematically by state or NGOs, except for refugees. State Migration Policy Strategy encourages more actions aimed at integration, but no concrete actions are implemented or even envisioned by legislation
https://zakon.rada.gov.ua/laws/show/482-2017-%D1%80</t>
  </si>
  <si>
    <t>In most cases all those right are obtained by long-term residents.E.g. according to Law on State Assistance to Families with Children, they may get state assistance for a newly-born child,  but some of the rights are exercised also by temporary residence with work permits or by all legal migrants.
According to Article 8, paragraph 4 of the Law of Ukraine "On compulsory state pension insurance", foreigners and stateless persons legally staying in Ukraine are entitled to receive pension payments and social services from the compulsory state pension insurance system, along with citizens of Ukraine under the conditions and in accordance with the procedure provided by this Law, unless otherwise provided by international treaties, the consent  of which has been provided by the Verkhovna Rada of Ukraine. Sourses:  https://zakon.rada.gov.ua/laws/show/1058-15</t>
  </si>
  <si>
    <t xml:space="preserve"> No national programmes regarding migrant youth or women on the labour market</t>
  </si>
  <si>
    <t>No trainings are provided for foreigners systematically by state, except for refugees. No concrete actions envisioned by legislation</t>
  </si>
  <si>
    <t>According to Order of Recognition of Documents about Education, procedure of recognition is complicated, but equal for nationals and foreigners with two exceptions: no recognition needed for qualifications from USSR institutions before 1992, and refugees or persons granted protection may gather not full package of supportive documents
https://zakon.rada.gov.ua/laws/show/z0615-15#n4</t>
  </si>
  <si>
    <t>Article 4 of the Law of Ukraine "On Higher Education" provides that the right to higher education is guaranteed irrespective of age, citizenship, place of residence, sex, skin color, social and property status, nationality, language, origin, health status, attitude to religion , criminal record, and other circumstances. However, only Ukrainian citizens are eligible to study for the state budget or foreigners who have a staus of "foreign Ukrainian". Sourses: https://zakon.rada.gov.ua/laws/show/1556-18</t>
  </si>
  <si>
    <t>According to Article 12 of the Law of Ukraine on Employment, everyone has the right to receive free information on supply and demand for labor, including vacancies (positions), opportunities and conditions of employment on the territory of Ukraine and abroad, vocational orientation, vocational training and other services provided by law. 
At the same time only permanent residents may register at the State  Employment Service and get social assistance (Article 4 of Decree on the Order of Registration of Unemployed
 Sourses: https://zakon.rada.gov.ua/laws/show/5067-17
https://zakon.rada.gov.ua/laws/show/198-2013-%D0%BF#n9</t>
  </si>
  <si>
    <t xml:space="preserve"> Accoring to Regulations on Registration of Individuals in the State Register of Individuals - Taxpayers, foreign residents able to take up self-employed activity under equal conditions. Sourses: https://zakon.rada.gov.ua/laws/show/z2211-13</t>
  </si>
  <si>
    <t>According to article 1, paragraph 2 and Article 19, paragragh 2 of the Law of Ukraine "On Civil Service", only a person who is a citizen of Ukraine can be a civil servant.  Aquiring citizenshoip of other country is a ground for dismiss. Sourses: https://zakon.rada.gov.ua/laws/show/4050-17</t>
  </si>
  <si>
    <t>The Law of Ukraine "On the Legal Status of Foreigners and Stateless Persons" and Law "On Employment" provide that foreigners and stateless persons who reside in Ukraine and who have been granted refugee status in Ukraine have the right to work in enterprises, institutions, and organizations or engage in other employment on the grounds and procedure established for the citizens of Ukraine as well as permanent residents. Family reunion immigrants may have permanent or temporary permits - depending on what the sponsor has. Temporary permits do not provide such confirmation, so Category C, which has temporary permits is not eligible for employment. Sources: https://zakon.rada.gov.ua/laws/show/3773-17#n50  https://minjust.gov.ua/m/str_22925
https://zakon.rada.gov.ua/laws/show/5067-17</t>
  </si>
  <si>
    <t xml:space="preserve">Austria has an insurance-based health care system with a compulsory health insurance related to employment and income. The employer registers employees in the social insurance scheme, amount of health insurance fees depend on income up to a certain income level, above that level fees do not further increase. Through insurance, labour migrants and their dependents have full entitlement for accessing health care services.
This applies also to most self-employed persons, persons claiming unemployment benefits, pensioners, and dependents of all these groups.
(http://www.migration.gv.at/en/living-and-working-in-austria/health/health-insurance.html  )
Responsible actor for policy-making: federal government
Hofmarcher, M. (2013): Das österreichische Gesundheitswesen. Akteure, Daten, Analysen. Medizinisch Wissenschaftliche Verlagsgesellschaft. Wien. S. 85
http://www.weka.at/personalverrechnung/News/Sozialversicherungswerte-fuer-2014
</t>
  </si>
  <si>
    <t xml:space="preserve">Option B, conditions have to do with area of residence
Asylum seekers in general have entitlements implemented on federal level (“Grundversorgung”), including general state subsidises for health insurance fees. This coverage of the same system is tied to compliance with specific regulations for asylum seekers concerning.area of residence.
In particular cases asylum seekers also have access to services that are not covered by health insurance (e.g. nursery care) without costs, which is a better situation than for nationals, for whom nursery care is not covered by health insurance
Responsible actor: federal state
http://ris.bka.gv.at/GeltendeFassung.wxe?Abfrage=Bundesnormen&amp;Gesetzesnummer=20003460     , 20.03.2014
Asylum-seekers are covered under statutory health insurance with contributions being paid either from federal funds or the responsible Land. (HIT, 2013, S90)
</t>
  </si>
  <si>
    <t xml:space="preserve">There are no explicit entitlements to health care for irregular migrants in place, but they have access to emergency care, TB treatment and “Anonymous delivery”, meaning that no documents have to be shown to get pre-natal and peri-natal care. Additionally, out–of-pocket payments for health care can be made.
Option A – UDM’’s re unconditionally included for emergency care (see 2b) Austria gets credit for the TB treatment and delivery in question 4 (A+B) 
responsible actor:federal state
KAKuG/Bundesgesetz über Krankenanstalten und 
Kuranstalten StF: BGBl. Nr. 1/1957, § 22
Tuberkulosegesetz StF: BGBl. Nr. 127/1968, 
§ 37, 38
http://anonymegeburt.at/  , acc. 20.05.2014
</t>
  </si>
  <si>
    <t xml:space="preserve">A and B for UDMs only.  Integration into health insurance is proceeded automatically, e-card is sent by post to person with insurance coverage.
Special procedures only necessary for “Mindestsicherung” (see above) and in case of end of free co-insurance of dependents (eg. through divorce, reaching age of majority)
For undocumented migrants: clinical discretion is exercised in determining whether a condition is an “emergency ”. </t>
  </si>
  <si>
    <t xml:space="preserve">Legal migrants
For Asylum Seekers through social assistance within the basic care system
</t>
  </si>
  <si>
    <t xml:space="preserve">All groups can access this information
For Asylum Seekers health promotion through social assistance within the basic care system
</t>
  </si>
  <si>
    <t xml:space="preserve">A to E 
No structure or standard available regarding involvement of migrants in service delivery, but constant dialogue
</t>
  </si>
  <si>
    <t xml:space="preserve">Migrant friendly hospital  Kaiser Franz Josef Spital
„Ambulanz für Transkulturelle Psychiatrie“ at the Vienna General Hospital /Medical University Vienna http://www.akhwien.at/default.aspx?pid=16303
(for children)
Spezialambulanz für Transkulturelle Psychiatrie und migrationsbedingte psychische Störungen at the Vienna General Hospital /Medical University Vienna
http://www.akhwien.at/default.aspx?pid=286
(for adults)
</t>
  </si>
  <si>
    <t>In Austria, Social health insurance covers virtually all persons living in Austria. Membership in an SHI fund is determined by law according to place of occupation, type of occupation or occupational status (unemployed, pensioners, etc.). In 2016, about 76% of the insured population (6.66 million persons) paid wage-based contributions while about 24% were co-insured dependants such as children (until the age of 18, extendable under certain conditions until the age of 27), spouses and partners (HVB, 2017b). Legal migrants are covered within the compulsory SHI funds, either through their contributions based on employment or income or, if unemployed, the federal government covers for their contributions. Only a very small minority of residents that are neither employed, co-insured, or receive any form of unemployment or social aid are not covered (e.g. homeless people, irregular immigrants). (Source: HIT Profile Austria: www.euro.who.int/__data/assets/pdf_file/0009/382167/hit-austria-eng.pdf?ua=1) Still there are cases, where migrants facing unemployment are not entitled to unemployment benefits (e.g. when not asking for unemployment benefits (see https://www.migration.gv.at/en/living-and-working-in-austria/health/health-insurance.html) or when bound to temporary residence status which does not entail access to welfare payments, in particular unemployment benefits (see p. 63 of http://bit.ly/36doWKF) or when bound to permanent residence status and not having been covered long enough to be entitled for unemployment benefits (see http://bit.ly/2tEOnY4). There is a possibility for all persons not covered by SHI funds living in Austria to get co-insured with family members entitled to SHI health benefits or to get self-insurance at a rate of 440,31 Euro per month (2020) (see https://www.oesterreich.gv.at/themen/gesundheit_und_notfaelle/selbstversicherung_in_der_krankenversicherung.html). An analysis on persons in Austria not covered by SHI funds has been performed in 2018 (see https://www.sozialversicherung.at/cdscontent/?contentid=10007.846176&amp;viewmode=content)stating that in theory all non-coverage by SHI funds should be nullified by subsidiary coverage through the needsbased minimum income (“bedarfsorientierte Mindestsicherung”) granted by regional governments. Yet also for the needs-based minimum income several conditions have to be fullfilled for entitlement, such as length of residence, reason for the stay and need (eligibility based on a person's income and assets). According to Caritas Social Counseling Vienna, non-coverage primarily affects EU citizens from poorer countries (Romania, Bulgaria, Hungary, Slovakia), and migrants from third countries. In addition, former asylum seekers (both entitled to asylum and with negatively concluded procedure) are amidst persons affected by non-coverage in the health system. Often these persons then work in informal employment and continue not being covered by SHI funds. (see https://www.sozialversicherung.at/cdscontent/?contentid=10007.846176&amp;viewmode=content )</t>
  </si>
  <si>
    <t>The 2005 Basic Care Act (Grundversorgungsgesetz 2005) regulates health care for refugees and asylum seekers. (cf. https://www.ris.bka.gv.at/GeltendeFassung.wxe?Abfrage=Bundesnormen&amp;Gesetzesnummer=10005762) Asylum seekers admitted to procedure are redistributed based on a population quota to the regions. https://grundversorgungsinfo.net/ Changing the region without notice to the authorities leads to a loss of eligibility to basic care.
Basic care for asylum seekers in Austria includes besides health insurance, suitable accommodation (public or private accomodation possible), provision of adequate meals, pocket money (only in public accomodation), clothing, information, advice and social care. Responsibility for basic services is shared between the federal government (during admission procedure) and the regional governments (asylum seekers who have been admitted to the procedure). Registered asylum seekers are covered under SHI and have access to the same services as insured residents. Their SHI contributions are covered by federal funds. In some Länder they receive an e-card and are in addition exempted from co-payments. (Source: HIT Profile Austria: www.euro.who.int/__data/assets/pdf_file/0009/382167/hit-austria-eng.pdf?ua=1)</t>
  </si>
  <si>
    <t xml:space="preserve">A very small minority of residents that are neither employed, co-insured, or receive any form of unemployment or social aid are not covered by SHI (e.g. homeless people, irregular immigrants). (Source: HIT Profile Austria: www.euro.who.int/__data/assets/pdf_file/0009/382167/hit-austria-eng.pdf?ua=1). However, undocumented migrants have the right to emergency care https://www.sozialversicherung.at/cdscontent/?contentid=10007.846176&amp;viewmode=content[KH1] ). The score 100 indicates that their to right to emergency care is unconditional.
In addition, for Tuberculosis the law states that health care always has to be provided (https://www.ris.bka.gv.at/GeltendeFassung.wxe?Abfrage=Bundesnormen&amp;Gesetzesnummer=10010326). Pregnant women can also make us of “Anonymous delivery”, meaning that no documents have to be shown to get pre-natal and perinatal care.
</t>
  </si>
  <si>
    <t>Legal migrants (if employed or entitled to unemployment benefits) and asylum seekers are covered within the SHI system and therefore informed within the system. Asylum seekers are informed within the basic care system through social assistance by carers. Information for undocumented (irregular) migrants is not systematically provided.</t>
  </si>
  <si>
    <t xml:space="preserve">Theoretically information is accessible for all groups, there are various internet websites and brochures on health promotion for migrants available. There are also information points for migrants (https://www.gesundheit.gv.at/service/beratungsstellen/migrantinnen-migranten) informing on differnt projects for health promotion for migrants. (cf. also https://www.gesundheit.gv.at/gesundheitsleistungen/gesundheitsfoerderung/migration-gesundheitsfoerderung)  
Gaiswinkler et al. 2015 (https://jasmin.goeg.at/63/1/Handlungsmodule%20für%20Gesundheitsförderungsmaßnahmen%20für_mit%20Migrantinnen%20und%20Migranten.pdf) provide a tool-kit for health promoting activities for migrants in Austria.
</t>
  </si>
  <si>
    <t xml:space="preserve"> Interpreters for migrants are sometimes, but not always, available free of charge. Often family members take the role of interpreting between patient and doctor. In some asylum centres (such as Traiskirchen, the main asylum centre in Austria) though a team of interpreters is available for the asylum seekers.  (cf. https://repository.publisso.de/resource/frl:5996952-1/data). There are also hospitals providing for translation services, such as the Speising Hospital in Vienna (see recent article: https://www.derstandard.at/story/2000097682191/uebersetzen-auf-knopfdruck-statt-pantomime-mit-patienten) working with a translation hotline Triaphon, where patients may call. Some hospitals (Kepler University Hospital Linz, St. Josef Hospital Braunau, Hospital Kirchdorf) are working with video translation services (see for example: https://www.videodolmetschen.com/portfolio_entries/gesundheit/). A major hospital in Salzburg works on transcultural competences including translation services (inhouse, telephone services, external translation services and video translation) (see https://salk.at/6950.html)</t>
  </si>
  <si>
    <t xml:space="preserve">A to E encouraged, but not systematically implemented. Here some concrete examples for A and B:
o Example for A: “migrants for health” (MigrantInnen für Gesundheit – MFG) by Volkshilfe Vienna where migrants are working as health navigators for other migrants (not paid and on voluntary basis) (https://www.volkshilfe-wien.at/migration-asyl/integration-und-interkulturarbeit/migrantinnen-fuer-gesundheit-mfg/) – The project was publicly funded by different authorities.
o Example for A: Project “SALUS” with migrant health navigators for other migrants (https://www.gesundheitskasse.at/cdscontent/?contentid=10007.848269&amp;viewmode=content)
o Example for B: MiMi (Migrants for Migrants) project for health and health literacy by Volkshilfe Vienna including generation of info material. 
</t>
  </si>
  <si>
    <t xml:space="preserve">In the last decade the topic of migration and integration research also in combination with health has gained importance. The Austrian Academy of Science lists research as of 2012 in the field (https://www.oeaw.ac.at/fileadmin/kommissionen/KMI/Dokumente/Working_Papers/kmi_WP18.pdf) Also the federal government supports projects on migrant health and social determinants (available here : https://www.bmeia.gv.at/integration/datenbank-integrationsprojekte/)" Some example for recent articles on categories A to D (some reports/articles in several categories):
o https://www.sciencedirect.com/science/article/pii/S0168851018305335
o https://academic.oup.com/eurpub/article/29/Supplement_4/ckz186.019/5623435
o https://link.springer.com/article/10.1186/s13034-019-0295-y
o https://jasmin.goeg.at/1016/1/Endbericht_Blickwechsel.pdf
o https://www.sciencedirect.com/science/article/pii/S0168851019300867
o https://academic.oup.com/eurpub/article/28/suppl_1/cky047.134/4973179
o https://jasmin.goeg.at/115/1/Migration%20und%20Gesundheit%202015.pdf
o https://journals.sagepub.com/doi/abs/10.1111/imre.12108
o https://www.wu.ac.at/fileadmin/wu/h/press/Presse_2019/190109_WU_Projektbroschuere_ReHIS.pdf
o https://oepgk.at/gesundheitskompetenz-bei-personen-mit-migrationshintergrund-aus-der-tuerkei-und-ex-jugoslawien-in-oesterreich/
</t>
  </si>
  <si>
    <t xml:space="preserve">Specific departments of hospitals in Austria are “migrant friendly” or providing special services for migrants. At AKH Vienna (main hospital) there is a department for transcultural psychiatry and psychological disorders caused by migration (https://www.akhwien.at/default.aspx?pid=286).  
There is no certified “migrant friendly hospital” at the momdent in Austria (see also https://brainworker.at/wp-content/uploads/brainworker-Whitepaper_MigrantInnen-im-Gesundheitssystem.pdf). One hospital (Kaiser Franz Josef Hospital in Vienna) took part in the European project “migrant-friendly hospitals”), and still offers services with focus on migrant-friendliness such as www.fem.at/FEM_Sued/femsued.htm offering services for women in different languages, or the Turkish-language check-up service. Another example is the provision of psychotherapy for refugees by the NGO Diakonie (https://fluechtlingsdienst.diakonie.at/unsere-arbeit/psychotherapie-und-gesundheit). 
Several further initiatives are operated by NGOs and charities that aim to ensure (basic) health care provision for marginalized groups without health insurance. Most of them are concentrated in Vienna (BKA, 2017a, in HIT Profile Austria: www.euro.who.int/__data/assets/pdf_file/0009/382167/hit-austria-eng.pdf?ua=1) ). For example, the Medical and Social Advisory Service in Vienna (AmberMed) provides general medical and specialist care, medication and social counselling free of charge mainly for (irregular) immigrants. It cooperates with laboratories, diagnostic institutes, external medical specialists and the Austrian Red Cross (Spak, 2015 in HIT Profile Austria: www.euro.who.int/__data/assets/pdf_file/0009/382167/hit-austria-eng.pdf?ua=1). Other similar initiatives located in Vienna are the Neunerhaus initiative, the Aids Support (Aids Hilfe) and the Marienambulanz in Graz (Styria). The Hospital of the Brothers of Saint John (Krankenhaus der Barmherzigen Brüder) provides a wide range of services related to inpatient and ambulatory care to irregular immigrants and cooperates with the above-mentioned institutions in Vienna.
In the outpatient setting heterogeneous set-up in individual responsibility of practices. 
The city of Vienna lists some centres and institutions offering information, counselling, treatment and therapy to migrants (https://psychische-hilfe.wien.gv.at/site/beratung-behandlung-und-therapie-fuer-menschen-mit-migrationshintergrund/) – both inpatient and outpatient.
</t>
  </si>
  <si>
    <t xml:space="preserve">Everybody has to be registered with the National “Insurance Illness and Disability” (as for Belgians) 
The national “Insurance Illness and Disability” (AMI) is compulsory for all foreigners registered in the Foreigners Register (including recognised refugees), for foreigners registered in the National Register. There are a lot of various legal situations (familial reunification, students, “au pair”...) but at the end, AMI for all. 
Persons can subscribe on a voluntary basis to a private health insurance to cover for additional treatments or benefiting from extra comfort (e.g. single room at the hospital). 
If the legal migrants are in low socioeconomic situations and can bring the evidences for this situation, they may ask for social aid at the municipality through the Public Centre of Social Action. This assistance may include medical fees. 
Specific dispositions also exist for persons with a recognised chronic disease or severe health problems (exemptions of some copayments).
Transnational care for migrants from border countries (mainly France and the Netherlands) and health care for European citizens are organised through specific insurance coverage and transnational conventions. 
Specific agreements for some medical specialties between Belgium and other countries (cardiologic surgery for Algerian children, renal transplantations for Italians) 
</t>
  </si>
  <si>
    <t xml:space="preserve">For asylum seekers, granting coverage is mainly left to the discretion of the health professionals. Most of difficulties arise when health care could not be provided in the detention centre. Referrals to hospitals or specialty care are more difficult to arrange. Inside these structures, administrative discretion may occur, e.g. when a surgical intervention is needed. For example, in one hospital, an internal procedure states that any surgical procedure for an asylum seeker exceeding a certain amount should be prior approved by the Medical Council of the hospital. 
</t>
  </si>
  <si>
    <t xml:space="preserve">Two conditions stated by the Royal Decree of 1996 for Urgent Medical Aid
- living in poor socioeconomic conditions (e.g. no regular income for the household of the applicant) 
- illegal status of residence in Belgium
One condition not in the Royal Decree but required by the “Public Centre of Social Action” (PCAS) prior to beginning the procedure
- Having a permanent or a fixed address in Belgium 
</t>
  </si>
  <si>
    <t xml:space="preserve">
A. (proof of poor socioeconomic conditionsds, proof of address. {Proof of address may be a rental contract but this has to be verified by a social assistant.) B: For undocumented migrants, sovereignty of each municipality in organising urgent medical aid for migrants with an illegal status leads to as many procedures as municipalities ( a pilot project is actually under development at the Ministry of Social Integration in order to harmonise and to digitize the procedure of urgent medical aid ). Moreover, there is an important gap between the law and the practice concerning urgent medical aid (see report of Doctors of the World and Dauvrin, 2012 for detailed explanations). 
An social inquiry has to be conducted by the social assistant of the PCSA to assess whether the irregular migrants (or other migrants applying for aid from the PCSA) really live in poor socioeconomic conditions. Social assistants are then the gatekeepers. Being president of the PCSA is a political function at municipal level. Consequently the local politics may influence the number of certificates of urgent medical aid delivered to migrant patients. Traditionally, socialist municipalities are more “generous” than liberals ones, reinforcing the social fragmentation between “indigents” (including migrants) and “riches”. 
There is a lack of coherence between the timeline of PCSA and the medical conditions of the patients (PCAS council is held once a month, health professionals get paid three months after the provision of health care).Respect of patients’ rights may not be guaranteed   when you are in vulnerable situations: migrants benefiting from aid delivered by the State cannot choose their health professionals, are poorly informed about their rights, procedures for informed consent may not be respected and are subject to limitations in the available therapeutic options. Moreover, on the health professionals’ side, the therapeutic freedom of health professionals is jeopardised by the PCSA as the PCSA decides whether or not a therapeutic option made by the health professional is justified. 
There are also complicated procedures demanding high levels of language proficiency and know-how. This is particularly the case for irregular migrants as they need to make an application for urgent medical aid at the municipality. Migrants need to understand the political organisation of Belgium at local level.
Most of the civil servants speak only national languages (sometimes only French or only Dutch). 
Although all health services are entitled to provide health care, ”private” hospitals may or sometimes refuse to provide care for migrants in poor socioeconomic conditions or irregular migrants and transfer them to public hospitals. However, no data are available to support this fact although it has been reported by health professionals and patients (see EUGATE raw data for Belgium). 
</t>
  </si>
  <si>
    <t>NGO’s provide either information without distinction of the legal status, either specific information for specific groups (e.g. MedImmigrant provides specific fact sheets for undocumented migrants)</t>
  </si>
  <si>
    <t xml:space="preserve">Usually targeting legal migrants but undocumented migrants may receive information as they attend the same services as legal migrants 
Asylum seekers hosted in detention centres may receive health education and health promotion but no data may confirm this and it is probably let at the discretion of the health staff. 
</t>
  </si>
  <si>
    <t xml:space="preserve">There is no formal requirement to provide interpreters.
However, the law on patient rights states that information should be provided in a clear language to the patient in order to get his/her informed consent. Interpretation of the law is left at the discretion of the health professionals. 
Note: public service interpreters, community interpreters or other services exist which collaborate with hospitals on a discretionary basis. Interpreters are not explicitly required but that the obligation to rely on interpreters is implicitly present in the way the law on patient’s rights is formulated.
</t>
  </si>
  <si>
    <t xml:space="preserve">It may be possible to have involvement at local level for the following propositions : migrants are involved in the development and dissemination of information, migrants are involved in research (not only   as respondents), migrant patients or ex-patients are involved in the evaluation, planning and running of services and migrants in the community are involved in  the design of services.
But none of this is explicitly supported by policy measures. 
Regarding cultural mediators, there is a specific policy measure but being a migrant or having a migrant background is not a condition to hold this position. 
</t>
  </si>
  <si>
    <t xml:space="preserve"> Fonds Wetenschappelijk Onderzoek FWO (for the Flemish community)
Fonds de la recherche scientifique – FNRS (for the French community) 
INNOVIRIS – Brussels Institute for Research and Innovation
King Baudouin Foundation 
Houtman Funds 
Federal Expertise Center for Health Care (include migration and health in the call for projects) 
BELSPO (Belgian Federal Ministry of Scientific Research) 
Responsible level: federal, communities (3), and regions (3)
Note: some funding bodies call for research projects but do not specify the topics, other funding bodies support specific researches on migrants
+ some federal ministries may call for tenders related to migration and/or health 
+ some NGO may fund research on migration and/or health, e.g. Médecins du Monde 
</t>
  </si>
  <si>
    <t xml:space="preserve">Legal migrants (i.e. those applying for work, studies or family reunion) have to be registered with the National “Health and Disability Insurance” (assurance maladie invalidité AMI- ziekte- en invaliditeitsverzekering ZIV). 
Inside the national health insurance system, there exist specific dispositions for patients with chronic / severe health problems or due to their socioeconomic status: patients benefit them from exemptions of some co-payments).
If a legal migrant lives in poor socioeconomic conditions, he or she can receive a social integration income from the local welfare centre of their place of stay. Based on the social inquiry performed by the social worker of the local welfare centre, the legal migrants could be then helped (if no other possibility exists, as the social aid relies on the subsidiarity principle: if the legal migrant can still receive assistance from his or her country of origin, the Belgian local welfare centre may refuse helping the legal migrant). 
Like Belgian nationals, legal migrants can subscribe on a voluntary basis to a private health insurance to cover for additional treatments or benefiting from extra comfort (e.g. single room at the hospital) or extended reimbursement for some therapeutic acts (e.g. for some aspects of dental care or some alternative treatments). 
Transnational care for migrants from border countries (mainly France and the Netherlands) and health care for European citizens are organised through specific insurance coverage and transnational conventions. See for example the KCE report of 2011 on elective care for foreigners in Belgium: https://kce.fgov.be/sites/default/files/atoms/files/KCE_169B_soins_programmes_patients_etrangers_0.pdf
At present, Belgium has concluded bilateral agreements with 25 countries: Albania, Algeria, Argentina, Australia, Bosnia-Herzegovina, Canada (also a separate agreement with Québec), Brazil, Chile, DR Congo, the Philippines, India, Israel, Japan, Kosovo, FYR Macedonia, Moldova, Morocco, San Marino, Montenegro, Serbia, Tunisia, Turkey, Uruguay, the United States and South Korea.
https://www.socialsecurity.be/CMS/en/coming_to_belgium/FODSZ_Convention. Bilateral agreements with non-EU states in terms of social security: possibility to export rights from country of origin to Belgium.
</t>
  </si>
  <si>
    <t xml:space="preserve">Access to health care is conditioned by the application for international protection: if no application has been officially filled and registered to the Foreigner Office, access to health follows the rules for undocumented migrants. </t>
  </si>
  <si>
    <t xml:space="preserve">Two conditions stated by the Royal Decree of 1996 for Urgent Medical Aid (UMA)
- living in poor socioeconomic conditions (e.g. no regular income for the household of the applicant) 
- illegal status of residence in Belgium
One condition not in the Royal Decree but required by the local welfare centres prior to beginning the procedure
- Having a “permanent” or a “fixed” address in the territory of competences of the local welfare centre (that is the municipality). The Art.1, 1° of the law on local social welfare (1965) determines the competent social welfare centre: the centre where the applicant ‘usually resides’ is the competent one. (See: http://www.ejustice.just.fgov.be/cgi_loi/change_lg.pl?language=nl&amp;la=N&amp;cn=1965040201&amp;table_name=wet). 
This can be proven by an address, but also by medical documents in case the applicant is hospitalized, by documents stating that the applicants resides regularly in a shelter for homeless, etc. 
</t>
  </si>
  <si>
    <t xml:space="preserve">NGO’s provide either information without distinction of the legal status, either specific information for specific groups (e.g. MedImmigrant provides specific fact sheets for undocumented migrants).
The Federal Agency for Asylum seekers launched an information website for all asylum seekers, providing information in various languages (not only about health care): www.fedasilinfo.be.
</t>
  </si>
  <si>
    <t xml:space="preserve">Health education and health promotion activities are available for all migrants: in the mainstream health care system, health services and institutions do not distinguish participants to their activities, nor they refuse migrants to attend these activities. 
Health education and health promotion could therefore be more adapted and made more accessible to all migrants. See, i.e., Dauvrin et al 2019.
</t>
  </si>
  <si>
    <t xml:space="preserve">There is no formal requirement to provide interpreters.
However, the law on patient rights states that information should be provided in a clear language to the patient in order to get his/her informed consent. Interpretation of the law is left at the discretion of the health professionals. 
Interpreters will be free of charge if there are intercultural mediators funded by the State or a public service (e.g. in the Federal Agency for Asylum Seekers or the General Commissariat for Refugees and Stateless persons). If the patient relies on interpreters provided by a non-profit association, he or she may have to pay (a part of) fees. 
Note: public service interpreters, community interpreters or other services exist which collaborate with hospitals on a discretionary basis. Interpreters are not explicitly required but that the obligation to rely on interpreters is implicitly present in the way the law on patient’s rights is formulated.
</t>
  </si>
  <si>
    <t xml:space="preserve">Migrant patients are involved in the research, not only as respondents, see Cleemput et al (2019) https://kce.fgov.be/sites/default/files/atoms/files/KCE_320_Patient_involvement_health_care_policy_research_Report_2.pdf
(Inter)cultural mediators are usually from a migrant background but this could not be explicitly required as a hiring condition (against the anti-discrimination law). 
It may be possible to have involvement at local level for the following propositions: migrants are involved in the development and dissemination of information, migrants are involved in research (not only   as respondents), migrant patients or ex-patients are involved in the evaluation, planning and running of services and migrants in the community are involved in the design of services.
A, B, C, D
</t>
  </si>
  <si>
    <t xml:space="preserve"> Fonds Wetenschappelijk Onderzoek FWO (for the Flemish community)
Fonds de la recherche scientifique – FNRS (for the French community) 
INNOVIRIS – Brussels Institute for Research and Innovation
King Baudouin Foundation 
Houtman Funds 
Federal Expertise Center for Health Care (include migration and health in the call for projects) 
BELSPO (Belgian Federal Ministry of Scientific Research) 
Since 2015, universities also develop specific initiatives on their own funds. See, i.e., the Louvain4Migration initiative :https://uclouvain.be/fr/chercher/louvain4migration
Responsible level: federal, communities (3), and regions (3)
Note: some funding bodies call for research projects but do not specify the topics, other funding bodies support specific researches on migrants
+ some federal ministries may call for tenders related to migration and/or health 
+ some NGO may fund research on migration and/or health, e.g. Médecins du Monde 
</t>
  </si>
  <si>
    <t xml:space="preserve">Form of language requirement for sponsor and/or family member after arrival on territory
Note: Can be test, interview, completion of course, or other for country of assessments.
</t>
  </si>
  <si>
    <t xml:space="preserve">Provision of continuous and ongoing education support in language(s) of instruction for migrant pupils:
a. In compulsory education (both primary and secondary);
b. In pre-primary education.
Note: Migrant pupils may be placed in the mainstream classroom or a separate classroom for a transitional phase. This question relates to language support in either case.
</t>
  </si>
  <si>
    <t xml:space="preserve">Upon arrival or after 1-5 years.     UnderExpress Entry one can become permanenet resident after one year of full-time work expereince in Canada. </t>
  </si>
  <si>
    <t xml:space="preserve">In Canada different levels of government are involved in service delivery and entitlements for migrants In Ontario, Quebec, Alberta and British Columbia there is a minimum of 3 month waiting period for new migrants before initiation of health coverage. At this time migrants have to get health insurance so their costs are higher.
Canada has a national health system providing universal, comprehensive coverage for medically necessary hospital and physician services.
http://www.hc-sc.gc.ca/hcs-sss/index-eng.php 
</t>
  </si>
  <si>
    <t>Additional documents that may be required include: legal permanent residency card (PR card) in addition to legal address, social insurance number, etc.</t>
  </si>
  <si>
    <t xml:space="preserve">Criterion for inclusion: Country of Origin.
The response of our expert group is based on the immigrant policy changes that occurred after 2012 regarding refugee claimants in Canada. Since 2012 refugee claimants from non-Designated Countries of Origin (countries that are considered to be refugee producing countries) are eligible for basic health coverage for urgent and essential health services and for conditions deemed to pose a risk to public health or public safety  (e.g., TB, HIV). Refugee claimants from Designated Countries of Origin (countries that do not normally produce refugees) and rejected refugee claimants are only eligible for health coverage to prevent or treat a disease posing a risk to public health or a condition of public safety. 
</t>
  </si>
  <si>
    <t xml:space="preserve">Additional documents that may be required include: legal permanent residency card (PR card) in addition to legal address, social insurance number, etc.Admin. discretion for Asylum seekers and UDMs. </t>
  </si>
  <si>
    <t xml:space="preserve">Undocumented  migrants are only entitled to emergency health care. Depending on various conditions, they may or may not be obliged to pay for the costs. 
Emergency care is a legal and ethical obligation under the Canadian Medical Association’s Code of Ethics and framed in provincial/territorial hospital acts (e.g., the Public Hospitals Act of Ontario).3,4
In Ontario, sometimes the system pays some of the health costs based on the individual discretion of the practitioner or institution. Undocumented migrants can also access free of charge the services from Community Health Centres Midwives of Ontario and most Public Health units
The Cities of Toronto and Hamilton have been declared sanctuary cities and all city services (e.g. public health is under municipal jurisdiction in Ontario) are accessible to all 
Some health care institutions have internal protocols to determine whether non-urgent care should be provided to uninsured persons.
Non-status individuals are unable to seek private health insurance due to their lack of citizenship status (Oxman-Martinez, J., et al., 2005)
</t>
  </si>
  <si>
    <t xml:space="preserve">There is evidence of interprovincial variability in the groups covered. In Ontario, legal migrants and asylum seekers are targeted. In Alberta, none of these groups are targeted. </t>
  </si>
  <si>
    <t>Federal, provincial, territorial human rights codes across Canada.</t>
  </si>
  <si>
    <t xml:space="preserve">There is some uncertainly in response to this question – the provision of interpreters in very uneven. The closest response is Option 2
In Canada, the only provision of interpretation that is mandated is for individuals who are deaf, deafened, or hard of hearing and who prefer to communicate in sign language.  In these cases, the HSP (health services provider) is legally obligated to provide interpretation service, free of charge.  (Eldridge Decision, BC Supreme Court, 1997). Otherwise, it is up to the institution to decide how/if spoken language interpretation is made available.  Where they are provided by the HSP, I’ve never heard of the HSP charging for it (except, as I mentioned when its part of WSIB but then the HSP bills WSIB directly). Some HSPs have best practices for the use of interpretation but it ranges from recommendations to not using family to policies requiring utilization of professional interpretation but only in some circumstances, e.g., obtaining informed consent. In Alberta, Manitoba, and perhaps NS, there is provincial funding for the interpretation. In Ontario, the TC-LHIN funds Language Services Toronto, paying for the administration of the initiative for centralized access to over-the-phone interpretation, and covering the cost of the utilization by the CHCs in the TC-LHIN catchment.  Other CHCs and all hospitals must pay for their utilization.
</t>
  </si>
  <si>
    <t xml:space="preserve">Government agencies have been developing explicit policies for patient engagement. For example, MOHLTC does mention the need for more active patient engagement: http://www.health.gov.on.ca/en/pro/programs/ecfa/legislation/act_regs.aspx. HQO is just starting to think about this: http://www.hqontario.ca/about-us/partnerships/public-and-patient-engagement-strategy .  But there is no official policy for A, B, or C. Most agencies involve migrants on an ad hoc basis. And even in practice, one may question the authenticity of involvement. Generally speaking in organizations where migrants are engaged in leadership positions, they ensure involvement of other migrants in provision, design and delivery of programs/research.
Edmonton Multicultural Health Brokers and Access Alliance CHC are examples of health agencies where migrants have been involved in information provision, service design and delivery.  
</t>
  </si>
  <si>
    <t xml:space="preserve">There is evidence of inter-provincial variability. 
Funding was previously available for immigrant specific research from national and provincial Metropolis research grants but this funding has been cut in the last 2 years. 
Government funding is available for population health which often addresses immigrant health issues but the funding is not specific to migrants.
</t>
  </si>
  <si>
    <t xml:space="preserve">There is evidence of inter-provincial variation. In Ontario,  several organizations have adopted this approach (e.g. CHCs, specialized services within larger institutions like Canadian Metal Health Agency (CMAH), Toronto Central Local Health Integration network etc).but generally it is not integrated  though specialized departments. 
</t>
  </si>
  <si>
    <t xml:space="preserve">The main change to the entitlements of asylum seekers occured in April 2016. In 2012 the IFHP (Interim Federal Health Program) was changed to make eligibility for health care dependent on the asylum seeker’s country of origin. Those coming from countries not classified as “designated countries  of origin” (i.e. “refugee-producing countries”)  were excluded from coverage, even before their asylum claim had been individually assessed. Other asyum seekers, as well as those whose claim had been rejected, were only covered for services required to prevent or treat a disease posing a threat to public health or safety.
Following the change of government in 2015, this condition was abolished. Details of the current IFHP are at
https://www.canada.ca/en/immigration-refugees-citizenship/services/refugees/help-within-canada/health-care/interim-federal-health-program/coverage-summary.html
</t>
  </si>
  <si>
    <t>All three groups</t>
  </si>
  <si>
    <t>Some form of interpretation is available in all three provinces studied, usually paid for by the service provider</t>
  </si>
  <si>
    <t>All four topics. The Canadian Institutes of Health Research introduced an Equity Strategy in 2016 to help identify and address potential inequities in CIHR’s funding system.
Certain organizations specialize in researching sociocultural health, such as SHERPA (funded by MSSS and FRQSC), McGill Division of Social and Cultural Psychiatry, etc.
https://sherpa-recherche.com/sherpa/
https://www.mcgill.ca/tcpsych/</t>
  </si>
  <si>
    <t xml:space="preserve">Focused and general  services for diverse groups  are offered within multi-disciplinary contexts in community and institutional settings, but referrals on to complex services do not always guarantee understanding of settlement and acculturation issues.
There is evidence of inter-provincial variation. In Ontario, several organizations have adopted this approach (e.g. CHCs, specialized services within larger institutions like Canadian Mental Health Agency (CMAH), Toronto Central Local Health Integration network etc).but generally it is not integrated  though specialized departments. 
</t>
  </si>
  <si>
    <t>The sector of the self-employment is more open, only the issuance of a Trade Licence is needed. The Trade Licence has to be issued regardless of the viabiity of the business plan.</t>
  </si>
  <si>
    <t xml:space="preserve">A and C: the access to basic and secondary education is secured, some special courses (preparation for learning in Czech language etc.) remains opened only for children of EU nationals. Public univerisities are basically opened to foreigners, Czech language studying is free of charge (a student must complete certain specified level of education). Temporary migrant worker cannot use a vocational training intended for job seekers. </t>
  </si>
  <si>
    <t xml:space="preserve">The same procedure applies for recognition of diplomas acquired outside EU for EU/EEC and TCN (provisions of the Education Act applies). This applies basically to recognition of qualifications and diplomas. </t>
  </si>
  <si>
    <t>The amendment concerning the beneficiaries for social benefits (see Section 3) was adopted (among other things) by Act No. 379/2007 Coll. (which changed, among others, the Act on State Social Support). 
• Most non-insurance benefits depend on the length or type of residence. As far as TCN are concerned, apart from the employed persons and their families who may claim their rights when they have a long-term residence permit, other persons are entitled to these rights in general after the lapse of 365 days of a legal stay in the CR. This applies, in particular, to some state social support benefits. 
• The most problematic is the situation of TCN who live and work in the CR but do not have a permanent residence permit yet. On the one hand, these people are obliged to, just like the citizens of the Czech Republic, pay social security contributions and contributions to the state employment policy; on the other hand, their social rights arising from their contributions to the system are limited by Czech law. If they lose a job, they cannot enter in the register of job applicants, and they may be deprived of their residence permit because they do not fulfil its purpose, i. e. they do not work. At the same time, they are entitled to apply for state support benefits only if they comply with the requirement to have a residence permit in the territory of the Czech Republic. And they are entitled to apply for material need benefits (apart from extraordinary immediate assistance) only if they have permanent residence. 
• State social support benefits are legislatively regulated mainly by Act No. 117/1995 Coll., which defines several types of state social support-related benefits, which are further broken down into two basic categories – income and non-income dependable benefits. Income-dependable benefits include child benefit, housing benefit and maternity grant; the latter category includes parental allowance and funeral benefit. State social support benefits have undergone some changes in terms of being more open to TCN. Nevertheless, the system still shows significant shortcomings.
• To obtain sickness insurance benefits (including nursing allowance, financial assistance in maternity, and compensatory benefit in pregnancy and maternity) TCNs need to comply with the same requirements as Czech citizens, in principle, sickness insurance benefits do not distinguish between TCN and citizens.</t>
  </si>
  <si>
    <t xml:space="preserve">
• Most non-insurance benefits depend on the length or type of residence. As far as TCN are concerned, apart from the employed persons and their families who may claim their rights when they have a long-term residence permit, other persons are entitled to these rights in general after the lapse of 365 days of a legal stay in the CR. This applies, in particular, to some state social support benefits. 
• The most problematic is the situation of TCN who live and work in the CR but do not have a permanent residence permit yet. On the one hand, these people are obliged to, just like the citizens of the Czech Republic, pay social security contributions and contributions to the state employment policy; on the other hand, their social rights arising from their contributions to the system are limited by Czech law. If they lose a job, they cannot enter in the register of job applicants, and they may be deprived of their residence permit because they do not fulfil its purpose, i. e. they do not work. At the same time, they are entitled to apply for state support benefits only if they comply with the requirement to have a residence permit in the territory of the Czech Republic. And they are entitled to apply for material need benefits (apart from extraordinary immediate assistance) only if they have permanent residence. 
• State social support benefits are legislatively regulated mainly by Act No. 117/1995 Coll., which defines several types of state social support-related benefits, which are further broken down into two basic categories – income and non-income dependable benefits. Income-dependable benefits include child benefit, housing benefit and maternity grant; the latter category includes parental allowance and funeral benefit. State social support benefits have undergone some changes in terms of being more open to TCN. Nevertheless, the system still shows significant shortcomings.
• To obtain sickness insurance benefits (including nursing allowance, financial assistance in maternity, and compensatory benefit in pregnancy and maternity) TCNs need to comply with the same requirements as Czech citizens, in principle, sickness insurance benefits do not distinguish between TCN and citizens.
</t>
  </si>
  <si>
    <t xml:space="preserve">According to the Amendments to the Act on the Residence of Aliens, effective from 31 July 2019, a new type of long-term residence for the purpose of seeking employment is being put in place, which is intended solely for successful graduates of accredited university programmes in the Czech Republic and for researchers whose research in the territory has ended. These persons may apply for a long-term residence, which is issued for 9 months for the purpose of seeking employment or start a business. 
TCN women and their specific needs were mentioned in the national Updated Policy (Concept) of Integration of Foreigners– In Mutual Respect (2016), however without specifying specific measures and tasks.
This isn't very easy to answer, because the program is very new. In theory, it could apply to every migrant, who successfully completed university education, at least according to the wording of the law (The Act No. 176/2019 Cool, the amendment to the Act No. 326/1999 Coll., is valid from July 31st, 2019). The Ministry of the Interior has also published information leaflets for university students considering changes made by amendment on its website, where you can also find a poster with more detailed information. See https://www.mvcr.cz/docDetail.aspx?docid=22206331&amp;doctype=ART (in English). To sum up, some students will use it, but the numbers will not be  overwhelming.
</t>
  </si>
  <si>
    <t>In general, the sponsor must live in the CR 15 months; alongside there are some other cases in which the policy is less strict. To understand the entire situation, please see Section 42a (7) of Act No. 326/1999 Coll:
A long-term residence permit for the purpose of family reunification shall be granted if:
a. the foreign national, with whom the applicant is to be reunited, is a holder of a long-term or permanent residence permit and has resided in the Czech Republic for at least 15 months; as regards reunification of spouses, each of them must be at least 20 years of age,
b. the foreign national, with whom the applicant is to be reunited, has resided in the Czech Republic for at least six months and is a holder of an Employee Card,
c. a spouse, with whom the applicant is to be reunited, has been granted asylum under a special legal regulation and their marriage was entered into prior to the spouse’s arrival in the Czech Republic,       - (see NO TIME LIMIT)
d. a minor, with whom the applicant is to be reunited, has been granted asylum under a special legal regulation,        (see NO TIME LIMIT)
e. the applicant is a minor child adopted by a foreign national or his/her spouse in possession of a residence permit in the Czech Republic in accordance with a decision taken by a competent authority, or a minor child under the foster care of a foreign national in possession of a residence permit or his/her spouse; or the minor’s guardian or the spouse of the guardian is a foreign national with a residence permit in the Czech Republic and the minor will be taken care of in the Czech Republic,      (see NO TIME LIMIT)
f. the applicant is a solitary foreign national older than 65 years or, regardless of age, a foreign national who is unable to provide for his/her own needs on account of his/her state of health if it concerns family reunification with a parent or a child with a residence permit in the Czech Republic or      (NO TIME LIMIT)
g. the foreign national, with whom the applicant is to be reunited, is a holder of an EU Blue Card or a holder of Intra-Company Employee Transfer Card or European Union Member-State Intra-Company Employee Transfer Card or a holder of a long-term residence permit for investment purposes. –      (NO TIME LIMIT).</t>
  </si>
  <si>
    <t xml:space="preserve">An application for long-term residence for the purpose of family reunification can primarily be filed by a foreign national who is:
a. the spouse of a foreign national in possession of a long-term or permanent residence permit,
b. the minor child or adult dependent child of a foreign national in possession of a long-term or permanent residence permit,
c. the minor child or adult dependent child of the spouse of a foreign national in possession of a long-term or permanent residence permit,
d. a minor child adopted by a foreign national in possession of a long-term or permanent residence permit or his/her spouse in accordance with a decision taken by the competent authority, or a minor child in foster care of a foreign national in possession of a long-term or permanent residence permit or his/her spouse; or the minor’s guardian or the spouse of the guardian is a foreign national with a long-term or permanent residence permit for the Czech Republic and the minor will be taken care of in the Czech Republic,
e. any one of the parents of minor children who have been granted asylum under a special legal regulation2); if such minor children do not have parents, then any other relative in the direct ascending line, and if such a relative does not exist a guardian of such minor children, shall be entitled to file an application;
f. solitary foreign nationals older than 65 years or, regardless of age, foreign nationals who are objectively unable to provide for their own needs on account of their state of health if it concerns family reunification with a parent or a child with a long-term or permanent residence permit in the Czech Republic.
An application for a long-term residence permit for the purpose of family reunification in the Czech Republic may be filed by a foreign national who, before entering the Czech Republic, has resided in another EU Member State as a family member of a holder of an EU Blue Card. The foreign national is obliged to file the application within 1 month of entering the Czech Republic.
For furtherr information see Section 42a of the Act No.326/1999 Coll.  
Long-term Residence Permit for the Purpose of Family Reunification in the Czech Republic  </t>
  </si>
  <si>
    <t xml:space="preserve"> The obligation to prove knowledge of the Czech language relates only to the application for permanent residence and application for citizenship. There are none in-language tests after arrival.</t>
  </si>
  <si>
    <t xml:space="preserve">Name of new law/policy: Amendment of the Alien Residency Act, ACT No. 103/2013 Coll.
Date of adoption &amp; date of entry into force: 01. 05. 2013
Summary of changes: The amendment had changed the definition of proof of subsistence (economic resources), excluding some of the social benefits (such as child benefits, unemployment benefit or benefits of assistance in material need) from the decisive income. 
Long-term residence (for the purpose of family reunification, business, and a resident of an EU member state). In this case, funds for the stay are proven specifically on the basis of special provisions of the Act on the Residence of Foreign Nationals, that being by submitting a document on the aggregate monthly income of the foreign national and the persons appraised with him/her residing in the Czech Republic (on the aggregate monthly income of the family after unification, if it concerns long-term residence for the purpose of family unification). The amount of the aggregate monthly income of the foreign national and the persons appraised with him/her, may not be lower than the sum of the amounts for the existential minimum for the foreign national and the persons appraised with him/her (family members) according to the below criteria and the corresponding amount of the normative costs for housing or the amount of actually proven housing costs. 
Income is deemed such income that is in accordance with the Act on Living and Subsistence Minimum, with the exception of a one-off salary, child benefits, unemployment benefits, requalification benefits and benefits within the system of assistance in material need. Section 8 Clause 2 and 4 of the Act on Living and Subsistence Minimum shall not be used for the purpose of counting salary. For these purposes, it is necessary to prove the aggregate monthly income of a foreign national, which also meets the requirements of a regular and continuous income. Thus, the submission of a single account statement on the account’s balance cannot be considered proof of such an income. Required aggregate monthly income for the purposes of the application:
Long-term residence for the purposes of family unification - corresponds to the sum of all incomes of the applicant and his/her family, who will reside with him in the territory of the Czech Republic after the long-term residence permit is granted. For further information see the official website of Ministry of Interior : 
https://www.mvcr.cz/mvcren/article/proof-of-funds-for-the-purposes-of-a-long-term-residence.aspx
</t>
  </si>
  <si>
    <t>The accommodation is regulated in § 31 paragraph point d, and § 99 paragraph 1 and § 100 of Act No. 326/1999 Coll.:
§ 31 Particulars of a visa for a stay over 90 days:.. d) proof of accommodation during their stay in the territory… (6) proof of accommodation under paragraph 1. d) means proof of ownership of an apartment or a house, proof of eligibility to use a flat or a house or a written confirmation of the person who is the owner or authorized user of an apartment or house with her notarized signature, which is alien consent with accommodation. Accommodation can be provided only in the house which is under a special legal regulation identified a number of descriptive or registration, or orientation number and is under the Building Act intended for housing, accommodation or recreation.
§ 99 The landlord and his duties: (1) The landlord for the purposes of this Act, means any person who provides accommodation for reward or accommodates more than 5 foreigners, except where it can be accommodated aliens and landlords regarded as a relative.
§ 100 The landlord is obliged to … d) to ensure that foreigners accommodation that is not manifestly unreasonable level accommodation provided in buildings other owners of similar destination in the village or district or region. Comparison of levels of accommodation is done in particular by examining the adequacy of number of persons with regard to secured sanitary conditions, and the floor area of the room for accommodation, which must be at least 1) 8 m 2, it is accommodated by one person, 2) 12.6 m 2 when two people stay, to any other person accommodated in the floor area of 5 m 2 is added.</t>
  </si>
  <si>
    <t>The duration of the validity of permit is regulated in § 44 paragraph 4 point. c) and d) and in § 44a paragraph c) of Act No. 326/1999 Coll.:
§ 44 (4) c) appropriate in the case of family reunification time validity of the residence permit (paragraph 1), which was issued permission to carry family reunification, and at least one year, d) two years in the case of family reunification, if carriers permission to merge family issued a permanent residence
(1) The period of validity of a residence permit can be extended repeatedly, and…c) the period of validity of a residence permit, which was granted permission to carry family reunification, if the validity of residence permit according to § 44 paragraph 4 point. c)</t>
  </si>
  <si>
    <t>The consideration of personal circumstances is regulated in § 50 paragraph 2 section b) and in § 119a section 2 of Act No. 326/1999 Coll. There is also some improvement based on court decisions, which stress the duty to consider personal circumstances.</t>
  </si>
  <si>
    <t>the foreigner is older then 18 and had a long term residence permit granted for the purpose of family reunification. He has a right to submit an application for a long term residence permit for another purpose after five years (Sec. 45(2) AlA)
The situation has not changed in the last 12 years. The five-year period was valid until 21.12. 2007 and was amended by an amendment to the Act on the Residence of Foreigners (326/199) of 21 December 2007 - see Act No. 379/2007 (amendment).
The right to autonomous residence permit for partners and children is regulated in § 45 paragraph 2, 3 and 4 of Act No. 326/1999 Coll.:
§ 45
(2) An alien with residence permits for the purpose of family reunification shall be entitled after 3 years of residence in the territory of, or after the age of 18 to request the Ministry to issue a residence permit for another purpose. (3) An alien with long-term residence for the purpose of family reunification, which is a survivor of a wearer permission to family reunification, is entitled to apply to the Ministry on the issue of long term residence permit for another purpose, if a) the date of death of the holder permission to sponsor resided continuously in the territory for at least 2 years of continuous residence requirement does not apply if the alien due to marriage with the bearer permission to sponsor lost citizenship of the Czech Republic, or b) the death of the holder permission to family reunification resulted from an accident at work or occupational disease. (4) An alien with long-term residence for the purpose of family reunification shall be entitled to apply for a long term residence permit for other purposes in the event of a divorce with the holder of the authorization for family reunification, where he stayed at the date of divorce in the territory continuously for at least 2 years the marriage lasted at least 5 years; condition of continuous residence and duration of the marriage shall not apply if the foreigner as a result of marriage carries with permission to family reunification lost citizenship of the Czech Republic.</t>
  </si>
  <si>
    <t>The education of TCN in public universities is governed by the Act No 111/1998 Coll. on Higher Education Institutions and on the Amendment to Some Other Acts (the Higher Education Act), as amended; TCN study under the same conditions as Czech students (if they study in Czech language). If the university runs a study programme in a foreign language, it shall determine a fee for the study in a bachelor, master or a doctoral study programme.
See Section 17 (2) letter d) of this Act: Internal Regulations of Public Higher Education Institutions „The Statutes of a public higher education institution include the following in particular: d) requirements for foreigners wishing to study;“ // See also Section 49 (2) letter d) of this Act: „The conditions for the admission of foreigners to study in degree programmes must make it possible for obligations resulting from international agreements that are binding on the Czech Republic to be met.“ There are no special incentives and provisions for TCNs; on the contrary, the situation is negatively affected by the wording of the Act on the Residence of Aliens (difficulties in obtaining residence permits - e.g. long time limits) and challenges associated with the recognition of secondary education.
However, there are some minor positive steps, inter alia, facilitation on the road to higher education: see Section 20 (4) of the Education Act (as amended by the Act No. 101/2017 Coll.). Persons, who obtained their previous education in a school outside the territory of the Czech Republic are, upon their request, exempt from the Czech language entrance exam for education in secondary schools and higher professional schools provided that such an exam is part of the entrance exam. Knowledge of the Czech language, which is necessary for studies of a given field of education, is checked by the school in an interview with those persons. Persons, who studied for at least 4 years during the previous 8 years prior to the relevant exam in a school outside the CR, have the right to some adjustments regarding the final exam from “Czech language and literature” subject so that equality of access to education is maintained.  Otherwise, there are no targeted measures; not even for recognized refugees.</t>
  </si>
  <si>
    <t xml:space="preserve"> Information booklets for third-country nationals in several languages include sections on School system and recognition of education. Also information websites with this targeted school information for immigrants in several languages. </t>
  </si>
  <si>
    <t xml:space="preserve">It has changed many times before. Updated Policy for Integration of Immigrants – Living Together – and Proposal for Further Steps in the Year 2011 / Proceeding with the Realisation of the Updated Policy for Integration of Immigrants – Living Together in the Year 2014
Date of adoption: 2014: Summary of changes: The Ministry of Education´s planned measures for 2014 include support of extracurricular teaching of Czech language for children at the pre-school and basic education level. Planned measures of 2014 were never put into practice, nor become part of any law. </t>
  </si>
  <si>
    <t xml:space="preserve">According to the official Czech Framework Education Programme for Basic Education, at the level of basic education, Multicultural Education is designed as a cross-curricular subject. Multicultural Education penetrates all educational areas. However, it is particularly closely tied to the educational areas of Language and Communication through Language, Humans and Society, Information and Communication Technologies, Arts and Culture and Humans and Health. In Humans and Nature, it touches primarily on the educational field of Geography. Its ties to all these areas result primarily from themes focused on the relationship between various nations and ethnic groups. The Framework Education Programme for Basic Education (English version) is available here: http://www.msmt.cz/areas-of-work/basic-education
National curricula (so-called Framework Educational Programmes) define the general obligatory framework for creating school curricula (School Educational Programmes) for all fields of study in preschool, basic education, art, language and secondary education. Framework Educational Programmes were incorporated into the education system of the Czech Republic by law No. 561/2004 Coll. on Preschool, Basic, Secondary, Tertiary Professional and Other Education (the School Act). 
This law has been amended since the year 2014; however, the situation is the same; it is a cross-cutting theme of all framework educational programs in the Czech Republic, not a stand-alone curriculum subject. For further information in English see: http://www.nuv.cz/our-work/framework
</t>
  </si>
  <si>
    <t xml:space="preserve">Due to the amendment of the Act No. 561/2004 Coll., on Pre-school, Basic, Secondary, Tertiary Professional and other Education (hereinafter the Education Act) in 2015 and following steps. The new version of the Education Act considers the achieved level of Czech language skills a significant factor influencing a pupil’s school performance which must be taken into account when the children are being assessed. The Education Act considers the achieved level of Czech language skills a significant factor influencing a pupil’s school performance which must be taken into account when the children are being assessed. Also, at the end of the first semester, the child does not have to receive a passing grade in either the regular or alternative date of examination. </t>
  </si>
  <si>
    <t>The situation has improved since 2016. Almost all teacher training include some lectures (2-3 hours) on multiculturalism and/or intercultural competencies. However, only some universities offer courses, which deal with these topics more deeply and with sufficient time allocation.
In-service professional development training is offered on project bases. Structurally they should be provided by the regional network of Nation Institute for Further Education. The issue is that we know about the project-based training, but we have never heard about the courses run by the Nation Institute for Further Education; thus, the policy seems to be mainly on paper.</t>
  </si>
  <si>
    <t>In November 2019, the National Institute for Further Education completed the next phase of adding available translations. Over 700 files with translations in 17 languages, e.g. about Evaluation of foreigners in education, language support for pupils with Czech as a second language, classification of foreigners, but also about after-school care centre, necessary information about organization of school catering or information about SUBSTANCES OR PRODUCTS CAUSING ALLERGIES OR INTOLERANCES (For further information see: https://cizinci.npicr.cz/tlumoceni-a-preklady/)</t>
  </si>
  <si>
    <t xml:space="preserve">
A common and frequently recommended solution for preventing problems with Czech language and other subjects is the drafting of an individual educational plan based on the pupil’s specific situation that sets forth realistic goals the achievement of which can then be assessed. Another alternative is a verbal assessment (for further information see, e.g., https://cizinci.npicr.cz/wp-content/uploads/2017/10/Czech_Republic_Initial_analysis_en_cz.pdf).
</t>
  </si>
  <si>
    <t>10 years.</t>
  </si>
  <si>
    <t>Only with the exception of public housing that is mostly reserved for Czech citizens.</t>
  </si>
  <si>
    <t xml:space="preserve">Citizenship included as well (as "občanství" ) Both Employment and Labour law  (EL and LL) have general provisions on equal treatment of their employees since they came into force (EL since 2004, LL since 2006).  Between 2006 and 2017, LL (equal working conditions, rewards, professional development, career growth), explicitly forbids discrimination on general grounds without any groups explicitly mentioned. since 2017, it explicitly names all the protected groups – including citizens of different states. On the other hand, EL (equal access to employment) since 2006 explicitly names citizenship (among others) as a personal trait for which you can’t be discriminated against.  https://www.zakonyprolidi.cz/cs/2006-262
</t>
  </si>
  <si>
    <t xml:space="preserve">The majority of migrants participate in public health insurance;
Additional requirements: 
permanent residence (which is possible to get after 5 years uninterrupted stay)
or
to be employed by an employer registered in the Czech Republic.
Altogether this represents about 80% of all legal migrants 
Third country legal migrants having “long-term residence permit”   (ie. children, partners, parents ( those who are not employed in the CR)
+ all self-employed are obliged to purchase private health insurance. 
This concerns 20% of all legal migrants (about 80 000 persons)
</t>
  </si>
  <si>
    <t>There is a certain degree of uncertainty of migrants with private health insurance whether particular procedures are covered or not. Coverage of health care in particular situations depends on a discretion of private health insurance companies (pre-existing conditions); that is usually applied in case of expensive health care.</t>
  </si>
  <si>
    <t xml:space="preserve">Asylum seekers are included in public health insurance at the time they enter into the asylum procedure . In terms of coverage, there is no difference between asylum seekers and nationals (if asylum seekers do not have any income the state pays the insurance premium for them).
</t>
  </si>
  <si>
    <t>Some undocumented migrants (mostly those who recently lost residence permit, but still hold a passport) can be insured in private health insurance system.</t>
  </si>
  <si>
    <t xml:space="preserve">Health providers are obliged to provide interpreting service in order to provide adequate and understandable information which is necessary for an “informed consent”  . 
But it is not clearly stated who should pay for it. Both the Ministry of Health and the Czech Medical Chamber have the view that the health provider should provide an interpreter and the patient should pay, especially when professional interpreter is needed.
 All accredited hospitals have to have an internal guideline for the provision of interpreting services . However, accreditation is voluntary, though the large hospitals where a higher proportion of migrants can be expected are usually accredited. 
In practice, there are several possibilities for managing interpretation.
Hospitals
- may use their bi/multilingual staff as an regular interpreters
- may manage interpreting services through NGO´s assisting to migrants which provide interpreter
- they may use by phone interpreter, which is an employee of the migrant´s Embassy Office 
-  may use a professional interpreter.
When hospital  employees, NGO´s interpreters or Embassy employees are used, that is mostly free of charge. Professional interpretation is paid by the migrant.
</t>
  </si>
  <si>
    <t xml:space="preserve">B.) migrants are usually involved in development of information
C.) Migrants often participate (ad hoc) in research dealing with migration related issues, there are also few researchers with migration background; but that is not explicitly stated as policy measure
</t>
  </si>
  <si>
    <t xml:space="preserve"> The three relevant research projects were implemented in the last five years; 
They dealt with 
A) B) C): 
a) b) Health and social situation of immigrants and asylants in the Czech Republic (COST project: 2010-11)
c) The experience of the medical personnel providing health care to migrants ( Faculty of Social Sciences , Charles University 2011-12)
c) The Analysis of legal, institutional and economic aspects of health care provision to migrants from the third countries in the Czech Republic; 
Study was implemented within larger research project on quantitative and qualitative integration indicators of the third countries migrants in the light of recent data and knowledge ( Research Institute of Labour and Social Affairs 2013)
</t>
  </si>
  <si>
    <t xml:space="preserve"> In some large hospitals (with higher proportion of migrants among patients) special “Foreigners Departments” were established. However, such departments were established to facilitate health care provision to those migrants not participating at Czech public health insurance. 
They are focused on administrative issues, mainly on financial aspects of treatment and not on the special health  needs of migrants as such. 
Staff working in these Departments can speak several languages. They also coordinate treatment procedure in order to ensure medical staff being able to communicate with migrants. 
</t>
  </si>
  <si>
    <t xml:space="preserve">The majority of legal migrants participate in public health insurance. 
Conditions for inclusion: 
permanent residence (which is possible to get after 5 years uninterrupted stay)
OR
to be employed by an employer registered in the Czech Republic.
Altogether this represents about 80% of all legal migrants 
Third country legal migrants with a “long-term residence permit”  (i.e. family members and those who are not employed in the CR), as well as most self-employed migrants, are obliged to purchase private health insurance. This concerns 20% of all legal migrants (about 100-120 000 persons)
Since 2016, on the basis of bilateral international agreements with the USA, Japan, Turkey, Northern Macedonia, Serbia, Montenegro, Albania, Tunisia and Israel, foreigners from these countries are participants of the public health insurance system, if they are self-employed or doing business in the Czech Republic and vice versa. 
Since 2016, on the basis of bilateral international agreements with the USA, Japan, Turkey, Northern Macedonia, Serbia, Montenegro, Albania, Tunisia and Israel, foreigners from these countries are participants in the public health insurance system, if they are self-employed or doing business in the Czech Republic and vice versa. 
</t>
  </si>
  <si>
    <t xml:space="preserve">A: Some hospitals require from migrants with a private health insurance to provide a guarantee letter issued by their private health insurance company prior to provision of health care. If this is not possible (for example, in case of need of acute and emergency care), a patient is required to pay some sum in advance (that is either refundable or not refundable) and sometimes to pay the estimated costs of his or her treatment in advance.
B: There is a certain degree of uncertainty for migrants with private health insurance concerning whether particular procedures are covered or not. Coverage of health care in particular situations depends on decisions made by private health insurance companies regardung pre-existing conditions: this is usually applied in the case of expensive health care.
</t>
  </si>
  <si>
    <t xml:space="preserve">Undocumented migrants cannot participate in public health insurance. 
Nevertheless, they can be insured by a commercial health insurer since migrants are not asked   whether their stay in the Czech Republic is legal or not when they take out such insurance.  insurance.
Emergency care has to be provided to all migrants regardless to their residence status. Physicians are responsible for determining the scope of care which is needed. Emergency care is not free - it has to be charged at the same price as in public health insurance. However, undocumented migrants have to pay it  out of pocket.       .
The price of health care that is not covered by public health insurance is not regulated; price depends on a contract between health provider and patient. Usually higher costs are charged.
</t>
  </si>
  <si>
    <t>B. Undocumented migrants are not entitled to participate in public health insurance.  Nevertheless, by law all undocumented migrants have to be provided with emergency health care depending on the physician´s judgement.</t>
  </si>
  <si>
    <t xml:space="preserve">A&amp;B The Ministry of Health developed the “Multimedia presentation for foreigners” in English, Russian, Spanish, German, French and Vietnamese languages to provide essential information on the Czech health system for TCN’s both participating in public health insurance and in private health insurance. 
It is available on http://www.mzcr.cz/Cizinci/ 
Last updated 1. 2. 2014
In addition, since 2017 the Ministry of Interior of the CR together with Czech Medical Chamber  created special pages on their websites to provide essential health care information in the following languages: English, Russian, Ukrainian, Mongolian, Arabic, Chinese, Spanish, German, French and Vietnamese.
It is available on https://www.mvcr.cz/mvcren/article/information-provided-by-the-czech-medical-chamber-on-the-provision-of-healthcare-in-the-czech-republic-for-migrants.aspx
Last updated December 20th, 2017
</t>
  </si>
  <si>
    <t xml:space="preserve">There are no specific health education and health promotion programs targeted to migrants. </t>
  </si>
  <si>
    <t xml:space="preserve">Health providers are obliged to provide interpreting service in order to provide adequate and understandable information which is necessary for an “informed consent”  . 
But it is not clearly stated who should pay for it. Both the Ministry of Health and the Czech Medical Chamber have the view that the health provider should provide an interpreter and the patient should pay, especially when professional interpreter is needed.
 All accredited hospitals have to have an internal guideline for the provision of interpreting services . However, accreditation is voluntary, though the large hospitals where a higher proportion of migrants can be expected are usually accredited. 
In practice, there are several possibilities for managing interpretation.
Hospitals
- may use their bi/multilingual staff as an regular interpreters
- may manage interpreting services through NGO´s assisting to migrants which provide interpreter
- they may use by phone interpreter, which is an employee of the migrant´s Embassy Office 
-  may use a professional interpreter.
When hospital  employees, NGO´s interpreters or Embassy employees are used, that is mostly free of charge. Professional interpretation is paid by the migrant.
However, there is no specific training available for interpreters to work  in hospitals and other healthcare facilities.
</t>
  </si>
  <si>
    <t xml:space="preserve">A.) Mostly migrants are employed as intercultural workers and community interpreters
B.) migrants are usually involved in development of information
C.) Migrants often participate (ad hoc) in research dealing with migration related issues, there are also few researchers with migration background; but that is not explicitly stated as policy measure
</t>
  </si>
  <si>
    <t xml:space="preserve"> The three relevant research projects were implemented in the last five years; 
They dealt with 
A) B) C): 
a) b) Health and social situation of immigrants and asylants in the Czech Republic (COST project: 2010-11)
b) Health care and health status of the foreigners in the Czech Republic (Research Institute of Labour and Social Affairs 2019)
c) The experience of the medical personnel providing health care to migrants ( Faculty of Social Sciences , Charles University 2011-12)
c) Research of Migrant Women Experience with Pregnancy, Childbirth and Early Parenting in the Czech Republic (Faculty of Philosophy, University of West Bohemia 2016-19)
c) The Analysis of legal, institutional and economic aspects of health care provision to migrants from the third countries in the Czech Republic; 
Study was implemented within larger research project on quantitative and qualitative integration indicators of the third countries migrants in the light of recent data and knowledge ( Research Institute of Labour and Social Affairs 2013)
</t>
  </si>
  <si>
    <t>A and C have equal access to emplyment, cf. section 13 and 14 of the Aliens Act. By act no.  486 of 17.06.2008 a greencard system was introduced which makes it easier for some TCN's to get a residence permit in order to seek employment in Denmark. A greencard can be achieved if a persons obtains 100 points from a point system which takes into consideration education, language skills, work experience, age and ability to adapt. It should be noted, however, that Denmark is not bound by Directive 2003/109/EC and thus has not taken measures to adopt rules on long-term resident status as such. Danish legislation does, however, allow for the issue of permanent residence permits to third-country nationals in specified circumstances which - to a certain extent - is comparable to long-term resident status under Directive 2003/109/EC, cf. Aliens Act Sections 11ff. Aliens Act Section 14 excempts certain categories of aliens from the requirement of holding a work permit, such as aliens issued with a permanent residence permit  and aliens issued with a residence permit on the basis of family reunification. Regarding residence and work permits issued to TCNs with the purpose of employment or self-employment in particular, these may be issued under Aliens Act Section 9a within various schemes: 1) The green card scheme, 2) The positive list, 3) The pay-limit scheme, 4) The coorperate residence permit scheme, 5) Labour market ties/association or 6) Essential employment or business considerations).</t>
  </si>
  <si>
    <t>Persons with a legal residence permit have the same access to public employment services as EU-nationals. Third country national staying in Denmark on the basis of a work permit do however not have equal access.</t>
  </si>
  <si>
    <t>Ad hoc/No procedure for recognition of titles for certain TCN residents or certain fields of study (e.g. recognition depending on mutual recognition agreements)</t>
  </si>
  <si>
    <t>A and B:  Based on December 2006 agreement and implemented in April 2007.  In addition, and as part of the abovementioned initiative, the concept of 'job package' has been launched. The 'job packages' includes elements such as traineeship and vocational training and courses within 12 areas, see http://www.ams.dk/Reformer-og-indsatser/Indsatser/Integration/Jobpakker.aspx. A number of initiatives have been taken on training including employment-related language courses and immigrant-specific vocational training</t>
  </si>
  <si>
    <t xml:space="preserve">a. Campaign "brug for alle unge" (We Need All Youngsters) since 2003 and Program for female immigrants (kvindeprogrammet) since 2003. </t>
  </si>
  <si>
    <t>A and B: Since 2011, government has repealed recent restrictions and the lower level of cash assistance known as Start Help. However, invalidity/old-age benefits still require after 10 years' residence in Denmark for non-EU citizens. Entitlement to the full benefit (both child and youth benefit and child allowance) requires the applicant has had at least 2 years of residence or employment in Denmark in a 10-year reference period prior to each benefit instalment. These requirements apply to Danish citizens moving abroad and to non-refugee foreigners. C: For renewal of spousal family reunion permit, Neither sponsor nor spouse must have received any public benefits (not included in this are student, unemployment, sick leave, parental leave or housing benefits) 
L 79: Law amending the law on social pensions passed 19 December 2014 undoes changes in Law No. 1603 now allowing for full pension rights for refugees as Danish nationals, equating their years in their country of origin as years in Denmark: http://www.ft.dk/samling/20141/lovforslag/L79/index.htm 
L 160 rejected on 27 May 2014 to repeal the two-year requirement for child-care benefits https://www.parlamentet.dk/folketinget/lovforslag/forslag_til_lov_om_aendring_af_lov_om_en_brne-_og_ungeydelse_og_lov_om_brne</t>
  </si>
  <si>
    <t>For family reunification with children it is required that the sponsor has permanent Danish residence permit or holds a temporary residence permit with a view to permanent residence https://www.nyidanmark.dk/en-us/coming_to_dk/familyreunification/spouses/spouses.htm</t>
  </si>
  <si>
    <t xml:space="preserve"> In exceptional cases, reunification may be allowed under Aliens Act Section 9c on exceptional circumstances (including regard for family unity) where the applicant is above 60 years and where it would be a breach of Denmark's international obligations to refuse reunification.</t>
  </si>
  <si>
    <t xml:space="preserve">Normally, applicants must pass the test in Danish at the A1 level or higher, within six months of being registered in the National Register of Persons. If they take the test before the six-month deadline, but fail to pass, they will be granted an additional three months to pass.  If they fail to pass the test by the deadline, their residence permit can be revoked. </t>
  </si>
  <si>
    <t>2012 law: immigration test replaced by language test</t>
  </si>
  <si>
    <t>Requirement for sponsor for permanent residence (required for family reunification) and for family for permanent residence : passed Danish 1 test, signed Declaration of Values and Active Citizenship in Danish Society and attachment requirement</t>
  </si>
  <si>
    <t xml:space="preserve">According to the Ministerial Order on Danish tests for family reunited immigrants (Bekendtgørelse om danskprøve på A1-niveau og danskprøve på A2-niveau for familiesammenførte udlændinge, nr 180 af 26/02/2013), the immigration authorities offer a test in Danish Danskprøve 1. Certain other tests can be taken instead of the Danskprøve A1 or Danskprøve 2 offered by the immigration authorities - the lists of these alternative exams can be found in the annexes to the Ministerial Order. No language requirements for family reunificated children. </t>
  </si>
  <si>
    <t>Attachment requirement for sponsor for family reunification</t>
  </si>
  <si>
    <t>Spouse/partner must be able to support him/herself – that is, he/she must not have received public assistance under the terms of the Active Social Policy Act or the Integration Act for the past three years. Plus  collateral requirement of 50,000 kroner.</t>
  </si>
  <si>
    <t>Spouse/partner must have accommodation of adequate size at his/her disposal. The spouse/partner must post DKK 50000 in bank-backed collateral to cover any public assistance paid to the foreign spouse/partner under the terms of the Active Social Policy Act or the Integration Act. As is the case now, there will be a possibility in certain cases.</t>
  </si>
  <si>
    <t>According to Aliens Act Section 11, a residence permit is issued with the possibility of permanent stay or with the purpose of temporary stay. The residence permit may be time-limited. If the residence permit is issued with a possibility of permanent stay, the permit is renewed upon application unless there is a basis for revoking the permit under Section 19. Thus, the conditions forming the basis for the issue of the original residence permit may not be subject to a new evaluation as such upon application on renewal. Consequently, only circumstances mentioned in Section 19 may cause refusal of renewal - for instance if the conditions are no longer fulfilled (cf. Udlændingeret by Jens Vedsted-Hansen et al., 3rd edition, DJOEF, Copenhagen, 2006, p. 534). According to Aliens Order (Executive Order No. 270 of 22 March 2010 and amending Executive Order No. 877 of 2 July 2010) Section 24, residence permits issued for family reunification pursuant to Aliens Act Section 9 (1) are issued with a possibility of permanent stay unless the alien applies for a residence permit with the purpose of temporary stay. According to Aliens Order Section 25, a time-limited residence permit issued pursuant to Aliens Act Section 9 for partners is issued for a maximum of 2 years at a time, after 4 years for a maximum of 4 years and after 8 years for a maximum of 5 years. A time-limited residence permit issued for a child is issued up to the point where the child turns 18 or up to the point of the expiry of the parent(s)'s residence permit(s). Regarding children turning 18 when their parent's residence right lapses, see the possibilities for dispensation - resulting in the child's residence permit not lapsing - in http://www.nyidanmark.dk/NR/rdonlyres/AEC3C498-B0E9-45BF-A6F8-8F04103616AA/0/praksis_for_familiesammenfoerte_boern.pdf.</t>
  </si>
  <si>
    <t>A-D all apply.</t>
  </si>
  <si>
    <t>From july 2018: Danish language test at A2 level or higher within 9 months is required for familiy reunification (with spouse) (https://www.nyidanmark.dk/en-GB/News%20Front%20Page/2018/06/Nye%20regler%20for%20aegtefaellesammenfoering). When passed the economic security that has to be granted by the sponser as a requirement for reunification is lowered. https://www.nyidanmark.dk/da/Words%20and%20Concepts%20Front%20Page/US/Family/Test_in_Danish_when_family_reunification
Change introduced: In addition to being required pass a Danish test at the A1 level within 6 months, applicants will now also need to pass a Danish test at the A2 level within 9 months in order to qualify for a residence permit extension. That is, both requirements must be obtained: pass the A1 test within six months, and the level A2 test within two months. In the 2013 version, only an A1 level exam was required within six months for the renewal of the residence permit. Since 2018, the reunited person is required to pass the next level as well.</t>
  </si>
  <si>
    <t>Initiatives concerning recruitment and guidance have taken places at local level (Universities and University Colleges)</t>
  </si>
  <si>
    <t>A and B apply. Provision of interpretation service depend on local policies and practices.The ministry of Education recommends use of interpretation services. It is not clear to what extent such a recommendation is followed locally.</t>
  </si>
  <si>
    <t>New regulation on language support: https://www.retsinformation.dk/forms/R0710.aspx?id=163934 Newcomers are entitled to a certain amount of basic language instruction § 4 and
§ 5 (Announcement about Danish as a Second Language) https://www.retsinformation.dk/Forms/R0710.aspx?id=24998.If pupils are estimated to be able to join main stream classes they can be offered language instruction for a limited number of hours. (§ 3 and § 6, ibid.). Firstly this offer depends on local teachers 
qualificationsto identify pupils’ need and secondly whether the local school prioritizes this kind of instruction, see comment 41. Pupils who don’t complete compulsory education with a school certificate can be offered Danish
as a Second Language from the age of 18 in Centers for Adult Education.  https://www.retsinformation.dk/Forms/R0710.aspx?id=116906#Kap3.B) The regulations concerning language stimulation in pre-primary education (from the age of 3): § 4 a Act on Folkeskolen 
https://www.retsinformation.dk/Forms/R0710.aspx?id=125580If authorities identify a need for language stimulation at the obligatory language test when the children are  3-years old,  it is mandatory for the municipalities to establish and for the parents to accept the offer. This can take place as an integrated part of normal kinder garden activities or in separate groups with at least 15 weekly hours.</t>
  </si>
  <si>
    <t>In Act on Folkeskoleloven Danish as Second Language is not identified as a school subject with a given number of weekly/annual lessons. Therefore the goals and intensions concerning communicative and academic literacy as presented in the guidelines for the subject (Fælles mål, Dansk som Andetsprog, Faghæfte nr. 1.; Common Goals) cannot be implemented locally. http://www.uvm.dk/~/media/Publikationer/2009/Folke/Faelles%20Maal/Filer/Faghaefter/090819_andetsprog15.ashx</t>
  </si>
  <si>
    <t>a.Common Goals for Danish as a Second Language includes learning standards on different levels. See comment 46b
b. According to Announcement about Danish as a Second Language §7 teachers must be certified in these standards. In practice this is not always the case, see comment to 41.
c. The municipalities report annually to the state about the quality of education in the public schools. However, these reports do not refer to curriculum standards. https://www.retsinformation.dk/Forms/R0710.aspx?id=25286The evaluation report referred to in comment 41 included curriculum standards and it was concluded that these standards were met adequately.</t>
  </si>
  <si>
    <t>a) The Ministry of Immigration and Integration has developed  projects to support migrants and their children in developing social competences to overcome cultural and linguistic barriers (https://uim.dk/arbejdsomrader/Integration/understottelse-af-foraeldrekompetencer), and also toolkits and inspirational material for newcomers with children to help them in supporting their childrens' acquisition of the national language (https://uim.dk/arbejdsomrader/Integration/nydanske-born-og-unge). Some organisations, like Red Cross offer at local level home work support, but it is not systematic or implemented at state-political level</t>
  </si>
  <si>
    <t>The concepts of multicultural and intercultural education do not exist in legal texts concerning education. In local practice attention to cultural and/or religious needs is taken to some extent. Some schools seem to be very inclusive by respecting difference and others seem to be inclusive by promoting assimilation. “Teachers are not given specific instructions in curriculum guidelines, and they are not obliged to follow the guidelines.” There are no official aims - as you ask for - in any concrete form. The themes listed do not have any obligatory character at all. Internationalism is about: a) westernized cultures in the curriculum across:
a) language instruction – English, German, French;
b) other cultures – abroad – in other subject
c) school exchange within the European sphere.</t>
  </si>
  <si>
    <t>A applies as part of the campaign ‘Brug for alle unge’ (A need for all youngsters) the Government encouraged migrant youth to study and qualify for teachers.  http://pub.uvm.dk/2007/organisering/kap12.html#12   https://www.cedefop.europa.eu/da/toolkits/vet-toolkit-tackling-early-leaving/resources/need-all-youngsters</t>
  </si>
  <si>
    <t xml:space="preserve"> According to Law on education of professional bachelor's degree in teaching (Bekendtgørelse om uddannelsen til professionsbachelor som lærer i folkeskolen. BEK nr. 1068 08/09/2015) "education of bilingual pupils" is an area of competence for teacher students. This course includes identification of pedagogical challenges with bilingual pupils in class, education support of bilingual pupil's oral and academic development in a diverse classroom (https://www.retsinformation.dk/Forms/R0710.aspx?id=174218#Kap4). Though this topic is compulsory in pre-service training it does not include aspects of intercultural, multicultural or ethnic diverse education. In pre-service training no such topic i compulsory. </t>
  </si>
  <si>
    <t xml:space="preserve">Programme stopped in 2018. </t>
  </si>
  <si>
    <t>Rådet for etniske minoriteter (The Council for Ethnic minorities - a council under the Ministry of Immigration) is counsulted reguraly and has state-appointed members. The council's main responsibility is that of being a consultant to the Ministry of Immigration and Integration on issues regarding immigrants and refugees (Bekendtgørelse om forretningsorden for Rådet for Etniske Minoriteter, BEK no. 426 of 29.04.2014).
Consultation power:
- 2013 Law amending the Integration Act on the composition of the Council for Ethnic Minorities allows municipalities without local Councils to appoint representatives to the National Council in order to ensure wider representation. Representatives are still elected from the other councils.  Representatives are also appointed from the four largest municipalities.  The chair is also appointed by the Minister. http://www.ft.dk/samling/20131/lovforslag/l97/html_som_fremsat.htm
- The administrative order on the procedure (forretningsorden) for the council of Ethnic Minorities states that the council  may conduct investigations within its workfield on its own initiative. It does not have a right of response from the authority</t>
  </si>
  <si>
    <t xml:space="preserve">The "New Dialogue, Citizenship and Ethnic Equality Fund" (project-based funding intended to increase immigrants' participation in elections, volunteering and organisations): http://sm.dk/nyheder/2014/ny-pulje-skal-styrke-dialog-medborgerskab-og-etnisk-ligebehandling. We question whether this fund is enough to qualify for funding/support to immigrant organisations. The fund is not direcly allocated to immigrant organisations - but they can apply for the special pool for the social area, like municipalities etc. can. According to the Act on People's enlightment and general education (Folkeoplysningsloven) (https://www.retsinformation.dk/Forms/R0710.aspx?id=202909#id67cbfb2c-2924-44f8-87b4-dc373baacf93) organisations providing general education can get finansial support from municipalities to this matter. This includes migrant organisations providing general education - but not religous organisations. </t>
  </si>
  <si>
    <t>2012 overturning of points-based system sets the residence requirement at 5 years. Special rules for applicants who have reached retirement age, disability pensioners and refugees who have lived legally in this country for over the last 8 years and has demonstrated its commitment to integration</t>
  </si>
  <si>
    <t>Regular employment,  self-employed or in education for at least three of the five years. care for a handicapped child, a critically ill family member or seriously ill child, in some cases can be taken into consideration. 2012 regulation considers most education to be the equivalent of full-time work. Also no receipt of public benefits under the terms of the Active Social Policy Act (lov om aktiv socialpolitik) or the Integration Act (integrationsloven) for the past three years.  Allowed allowances include Student grants,
Allowances paid during periods of unemployment (arbejdsløshedsdagpenge), illness (sygedagpenge) or paternity leave (barselsdagpenge)
Pension (including early and old-age pensions)
Housing assistance (boligstøtte)
Financial support granted to an employer upon hiring you in a wage subsidies (løntilskud) or flexjob (fleksjob) position. https://www.nyidanmark.dk/en-us/coming_to_dk/permanent-residence-permit/employment-3-5-years.htm / https://www.nyidanmark.dk/en-us/coming_to_dk/permanent-residence-permit/education-3-5-years.htm</t>
  </si>
  <si>
    <t>You do not have to renew your perminant residence permit once you have attained it.</t>
  </si>
  <si>
    <t>2011/1 LSV 36 (L36): The law reformed several laws, including the law on active social policy, the integration law, the law on active employment efforts and the law on individual housing benefits. These reforms cancelled a range of laws, whereby migrants would receive less social benefits than ethnically Danish citizens. Thus the “starthjælpen” (which was lower than the cash benefits “kontanthjælpen”) was cancelled, as was the upper threshold on cash benefits and the demand that the right to receive cash benefits was conditional on having worked at least 225 hours the last year. This concerns permamently residing migrants (including refugees), direct family members to Danish residents, or EU-citizens under employment.</t>
  </si>
  <si>
    <t>Citizens from the Nordic countries after 2 years of residence, refugees after 8 years of residence and others after 9 years of residence.</t>
  </si>
  <si>
    <t>The Law 1456/2013 made the eligibility rules slightly favourable for integration, as children raised and educated in DK are now entitled to become DK citizens. 
Law No. 1456 (L5) passed June 15th 2013, and and a week prior to this the Ministry of Justice issued a Circular Letter (CIS nr 9253 af 06/06/2013) and implemented by July 2014: declaration (rights-based procedure) after public school final exams in 9th or 10th grade with a grade average of at least 02 or at 18 years of age. Other conditions: legal residence and several years of reisdence, good behaviour and no criminal record). http://www.justitsministeriet.dk/arbejdsomr%C3%A5der/statsborgerskab/unge-f%C3%B8dt-og-opvokset-i-danmark</t>
  </si>
  <si>
    <t>Law No. 1456 (L5): December 3rd 2013 &amp; January 1st 2014 The law mandates the Minister of Justice to establish a Citizenship Test, and after negotiations with the Minister of Education to formulate rules about administration and effectuation of the test, the selection of students, the collection of fees and about appeals, etc. These rules are not specified in details in the law.  https://www.retsinformation.dk/Forms/R0710.aspx?id=152087</t>
  </si>
  <si>
    <t xml:space="preserve">Until June 2013 it was a requirement that the applicant had
not received social benefits for more than an aggregate period of half a year within the last
five years. With the latest amendments, reception of social benefits for up to two and a half
years within the last five years is accepted. </t>
  </si>
  <si>
    <t>Since 2002, the law says that a "sentence of more than two years excluded naturalisation forever". 2013 Circular brings slight changes to this list: Applicants can not be recorded on a bill, if either is
sentenced to imprisonment of 1½ years or more,
sentenced to imprisonment of 60 days or more for violation of Penal Code chapter 12 and 13 (for eg terrorism), or
expelled. https://www.retsinformation.dk/Forms/R0710.aspx?id=152087#Bil3</t>
  </si>
  <si>
    <t xml:space="preserve">On 18 December 2014 the Danish Parliament passed bill no. 44 amending the Danish Nationality Act (Acceptance of dual citizenship and payment of fees in cases of Danish nationality). </t>
  </si>
  <si>
    <t>The Law 1456/2013 was removed in 2016, by the Law no. 110 of 8 February 2016, amending the law on Danish nationality (repealing entitlement to Danish nationality by declaration for young persons born and raised in Denmark).</t>
  </si>
  <si>
    <t xml:space="preserve">The language requirement is changed fra Danish 2 (Dansk 2) (equvialent to B1 oral and written) to Danish 3 (Dansk 3) (equvialent to B2 oral and written) or an equivalent test as specified in Annex 3a to the Circular (Cirkulæreskrivelse om naturalisation nr. 9779 af 14/09/2018). </t>
  </si>
  <si>
    <t>Labour Market Discrimination Act (2008-12-16 no. 1349): prohibition of discrimination on the labour marked on account of race, skin colour, religion or belief, political opinion, sexual orientation, age, disability, national, social or ethnic origin.  Equal Treatment Act (2003-05-28 no. 374 with amendments): prohibition of discrimination on account of race and ethnic origin.</t>
  </si>
  <si>
    <t>a) and b). Nationality is not a prohibited ground of discrimination.</t>
  </si>
  <si>
    <t xml:space="preserve">Nationality is not a prohibited ground of discrimination. Act on Equal Treatment prohibits discrimination in primary and secondary education on account of race and ethnic origin. The unwritten public principle of equality and objectivity prohibits discrimination on account of religion and belief within public education. In private primary and secondary schools there is no prohibition of discrimination on account of religion and belief.  </t>
  </si>
  <si>
    <t xml:space="preserve">Nationality is not a prohibited ground of discrimination. Act on Equal Treatment prohibits discrimination in social protection on account of race and ethnic origin. The unwritten public principle of equality and objectivity prohibits discrimination on account of religion and belief with regard to public social protection. In case of private sector social protection there is no prohibition of discrimination on account of religion and belief.  </t>
  </si>
  <si>
    <t>Nationality is not a prohibited ground of discrimination. Discrimination in access to goods and services is prohibited by the Act on Prohibition of Discrimination on account of Race - but only with regard to race, skin colour, national or ethnic origin, belief or sexual orientation.</t>
  </si>
  <si>
    <t>A and B apply. Board of Equal Treatment has existed since January 2009 (Act on Board of Ethnic Treatment). It has replaced the "old" Board for Ethnic Equal Treatment and the Sex Equality Board. Also 2012 the Danish Institute for Human Rights was re-established as a separate and independent institution. The aim was to strengthen and clarify the position of the Institute as a National Human Rights Institute (NHRI) in accordance with the UN Paris Principles. The Act on “The Institute for Human Rights – The National Human Rights Institute of Denmark” was adopted on May 29, 2012 and entered into force on January 1, 2013</t>
  </si>
  <si>
    <t xml:space="preserve">Legal migrants are entitled to health care services on the same terms as Danish citizens residing in the country by registration to the National Register of Persons. This holds for both children and adults.
Sources: 
National level legislation
• The Health Act (Law no 913 of 13/07/2010)
• The right to hospital treatment
• (Executive order no. 1661 of 27/12/2013)
• Treatment with physicians in the practice sector
• (Executive order no 1238 of 05/12/2006)
Basis for residence (and registration with the National Register of Persons)
Third country nationals
You must hold a residence and work permit in order to reside and work in Denmark, if you are a citizen of a country outside the Nordic countries or the EU/EEA. Whether you can obtain a residence and work permit depends, first and foremost, on your qualifications.
If you already hold a Danish residence permit based on family reunification or asylum, or hold a residence permit on humanitarian grounds, you do not need a work permit in order to work in Denmark. 
http://www.nyidanmark.dk/en-us/coming_to_dk/work/work.htm
</t>
  </si>
  <si>
    <t>Registration with the Danish National Registry of Persons is required for all users to be entitled to health care services in the public system, but the procedure may be more complicated for migrants. This is a prerequisite for obtaining a national health card.</t>
  </si>
  <si>
    <t xml:space="preserve">Asylum seekers are not covered by the national health care system as nationals, but their access to health care falls under the responsibility of the “maintenance obligation” of The Danish Immigration Service. Though it is a different system than the national health insurance, the health care costs are still covered by funding from the state (through various mechanisms). Asylum seekers experience some restrictions in access to services compared to nationals. They are entitled to acute care on the same terms as citizens, but they are also entitled to a range of services in addition to emergency care. 
Asylum seekers are entitled to care that is “necessary, urgent and/or pain relieving”
• If asylum seekers are in need of acute care they are covered by the acute obligation of the regions. This implies expenses are covered by the region of stay. 
• The operators of the asylum centres can – and are obligated to – initiate health care services such as consultations with a GP, psychologist and psychiatrist, medical specialists, midwives and para clinical examinations for diagnostic purposes (but not in relation to monitoring the effect of treatment).There is no limit on the number of these examinations. 
• Operators of asylum centres can grant access to 15 consultations with a psychiatrist and 12 consultations with a psychologist given that the asylum seeker is referred by a physician and certain predefined criteria are met. The expenses are upheld by the operator of the asylum centres and can be initiated without prior approval by the Danish Immigration Service. The treatments still need to fall within what is considered “necessary treatment” as specified above. 
•  Access to more extensive treatment than the services listed above requires prior approval from the Danish Immigration Service. 
• Ante- and post-natal care are on the same terms as for pregnant women who are citizens
• Under normal circumstances the Immigration Service does not cover expenses for: chiropractors, physiotherapy, chiropody and occupational therapy. However, there are exceptions for prespecified cases in which treatments can be granted e.g. physiotherapy to persons subjected to torture or if it is recommended after surgery. 
• The Immigration Service does not cover expenses for fertility treatment, cosmetic surgery unless such treatments are considered “necessary” in the understanding which has previously been specified, sterilisation unless it is necessary for health reasons, and neither is treatment with methadone and other treatments of substance abuse covered. However, in case the substance abuse is life threatening treatment can be granted 
• Dental care which is considered necessary i.e. urgent and/or pain relieving can be covered by the operators of the asylum centers if the asylum seeker him/herself or the spouse cannot cover the expenses. Dental treatment which solely has a preservation purpose is always possible but expenses must be covered by self-payment. 
• Asylum seeking children are entitled to preventive health services on the same terms as children residing in Denmark – including  health visits, examination of physical features (e.g. vision, hearing, height, and weight) every second year, vaccination programmes and preventive dental care. 
• Treatment with physiotherapist, chiropodist and occupational therapy can be granted to asylum seeking children if it is recommended by a medical specialist.
• No ceiling on psychiatrist and psychologist is noted for asylum seeking children and it can be granted if recommended by a medical specialist.
• No access to cosmetic surgery for asylum seeking children unless it is necessary to avoid mental or physical disablement of the child.
Asylum seekers have very limited income, but are exempt from paying for medicines, glasses, hearing aids and other medical remedies prescribed for approved treatment, whereas full payment is required for glasses and co-payment for medicines by citizens. In the general population access to psychologist in private practice often requires full or co-payment given that certain predefined criteria are fulfilled. 
Sources: 
Policy documents
• Guidelines for granting health treatment to adult asylum seekers etc. 2013
• Guidelines for granting health treatment for asylum seeking children etc. 2013
Sources: 
National level legislation
• The Alien Act (Law no 863 af 25/06/2013)
Policy documents
• Guidelines for granting health treatment to adult asylum seekers etc. 2013
• Guidelines for granting health treatment for asylum seeking children etc. 2013
• Guidelines for granting dental treatment to adult asylum seekers 2013
Articles
• Pregnant women without personal identification numbers: New guidelines are in the making
</t>
  </si>
  <si>
    <t xml:space="preserve">Undocumented migrants are entitled to obtain emergency care in the same system as nationals. Further treatment is mainly offered through voluntary clinics or at the risk of having to pay the expenses through out-of-pocket payments for the undocumented migrant. 
According to the Health Act undocumented migrants are only entitled to emergency care free of charge. Nothing is specified directly regarding entitlements for undocumented migrants, but it is stated in the Health Act that all people within the borders of the region in need of acute care are entitled to such service free of charge. Further hospital treatment may be provided when it is assessed that it under the present circumstances is not possible to refer the person to the country of origin. The Regional Council may demand payment for the additional hospital services, but services may be provided free of charge if it is assessed reasonable in light of the present circumstances.
In the Alien Act and in the Guidelines from the Danish Immigration Service, it is specified that persons without legal right to stay in the country are entitled to care on the same terms as asylum seekers. However, in practice this would imply that they have to give in an application for asylum or leave the country. Therefore, they are in practice cut off from making use of this opportunity.Some hospitals have a pragmatic attitude while other hospitals a more rigouros – often a question of volume of un-documented patients
Two clinics, run by NGOs, and focused on providing care resembling that of general practice have been started in recent years (one in Copenhagen and one in Aarhus). The clinic provides care based on a corps of volunteers and also have a network of medical specialists in private practice they can refer patients to. In addition, they assist undocumented migrants in accessing hospital treatment. Specialised health clinics for undocumented health have also been established in two cities in Denmark. The clinics are mainly financed through public funds. The health services offered at the clinics are described in question 4.
In addition, it is stated in several scientific articles from Denmark that undocumented migrant children are entitled to vaccinations and other preventive health services. However, nothing specifically is mentioned in the legislation on undocumented migrant children, but it is derived based on statements in the legislation that all children are entitled to preventive services. 
For undocumented migrants who are not in contact with the authorities (implying they would have to apply for asylum or leave the country) it is not possible to obtain care free of charge in the practice sector in the general health care system unless this happens at the discretion of the health professional encountered. They may also be liable to pay for treatment received in the hospital in addition to what is assessed as acute care.  Neither are they able to obtain any subsidies for e.g. medication as nationals would be entitled to.
Sources: 
National level legislation
• The Alien Act (Law no 863 af 25/06/2013)
• The Health Act (Law no 913 of 13/07/2010)
• The right to hospital treatment
(Executive order no. 1661 of 27/12/2013)
Policy documents
• Guidelines for granting health treatment to adult asylum seekers etc. 2013
• Guidelines for granting health treatment for asylum seeking children etc. 2013
• Undocumented migrants access to healthcare service in Denmark 2011
• Action plan to combat human trafficking 2011-2014
Articles
• Vulnerable groups get access to medical assistance
• The Danish Health Act and health-care services to undocumented migrants 2012
• Migrant status and access to health-care services in Denmark 2011
• Pregnant women without personal identification numbers: New guidelines are in the making
</t>
  </si>
  <si>
    <t>For.UDMs:
Often there is a clinical judgment involved in assessing whether a condition is acute or not. In addition, it is possible to provide further care in relation to an emergency if, in the present circumstances, it is not reasonable to refer the person to care in the home country. Such services might be delivered free of charge, but the formal responsibility of deciding whether treatments will be subjected to payments lies within the regional authorities. Registration with the Danish National Registry of Persons is required for all users to be entitled to health care services in the public system, but the procedure may be more complicated for migrants. This is a prerequisite for obtaining a national health card.</t>
  </si>
  <si>
    <t>The possibility to take residence in a crisis center, in the asylum system or a different place according to individual needs.</t>
  </si>
  <si>
    <t>The two health clinics that currently exist are offering medical consultations, tests for sexually transmitted diseases, test for pregnancies and certain vaccination services (some which are free of charge). The clinics receive financial support from the state and also collaborate with the general health care system. It is possible to be referred for medical treatment, psychologists and for dental care. In addition, mobile health care offers exist to reach vulnerable and marginalized prostitutes around the country.</t>
  </si>
  <si>
    <t xml:space="preserve">Interpreters are provided free of charge to patients who are in need of it. It is up to the physician to assess whether the patient is in need of an interpreter.
In the summer of 2011, out-of-pocket payments for interpreters in the health care system were introduced in the Health Act. Migrants would still be entitled to interpreter services, but would have to pay the cost of the interpreter if they had been living in country for more than 7 years. There were exemptions for e.g. people who had been traumatised and therefore were considered to have problems acquiring skills in a new language. The law was only in effect for a couple of months before it was revoked by the new government and was also largely ignored by the regions, which are responsible for the delivery of the majority of health care services in Denmark. Before the law was revoked there had been many objections and concerns that had been voiced by academics and professional societies in the medical area.
</t>
  </si>
  <si>
    <t xml:space="preserve">A. This is partially fulfilled as cultural mediators are implanted through ad hoc initiatives in selected hospitals. 
B. This is also partially fulfilled as health communicators are involved in health promotion in some municipal health centres. 
In general, there is not a strong tradition for patient involvement in the planning and organisation of services in Denmark.
</t>
  </si>
  <si>
    <t xml:space="preserve">Several projects on the occurrence of health problems of ethnic minorities or of migrants have been funded over the past five years. The funds cover both private funding bodies (Helsefonden, Trygfonden) and public research funding bodies (The National Research Council).
</t>
  </si>
  <si>
    <t xml:space="preserve">The provision of interpreters is generally integrated in the health care system, but other than this initiative we are not familiar with any other initiatives implemented in the entire system. 
Different initiatives for treatment of specific health problems for migrants exist in the Danish health care system. We have specialised treatment centres for persons who have been subjected to torture. There are also two hospital based clinics focusing specifically on migrant health – with a particular focus on receiving migrants with extensive health problems, who suffer from multiple morbidities and have not been able to receive adequate care anywhere else in the system. There is also a hospital based competence centre for cross-cultural psychiatry. In addition, there are clinics and mobile services for undocumented migrants and persons subjected to trafficking. The health clinics for persons subjected to trafficking are, at least partially, financed by public resources contrary to the health centres for undocumented migrants which are NGO based.
</t>
  </si>
  <si>
    <t xml:space="preserve">Asylum seekers are not covered by the same national health care system as nationals, but their access to health care falls under the responsibility of the “maintenance obligation” of The Danish Immigration Service. Though it is a different system than the national health insurance, the health care costs are still covered by funding from the state (through various mechanisms). Asylum seekers experience some restrictions in access to services compared to nationals. They are entitled to acute care on the same terms as citizens, but they are also entitled to a range of services in addition to emergency care
Registration with the Danish National Registry of Persons is required for all users to be entitled to health care services in the public system, but the procedure may be more complicated for migrants. This is a prerequisite for obtaining a national health card.
</t>
  </si>
  <si>
    <t xml:space="preserve">Any person without residence in the country is entitled to receive acute hospital treatment in case of an accident, sudden illness and birth or deterioration of chronic illness. Follow up care can be provided when – in light of the present circumstances – it is assessed as not reasonable to transfer a person to treatment in their home country. The regional councils demand payment for the services though no one can be denied acute treatment due to demands of payment. It is further stated that treatment can, exceptionally, be delivered free of cost when present circumstances calls for it e.g. in case of undocumented migrants and others who cannot pay for treatments. Non-acute hospital care is subject to payment, but can also be suspended fully or partially if it assessed to be reasonable in the present circumstances.
Other health care treatment is mainly offered through voluntary clinics or at the risk of having to pay the expenses through out-of-pocket payments for the undocumented migrant. 
In the Alien Act and in the Guidelines from the Danish Immigration Service, it is specified that persons without legal right to stay in the country are entitled to care on the same terms as asylum seekers. However, in practice this would imply that they have to give in an application for asylum or leave the country. Therefore, they are in practice cut off from making use of this opportunity.Some hospitals have a pragmatic attitude while other hospitals are more rigouros – often a question of volume of un-documented patients
Two clinics, run by NGOs, and focused on providing care resembling that of general practice have been started in recent years (one in Copenhagen and one in Aarhus). A third one is planned in Odense). The clinics provides care based on a corps of volunteers and also have a network of medical specialists in private practice they can refer patients to. In addition, they assist undocumented migrants in accessing hospital treatment. Specialised health clinics for undocumented health have also been established in two cities in Denmark. The clinics are mainly financed through public funds. The health services offered at the clinics are described in question 4.
In addition, it is stated in several scientific articles from Denmark that undocumented migrant children are entitled to vaccinations and other preventive health services. However, nothing specifically is mentioned in the legislation on undocumented migrant children, but it is derived based on statements in the legislation that all children are entitled to preventive services. 
For undocumented migrants who are not in contact with the authorities (implying they would have to apply for asylum or leave the country) it is not possible to obtain care free of charge in the practice sector in the general health care system unless this happens at the discretion of the health professional encountered. They may also be liable to pay for treatment received in the hospital in addition to what is assessed as acute care.  Neither are they able to obtain any subsidies for e.g. medication as nationals would be entitled to.
Sources: 
National level legislation
• The Alien Act (Law no 863 af 25/06/2013)
• The Health Act (Law no 913 of 13/07/2010)
• The right to hospital treatment
(Executive order no. 1661 of 27/12/2013)
Policy documents
Guidelines for granting health treatment to adult asylum 
</t>
  </si>
  <si>
    <t xml:space="preserve">For.UDMs:
Often there is a clinical judgment involved in assessing whether a condition is acute or not. In addition, it is possible to provide further care in relation to an emergency if, in the present circumstances, it is not reasonable to refer the person to care in the home country. Such services might be delivered free of charge, but the formal responsibility of deciding whether treatments will be subjected to payments lies within the regional authorities. 
In relation to pregnant women, there have been different ways of handling these situations and whether it is considered an acute event or not. Often a birth is only considered acute in case that the baby is not delivered at term. This may imply different practices of whether a birth is an event that is considered acute or not – and whether the hospital can charge the woman giving birth. Regardless of whether the hospital decides to charge the woman for the birth the health professionals are obligated to assist the birth of the child. </t>
  </si>
  <si>
    <t>Meetings only for legal migrants; websites in Danish may not be easily accessible for asylum seekers and undocumented migrants.</t>
  </si>
  <si>
    <t>Interpreters are provided free of charge to patients who have resided in the country for less than 3 years. If a migrant has resided in the country 3 years or more they will be subject to paying a fee for interpretation services. The fee can vary in size depending on whether interpretation is  face-to-face or by video/phone and whether it is needed for inpatient or outpatient services. However, there are exemptions  for certain categories of patients who are not considered able to learn Danish (e.g. due to mental health issues).  (Legislation introduced in 2018.)</t>
  </si>
  <si>
    <t>TCN have access to vocational training only with the approval of the Federal Employment Agency.  Access to vocational training is possible when the residence permit also allows to work. School-based vocational traing without payment does not require approval of the Federal Employment Agency.  Governmental study grants: TCN with no permanent residence permit should have at least 4 years residence in Germany.</t>
  </si>
  <si>
    <t>Gesetz zur besseren Durchsetzung der Ausreisepflicht/Asylpaket II ('Law for the improved implementation of the duty to leave the country') from July 2017: Asylum seekers can be obliged to live in reception centers up to two years, hence increasing the time that they are banned from labour market access (while living in reception centres, asylum applicants are not allowed to work).</t>
  </si>
  <si>
    <t>Your spouse shall be entitled to a residence permit if you hold one of the following permits:
a permanent residence permit (settlement permit or EC long-term resident status);
a temporary permit for at least two years; or
a temporary permit at the time of the marriage where the duration of stay is expected to be longer than one year.</t>
  </si>
  <si>
    <t>Exceptional hardship clause applies under Sec. 36 of the Residence Act.  tightening of the law for people with subsidiary protection; they loose their right of family reunification, instead it becomes a discretionary arrangement with a limit of 1000 issues of family reunification visa for people with subsidiary protection monthly (§36a residency act)</t>
  </si>
  <si>
    <t>No form</t>
  </si>
  <si>
    <t>As for the  language requirement for sponsor and/or family member after arrival on territory depends on labour situation.</t>
  </si>
  <si>
    <t>Required economic resources are based on Volume II of the Social Insurance Code; it requires that no social assistance is needed; refugees and people with social protection status do not have to fulfil these requirements.</t>
  </si>
  <si>
    <t>There is no common rule; normally, it  lasts 1 year + 2 years + 2 years.</t>
  </si>
  <si>
    <t>Renewment can be denied if initially required conditions are no longer satisfied.</t>
  </si>
  <si>
    <t>The residence requirement is 3 years for spouses and 5 years for children.</t>
  </si>
  <si>
    <t xml:space="preserve">b) Support programs provided by Universities, especially mentoring programs (e.g. “MIGMENTO”, University of Frankfurt - http://www.gesellschaftswissenschaften.uni-frankfurt.de/studierende/migmento/) and scholarship programs (e.g. “Chancen Stipendium für Studierende mit Migrationshintergrund” - http://www.vodafone-stiftung.de/pages/programme/vodafone_chancen/presse/news/subpages/bewerbungsstart_-_chancen_stipendium_fuer_studierende_mit_migrationshintergrund/index.html). Several universities take part in a programme of the "Stifterverband der deutschen Wissenschaft" (Umbrella organisation of foundations for Science in Germany) which is called "Diversity Audit". Here especially measures for migrant students to increase their successfulb) The German Ministry for Education implements a support program to facilitate university access for refugees. The program includes measures to identify and recognise qualifications and competences, provide language and subject-related support before university entry, and support integration into university. Respective measures have been implemented at universities across Germany. Scholarships by foundations support selcted migrants, and some specifically refugees, during their university studies (e.g. Hans Böckler Foundation, Care Concept). participation in higher education are focused (e.g. University of Duisburg-Essen - https://www.uni-due.de/diversity/ude_projekte_studierende.shtml). 
Most of these campaigns and initiatives are supported by private foundations and companies.  </t>
  </si>
  <si>
    <t>a) The brochure 'Welcome in Germany' provides basic information, including about education, in different languages (https://www.bamf.de/SharedDocs/Anlagen/DE/Integration/WillkommenDeutschland/willkommen-in-deutschland.html). a) and  c) All federal states have a system of preparatory or integration classes for all newly arrived migrant minors, which combine German language classes with some central school topics and information about Germany and the school system (https://www.semanticscholar.org/paper/SIRIUS-Policy-Network-on-Migrant-Education-TO-THE-%E2%80%93-Koehler-Schneider/f5cc811b7f32c408a09848618cdb8d0578f4106f). c) Some Bundesländer and some cities have special information structures in place, e.g. School Information Centre (SIZ) in Hamburg, that provide targeted information about education for newly arrived migrants. Some schools have resource persons for newly arrived migrants, but their positioning is not obligatory (https://www.semanticscholar.org/paper/SIRIUS-Policy-Network-on-Migrant-Education-TO-THE-%E2%80%93-Koehler-Schneider/f5cc811b7f32c408a09848618cdb8d0578f4106f; https://nesetweb.eu/wp-content/uploads/2019/06/Continuity-of-learning-for-newly-arrived-refugee-children-in-Europe.pdf). 
a) and c) There is no law/ standing rule for translations/ interpretations in the educational system. It's a local school/kindergarten decision to provide translations of important documents. Nevertheless, the Standing Conference recommends the transmission of documents in migrant languages and parental support in their native language (cf. Integration als Chance 2007) Kultusministerkonferenz (2007): Integration als Chance. Gemeinsam für mehr Chancengerechtigkeit. Gemeinsame Erklärung der Kultusministerkonferenz und der Organisationen von Menschen mit Migrationshintergrund. Online: http://www.kmk.org/fileadmin/veroeffentlichungen_beschluesse/2007/2007_12_13-Integration-als-Chance.pdf.</t>
  </si>
  <si>
    <t>From 2013, a) Since the 'Zuwanderungsgesetz' (Immigration Law) of 2005, Integration courses for adult migrant have constantly been upgraded; they consist of a language course and an orientation course. Integration courses are available, and in some cases obligatory, for people with long-term residence permits, for people with humanitarian residence titles or foreign employees (https://www.bamf.de/EN/Themen/Integration/ZugewanderteTeilnehmende/Integrationskurse/integrationskurse-node.html). Some Bundesländer and municipalities have introduced established second-language learning standards in compulsory schools following the recommendations of the 'Kultusministerkonferenz' (Standing Conference of the Länder) from 2013 (https://www.kmk.org/fileadmin/Dateien/pdf/Bildung/AllgBildung/2017-05-11-Berichte_Interkulturelle_Bildung.pdf).</t>
  </si>
  <si>
    <t xml:space="preserve">Same as 2010, e.g. financial distribution on basis of a so-called 'social index' (e.g. Hamburg)
support as defined here has existed for a long time, but it was on a very sporadical level much dependent on the proportion of pupils with a migrant background in a specific area. Places like Hamburg, Frankfurt, Berlin, where the proportion of migrants has been high for a long time, have for many years been providing support, while other areas with low proportions of migrants did not provide any targeted support and no such policies existed in these areas before the background that all school education issues are matters of the Länder. This changed 2014 and mainly 2015 with the arrival of large numbers of refugees. As a response to these arrivels, targeted support was introduced in many areas where it did not exist before. For this reason, I allocated 50 for 2015 and the following years because I considered targeted support as existing in many more areas than it did before this time. If you consider this development to justify the 50 score, I think 0 can remain for 2014 because the major adjustments to larger numbers of newcomers were made in 2015 and 2016. </t>
  </si>
  <si>
    <t>Qualifier: Depending on the foreigner's previous legal status, the required time may be higher (e.g., subsidiary protection status) or lower (e.g., spouse of Germans) than five years.</t>
  </si>
  <si>
    <t>At least German language knowledge of niveau B1</t>
  </si>
  <si>
    <t>The long-term residence permit (settlement permit according to Sec. 9 of the Residence Act 2005 is indefinitely valid). Therefore, questions on renewability do not arise. The closest reply is "automatically renewable" (1).</t>
  </si>
  <si>
    <t>Questions on renewability do not arise since the permit is permanent. So, the closest reply is Automatically.</t>
  </si>
  <si>
    <t xml:space="preserve">Under 15 years of residency in Germany. 6 months or a limit set by the foreign office; if migrants reside longer than 15 years in Germany, their permanent residency is no longer affected by even long periods of absence. </t>
  </si>
  <si>
    <t>According to Sec. 11(1) StAG the requirement reads " sufficient knowledge of the German language". Yet, some of the German Länder go further (Option 3), others don't. The requirement will change to option 3 once the new Immigration Bill enters into force. Following case law, applicants must -- to some extent -- be able to read the German language; see BVerwG 20. 10. 2005, 5 C 17/05. The new Immigration Bill intends to change the situation to Option 3. (PR).</t>
  </si>
  <si>
    <t xml:space="preserve">Note that the implementation of nationality law is within the competence of the 16 Länder of Germany with quite different rules on tests; presently the interior ministers are working on a harmonisation of test requirements.  The new Immigration Bill will change this to option 3. In some German Länder, option 3 this already implemented. Diverse practices. Diverse practices at länder level. </t>
  </si>
  <si>
    <t>In general, people are required to have sufficient income for them and their family. However, if they are not accountable for being unemployed (e.g. due to a company related termination of the working contract) and if they do the necessary things to find a new job, unemployment or reception of social benefits is not a reason for refusalof the naturalization.</t>
  </si>
  <si>
    <t>Condemnation because of a major offence makes naturalization impossible  (https://www.bundesregierung.de/breg-de/suche/die-anspruchseinbuergerung-456774).</t>
  </si>
  <si>
    <t>Under the AGG, discrimination on the ground of nationality is generally regarded as possible indirect discrimination on the basis of race or ethnic origin and, as such, is prohibited. There are prohibitions of discrimination which list nationality as a proscribed ground, e.g. Section 75.1 Works Constitution Act (Betriebsverfassungsgesetz, BetrVG).</t>
  </si>
  <si>
    <t>Discrimination by 'nationality' is not included in the Anti-Discrimination law (as by the way permitted by EU Law). The obvious reason is, that there are all kinds of legitimate considerations where nationality can play a role. There are various regulations (you name the Schöffen-example), some doubtfull, some not. On the other hand, there is a general constitutional equality guarantee that is as effective as simple statutary law. So for the public domain, there are rules that can capture nationality discrimination.</t>
  </si>
  <si>
    <t>a) independet investigation only in limited way, consent of party concerned necessary (b)</t>
  </si>
  <si>
    <t xml:space="preserve">The German health care system is based on statutory health insurance (GKV) (“Bismarck”-System), complemented by private health insurance (PKV) for higher income groups (individual fees) and as a third branch social welfare for low income groups (state funded).
Inclusion in each of these branches depends on the same conditions for legal migrants and nationals.  
Legal background for nationals and legal migrants in the risk-sharing system:
• statutory health insurances (GKV) and private health insurances (PKV) exist both: roughly 90 % of all citizens (about 69, 8m. persons are members of the statutory health insurance and about 9m. persons or 11% are members of the private health insurance)
• since April 2007 a health insurance duty exists: §5I, SGB V (Fifth Book of Social Code): all employees/workers are obliged to become a member of the statutory health insurance if their income is not higher than 4.575 Euros/ month; but also recipients of unemployment benefits, students, farmers, artists etc. are members of the statutory health insurance. Regular contributions are progressive, according to income (with limit).
• family members (children, wives/ husbands without income or with a mini job until 450 Euros/ month) can be insured as family member without extra costs in the statutory health insurance system (family plan policy)
• in addition to statutory health insurance according to SGB V, legal migrants as all citizens have access to accident insurance (Unfallversicherung) according to SGB VII (statutory accident insurance scheme), social long-term care insurance (Pflegeversicherung) according to SGB XI (Social long-term care insurance scheme), and statutory pension insurance according to SGB VI (Statutory pension insurance scheme). Rehabilitation and services for handicapped persons is partly covered by the accident insurance and regulated in the Ninth Book of the Social Code – SGB IX (Rehabilitation and participation of persons with disabilities scheme).
• self-employed persons (freelance, independent contractors): identical situation like nationals: can choose a private insurance or a voluntary membership in a public health insurance company (with possibility to buy additional insurance for family members); in both cases: higher rates than statutory health insurance average; in case of private health insurance contract only after medical check-up and possibly fees according to risk (or rejection). Since 2009: entitlement for anybody (nationals and migrants) of “basic health insurance” to be provided by private companies (limited fees and services)  
Legal background for nationals and legal migrants with no obligation to insure (social welfare system, according to SGB XII, social assistance):
• receive benefits from the statutory health insurance scheme
• funding is by the local social welfare offices, thus tax-funded, but people are issued with a health insurance card for all services of according to SGB V.  
Employees working in Germany according to the “employee assignment law” (“Entsendegesetz”, sent to work in Germany by companies of foreign countries), are under the insurance of the home country of the company.
</t>
  </si>
  <si>
    <t>No discretion or additional demands for documents which may be difficult to produce for regular migrants</t>
  </si>
  <si>
    <t xml:space="preserve">Situation in Germany is difficult: Accordimg to length of stay in Germany or to offical employment (that itself is conditioned to length of stay), entitlements change. However, for limited services (cf. 2b) inclusion is unconditional.
Lengths of stay: 
Inclusion according to time of stay in Germany of asylum seekers: For the first 15 months upon arrival they are only partially covered according to the Asylum Seekers’ Benefits Act (AsylbLG §§4). 
After complying the “waiting period” of 15 months (reduced from 48 months only in August 2014), they are entitled to receive benefits (including health care), by the same system in in the same dimensions as nationals (according to SGB XII), yet without contributions (tax financed).
Employment:***
Similar to question 1a: Inclusion into statutory health insurance with all benefits through employment. Permission to work, however, depends on length of stay: 
• No permission of work for the first three months (legal reform of November 2014, formally: 9 months) 
• Limited permission for work for months 4 to 15: subordinate access to labour market; only after proving that no nationals, EU-citizen or legal migrants with the same qualifications are available for the particular job
• Unconditioned access to labour market after 15 months
• Highly qualified asylum seekers have free access to the labour market after 3 months, when: (i) German academic degree or (ii) academic degree of foreign country that has been recognized in Germany and  income of at least 47.600€/year (pre-tax)
Remark: Situation in Germany is developing considerably. Further changes (and improvement) can be expected in 2015.  
</t>
  </si>
  <si>
    <t>Asylum seekers: decisions are usually made by not medically qualified staff (employees of social assistance offices), in case of living in reception centres or collective residencies, receptionists, managers or other staff is in the position to permit and/or assist or not the asylum seekers to apply for the voucher.      Asylum seekers: A particular voucher is needed for getting access to care according to AsylbLG § 4. The voucher is issued by the local social assistance offices (municipalities), yet the places of residence of asylum seekers are often distant to municipal offices. Moreover, these offices usually have only limited opening hours. Access to the vouchers is thus limited, frequently preventing asylum seekers from assessing care. In 2014, at least two dramatic cases have been reported of one child dying, and one with severe complications of meningitis due to this administrative demand.</t>
  </si>
  <si>
    <t xml:space="preserve">This is a complicated question for Germany, with conflicts between laws that negate even the conditional entitlement of undocumented migrants that at least in theory exists according to the AsylbLG. For this reason option C, because of the following points: 
In theory (on legal level), undocumented migrants are subject to the “Asylum Seekers benefit Act” (AsylbLG), conf. question 2a: They are entitled to emergency care and midwifery assistance in case of pregnancy and childbirth. In contrast to asylum seekers, however,  they do not have the possibility to get full access after 15 months of residency, for two reasons: 
1. by definition, the time of residence of undocumented migrants is not documented and can thus not be claimed
2. Documentation would mean detention. 
Moreover, the entitlement according to AsylbLG is in fact negated by immigration laws (cf. questions 12a and 12b). 
In sum: No inclusion, costs must be paid in full by the user or by charity organizations or individuals.
</t>
  </si>
  <si>
    <t xml:space="preserve">Undocumented  migrants: complete dependence of discretion of public employees, medical and technical staff of hospitals and health care centres / doctor’s offices      Undocumented  migrants who want to exercise the entitlement according to AsylbLG § 4 have to assess municipal social assistance offices as well and will then be detained.  </t>
  </si>
  <si>
    <t>A &amp; B, C only on a local &amp; humanitarian basis</t>
  </si>
  <si>
    <t xml:space="preserve">At many sites, especially in regions with higher numbers of migrants (focus of MIPEX methodology), interpreters are available free of charge. However, availability and quality/qualification of the interpreters depend very much on local situation or particular conditions at the institutions concerned. No systematic structure or policy, and insecurity about possible charges to the patients. 
The new federal law on patients’ rights avoids a clear statement on financial responsibility for translator services (amendment of German Civil Code: “Bürgerliches Gesetzbuch”, February 20, 2013), only states that the care provide has to assure that the information of patients is “understandable” (BGB § 630e, 2.1). Current legal debates tend to define an obligation of patients to pay for interpreters costs (Wiencke &amp; Seiler, Hess Ärzteblatt 2013; 11: 846-847).
In sum: the availability free of charge is oft the case, but legally disputed and always depending of favourable local conditions, with insecurity regarding the fees.
</t>
  </si>
  <si>
    <t xml:space="preserve">
</t>
  </si>
  <si>
    <t>Funding has increased substantially. Examples will be included in last version of this questionnaire</t>
  </si>
  <si>
    <t xml:space="preserve">Even in regions with high numbers of migrants, systematic attention is left to individual initiative, by individual people, groups or departments. </t>
  </si>
  <si>
    <t xml:space="preserve">The German health care system is based on statutory health insurance (GKV) (“Bismarck”-System), complemented by private health insurance (PKV) for higher income groups (individual fees) and as a third branch social welfare for low income groups (state funded).
Inclusion in each of these branches depends on the same conditions for legal migrants and nationals.  
Legal background for nationals and legal migrants in the risk-sharing system:
• statutory health insurances (GKV) and private health insurances (PKV) exist both: roughly 90 88,09% of all citizens (about 69, 8m73,24m. persons) are members of the statutory health insurance and about 9m8,74m. persons or 11,52% are members of the private health insurance)). 1.38% cannot be assigned to either of the two groups. 
• since April 2007 a health insurance duty exists: §5I, SGB V (Fifth Book of Social Code): all employees/workers are obliged to become a member of the statutory health insurance if their income is not higher than 4.5755062,5 Euros/ month ; but also recipients of unemployment benefits, students, farmers, artists etc. are members of the statutory health insurance. Regular contributions are progressive, according to income (with limit). at 4537,50 €/month, the so called “Beitragsbemessungsgrenze”). 
• family members (children, wives/ husbands without income or with a mini job until 450 Euros/ month) can be insured as family member without extra costs in the statutory health insurance system (family plan policy)
• in addition to statutory health insurance according to SGB V, legal migrants as all citizens have access to accident insurance (Unfallversicherung) according to SGB VII (statutory accident insurance scheme), social long-term care insurance (Pflegeversicherung) according to SGB XI (Social long-term care insurance scheme), and statutory pension insurance according to SGB VI (Statutory pension insurance scheme). Rehabilitation and services for handicapped persons is partly covered by the accident insurance and regulated in the Ninth Book of the Social Code – SGB IX (Rehabilitation and participation of persons with disabilities scheme).
• self-employed persons (freelance, independent contractors): identical situation like nationals: can choose a private insurance or a voluntary membership in a public health insurance company (with possibility to buy additional insurance for family members); in both cases: higher rates than statutory health insurance average; in case of private health insurance contract only after medical check-up and possibly fees according to risk (or rejection). Since 2009: entitlement for anybody (nationals and migrants) of “basic health insurance” to be provided by private companies (limited fees and services)  
Legal background for nationals and legal migrants with no obligation to insure (social welfare system, according to SGB XII, social assistance):
• receive benefits from the statutory health insurance scheme
• funding is by the local social welfare offices, thus tax-funded, but people are issued with a health insurance card for all services of according to SGB V.  
Employees working in Germany according to the “employee assignment law” (“Entsendegesetz”, sent to work in Germany by companies of foreign countries), are under the insurance of the home country of the company.
</t>
  </si>
  <si>
    <t xml:space="preserve">Compared to 2014, the situation is worse.
Because the entitlements of asylum seekers in the first 18 months are different from those after this period, we have considered only the regime during the first period. This applies to the majority of asylum seekers in Germany.
The conditions for inclusion into the health system depend on a multiplicity of criteria, including and combining legal status (different legal categories for refugees and asylum seekers), length of stay in Germany, country of origin, country of entrance to the European Union (Dublin regulation) or to official employment (that itself is conditioned to length of stay). There are about 80 different legal situations for foreigners seeking refuge and humanitarian protection in Germany, with different entitlements to social services, including health care.  
In 2018, the UN Council for Economic, Social, and Cultural Rights voiced serious concerns regarding the reduced access to health care for asylum seekers in the first 15 months upon arrival according to the Asylum Seekers’ Benefits Act (AsylbLG §§4). Instead of omitting the waiting period, this was extended in 2019 to 18 months (in 2014, the initial waiting period of 48 months was reduced to 15 months). No measures have been taken as yet to respond to the concerns and recommendations officially voiced by the UN CESCR in 2018 (Sixth periodic report of Germany, E/C.12/DEU/6, adopted Oct 12, 2018). 
According to the current version of  Asylum Seekers’ Benefits Act (AsylbLG), for a period of 18 months upon arrival, asylum seekers are entitled to a reduced package of health services, defined as follows:  
• Medical and dental treatment for acute illnesses and pain conditions, including the supply of medicines and bandages, as well as the granting of other services required for recovery, improvement or relief from illnesses or the consequences of illnesses
• Granting of medical and nursing help and care, of midwife assistance as well as medicinal and dressing materials for pregnant women and women who have recently given birth
• Administration of officially recommended vaccinations, preventive examinations
After complying the “waiting period”, they are entitled to receive benefits (including health care), by the same system in in the same dimensions as nationals (according to § 264 Abs. 2 SGB V), yet without contributions (tax financed).
According to the most recent amendments of AsylbLG (August and September 2019), asylum seekers with protection granted by a different EU country according to the Dublin agreement, are excluded from any access to health care in Germany. 
On regional level, (federal states, counties and municipalities), variations and different levels of entitlements are possible (see question N° 5)
Conditions defined by employment: Inclusion into statutory health insurance with all benefits is possible through employment. Permission to work, however, depends on length of stay:  
• No permission of work for the first three months, for the time of stay in an initial reception facility (“Erstaufnahmeeinrichtung”) and for tolerated persons who are responsible for the obstacle to deportation themselves, or who have violated their obligations to cooperate in removing the obstacle to deportation. 
• Limited permission for work for months 4 to 15: According to §32 BeschV and in contrast to the past, it is no longer checked until the 16th month whether a German or EU-citizen is available for the specific job (“Vorrangprüfung”).  
• Unconditioned access to labour market after 15 months, without priority check (“Vorrangprüfung”), but with the need of approval by the Federal Employment Agency and the Aliens Department. From the 49th month on, approval is needed only by the Aliens Department.  
• Highly qualified asylum seekers have free access to the labour market after 3 months, when: (i) German academic degree or (ii) academic degree of foreign country that has been recognized in Germany and  income of at least 48.400€/year (pre-tax) (iii) in shortage occupations (university degree and work in shortage occupations such as IT, engineers, doctors, etc., lower salary threshold of 37,752 euros) (iv) specialists with recognized, qualified vocational training in bottleneck professions or perform a practical activity to recognize their professional qualifications
• Asylum seekers who start a vocational training have free access to the labour market, but are subject to the “priority check” (Vorrangprüfung”)  
</t>
  </si>
  <si>
    <t xml:space="preserve">A. Adminmistrative demands: According to AsylbLG, asylum seekers are obliged to apply for a healt care voucher (Behandlungsschein) at the social assistance office of the local muinicipality or county council. Services are then provided according to the restictions defined in AsylbLG.
Obtaining the voucher is difficult for multiple reasons (geographic distance between places of residence and offices, opening hours, etc.) In case of asylum seekers living in reception centres or collective residencies, receptionists, managers, social workers or other staff is in the position to permit, assist or prevent the asylum seekers to apply for the voucher.
B. Dependence on decisions with uncertain outcome: The treatment voucher is issued by the local social assistance offices (municipalities) and the decisions are usually made by medically unqualified staff (employees of social assistance offices). In theory, AsylbLG §4 and § 6 allows to cover all medical assistance and care needed (§ 4: resticted access as the rule, and § 6 extended access when needed). In practice, however, high level of administrative discretion undermines reliable and equitable access to health care for asylumn seekers. The legal framework of AsylbLG defines a legal and administative practice that is unreliable, discriminative and likley to increase severity of health conditions and severe complications because of delayed access to often reduced health care.
On a regional and local level, variations are possible. One option useld ate multiple sides is to introduce an electronic health insurance card, similar to the one used by Statutory Health Insurances, as an improvement related to category A: administative demands: The “Asylverfahrenbeschleunigungsgesetz” (2015) defines the possibility for federal states of introducing the electronic insurance card (“elektronische Gesundheitskarte, eGK”) for asylum seekers. The period of validity is equal to the duration of the temporary resident permit. The card guarantees access to the German health care system according to AsylbLG § 4, yet without the necessity of applying for health care vouchers. 
A central condition for this process is a framework contract between health insurance companys and a federal state’s administation.
Yet: federal states are free to choose this measure or to open at least the possibility to local authorities (municipalities and county councils). Additionally every municipality is entitled to decide, wether to join the framework contract of the federal state or to stay with the vouchers.  
So far, the city-states of Bremen, Hamburg and Berlin, as well as the federal states of Brandenburg, Thüringen and Schleswig-Holstein  have fully implemented the eGK for aslum seekers. The federal states of Niedersachsen, Nordrhein-Westfalen and Rheinland-Plalz have also a implemented the eGK partially. The remaining 7 federal states (Bayern, Baden-Württemberg, Hessen, Saarland, Sachsen, Sachsen-Anhalt and Mecklenburg-Vorpommern) either politically rejected the introduction of the eGK, or show no practice of implementation.  The result is a highly fragmented and heterogeneous situation all over Germany.
</t>
  </si>
  <si>
    <t xml:space="preserve">Compared to 2014, the situation did not change. No improvement.
In 2018, the UN Council for Economic, Social, and Cultural Rights voiced serious concerns regarding the exclusion of undocumented migrants from access to health care in Germany. In the concluding observations on the sixth periodic report on Germany, the CESCR “recommends that the State party establish a clear separation (“firewall”) between public service providers and immigration enforcement authorities, including through repealing section 87 (2) of the Residence Act, to ensure that irregular migrant workers can access basic services without fear“. Yet by the date of Dec. 31, 2019, no action has been taken by the Federal Government to respond to this recommendation. 
In theory (on legal level), undocumented migrants are subject to the “Asylum Seekers benefit Act” (AsylbLG), conf. question 2a: They are entitled to emergency care and midwifery assistance in case of pregnancy and childbirth. In contrast to asylum seekers, however, they do not have the possibility to get full access after 18 months of residency, for two reasons: 
1. by definition,the time of residence of undocumented migrants is not documented and can thus not be claimed
2. Documentation would mean detention. The obligation to submit information in accordance with Section 87 Abs.2 of the Residence Act (AufenthG) obliges social welfare authorities nationwide to pass on information about the stay of illegally people to the immigration authorities. The only exception is if they are admitted to a hospital as an unavoidable emergency and are protected from disclosure of their personal data by the medical confidentiality and the so-called extended secret protection. 
On regional (federal state), county and municipal level, initiatives exist to bypass the legal barrier by projects like the “anonymous medical certificate”. The federal states of Niedersachsen, Berlin and Thuringia have implemented systems of this kind, to enable undocumented migrants to receive anonymous medical care. However, this system is financially capped, for example in Berlin with 1.5 m €. Accordingly, it is questionable whether the funds made available are sufficient to fully supply all needy migrants without exception. In addition, the transfer of this system to federal levels is neither planned nor politically wanted.
In sum: No inclusion, costs must be paid in full by the user, by local authorities, by charity organizations or individual donors. In many cases, hospitals are unable to get reimbursement. 
</t>
  </si>
  <si>
    <t xml:space="preserve">Regarding access to health care, undocumented migrants fall under Asylum Seekers Benefits Act (AsylbLG). Thus, all problems (A &amp; B) mentiond in relation to asylum seekers apply, yet in addition to further legal barriers. The major issue is the obligation to report for public employees, accordimg to §87 Abs. 2 .AufenthG (Residence Act).     
Undocumented migrants completely dependent on the discretion of public employees, medical and technical personnel from hospitals and health centers / medical practices. Undocumented migrants who want to claim the benefits according to AsylbLG § 4 must visit local social welfare offices. The employees there are obliged nationwide to pass on information on the residence of people in “illegality” to the immigration authorities due to the obligation to submit information (according to §87 Abs. 2 .AufenthG). This inevitably leads to their detention and deportation. The only exception is if they are admitted to a hospital as an unavoidable emergency and are protected from the disclosure of personal data by the medical confidentiality and the so-called “extended secret protection”. 
As a measure to alleviate the situation, the federal states of Berlin, Lowwer Saxony and Thuringia, and cities like Düsseldorf, Hannover and Göttingen organized an “anonymous health care voucher system”, which enables undocumented migrants to receive health care. 
In sum, undocumented migrants in most of Germany do not have access to medical services unless the care is provided by social institutions / associations that guarantee medical care for paperless migrants. But these are only accessible in a few regions in Germany.  
</t>
  </si>
  <si>
    <t xml:space="preserve">Compared to 2014, the situation improved for A &amp; B, with significant effort by the Federal Government and the Federal Office for Migration and Refugees (in cooperation with Ethnomedizinisches Zentrum Hannover). 
For undocumented migrants (category C), no improvements, or only on a local, humanitarian and informal basis.
Considering the situation on the ground, the question is very difficult to answer, as there are no representative studies or figures that provide clear results as to whether and to what legal migrants and asylum seekers are reached by the available information. However, conclusions can be drawn from the use of the health services and this shows that migrants generally have poorer access to the German healthcare system. Basically, it can be said that there are several information offers, both from the federal government as well as NGOs and social organizations. One example is the Health Guide for Asylum Seekers from the Federal Ministry of Health, which is available on paper and online in 7 languages (german, english, arabic, kurdish, pashto, dari, farsi). In practice (observations at a local reception center for refugees), however, it turns out that a large number of people who come to Germany are not sufficiently informed about the German healthcare system and their rights / claims. This finding also emerges from the health report 2019 of the organization Doctors of the World, according to which 32.4% of the patients treated by Doctors of the World stated that they knew too little about the German healthcare system and that access to health care was provided for 25.7% administrative problems were complicated. 
There are social counselling centres within the reception centres, but these are usually not supported by state institutions but by social and church charities such as Diakonie or Caritas. This shows that there is too little staff available to provide complete advice to the refugees. This means that full participation and qualification cannot be guaranteed. Without the involvement of NGOs and charities, the situation would be much worse. In summary, it can be said that all three groups (legal migrants, asylum seekers, paperless migrants) are informed in a way, but not in the quality and quantity that they are entitled to, according to humanitarian and ethical standards. 
</t>
  </si>
  <si>
    <t xml:space="preserve">Compared to 2014, the situation improved for A &amp; B. For undocumented migrants (category C), no improvements.  
Category A: Legal migrants are reached by health promotion and education the same way nationals are because they are both covered by SGB. 
Category B: Asylum seekers are also reached by health promotion and education but in the more limited way set by the AsylbLG. Whether they are additionally covered by SGB XII depends on their length of stay (after 18 months).
For health professionals and volunteers, the Bundeszentrale für gesundheitliche Aufklärung (BzgA) provides information material in different languages.  
Undocumented migrants are legally also partly covered by the AsylbLG, yet legal barriers as described above impede access. Undocumented migrants are thus still reliant on local humanitarian organizations to receive health promotion and education. The awareness of need of migrants was raised a lot in the past few years. Therefore, the amount of people helping in the context of organizations or on their own increased. The unsatisfactory and largely fragmented situation as described in 2014 is still reality. </t>
  </si>
  <si>
    <t xml:space="preserve">Compared to 2014, no substantial improvement: Depending on the particular local and institutional context, interpreters are available free of charge. However, this is not the rule. At some sites, no interpreters are available at all, at other sites phone or video-interpreters are available, volunteer or professional interpreters. There is still no systematic structure or policy, and insecurity about possible charges to the patients.
According to §630e BGB (Civil Code), the physician is responsible for  informing the patient in an understandable way. This supports the argument that health services may coiver the cost of interpretation services. Yet there is no legal basis to regarding funding and that might define quality aspects and qualification to be fulfilled by an interpreter in health services.
Two requests on changing the law (SGB) which would have included a clarified legal situation about the cost acquisition of interpretation services have been denied in 2016. (reference missing)
Discussions between health providers (hospitals) and health insurance companies regarding financing of interpretation services are still without results. Individuals insured by the statutory health insurance have no entitlement for covering interoretation costs in case of ambulant care according to SGB V. In case of inpatient care, the situation is complex: health insurances usualy refuse to assume the costs. There has been a judgement by a court in Niedersachsen-Bremen on 23rd of January in 2018 which substantiates this opinion by rejecting a patients inquiry of cost aquisition. (reference missing) Yet both §39 SGB V and §2 of the „Krankenhausentgeltgesetz“ define that a hospital has to provide every necessary service to treat the patient and this may be interpreted as covering also interpretation. However, as long as there is no legal basis or a formal agreement between health insurances and care providers, insecuruity about costs will remain, at the expense of the quality of care for patients with low levels of German language proficy.
In August 2016 the German Medical Assembly also required a change of SGB V because they assess the financing of interpretation services as a necessary component of treatment. 
For aylum seekers, interpretation service are covered according to AsylbLG. According to the Federal Ministry of Labor and Social Affairs (BMAS), sections 4 and 6 AsylbLG also include interpreter costs if "the necessary linguistic understanding and therefore treatment is not possible" without an interpreter. In the case of psychotherapeutic treatment, it is also emphasized that the interpreter costs are covered by AsylbLG. The law does not expressly cover the cost of interpreters for people who have received benefits under the AsylbLG for more than 15 (18?) months (cf. § 2 AsylbLG) as well as for persons who are entitled to benefits under SGB XII (social welfare recipients; e.g. recognized refugees who have reached the age limit of 65 years). There is no provision of interpreter costs  within the framework of SGB V. 
</t>
  </si>
  <si>
    <t xml:space="preserve">No system-wide involvement, but since 2003 the project MiMi (Mit Migranten für Migranten - With Migrants for Migrants) has trained migrants as intercultural medical mediators, starting in Hanover and spreading by 2010 to 48 cities in 10 states. Since 2015 the project has been expanded and several medical information papers have been developed and published, funded e.g. by the Federal Government and other public institutions. In addition, a violence prevention project was launched in 2019. 
On a local level, migrant organisations are active in service delivery, information and health education, but on an individual/local basis with public support according to local circumstances. 
</t>
  </si>
  <si>
    <t xml:space="preserve">Funding has increased, especially in the years after 2016 (“migration crisis”). </t>
  </si>
  <si>
    <t xml:space="preserve">Migrant or ethnic minority health is not a priority in the health system. Measures and initiatives are left to individuals and loical institutions.  </t>
  </si>
  <si>
    <t xml:space="preserve"> The residence permit based on employment ("work permit") includes restrictions for labour market participation. Foreign national with work permit can work only in the profession designated by the permit.</t>
  </si>
  <si>
    <t>Language skill requirements in many public sector employment positions BUT these concern everyone, also natives and EU/EEA citizens. There are separate laws for i.e. teachers, social workers, the police, etc. The overall requirement for language skills in public sector jobs is stated in the Constitution (11.6.1999/731). This requirement overrides the requirement for equal treatment.</t>
  </si>
  <si>
    <t>Criteria to be evaluated by the Centre for Economic Development, Transport and the Environment includes business profitability which is based on various reports and documents readily available, such as business plans, binding pre-agreements and sources of finance.</t>
  </si>
  <si>
    <t xml:space="preserve">All foreign residents with a continous recidence permit have a right to free education.  Study grant (student financial aid) is not available for those with employment based recidence permit as the permit requires that they earn their income throuch work. </t>
  </si>
  <si>
    <t>TCNs and nationals are treated equally. The recognition of qualifications taken outside the EU/EEA countries is governed by the law (531/1986) and decree (519/1997) on the competence for civil service posts conferred by higher education studies taken abroad. According to the legislation, only degrees of higher education may be recognised. For qualifications of other levels, the National Board of Education may provide advisory statements.</t>
  </si>
  <si>
    <t>Chapter 9 of the Act on the Promotion of Immigrant Integration “Participative Integration in Finland” pilot scheme is in force temporarily 1.1.2011-31.12.2013. The new sections 67 and 68, which were altered on the basis of 1251/2011, took effect on 1.1.2012. The measures of the “Participative Integration in Finland” pilot scheme are planned and arranged for the following groups as customer-oriented training entities:
1) immigrants entering the labour market and immigrants on the labour market (integration path 1);
2) immigrants in need of special support (integration path 2); and
3) immigrant children and young immigrants (integration path 3).</t>
  </si>
  <si>
    <t xml:space="preserve">Relatives of Finnish citizens and relatives of foreign residents with international protection have a possibility for residence permit if they intend to resume their close family life in Finland and are fully dependent.  See sections 50 and 115 in Aliens Act. 
</t>
  </si>
  <si>
    <t>Subsistence as defined in social assistance law. Increases with number of family members, but proportional to rates in law: http://www.migri.fi/moving_to_finland_to_be_with_a_family_member/income_requirement.
See  also section 39 of the Aliens Act: “An alien’s means of support are considered secure at the time when the alien’s first residence permit is issued if the alien’s residence is financed through gainful employment, pursuit of a trade, pensions, property or income  from other sources considered normal so that the alien cannot be expected to become dependent on social assistance referred to in the Act on Social Assistance (1412/1997) or on other similar benefit to secure his  or her means of support. Social security benefits compensating for expenses are not regarded as such a benefit.” For actual level of the income requirement, see website of Finnish Immigration Service: https://migri.fi/en/income-requirement-for-family-members-of-a-person-who-has-been-granted-a-residence-permit-in-finland</t>
  </si>
  <si>
    <t>Aliens Act 30.4.2004/301, amendments; date of adoption &amp; date of entry into force:  1.8.2010, section 36, “A residence permit by reason of family ties may be refused if there are reasonable grounds for suspecting that the sponsor has received a residence permit by circumventing the provisions on entry or residence by providing false information on his or her identity or family relations.” See also section 39 (3) "When issuing extended permits, the alien’s means of support shall be secure as provided in subsection 2, provided, however, that temporary resort to social assistance or other similar benefit securing the alien’s means of support does not prevent the issue of the permit. "</t>
  </si>
  <si>
    <t>When  a  family  member  applies  for  a  new  fixed-term residence permit, that is, an extended permit, it  is  examined  whether  the  grounds  on  which  he  or  she  was  issued  with  the  first  residence  permit  still  exist.  However,  a  foreign  national  who  was  issued  with  a  residence  permit  on  the  basis  of  22 Art. 14 of Directive 2003/86/EC in your (Member) State stipulates that family members are entitled (the same way as the sponsor) to access education, employment and self-employed activity, as well as vocational guidance and training. Art. 15 of Directive 2003/86/EC additionally specifies that family members are entitled to apply for autonomous right of residence after no later than five years, independent of that of the sponsor (also in case of dissolution of family ties).Access to employment and self-employed activityAll  recipients  of  a  residence  permit  on  the  basis  of  family  ties  who  have  reached  the  age  of  15  have  an  unrestricted  right  to  work.  This  means  that a sponsor’s family member may, on the basis of  his  or  her  residence  permit,  pursue  a  trade  or  profession. Access to vocational guidance and trainingIntegration training offered to immigrants, e.g. the family members of a sponsor, includes development of  working  life  capacities  and  vocational  training.  Immigrants also have access to public employment and business services provided by Employment and Economic Development Offices. 
Family Reunification of Third Country Nationals in the EU – National Report of FinlandFamily Reunification of Third Country Nationals in the EU – National Report of Finland26family  ties  may  be  issued  with  a  residence  permit  after  the  dissolution  of  family  ties  on  the  grounds  of  the  person’s  close  ties  to  Finland.  A  residence  permit may also be issued if the person’s situation is  particularly  difficult  due  to  his  or  her  spouse’s  violent behaviour or abuse and refusing a residence permit  would  be  unreasonable  considering  the  circumstances.  A  new  fixed-term  residence  permit  may also be issued on the grounds of employment or studying, for instance, if such grounds would qualify the  person  for  a  first  residence  permit.  Decision-related consideration takes into account whether the applicant has received the first residence permit by circumventing the provisions on entry, that is, if the family ties on the basis of which the applicant has entered Finland have been established solely for the purpose of obtaining a residence permit.  See: https://ec.europa.eu/home-affairs/sites/homeaffairs/files/09a_finland_family_reunification_en_fi.pdf</t>
  </si>
  <si>
    <t>There are courses and teaching on diversity, multiculturism, equality and human rights available both during the teacher training and In-service professional training.</t>
  </si>
  <si>
    <t xml:space="preserve">The Constitution of Finland (731/1999): "Everyone has the right to basic education free of charge. Compulsory education is prescribed with a law." (16 §). - Basic Education Act (628/1998): "Children permanently residing in Finland are subject to compulsory education. Compulsory education starts in the year when the child turns seven. Compulsory education ends upon completion of the comprehensive school syllabus of 10 years after the beginning of compulsory education." (25 §) However, constitution guarantees the right to every child and this is recognised by the Finnish state. See, for example, the press release from the Parliamentary Ombudsman: https://www.oikeusasiamies.fi/fi_FI/-/kunnan-tulee-jarjestaa-perusopetusta-kaikille-kunnassa-asuville-lapsille. Pre-compulsory and secondary education providers can exclude students who do not have residency at the commune. Immigrants may apply for vocational adult education and training. They can participate in competence-based qualifications and thus complete vocational qualifications. Vocational courses are also arranged specifically for immigrants. These courses usually cover labour policy education and students apply for these through employment offices. Integration training is arranged for adult immigrants who are subject to the Integration Act. For asylum seekers and undocumented, see (in Finnish): https://minedu.fi/turvapaikanhakijoiden-opiskelu and https://minedu.fi/laittomasti-maassa-oleskelevien-sivistyspalvelut. </t>
  </si>
  <si>
    <t xml:space="preserve"> In-service professional training is arranged by the National Board of Education and the municipalities and other education providers.</t>
  </si>
  <si>
    <t>Right to vote and stand in local elections requires recidency for two years.</t>
  </si>
  <si>
    <t>According to the Aliens Act, Section 39 “Issuing a residence permit requires that the alien has secure means of support unless otherwise provided in this Act. […] (2) An alien’s means of support are considered secure at the time when the alien’s first residence permit is issued if the alien’s residence is financed through gainful employment, pursuit of a trade, pensions, property or income from other sources considered normal so that the alien cannot be  expected to become dependent on social assistance referred to in the Act on Social Assistance (1412/1997) or on other similar benefit to secure his or her means of support. Social security benefits compensating for expenses are not regarded as such a benefit.”</t>
  </si>
  <si>
    <t>Does not need to be renewed, except for those with an EC permit from another EU country, who are issued temporary permits.</t>
  </si>
  <si>
    <t>Two years outside the EU  is the maximum time allowed abroad after granting the EC permit. “Your residence permit will also be cancelled if you have lived outside Finland for a continuous period of two years.” - https://migri.fi/en/cancellation-of-a-permit</t>
  </si>
  <si>
    <t>Name of new law/policy: Laki kansalaisuuslain muuttamisesta (579/2011) – Act (579/2011) amending the Nationality Act (359/2003).  1.9.2011
 The Act aims to improve the social cohesion and integration of immigrants by making naturalization more flexible. The period of residence in Finland required for citizenship will come down from 6 years to 5 years, assuming that the period of residence is uninterrupted. Moreover, any person who has lived in Finland for 4 years and can demonstrate sufficient command of Finnish or Swedish can obtain Finnish citizenship.</t>
  </si>
  <si>
    <t>Applicant is born in Finland, adult, under 23 years, and permanent residence for 6 years with last 2 years uninterrupted. Residence in C2 (Nordic country) is equivalent to residence for the 5 years before the declaration was made to the extent that residence occurred before the age of 16 years. Applicant must not have been sentenced to imprisonment.</t>
  </si>
  <si>
    <t xml:space="preserve">2014 reform: The protection
provided to ethnic minorities by the Ombudsman for Minorities and the Nondiscrimination
Tribunal will be expanded to all grounds. </t>
  </si>
  <si>
    <t>2014 act: Legal basis confirmed: The Ombudsman can investigate, but has no means by which to enforce findings. The possibilities for the successor of the Ombudsman for Minorities (the Non-discrimination Ombudsman) to
assist victims of discrimination also in employment (as required by the directives) were improved in the parliament by adding that the Ombudsman may issue statements also on employment discrimination. In this way the parliament reacted on the pending infringement procedure against Finland on the missing competences of the equality body.</t>
  </si>
  <si>
    <t>2008 Non-Discrimination Act amended Section 7 14.11.08/690 to clarify compliance with Directive. Allows use of positive measures to acquire real equality in practice, specially in relation to the implementation of equality plans. Also of note: Deputy Parliamentary Ombudsman decision 16.06.2009 #208/4/08 finds that there should be no restriction for legitimate positive action measures to obtain real equality in this case for swimming bath hours reserved for immigrant women in Helsinki, Vantaa, Turku, and Tampere.</t>
  </si>
  <si>
    <t xml:space="preserve">B:
The health care rights of immigrant depend on her/his  
a) reason for migrating to Finland,
b) country of origin,
c) intended length of stay in Finland
 In Finland, the Municipality of Residence Act determines if a person is to be granted health care services by the public health system. Providing health insurance coverage is determined based on the Health Insurance Act.  Right to national universal  health insurance in Finland is based on the type of residence (permanent or not) a person has. Legal migrants also have to have a Finnish municipality of residence . When one moves to Finland, Kela  (National Social security Institute SII) issues a decision on one’s eligibility for health care reimbursement and social security benefits.  This decision is founded on the Act on the Implementation of the Social Security Legislation (1573/1993).
(Kela:http://www.kela.fi/documents/10180/578772/Ulkomailta+tulevien+sairaanhoito+Suomessa.pdf/b248badb-4006-41bb-80e3-95ee4ae67835 ). 
The Finnish Immigration Service (MIGRI) determines whether a migrant from third countries will get a residency permit in Finland and what kind of residency permit she/he will have.. (http://www.migri.fi/for_the_media/glossary) 
Migrants
These issues determine the eligibility for reimbursement of health care in Finland. With certain exceptions, all permanent residents are entitled to health care and social security benefits from Kela.
I. LEGAL MIGRANTS HAVING SAME HEALTH CARE RIGHTS AND COSTS of care: Permanent municipality of residence can be registered and right to reimbursed health services is granted. 
In 2013 from all new residence permit applications  78 % were positive and 22% negative (17.160 positive decisions; excludes decisions based on humanitarian protection).  From the all new positive residence permits approximately 68 % were for these A type (continuous permit given for one year) of legal migrants who have the same health rights than nationals. Most residence permits 37 % were granted due to the family reasons (marriage, family unification), and second most often for students (32 %)..  Most often the new permits were granted for Russians, Indians, Chinese, Ukrainians (third countries in terms of EU) and for people from the USA in 2013. http://www.migri.fi/download/50381_Tilastokatsaus_Oleskeluluvat_2013_pdf.pdf?4988e5999b94d188)
More precisely, here are listed the migrants who have the same health rights (access and costs) as nationals:
1)  if a migrant will stay in Finland more than 1 year and she/he will have permanent/continuous residence permit to stay here from MIGRI (e.g. those who have a work agreement for more than 1 year), 
 2) if a migrant is a return migrant to Finland (incl Ingrian returnees from past the Soviet Union)1)
3) if  a migrant  marries a person having permanent residency in Finland. 
4) if a migrant is  a family member of a person who has a permanent residence in Finland. Family members are considered to include married and cohabiting spouses and partners in a registered partnership. Children under 18 years of age (children of one's own, adopted children or children of one's spouse if living in the same household) are also considered as family members. (http://www.kela.fi/web/en/moving-to-finland_family-members.)
Family unification: the person in Finland who wants to have her/his family members from country of origin to Finland, has to prove for civil servants that he/she is able to maintain economically  the family members (without social benefits). This requirement does not apply to those who have received residence permit on humanitarian grounds. 
5) if a migrant came to Finland as asylum seeker and has got permanent residency in Finland, or migrant is a quota refugee 2-3)   
6) if migrant is a third country student who works while studying in Finland, her/his social security coverage is determined in the same way as it is for workers in general. If foreign students work for at least 4 months while studying in Finland and meet the condition regarding the terms of employment, they qualify for coverage under the Finnish social security system for the duration of their employment.
If studies of a student from third countries  will last more than two years, and a student has a home municipality in Finland, she/he have same health rights than nationals (Keskimäki et al 2014).
7) if  third country migrant person has worked in Finland for at least four months. In such a case, migrant's working hours and wage must meet the condition regarding the terms of employment. This is satisfied if one works at least 18 hours a week and her/his pay is consistent with the terms of the relevant collective agreement. Where no collective agreement exists, migrant's pay for full-time work must be at least €1,154 per month. In certain situations, persons who come to work in Finland for less than four months can be entitled to public health care.
(KELA   http://www.kela.fi/web/en/-/inaccuracies-regarding-social-security-in-welcome-to-finland-a-guide-for-immigrants; http://www.kela.fi/web/en/residence.) 
----------------------------------------------------------------------------------
1) Ingrian returnees who have lived in former Soviet Union: If, by reason of birth or descent, migrant has been issued a residence permit in Finland valid for at least a year, he/she will normally be covered by the Finnish social security system as soon as  she/he moves to Finland. (www.kela.fi) Returnees from the former Soviet Union could obtain a residence permit on the basis of remigration if they are of Finnish origin.  They have not got Finnish citizenship but are ethnically of Finnish origin. Other requirements for permanent residency relate to registration as a returnee, language skills and accommodation in Finland. Ingrian origin returnee needs no proof of means of support (economic support by family members). (http://www.migri.fi/remigration/returnees_from_areas_of_the_former_soviet_union).
2) Refugees: Persons who have entered Finland as asylum seekers and who have been given asylum or a residence permit are covered by the Finnish social security system if their purpose is to take up permanent residence in Finland and they have a residence permit valid for at least a year. However, one will not be covered while her/his application for asylum is being processed. 
3) If one enters Finland as a "quota refugee", one is covered by the Finnish social security system as soon as one enters Finland. 
II.  LEGAL MIGRANTS who do not have same rights and cost to health care than nationals:
In 2013 from all new positive residence permit applications  these B type (temporal permit)  of legal migrants were approximately 32 % of all permits (n=5743); students 32 % (not know whether they work beside their studies, and not know how long time their studies will last), 0,3 % au pairs, and 1.5 % trainees. Most students were Russians, Chinese and Vietnamese (all third country in origin) (http://www.migri.fi/download/43642_Vireille_tulleet_hakemukset_kasittleyperusteryhmittain_TOP-10_kansalaisuudet.pdf?3bc630999b94d1889.
these migrants have to pay production cost of the treatment by themselves and their primary care is available only  in private clinics. If they need specialised care which is available only in public hospitals, the hospitals charge their private insurance company. University students receive primary care in student’s health care against the payment of yearly fee which is the same for nationals. For specialist health care they have to cover from their private insurance. 
Still in life threating illness, they have right for treatment usually in public clinics and the treatment cost are paid by themselves or if not possible by the government or Social Security Institute (Keskimäki et al 2014)
In other words or more precisely they are:
1)These people are migrants from third countries who have been given a residence permit by virtue of her/his need for temporary protection or a similar reason, she/he is not considered to be moving to Finland permanently and is not covered by the Finnish social security system and thus by reimbursement of health care. A temporary permit is always given for less than one year. (http://www.kela.fi/web/en/moving-to-finland_residence-in-finland-in-some-other-capacity.)-- 
2) If one moves to Finland temporarily outside EU/EEA country or Swizerland, one will normally not be entitled to social or health security benefits from Kela (for example, students who have temporary residence permit and whose studies will last less than 2 years). (Temporarily = not intending to stay more than one year or after studies will end.) 
Less than 2 years studying student should have private personal health insurance, which should cover cost of treatment and medication up to 100 000e. Their recommended  SIP integral insurance cost 427e annually.  
Those whose studies will last more than 2 years have same health rights than nationals but they should have also private personal health insurance which covers cost of medications up to 30 000e. Those third country students who have in their school, university or other study place student’s health care centres, are eligible to use these services.  These students can buy the health insurance called SIP
Compliment  which costs 256 e annually. (Keskimäki  et al 2014, 22.)
3) Trainees and au pairs are generally not covered by the Finnish social security system. This is also the case with other short-term or low-pay workers whose employment relationship does not meet the condition regarding the terms of employment. (www.kela.fi)
----
This can be added into the country report: Private insurance companies sell personal health insurance (the most famous private insurance is for children) and traffic and accident insurance which is obligatory by the law to those who have motor vehicles.  Still private health insurance is in minor role in health care, since public sector finances 75 % of all health care expenses. The institutional funding of health care is divided accordingly: the municipalities finance 36 % of the all expenses of health care, the government finances 24 %, private households 18 %, Social security Institute (Kela) 15 %, employers 3 % and private insurance companies 2 %. (Pekurinen &amp; Seppälä 2014, 22.) People may buy private personal insurance beside being insured by the national health insurance system. The use of private health insurance for adult population is not considerable major practise, since there are few private specialised hospitals and because in the public hospitals all patients are in the same position despite their insurance type. The private health insurance is used in families of newborn and children for care needed in their illnesses (incl. congenital illnesses), in accidents and if the child is handicapped until her/his 25 years of age. For working age population there is available private life insurance which includes insurance for treatment costs, insurance for daily allowances, insurance for death, insurance for permanent handicap/harm for health, insurance for permanent work disability, and insurance for adapting into attenuated health status.
</t>
  </si>
  <si>
    <t>Legal migrants having home municipality receive national health card with individual identification number from Social Security Institute Kela. With this card he/she has right to reimbursement and use of health services. This concerns also nationals.</t>
  </si>
  <si>
    <t xml:space="preserve">Asylum seekers are entitled ONLY TO primary care services provided in the reception centres of asylum seekers.  Referrals to specialised care are made by medical doctor in reception centres if the ill-health of the seeker is threatening her/his life and other specialised necessary care to maintain asylum seeker’s stable health status.  Necessary care is also determined to be maternity care and care of chronic diseases (incl also serious mental health problems, dental care). 
Underage asylum seeker have the same health rights and costs than nationals. The government pays all their health care expenses including the cost of medication (Keskimäki et al 2014, 21).  Social services are also available in reception centres. Most asylum seekers stay at reception centres while their asylum applications are being processed. However, many also make their own accommodation arrangements. 
Group homes and supported housing are provided for unaccompanied minor asylum seekers. There are reception centres throughout Finland. They each observe an open-door policy and asylum seekers staying in them are not obliged to report on their movements to the centre’s personnel. (http://www.intermin.fi/en/migration/refugees_and_asylum_seekers/asylum_seekers )
</t>
  </si>
  <si>
    <t xml:space="preserve"> definition of “necessary care’” for asylum seekers.
</t>
  </si>
  <si>
    <t xml:space="preserve">UDM have unconditional access to health care in the case of emergency situation. In other health care needs they have to pay the production cost of the treatment (not full cost). Helsinki City Council has recently decided to permit  pregnant women and under 18 years olds  UDMs to use primary care services in health centers at the same price (out-of pocket payment) as citizens in Helsinki. There is no national guideline or legislation about UDM’s health care rights. 
There is only one NGO which is delivering primary health care for UDM anonymously in Helsinki since 2011, and its name is Helsinki Global clinic.  Another Global clinic will be established in city of Turku in the near future. Global Clinic has treated 500 UDM during past 3 years. About 5 % of the patients have been referred to specialised care (Jompero 2014) . 70 % of the patients are Roma people from Bulgaria and Romania, who do not have documentation proving European social security care which would enable them to use the universal primary and specialised care in host country. (http://europa.eu/youreurope/citizens/health/unplanned-healthcare/temporary-stays/index_en.htm) Additionally there is one NGO working for sex workers of which % are foreign origin, this NGO delivers primary care in capital city area.
</t>
  </si>
  <si>
    <t xml:space="preserve">Problems with health care and definition of “emergency situation” for UDMs depends on clinical discretion.  Legal migrants having home municipality receive national health card with individual identification number from Social Security Institute Kela. With this card he/she has right to reimbursement and use of health services. This concerns also nationals.
</t>
  </si>
  <si>
    <t xml:space="preserve">C: Legal migrants and asylum seekers.
In web pages of Global clinic there is all information conserning health care services for UDM in Finland including emergency care but only in Finnish (http://www.globalclinic.fi/fi/potilaat )
</t>
  </si>
  <si>
    <t xml:space="preserve">In case of refugees and return migrants, interpreters free of charge  will be provided to those in need  from public funds.  In case of other migrants, some municipalities provide free of charge  interpreters, but some do not (capital city Helsinki pays for all migrant groups). To our mind no patients pay themselves the cost of interpreter, instead they use family members when do not have professional interpreter.  Because the family reasons are the most common reason to migrate into Finland, and it concerns mostly the third country nationals of whom great majority are refugees or asylum seekers, the right to use interpreter concerns great part of the migrants.
(Leaving a migrant without  Finnish, Swedish or English proficiency without an interpreter nevertheless is against the spirit of the Law on Status and Rights of Patients (785/1992) which states that ‘Health care professionals should try to give the information in such a way that the patient can understand it. If the health care professional does not know the language used by the patient or if the patient because of a sensory handicap or speech defect cannot be understood, interpretation should be provided if possible.’)
On the other hand, a large number of doctors and nurses of Russian and Estonian origin (as well as from other third country nationals) are working in health services,, who might be used as interpreters in treatment situations. 
</t>
  </si>
  <si>
    <t xml:space="preserve">C: In population based studies, bilingual migrant origin interviewers have been used for example in Maamu-research (Immigrants health and welfare in 6 cities in Finland.) (Castaneda et al 2012)
</t>
  </si>
  <si>
    <t xml:space="preserve">A ,C, D: Large health related population based studies have been funded by Ministry of Social Affairs and health, by Kela and by the cities During 2010-2012 large population based study with standardized bilingual interviews and  health examinations was done for Russian, Somali and Kurdish speaking adult population in order to get information about their health needs and use of health services in 6 big cities: Helsinki, Espoo, Vantaa, Tampere, Turku and Vaasa. (Castaneda et al 2012)
Additionally, 2012-2013 was done standardized health interview study for Kurdish and Somali speaking youth (average age 15) in Capital city area (Wikström et al 2014 – etnokids study).
This was done in order to know their health and wellbeing at home, in schools and with peers in order to improve their health situation. This was done by the funding of Finnish Academy, by the Ministry of Interiors and by the THL and Family Federation of Finland. http://www.julkari.fi/bitstream/handle/10024/116199/URN_ISBN_978-952-302-212-6.pdf?sequence=1 
Finnish Academy has funded also a research projects concerning migrants and their health: Like R-L Punamäki’s project: Child development in refugee families: the impact of culture, human relations and psychophysiological to the health of the child (2011-) and R. Pitkänen’s study (2013) concerned the multicultural work staff in social and health care 
</t>
  </si>
  <si>
    <t>Only local experiments like Migrant friendly hospital in Turku and now Equity standards in Turku University Hospital.</t>
  </si>
  <si>
    <t xml:space="preserve">B:
The health care rights of immigrant depend on her/his  
a) reason for migrating to Finland,
b) country of origin,
c) intended length of stay in Finland
 In Finland, the Municipality of Residence Act determines if a person is to be granted health care services by the public health system. Providing health insurance coverage is determined based on the Health Insurance Act.  Right to national universal  health insurance in Finland is based on the type of residence (permanent or not) a person has. Legal mMigrants also have to have a Finnish municipality of residence . When one moves to Finland, Kela  (National Social security Institute SII) issues a decision on one’s eligibility for health care reimbursement and social security benefits.  This decision is founded on the Act on the Implementation of the Social Security Legislation (1573/1993).
(Kela:http://www.kela.fi/documents/10180/578772/Ulkomailta+tulevien+sairaanhoito+Suomessa.pdf/b248badb-4006-41bb-80e3-95ee4ae67835 ). 
The Finnish Immigration Service (MIGRI) determines whether a migrant from third countries will get a residency permit in Finland and what kind of residency permit she/he will have.. (http://www.migri.fi/for_the_media/glossary) 
Migrants
These issues determine the eligibility for reimbursement of health care in Finland. With certain exceptions, all permanent residents are entitled to health care and social security benefits from Kela.
I. LEGAL MIGRANTS HAVING SAME HEALTH CARE RIGHTS AND COSTS of care: Permanent municipality of residence can be registered and right to reimbursed health services is granted. 
In 2013 from all new residence permit applications  78 % were positive and 22% negative (17.160 positive decisions; excludes decisions based on humanitarian protection).  From the all new positive residence permits approximately 68 % were for these A type (continuous permit given for one year) of legal migrants who have the same health rights than nationals. Most residence permits 37 % were granted due to the family reasons (marriage, family unification), and second most often for students (32 %)..  Most often the new permits were granted for Russians, Indians, Chinese, Ukrainians (third countries in terms of EU) and for people from the USA in 2013. http://www.migri.fi/download/50381_Tilastokatsaus_Oleskeluluvat_2013_pdf.pdf?4988e5999b94d188)
More precisely, here are listed the migrants who have the same health rights (access and costs) as nationals:
1)  if a migrant will stay in Finland more than 1 year and she/he will have permanent/continuous residence permit to stay here from MIGRI (e.g. those who have a work agreement for more than 1 year), 
 2) if a migrant is a return migrant to Finland (incl Ingrian returnees from past the Soviet Union)1)
3) if  a migrant  marries a person having permanent residency in Finland. 
4) if a migrant is  a family member of a person who has a permanent residence in Finland. Family members are considered to include married and cohabiting spouses and partners in a registered partnership. Children under 18 years of age (children of one's own, adopted children or children of one's spouse if living in the same household) are also considered as family members. (http://www.kela.fi/web/en/moving-to-finland_family-members.)
Family unification: the person in Finland who wants to have her/his family members from country of origin to Finland, has to prove for civil servants that he/she is able to maintain economically  the family members (without social benefits). This requirement does not apply to those who have received residence permit on humanitarian grounds. 
5) if a migrant came to Finland as asylum seeker and has got permanent residency in Finland, or migrant is a quota refugee 2-3)   
6) if migrant is a third country student who works while studying in Finland, her/his social security coverage is determined in the same way as it is for workers in general. If foreign students work for at least 4 months while studying in Finland and meet the condition regarding the terms of employment, they qualify for coverage under the Finnish social security system for the duration of their employment.
If studies of a student from third countries  will last more than two years, and a student has a home municipality in Finland, she/he have same health rights than nationals (Keskimäki et al 2014).
7) if  third country migrant person has worked in Finland for at least four months. In such a case, migrant's working hours and wage must meet the condition regarding the terms of employment. This is satisfied if one works at least 18 hours a week and her/his pay is consistent with the terms of the relevant collective agreement. Where no collective agreement exists, migrant's pay for full-time work must be at least €1,154 per month. In certain situations, persons who come to work in Finland for less than four months can be entitled to public health care.
(KELA   http://www.kela.fi/web/en/-/inaccuracies-regarding-social-security-in-welcome-to-finland-a-guide-for-immigrants; http://www.kela.fi/web/en/residence.) 
----------------------------------------------------------------------------------
1) Ingrian returnees who have lived in former Soviet Union: If, by reason of birth or descent, migrant has been issued a residence permit in Finland valid for at least a year, he/she will normally be covered by the Finnish social security system as soon as  she/he moves to Finland. (www.kela.fi) Returnees from the former Soviet Union could obtain a residence permit on the basis of remigration if they are of Finnish origin.  They have not got Finnish citizenship but are ethnically of Finnish origin. Other requirements for permanent residency relate to registration as a returnee, language skills and accommodation in Finland. Ingrian origin returnee needs no proof of means of support (economic support by family members). (http://www.migri.fi/remigration/returnees_from_areas_of_the_former_soviet_union).
2) Refugees: Persons who have entered Finland as asylum seekers and who have been given asylum or a residence permit are covered by the Finnish social security system if their purpose is to take up permanent residence in Finland and they have a residence permit valid for at least a year. However, one will not be covered while her/his application for asylum is being processed. 
3) If one enters Finland as a "quota refugee", one is covered by the Finnish social security system as soon as one enters Finland. 
II.  LEGAL MIGRANTS who do not have same rights and cost to health care than nationals:
In 2013 from all new positive residence permit applications  these B type (temporal permit)  of legal migrants were approximately 32 % of all permits (n=5743); students 32 % (not know whether they work beside their studies, and not know how long time their studies will last), 0,3 % au pairs, and 1.5 % trainees. Most students were Russians, Chinese and Vietnamese (all third country in origin) (http://www.migri.fi/download/43642_Vireille_tulleet_hakemukset_kasittleyperusteryhmittain_TOP-10_kansalaisuudet.pdf?3bc630999b94d1889.
these migrants have to pay production cost of the treatment by themselves and their primary care is available only  in private clinics. If they need specialised care which is available only in public hospitals, the hospitals charge their private insurance company. University students receive primary care in student’s health care against the payment of yearly fee which is the same for nationals. For specialist health care they have to cover from their private insurance. 
Still in life threating illness, they have right for treatment usually in public clinics and the treatment cost are paid by themselves or if not possible by the government or Social Security Institute (Keskimäki et al 2014)
In other words or more precisely they are:
1)These people are migrants from third countries who have been given a residence permit by virtue of her/his need for temporary protection or a similar reason, she/he is not considered to be moving to Finland permanently and is not covered by the Finnish social security system and thus by reimbursement of health care. A temporary permit is always given for less than one year. (http://www.kela.fi/web/en/moving-to-finland_residence-in-finland-in-some-other-capacity.)-- 
2) If one moves to Finland temporarily outside EU/EEA country or Swizerland, one will normally not be entitled to social or health security benefits from Kela (for example, students who have temporary residence permit and whose studies will last less than 2 years). (Temporarily = not intending to stay more than one year or after studies will end.) 
Less than 2 years studying student should have private personal health insurance, which should cover cost of treatment and medication up to 100 000e. Their recommended  SIP integral insurance cost 427e annually.  
Those whose studies will last more than 2 years have same health rights than nationals but they should have also private personal health insurance which covers cost of medications up to 30 000e. Those third country students who have in their school, university or other study place student’s health care centres, are eligible to use these services.  These students can buy the health insurance called SIP
Compliment  which costs 256 e annually. (Keskimäki  et al 2014, 22.)
3) Trainees and au pairs are generally not covered by the Finnish social security system. This is also the case with other short-term or low-pay workers whose employment relationship does not meet the condition regarding the terms of employment. (www.kela.fi)
----
This can be added into the country report: Private insurance companies sell personal health insurance (the most famous private insurance is for children) and traffic and accident insurance which is obligatory by the law to those who have motor vehicles.  Still private health insurance is in minor role in health care, since public sector finances 75 % of all health care expenses. The institutional funding of health care is divided accordingly: the municipalities finance 36 % of the all expenses of health care, the government finances 24 %, private households 18 %, Social security Institute (Kela) 15 %, employers 3 % and private insurance companies 2 %. (Pekurinen &amp; Seppälä 2014, 22.) People may buy private personal insurance beside being insured by the national health insurance system. The use of private health insurance for adult population is not considerable major practise, since there are few private specialised hospitals and because in the public hospitals all patients are in the same position despite their insurance type. The private health insurance is used in families of newborn and children for care needed in their illnesses (incl. congenital illnesses), in accidents and if the child is handicapped until her/his 25 years of age. For working age population there is available private life insurance which includes insurance for treatment costs, insurance for daily allowances, insurance for death, insurance for permanent handicap/harm for health, insurance for permanent work disability, and insurance for adapting into attenuated health status.
</t>
  </si>
  <si>
    <t xml:space="preserve">Legal migrants and asylum seekers.
In web pages of Global clinic there is all information conserning health care services for UDM in Finland including emergency care but only in Finnish (http://www.globalclinic.fi/fi/potilaat )
</t>
  </si>
  <si>
    <t>TCN do not have equal access to self-employment for regulated professions requiring French or EU citizenship.
Several professions are limited to French or European nationals, such as court bailiffs, veterinary surgeons, some medical profession and funeral directors. Some others are regulated, which means that their practice is conditional on authorization from a professional association and to a diploma obtained in France (architect, independent accountant). Article L744-11 CESEDA, article R341-4 of the Labour Code</t>
  </si>
  <si>
    <t>Equal access to scholarship as nationals only for TCNs refugees and foreign students who are domiciled in France for at least two years and whose parents’ tax households (father, mother or legal guardian) is in France for at least two years. 
1) All TNCs have access to higher education but they must: 
• Justify the titles giving entitlement to the studies envisaged; 
• Demonstrate a sufficient proficiency in French (except for francophone students).</t>
  </si>
  <si>
    <t xml:space="preserve">Differents "accord-cadre" signed between State and occupational sectors in order to promote employment of newly arrived immigrants include a focus on integration of vulnerable young people and women migrants. Integration of women migrants is the 2nd priority of National Integration Policy replicated at local level. 
Alongside, several mainstream programmes exist to address labour market integration of vulnerable young people - which often include TNCs : Garantie jeunes, Prépas compétences, EPIDE, Les Ecoles de la 2ème chance. http://www.immigration.interieur.gouv.fr/content/download/65319/473081/file/ANNEXE%209%20MENE1323170C.doc. </t>
  </si>
  <si>
    <t>Circular October 20th 2016, relative to the reform of decree n°86-83 of 17 january 1986 - access to employment as civil servant and permanent staff in the public core administration (public service of the State, the territorial public service or the public hospital service) is strictly limited to nationals. Some foreigners may be hired in higher education and research bodies or can be recruited as a contractor (contractual) in the French administration (it is up to the government to assess whether, given the mission of each service and the nature of the duties to be performed, it is necessary or not to recruit TNC as a contractor)</t>
  </si>
  <si>
    <t>A). Article 411-6 CESEDA : Grounds for rejection for "A family member whose presence in France would represent a threat to public order"; 
B) Much case law concerning the rejection of family reunification for reasons of fraude. 
C) Article L.431-2 CESEDA : Break-up of couple relationship not resulting from the death of one member of the couple within three years after the arrival in France, can represent ground for rejecting, withdrawing or refusing to renew status. 
D) economic resources / accommodation are assessed only at the moment of family reunification request - not at the moment of the renewal</t>
  </si>
  <si>
    <t>All TCNs with a residence permit valid for more than one year (so including migrant workers) have to sign a "Integration and welcoming contract" (CAI). According to this contract, it is compulsory to attend one day of collective social orientation courses.</t>
  </si>
  <si>
    <t xml:space="preserve">Article 71-1 of the Constitution : "Défenseur des droits" .
Organic Law No.2011-333 Article 4(3°) The "Défenseur des droits" is in charge of combating direct or indirect discrimination, prohibited by law or by any engagement regularly ratified or approved by France. </t>
  </si>
  <si>
    <t xml:space="preserve">Enrolment in the SHI is based on the same principles for natives and for legal immigrants. There are two main types of coverage: 
- SHI for employed or recently unemployed persons. The general SHI is extended under certain conditions for one year or more after the loss of work). (this system covers immigrants as well as natives).
- CMU (couverture maladie universelle) extends the general scheme to persons with low or no eligible income.
AME (aide médicale d’état) is granted to irregular migrants under conditions (see below). 
SHI extends to close family members (children and spouses)
Individuals with low income and a public cover (SHI and CMU) can apply for a public means tested complementary insurance to cover public deductibles, overbilling and upfront payment. 
Immigrants from non-Schengen EU are subjected to the same requirements as immigrants from non-European countries. 
</t>
  </si>
  <si>
    <t xml:space="preserve">Rights to health care coverage are granted according to residence permit (“carte de séjour”) as decided by the Prefecture (state representative in each region). Residence can be granted from 3 months and up to 10 years. When residence renewal is denied, it can lead health care coverage to be interrupted; for instance, if the Prefecture rejects the renewal, ex-legal migrants have to undergo a new process to apply for AME which may leave them without health insurance for the time of examination.
- undocumented migrants: proof of residence (A)
Additional documentation may be abusively required in some public insurance local facilities, but it remains a local practice. Documented by NGOs and social workers in the Paris region. 
</t>
  </si>
  <si>
    <t xml:space="preserve">Asylum seekers are covered by the CMU scheme (Couverture Maladie Universelle) which also applies to nationals. They can also apply for the “CMU complémentaire” (complementary CMU). 
If the asylum request is rejected, immigrants’ status shifts to irregular, enabling them to apply to the AME scheme. During the time elapsed on application they remain de facto without health insurance.
Asylum seekers are not allowed to access the job market.   They can benefit from the CMU coverage and the means tested public complementary insurance CMUC, which give them free access to most ambulatory and inpatient care (including GP and specialized health care, dental care and basic optics included), under the same requirements as nationals.
</t>
  </si>
  <si>
    <t xml:space="preserve">Undocumented migrants can benefit from the “Aide Médicale d’Etat” (AME) which covers their medical expenses for the same basket as the general SHI scheme. Moreover, they do not have to pay public deductibles nor upfront payments. Some restrictions apply: IVF and some prosthesis are excluded from the insurance basket;
AME is granted for one year under the following conditions: 
- proof of having stayed continuously in France for more than 3 months; 
- Low living standards (same resources criteria as for the CMU scheme) which have to be documented in the application form.
Children are covered unconditionally (the 3 months delay doesn’t apply to them). 
AME does not provide a chip id card (so called “Carte Vitale”) but a paper document. It has been argued that SHI payment to professionals takes longer in this case, leading some of them to refuse to provide treatments. 
Undocumented migrants who do not benefit from AME may have access to health insurance in specific services available in some hospitals (most hospitals with a ED have set up a PASS) and health facilities. The PASS were enacted in the 1998 act on social exclusion and their number approached 400 in 2008. The so-called ‘’PASS” (“permanence d’accès aux soins”) services have been set up from 1998 to avoid inappropriate visits to inpatient emergency services from patients with low resources and no insurance, among which immigrants, and to orient them to primary care when needed. PASS do not provide insurance by themselves. They may provide vouchers for the hospital pharmacy. PASS mostly provide social worker services in order to solve financial access to care issues, i.e. to apply for existing schemes such as AME, General social security scheme, CMU, …
       PASS facilities are not geographically homogeneously distributed and information on PASS may itself be inadequately disseminated. A study from 2009 showed that in “Ile de France” (Paris region) 80% of PASS users were born abroad. The same applies to cities such as Toulouse.
In 2011 a 30€ premium was introduced for AME insured. It was suppressed in 2012. AME insured do not bear premiums as of 2014. AME just as CMU, is a means tested (same living standards thresholds) and tax subsidized scheme. 
Uninsured migrants can access hospital emergency services; hospitals can provide care to undocumented, uninsured individuals when they consider their life is at stake. 
            The care provided is free provided that hospitals obtain an administrative authorization, which give them right to receive a DRG payment from a specific state fund  (“Fonds pour les soins urgents et vitaux”: State fund for urgent and critical care) for the care provided. When the fund resources are exthausted (in some cases from March), hospitals may send the bill to the patient, but they recover the cost only exceptionally (no quantitative evidence though).
</t>
  </si>
  <si>
    <t>Proof of having stayed continuously in France for more than 3 months;  Low living standards (same resources criteria as for the CMU scheme) which have to be documented in the application form.</t>
  </si>
  <si>
    <t>As far as INPES leaflets are concerned, anyone can access the web information, but we would expect mostly legal migrants would in this case</t>
  </si>
  <si>
    <t xml:space="preserve">Some healthcare services contract with professional health care interpreters from NGO’s, who provide interpreting “in vivo” and on the phone. Still, there is no generalized national solution for funding. Hospitals may have very variable budgets for interpreting, and smaller structures rarely use them. 
</t>
  </si>
  <si>
    <t>There exist contacts between migrants associations and SHI local facilities, and other providers, but this rely on local initiatives.</t>
  </si>
  <si>
    <t xml:space="preserve">Immigrant health and access to healthcare is still scarcely addressed in public health research. Scientific funding program regularly address inequalities in the health system, but vulnerability is mostly assessed as poor social status.
Besides, ethnicity is difficult to address in quantitative studies due to extreme sensitivity in the data privacy law application. Ethnicity data raised passionate public debate at the beginning of the 2000’s, which ended up with a moral win of the anti-ethnicity data proponents. 
A and B
</t>
  </si>
  <si>
    <t xml:space="preserve">For above reasons, ethnicity is never addressed nor monitored. </t>
  </si>
  <si>
    <t xml:space="preserve">Enrolment in the SHI is based on the same principles for natives and for legal immigrants. There are two main types of coverage: 
• SHI (Protection Maladie Universelle) is granted universally on a residence basis (originally bases on employment status as other bismarckian systems)
• AME (aide médicale d’état) is granted to irregular migrants under length of stay and income conditions (see below). 
Households with low income can apply for a public means tested complementary insurance to cover public deductibles, overbilling and upfront payment (Couverture Maladie Universelle Complémentaire CMUC). 
Immigrants from non-Schengen EU are subjected to the same requirements as immigrants from non-European countries. 
</t>
  </si>
  <si>
    <t xml:space="preserve">Asylum seekers are covered by the SHI which also applies to nationals. They can also apply for the public means-tested complementary insurance CMUC 
If the asylum request is rejected, immigrants keep SHI coverage during a year as long as they continue to reside on French territory, then become eligible for  the AME scheme.
Asylum seekers are not allowed to access the job market.   They can benefit from the means tested public complementary insurance CMUC, under the same requirements as nationals.
Enrolment in the SHI is based on the same principles for natives and for legal immigrants. There are two main types of coverage: 
• SHI (Protection Maladie Universelle) is granted universally on a residence basis (originally bases on employment status as other bismarckian systems)
• AME (aide médicale d’état) is granted to irregular migrants under length of stay and income conditions (see below). 
Households with low income can apply for a public means tested complementary insurance to cover public deductibles, overbilling and upfront payment (Couverture Maladie Universelle Complémentaire CMUC).
</t>
  </si>
  <si>
    <t xml:space="preserve">Undocumented migrants can benefit from the “Aide Médicale d’Etat” (AME) which covers nearly the same basket as the general SHI scheme. Moreover, they do not have to pay public deductibles nor upfront payments. Some restrictions apply: IVF and some prosthesis are excluded from the insurance basket.
AME is granted for one year under the following conditions: 
- proof of having stayed continuously in France for more than 3 months; 
- Low living standards (same resources criteria as for the CMUC).
-AME is granted in France mainland and overseas not available in Mayotte Island.
-While public health insurance is provided on an individual basis, AME can be granted to dependants (one adult can apply in his name and in the name of his/her spouse and children). 
Children are covered unconditionally (the 3 months delay doesn’t apply to them). 
AME does not provide a chip id card (so called “Carte Vitale”) but a paper document. It has been argued that SHI payment to professionals takes longer in this case, leading some of them to refuse to provide treatments.
AME is granted on a voluntary basis (eligible individuals have to apply) and therefore subject to non-take up. It is estimated  that 51% of eligible migrants are covered by AME in 2019. 
Undocumented migrants eligible for AME but who are not covered may have access to health insurance through dedicated services available in some hospitals (most hospitals with a ED have set up a PASS service) and health facilities. The so-called ‘PASS (“permanence d’accès aux soins”) services have been set up from 1998 to avoid inappropriate visits to inpatient emergency services from patients with low resources and no insurance,among whom immigrants, and to orient them to primary care when needed. PASS do not provide insurance by themselves. They may provide vouchers for the hospital pharmacy. PASS mostly provide social worker services in order to solve financial access to care issues, i.e. to apply for existing schemes such as AME, General social security scheme, CMU, A large number of PASS also provide primary care, and sometimes secondary care in order to meet immediate needs.
The number of PASS approached 400 in 2008. PASS facilities are not geographically homogeneously distributed and information on PASS may itself be inadequately disseminated. A study from 2009 showed that in Paris region, 80% of PASS users were born abroad. The same applies to cities such as Toulouse.
Uninsured migrants without AME coverage can still access hospital emergency services. Besides, hospitals can provide care to undocumented, uninsured individuals when they consider their life is at stake. Hospitals can obtain compensations from a specific state fund  (“Fonds pour les soins urgents et vitaux”: State fund for urgent and critical care) for the care provided to uninsured patients. Hospitals may send bills to the patient, but they recover the cost only exceptionally (no quantitative evidence though).
</t>
  </si>
  <si>
    <t xml:space="preserve">A. proof of residence, proof of low income. Both can be difficult to provide. Evidence shows that administrative complexity and credentials represent a serious barrier in access to AME.
Additional documentation may be unjustifiably required in some public insurance local facilities, but it remains a local practice. This has been documented by NGOs and social workers in the Paris region, but there is no recent evidence for such pratices
</t>
  </si>
  <si>
    <t>Information does not target specific groups</t>
  </si>
  <si>
    <t>As far as Santé Publique France leaflets are concerned, anyone can access the web information.</t>
  </si>
  <si>
    <t xml:space="preserve">Some healthcare services contract with professional health care interpreters from NGO’s, who provide interpreting “in vivo” and on the phone. Still, there is no generalized national solution for funding. Hospitals may have very variable budgets for interpreting, and smaller structures rarely use them. </t>
  </si>
  <si>
    <t xml:space="preserve">A, B &amp; C
Immigrant health and access to healthcare has hardly been addressed in public health research, but in 2016 the National research Agency set up a specific scientific tender on refugees and migrants. 
The Convergences Migrations Institute (IC Migrations) is a research body created in 2016 which gather researchers from various background and institutions and which research programs combine social sciences, humanities and health sciences.
IC convergence's missions are:
- To federate research
- To Inform the public debate
- Linking science and territories
- Offer new training to students
It is important to note that ethnicity is difficult to address in quantitative studies due to extreme political and administrative sensitivity in the application of data privacy regulation. Ethnicity data raised passionate public debate at the beginning of the 2000’s, which ended up with a moral vivtory for the anti-ethnicity data proponents. 
</t>
  </si>
  <si>
    <t>Non-EU migrants with the right to work can sign an employment contract with another employer during the validity of the initial residence permit under the condition that this does not affect the professional specialisation for which this permit was issued or the social security organisation. They can work in another Regional unit one year after the issuance of the initial residence permit. This is also the case for change of professional specialisation.</t>
  </si>
  <si>
    <t>Law 4251/2014 New Code of Immigration and Social Integration  (Date of adoption &amp; date of entry into force: 1 April 2014): Significant innovation is Article 15, paragraph 6 which integrates the residence permit for dependent employment and independent work, at the renewal of the original stay permit. Paragraph 7 is considered important, according to which the holder of a residence permit for dependent employment may exercise, under the specific provisions of this Code, an independent economic activity only if they obtain a long-term residence permit.</t>
  </si>
  <si>
    <t xml:space="preserve">Although procedures are the same for immigrants and EEA nationals, titles acquired in non EU countries often are downgraded or non recognised, however this goes also for nationals. No specific procedure for TCNs. More requirements may be asked.  </t>
  </si>
  <si>
    <t>Ad hoc training programmes through ESF and EIF projects,  e.g. http://www.eye-ekt.gr/%28S%28snbhfx2fspmra rmfkrho3w55%29%29/eye/StaticPage.aspx?pagenb=51587 and http://ec.europa.eu/ewsi/en/practice/details.cfm?ID_ITEMS=23280</t>
  </si>
  <si>
    <t>a) Elementary steps on this direction. 
b)Possibiity to participate under the same conditions as nationals to certain vocational or reduce unemployment programmes.</t>
  </si>
  <si>
    <t>Although unemployment agencies, through internal regulations deny benefits  if TCNs stay out of Greece for a certain period of time, eg. more than a week, since it is supposed that they are not using this time to seek a new employment in this country. This is not the case for Greek and EU nationals.</t>
  </si>
  <si>
    <t xml:space="preserve">OAED (The State Agency for th Unemployed) has implemented policies and activities on TCNs integration into labour market by offering targeted training and programmes to encourage hiring of TCNs. Since February 2018 and after a decision of the Board of OAED, migrants and TCN's are allowed to register in OAED. With this decision, obsatcles of proving a permanent residence in Greece are overcome. Small numbers, though. Alsο, OAED  participated in the I_REF_SOS programme withing the ERASMUS+ programme since 2017. The programme ended in 2019. The primary aim of the programme is the social support of TCN's and the effort to takae advantage of the time since TCNS enter Greece util they are diverted to hosting places. </t>
  </si>
  <si>
    <t xml:space="preserve">Art. 53, law 3386/2005, cites "legal permit after two years of residence". No residence permits are excluded from the process, although due to administrative delays TCNs (mostly from the Indian subcontinent) are more likely to reach a permanent residence permit before they attain a family reunification. </t>
  </si>
  <si>
    <t xml:space="preserve">Allowed in the case that TCNs with a residence permit are married in Greece and this applies only in one of the two members of the marriage (husband or wife).
</t>
  </si>
  <si>
    <t>Since 2000: Report on Integration Effort asked of Autonomous Communities for renewal of temporary residence permits. The certificate is required but not finding for the renewal decision.</t>
  </si>
  <si>
    <t>As described in article 43 of the law 4025/2011.</t>
  </si>
  <si>
    <t>Name of new law/policy: Law 4251/2014 New Code of Immigration and Social Integration includes a, b and c as reasons to reject or refuse to renew of stay permit
Articles 71-75 define the procedure for granting residence permits of family members admitted for family reunification. Important reform is introduced with Article 74 which cancels the obligation of the head of the family to prove sufficient resources during the renewal of the residence permit of family members, but has covered hims/hers insurance obligations and taxes. The rationale is to protect the family unity if the patron does not have the necessary financial resources in the given timeframe.</t>
  </si>
  <si>
    <t xml:space="preserve">In practice refusal or withdrawal is easily issued regardless of reasons a,b and c.  Ground d is not explicitly included in the aliens act but it is provided as option by art.11.2.b.ii (which transposes art.15 of the EU directive) where victims of family violence may be granted individual residence permit. </t>
  </si>
  <si>
    <t>Law 4251/2014, Article 76. Also Article 79 extends the right to an autonomous residence permit to third country nationals, who reside permanently in Greece once they become adults. This Article is particularly important for children hosted in institutions, since before they had the rights of residence permit as minors, but they were used to be deprived of that right in adulthood, if they were failing to renew their residence permit for studies or work, and, as a result they were becoming economic migrants.</t>
  </si>
  <si>
    <t>The Greek authorities reported to the European Commission (Eurydice Network) in 2008 noted that written information on the school system was published, but only in English at central level. Teachers can act as interpreters, but only in the intercultural schools and they are not paid to do so. There are no resource persons; rather “priority” is given to assigning teaching personnel that can speak the mother tongue of the majority of immigrant students. 
Support only from International Organizations (UNHCR, and only in Elnglish and Greek)</t>
  </si>
  <si>
    <t>The requirement of intensive induction programme applies mainly to the pupils.When 9 or more pupils in a class are foreigners the Induction, parallel class is created and works as described  elsewhere.Otherwise,the intensive preparation is in the regular class(Guidelines of the Ministry of Education re the induction if migrants and minority students , 3-10-2008). ---- 2a: Provided in in compulsary education formally but in  pre-primary,  ONLY informally.</t>
  </si>
  <si>
    <t xml:space="preserve"> In the Introduction Classes, the aim is the communicative literacy. Academic literacy is aquired in the regular class.</t>
  </si>
  <si>
    <t>There are several books and material in Greek for teaching it as a second language, in use at schools.Books and material are selected according to the needs. Curricula, in general, are devised by state bodies,but in the case of intercultural education ,teams of Universities implemented programmes of researching the situation in migrants education, prepared books and other material and implemented programmes of in-service teacher training. In the case of intercultural educationThe Institute for Returning Ethnic Greeks and for Intercultural Education(IPODE) creates programmes and handbooks, didactic material, monitors and evaluates the implementation.The Institute is an advisory body of the Ministry of Education.</t>
  </si>
  <si>
    <t>2b: The National Curriculum does not speak directly of multiculturalism but it is integrated in specific subjects like literature, history,civics, art, etc., even if still not fully developed</t>
  </si>
  <si>
    <t xml:space="preserve"> Law 3879/2010 Development of Lifelong learning and other provisions, Article 26, Par.7a: 21 September 2010): Introduces new conditions for third country nationals to apply for a long term stay permit: a) adequate knowledge of the Greek language and b) knowledge of elements of Greek history and Greek culture.</t>
  </si>
  <si>
    <t>According to article 89a, Law 4251/2014 Code of Migration and Social Integration, "a. has income sufficient for the his/hers needs and of his/hers family, which is not paid by the social assistance system of the country. The income can’t be less than the annual salary paid at the minimum wage, in accordance with national legislation, plus 10% for all dependent family members, contributing any amount derived from regular unemployment benefit allowance. For the calculation of the income are taken into account the contributions of all the family members. The regular nature of the income is proved by the regular payment of social security contribution stamps and the payments of the tax obligations.".</t>
  </si>
  <si>
    <t>Max of 12 consecutive months of absence outside the EU or max of 6 years' absence from Greece.</t>
  </si>
  <si>
    <t>According to Article 5d, Law 3838/2010, the applicant needs 7 years of continuous residence and to be holder of Long term residence permit</t>
  </si>
  <si>
    <t>Number 460/2013 decision of the Council of State, Plenary Session: 4 February 2013
Summary of changes: The decision also annuls the granting of citizenship to children of third country nationals which were born in Greece or have attended Greek school for six years (the right of citizenship on that basis and the right to elect and to be elected were granted by the Law 3838/2010)</t>
  </si>
  <si>
    <t>May be proven by language title, or test based or interview assessment based . Not certain about the language level they will request (A2 or B1). This requirement will be included into a ministerial decision which is in the drafting process. It is upon the discretion of the Citizenship Acquisition Commission to perform or not an integration test (see below) and to assess language knowledge. A2 level is announced as set standard, but an A2 language title may not be sufficient for the Commission's assessment. Language therefore is not a requirement but an indicative proof of smooth integration in social and economic life, whih IS a requirement for citizenship.</t>
  </si>
  <si>
    <t>Test or assessment may be performed by the Citizenship Acquisition Commission - the specific content, standards and requirements of such integration test is defined by a common ministerial decision of the Ministers for Interior Affairs and Education.</t>
  </si>
  <si>
    <t>A smooth integration into the economic and social life of Greece, for the ascertainment of which the following are taken into consideration "his/her familiarity with Greek history and the Greek culture, his/her professional and overall economic activity, any public or charity activities he/she is involved in, his/her attendance at Greek educational institutions, his/her participation in social organisations or collective entities of which the members are Greek citizens, any familial relationship, even if it is an in-law relationship with a Greek citizen, the consistent fulfilment of his/her tax obligations and his/her obligations towards social security institutions, his/her full ownership of any real estate for residential purposes and the overall condition of the property".</t>
  </si>
  <si>
    <t>Law 4332 12 June Law 2015: law provides enables third-country national children legally residing in Greece to acquire citizenship on education-related grounds. A child may apply for citizenship (a) after having followed 9 years' education or the entire duration of secondary school in a Greek school; or (b) has graduated from a Greek secondary school and holds a higher education degree from a Greek university or technical college.</t>
  </si>
  <si>
    <t>Naturalisation residence permit extended from 7 to 12 years but with any valid residence permit (also temporary)</t>
  </si>
  <si>
    <t>According to Article 1, Law 4285/2014, "1 A person who intentionally, publicly, orally or through the press, through the internet or through any other means or manner, stimulates, causes, induces or incites acts or actions that could lead to discrimination, hatred or violence against a person or group of persons , identified on the basis of race, color, religion, descent, national or ethnic origin, sexual orientation, gender identity or disability in a manner that endanger public order or poses a threat to life, freedom or physical integrity of those persons shall be punished with imprisonment of three (3) months to three (3) years and a fine of 5-20.000 (5.000-20.000) euros."</t>
  </si>
  <si>
    <t xml:space="preserve">With the only exception for ground "c" regarding the access to employment in the public sector. </t>
  </si>
  <si>
    <t>Grounds a and b only.</t>
  </si>
  <si>
    <t>Article 19, Law 3304/2005 together with Law 4285/2014</t>
  </si>
  <si>
    <t xml:space="preserve">In principle, legally residing migrants are covered by the same system as nationals. That means that third country nationals have the same rights as nationals under their membership in the social insurance funds which provide healthcare coverage for all categories of employees, including the self-employed. (The risk-sharing system for health care costs is based on compulsory insurance through membership with employment linked social insurance funds).
L.4251/2014 (codifying migration and social inclusion legislation), Art.21, par.2. 
Art. 21, par.2. also provides that the provisions of N.D.57/1973 on social protection – as these are implemented each time – apply also to third country nationals legally residing in Greece.
HOWEVER
1. Migrants who apply for residence permit or for renewal of their residence permit need to provide proof that they have valid health care insurance (under their social insurance fund or otherwise under private insurance). L.4251/2014 (Articles 6, 15).
Moreover, to meet their requirements for the renewal of their stay permit the majority of legally residing migrants (who have stay permit on the grounds of dependent labour) need to prove that they have been employed for a minimum number of days during the previous years. 
As a result in the current situation of economic crisis (high unemployment) tens of thousands of legally residing migrants lost their status as they did not meet the requirements to renew their permits
2. According to Ministerial Decision 139491/2006 third country nationals are - but with some exceptions - excluded from applying for the welfare/destitution card that allows individuals who are not covered by social insurance and have proof of low income to receive subsidized (free) health care. The prerequisite to apply for a welfare/destitution card is a) to be holder of a Greek identity card; b) to be holder of acard which is assigned to Greek origin Albanian migrants (karta omogenous);  c) to be national of country signatory to the European Convention for Social and Medical  Assistance and to be permanent and legal resident in Greece.
      As an exception, some special categories of third country nationals have access to free hospitalisation and medical care, such as: those residing in Greece with a residence permit on humanitarian grounds, foreign spouses or children of Greek or EU citizen, uninsured victims of trafficking, uninsured unmarried pregnant women and their children, children hosted in public or private law institutions/foundations, asylum seekers, rejected asylum seekers who reside on humanitarian grounds and recognized refugees.
Moreover in a recent positive development, with Ministerial Decision (June 3rd 2014, ΦΕΚ 1465) uninsured legally residing third country nationals who cannot meet the requirements for the issue of a welfare/destitution card and are no longer covered by a public or private health insurance provider can receive free hospital care based on the doctor’s medical opinion and the decision of the responsible hospital committee. To be noted that this provision covers hospital care and not primary care.
Please note that primary care in Greece was mainly provided by social insurance funds (e.g. IKA) and with recent  reforms: law  3918/2011,  which incorporated  all insurance funds  the new organization was called  EOPYY (National organization for the provision of Health Services).  EOPYY buys services from the private and public sector and PEDY (primary national health network) provides limited services to the insured citizens. All doctors providing primary care to all insured citizens were asked to close their private offices in order to remain in this new organization. Many doctors quit and the services were further downsized.
</t>
  </si>
  <si>
    <t xml:space="preserve">Recognized refugees, beneficiaries of subsidiary protection, and holders of humanitarian status are entitled to access healthcare on the same terms as Greek citizens (Article 23 of Geneva Convention - ND 3989/1959;; Article 31 of P.D. 141/2013 (having transposed Qualification Directive), Article 28, par.6 of PD 114/2010). Asylum seekers have also free access to healthcare if they are uninsured and indigent (article 14 of P.D. 220/2007 having transposed Reception Directive)
Recognized refugees, asylum seekers, and holders of humanitarian status are entitled to access healthcare for free on the precondition that they are not insured and have insufficient financial means. (Article 15 of PD 266/1999 and Article 14 of PD 220/2007 in combination with article 31 of P.D. 141/2013).
Ministerial Decision 139491/2006 and Circular Y4α/οικ.45610/2-5-2012 further provide that the above mentioned categories of recognized refugees, beneficiaries of subsidiary protection or holders of a residence permit on humanitarian grounds, and asylum seekers, can access free healthcare, including hospitalization, upon demonstration at point of use of their respective legal documents (asylum seeker’s card, or residence permit  provided that they are uninsured and indigent).
Moreover, Circular Y4α/οικ.45610, issued by the Minister of Health on 02/05/2012 further specifies that free health care includes:
- Clinical examination and diagnostic tests in public hospitals, health centers, and regional clinics.
- Provision of medication on prescription of medical staff of the above mentioned health care structures.
</t>
  </si>
  <si>
    <t>No such barriers</t>
  </si>
  <si>
    <t xml:space="preserve">Law prohibits public servants and employees of public companies to provide services to third country nationals who have not entered or are not residing legally in the country. Par. 2 introduces exceptions to this rule. One refers to the possibility of public health care structures to provide health care services in emergency cases or in the case of minors (under 18 years of age).
Article 26 of L.4251/2014 (codifying migration and social inclusion legislation) [Previously Art. 84, par.1 of L.3386/2005] states that: «Public sector services including, local government, are prohibited to provide services to third country nationals who cannot prove their legal entry and stay in Greece.  Hospitals, clinics, and municipality social protection structures are exempted from this rule in the case of third country nationals who are admitted for medical emergencies, labor, or in the case of underage children. 
Moreover according to par.4 of Art.26 above (previously par.4 of Art.84, L.3386/2005) employees of the public sector who violate the provisions of paragraphs 1 and 2 will face disciplinary persecution and will be punished according to the provisions of the penal code for breach of duty. 
It should be noted that when this provision was first introduced medical professional associations adopted decisions condemning it. Until today no cases of health care professionals who might have been persecuted on the grounds of this provision are known.
Circular Y4α/οικ.45610, issued by the Minister of Health on 02/05/2012 to clarify access of  non-nationals and the uninsured, specified that: The medical cases of undocumented migrants that can be accepted by public health care structures are those which are admitted as emergencies in the ER and correspond to life-threatening, super urgent situations. This does not apply to minors for whom access to regular and emergency health care should be fully ensured. 
However, in practice children with undocumented status (or their parents) will be asked to pay to access non emergency health care (including for vaccinations). Severe obstacles therefore remain for the access of children with undocumented status to the public health care system.
Persons who are infected with HIV and other infectious diseases and are in need of medical treatment and until the stabilization of their health, are also exempted (see also Q4 below). 
The Circular makes also an indirect admission that in the care of super emergency or infectious cases health care will be provided for free. As it stipulates that in all other cases the undocumented migrant will have to cover the cost of treatment as this is regulated by the Ministerial Decision in force.
In practice the definition of emergency is not always (or rarely) strictly applied by health care professionals who provide health care to undocumented migrants also in non-life threatening situations. 
However, the access of undocumented migrants who lack the financial resources is in practice extremely limited as they have to cover in full all incurred costs (e.g. diagnostic tests, treatment, medication). Undocumented migrants are by definition not covered by any social insurance scheme.
</t>
  </si>
  <si>
    <t>The procedure by which uninsured patients (no longer covered by previous insurance)  who are not entitled to issue a welfare/destitution card can access treatment for free is based on administrative discretion, with a hospital based committee (three representatives) deciding on the coverage.
(Applies to legal migrants).
Definition of emergency for UDMs also involves administrative discretion.</t>
  </si>
  <si>
    <t xml:space="preserve">When  information is addressed to  migrant groups is mainly to Legal migrants and Asylum seekers. </t>
  </si>
  <si>
    <t xml:space="preserve"> 
- Study on the “Detection, Transcription and Analysis of Inequalities to Health Care Access experienced by Migrants living in Greece”. Funded under the Thales (ΘΑΛΗΣ) Research Program of the Ministry of Education (European Social Fund program 2007-2013).
</t>
  </si>
  <si>
    <t xml:space="preserve">In principle, legally residing migrants are covered by the same system as nationals. That means that third country nationals have the same rights as nationals under their membership in the social insurance funds which provide healthcare coverage for all categories of employees, including the self-employed. (The risk-sharing system for health care costs is based on compulsory insurance through membership with employment linked social insurance funds).
L.4251/2014 (codifying migration and social inclusion legislation), Art.21, par.2. 
Art. 21, par.2. also provides that the provisions of N.D.57/1973 on social protection – as these are implemented each time – apply also to third country nationals legally residing in Greece.
HOWEVER
1. Migrants who apply for residence permit or for renewal of their residence permit need to provide proof that they have valid health care insurance (under their social insurance fund or otherwise under private insurance). L.4251/2014 (Articles 6, 15).
Moreover, to meet their requirements for the renewal of their stay permit the majority of legally residing migrants (who have stay permit on the grounds of dependent labour) need to prove that they have been employed for a minimum number of days during the previous years. 
2. According to Ministerial Decision 139491/2006 third country nationals are - but with some exceptions - excluded from applying for the welfare/destitution card that allows individuals who are not covered by social insurance and have proof of low income to receive subsidized (free) health care. The prerequisite to apply for a welfare/destitution card is a) to be holder of a Greek identity card; b) to be holder of a card which is assigned to Greek origin Albanian migrants (karta omogenous); c) to be national of country signatory to the European Convention for Social and Medical Assistance and to be permanent and legal resident in Greece.
      As an exception, some special categories of third country nationals have access to free hospitalisation and medical care, such as: those residing in Greece with a residence permit on humanitarian grounds, foreign spouses or children of Greek or EU citizen, uninsured victims of trafficking, uninsured unmarried pregnant women and their children, children hosted in public or private law institutions/foundations, asylum seekers, rejected asylum seekers who reside on humanitarian grounds and recognized refugees.
Moreover in a recent positive development, with Ministerial Decision (June 3rd 2014, ΦΕΚ 1465) uninsured legally residing third country nationals who cannot meet the requirements for the issue of a welfare/destitution card and are no longer covered by a public or private health insurance provider can receive free hospital care based on the doctor’s medical opinion and the decision of the responsible hospital committee. To be noted that this provision covers hospital care and not primary care.
Please note that primary care in Greece was mainly provided by social insurance funds (e.g. IKA) and with recent reforms: law 3918/2011, which incorporated all insurance funds the new organization, was called EOPYY (National organization for the provision of Health Services).  EOPYY buys services from the private and public sector and PEDY (primary national health network) provides limited services to the insured citizens. All doctors providing primary care to all insured citizens were asked to close their private offices in order to remain in this new organization. Many doctors quit and the services were further downsized.
N.B. Improved health care entitlements were introduced by the government of Syriza and Independent Greeks (September 2015 – June 2019). In 2016, according to Law 4368/2016, Art.33, all third country citizens (legal, asylum seekers and non-documented migrants) were granted the same rights to health care and medication treatment as nationals, regardless of their legal status. However, the New Democracy government that came to power in June 2019 abolished these measures with effect from1st January 2020. 
</t>
  </si>
  <si>
    <t xml:space="preserve">Recognized refugees, beneficiaries of subsidiary protection, and holders of humanitarian status are entitled to access healthcare on the same terms as Greek citizens (Article 23 of Geneva Convention - ND 3989/1959;; Article 31 of P.D. 141/2013 (having transposed Qualification Directive), Article 28, par.6 of PD 114/2010). Asylum seekers have also free access to healthcare if they are uninsured and indigent (article 14 of P.D. 220/2007 having transposed Reception Directive)
Recognized refugees, asylum seekers, and holders of humanitarian status are entitled to access healthcare for free on the precondition that they are not insured and have insufficient financial means. (Article 15 of PD 266/1999 and Article 14 of PD 220/2007 in combination with article 31 of P.D. 141/2013).
Ministerial Decision 139491/2006 and Circular Y4α/οικ.45610/2-5-2012 further provide that the above mentioned categories of recognized refugees, beneficiaries of subsidiary protection or holders of a residence permit on humanitarian grounds, and asylum seekers, can access free healthcare, including hospitalization, upon demonstration at point of use of their respective legal documents (asylum seeker’s card, or residence permit provided that they are uninsured and indigent).
Moreover, Circular Y4α/οικ.45610, issued by the Minister of Health on 02/05/2012 further specifies that free health care includes:
- Clinical examination and diagnostic tests in public hospitals, health centres, and regional clinics.
- Provision of medication on prescription of medical staff of the above mentioned health care structures.
Like legal migrants, asylum seekers enjoyed better entitlements between 2016-2019, but after 1st January 2020 they received only a temporary social security number. This gave them free access to the national health care system, but if their application is rejected they have only the same rights as undocumented migrants.
</t>
  </si>
  <si>
    <t xml:space="preserve">The law prohibits public servants and employees of public companies from providing services to third country nationals who have not entered or are not residing legally in the country. Par. 2 introduces exceptions to this rule. One refers to the possibility of public health care structures to provide health care services in emergency cases or in the case of minors (under 18 years of age).
Article 26 of L.4251/2014 (codifying migration and social inclusion legislation) [Previously Art. 84, par.1 of L.3386/2005] states that: “Public sector services including, local government, are prohibited to provide services to third country nationals who cannot prove their legal entry and stay in Greece.” Hospitals, clinics, and municipality social protection structures are exempted from this rule in the case of third country nationals who are admitted for medical emergencies, labor, or in the case of underage children. 
Moreover according to par.4 of Art.26 above (previously par.4 of Art.84, L.3386/2005) employees of the public sector who violate the provisions of paragraphs 1 and 2 will face disciplinary persecution and will be punished according to the provisions of the penal code for breach of duty. 
It should be noted that when this provision was first introduced medical professional associations adopted decisions condemning it. Up to now no cases of health care professionals who might have been prosecuted the grounds of this provision are known.
Circular Y4α/οικ.45610, issued by the Minister of Health on 02/05/2012 to clarify access of non-nationals and the uninsured, specified that: The medical cases of undocumented migrants that can be accepted by public health care structures are those which are admitted as emergencies in the ER and correspond to life-threatening, super urgent situations. This does not apply to minors for whom access to regular and emergency health care should be fully ensured. 
However, in practice children with undocumented status (or their parents) will be asked to pay to access non emergency health care (including for vaccinations). Severe obstacles therefore remain for the access of children with undocumented status to the public health care system.
Persons who are infected with HIV and other infectious diseases and are in need of medical treatment and until the stabilization of their health, are also exempted (see also Q4 below). 
The Circular makes also an indirect admission that in the care of super emergency or infectious cases health care will be provided for free. As it stipulates that in all other cases the undocumented migrant will have to cover the cost of treatment as this is regulated by the Ministerial Decision in force.
In practice the definition of emergency is not always (or rarely) strictly applied by health care professionals who provide health care to undocumented migrants also in non-life threatening situations. 
However, the access of undocumented migrants who lack the financial resources is in practice extremely limited as they have to cover in full all incurred costs (e.g. diagnostic tests, treatment, medication). Undocumented migrants are by definition not covered by any social insurance scheme.
NOTE: Between 2016 and 2019 undocumented migrants had full coverage for health care, as Law 4368/2016, Art.33 entitled them to receive a social security number (AMKA). However, two current circulars (October 2019) issued by the Ministry of Labour, provided new guidelines for the issuance of AMKA (social security number) for those residing in Greece which exclude undocumented migrants. Therefore, as before, this category of migrants is entitled only to emergency health care. 
Undocumented migrants who fall into the category of unaccompanied and separated children as well as vulnerable groups (pregnant women, disabled, chronic patients, etc) have full access to the health care system.
</t>
  </si>
  <si>
    <t>Asylum seekers  and refugees who reside at Hospitality Centres (camps)  are reached by health professionals . Topics may include nutrition, vaccination, sexual and reproductive health, hygiene issues, etc. They are mainly provided by the National Organization of Public Health and some NGOs</t>
  </si>
  <si>
    <t>In response to the large mixed migration flows to Greece, intercultural mediators have been placed by the National Organization of Public Health in the framework of  the European AMIF project PHILOS in selected hospitals with high concentration of migrants. Additionally, NGO METADRASI and Hellenic Red Cross provide ad hoc interpretation services. However, needs are not fully covered.</t>
  </si>
  <si>
    <t>A. Migrants are involved in service delivery through the employment of 'cultural mediators'</t>
  </si>
  <si>
    <t>Only LTRs and refugees can be employed under same conditions as nationals.</t>
  </si>
  <si>
    <t>Only TCNs with LTR status have access to public sector. However, there are certain jobs, not related to genuine public authority which are reserved for Hungarian (not even EU) nationals. E.g. armed security guard, wildlife guard, member of the forestry service, professional hunter, fisheries guard, public space controller.</t>
  </si>
  <si>
    <t>The transposition of the single Permit Directive came into effect only on 1st january 2014. It is reflected by the incorporation of Art. 2(3) into the Law 4/2001 on facilitating employment and the support of unemployed. Since February 2014,  LTRs, refugees, and subsidiary protected and people employed with a single permit are entitled to public employment services.</t>
  </si>
  <si>
    <t>Same procedure for HUN and EU nationals, as well as LTRs and refugees but for TCNs with residence permit only if the permit is based on employment or family unification. (Art. 6. of Law 100/2001)</t>
  </si>
  <si>
    <t>Since february 2014 persons with LTR status, refugees, stateless, Blue-Card holders and employees with a single permit have equal access to social security. TCNs with other residence permits are not. (Art. 2. of the Law 84/1998, Art. 2. of the Law 4/1991, Art 3. of the Law 3/1993)</t>
  </si>
  <si>
    <t>No specific time limit is established. The only requirement is to prove the legal residence of the sponsor.</t>
  </si>
  <si>
    <t xml:space="preserve"> Economic resources are required as means of subsistence, with no reference to their objective minimum level. The requirement of subsistence may, in particular, be verified by:
·        a notarised statement made by the receiving family member promising support to the applicant along with a document in proof of the family member’s ability to provide such support;
·        an income certificate issued by the tax authority for the family member’s or applicant’s previous year’s income;
·        an income certificate issued by the employer;
·        the family member’s or applicant’s bank statement of a Hungarian bank account;
·        a certificate issued by the employer and/or tax authority as proof of regular income received from abroad;
·        letter of invitation with official endorsement;
·        other documents. see: http://www.bmbah.hu/index.php?option=com_k2&amp;view=item&amp;layout=item&amp;id=54&amp;Itemid=808&amp;lang=en 
</t>
  </si>
  <si>
    <t>There are no requirements regarding health and safety standards, only of documents on ownership or tenancy of a house/flat, and registration of habitual residence at this address. OFFICIAL INFO: "As accommodation in Hungary only those real estates can be accepted, which are recorded in the real-estate register as dwelling, flat or commercial or other kind of accommodation that suits for the criteria specified by law.
Accommodation can be certified in particular with: 
- a notarised statement made by a family member living in Hungary promising the reception of the applicant;
- a tenancy contract;
- a document certifying the ownership of a flat (for example ownership certificate that is not older than 3 months);
- an agreement on buying a flat lodged with the Land Registry Office, as well as the copy of the decision in which the administrative office authorises the acquision of real estate;
- a voucher on paid commercial accommodation."</t>
  </si>
  <si>
    <t>Maximum duration changed in 2013 to 5 years in case of EC LTRs but cannot be longer than the sponsor's permit. Another limit is the expiry of the validity of the travel document of the family member. The residence permit may not extend beyond that. ActII of  2007, § 19, para (11)</t>
  </si>
  <si>
    <t>Additional grounds include: break up family relationship before 5 years, termination of parental rights, suffering from an illness which threatens public health and not cooperating with the health authorities. Death of the sponsor is an exception. There is no termination of status if other conditions are met.</t>
  </si>
  <si>
    <t>Act II of 2007: 45. § (1)  lists a, b, and c, since a change that came into force in December 2010.  'Emotional violence' is not mentioned as a ground to be taken into account. Only the protection of victims of trafficking is explicitly mentioned.</t>
  </si>
  <si>
    <t>It is a normal procedure  for permanent residence see Art. 19(7) of the Law 2/2007 on the entry and stay of third country nationals.</t>
  </si>
  <si>
    <t>No targeted support available. Scholarships are granted to studens who, based on a bilateral agreement between the two countries, study in an accredited Higher Education institution in Hungary, and do not pay tution fee. Scholarships may be granted by the Minister of Education to those non-Hungarian citizens who pay tution fee. These applications are announced by the Ministry and are managed by the Balassi Institute. In sum, there is no mention of migrants, hovewer, if they meet the legal conditions of studying in a HE institution, they are not excluced from support either. 
The scholarships are managed by the Tempus Public Foundation, here is its website: http://studyinhungary.hu/study-in-hungary/menu/stipendium-hungaricum-scholarship-programme</t>
  </si>
  <si>
    <t xml:space="preserve">There is a policy to provide language support - the Útmutató document says that in the intercultural educational programme, where introduced, migrant pupils learn the local language (Hungarian language and literature subject) at the 50-75 % of the lessons together with the native pupils. In the remaining time, they study Hungarian as a foreign language. It is a minimal requirement in the programme that all pupils who are not native speakers of Hungarian, learn Hungarian as a foreign language in at least two hours per week. Schools can also organize a preparatory year for language teaching. For teaching Hungarian as a foreign language, the teacher creates a curriculum, which is part of the intercultural educational programme. In pre-school (kindergarten) education, teachers create individual development plans for the children and the development of language skills is implemented by such plans, through a variety of activities. </t>
  </si>
  <si>
    <t xml:space="preserve">No systematic provision of targeted policies in this regard. 1. Guidelines:  Hungary does have some guidelines for the education of migrant pupils (http://www.nefmi.gov.hu/nemzetkozi-kapcsolatok/english/legal-regulations).  Also, a booklet for schools was published in 2005 (http://http://www.nefmi.gov.hu/nemzetkozi-kapcsolatok/interkulturalis/interkulturalis -see the "Útmutató..."). This booklet explains the legal background of migrant pupils and includes advice for introducing intercultural programmes. 2.  Since 2004, schools that have non-Hungarian citizen pupils can apply for a little extra support. For 2010, Articles 10 and 11 of 17/2010 (III.30)  Decree of the Minister of Education and Culture determines the conditions for such support, including officially recognised asylum seekers and refugees (Art. 10. Section 1 a.) - see http://kozlony.magyarorszag.hu/pdf/5866 - only in Hungarian. The amount of the support in their case may not exceed HUF 90 000 per year per pupil, while, in other cases, it may not exceed HUF 45 000 pey year per pupil. This is a very small amount of money (1 € = 278 HUF), but is a targeted support for the education of migrant children. </t>
  </si>
  <si>
    <t xml:space="preserve">Neither the word 'intercultural' nor 'multicultural' appears in the text of the new national curriculum announced with the Govt. Decree No. 110/2012. (VI.4.). There is only one sentence in the national frame of education: "más kultúrák megismerése és elfogadása, különös tekintettel a Kárpát-medencében együtt élő népekére, vallásokra;" which essentially refers to learning about other cultures and accepting them, especially those in the Carpathian basin. In 2004 there was a Ministry Communication on intercultural education, but there is no trace of it as a presently valid document. </t>
  </si>
  <si>
    <t>Appendix 4. of the Decree No. 15/2006 (IV.3.) of the minister of Education lists the required knowledge, skills and competences of teachers. The ability to use intercultural education is mentioned only once and in a general context, and cultural diversity is mentioned only as a source of conflicts not as a resource.</t>
  </si>
  <si>
    <t>Only Hungarian citizens (precisely, those who can be elected) can be founders and office-holders of political parties. The change was introduced by Art 2(3). of Law 33/1989, coming into effect on 1 January 2012.</t>
  </si>
  <si>
    <t>The Office of Immigration and Nationality has a detailed multilingual information section on its website on general immigration rules and employment. The National Employment service also has some of the pages in English.</t>
  </si>
  <si>
    <t>Publicly available resources relying on a budget line  (e.g the national Civil fund)  may be accessed on a competitive basis.</t>
  </si>
  <si>
    <t xml:space="preserve">5 years: "At least 5 years of continuous residence in Hungary" See Art. 38. of Law 2. of 2007. BIPs and sesonal workers are excluded,. 3 years for national permit. </t>
  </si>
  <si>
    <t>See Art. 95.(1a-f) of the Govt. Decree No. 114/2007 (V.24.). Requirements include: employment, other forms of income generation, savings, regular transfers from abroad, financial sponsorship by relatives etc.</t>
  </si>
  <si>
    <t xml:space="preserve">The status is lost if the person is outside the EU for longer than a year, or outside Hungary for longer than 6 years. </t>
  </si>
  <si>
    <t>No change, after 8 years of registered (permanent) residence (through national settlement permit), which can start only after 3 years of habitual residence (short-term residence permit).This means 11 years in the basic case (See § 23 para (1) of Act No  55 of 1993 on Nationality).</t>
  </si>
  <si>
    <t>Facilitated: after 5 years of residence instead of 8 as in the general case.</t>
  </si>
  <si>
    <t>An oral exam on historical, constitutional and administrative issues in Hungarian language based on administrative discretion.</t>
  </si>
  <si>
    <t xml:space="preserve">"Nationality" is explicitly listed as a ground for discrimination. See Art. 8. of Law 125 of 1993. https://www2.ohchr.org/english/bodies/cescr/docs/E.C.12.HUN.3-Annex3.pdf 
Additionally, the Act's list of protected grounds is open ended (the last item on the list is "any other situation, attribution or condition /hereafter: characteristics/"), and since nothing excludes nationality, it is implicitly protected as "any other characteritics". The jurisprudence consistently regards nationality/citizenship under this heading.  
</t>
  </si>
  <si>
    <t xml:space="preserve"> See Art. 14. 15/A. and 17/A. of Law 125 of 1993.
Sanctions include: a) financial compensation to victims for material damages; b) financial compensation to victims for moral damages; c) restitution of rights lost due to discrimination; d)  imposing positive measures on discrimination; e) imposing negative measures to stop offending; f) imposing negative measures to prevent repeat offending; g) specific sanctions authorising publication of the offence</t>
  </si>
  <si>
    <t xml:space="preserve"> See Art. 14.  of Law 125 of 1993.
Ex officio proceedings are only possible with regard to the Hungarian state, local councils, armed forces and public administrative authorities.</t>
  </si>
  <si>
    <t xml:space="preserve">There are framework provisions for positive measures in case of employment, health-care, education &amp; tranining, but their realization needs additional and temporary legal regulations. See Art. 23. 25(2). and 29. of Law 125 of 1993. </t>
  </si>
  <si>
    <t xml:space="preserve">Unconditional equal treatment for long-term international immigrants coming from third countries (staying more than one year).
Equal treatment for fixed-term international immigrants (staying in Hungary less than one year but more than three months, for example six months) coming from third countries, only if they practice economic activity (for instance blue card holder) in Hungary. (This applies to the majority)
Others must take out private insurance.
</t>
  </si>
  <si>
    <t xml:space="preserve">Legal migrants
Legal residence and address card is required for ‘insured persons’, ‘entitled persons’ and economically inactive persons, but not for those making contributions voluntarily.
</t>
  </si>
  <si>
    <t xml:space="preserve">B (subject to not having the necessary means of subsistence)
“Persons seeking recognition are entitled to medical treatment both during the preliminary assessment procedure and during the in-merit procedure, if they are in need of assistance. The requirement of being in need of assistance has to be examined ex officio by the asylum authority and can be determined when the person concerned does not have the necessary means of subsistence.”  (EMN, 2010)
http://ec.europa.eu/dgs/home-affairs/what-we-do/networks/european_migration_network/reports/docs/ad-hoc-queries/protection/223._emn_ad-hoc_query_system_of_medical_treatment_of_asylum_seekers_in_ms_3may2010__wider_dissemina_en.pdf 
Asylum seekers don’t have to pay premiums. Costs are financed from state budget.
</t>
  </si>
  <si>
    <t>Asylum seekers: Assessment of “need for assistance”</t>
  </si>
  <si>
    <t xml:space="preserve">Emergency health care (acute care) must be provided, but the costs of treatment shall be recovered from the immigrant.
“However, if the migrant is unable to pay for emergency care, the bill is categorised as non returnable and the healthcare provider is eligible to be reimbursed by the state”
(FRA, 2011, p. 17)
http://fra.europa.eu/sites/default/files/fra_uploads/1925-FRA-2011-fundamental-rights-for-irregular-migrants-healthcare_EN.pdf 
Entitlement thus depends on inability to pay.
Private health care in which patients have to pay all costs is open to undocumented immigrants. They can also insure themselves privately.
Undocumented migrants are entitled only to emergency care based on universal patients’ rights. Physicians (GP) providing health care in fact do not know the legal titles. After that they typically turn to the administration for help. Undocumented migrants have to pay after the care.
</t>
  </si>
  <si>
    <t>Undocumented migrants:Assessment of “inability to pay”
Classification as “medical emergency”</t>
  </si>
  <si>
    <t>Interpreters are free of charge for asylum seekers.</t>
  </si>
  <si>
    <t xml:space="preserve">B: Migrant organisations participate in the development and dissemination of information (mainly local level)
C: The project titled “Research about access to the health care system” was implemented in 2012 and co-financed by Tullius Ltd., the European Integration Fund and the Ministry of Interior of Hungary. The project aimed at examining the relationship of third-country nationals to the Hungarian health care system. 
</t>
  </si>
  <si>
    <t xml:space="preserve">C, D
European Integration Fund,  Ministry of Interior of Hungary, Private organisations
</t>
  </si>
  <si>
    <t>Roma people as ethnic minority group are  regarded as a priority. Migrants may be helped by this.</t>
  </si>
  <si>
    <t xml:space="preserve">Unconditional equal treatment for long-term international immigrants coming from third countries (staying more than one year).
Equal treatment for fixed-term international immigrants (staying in Hungary less than one year but more than three months, for example six months) coming from third countries, only if they practice economic activity (for instance blue card holder) in Hungary. (This applies to the majority)
Others must take out private insurance.
Foreign students  form a special group of legal migrants. Entitlements and private insurance can cover the total amount of the necessary treatment costs.
</t>
  </si>
  <si>
    <t xml:space="preserve">A. Legal residence and address card is required for ‘insured persons’, ‘entitled persons’ and economically inactive persons, but not for those making contributions voluntarily.
Formally employed legal migranrts’ health insurance conditions are the same as that  of the Hungaerian citizens.
</t>
  </si>
  <si>
    <t xml:space="preserve">B. Asylum seekers: Assessment of “need for assistance”
A.. The bureaucratic and administrative procedure may hinder health care provision in out of camp settings . 
</t>
  </si>
  <si>
    <t xml:space="preserve">Interpreters are free of charge for asylum seekers.
Interpreters’ availability is very limited in health care settings. Patients can ask for the contribution of an interpreter BUT there is no permanently available trained / qualified interpreter service in health care settings. Interpretation is available in reception areas, but not an integrated part of services. Out of camp settings, interpretation is seriously limited, health care providers have no interpreters.
In practice, only NGOs (like Cordelia Foundation) are working with trained and qualified interpreters.
</t>
  </si>
  <si>
    <t xml:space="preserve">B: Migrant organisations participate in the development and dissemination of information (mainly local level)
C: The project titled “Research about access to the health care system” was implemented in 2012 and co-financed by Tullius Ltd., the European Integration Fund and the Ministry of Interior of Hungary. The project aimed at examining the relationship of third-country nationals to the Hungarian health care system. 
Note: the listed level of involvements could be realized mainly in service provided by NGOs. The only involvement of migrants in service delivery was embodied in reception centres, when asylum seekers could work as helpers together with social workers.
</t>
  </si>
  <si>
    <t xml:space="preserve">C, D
European Integration Fund,  Ministry of Interior of Hungary, Private organisations
In 2016, WHO conducted a study and published a report on health-system capacity managing migrants in Hungary. (http://www.euro.who.int/__data/assets/pdf_file/0016/317131/Hungary-report-assessing-HS-capacity-manage-sudden-large-influxes-migrants.pdf?ua=1) 
Indirect governmental sources through academic institutes. E.g. Department of Operational Medicine, University of Pécs Medical School – WHO CC for Migration Health Training and Research
</t>
  </si>
  <si>
    <t xml:space="preserve">Roma people as ethnic minority group are  regarded as a priority. Migrants may be helped by this.
Vulnerable groups became more exposed to health damage. The shortage of workforce in health care sector became an urgent issue and jeopardizing factor.
From asylum seekers point of view, since 2015, the delivery of unique services are hindered in reception system in general. Psychiatric care of victims of torture, patients with PTSD became very limited.
The establishment of ‘tranzit zones’ may also limit the access to necessary, adequate and timely health care service provision, since these facilities are closed in direction of Hungary. In other words, asylum seekers entitlements may be restricted in ‘transit zones’.
</t>
  </si>
  <si>
    <t xml:space="preserve">Posts in the Irish Civil Service are generally open to suitably qualified candidates who are nationals of an EU Member State, including Ireland, or the European Economic Area (EEA).  Such individuals have the right under the EU Treaties to reside and take up employment in any EEA Member State.  Non-EEA citizens do not benefit from these rights and do not automatically qualify to compete for these roles. Section 36 of the Employment Equality Act, 1998 provides that in relation the holding of office under or in the service of the State, to include Civil Service employment, the requirement in relation to citizenship is lawful. From time to time, professional or specialist posts the civil service are advertised where, reflecting specific requirements for particular expertise or skills, a more flexible approach is taken and the rules of the competition state that applications from non-EEA citizens are welcome. However, any such candidates are advised that even if successful at interview, an appointment to the post would be contingent on the securing of a work permit. </t>
  </si>
  <si>
    <t>Non-EU nationals must invest at least €300k, create or maintain employment for at least two EEA nationals, add to the commercial activity and competitiveness of the State, and be a viable trading concern not giving rise to social assistance or paid employment requiring work permits for applicants or their dependents. However these conditions do not apply to certain categories including refugees, dependent relatives of EEA nationals, spouses of Irish nationals or other persons granted leave to remain on an alternative basis do not have to apply for business permissions before establishing a business in Ireland. The minimum capital investment and employment creation conditions do not apply in cases where the applicant has been legally resident and employed in the State for at least five years (1994).</t>
  </si>
  <si>
    <t xml:space="preserve">State training programmes are open in certain cases to participation from third country nationals. </t>
  </si>
  <si>
    <t>Various restrictions apply, notably at tertiary level for family reunion and for holders of short-term work permits. These large fees are generally prohibitive.</t>
  </si>
  <si>
    <t xml:space="preserve">The Qualifications (Education and Training) Act, 1999 aims at facilitating “lifelong learning through the promotion of access and opportunities for all learners; to promote recognition ...in the State of awards made by bodies outside the State; ... [and] to promote diversity in education and training between further education and training and higher education and training and within each of these” [sectors]. The Act led to the creation of the National Qualifications Authority of Ireland in 2001(which developed the National Framework of Qualifications (“NFQ”) in 2003) and of its Qualifications Recognition facility. </t>
  </si>
  <si>
    <t xml:space="preserve">There are no specific legislative measures. </t>
  </si>
  <si>
    <t>Family reunification is not an automatic right in Ireland (except in the case of refugees).  Decisions are entirely at the discretion of the Minsiter for Justice</t>
  </si>
  <si>
    <t xml:space="preserve">INIS Policy Document on Family Reunification.  Holders of work permits must demonstrate that they have sufficient funds to support dependant family members and produce a contract of employment and three consecutive pay silps and a P60 form. Minister has discretion to waive financial criteria due to discretionary application process. </t>
  </si>
  <si>
    <t>In accordance with Section 3 of the Immigration Act 1999 the Minister must - before issuing a deportation order - consider the following: 
(a) the age of the person;
(b) the duration of residence in the State of the person;
(c) the family and domestic circumstances of the person;
(d) the nature of the person’s connection with the State, if any;
(e) the employment (including self-employment) record of the person;
(f) the employment (including self-employment) prospects of the person;
(g) the character and conduct of the person both within and (where relevant and
ascertainable) outside the State (including any criminal convictions);
(h) humanitarian considerations;
(i) any representations duly made by or on behalf of the person;
(j) the common good; and
(k) considerations of national security and public policy, -</t>
  </si>
  <si>
    <t xml:space="preserve">IHAP Scheme had accommodation requirements but there were no specifically stated 'standards' requirements. See "Dependent relatives" for further details and link to IHAP scheme. </t>
  </si>
  <si>
    <t>Schools are obliged to enroll any child in respect of whom an application for admission has been made, except where a refusal is in accordance with the admissions policy published by the school under Section 15(2)(d) of the Education Act, 1998. Such an admissions policy cannot discriminate on grounds of nationality or legal status. Although private schools are still bonded under the Act mentioned language ability may affect an individuals ability to achieve the necessary standard at admission. Very high fees for TCNs
 There is no specific legal restriction - all children have access to non-compulsory and compulsory education (pre-school and primary/secondary) but practical barrier may arise. There are no legal restrictions on access to third level for any category, including asylum seekers but equally there is no legal right to access third level. In practice at third level, access is dictated by financial means.</t>
  </si>
  <si>
    <t>The 1997 Universities Act, provides that:Key objectives of universities are “to promote the cultural and social life of society, while fostering and respecting the diversity of the university's traditions; [and] to promote gender balance and equality of opportunity among students and employees of the university.” Accordingly, Universities must develop and implement an access policy for economically or socially disadvantaged people, those with a disability and from other sections of society significantly under-represented in the student body.</t>
  </si>
  <si>
    <t xml:space="preserve"> The Department of Education published a 'Guide to the Irish Education System' for migrant parents (see: http://www.education.ie/en/Parents/Information/A-Guide-to-the-Irish-Education-System.pdf). With respect to asylum seekers and refugees, the Irish Refugee Council has documented some relevant initiatives, including preparatory courses to access mainstream school - the Refugee Access Programme is part of the City of Dublin ETB’s Separated Children Service which prepares newly arrived separated children seeking asylum and other young people from refugee backgrounds for mainstream school and life in Ireland. The programme is from 12-20 weeks. There are also NGO and University of Sanctuary initiatives to support access to third level and/or campaigns to increase access to third level.
The Department of Education published a 'Guide to the Irish Education System' for migrant parents (see: http://www.education.ie/en/Parents/Information/A-Guide-to-the-Irish-Education-System.pdf) </t>
  </si>
  <si>
    <t>Compulsory education only. See below. 
Qualifying schools have language support teachers on their staff.  Students with language support needs are placed in the age-appropriate class and given access to extra language support from these teachers.  This is provided for a period of 2 years.  No provision exists at pre-primary level (except as part of the overall provison of language support in primary school). Stages 1 and 2 in primary school cater for pupils under 6 years.  These students therefore can be classed as early childhood learners and these do beneift from exposure to language support when deemed necessary.</t>
  </si>
  <si>
    <t xml:space="preserve">Materials used in class are based on materials from the Council of Europe's Common European Framework of Reference for languages.  There is no real requirement for language support teachers to qualify in this area of specialisation.  There are some resources that schools may use such as the Up and Away Programme  (published in 2006 and not updated since) or Aistear. However, schools are not mandated to use particular resources and there is no standardised testing, although there are some assessment kits to monitor and record progress. </t>
  </si>
  <si>
    <t xml:space="preserve">Primary school teachers must be able to teach the Irish language and the range of primary school subjects through Irish. This may act as a barrier to migrants who have not received their compulsory education in Ireland.  </t>
  </si>
  <si>
    <t>In-service training is available and many teacher training colleges do run courses that cover relevant issues but no specific requirement exists.</t>
  </si>
  <si>
    <t xml:space="preserve"> Some national NGOs receive funding to deliver information services, grants administered by Pobal (www.pobal.ie) for Government. Described as 'core funding', the maximum budget available is €90k per year to include direct and indirect costs and in effect is not substantial core funding to a national organisation. Some limited funding also provided by Department of Justice through AMIF. Annual Local Integration Funding up to €5k is also administrated by the Dep. Of Justice for small local groups. 
NCP was set up in 2005 and are in receipt of Core Funding from the Dept of Rural, Community and Gaeltacht Affairs, Government of Ireland.  For example, The New Communities Partnership (NCP) an umbrella group for MELOs in Ireland receives funding from Pobal - Government supporting communities, the National Development Plan, and the Dept of Community, Rural and Gaeltacht Affairs, Goverment of Ireland.  Other organisations receive funding for specific projects/positions from FAS for example - Ireland's national training organisaiton.  See, for example, AKiDWA a Migrant Women's network.</t>
  </si>
  <si>
    <t>National Migrant Integration Strategy 2017-2020. It states that  implementation will be monitored by a Strategy committee under the auspices of the Department of Justice and Equality. The committee will also have the task of assessing whether or not further action is required on specific issues. It will include representatives of Government Departments, key public bodies, local authorities and of NGOs. See further Action Plan Section 12 and actions 74-76.This monitoring and coordination Committee was established in line with Action 74 in the first half of 2017 and had its inaugural meeting on 24 June 2017 chaired by Minister of State for Equality, Immigration and Integration, David Stanton T.D.  The Committee is made up of senior officials from Government Departments and Agencies and representatives from NGOs, as opposed to migrant groups/associations. It meets three times a year. Consultation with migrants is only on ad hoc basis.
Migrant Integration Strategy 2017-2020 promise also continued information for political participation, Migrant Consultative Forum, inclusion of migrant representatives in local fora and Migrant Integration Forum in every municipality and Dublin Integration Network</t>
  </si>
  <si>
    <t>Migrant Integration Strategy 2017-2020 promising funding for political participation and Communities Integration Fund (500K) to local community-based groups</t>
  </si>
  <si>
    <t>In 2019 Local Elections there were 56 migrant candidates, a significant increase from the previous elections. Majority of candidates ras as Independent, 9 were elected and all of the new elected councillors were  members of a political party. The ICI provided information sessions on voting rights and 1-to-1 support to migrant candidates funded by AMIF.</t>
  </si>
  <si>
    <t xml:space="preserve"> There is no 'permanent residence' for non-EEA nationals in Ireland. There is a Long-Term Residency Scheme, which only some TCNs may apply for (usually general employment permit holders) after 5 years. It is discretionary. If granted, a Stamp 4 residence permit is granted for a period of five years. Dependent spouses of employment permit holders may also apply. However, they are not granted Stamp 4 or an autonomous permit. It is a Stamp 3 dependent permit for five years that maintains restrictions on access ot labour market. There is another scheme Without Condition As to Time, which some TCNs may be eligible to apply for after 8 years. It is also discretionary. If granted, the permission is granted for remaining duration of the holders' passport and must then be re-applied for. 
A series of different entitlements exist. The right to permanent residence in Ireland is bestowed on a person who has lived continuously in this country for 5 or more years.  However, refugees, persons with leave to remain and persons with subsidiary protection are all deemed to be habitually resident from the time when status was bestowed on them.  Employment permit holders are deemed to be habitualy resident one month after beginning employment.  The habitual residence condition for the purposes of accessing social welfare payments in Ireland is - that the applicant has been living continuously in Ireland for 2 or more years</t>
  </si>
  <si>
    <t xml:space="preserve"> it is a requirement to be in employment. As the administrative scheme is effectively only open to general employment permit holders, this means there is an unstated income requirement of min. €30-60k p/a, as these are the income thresholds for employment permits. </t>
  </si>
  <si>
    <t>The 'long-term residence permit' is valid for 5 years - the 'Without Condition as to Time Permit' is permanent. See: http://www.inis.gov.ie/en/INIS/Pages/Without_Condition_As_To_Time_Endorsements</t>
  </si>
  <si>
    <t>All TCNs must notify immigration officers if they will be absent for longer than 1 month. It is standard requirement of residence permission that it must be 'continuous'. Periods of absence are permitted for holidays, work related travel etc. and longer periods may be permitted for 'extenuating reasons', These are not defined in law and no guidance is published by INIS regarding max. permitted periods of absence from the State.</t>
  </si>
  <si>
    <t>Non-EEA nationals must satisfy the habitual residence condition before qualifying for social welfare payments etc -  irresepective of nationality.</t>
  </si>
  <si>
    <t>1 year residency immediately previous to the date of application + 4 years in the preceding 8 but the Minister for Justice can waive this requirement in some instances</t>
  </si>
  <si>
    <t xml:space="preserve">There is an automatic entitlement to citizenship for child if one of the parents is Irish or if one of the parents fulfils 3 years 'reckonable residence' criteria prior to the birth. Time spent as an international student, asylum seeker or undocumented is not considered 'reckonable'. </t>
  </si>
  <si>
    <t xml:space="preserve">There are no explicitly stated income or financial requirements in the statutory eligibility requirements. However, applicants must provide comprehensive financial information, tax and employment documents over five year period prior to application. There are no published guidelines by the INIS on what the relevant criteria, if any, are and whether waivers may apply in hardship cases. In practice, applicants generally must be financially self sufficient and not dependent on state funds. Applications have been refused for being in receipt of social assistance, including disability payments. However, applicants may also be successful despite social assistance dependence, e.g. refugees. The decision is discretionary and the process lacks transparency. You may wish to adjust the score upwards depending on your strict interpretation of criteria. </t>
  </si>
  <si>
    <t xml:space="preserve"> The statutory eligibility criteria for applicants includes 'good character' requirements. These are not further defined and no further guidance is provided by the INIS. Applicants are required to disclose any relevant information and a comprehensive background check is undertaken including with the Irish police. Applicants in practice are refuse for any criminal record or misdemeanours, although a subsequent application may overlook the same records depending on severity. </t>
  </si>
  <si>
    <t xml:space="preserve"> Applicants must swear an oath of loyalty and fidelity to the State but there is no restriction regarding dual nationality. </t>
  </si>
  <si>
    <t xml:space="preserve">Employment discrimination and discrimination in the provision of goods and services are covered by different pieces of legislation.  Harassment is prohibited in both, but only described as discrimination in the employment related Act.  </t>
  </si>
  <si>
    <t>There are broad areas of exemption allowing schools to preserve religious ethos. Reference should be made to the statutory exemption in section 14 of the Equal Status Acts that exempts actions taken on foot of other legislation. This significant exemption can and has been used by the Government to legislate to discriminate. Reference should also be made to the exemption introduced in 2004 that Public Authorities can treat certain non-nationals differently on the basis of their nationality, who are outside the state or unlawfully present in it or in accordance with any provision or condition made by or under any enactment and arising from his or her entry to or residence in the state.
For education exemptions see information of IHREC:https://www.ihrec.ie/guides-and-tools/human-rights-and-equality-in-the-provision-of-good-and-services/what-does-the-law-say/exceptions/#4</t>
  </si>
  <si>
    <t>The Acts prohibit discrimination in the provision of accommodation services against people who are in receipt of rent supplement, housing assistance, or social welfare payments. Services provided by the State (such as the Health Service Executive, local authorities, and so on) are covered but there are some exemptions.
The main exemption is that anything required to be done by another Irish law or EU law cannot be regarded as discrimination under the Equal Status Acts.
For example, it is not discrimination to refuse a social welfare payment to a person if that person is excluded from entitlement to the payment or benefit under social welfare law.</t>
  </si>
  <si>
    <t xml:space="preserve"> The Acts also allow for different treatment for housing accommodation provided by or on behalf of the Minister for Justice and Equality on various grounds and also on the grounds of gender and nationality.</t>
  </si>
  <si>
    <t>Section 79 of the Employment Equality Act 1998 stipulates that where a case has been submitted to the Equality Tribunal the Director of the Equality Tribunal 'shall investigate the case and hear all persons appearing to the Director or that Court to be interested and desiring to be heard.' This means that those presenting or defending a claim do not have to have legal expertise. They must present the facts of the case which are then investigated by the Equality Officer of the Equality Tribunal who will also apply the law to the facts as they are investigated.
The Equality Authority may undertake legal inquiries and enforce its findings, but has never undertaken a formal inquiry.</t>
  </si>
  <si>
    <t xml:space="preserve">The law provides for the introduction of positive action.  The Irish Human Rights and Equality Commission Act 2014  introduction  a positive duty on public bodies to have due regard to human rights and equality in their work and to conduct their business in a manner that is consistent with individual human rights. </t>
  </si>
  <si>
    <t xml:space="preserve">Key actors for policy making:
Dept of Health is the leading policy body in relation to health issues.
The Health Service Executive (HSE) are responsible for operational functioning of the health service including the Medical Card system 
In general, nationals of non-EU or non-EEA countries (with the exception of Switzerland), will need to show the HSE that they are ‘ordinarily resident’, i.e. have been resident or intend to be resident in the State for at least one year.  That is the first condition for full eligibility.
For nationals, however – as in many countries – there are additional entitlements (mainly exemptions from co-payments) that depend on income or vulnerability. For poor or vulnerable migrants to obtain these entitlements additional conditions must be met.
The population of Ireland (including migrants residing legally in the state) is divided into two groups for the purposes of eligibility for free or subsidized public health services - medical card holders (category I or full eligibility) and non-medical card holders (category II or limited eligibility). 
All persons ordinarily resident in Ireland are entitled to receive public health care. However, a person may be required to pay a subsidised fee for certain health care received (depending on income, age, illness or disability), unless they are eligible for a Medical Card. The Medical Card is available to those receiving welfare payments, low earners, those with certain long-term or severe illnesses and in certain other cases. It entitles holders to free hospital care, GP visits, dental services, optical services, aural services, prescription drugs and medical appliances. Those on slightly higher incomes are eligible for a GP Visit Card.
To qualify for a medical card, a person’s weekly income must be below a certain figure for the family size. Cash income, savings, investments and property (except for the person’s own home) are taken into account in the means test. The scheme covers the person who has applied, a spouse/partner and children under 18 years or under 23 if in full-time education. A dependant with a physical or mental disability/illness living in the household who is unable to fully maintain himself/herself, may be included regardless of age. Applications are also considered where an ongoing medical condition is causing or is likely to cause undue financial hardship. 
Note: There are other related schemes such as a GP visit card or the Drugs Payment scheme for people whose income is higher than the threshold for eligibility for a medical card
The majority of legal migrants satisfy the condition of ‘ordinary residence’. However, full coverage is only available when eligibility is established for the medical card, GP visit card, Drug Payment Scheme and other subsidized public health services.
</t>
  </si>
  <si>
    <t>A. documentation for obtaining  medical cards</t>
  </si>
  <si>
    <t>Coverage deoends on eligibility for a Medical Card.</t>
  </si>
  <si>
    <t xml:space="preserve">Undocumented migrants can receive free treatment or services deemed “essential” if they are deemed unable to pay themselves. 
They are only entitled to:
a) “medical treatment or services, where such provision while the foreign national is present in the State is essential, and the foreign national does not have sufficient resources to pay for that treatment or those services, 
b) medical or other services necessary for the protection of public health
f) such other benefits or services (however described) as may be prescribed, being benefits or services that, in the  opinion of the Minister—
(i) are of a humanitarian nature, 
(ii) (are provided for the purpose of dealing with or alleviating emergencies, or 
(iii)  are provided by way of assistance towards the repatriation of foreign nationals.
IMMIGRATION, RESIDENCE AND PROTECTION BILL 2010
Section 9 (3) 
http://www.inis.gov.ie/en/INIS/IRP%20Bill%202010.pdf/Files/IRP%20Bill%202010.pdf 
</t>
  </si>
  <si>
    <t>A Documentation for obtaining medical cards and B. classification as “medical emergency”</t>
  </si>
  <si>
    <t xml:space="preserve">Statutory and voluntary websites: all groups reached.
All statutory organisations: legal migrants and asylum seekers.
Immigrant Council of Ireland – legal and undocumented migrants
Crosscare Migrant Project: legal and undocumented migrants
Cairde: legal and undocumented migrants, asylum seekers
Doras Luimni - legal and undocumented migrants, asylum seekers
</t>
  </si>
  <si>
    <t xml:space="preserve">There is no requirement to provide qualified interpreting services. There are resources from the HSE for interpreting in secondary care but less clarity about primary care, so service provision may be inconsistent and fragmented. 
There are some contractual arrangements between the HSE and commercial services for face-to-face and telephone interpreting. 
There are also some established migrants who have trained as community interpreters and who work free lance or with commercial companies. 
It is important to note that uptake of interpreting is very ad hoc
Also that the interpreters from commercial companies are not necessarily qualified 
There are some innovative projects to address e.g, language barriers in emergency settings 
http://www.hse.ie/eng/services/list/3/hospitals/sligo/hp/Emergency_Multilingual_Aid_box.html
A model of interpreting is being developed as a priority by the HSE at this time 
</t>
  </si>
  <si>
    <t xml:space="preserve">A, B and C
There is national Strategy  for Service User Involvement.  but the key lever for migrant involvement comes from the 
National Intercultural Health Strategy 2007-2012
The NIHS was developed in consultation with migrants, and NGOs working with migrants. 
the HSE Social Inclusion Office have extensive experience of collaborative partnerships with academics and non-statutory agencies to involve migrants in projects to improve information provision (for example a completed project about involving migrants in a cultural mediation project), service design and delivery (for example development of a specialised FGM clinic) and in research ( for example in research about the development of a guideline to support communication in cross-cultural consultations)
However, as a general rule 
migrants are not routinely involved in service design and delivery
</t>
  </si>
  <si>
    <t xml:space="preserve">A. occurrence of health problems among 
    migrant or ethnic minority groups
B. social determinants of migrant and 
    ethnic minority health C issues concerning service provision for migrants or ethnic minorities
The HSE hare supporting some funding towards  two PhDs in recent yearsabout migrant health 
The Health Research Board have funded projects about migrant health in the past five years that focus on service provision for migrants or ethnic minorities (e.g. a study to examine experiences of language barriers in general practice (MacFarlane et al. 2009) and another to develop a guideline to identify best practice to support communication in cross-cultural consultations  
</t>
  </si>
  <si>
    <t xml:space="preserve"> The HSE Social Inclusion Office is the specialised department for migrant and ethnic minority health 
The aforementioned National Intercultural Health Strategy 2007-2012 advocates an organisational approach  and so the commitment to migrant health is present throughout the system and not only in specialist health services for migrants 
</t>
  </si>
  <si>
    <t>Key actors for policy making:
Dept of Health is the leading policy body in relation to health issues.
The Health Service Executive (HSE) are responsible for operational functioning of the health service including the Medical Card system 
In general, nationals of non-EU or non-EEA countries (with the exception of Switzerland), will need to show the HSE that they are ‘ordinarily resident’, i.e. have been resident or intend to be resident in the State for at least one year.  That is the first condition for full medical card eligibility. They will also need to show the HSE that they have entitlements to apply for state funded benefits i.e Irish Residence Permit
For nationals and migrants, however – as in many countries – there are additional entitlements (mainly exemptions from co-payments) that depend on income or vulnerability. 
The population of Ireland (including migrants residing legally in the state) is divided into two groups for the purposes of eligibility for free or subsidized public health services - medical card holders (category I or full eligibility) and non-medical card holders (category II or limited eligibility). 
All persons ordinarily resident in Ireland are entitled to receive public health care. However, a person may be required to pay a subsidised fee for certain health care received (depending on income, age, illness or disability), unless they are eligible for a Medical Card. The Medical Card may be available to those who income solely derived from social welfare, low earners, those with certain long-term or severe illnesses and in certain other cases. It entitles holders to hospital care, GP visits, dental services, optical services, aural services, prescription drugs and medical appliances. 
To qualify for a medical card, a person’s weekly income must be below a certain figure for the family size. Cash income, savings, investments and property (except for the person’s principle private residence) are taken into account in the means test. The scheme covers the person who has applied, a spouse/partner and children under 16. Dependents who are between the ages of 16 years and 25 years will need to submit a separate application, and there eligibility may be based on parents’ application. Applications are also considered where an ongoing medical condition is causing or is likely to cause undue financial hardship. 
Note: There are other related schemes such as a GP visit card or the Drugs Payment scheme for people whose income is higher than the threshold for eligibility for a medical card
The majority of legal migrants satisfy the condition of ‘ordinary residence’. However, full coverage is only available when eligibility is established for the medical card, GP visit card, Drug Payment Scheme and other subsidised public health services.</t>
  </si>
  <si>
    <t xml:space="preserve">A. documentation for obtaining  medical cards, same as with the obligations of all applicants to demonstrate eligibility. </t>
  </si>
  <si>
    <t xml:space="preserve">Eligibility for the Medical Card is as set out earlier..  Most asylum seekers meet the criteria.
Persons who have been waiting more than nine months for a first instance decision can apply for access to the labour market.  This regulation came into force on 30 June 2018. If they are working, it is theoretically possible that they may lose their eligibility for a Health Card
</t>
  </si>
  <si>
    <t>A. documentation for obtaining  medical cards, same as with the obligations of all applicants to demonstrate eligibility.</t>
  </si>
  <si>
    <t xml:space="preserve">Undocumented migrants can receive emergency services as required. the following services:   
(a) medical treatment or services, where such provision whilethe foreign national is present in the State is essential, and the foreign national does not have sufficient resources to pay for that treatment or those services,
(b) medical or other services necessary for the protection of public health
Source: IMMIGRATION, RESIDENCE AND PROTECTION BILL 2010
Section 9 (3) 
http://www.inis.gov.ie/en/INIS/IRP%20Bill%202010.pdf/Files/IRP%20Bill%202010.pdf
</t>
  </si>
  <si>
    <t xml:space="preserve">A Documentation for obtaining medical cards (same obligations as for of national applicants), and B. classification as ‘essential treatment’or  “medical emergency”. In an emergency, documentation will be asked for after treatment.
</t>
  </si>
  <si>
    <t xml:space="preserve">Statutory and voluntary websites: all groups reached.
All statutory organisations: legal migrants and asylum seekers.
Immigrant Council of Ireland – legal and undocumented migrants
There are a number of NGOs offering support to legal and undocumented migrants and Protection Applicants in Ireland, many supported by the HSE. 
</t>
  </si>
  <si>
    <t>Orientation Programmes are provided in Balseskin (Reception Centre for Protection Applicants) and in EROCs (Reception Centres for Programme Refugees).  A number of NGOs offer targeted programmes to migrant groups.</t>
  </si>
  <si>
    <t xml:space="preserve">There is no legal requirement to provide qualified interpreting services. There are limited resources from the HSE for interpreting so service provision may be inconsistent and fragmented. 
There are arrangements between the HSE and commercial services for face-to-face and telephone interpreting. There are also some established migrants who have trained as community interpreters and who work freelance or with commercial companies. It is important to note that uptake of interpreting is very ad hoc.
There are some innovative projects to address e.g, language barriers in emergency settings 
http://www.hse.ie/eng/services/list/3/hospitals/sligo/hp/Emergency_Multilingual_Aid_box.html
</t>
  </si>
  <si>
    <t xml:space="preserve">A, B and C
Following the participatory ethos of the HSE’s First National Intercultural Health Strategy 2008-2013 and Second National Intercultural Health Strategy 2018-2023, the HSE Social Inclusion Office have extensive experience of collaborative partnerships with academics and non-statutory agencies to involve migrants in projects
 to improve information provision, service design and delivery (for example development of a specialised FGM clinic) and in research. 
Migrants are involved in the following HSE groups and committees; 
1. Migrants working group. 
2. MSM (men who have sex with men) committees including Chemsex working group. 
Additionally the HSE fund a variety of agencies for various BME supports.  
However, so far migrant have not been routinely involved in service design and delivery
The Public and Patient Involvement Unit in the Graduate Entry Medical School, University of Limerick was been designated  in 2019 as a WHO Collaborating Centre focused on Migrants’ involvement in health research. The work programme will provide guidance on best practice and capacity building through training initiatives. 
</t>
  </si>
  <si>
    <t xml:space="preserve">A. occurrence of health problems among 
    migrant or ethnic minority groups
B. social determinants of migrant and 
    ethnic minority health
 C issues concerning service provision for migrants or ethnic minorities
The HSE are and have been supportive of research in this area. </t>
  </si>
  <si>
    <t xml:space="preserve">The second National Intercultural Health Strategy 2018-2023 advocates an organisational approach  and so the commitment to migrant health is present throughout the system and not only in specialist health services for migrants 
The National HSE Service Plan outlines the key priorities for marginalised groups.   
References 
Department of Health and Children. Primary Care - A New Direction. Dublin, 2001.
Department of Health and Children. Quality and Fairness: A Health System for you. Dublin, 2001.
HSE Strategy for Service User involvement 2008-2013
http://www.hse.ie/eng/services/publications/corporate/Your_Service,_Your_Say_Consumer_Affairs/Strategy/Service_User_Involvement.html
HSE First Intercultural Health Strategy 2007-2012 http://www.hse.ie/eng/services/Publications/SocialInclusion/HSE_National_Intercultural_Health_Strategy_.html
HSE Second Intercultural Health Strategy 2018-2023
https://www.hse.ie/eng/about/who/primarycare/socialinclusion/intercultural-health/intercultural-health-strategy.pdf
Healthy Ireland Framework 2013 
http://www.hse.ie/eng/health/hl/hi/
Citizens Advice Bureau
http://www.citizensinformation.ie/en/
Office for Promotion of Migrant Integration http://www.integration.ie/
MacFarlane, A., Dzebisova, Z., Karapish, D., Kovacevic, B., Ogbebor, F. and Okonkwo, E. (2009a) 'Arranging and negotiating the use of informal interpreters in general practice consultations: Experiences of refugees and asylum seekers in the west of Ireland', Social Science &amp; Medicine, 69(2), 210-214.
</t>
  </si>
  <si>
    <t xml:space="preserve">D.lgs. 5/2007 changed the art. 28, d.lgs. 286/98 provision prescribing that eligibility for family reunion is accorded to legal residents TCN holding a permit for at least 1 year, but there is no mention to the length of actual residence of the TCN. </t>
  </si>
  <si>
    <t>A2</t>
  </si>
  <si>
    <t>In Italy  there is an overlap between intercultural education (and the appreciation of cultural diversity for all teachers) and minorities' education.  The study of  migrant pupils' learning needs may eventually be considered a study of intercultural education. Every Italian University is progressively offering courses on intercultural education, migration, etc..</t>
  </si>
  <si>
    <t>no support</t>
  </si>
  <si>
    <t>Ten years of residence required by law (that means that once you have a permit you can legally reside: the time has to be counted from the moment you get the residence status)</t>
  </si>
  <si>
    <t>According to Decretolegge 69/2013,  authorities must notify the right to become citizen at every foreigner born in Italy (and living in Italy) when he/she reaches the age of 18. If this is not done, the claim of citizenship can occur at any time. The foreigner born in Italy can prove his/her living in the country from birth to 18  years in every working way.  Previously, authorities required certificates of residence (certificati di residenza) but often for various reasons the alien did not have a complete documentation about it (particularly difficult was the situation of the nomads, but also others foreigners had problems). Now the residence certificate may be replaced, for example, by certificate of attendance of kindergarden. In application of the norms that aim to avert statelessness, in Italy the ius soli is applied in exceptional circumstances. It applies, as a residual norm, in three cases that certainly do not concern most of those born to foreign parents: (i) by birth on the Italian territory by unknown parents; (ii) by birth on the Italian territory by stateless parents; (iii) by birth on the Italian territory by foreign parents unable to transmit their citizenship to the subject according to the law of the state of origin.</t>
  </si>
  <si>
    <t>Traditionally in Italy no test was required by national law but undertaken in practice: knowledge of Italian was assessed during an interview by the police (Questura) and used as grounds for rejection by the Ministry of Interior, even though neither are mentioned in the law, application forms, or informational materials for applicants. Since 2013 this practice has been suspended through the circular 12220 of 5th April 2013. https://www.ballafon.it/wp-content/uploads/2018/05/Abolizione-colloquio-Cittadinanza.pdf</t>
  </si>
  <si>
    <t>Traditionally in Italy no test was required by national law but undertaken in practice: civic integration level was assessed during an interview by the police (Questura) and used as grounds for rejection by the Ministry of Interior, even though neither are mentioned in the law, application forms, or informational materials for applicants. Since 2013 this practice has been suspended through the circular 12220 of 5th April 2013.  https://www.ballafon.it/wp-content/uploads/2018/05/Abolizione-colloquio-Cittadinanza.pdf</t>
  </si>
  <si>
    <t>Generally income must be higher than the minimum required to have permit of stay, in the way that the "new" citizien is able to contribute to the society which he/she becomes part of. According to Circular K60.1 of 5th January 2007, a family income above the exemption threshold for participation in public health costs is required.</t>
  </si>
  <si>
    <t>As regards nationality,  equal treatment is granted only to  third countries nationals  having the status of regular workers or of long term residents</t>
  </si>
  <si>
    <t>The Office for racial Discrimination (Unar) is not an independent body,  established and managed by the Government (Minister Of Equal Opportunities, Department of Equal Opportunities). UNAR has been established by decree 215/2003 for the purpose of trasnposing directive 43/2000 whom it comes to equality agencies. It has been established in a form which gives no independence at all from the governement (it is indeed an office of the Prime Minister's Department. The Office for Racial Discrimination supplies  legal assistance for civil and administrative proceedings undertaken by victims of discrimination, through a specific Contact Center, and can also carry on investigations. they cannot provide independent advice.</t>
  </si>
  <si>
    <t xml:space="preserve">“Italy’s health care system is a regionally based National Health Service (Servizio Sanitario Nazionale (SSN)) that provides universal coverage free of charge at the point of service. The national level is responsible for ensuring the general objectives and fundamental principles of the national health care system. Regional governments, through the regional health departments, are responsible for ensuring the delivery of a benefi ts package through a network of population-based health management organizations and public and private accredited hospitals.”
http://www.euro.who.int/__data/assets/pdf_file/0006/87225/E93666.pdf 
All legal migrants have the right to the inclusion in the SSN. They must have a personal identification number and be registered in the Register of Residents (AnagrafeResidenti). 
Membership is mandatory once the individual has a legal residence. 
In Italy citizenship gives a permanent entitlement to public health care services.
Not having citizenship could expose migrants to discontinuity in health care if they, e.g., lose their job or become adults and have to wait for the acquisition of citizenship. 
When a migrant is waiting for renewing his permit of stay he/she is covered as an irregular migrant
In order to solve this problem, the recent agreement between State and Regions signed in 2012 (see references) foresees that continuity of care should be guaranteed and that also irregular migrants should be guaranteed essential care. However, this agreement is still not in force in almost one half of the regions, so in some areas discontinuity of care is still an issue.
Children:
Compulsory vaccinations are free of charge for the general population including migrants.
Children:
Legal migrants are entitled to enrol in the NHS, receive a health card and choose a paediatrician for their children. 
Normative References:
• law n. 40/98 , DL 286/98 Testo Unico Immigrazione
Particularrly, Art. 2, paragraph 1, of Legislative Decree 286/1998 of the Consolidated Law onimmigration, states that foreigners however present at the border or within the territory of the State shall be recognised the fundamental human rights provided for by the national Laws, by the international Conventions in force, and by the generally recognised international Laws.
• State-Region Conference Agreement dated 30/12/2012
See References section below for a full list of regulations
For a compendium of migrants’ fundamental rights in Italy see: http://www.integrazionemigranti.gov.it/en/services/health-care/Documents/DIRITTI%20FONDAMENTALI-en.pdf
See also the Ministry of Health leaflet: “Ten fundamental rules for migrants health care provision” (published in Italian) (Note 1 below) .
http://www.cestim.it/argomenti/21salute/21salute_regole.pdf
</t>
  </si>
  <si>
    <t>Difficult documents: Applies to regular migrants and AS.</t>
  </si>
  <si>
    <t xml:space="preserve">AS are covered by the same system as nationals.By law, asylum seekers and beneficiaries of international protection must enrol in the National Health Service. They have equal treatment and full equality of rights and obligations with respect to Italian citizens regarding the SSN (Art. 34 of Legislative Decree No. 286/98 (Consolidated Text on immigration). See also article 27 of the Legislative Decree No. 251/2007 ( which refers exclusively to beneficiaries of international protection). This is also the rule for unaccompanied children.
The right to medical assistance is granted at the moment of the registration of the asylum request and this right remains even during the renewal process of the permit of stay. Coverage is extended automatically to each family member for legal migrants and it is granted to newborn babies of parents registered with the National Health System.
The law prescribes that asylum seekers are obliged to register with the National Health Systemat the local health Authorities registry office (ASL- Azienda Sanitaria Locale). Asylum seekers hostedin accommodation centres (Centri di Accoglienza) are registered directly by the manager of the centre. The documents needed for registration are the permit of stay, the registration in the civil status registry and the fiscal code. Once registered, a temporary health card (tessera sanitaria) is delivered to the asylum seeker.
Asylum seekers and beneficiaries of international protection can be exempted from co-payments on the basis of a self-declaration of suffering from poverty (called “dichiarazione di indigenza”). The request of co-payment (called “ticket”) exemption is presented to the Local Health Unit (ASL). Usually asylum seekers are helped by the social assistance of their centre in filling theirrequest.
Legislative Decree No. 140/2005 authorised asylum seekers to work. Co-payment exemption is valid at least for the first sixth month since the asylum request, when a permit of stay valid for work is issued to the asylum seeker. After that, asylum seekers need to register at the registry of the job centres (centri per l’impiego) as unemployed in order to maintain exemption from co-payments. 
Children:
Compulsory Vaccinations are free of charge for the general population including migrants.
Regarding the effective enjoyment of health care services by asylum seekers and refugees, it is worth noting that there is a general disinformation and a lack of specific training on international protection for medical operators. In addition, the medical operators are not specifically trained on the diseases typically affecting asylum seekers and refugees. According to asylumineurope.org one of the most relevant barriers to access health services is the language: usually medical operators speak only Italian and there are no cultural mediators or interpreters who could facilitate the mutual understanding.Therefore asylum seekers and refugees often do not accesstheir GP andonly access hospital or emergency services when sick. These problems are worsening because of severe conditions ofaccommodation centres and ofinformal accommodation in the metropolitan areas 
(source: http://www.asylumineurope.org/reports/country/italy/reception-conditions/health-care )
During the first six months AS have a total exemption and they do not payeither co-payments (called “ticket”) or other forms of payment. After these six months they are treated like nationals.
Normative References:
- law n. 40/98 , DL 286/98 Testo Unico Immigrazione
- State-Region Conference Agreement dated 30/12/2012
See References section below for a full list of regulations
Other refs. : ARE UNDOCUMENTED MIGRANTS AND ASYLUM SEEKERS ENTITLED TO ACCESS HEALTH CARE IN THE EU ? www.huma-network.org
Asylum Information Database (http://www.asylumineurope.org)
</t>
  </si>
  <si>
    <t xml:space="preserve">Undocumented migrants have access to wide health coverage (specifically detailed and listed in the law) through a specific system called “STP – Temporarily Present Foreigners” consisting of a short-term but renewable anonymous code that is easily provided to all undocumented migrants. 
Foreigners are not required to show any residence permit when accessing healthcare facilities. 
The difference with Italians is that in order to access health care the card needs to be renewed every 6 months.
(see : http://www.integrazionemigranti.gov.it/en/services/health-care/Documents/DIRITTI%20FONDAMENTALI-en.pdf )
Children:
According to a State-Regions Conference resolution Act signed in 2012 even if migrants do not have a residence permit they can enrol and choose a paediatrician. 
However the implementation is left at regional level at not all 
regions have extended this possibility to irregular migrants
Normative References:
- law n. 40/98 , DL 286/98 Testo Unico Immigrazione
- State-Region Conference Agreement dated 30/12/2012
See References section below for a full list of regulations
About fundamental rights see: 
http://www.integrazionemigranti.gov.it/en/services/health-care/Documents/DIRITTI%20FONDAMENTALI-en.pdf
Art. 35 of the Consolidated Law, although affirming that as a general rule there is no principle of gratuitousness of the services provided by the national health service to non-registered citizens, at paragraph 4 states that services shall be provided free of charge to illegal foreigners with no sufficient economic resources, with the exception made for co-payments to be paid on the same basis as Italian citizens.
Indigent foreigners, not complying with the entry and residence rules, are exempted from the payment of healthcare contributions, similarly to what happens with Italian citizens, in case of: first level healthcare services, emergencies, pregnancy, exempted pathologies or exempted subjects in consideration of their age or since affected by severe disabling conditions
On the occasion of their firstaccess to health health care services, prescriptions and registration of servicesprovided to irregular migrants shall be made by assigning to migrants an STP regional code, as per art. 43, paragraph 3, of Presidential Decree no. 394 of 31st August 1999 as subsequently amended (regulation enforcing the Consolidated Law on Immigration); such code has a six-month validity and it can be renewed.
The STP card isaccepted throughout the national territory, and it shall be used for both obtaining the reimbursement for the healthcare services provided and for all prescriptions allowed by the regional prescription drugs formulary (to be provided by authorised pharmacies) with contributions to be paid on the same basis as Italian citizens.
Undocumented migrants have to pay contributions (Tickets) for all those services that are not included in the definition “Urgent and Essential care” described by the national immigration law (TestoUnico) unless they ask for the “indigence condition” exemption. 
The eventual “condition of indigence” is stated and certified when the migrant is given its STP regional code, with migrants signing a self-certified declaration valid six months and drafted according to the structure enclosed to the Circular Letter no. 5/2000 of the Ministry of Health. 
Children:
According to a State-Regions Conference resolution Act signed in 2012 even if migrants do not have a residence permit they can enrol and choose a paediatrician. 
However the implementation is left at regional level at not all regions have extended this possibility to irregular migrants
Normative Refs:
- law n. 40/98 , DL 286/98 Testo Unico Immigrazione
- State-Region Conference Agreement dated 30/12/2012
See References section below for a full list of regulations
About fundamental rights see: http://www.integrazionemigranti.gov.it/en/services/health-care/Documents/DIRITTI%20FONDAMENTALI-en.pdf
MAIN DECISIONS OF THE ITALIAN CONSTITUTIONAL COURT:
judgement 105/2001
Individual freedom and detainment of foreigners within identification and expatriation centres
judgement 252/2001
Right to health
judgement 78/2007
Access to measures alternative to imprisonment
judgement 269/2010
Right to urgent social and welfare services that cannot be postponed
judgement 299/2010
Protection of fundamental rights in general
judgement 61/2011
Protection of fundamental rights, with particular reference to initial housing reception centres
judgement 245/2011
Right to marriage.
Other references: http://www.integrazionemigranti.gov.it/en/services/health-care/Documents/DIRITTI%20FONDAMENTALI-en.pdf  
Fundamental rights of foreigners however present within the national territory
</t>
  </si>
  <si>
    <t>For irregular migrants there are complicated procedures involving administrative discretion (e.g. in the interpretation of the definition of “Essential and Urgent care” and also in the recognition of the exemptions).</t>
  </si>
  <si>
    <t xml:space="preserve">At national level, there is written information material addressing 2 groups: Legal migrants and Irregular migrants.
Asylum seekers receive information about their rights and the use of health care in the Centres of identification (since last July the government has established a network of regional Hub-centres, where asylum seekers arriving from the landing regions (Sicily, ..) receive the first health evaluation, information about their rights and instructions for submitting the request of the refugee’s status).
“Piano nazionale per fronteggiare il flusso straordinario di cittadini extra-comunitario” Conferenza Sato-Regioni-Enti Locali, 10July 2014)
Umbria: ALL 3 groups
Emilia-Romagna : all 3 groups
</t>
  </si>
  <si>
    <t xml:space="preserve">Interpretation services provided at Regional level:
Umbria Region:
This question is not clear
Policies are implemented at local level but the level of implementation is variable.across local health units or hospitals . Generally, health care services provide interpretation services free of charge (as , e.g., in Perugia ). But it is not required by Law.
Emilia-Romagna Region:
the regional government encourages all local health authorities to set up an interpretation/intercultural mediation service. Costs are covered by local health authorities, as part of the overall lump of money received by the regional government (therefore these expenses are approved by the regional government).
The implementation of these services is documented by monitoring activities conducted annually by the Regional Government.
</t>
  </si>
  <si>
    <t>A</t>
  </si>
  <si>
    <t xml:space="preserve">Research on the 4 topics have been supported in Italy in the past 5 years.
Funds come from the EU as well as from managed by Italian bodies, such as the Ministry of Interior (Project FEI); Ministry of Health (Structural Funds). 
Among funded projects, a good example is given by research on Health inequalities and social determinants conducted by the University of Turin at the Department of Public Health.
Umbria Region: 
Topics A, B, C and D, through national bodies (e.g. Ministry of Health: CCM and RicercaFinalizzata” . PEHRG (Poverty and Equity in Health Research Group)Research Group with the University of Perugia publish since 2008 periodical reports and books on socio-economic inequalities in access and use of health care including migrants at both Regional and National level by using administrative data on Italian Regions. See www.pehrg.unipg.it.
Emilia-Romagna Region:
At the level of Emilia-Romagna region research has been financed on topics A, B, C and D, through national bodies (e.g. Ministry of Health: CCM and RicercaFinalizzata” and regional tenders “ProgrammaRegione-Università; Fondo di Modernizzazione) or even EU funds. Below, an example of project funded by CCM.
Project financed by CCM in 2010 aimed to implement in the Regional Health care Sustem a monitoring method og migrants’ health. The project produced the first regional report on migrants’ health in Emilia-Romagna La salute della popolazione immigrata in Emilia-Romagna - Dossier 217/2011.
</t>
  </si>
  <si>
    <t xml:space="preserve"> No uniform reply possible across regions:
Emilia-Romagna :
option 1 . this approach is implemented at the level of the individual health service: It is well established the “Migrant-Friendly Hospital” model for health care delivery, although I am not sure we can call it a policy.
Umbria Region :
option 1
</t>
  </si>
  <si>
    <t xml:space="preserve">“Italy’s health care system is a regionally based National Health Service (Servizio Sanitario Nazionale (SSN)) that provides universal coverage free of charge at the point of service. The national level is responsible for ensuring the general objectives and fundamental principles of the national health care system. Regional governments, through the regional health departments, are responsible for ensuring the delivery of a benefi ts package through a network of population-based health management organizations and public and private accredited hospitals.”
http://www.euro.who.int/__data/assets/pdf_file/0006/87225/E93666.pdf 
All legal migrants have the right to the inclusion in the SSN. They must have a personal identification number and be registered in the Register of Residents (Anagrafe Residenti). 
Membership is mandatory once the individual has a legal residence. 
In Italy citizenship gives a permanent entitlement to public health care services.
Not having citizenship could expose migrants to discontinuity in health care if they, e.g., lose their job or become adults and have to wait for the acquisition of citizenship. 
When a migrant is waiting for renewing his permit of stay, he/she is covered as an irregular migrant
In order to solve this problem, the agreement between State and Regions signed in 2012 (see references) foresees that continuity of care should be guaranteed and that also irregular migrants should be guaranteed essential care. However, this agreement is still not in force in many regions, so in some areas discontinuity of care is still an issue.
Children:
Compulsory vaccinations are free of charge for the general population including migrants.
Children:
Legal migrants are entitled to enrol in the NHS, receive a health card and choose a paediatrician for their children. 
Normative References:
• law n. 40/98, DL 286/98 Testo Unico Immigrazione
Particularrly, Art. 2, paragraph 1, of Legislative Decree 286/1998 of the Consolidated Law onimmigration, states that foreigners however present at the border or within the territory of the State shall be recognised the fundamental human rights provided for by the national Laws, by the international Conventions in force, and by the generally recognised international Laws.
• State-Region Conference Agreement dated 30/12/2012
See References section below for a full list of regulations
For a description of migrants’ fundamental rights in Italy see: http://www.integrazionemigranti.gov.it/en/services/health-care/Pages/default.aspx 
And:
http://www.cestim.it/argomenti/21salute/21salute_regole.pdf 
Emilia Romagna Region:
Information on access to health care is provided from the region website:
http://salute.regione.emilia-romagna.it/stranieri
Umbria Region:
Detailed information on access to public health care is provided in the websites of the 2 Local Health Units of the Regional Health Care System:
Local Health Unit n.1:
https://www.uslumbria1.it/servizi/stranieri-in-italia-assistenza-sanitaria 
Local Health Unit n.2:
http://www.uslumbria2.it/pagine/stranieri
</t>
  </si>
  <si>
    <t>Difficult documents</t>
  </si>
  <si>
    <t xml:space="preserve">The law of December 1st 2018 converted the Law Decree n.113 of October 4th 2018 with a reform of the system of international protection (so called “security” Decrees (“Decreti sicurezza”).
The regulation foresees “new” types of permit of stay that substitute the previous permit of stay (Permesso di Soggiorno - PS) for humanitarian reasons. 
Art1, comma 1 letter o) of the Decree modified the art 34 of the Leg. Decree n.286/98 letter b) as follows:
The enrolment in the SSN is compulsory with equal treatment and full equality in rights and duties with respect to the Italian citizens regarding their contribution for the following categories: 
a) foreigners regularly staying in Italy with ongoing regular work, either as self-employed or employee or that are enrolled in the “liste di collocamento” (unemployment lists managed by local public authorities);
b) foreign citizens regularly living in Italy or waiting for the renewal of their permit of stay for the following reasons:
 - working as employee or self-employed, for family reasons, for asylum, for subsidiary protection/ for special cases/ for special protection/ for medical care (according to art.19, c.2, lett.d-bis)/ for asylum application/ waiting to be adopted/ waiting for custody (“affidamento”)/ waiting for citizenship acquisition;
b-bis) unaccompanied minors, are covered also during the procedure of application for a permit of stay immediately since their retrieval in Italy.
The “special” Permit of Stay (PS) length is variable according to the type of applicant. 
Some special PS are convertible and are:
-PS for medical care (ex. art 19 c2 lett. d bis T.U. n.286/98)
-PS for “special cases”, such as: 
social protection, i.e., victims of violence or deployment (art 18); domestic violence victims (art. 18 bis);  situations of contingent and exceptional disasters (art. 20bis); particular exploitation of the foreign worker (art 22, c 12 quater); for “ deeds of outstanding  civil value” (saving people in danger, prevented a disaster, carried out actions that benefited humanity, upheld the name and prestige of Italy. This latter PS has 2 years duration, is renewable and gives the right to study and to work.
The previous PS for humanitarian reason still grants access to the SSN until its expiry, withdrawal or conversion.
The instructions for the application for AS are described in the website of the Ministry of Interiors (Ministero dell’interno) and leaflets are translated in several languages. 
(see Ministero dell’interno – National Commission for the Right to Asylum Practical guide for Asylum seekers in Italy (multilingual) https://www.interno.gov.it/it/notizie/line-guida-pratica-richiedenti-protezione-internazionale https://www.interno.gov.it/sites/default/files/allegati/la_guida_in_inglese.pdf )
The Ministry of Health (Circular July 24th 2019) clarified that regarding the new types of PS, operators will proceed to the compulsory enrollment for the length of the validity of the special PS, with particular reference to the PS for medical care whose length will be defined by a public health care facility or doctor. This cannot last for longer than 1 year and it can be obtained by people with particularly serious health conditions certified by doctors operating in public facilities. This type of PS are only valid for accessing health care within Italy and cannot be used outside Italy, as it occurs for regular migrants who receive a European health card called TEAM (Tessera Europea Assicurazione Malattia) as the Nationals. The same rule applies for access to health care relatively to situations of exceptional calamity. 
All other special types of PS are valid also in the EU. However, the Ministry of Health clarified that that as they are usually valid either 6 months or 1 year and can be eventually subject to renewal, the Local Health Unit will issue a card other than the TEAM card for accessing services, that can be renewed if the PS is extended (Source: Ministry of Health, Circular letter to the 21 Regional Health Care Administrations - July 24th 2019)
For the SSN enrollment, it is required either the registration in the civil status registry of the local health unit where the migrants is resident. However, the Circular from the Ministry of Health in July 2019 clarified that, if the registration is not available,  it will be possibile the enrolment in the health service can be granted initially  at the local unit of the place where the foreign citizen is living, i.e. resulting from her PS. Then this must be followed by a complete registrationto the population registry. The Ministry of Health (2019) further clarified that once registered, a temporary health card (tessera sanitaria) is delivered.
2) As before the 2018 reform, AS are covered by the same system as nationals. According to the law, asylum seekers must register fort the National Health Service (SSN-Servizio Sanitario Nazionale). They have equal treatment and full equality of rights and obligations with respect to Italian citizens (Art. 34 of Legislative Decree n. 286/98 of the Consolidated Text on immigration (T.U. – Testo Unico sull’immigrazione). This is also the rule for unaccompanied minors.
The right to medical assistance is granted at the moment of the registration of the asylum request and this right remains even during the renewal process of the PS. 
The law prescribes that AS are obliged to register with the National Health System at the local health Authorities registry office (ASL- Azienda Sanitaria Locale) where they live, as further clarified by the Ministry of Health in 2019. Asylum seekers hosted in accommodation centres (Centri di Accoglienza) are registered directly by the manager of the centre. Once registered, a temporary health card (tessera sanitaria) is delivered to the asylum seeker.
Asylum seekers can be exempted from co-payments on the basis of a self-declaration of suffering from poverty (called “dichiarazione di indigenza”). The request of co-payment (called “ticket”) exemption is presented to the Local Health Unit (ASL). Usually asylum seekers are helped by the social assistance of their centre in filling their request.
Legislative Decree No. 140/2005 authorised asylum seekers to work legally. 
Co-payment exemption is valid at least for the first sixth month since the asylum request,
However the PS cannot be converted into a permit for work.
Children:
Compulsory Vaccinations are free of charge for the general population including migrants.
Regarding the effective enjoyment of health care services by asylum seekers and refugees, it is worth noting that there is a general disinformation and a lack of specific training on international protection for medical operators. In addition, the medical operators are not specifically trained on the diseases typically affecting asylum seekers and refugees. According to the organization asylumineurope.org one of the most relevant barriers to access health services is the language: usually medical operators speak only Italian and there are no cultural mediators or interpreters who could facilitate the mutual understanding. Therefore, AS and refugees often do not access their GP and only access hospital or emergency services when sick. These problems are worsening because of severe conditions of accommodation centres and of informal accommodation in the metropolitan areas 
(source: http://www.asylumineurope.org/reports/country/italy/reception-conditions/health-care )
During the first six months AS have a total exemption and they do not pay either co-payments (called “ticket”) or other forms of payment. After these six months they are treated like nationals.
Normative References:
- law n. 40/98, DL 286/98 Testo Unico Immigrazione
- State-Region Conference Agreement dated 30/12/2012
- Legislative Decree No. 140/2005
- Law December 1st 2018 (converted the Law Decree n.113 of October 4th 2018), called “security” Decrees.
- Ministry of Health, Circular letter to the 21 Regional Health Care Administrations - July 24th 2019
See References section below for a full list of regulations
Other refs: 
- Ministero dell’interno – National Commission fort he Right to Asylum Practical guide for Asylum seekers in Italy (www.ministero.interno.it)
-Are undocumented migrants and asylum seekers entitled to access health care in the EU?
www.huma-network.org
- Asylum Information Database 
Country report on Italy:
http://www.asylumineurope.org/reports/country/italy
Overview of the legal framework http://www.asylumineurope.org/reports/country/italy/overview-legal-framework
The law of December 1st 2018 converted the Law Decree n.113 of October 4th 2018 with a reform of the system of international protection (so called “security” Decrees (“Decreti sicurezza”).
The regulation foresees “new” types of permit of stay that substitute the previous permit of stay (Permesso di Soggiorno - PS) for humanitarian reasons. 
Art1, comma 1 letter o) of the Decree modified the art 34 of the Leg. Decree n.286/98 letter b) as follows:
The enrolment in the SSN is compulsory with equal treatment and full equality in rights and duties with respect to the Italian citizens regarding their contribution for the following categories: 
a) foreigners regularly staying in Italy with ongoing regular work, either as self-employed or employee or that are enrolled in the “liste di collocamento” (unemployment lists managed by local public authorities);
b) foreign citizens regularly living in Italy or waiting for the renewal of their permit of stay for the following reasons:
 - working as employee or self-employed, for family reasons, for asylum, for subsidiary protection/ for special cases/ for special protection/ for medical care (according to art.19, c.2, lett.d-bis)/ for asylum application/ waiting to be adopted/ waiting for custody (“affidamento”)/ waiting for citizenship acquisition;
b-bis) unaccompanied minors, are covered also during the procedure of application for a permit of stay immediately since their retrieval in Italy.
The “special” Permit of Stay (PS) length is variable according to the type of applicant. 
Some special PS are convertible and are:
-PS for medical care (ex. art 19 c2 lett. d bis T.U. n.286/98)
-PS for “special cases”, such as: 
social protection, i.e., victims of violence or deployment (art 18); domestic violence victims (art. 18 bis);  situations of contingent and exceptional disasters (art. 20bis); particular exploitation of the foreign worker (art 22, c 12 quater); for “ deeds of outstanding  civil value” (saving people in danger, prevented a disaster, carried out actions that benefited humanity, upheld the name and prestige of Italy. This latter PS has 2 years duration, is renewable and gives the right to study and to work.
The previous PS for humanitarian reason still grants access to the SSN until its expiry, withdrawal or conversion.
The instructions for the application for AS are described in the website of the Ministry of Interiors (Ministero dell’interno) and leaflets are translated in several languages. 
(see Ministero dell’interno – National Commission for the Right to Asylum Practical guide for Asylum seekers in Italy (multilingual) https://www.interno.gov.it/it/notizie/line-guida-pratica-richiedenti-protezione-internazionale https://www.interno.gov.it/sites/default/files/allegati/la_guida_in_inglese.pdf )
The Ministry of Health (Circular July 24th 2019) clarified that regarding the new types of PS, operators will proceed to the compulsory enrollment for the length of the validity of the special PS, with particular reference to the PS for medical care whose length will be defined by a public health care facility or doctor. This cannot last for longer than 1 year and it can be obtained by people with particularly serious health conditions certified by doctors operating in public facilities. This type of PS are only valid for accessing health care within Italy and cannot be used outside Italy, as it occurs for regular migrants who receive a European health card called TEAM (Tessera Europea Assicurazione Malattia) as the Nationals. The same rule applies for access to health care relatively to situations of exceptional calamity. 
All other special types of PS are valid also in the EU. However, the Ministry of Health clarified that that as they are usually valid either 6 months or 1 year and can be eventually subject to renewal, the Local Health Unit will issue a card other than the TEAM card for accessing services, that can be renewed if the PS is extended (Source: Ministry of Health, Circular letter to the 21 Regional Health Care Administrations - July 24th 2019)
For the SSN enrollment, it is required either the registration in the civil status registry of the local health unit where the migrants is resident. However, the Circular from the Ministry of Health in July 2019 clarified that, if the registration is not available,  it will be possibile the enrolment in the health service can be granted initially  at the local unit of the place where the foreign citizen is living, i.e. resulting from her PS. Then this must be followed by a complete registrationto the population registry. The Ministry of Health (2019) further clarified that once registered, a temporary health card (tessera sanitaria) is delivered.
2) As before the 2018 reform, AS are covered by the same system as nationals. According to the law, asylum seekers must register fort the National Health Service (SSN-Servizio Sanitario Nazionale). They have equal treatment and full equality of rights and obligations with respect to Italian citizens (Art. 34 of Legislative Decree n. 286/98 of the Consolidated Text on immigration (T.U. – Testo Unico sull’immigrazione). This is also the rule for unaccompanied minors.
The right to medical assistance is granted at the moment of the registration of the asylum request and this right remains even during the renewal process of the PS. 
The law prescribes that AS are obliged to register with the National Health System at the local health Authorities registry office (ASL- Azienda Sanitaria Locale) where they live, as further clarified by the Ministry of Health in 2019. Asylum seekers hosted in accommodation centres (Centri di Accoglienza) are registered directly by the manager of the centre. Once registered, a temporary health card (tessera sanitaria) is delivered to the asylum seeker.
Asylum seekers can be exempted from co-payments on the basis of a self-declaration of suffering from poverty (called “dichiarazione di indigenza”). The request of co-payment (called “ticket”) exemption is presented to the Local Health Unit (ASL). Usually asylum seekers are helped by the social assistance of their centre in filling their request.
Legislative Decree No. 140/2005 authorised asylum seekers to work legally. 
Co-payment exemption is valid at least for the first sixth month since the asylum request,
However the PS cannot be converted into a permit for work.
Children:
Compulsory Vaccinations are free of charge for the general population including migrants.
Regarding the effective enjoyment of health care services by asylum seekers and refugees, it is worth noting that there is a general disinformation and a lack of specific training on international protection for medical operators. In addition, the medical operators are not specifically trained on the diseases typically affecting asylum seekers and refugees. According to the organization asylumineurope.org one of the most relevant barriers to access health services is the language: usually medical operators speak only Italian and there are no cultural mediators or interpreters who could facilitate the mutual understanding. Therefore, AS and refugees often do not access their GP and only access hospital or emergency services when sick. These problems are worsening because of severe conditions of accommodation centres and of informal accommodation in the metropolitan areas 
(source: http://www.asylumineurope.org/reports/country/italy/reception-conditions/health-care )
During the first six months AS have a total exemption and they do not pay either co-payments (called “ticket”) or other forms of payment. After these six months they are treated like nationals.
Normative References:
- law n. 40/98, DL 286/98 Testo Unico Immigrazione
- State-Region Conference Agreement dated 30/12/2012
- Legislative Decree No. 140/2005
- Law December 1st 2018 (converted the Law Decree n.113 of October 4th 2018), called “security” Decrees.
- Ministry of Health, Circular letter to the 21 Regional Health Care Administrations - July 24th 2019
See References section below for a full list of regulations
Other refs: 
- Ministero dell’interno – National Commission fort he Right to Asylum Practical guide for Asylum seekers in Italy (www.ministero.interno.it)
-Are undocumented migrants and asylum seekers entitled to access health care in the EU?
www.huma-network.org
- Asylum Information Database 
Country report on Italy:
http://www.asylumineurope.org/reports/country/italy
Overview of the legal framework http://www.asylumineurope.org/reports/country/italy/overview-legal-framework
</t>
  </si>
  <si>
    <t xml:space="preserve">(A) and (B) 
The procedures are more complex after the approval of the reform that occurred in 2018. In some cases, as for those having the new type of pemits of stay, there can be  discretion (for details, see above questions on entitlements). 
</t>
  </si>
  <si>
    <t xml:space="preserve">Undocumented migrants have access to wide health coverage (specifically detailed and listed by Law) through a specific system called “STP – Temporarily Present Foreigners” consisting of a short-term but renewable anonymous code that is provided to all undocumented migrants. 
Foreigners are not required to show any residence permit when accessing healthcare facilities. 
The difference with Italians is that in order to access health care the card needs to be renewed every 6 months.
(see : Informa salute - Access to the National Health Service by non-EU nationals ( 2012) http://www.salute.gov.it/imgs/C_17_opuscoliPoster_118_ulterioriallegati_ulterioreallegato_4_alleg.pdf
http://www.salute.gov.it/portale/temi/p2_6.jsp?id=1764&amp;area=Assistenza%20sanitaria&amp;menu=stranieri
Children:
According to a State-Regions Conference resolution Act signed in 2012 even if migrants do not have a residence permit they can enrol and choose a paediatrician. 
However the implementation is left at regional level at not all 
regions have extended this possibility to irregular migrants
According to art 63 comma 4 of the Decree (DPCM) January 12th 2017 all minors either regularly or irregularly present in Italy should be compulsory enrolled to the SSN (see also Ministry of Health – Circular letter to Health Care Regional Administrations dated 24/7/2019).
Normative References:
- law n. 40/98 , DL 286/98 Testo Unico Immigrazione
- State-Region Conference Agreement dated 30/12/2012
- Decree (DPCM) January 12th 2017
- Ministry of Health – Circular letter to the 21 Health Care Regional Administrations dated July 24th 2019.
See References section below for a full list of regulations
The Ministry of Health describes foreign citizens access to the national health system see: http://www.salute.gov.it/portale/temi/p2_6.jsp?id=1764&amp;area=Assistenza%20sanitaria&amp;menu=stranieri
Art. 35 of the Consolidated Law on immigration, although affirming that as a general rule there is no principle of gratuitousness of the services provided by the national health service to non-registered citizens, at paragraph 4 states that services shall be provided free of charge to illegal foreigners with no sufficient economic resources, with the exception made for co-payments to be paid on the same basis as Italian citizens.
Indigent foreigners, not complying with the entry and residence rules, are exempted from the payment of healthcare contributions, similarly to what happens with Italian citizens, in case of: first level healthcare services, emergencies, pregnancy, exempted pathologies or exempted subjects in consideration of their age or since affected by severe disabling conditions
On the occasion of their first access to health care services, prescriptions and registration of services provided to irregular migrants shall be made by assigning to migrants an STP regional code, as per art. 43, paragraph 3, of Presidential Decree no. 394 of 31st August 1999 as subsequently amended (regulation enforcing the Consolidated Law on Immigration); such code has a six-month validity and it can be renewed.
The STP card is accepted throughout the national territory, and it shall be used for both obtaining the reimbursement for the healthcare services provided and for all prescriptions allowed by the regional prescription drugs formulary (to be provided by authorised pharmacies) with contributions to be paid on the same basis as Italian citizens.
Undocumented migrants have to pay contributions (Tickets) for all those services that are not included in the definition “urgent or essential care” described by the national immigration law (Testo Unico) unless they apply for the conditions of poverty (“condizioni di indigenza”) exemption. 
The eventual condition of poverty is stated and certified when the migrant is given its STP regional code, with migrants signing a self-certified declaration valid six months and drafted according to the structure enclosed to the Circular Letter n. 5/2000 of the Ministry of Health. 
Children:
According to a State-Regions Conference resolution Act signed in 2012 even if migrants do not have a residence permit they can enrol and choose a paediatrician. 
However the implementation is left at regional level at not all regions have extended this possibility to irregular migrants
Normative Refs:
- law n. 40/98 , DL 286/98 Testo Unico Immigrazione
- Presidential Decree no. 394 of 31st August 1999 as subsequently amended (regulation enforcing the Consolidated Law on Immigration)
- Circular Letter n. 5/2000 of the Ministry of Health
- State-Region Conference Agreement dated 30/12/2012
See References section below for a full list of regulations
The National Guidelines for migrants health:
http://www.salute.gov.it/imgs/C_17_pubblicazioni_2624_allegato.pdf
The Ministry of Health describes foreign citizens access to the national health system see: http://www.salute.gov.it/portale/temi/p2_6.jsp?id=1764&amp;area=Assistenza%20sanitaria&amp;menu=stranieri
Other references: 
Informa salute - Access to the National Health Service by non-EU nationals (2012) 
</t>
  </si>
  <si>
    <t>For irregular migrants there are complicated procedures involving administrative discretion (e.g. in the interpretation of “essential or urgent care” and also in the recognition of the exemptions).</t>
  </si>
  <si>
    <t>All 3 groups
At national level, there is written information material addressing 2 groups: Legal migrants and Irregular migrants.
Asylum seekers receive information about their rights and the use of health care in the Centres of identification (since last July the government has established a network of regional Hub-centres, where asylum seekers arriving from the landing regions (Sicily, ..) receive the first health evaluation, information about their rights and instructions for submitting the request of the refugee’s status).
“Piano nazionale per fronteggiare il flusso straordinario di cittadini extra-comunitario” Conferenza Sato-Regioni-Enti Locali, 10July 2014)</t>
  </si>
  <si>
    <t>All 3 groups</t>
  </si>
  <si>
    <t xml:space="preserve">No uniform reply seems to be possible to give across Regions. 
Interpretation services are provided at Regional level:
Umbria Region:
This question is not clear
Policies are implemented at local level but the level of implementation is variable across local health units or hospitals. Generally, health care services provide interpretation services free of charge (as, e.g., in Perugia). However, this is not required by Law.
Emilia-Romagna Region:
the regional government encourages all local health authorities to set up an interpretation/intercultural mediation service. Costs are covered by local health authorities, as part of the overall lump of money received by the regional government (therefore these expenses are approved by the regional government).
</t>
  </si>
  <si>
    <t xml:space="preserve">Research on the 4 topics has been supported in Italy in the past 5 years.
Funds come from the EU as well as from managed by Italian bodies, such as the Ministry of Interior (Project FEI); Ministry of Health (Structural Funds). 
Among funded projects, a good example is given by research on Health inequalities and social determinants conducted by the University of Turin at the Department of Public Health.
Umbria Region: 
Topics A, B, C and D, through national bodies (e.g. Ministry of Health: CCM, Agenas, EU funds etc.)
Emilia-Romagna Region:
At the level of Emilia-Romagna region research has been financed on topics A, B, C and D, through national bodies (e.g. Ministry of Health: CCM and Ricerca Finalizzata” and regional tenders “Programma Regione-Università; Fondo di Modernizzazione) or even EU funds. Below, an example of project funded by CCM.
</t>
  </si>
  <si>
    <t>Work preparation training (increasing Japanese proficiency, etc) for long-term stable employment in Japan. 
The Japan International Cooperation Center has been commissioned to implement the Training Course for Promoting Stable Employment of Foreign Residents by the Ministry of Health, Labour and Welfare. The course is intended for foreign residents who possess a visa appropriate to their status ("Permanent Resident," "Spouse or Child of Japanese National," "Spouse or Child of Permanent Resident," or "Long Term Resident" visa), and aims to promote their stable employment and retention in a company in Japan through their acquisition of workplace communication skills, including Japanese language skills, as well as basic knowledge of labor-related laws/regulations and employment practices in Japan, and knowledge on preparing CVs and other such practical procedures. See https://www.jice.org/tabunka/en/course/</t>
  </si>
  <si>
    <t>However, non workable residential statuses (except students and cultural activities, family stays, training) excluded.</t>
  </si>
  <si>
    <t>According to April 2009 Promotion of Support Measures for Foreign Residents in Japan and previous projects for further acceptance of Japanese children returning from overseas and foreign children to public schools: instruction through bilingual or multilingual support staff: creation of preparatory classes: designation of hub (center) schools; appropriate staff like "school promoters to approach foreign families with children not attending schools. This includes an increased number of teachers and allocation of part-time teachers. However, there is no systematic provision of financial support.</t>
  </si>
  <si>
    <t>According to 2018 Comprehensive Measures for Acceptance and Coexistence ofForeign nationals, "in the public schools, improvement is being steadily promoted based on the provisions of the Act Relating to the Standards for Class Organization of Public Compulsory Education Schools  and  the  Standard  Number  of  Teachers (Compulsory Standards  Act) so that  in FY2026,  the  basic  constant  number of  teachers  will be  one  teacher  per  18  children. In addition, support will  be provided for  the  establishmentof  a  support  system  for  foreign children and pupilsto be organized by the local governments such as the construction of a teaching system using Japanese language teaching assistantsor mother tongue supporters, or  the  implementation  of  lessons  where  Japanese  nationals  and  foreign  nationals  are  able to learn and understand from each other. For this, cooperation will be implemented by each local government with a wide range of cooperating parties,including NPOs and companies. [FY2019budget of 300 million yen] [Ministry of Education, Culture, Sports, Science and Technology] &lt;PolicyNo. 61&gt;". See http://www.moj.go.jp/content/001301382.pdf.</t>
  </si>
  <si>
    <t>no requirement.</t>
  </si>
  <si>
    <t>Not covered.</t>
  </si>
  <si>
    <t>In Japan, there is no dedicated law on anti-discrimination. Instead, Civil Code prohibits discrimination, especially Article 90. Article 90 A juristic act with any purpose which is against public policy (public order and good morals) is void. 
Article 1 (2) The exercise of rights and performance of duties must be done in good faith.</t>
  </si>
  <si>
    <t>Human Rights Organs of the Ministry of Justice are considered as the legal entities for defending the principle of equality. See http://www.moj.go.jp/ENGLISH/HB/hb-02.html#2-3. The government is planning a new Human Rights Protection Instance such as Human Rights Committee for the special organ for anti-discrimination, however, Human Rights Organs of the Ministry of Justice are present even if their activities are limited (investigation is voluntarily carried out with the cooperation of the people concerned and is not a compulsory investigation) and are not regard as the special organ for anti-discrimination.  Human Rights Organs of the Ministry of Justice can take relief measures such as “assistance”, “conciliation”, “warning”, and “accusation”. However, there is no case of accusation and in the Human Rights Organs, there are about 14,000 Human Rights Volunteers appointed by the Minister of Justice. Some of them are lawyers and support the litigation of the victims.</t>
  </si>
  <si>
    <t>No specialised agency.</t>
  </si>
  <si>
    <t>Anti- Racial Discrimination Treaty is in force even if there is no special law.</t>
  </si>
  <si>
    <t xml:space="preserve">Two systems of coverage exist:
1) National Health Insurance covers foreign residents (excepting foreigners whose period of residence is no longer than three months or status of residence is short stay). 
2) Social Insurance (employees’ health insurance) is based on employment contract irrespective of status of residence.
Unemployed people have three options to be covered for health care. 
1) Continuing employment health insurance for maximum 2 years but need to pay full contributions without employer’s contributions; 
2) To be a member of national health insurance; 
3) To be a dependant member of a spouse or other family member who is covered by health insurance.
</t>
  </si>
  <si>
    <t xml:space="preserve"> If persons have Health Insurance Card, nationals and foreigners need to show the Health Insurance Card. They do not need to show any other documents.</t>
  </si>
  <si>
    <t xml:space="preserve">Asylum seekers who have status of residence such as "Designated Activities” or “Permission for Provisional Stay” can access National Health Insurance. However, other asylum seekers who does not have such status of residence cannot access to it.
Most asylum seekers are in the latter category. They need to pay full costs at point of use. In some local governments, they can use Free/ Low -cost Medical Service for poor people even though the number of medical facilities are limited
</t>
  </si>
  <si>
    <t>In principle, if persons come to hospitals by an ambulance, emergency care service will be afforded. However, some hospitals do not want to take care of foreign patients who might be uncovered by health insurance, therefore, the Ministry of Health, Labour and Welfare has established  compensation program to financially assist medical institutions which could not recover unpaid medical fees from foreign patients since 1996. Some local governments such as Tokyo, Kanagawa and Hyogo have this program. This program is afforded to documented and undocumented migrants.</t>
  </si>
  <si>
    <t xml:space="preserve">In principle, undocumented migrants need to contract the private insurance or pay full costs at the point of use. Exceptionally, if they can access to social insurance (employees’ health insurance), they can be covered by the same system as nationals. However, many employers discourage enrolment to avoid paying the employer’s half of the premium.
There is a Free/ Low -cost Medical Service for poor people even if the number of medical facilities are limited. Some of them have discretion to give this service to undocumented migrants.
Industrial Accident Compensation Insurance covers undocumented migrants.
</t>
  </si>
  <si>
    <t>Health card makes other documentd unnecessary but some UDMs will not have it. here is a Free/ Low -cost Medical Service for poor people even if the number of medical facilities are limited. Some of them have discretion to give this service to undocumented migrants.</t>
  </si>
  <si>
    <t>The above mentioned brochures cover three groups.</t>
  </si>
  <si>
    <t xml:space="preserve">There is no qualification system for interpreters in Japan.
Some medical interpreters are free and others are 1,000 or 2,000 yen per hour.
</t>
  </si>
  <si>
    <t xml:space="preserve">a. In case of Medical Interpreter System, native speakers are often employed as interpreters.
b. In case of making multilingual information on medical services, foreign residents are often cooperating to make it.
</t>
  </si>
  <si>
    <t xml:space="preserve">A.  Japan Society for the Promotion of Science (JSPS) Social, economic and health problems of Korean elders in Japan and establishment of models for nursing assistance (2008-2009) etc..
B. Japan Society for the Promotion of Science (JSPS) “”Mental Health Status Among School Students from Foreign Countries-An Epidemiological Study Conducted in A City with A Large Community of South Americans-(2009-2010) etc.
C. Japan Society for the Promotion of Science (JSPS) Development of multi-language medical translation software for globalism in community medicine (2009-2011) etc..
D.   Japan Society for the Promotion of Science (JSPS) “A corroborative study on communication gaps among foreign patients and medical service providers in Japan.(2009-2011) etc.
</t>
  </si>
  <si>
    <t xml:space="preserve">There is no qualification system for interpreters in Japan.
Some medical interpreters are free and others are 1,000 and more yen per hour.
</t>
  </si>
  <si>
    <t xml:space="preserve">A. Japan Society for the Promotion of Science (JSPS) Migrant women and SDGs: Access to sexual and reproductive health services in Japan (2018-2022) etc..
B. Japan Society for the Promotion of Science (JSPS) Curriculum development on social determinants of health for medical students and assessment on its educational effect (2019-2022) etc.
C  Japan Society for the Promotion of Science (JSPS) Development of community support system for ethnic minority elderly people to improve their health literacy (2015-2018) etc..
D.   Japan Society for the Promotion of Science (JSPS) Miscellaneous problems concerning "intercultural care" and theoretical, practicing study about foreigner lawyer education.(2014-2018) etc.
</t>
  </si>
  <si>
    <t xml:space="preserve">The Law of 29.08.2008 on the free movement of people and immigration (the "Immigration Law") changed the criterias of access to the labour market.  The Law  transposed 6 EU Directives (2004/38/EC, 2003/109/CE, 2003/86/EC, 2004/81/EC, 2004/114/EC, 2005/71/EC).  A) Covered. B) The first work permit is valid for any employer in the same profession in the same sector. Not possible to change sector or profession until 2nd renewal of permit (i.e. after 3 years) otherwise applicant must restart the procedure and request a new work authorisation; C) If a family member wants to work for a limited number of hours, he/she must obtain a work permit from the Ministry of Labour, Employment and Social Economy. Alternatively, he/she must apply for a residence permit to stay as an employed or self-employed worker and change status (EU Immigration Portal). </t>
  </si>
  <si>
    <t xml:space="preserve">The Law of 18 December 2009 on the Status of Civil Servants and State Employee Regime provides that only EU citizens can be civil servants, except where the positions involve direct or indirect exercise of public authority, or safeguard State's interests or that of other public legal entities. Grand-Ducal Regulation of 12 May 2010 lists the positions.  </t>
  </si>
  <si>
    <t xml:space="preserve">Applicants must fulfill conditions on professional qualifications, financial resources and the employment's serving the national interest. </t>
  </si>
  <si>
    <t>In Luxembourg the recognition of diplomas and professional qualifications is done by transcribing the diploma or qualification with the higher education degree register, or accreditation (homologation). Transcription in the register for EU Member State citizens is governed by the Law of 17 June 1963, as amended most notably by the Law of 19 June 2009 on the recognition of professional degrees, which transposes Directive 2005/36/CE into national law. The procedure for EU citizens requires that they provide a copy of the final diploma (a copy is sufficient if all studies were done in the EU, if not a copy certified by the mayor of their town or issuing university officials is required), a copy of their ID and, if applicable, the downloadable form. The request and its attachments must be in German, French or English, or a translation into one of those languages from an approved translator must be included.</t>
  </si>
  <si>
    <t>Only A.</t>
  </si>
  <si>
    <t>Article 69 of the Immigration Law provides that, third-country nationals holding residence permits valid for at least one year, and who have a well-founded possibility of obtaining long-term residence status, and who reside for at least twelve months in Luxembourg, can request family reunification for the family members when they (1) show proof of having stable, regular and sufficient financial resources to meet their own needs and those of their dependent family members, without resorting to the social assistance system, as specified by Grand-Ducal Regulation; (2) have adequate housing to lodge their family members; and (3) have health insurance for themselves and their family members.</t>
  </si>
  <si>
    <t>NO reliance on social security system.</t>
  </si>
  <si>
    <t xml:space="preserve">Appropriate accommodation meeting the general health and safety standards has to be proven by the TCN living in Luxembourg if he wants to apply for family reunification. It is generally proven by a housing contract that will specifiy the adress, number of rooms and squaremeters of the surface. </t>
  </si>
  <si>
    <t xml:space="preserve">The family member of TCN will have a residence card for a maximum time of one year, renewable. (Immigration law 29.08.2008: Art. 74.(1) Dans le cas où le regroupement familial du ressortissant de pays tiers est autorisé, il se voit délivrer conformément à l’article 40, un titre de séjour pour «membre de famille» valable pour une durée d’un an, renouvelable, sur demande, tant que les conditions d’obtention restent remplies. La période de validité du titre de séjour accordé ne dépasse pas la date d’expiration du titre de séjour du regroupant)  </t>
  </si>
  <si>
    <t>Article 77 of the Immigration Law expressly sets forth taking into account of elements a-c.</t>
  </si>
  <si>
    <t xml:space="preserve">There is no required minimum of years of residence. The permit will be linked to the family member that lived in Luxembourg longer, as long as the partner does not work and live with his own ressources. The relationship has to last before the partner gets an independant permit. </t>
  </si>
  <si>
    <t>“8 March 2017: Immigration Law Amendment immediate family reunification if meets requirements (abolishes 1 year residence requirement) except for ascendants”.</t>
  </si>
  <si>
    <t xml:space="preserve">CASNA is a public institution for students who are newcomers in the secondary education, which provides guidance and 'intercultural mediators'. The Service de coordination de la scolarisation des enfants étrangers of MEN (ministry of Education). </t>
  </si>
  <si>
    <t xml:space="preserve">The ordinance (Règlement grand ducal) of June, 16th, 2009 regulates the order in which migrant children learn the 3 languages of the Luxembourgian school according to the age, at which they enter into the system. In the preschool curriculum there is a provision of 1 to 2 weekly hours of training in Luxembourgish for migrants pupils regulation ordinance (règlement grand ducal) of June 16th, 2009, article 5. There are specific measures called "classes d'accueil"  i.e specific classes or  "cours d'accueil" integrated in the normal class, aiming to improve  mainly language skills. </t>
  </si>
  <si>
    <t xml:space="preserve">Option b: In elementary school intercultural aspects are included in the curricula in social sciences as well as in readers with texts about other cultures and from diverse foreign authors. </t>
  </si>
  <si>
    <t xml:space="preserve">In the Pre-service training for elementary school teachers there are core modules including Citizenship education and learning for democracy,  Schooling in a multicultural society, Socialization, Culture and Gender issues. The optional module is Interculturality and plurilinguism. Secondary teachers make their studies up to the degree of  master in other countries. Once back in Luxembourg they undergo a training course including both practice in the classroom and the following theoretical courses: Context of Culture, Language and Culture, the Location of Culture, the Liar about Conflict of Cultures, the Portfolio of Languages dealing with negociation on cultural identities. These courses should be considered in a pre-service training,  as well as in an in - service development. </t>
  </si>
  <si>
    <t xml:space="preserve">Luxembourg’s Law of 16 December 2008 on the hosting and integration of foreigners provides for the establishment of the Office luxembourgeois de l’accueil et de l’intégration [Luxembourg Office of Hosting and Integration] (OLAI), whose mission includes fighting all forms of discrimination. The OLAI works in conjunction with local governments and civil society in organising social assistance for foreigners and international protection seekers who do not have the right to such assistance. Every five years, the OLAI must submit a national report to the Chamber of Deputies on the hosting and integration of seekers, the fight against discrimination, social welfare for foreigners, and the migration of foreigners into Luxembourg. The OLAI also drafts a multiannual national plan on integration and the combating of racism. </t>
  </si>
  <si>
    <t xml:space="preserve">Article 80 of the Immigration Law provides that TCNs proving that they have resided legally for an uninterrupted period of at least five years immediately preceding the filing of the request, can apply for long-term residence status in Luxembourg. </t>
  </si>
  <si>
    <t>Under Article 81 (1)of the Immigration Law, third-country nationals wishing to obtain long-term resident status must show proof of stable and legal financial resources that are sufficient to meet their own needs and those of their dependent family members, without resorting to the social assistance system. In Luxembourg, several Administrative Court deecisions from 2011-2013 took into account the Directive to
define the requirement of regular and stable financial resources during the 5 years periodbefore the application without having  depended on the social assistance system.</t>
  </si>
  <si>
    <t>Article 82 of the Immigration Law provides that the permit is valid for 5 years.</t>
  </si>
  <si>
    <t>Article 82 of the Immigration Law .</t>
  </si>
  <si>
    <t xml:space="preserve">Article 83 of the Immigration Law: TCN family member of an EU citizen : 6 months;  TCN family member with a permanent residence permit: 2 years; TCN long term resident: 6 years out of Luxembozurg or 1 year out of EU ; TCN with residence permit valid less than 5 years : 6 months maximum. </t>
  </si>
  <si>
    <t xml:space="preserve">7 years of residence since the law of 23.10.2008 </t>
  </si>
  <si>
    <t>Article 1(5), Law of 23 October 2008 on Luxembourg citizenship provides that a child born in Luxembourg of non-Luxembourgish parents, one of whom is born on Luxembourg soil, is a Luxembourgish citizen. This does not include the second-generation.</t>
  </si>
  <si>
    <t xml:space="preserve">Article 7, Law of 23 October 2008 on Luxembourg citizenship, provides for level B1 for oral comprehension, and A2 for oral expression for Luxembourgish. </t>
  </si>
  <si>
    <t>No test after mandatory course, only issue of a participation certificate.</t>
  </si>
  <si>
    <t xml:space="preserve">Article 7, Law of 23 October 2008 on Luxembourg citizenship, provides that when an applicant has been convicted of a criminal offense or prison of one or more years for an offense that is also a crime under Luxembourg law, and unless pardoned, the sentence was served less than 15 years prior to the application.  </t>
  </si>
  <si>
    <t>Law of 23 October 2008 on Luxembourg citizenship was passed to allow dual citizenship.</t>
  </si>
  <si>
    <t>5 years of residence by law of 8.3.2017.</t>
  </si>
  <si>
    <t>Parents had to reside 12 months before birth, automaticaly given at age 18, law of 8.3.2017.</t>
  </si>
  <si>
    <t>Test through law of 8.3.2017.</t>
  </si>
  <si>
    <t>Compulsary frequentation of a cuurse by law of 8.3.2017 .</t>
  </si>
  <si>
    <t xml:space="preserve">Specialised Equality body has been established with a mandate to combat discrimination on the grounds of:                                                                  a) race and ethnicity                                  
b) religion and belief                               
c) nationality                                                                    </t>
  </si>
  <si>
    <t xml:space="preserve">a) and b) appliccable . Not applicable to nationality. </t>
  </si>
  <si>
    <t xml:space="preserve">a) and b) appliccable. Not applicable to nationality.  </t>
  </si>
  <si>
    <t xml:space="preserve">a) and b) appliccable.  Not applicable to nationality. </t>
  </si>
  <si>
    <t>a and b appliccable .</t>
  </si>
  <si>
    <t>only a) and b).</t>
  </si>
  <si>
    <t xml:space="preserve">"Specific measures" are cited in the Law of 28/29 November 2006 </t>
  </si>
  <si>
    <t>7 November 2017: Nationality added to list of prohibited discrimination grounds and Centre pour l’Egalite de Traitement (CET) attached to Parliament instead of Family Ministry http://legilux.public.lu/eli/etat/leg/loi/2017/11/07/a964/jo</t>
  </si>
  <si>
    <t xml:space="preserve">All persons lawfully residing in Luxembourg (except asylum seekers) have the right and the obligation to join the statutory pubic health insurance system.
For legal migrants, the coverage is exactly the same as for nationals, with no additional requirements. 
See Note 1 (explanation about the general health system in Luxembourg)
</t>
  </si>
  <si>
    <t xml:space="preserve">A: For an uninsured legal migrant applying for help under Article 162, proof of “insurmountable costs”
</t>
  </si>
  <si>
    <t xml:space="preserve">After the 3 first months following the application for international protection in Luxembourg, the Luxembourg Reception and Integration Agency (OLAI) will provide vouchers covering the costs of medical consultation, pharmaceuticals prescribed by a Luxembourgish doctor, emergency hospital admissions as well as emergency dental work.
During the 1st meeting with the OLAI an application for a voluntary medical insurance with the Luxembourg National Health Fund (Caisse nationale de santé – CNS) will be made. In this context, the applicant for international protection has free access to all public social and health services.
In the case of hospitalization and by request of the applicant for international protection, the social worker / nurse of the OLAI will contact the hospital / attending physician in order to explain that the person is registered at the CNS and that the OLAI will cover the hospital expenses as well as the doctors’ services.
In the case that the applicant for international protection does not benefit from the reimbursement provided by the CNS (during the first 3 months of membership) yet, the hospitalization fees need to be previously validated by a social worker or a nurse. For the applicants of international protections registered with the CNS, hospitalization costs will be reimbursed only if the OLAI decides to take over the fees.
Exceptions: childbirth and emergencies
The working capital for health issues contribution can vary from 100-250€. The services will be accorded to every applicant of international protection and is renewable for as long it is required. The amount paid-in is used to cover the bills. This amount varies according to the household composition and according to the bills presented to the OLAI; the situation is reassessed periodically. The working capital for health issues is not used to finance medical procedures for purely personal reasons.
Every applicant for international protection is informed about the procedure of the ‘prise en charge’, which needs to be signed by the applicant during the first meeting with a social worker from the OLAI.
</t>
  </si>
  <si>
    <t xml:space="preserve">B: For asylum seekers in the first three months after making their application, hospital costs will be reimbursed only if the OLAI decides to take over the fees. (Exceptions: childbirth and emergencies.)
</t>
  </si>
  <si>
    <t xml:space="preserve">Condition of inclusion: either the employer or the UDM must take out insurance with the social health insurance system. This is allowed and confidentiality is protected.
There is no coverage for UDMs whose employer refuses to insure them and who, for any reason, do not pay the premiums themselves. 
An undocumented migrant, who is working in Luxembourg (without permission), can be registered in the social security system by his employer. The employer pays the same costs than he would do for a regular worker. The social security system does not check whether the worker is legal or undocumented. In case that the undocumented migrant is not working or is working for an employer that does not agree to register him in the social security system, he has the possibility to subscribe for an “affiliation volontaire* (voluntary insurance), under the same conditions and for the same costs than legal migrants and nationals. 
For the voluntary subscription, an undocumented migrant needs to prove that he lives in Luxembourg. He has to show a proof of his residence (for example a testimonial letter from a person where he stays, a tenancy, or a certificate issued and stamped by a social worker) 1) The costs are the same as for nationals if an undocumented migrant is registered in the social security system by his employer. 
2) If an employer doesn’t agree to register the salaried worker in the social security system, and so does not benefit from health insurance, he can request a voluntary insurance.
The voluntary health insurance enables its members to receive benefits in kind paid by the National Health Fund (Caisse nationale de santé - CNS), i.e. to obtain the reimbursement of medicine costs, medical fees, etc.
Voluntary insured persons must be affiliated to social security for 3 months minimum before they are entitled to benefits in kind (i.e. the reimbursement of expenses related to health care, medicine, etc). Contributions amount to EUR 107.58 per month since 1 January 2014.
An employer who registered his employee in the social security system must pay different insurances, so that the employee is in order to benefit from social protection in case of illness, unemployment, occupational accidents, pension, etc. 
Based on these salaries, the CCSS (Centre Commun de la Securité Sociale) calculates each month the sum of social contributions for each employee and informs the employer of the total sum of social contributions to be paid. This sum includes the contributions covered by the employee as well as the social contributions covered by the employer. 
The costs of health care that an employer would pay for undocumented migrants / nationals, who are registered in the national social security by the employer are generally higher as a voluntary insurance that an undocumented migrant would pay for himself. That’s the reason why employers often avoid to register undocumented migrants in the national social securtity.
Uninsured undocumented migrants are entitled to free emergency care.
</t>
  </si>
  <si>
    <t>A: For a UDM, proof of residence (for example a testimonial letter from a person where he stays, a tenancy, or a certificate issued and stamped by a social worker)</t>
  </si>
  <si>
    <t xml:space="preserve"> A &amp; B</t>
  </si>
  <si>
    <t xml:space="preserve">The health care organization or hospital has to call and pay the service. 
All health care organisations know this offer, it depends on them if they use it. 
</t>
  </si>
  <si>
    <t>Herziening van de Wet arbeid vreemdelingen 2012-2013 adopted in November 2013: Previously, the labour market permit could be renewed and  no new labour market test would be applied. However, from now on, the TWV (labour access market permit) will only be provided for a maximum of 1 year (down from three) and will subject to a renewed labour market test (in fact, there is no possibility to renew, a new permit will have to be requested each time).</t>
  </si>
  <si>
    <t>No specific provision refers to exclusion of TCN in this context (other than for specific jobs where it concerns the exercise of state authority).</t>
  </si>
  <si>
    <t xml:space="preserve"> Limiting conditions and requirements</t>
  </si>
  <si>
    <t>Lawfully residing TCN have a right of equal treatment as regards social assistance and security etc. in connection with the reason of their stay. As such, TCN with labour market access can also make use of the public employment services (Artikel 11 Vw 2000).</t>
  </si>
  <si>
    <t xml:space="preserve">Academic recognition of non EU degrees for study purposes is done by the relevant academic institution. Where it concerns academic recognition in general; eg. as a means to determine the corresponding academic level in the Netherlands, the Informatiecentrum Diplomawaardering is in charge of evaluation (an initiative of Nuffic and SBB). Where it concerns the right to bear certain academic titles, the relevant authority is DUO. The same procedures apply irrespective of whether the applicant is an EU/EEA national or TCN national with a third-country diploma. See www.idw.nl . It should be noted, however, that for these type of questions </t>
  </si>
  <si>
    <t>No specific policies that targets employability etc. of TCN – rather policies do not discriminate between Dutch and TCN nationals (again: Article 11 Vw applies). There are no official initiatives providing support for migrants to access employment services either in the A or B variety. This can be seen in the overarching policy document available here: http://www.rijksoverheid.nl/documenten-en-publicaties/notas/2011/06/16/integratienota.html . The response is primarily that the general measures to improve labour market access will also benefit migrants.</t>
  </si>
  <si>
    <t xml:space="preserve">General ‘agenda’ integration specifies need for labour market measures to address participation of women and youth migrants (eg. Ambassadeur jeudgdwerklooheid -&gt; also meant to specifically target migrant youth workers). </t>
  </si>
  <si>
    <t xml:space="preserve"> See also eg. Article 11 Wet Werk en Bijstand, Article 6(2) Algemene Kinderbijslag wet.</t>
  </si>
  <si>
    <t>A person holding a residency permit within the meaning of Article 8 a-e, and/or l, Vw 2000 is eligible for family reunification if he or she has lawfully resided in the Netherlands at least one year. See Article 3.15 (1)(b) jo. (3) Vb 2000</t>
  </si>
  <si>
    <t xml:space="preserve">Following a ‘decree’ (Besluit), which modifies the Vreemdelingenbesluit 2000 taken in 2012, only the ‘nuclear’ family (child, spouse) are eligible for family reunification. Discretionary admission is still possible - 3.13 (2). See: Article 3.14 Vb 2000; Article 3.24a Vb 2000.
</t>
  </si>
  <si>
    <t>As a general rule, the Netherlands applies both a language and an integration test prior to arriving in the Netherlands for all individuals who are between 18 and pensionable age, and who prior to entry are subject to a MVV (machtiging tot voorlopig verblijf – a visum for access to the Netherlands for a residence period for more than three months (inreisvisum voor vestiging). In itself, it is not a residence permit, but allows access to the Dutch authority which is a precondition to obtain such a residence permit. However, important exceptions exist. Insofar the stay of the sponsor is temporary for the purpose of the Wet inburgering, integration abroad it is not required: Article 3.15 (3)(a) jo. Artikel 2.1 Besluit inburgering jo. 3 (1) (a) Wet inburgering.</t>
  </si>
  <si>
    <t>Social-cultural exam is required. See Article 3.98a Vb 2000. See further Examenprogramma basisexamen inburgering http://wetten.overheid.nl/BWBR0019568/</t>
  </si>
  <si>
    <t>Requirement to pass integration test, which includes a language component. Article 16 (1)(h) and 18 (1) (i) Vw 2000 jo. Article 3 Wet Inburgering jo. Article 7 (1)(a) Wet Inburgering.</t>
  </si>
  <si>
    <t>A2 as standard. Article 7 (1) Wet Inburgering.  See further Article 3.9 Besluit Inburgering.</t>
  </si>
  <si>
    <t>Integration test includes a societal knowledge test. Article 7 (1) Wet Inburgering.</t>
  </si>
  <si>
    <t>No requirement as regards accommodation.</t>
  </si>
  <si>
    <t xml:space="preserve">B7, para. 4 Vreemdelingencirculaire 2000. </t>
  </si>
  <si>
    <t>All grounds (fraud, actual/serious threat to public policy, break up family relationship etc.) are available as grounds for refusal; as well as non-attainment of inburgering. See Article 16 Vw 2000; Article 18 Vw 2000 (Article 3.51 (2) Vb 2000) - MvT Besluit aanscherping gezinsmigratie</t>
  </si>
  <si>
    <t>In the context of a refusal on the basis of public policy, these elements are for the most part taken into account. Otherwise, reference is made to the requirement to respect Article 8 ECHR.</t>
  </si>
  <si>
    <t>According to article 3.80a  they must in principle have passed integration measure.</t>
  </si>
  <si>
    <t>Funding ended by 2012 and largely spent on non-immigrant pupils according to Education Ministry study: http://www.trajectum.hu.nl/node/12939</t>
  </si>
  <si>
    <t>No centralised provision of the services mentioned (information on access to school etc.) exists. Arguably, the obligation to integrate (wet inburgering) to an extent can be seen as a means to ensure that migrants know ‘where to go’ in this regard. Other initiatives may exist at local level or organised by NGOs.</t>
  </si>
  <si>
    <t>General measures exist (not specifically targeted at migrants at pre-primary school age) aimed at addressing children with ‘taalachterstand’. For migrant pupils at compulsory primary or secondary school level support exists in the form of subsidies. See Article 165ff Wet primair onderwijs and Article 6a Wet voortgezet onderwijs.</t>
  </si>
  <si>
    <t>The education is targeted towards effective participation in education, to combat ‘achterstand’. See Article 165ff Wet primair onderwijs and Article 6a Wet voortgezet onderwijs.
Also: http://www.rijksoverheid.nl/onderwerpen/leerachterstand/taalachterstand-peuters</t>
  </si>
  <si>
    <t>Following Article 165 Wet op het primair onderwijs, the relevant policies in this regard are made by the municipalities. No overarching requirements as set out by the indicator have been set at the central level.</t>
  </si>
  <si>
    <t>Only b: No such measures seem to exist in a systematic sense; schools etc. may introduce it based on the subsidies they get to target migrant pupils. See Regeling Leerplusarrangement VO, Nieuwkomers VO en eerste opvang Vreemdelingen 2009, Stcrt. 2014, 4713, Secondary education receive a lump-sum based on the amount of students they tutor. Additional funding is available based on the number of new comers and foreigners who do not have the Dutch-nationality and who, by any law, are not treated as a Dutch citizen (“vreemdelingen”): Additional funding has the purpose to enhance human recourses by which programs directed at enhancing language skills, minimizing drop-outs and preparing migrant pupils for a successful career can be facilitated. Migrants benefit from general support initiatives, for example programmes to tackle leaving school without a qualification.  In addition there might be non-governmental initiatives targeted specially at migrants. Non governmental initiatives are taken by f.e. Social Fund for the Knowledge sector.</t>
  </si>
  <si>
    <t xml:space="preserve">Knowledge of other religions/cultures is formulated as one of the basic ‘kerndoelen’ in primary and secondary education; it also integrated into more general courses (eg. history, religion studies). The only thing that was added since 2010 was a provision that education should teach to respect sexual diversity: http://wetten.overheid.nl/BWBR0018844/ </t>
  </si>
  <si>
    <t xml:space="preserve">Only A: A general policy aim exists to increase the diversity within the teaching corps in the Netherlands. However, no specific policy aim exist to bring migrants into the teacher workforce. See Convenant LeerKracht van Nederland: http://www.rijksoverheid.nl/documenten-en-publicaties/convenanten/2008/04/16/convenant-leerkracht-van-nederland.html
See also: http://www.onderwijsinspectie.nl/binaries/content/assets/Actueel_publicaties/2013/eindrapport-monitor-krachtig-meesterschap.pdf
</t>
  </si>
  <si>
    <t>A and b covered: Knowledge of cultural diversity is prerequisite for qualification as teacher. See Besluit bekwaamheidseisen onderwijspersoneel. This act also specifies and requires continued development of all competences (including cultural understanding etc.) of the teacher.</t>
  </si>
  <si>
    <t>It is not uncommon at the local level to provide targeted information to migrants (including in their native language).
Overall information/communication based on general approach rather than individual. See: http://www.rijksoverheid.nl/themas/immigratie-integratie-en-inburgering
Also: Organisatie-, mandaat- en volmachtbesluit I&amp;S 2014, http://wetten.overheid.nl/BWBR0034841/</t>
  </si>
  <si>
    <t>With the demise of the Wet Inspraak Minderheden, public funding migrant organisations will be gradually diminshed at central level. Currently funding is still provided, but it is not clear whether this will remain the case after the end of 2014.</t>
  </si>
  <si>
    <t>Five years of lawful residence, uninterrupted residence required before acquisition of long-term residence. See Article 21(1) Vreemdelingenwet 2000.</t>
  </si>
  <si>
    <t>Requirement to pass integration test, which includes a language component.</t>
  </si>
  <si>
    <t>Economic resources requirement exists. Must have stable resources, regardless of sources, amounting to at least the minimum wage in the Netherlands. See article 21(1)(d) Vw 2000 jo. Article 3.74 (1)(a) Vb 2000.</t>
  </si>
  <si>
    <t>A long term residence document is valid for a period of five years. Article 4.21(1)(a) jo 4.22(2) Vreemdelingenbesluit 2000.</t>
  </si>
  <si>
    <t>Renewal is done upon application. Article 4.21(1)(a) jo 4.22(2) Vreemdelingenbesluit 2000.</t>
  </si>
  <si>
    <t>6 years absence if the person in question is in another EU Member State. If outside the EU: one year absence before long term residence permit lapses.</t>
  </si>
  <si>
    <t>Equal treatment follows from an overall ‘catch-all’ clause. See Article 11 Vw 2000.</t>
  </si>
  <si>
    <t>5 years: Article 8 (1) (c) RWN.</t>
  </si>
  <si>
    <t>Acquisition by option, where the child was born in the Netherlands (etc.), has lawful residence, and has had his main place of residence in the Netherlands since birth. See article 6(1) (a) RWN.</t>
  </si>
  <si>
    <t>A language test is required. Completed level must be A2. Article 8(1)(d), which refers to Article 2(1) jo. 2(2) Besluit Naturalisatietoets, which in turn refers to Article 2(1) Regeling Naturalisatietoets, which in turn refers to the Wet Inburgering, Article 7(2)(a).</t>
  </si>
  <si>
    <t>Integration requirement exists, including exam. See article 8(1)(d), which refers to Article 2(1) jo. 2(2) Besluit Naturalisatietoets, which in turn refers to Article 2(1) Regeling Naturalisatietoets, which in turn refers to the Wet Inburgering, Article 7(2)(a).</t>
  </si>
  <si>
    <t>Economic resources clause is not applicable as a condition specifically set by the RWN. However, Article 8(1)(b) states the condition that it must concern a person ‘whose residence in the Netherlands, the Netherlands Antilles or Aruba for an unlimited period does not meet with any objection’. Whereas nationality as such does not set any economic resources requirements, certain residence permits do contain such a clause.</t>
  </si>
  <si>
    <t>Criminal record is ground for refusal of naturalisation where a crime has been committed in the period of four years immediately prior to the application for naturalisation, whereby the sentence is either (any) imprisonment (or other form of freedom limitation), a ‘taakstraf’ or a fine of 454 euro or more. Serious suspicions are also included. In very special circumstances this requirement can be set aside.</t>
  </si>
  <si>
    <t>Slight amendment of the definitions of direct and indirect discrimination to bring it more in line with EU legislation (grounds remain unchanged however)</t>
  </si>
  <si>
    <t>Discrimination employment/vocational training is prohibited; Article 5 – 6a AWGB (in particular eg. 5(1) (f))</t>
  </si>
  <si>
    <t>Discrimination education (primary/secondary) is prohibited; See Article 7(1) AWGB.</t>
  </si>
  <si>
    <t>In  the  Netherlands,  national  legislation  prohibits  discrimination  in  social  protection, including  social  security  and  healthcare  as  formulated  in  the  Racial  Equality  Directive (Article   7a(1)   GETA).   This   extension   to   social   protection   is   restricted   to   racial discrimination.  https://www.equalrightstrust.org/sites/default/files/ertdocs//Microsoft%20Word%20-%20Equal_Treatment_Act_1994.pdf</t>
  </si>
  <si>
    <t xml:space="preserve">Discrimination provision of goods and services to the public (housing) is prohibited; Article 7 AWGB. One of the exceptions to the prohibition of discrimination in employment and access to goods and services for the public is further specified. Previously, (employment) ‘relations in the private sphere’ (eg. a family member caring for another) were excluded for the prohibition of discrimination if reasonable. Now the law explicitly states that any discrimination in this regard must service a legitimate aim and be duly justified (not go beyond what is necessary). The exception has thus become more circumscribed than previously. 
Web link: https://zoek.officielebekendmakingen.nl/stb-2011-554.html </t>
  </si>
  <si>
    <t>The ‘Commissie Gelijke Behandeling’ (previously a specialized body tasked with oversight of the Algemene Wet Gelijke Behandeling’ (General law on equal treatment) as well as the specialized versions (eg. as regards the position of disabled persons), hearing complaints about discrimination etc.  was merged into a new entity called the ‘College voor de rechten van de mens’. This College takes over all the tasks of the old Commissie Gelijke Behandeling, so substantively little has changed. 
However, the tasks of the college are broader in nature than that of the former Commissie. In particular, it is tasked with promotion of human rights, give advice (requested and on own initiative) on proposed legislation (at national, regional or other decentralized levels). Date of adoption &amp; date of entry into force: 24.11.2011; 01.01.2012</t>
  </si>
  <si>
    <t>There are no real positive action policies, but  government does allow employers in the private and public sector to hire a person with an immigrant background in case two candidates are equally qualified for the job (this is called ' voorkeursbeleid'). This can be usd by organisations to argue for employing somebody with an immgirant background in case there are limited differences in qualifications. It is a kind of expressive policy that signals that it would be good thing to increase diversity if the opportunity presents itself.</t>
  </si>
  <si>
    <t xml:space="preserve">Participation in the national system of basic health care insurance is a right and an obligation for any third-country migrant legally residing in the Netherlands. In addition, residents are automatically insured under the ‘Algemene Wet Bijzondere Ziektekosten (AWBZ)’, which covers long-term nursing and care.entitled to receive Temporary residence is not allowed for longer than one year. Entitlement to health care is independent of descent or country of birth. Supplementary health care insurance is voluntary for any legal resident. 
A resdience permit must be obtained and registration as a legal resident (ingezetene) is required before obtaining Dutch health insurance. Until that time the migrant must be covered by another insurance. However, this is not classified as a limitation because until this is done the person is only a “visitor”, not a “legal migrant”
http://www.government.nl/issues/health-insurance/health-insurance-and-residence-permit 
Responsible actor for policy-making: Minister of Health, Welfare &amp; Sport (Volksgezondheid, Welzijn en Sport); Ministry of the Interior and Kingdom Relations (Ministerie van Binnenlandse Zaken en Koninkrijksrelaties).
Source: Zorgverzekeringswet (Dutch Health Insurance Act, ZVW) www.rijksoverheid.nl/onderwerpen/zorgverzekering (information in Dutch only); www.svb.nl (basic information in English, German, French, Spanish, Polish and Turkish)
Source for immigration regulations and AWBZ to be ascertained.
</t>
  </si>
  <si>
    <t xml:space="preserve">Administrative procedures for obtaining entitlement to health services are the same for legal migrants and citizens. They must register a legal adress, obtain a service number and take out health insurance. UDM’s and asylum seekers are covered by different regulations (see above). 
</t>
  </si>
  <si>
    <t xml:space="preserve">As long as the request for asylum is not declined, all asylum seekers are entitled to health care according to a special arrangement (Regeling Ziektekosten Asielzoekers, Regulation Care Asylum Seekers, RZA). They are entitled to virtually the same standard of health care as citizens. Entitlement ends at the moment the asylum request is denied. In the case a residence permit is obtained, former asylum seekers have the same entitlements to health care as any citizen.
Responsible actor for policy-making: Minister of Security and Justice (Veiligheid en Justitie).
Source: Regeling Ziektekosten Asielzoekers (Asylum Seekers (Health Care) regulations, RZA); www.rzasielzoekers.nl (information in Dutch only); www.gcasielzoekers.nl/en/about-gca/regulation-care-asylum-seekers.html (information in Dutch and English)
</t>
  </si>
  <si>
    <t xml:space="preserve">B: Asylum seekers may or may not be allowed to consult a GP depending on thje judgement of the nurse in the asylum-seeker centre
</t>
  </si>
  <si>
    <t xml:space="preserve">Lacking a Burgerservicenummer (BSN - Citizen Service Number, a unique personal number formerly known as social security number) undocumented migrants cannot obtain health care insurance in the Netherlands, even if they have the means to pay for it. They are involuntarily uninsured and (in principle) have to pay for their health care costs at the point of supply.  
However, efforts to recover these costs are confined to sending bills. For those who do not pay their bills, a procedure has been in force since 2009 to compensate service providers for the costs, implemented by the Zorginstituut Nederland (the former College voor zorgverzekeringen, Dutch Health Insurance Board), a government organisation. 
Service providers can apply for reimbursement of 80% of the costs (for pregnancy and delivery 100%).  In the case of hospitals and pharmacists, full reimbursement is restricted to a limited number. 80% reimbursement is possible for Emergency departments of hospitals not on this list.
Only “medically necessary” care is covered, but in fact this limitation applies to all users of the health system. In general the costs of all care which is included in the (legally specified) “basic health insurance package” may be invoiced. This includes for instance high cost medication in case of HIV. 
Note: not all managers and health care providers seem to be aware of the above regulations, or willing to implement them. In some years, the available funds for reimbursement (e.g. €28.590.000 in 2013) are not fully used. In any case, although the total number of UDMs is not known precisely, this budget represents only a fraction of the average annual medical costs per person in the Netherlands (€5.500).
Responsible actor for policy-making: Minister of Health, Welfare and Sport.
Source: Art. 122a Zorgverzekeringswet (Dutch Health Insurance Act, ZVW)
www.zorginstituutnederland.nl/verzekering/onverzekerbare+vreemdelingen (information in Dutch); www.lampion.info/financiering/regeling-financiering-medische-zorg-illegalen-sinds-2009  (information in Dutch and English), 
</t>
  </si>
  <si>
    <t xml:space="preserve">Administrative discretion exists in the case of UDMs because the service provider can decide how much effort will be devoted to recovering the costs of their treatment.
</t>
  </si>
  <si>
    <t xml:space="preserve">Informing asylum seekers after arrival in reception centers about their entitlements is part of the policy of the Central Agency for the Reception of Asylum Seekers (see www.coa.nl/en/asylum-seekers/living-at-a-reception-centre/medical-care , information in English). Interpreters are provided free for asylum seekers and it may be assumed that those who do not understand Dutch or English receive information about health services in their own language.
There is limited information on the internet for undocumented migrants about their legal entitlements. (see www.lampion.info/information-in-english ), but they would have to know where to look in order to find it. 
</t>
  </si>
  <si>
    <t>Most health education programmes are aimied at legal migrants; a limited number at asylum seekers. We are not aware of publicly supported information programmes for undocument migrants</t>
  </si>
  <si>
    <t xml:space="preserve">Until 2011 the national government funded the provision of qualified interpreters in health care. In 2011 the Minister of Health, Welfare and Sports decided that it was up to migrants themselves to provide an interpreter in case of communication problems. The use of qualified interpreters dropped sharply in the following years in mental healthcare. In General Practice and in hospital care, there was already grotesque underuse of professional interpretation services before the end of the funding. However, the end of the funding did not help to combat the underuse of professional interpretation services (wrong signal) Because in most cases migrant could not afford to pay qualified interpreters themselves, most individual health care providers paid the interpretation services themselves, but limited the use of interpreters. For GPs in disadvantaged regions (‘achterstandsgebieden’), and in most hospitals, there is funding available for use professional interpretation services from e.g. the ‘Achterstandsfonds huisartsen’ or hospital budget, respectively. However, underuse remains the rule. See for example the PhD thesis of Floor van Rosse (in preparation; almost finished) on ethnic inequalities in patient safety. In 566 cases of hospitalized non Western migrants, professional interpretation services were used 2 (two!) times.
Care providers face a dilemma; at one hand they are legally obliged to inform the patient about diagnosis and treatment in order to obtain informed consent, at the other hand the provision of interpreters weighs heavily on the budget of health care services. 
Recently the Kwaliteitsnorm tolkgebruik bij anderstaligen in de zorg (Quality standard for the use of interpreters in case of non-Dutch speaking patients in health care, 2014) was accepted by the major national organisations of health care professionals. According to the standard it is for the care provider to judge whether a qualified interpreter is needed to provide care according to the professional standards. 
Source: 
Letter to the Members of Parliament 25 may 2011 (www.rijksoverheid.nl/documenten-en-publicaties/kamerstukken/2011/05/11/fez-3064251.pdf) 
Letter to the Members of Parliament 28 May 2013 (www.rijksoverheid.nl/documenten-en-publicaties/kamerstukken/2013/05/28/kamerbrief-over-inzet-tolken.html
www.pharos.nl/documents/doc/kwaliteitsnorm_tolkgebruik.pdf
</t>
  </si>
  <si>
    <t xml:space="preserve">Migrant involvement is explicitly encouraged by policy measures as to C , but is not in any case an prerequisite for funding for  the development of health education programmes or research. Diversity is one of the core-themes of the major research institute (ZonMW, The Netherlands Organisation for Health Research and Development). ZonMW published a guideline to involve migrant(organisations) and a checklist Attention for diversity in research. However, the obligation to include migrants in research is seldom tested by ZonMw.  
See www.zonmw.nl/nl/themas/thema-detail/diversiteit/thema-detail 
In NL, patient participation in information provision, service design and delivery is underdeveloped in general, it is not common practice, and this also holds for migrants. Most healthcare organisations have a Client Council to represent patients and future service users; in these,migrants are seldom represented.
More often staff and researchers with a migrant background are involved, rather than migrant organisations.
Migrant organisations are not explicitly and structurally consulted on service design and delivery. Rather, individual experts and centres of expertise may be cosulted, such as Pharos (Dutch centre of expertise on health disparities) and until recently (2013 and 2014, respectively),  Mikado and Forum (closed by lack of funding). 
</t>
  </si>
  <si>
    <t xml:space="preserve">The ZONMW (the Netherlands Organisation for Health Research and Development) has funded research in the category a to c. In the last five years (2009-2013) furthermore at least 23 PhD studies on these topics were completed.
Other funding bodies (KWF Kankerbestrijding, Ned Hartstichting, Diabetes Fonds, etc). The Ned Hartstichting contributes to the funding of the HELIUS cohort (http://www.heliusstudy.nl/en/home)
</t>
  </si>
  <si>
    <t xml:space="preserve">Until 2005 most mental health institutions in the Netherlands invested in some way or another in the development of more culture sensitive health services according to the principles of an integrated approach, therein supported by government policy and funding. The last ten years commitment of health care organisations dropped considerably, and several categorical mental health organisation specialized in providing care to culturally different patients came into being. Although government policy stresses the participation of migrants in Dutch society, claiming that not descent (afkomst) counts but future (toekomst), the number of categorical mental health institutions rises and so do their case loads.
Regarding hospital care: no systematic attention is being paid to migrants or ethnic minorities at organisational level. Some specific hospitals in inner cities of Amsterdam, Rotterdam, the Hague have organisational provisions in place to accommodate their services to the needs of migrants. 
</t>
  </si>
  <si>
    <t xml:space="preserve">Participation in the national system of basic health care insurance is a right and an obligation for any third-country migrant legally residing in the Netherlands, unless their visa is for only a temporary stay.They must take out Dutch health insurance within four months of their permanent residence permit coming into force; while their health insurance policy must be effective from the date their residence permit comes into force. 
(http://bit.ly/2unuUeX).
In addition, residents are automatically insured under the WLZ (Wet Langdurige Zorg) and WMO (Wet Maatschappelijke Oondersteuning) covering long-term nursing and care.Temporary residence is not allowed for longer than one year. Entitlement to ‘basic’ healthcare coverage (which includes all ‘necessary’ care) is independent of descent or country of birth. Supplementary health care insurance is voluntary for any legal resident. 
A residence permit must be obtained and registration as a legal resident (ingezetene) is required before obtaining Dutch health insurance. Until that time the migrant must be covered by other insurance. However, we do not classify this requirement as a limitation because until it is satisfied the person is only a “visitor”, not a “migrant”.
All legal residents (including migrants) must pay for their compulsory health insurance through premiums paid to the insurance company. Children under 18 are covered by their parents’ insurance. 
In addition, a compulsory annual premium (ZVW contribution) is payable to the government. This is income-related and for those in employment or receiving a benefit, is paid in part by the employer or benefit agency. People with low income can get a partial refund of health insurance premiums (zorgtoeslag), but this does not cover the costs completely. 
Patients must cover the first €385 of their health costs (on a yearly basis) themselves, excluding GP visits, maternity care and home nursing care. Out-of-pocket (OOP) payments in the form of co-payments and co-insurance account for only 11% of total health expenditure in the Netherlands (among the lowest in Europe, see http://bit.ly/2Pwl5mK ). However, if the €385 mandatory deductible (eigen risico) is also taken into account, OOP payments are much higher.
Responsible actor for policymaking: Minister of Health, Welfare &amp; Sport (Volksgezondheid, Welzijn en Sport); Ministry of the Interior and Kingdom Relations (Ministerie van Binnenlandse Zaken en Koninkrijksrelaties).
Source: Zorgverzekeringswet (Dutch Health Insurance Act, ZVW) 
www.rijksoverheid.nl/onderwerpen/zorgverzekering
(information in Dutch only); www.svb.nl (basic information in English, German, French, Spanish, Polish and Turkish) Wet langdurige Zorg (WLZ) WMO:
https://www.informatielangdurigezorg.nl/ondersteuning-thuis/welke-wet
</t>
  </si>
  <si>
    <t xml:space="preserve">As long as the request for asylum is not declined, all asylum seekers are entitled to health care under a special scheme (Regeling Medische zorg Ziektekosten Asielzoekers [Regulation medical care asylum seekers], RMA). They are entitled to virtually the same standard of health care as citizens. Unlike the latter, they are not liable for out-of-pocket payments or the compulsory deductible.
Entitlement ends at the moment the asylum request is denied. If a residence permit is obtained, former asylum seekers have the same entitlements to health care as any citizen.
As of December 1, 2019, access to care for asylum seekers from the age of 18 during the first two months of reception is limited to care that is medically necessary and cannot be postponed. The assessment of this is always made by the doctor.
Since 1st January 2018, health care for asylum seekers is organised by ZGA (GezondheidsZorg Asielzoekers).
Responsible actor for policymaking: Minister of Security and Justice (Veiligheid en Justitie).
Source: https://www.rmasielzoekers.nl/
(only in Dutch)
</t>
  </si>
  <si>
    <t xml:space="preserve">B: Until 2018 asylum seekers were not necessarily allowed to consult directly with a GP and often had to depend on the judgement of the primary care nurse working in the asylum-seeker centre. Since 2018 a GP provides consultations in each asylum-seekers centre at least once a week.
However, since December 1 2019, access to care for asylum seekers from the age of 18 during the first two months of reception is limited to care that is medically necessary and cannot be postponed (in the opinion of the doctor). B therefore remains valid.
</t>
  </si>
  <si>
    <t xml:space="preserve">Lacking a Burgerservicenummer (BSN - Citizen Service Number, a unique personal number formerly known as social security number) undocumented migrants cannot obtain health care insurance in the Netherlands, even if they have the means to pay for it. They are involuntarily uninsured and (in principle) have to pay for their health care costs at the point of supply.  
However, efforts to recover these costs are confined to sending bills. For those who do not pay their bills, a procedure has been in force since 2009 to compensate service providers for the costs.. Since 1 January 2017 this proceduare has been implemented  by the CAK (Centraal Administratie Kantoor
Service providers can apply for reimbursement of the costs. For pregnancy and delivery 100%. In the case of hospitals and pharmacists, reimbursement (100%) is restricted to a limited number of dedicated organisations, one per geographical area. 80% reimbursement is possible for emergency departments of hospitalsnot on this list.
Only “medically necessary” care is covered, but in fact this limitation applies to all users of the health system. In general the costs of all care which is included in the (legally specified) “basic health insurance package” may be invoiced. This includes for instance high cost medication in case of HIV. 
Note: despite many information campaigns not all managers and health care providers seem to be aware of the above regulations, or willing to implement them. 
The only non-medical factor that may be taken into account, according to the law, is the possibility that a migrant may soon move back to their country of origin. However, the fact that the same criteria must be used for UDMs as for eveyone else is never mentioned in information about the law provided to both service providers or migrants, whether by NGOs or by official sources. 
In practice, mental health care in particular is very hard to arrange for UDMs, who are frequently refused by service provider organisations. With the changes in legislation for payments for long-term care, it has become even harder for UDMs to get access to long-term care facilities.
No possibilities exist for accessing home care, nor is it possible for UDMs to borrow materials like wheelchairs 
Responsible actor for policymaking: Minister of Health, Welfare and Sport.
Sources: Art. 122a Zorgverzekeringswet (Dutch Health Insurance Act, ZVW)
https://zoek.officielebekendmakingen.nl/kst-31249-7.html
Regeling onverzekerbare vreemdelingen (CAK):
https://www.hetcak.nl/zakelijk/regelingen/onverzekerbare-vreemdelingen
</t>
  </si>
  <si>
    <t xml:space="preserve">Informing asylum seekers after arrival in reception centers about their entitlements is part of the policy of the Central Agency for the Reception of Asylum Seekers (see www.coa.nl/en/asylum-seekers/living-at-a-reception-centre/medical-care, information in English). Interpreters are provided free for asylum seekers and it may be assumed that those who do not understand Dutch or English receive information about health services in their own language.
There is limited information on the internet for undocumented migrants about their legal entitlements. (see www.lampion.info/information-in-english and http://www.stichtinglos.nl/content/gezondheidszorg), but they would have to know where to look in order to find it. 
</t>
  </si>
  <si>
    <t>Most health education programmes are aimied at legal migrants; a limited number at asylum seekers.  We are not aware of publicly supported information programmes for UDMs, although NGOs like “Doctors of the World” run programs for UDMs (e.g. on dental care) in collaboration with professional organisations</t>
  </si>
  <si>
    <t xml:space="preserve">Until 2011 the national government funded the provision of qualified interpreters in health care. In 2011 the Minister of Health, Welfare and Sports decided that it was up to migrants themselves to provide an interpreter in case of communication problems. The use of qualified interpreters dropped sharply in the following years in healthcare. In General Practice and in hospital care, there was already gross underuse of professional interpretation services before the end of the funding. Because in most cases migrant could not afford to pay for qualified interpreters, most health care providers paid the interpretation services themselves, but limited the use of interpreters. 
For GPs in disadvantaged regions (‘achterstands-gebieden’) and in most hospitals, there is funding available for using professional interpretation services from e.g. the ‘Achterstandsfonds huisartsen’ or hospital budget. GPs may also claim reimbursement for interpretation services required by refugees in the first six months after they gain protected status.
However, underuse remains the rule. See for example the PhD thesis of Floor van Rosse (https://pure.uva.nl/ws/files/2503971/157938_09_Appendix.pdf) on ethnic inequalities in patient safety. In 566 cases of hospitalized non Western migrants, professional interpretation services were used 2 (two!) times.
Care providers face a dilemma; on the one hand they are legally obliged to inform the patient about diagnosis and treatment in order to obtain informed consent, on the other hand the provision of interpreters weighs heavily on the budget of health care services. 
The Kwaliteitsnorm tolkgebruik bij anderstaligen in de zorg (Quality standard for the use of interpreters in case of non-Dutch speaking patients in health care, 2014) was accepted by the major national organisations of health care professionals. According to the standard it is for the care provider to judge whether a qualified interpreter is needed to provide care according to the professional standards. 
In 2016 research was carried out by NIVELon the need for interpretation in health care and the adequacy of available provisions (http://bit.ly/2OoJiu2).
This study found that professional interpreters were only used in one-third of the situations in which they were judged to be necessary. Problems with reimbursement were a major cause of this discrepancy. 
Source: 
Letter to the Members of Parliament 25 may 2011 (www.rijksoverheid.nl/documenten-en-publicaties/kamerstukken/2011/05/11/fez-3064251.pdf) 
Letter to the Members of Parliament 28 May 2013 (www.rijksoverheid.nl/documenten-en-publicaties/kamerstukken/2013/05/28/kamerbrief-over-inzet-tolken.html
www.pharos.nl/documents/doc/kwaliteitsnorm_tolkgebruik.pdf
</t>
  </si>
  <si>
    <t xml:space="preserve">Migrant involvement is explicitly encouraged by policy measures regarding C , but is not a prerequisite for funding of health education programmes or research. 
In NL, patient participation in information provision, service design and delivery is underdeveloped in general. It is not common practice, and this also holds for migrants. Most healthcare organisations have a Client Council to represent patients and future service users, but migrants are seldom represented in these.
More often staff and researchers with a migrant background are involved, rather than migrant organisations.
Migrant organisations are not explicitly and structurally consulted on service design and delivery, but some migrant organisations are quite often involved in research and practice programs (NOOM, SGAN). AMAN, The organisation of doctors of Moroccan background Is very active in providing health promotion activities for migrants. . Centres of expertise may also be consulted, such as Pharos (Dutch centre of expertise on health disparities).
At the beginning of 2015 the Dutch government stopped funding the Landelijk Overlegorgaan Minderheden (National Board of Minorities, established in 1997) and the migrant organisations participating in the board.
</t>
  </si>
  <si>
    <t xml:space="preserve">ZonMW (the Netherlands Organisation for Health Research and Development) has a focus on Diversity that in the past was strongly oriented to ethnicity and migration, but in the last 5 years attention for these topics has largely given way to studies on other dimensions of diversity such as gender and sexual identity (se however http://bit.ly/2Ox2W7A).
An exception to this decline is the programme “Care of Refugees”, in which €1,95 million was made available for projects on asylum seekers and refugees starting in 2018 and 2019. 
IN 2019, the Zorginstituut funded a study on the best ways to implement personcentred care with attention for diversity (gender, ethnicity, culture and education). The results of this study will be presented early 2020 and provide input for policies in this field. 
The tradition of research on ethnicity, migration and health was previously strong in the Netherlands, with funding from multiple sources and active centres in specific university departments. All but a few of the latter have refocused their orientation away from these topics, in line with the change in Dutch government policy since 2003. 
The website “MIGHEALTHNET: Information network on good practice in health care for migrants and minorities”, set up and financed by DG SANCO from 2007-2009, continued to be updated for another two years with the help of a grant from ZonMw and until 2016 by small grants from other sources. It was closed down for lack of funding in 2017.
A strong focus on migration, ethnicity and health is maintained at the Academic Medical Centre, University of Amsterdam, and to a lesser extent at certain other universities.
</t>
  </si>
  <si>
    <t xml:space="preserve">Until 2005 most mental health institutions in the Netherlands invested in some way or another in the development of more culture-sensitive health services according to the principles of an integrated approach, therein supported by government policy and funding. 
Since then the commitment of health care organisations has gradually declined, while (helped by the trend towards “marketization” of care) several categorical mental health organisations specialized in providing care to patients of migrant origin have come into being. Since 2015, however, many of these have not proved financially viable and have been absorbed into service provider organisations with a more universalistic approach.
Regarding hospital care, no systematic attention is being paid to migrants or ethnic minorities as a matter of policy. However, some hospitals in “migrant-dense” areas have developed specialised provisions for these users. 
</t>
  </si>
  <si>
    <t>Since 2012: Two tier system favours higher income applicants. Other tier is possible if child held permanent residence for three years. Includes requirements of support, health, and English language. 
17 and under allowed. 18-20 allowed provided single and without children. 21-24 allowed provided single, without children and dependent. But separate Sibling and Adult Child category no longer exists as of mid-May 2012. Some of the children can still come under the Dependent Child category.</t>
  </si>
  <si>
    <t>Generally the family member of a temporary or permanent resident will be put on the same path to permanent residence as the sponsor: after two years' residence, they can obtain permanent residence. There may also be additional conditions.</t>
  </si>
  <si>
    <t xml:space="preserve">Exemptions are made in relation to domestic violence: http://www.immigration.govt.nz/opsmanual/42635.htm. </t>
  </si>
  <si>
    <t xml:space="preserve">There is also a new Christchurch Response (2019) Category to provide certainty to New Zealand based individuals and their family directly affected by terrorist attacks on 15 March 2019 to remain in New Zealand permanently https://www.immigration.govt.nz/opsmanual/#72200.htm </t>
  </si>
  <si>
    <t>"a.  Some documents translated. However, not all languages are available. Documents tend to be reproduced for large migrant communities (e.g. Chinese, Samoan).
b and c. Resource centres/persons and interpretation services are available, but vary among institutions. For example, the University of Auckland runs the Tuakana programme that assists Maori and Pasifika students. Similar programmes are replicated at other tertiary institutes. Also, National migrant, refugee and international education team of the Ministry of Education. 
 Teamup has lots of information about kids' activities, schools in New Zealand and ideas for parents to help you get more involved with your kids' learning.  They have free booklets for parents of children from migrant or refugee backgrounds. The booklet is available in 6 languages – Arabic, Chinese, Dari/Farsi, Hindi, Korean and Somali. See also http://www.dol.govt.nz/publications/research/migration-outlook-2008/international-migration-outlook-nz-2008_10.asp"</t>
  </si>
  <si>
    <t>"State funding for ESOL programmes available in compulsory education to build on the language skills of students and provide a ‘bridge, enabling students to participate in NZ schools’.
http://www.nzqa.govt.nz/assets/About-us/Publications/Brochures/Study-in-NZ2012.pdf"</t>
  </si>
  <si>
    <t>"Addressing the needs of individual students can be a real challenge for schools, particularly when new learners of English arrive at school with minimal English language skills and may have low literacy levels in their first language. The Ministry of Education has put in place a sustainable, long-term level of funding to support these learners with their English language needs.
Students with the highest language needs are entitled to funding. Criteria have been developed to identify these students. Eligible students from a migrant or refugee background generate funding for a maximum of five years (20 terms).
New Zealand born students of migrant or refugee parents become eligible after two terms in school. They may be funded for a maximum of three years (12 terms) during the first four years of their schooling. 
The funding may be used to provide:
in-class mainstream support
small group teaching
bilingual resource people
additional ESOL specific resources.
http://www.minedu.govt.nz/NZEducation/EducationPolicies/Schools/EnglishForSpeakersOfOtherLanguages/FundingSupportInitiatives/ESOLResourcingInformation/GuidelinesForFundingUse.aspx 
See also the regional migrant education coordinators. http://www.minedu.govt.nz/NZEducation/EducationPolicies/SpecialEducation/PublicationsAndResources/ResourcesForEducators/AQuickGuideToExtraSupport/RefugeesAndMigrants/OtherSupportForMigrants.aspx
http://www.minedu.govt.nz/NZEducation/EducationPolicies/Schools/EnglishForSpeakersOfOtherLanguages/FundingSupportInitiatives/ESOLResourcingInformation/Resourcing.aspx"</t>
  </si>
  <si>
    <t>B. Cultural diversity, inclusion and community engagement are some of the principles of the NZ Curriculum.
http://nzcurriculum.tki.org.nz/Curriculum-documents/The-New-Zealand-Curriculum/Principles
2012 National Report noted that there is limited evidence of the principle of cultural diversity at both school level and in the classroom. Suggests that the focus on biculturalism and Treaty of Waitangi obligations (New Zealand’s founding document between European settlers and the indigenous Maori) has resulted in cultural diversity (as it pertains to increasing migrant communities in New Zealand) being overlooked by teachers.
http://ero.govt.nz/National-Reports/The-New-Zealand-Curriculum-Principles-Foundations-for-Curriculum-Decision-Making-July-2012/Findings/Successes-and-challenges-in-the-least-enacted-principles/Cultural-diversity</t>
  </si>
  <si>
    <t xml:space="preserve">Not required for all applicants for permanent residence. </t>
  </si>
  <si>
    <t>For permanent resident visa.</t>
  </si>
  <si>
    <t>Social security benefit after two years' residence for Jobseeker Support, Sole Parent Support and Supported Living Payment.</t>
  </si>
  <si>
    <t>Under s.8 2(e) Citizenship Act applicant is erquired to have a sufficient knowledge of English to be able to manage independently in every day life. Account is taken of their standard of education, nature of employment, and their ability to carry out face-to-face communication. A person may be required to undertake a language interview. The Citizenship Office reserves the right to interview all applicants. Most applicants will not be interviewed as part of the citizenship process. The Minister has the ability to waive this requirement.</t>
  </si>
  <si>
    <t xml:space="preserve">NZ does not have a citizenship or integration text for naturalisation applicants. </t>
  </si>
  <si>
    <t>"Except in very rare circumstances, you will be disqualified from meeting the good character requirement if:
you have been in prison for five years or more; or
you have been sentenced to an indefinite term of imprisonment capable of running for five years or more; or
within the previous seven years you were subject to a sentence of imprisonment of less than five years; or
within the previous three years you were convicted of an offence but did not receive a sentence of imprisonment."</t>
  </si>
  <si>
    <t xml:space="preserve">Grounds are listed in section 21 of the  Human Rights Act 1993 (“HRA”, Act mainly regulates discrimination in the private sphere) it includes (e) colour; (f) race; (g) ethnic or national origins, which includes nationality or citizenship; section 19(1) of the New Zealand Bill of Rights Act 1990 refers to section 21 HRA  in regard to grounds of discrimination. 
Discrimination under the Human Rights Act 1993 is defined in regard to specific activities in the Act, eg employment, goods and services, places, accommodation. Discrimination is satisfied when the elements of the provision are fulfilled. The HRA lists situations where discrimination is justified. In Ministry of Health v Atkinson [2012] NZCA 184 the Court of Appeal considered discrimination for the purposes of s 19 BORA in para [109].  Discrimination is ”differential treatment on a prohibited ground of a person or group in comparable circumstances will be discriminatory if, when viewed in context, it imposes a material disadvantage on the person or group differentiated against.” The Court raised the issue of comparator groups…[para [56]].” However, the Court gave no indication which methodological approach should be taken in regard to the determination of the comparator group. 
Section 20 BORA protects the right of minorities. It reads:”A person who belongs to an ethnic, religious, or linguistic minority in New Zealand shall not be denied the right, in community with other members of the minority, to enjoy the culture, to profess and practice the religion, or to use the language, of that minority. 
Indirect discrimination is covered by s 65 HRA and s 19(1) BORA.  Affirmative action is not discrimination in accordance with s 19(2) BORA and ss 73, 74 HRA. 
Sections 61,63 HRA make illegal to incite racial disharmony in various ways. The provision safeguards not only harassment on race but also on colour, ethnic or national origin. Section 67 HRA prohibits advertisement which would be in breach of any provision of the HRA. BORA does not have a specific provision in regard to harassment. Generally, harassment is protected via the criminal law. </t>
  </si>
  <si>
    <t>Sections 104, 105 of the Employment Relations Act 2000 (“ERA”) outline the requirements of discrimination under the Act. Section 105 refers to s 21 HRA In regard to the definitions of the grounds of discrimination.  Section 109 ERA prohibits racial harassment. 
Section 22 HRA prohibits discrimination in regard to employment 
(a) To refuse or omit to employ the applicant on work of that description which is available; or
(b) To offer or afford the applicant or the employee less favourable terms of employment, conditions of work, superannuation or other fringe benefits, and opportunities for training, promotion, and transfer than are made available to applicants or employees of the same or substantially similar capabilities employed in the same or substantially similar circumstances on work of that description; or
(c) To terminate the employment.., or subject the employee to any detriment….
(d) To retire the employee, or to require or cause the employee to retire or resign,-
By reason of any of the prohibited grounds of discrimination. 
The protection extents to job applications (s 23 HRA). 
An exception exists for employment that involves national security: the employer can discriminate on grounds of inter alia religious and ethical belief or national origin (s 25 HRA). 
A further exception exists in relation to work performed outside New Zealand (s 26) and are such that, because of the laws, customs, or practices performed, they are ordinarily carried out only by a person who is of a particular,,religious or ethical belief. 
Positive discrimination in employment exists under s 28 HRA in regard to religion. Different treatment based on sex is allowed if religion requires it. Where a religious or ethical belief requires its adherents to follow a particular practice, an employer must accommodate the practice so long as any adjustment of  the employer’s activities required to accommodate the practice does not unreasonably disrupt the employer’s activities (s 28(3) HRA). 
Section 40 HRA prohibits discrimination on the grounds in s 21 HRA for vocational training bodies to discriminate
(a) To refuse or omit to provide training, or facilities or opportunities for training; or
(b) To provide training, or facilities or opportunities for training, on less favourable terms and conditions than would otherwise be made available; or 
(c) To terminate training, or facilities or opportunities for training. 
Section 19 BORA prohibits generally that the state acts discriminatory in employment.  Discrimination, however, might be justified under s 5 BORA. The exception stipulated under the HRA give guidance when discrimination in employment might be justified under s 5. "</t>
  </si>
  <si>
    <t>"Section 57 HRA reads:”(1) It shall be unlawful for an educational establishment, or the authority responsible for the control of an educational establishment, or any person concerned in the management  of an educational establishment or in teaching at an educational establishment,-
(a) To refuse or fail to admit a person or pupil or student; or
(b) To admit a person as a pupil or a student on less favourable terms and conditions…
(c) To deny or restrict access to any benefits or services provided by the establishment; or
(d) To exclude a person as a pupil or a student or subject him or her to any other detriments,-…..
(2) In this section “educational establishment” includes an establishment offering any form of training or instruction and educational establishment under the control of an organisation or association referred to in section 40 [vocational training bodies] of this Act.” 
It is not discriminatory under s 58 for an educational establishment which is wholly or principally for students of one ..race, or religious belief to refuse to admit  students of a different…race, or religious belief…
It might be worthy to note that under s 4 of the Education Act 1989 different rules apply to the enrolment of international students to NZ  primary and secondary schools. Section 4B of the Education Act stipulates that international students have to pay fees for any tuition they receive. 
Section 77 of the Education Act 1964 states that teaching at state primary schools is to be of a secular nature. However, s 78 of the Act goes on to provide that the boards of trustees of state primary schools can “close” the school for one hour per week (up to a maximum of 20 hours a year) in order that religious instruction or observance can take place. Under s 79 of the Act parents can opt out of that instruction or observance for their children. The Education Act 1964 does not regulate religious education or observance in secondary schools. In Rich v Christchurch Girls’ High School Board of Governors (No 1) [1974] 1 NZLR 1, a pre-BORA case, the Court of Appeal held that school assemblies which included some religious observance were lawful as long as the parents could “opt out” their children. "</t>
  </si>
  <si>
    <t xml:space="preserve">Social protection falls in the realm of the state. Under s 19 BORA the state is not allowed to discriminate unless the discrimination is justified in a free and democratic society (s 5 BORA). A search on Brookers legislative database using the prohibited grounds mentioned in this question did not produce any results in regard to social welfare legislation. </t>
  </si>
  <si>
    <t xml:space="preserve">The Human Rights Act 1993 establishes the Human Rights Commission whose mandate  it is under s 5 HRA  inter alia to (a) promote education and publicity, respect for and observance of human rights; (b) to encourage and co-ordinate programmes and activities in the field of human rights, and (m) to administer the HRA. </t>
  </si>
  <si>
    <t>"Affirmative action which is set out in s 19(2) BORA (“Measures taken in good faith for the purpose of assisting or advancing persons or groups of persons disadvantaged because of colour, race, ethnic or national origins, sex, marital status, or religious or ethical belief do not constitute discrimination”) could be justified. However, it does not seem to be the case in New Zealand at this point in time that special affirmative action programmes (in legislation) exists. 
Sections 73, 74 HRA  allow affirmative action programmes under the HRA. Amaltal Fishing Company Ltd v Nelson Polytechnic (No 2) [1996] 2 HRNZ 225 stated that affirmative action is only justified if it can be shown that it does actually have a changing/positive effect. 
Section 24 Statistics Act 1975 allows Statistics New Zealand to collect data on religion, ethnicity, citizenship, and nationality. "</t>
  </si>
  <si>
    <t>Section 104(1) of the Employment Relations Act 2000 was amended by section 31 of the Employment Relations Amendment Act 2018 (came into force June 2019). This amendment strengthens and increases protections against discrimination on the basis of union membership.</t>
  </si>
  <si>
    <t xml:space="preserve">The score for 1a applies to migrants who   are permanent residents. This includes   “quota refugees” (UNHCR quota) and   “convention refugees” whose applications   for refugee status have been accepted by   the Refugee Status Branch of Immigration   New Zealand. There is a reciprocal health   care  arrangement for Australian and United   Kingdom citizens  whereby they can receive   health care.
  Holders of work visas which    are for less than two years are not eligible   for services except Accident    Compensation Corporation (ACC) cover.   For more details and other conditions regarding eligibility for publically funded services as described by the New   Zealand  Ministry of Health see here:
http://www.health.govt.nz/new-zealand-health-system/eligibility-publicly-funded-health-services/guide-eligibility-publicly-funded-health-services-0
</t>
  </si>
  <si>
    <t>A: Copy of passport required for all patients.</t>
  </si>
  <si>
    <t xml:space="preserve">A person is eligible to receive services funded under the Act if the person is
a. recognised as a refugee under the Immigration Act 2009; or
b. in the process of having a claim for recognition as a refugee determined by a refugee and protection officer; or
c. in the process of having an appeal for recognition as a refugee determined by the Immigration and Protection Tribunal” (Health and Disability Services Eligibility Direction 2011.B10, p.6)
http://www.health.govt.nz/new-zealand-health-system/eligibility-publicly-funded-health-services/guide-eligibility-publicly-funded-health-services-0/refugees-and-protected-persons
</t>
  </si>
  <si>
    <t xml:space="preserve">A: It may be difficult for refugees, protected people* and asylum seekers to produce extra documentation required to demonstrate eligibility for publically funded/part-funded care;
“Refugee Travel Document issued under the Passport Act 1992 or Certificate of Identity (COI) 
and 
Proof of refugee status/application such as a recent letter from Immigration NZ confirming that the person: 
D. has been recognised as a refugee or 
E. has a current application for refugee status or 
 a recent** letter from the Immigration and  Protection Tribunal confirming the person is  appealing against a refusal of refugee status. 
 If the COI states the person has residency status,  the INZ letters are not necessary.”
https://www.health.govt.nz/system/files/documents/pages/pho-enrolment-checklist.pdf
</t>
  </si>
  <si>
    <t>Undocumented migrants include migrants whose applications to be recognised as refugees are unsuccessful and whose appeals against this are unsuccessful; people who have exceeded the terms of their visas (‘overstayers’); and people who have entered the country illegally and not applied for a visa or refugee status. These migrants are eligible for the health care available via Accident Compensation Corporation (ACC).  They are not eligible for other publicly funded health care in the circumstances described below (4) and if they are detained in custody awaiting deportment. However, District Health Board policy is not to turn away people who need urgent care. Hopsital patient discharge is at the discretion of medical personnel, not finance departments. In addtion, undocumented migrants are eligible for care for accidental injury under the ACC Act.</t>
  </si>
  <si>
    <t>B: Undocumented: Coverage for migrants for care does not depend on administrative discretion if the regulations and Ministry of Health directives are adhered to. The only person able to exercise discretion in granting coverage is the Minister of Health. However, in the case of UDMs a medical professional must decide whether “services are required to address immediate risks as a result of an emergency” [D.I.]</t>
  </si>
  <si>
    <t xml:space="preserve">Cost-free interpretation services are required for patients with inadequate proficiency in English. Despite this not all DHBs provide this because of the limitations of the language interpreting services they provide. For example, Language Line has 44 languages but nearly 200 are spoken in New Zealand. </t>
  </si>
  <si>
    <t xml:space="preserve">A,B,C and E fall within the scope of the statutes and policy documents in the Introduction. This plays through from national to local level policy. It is more explicit for Pacific peoples as described above.
A. Cultural navigators – see 10b.
B. Consumer input is a key element of the development and delivery of services – see Introduction and Appendices A and B. This is usually by ethnic group.
Pacific policy documents consistently state that Pacific peoples should be involved in all levels of health service. For example, ‘Ala Mo’ui.
Funding for health services with Asian and MELAA peoples is not determined by a national policy. However the principles of community development (”by community, for community”) seem to be commonly followed. Innovative, well-justified proposals created by community members themselves are funded. Notable examples are Asian Smokefree Communities, AHSS and the Chinese New Settlers’ Services Trust (social services including counselling and parenting support).
C. Research – Migrants are involved in research. Ethics Committees require community consultation and letters from affected communities and localities.
http://neac.health.govt.nz/publications-and-resources/neac-publications/streamlined-ethical-guidelines-health-and-disability
  The national Health Research Council states  clearly that “Pacific health research requires the  active involvement of Pacific peoples (as  researchers, advisors and stakeholders), and not  just as subjects of research”. 
http://www.hrc.govt.nz/funding-opportunities/pacific-development
There are specific guidelines for research by and with Pacific peoples but none for migrants per se.
http://www.hrc.govt.nz/sites/default/files/Pacific%20Health%20Research%20Guidelines%202014.pdf
D. There is a general policy to involve consumers in evaluation and planning. This policy applies to all aspects of mental health service 
E. Consumers are consistently involved in service development as per policy about community consultation and engagement as described previously.  
Members of ethnic communities are involved at all levels of service delivery and design (where these exist) in keeping with policies about community engagement (Introduction, Appendices A &amp; B).
For example the Chief Advisor Pacific Health is Pacific (Hilda Fa'asalele). ‘Ala Mo’ie emphaisis buidling Pacific Health workforce at all levels. 
The Asian regional health strategy is being set up by Asian experts.
ARPHS annual plan includes refugee and migrant communities 
http://www.arphs.govt.nz/Portals/0/About%20us/Service%20Delivery%20Plan/AOP%202014-15%20Final%20.pdf
</t>
  </si>
  <si>
    <t xml:space="preserve">Research about categories A – D have all been funded in the past five years.
The Health Research Council and Ministry of Health have funded studies in categories A, B and C for Pacific, Asian and MELAA peoples.
http://www.health.govt.nz/our-work/populations/pacific-health/pacific-health-resources
http://www.health.govt.nz/our-work/populations/asian-and-migrant-health/asian-and-migrant-health-publications
http://www.health.govt.nz/our-work/populations/refugee-health
http://www.adhb.govt.nz/healthneeds/Document/MELAAHealthNeedsAssessment.pdf
Research for Pacific peoples is a priority for the Health Research Council with scholarships and other targeted initiatives. The Health Research Council funded an International Pacific Health Research Conference in 2014.
This is not the case for Asians, other ethnic minorities or refugees.
http://www.hrc.govt.nz/funding-opportunities/pacific-development
http://pacificconference.hrc.govt.nz/registration/
Overall there are fewer studies in category D, especially for Asian, MELAAs and refugees. One example for Pacific peoples is evaluation associated with innovative tobacco control projects to reduce Pacific smoking rates to &lt; 5% by 2025 in line with the goals for other ethnic groups. Some projects are aimed at both Maori and Pacific peoples but the outcomes are differentiated, for example, the Energise physical activity project and WERO, a especially tailored group smoking cessation trial.
http://www.waikatodhb.health.nz/public-health-advice/project-energize/
http://www.wero.me/
Health development planning for Pacific peoples includes evaluation. For example:
http://www.countiesmanukau.health.nz/about_cmdhb/planning/pacific/pacifichealth-development-annualplan-2013-2014.pdf
The Ministry of Business, Innovation and Employment (formerly the Department of Labour) funded research about refugee settlement which includes health.
http://www.dol.govt.nz/research/migration/refugees/quotarefugees.asp
The Longitudinal Immigration Study collected data to understand migrants’ settlement patterns over their first three years as permanent residents in New Zealand. It included health questions including condition, service use, experience of service. The sample (n=12,202) excluded refugees.
http://www.stats.govt.nz/browse_for_stats/population/migration/lisnz-survey-information.aspx
Research about mental health is also funded by Te Pou
http://www.tepou.co.nz/library/tepou/asian-mental-health-and-addiction-research-agenda-for-new-zealand-2008-2012
Research recommended in an agenda developed to improve mental health and addictions for Asians was not funded. 
http://www.google.co.nz/url?sa=t&amp;rct=j&amp;q=&amp;esrc=s&amp;source=web&amp;cd=6&amp;ved=0CEAQFjAF&amp;url=http%3A%2F%2Fwww.tepou.co.nz%2Fdownload%2Fasset%2F199&amp;ei=r2l_VLCKCNHg8AWy84LADQ&amp;usg=AFQjCNEl0Rdb_8ciizDAIrsapdelPsvJOw&amp;bvm=bv.80642063,d.dGc
This report evaluates recovery-relevant components of two mental health recovery models for Asians:
http://www.tepou.co.nz/library/tepou/building-evidence-for-better-practice-in-support-of-asian-mental-wellbeing
The Centre for Migrant and Refugee Research at Auckland University of Technology (AUT) and the Centre for Asian and Ethnic Minority Health Research and Evaluation (CAHRE) at the University of Auckland focus on migrant research and hold research symposia for Asian, migrant and refugee research. 
http://www.niphmhr.aut.ac.nz/research-centres/centre-for-asian-and-migrant-health-research
https://www.fmhs.auckland.ac.nz/en/soph/about/our-departments/social-and-community-health/our-research/cahre.html
All universities with health studies have research bodies for Pacific Island peoples. 
http://www.niphmhr.aut.ac.nz/research-centres/centre-for-pacific-health-and-development-research 
https://www.fmhs.auckland.ac.nz/en/soph/about/our-departments/pacific-health.html
At AUT University, the Health Research Council funds the Pacific Island Families Study of 1,000 NZ born Pacific Island babies and their migrant and NZ born family members. 
http://www.niphmhr.aut.ac.nz/research-centres/centre-for-pacific-health-and-development-research/pacific-islands-families-study
</t>
  </si>
  <si>
    <t xml:space="preserve">Explanation; Responsible policy level/actor
Pacific people’s health is a priority which is integrated throughout service provider organisations and health agencies as required in the DHB Operational Framework and Health Service Specifications.
Provision of interpreters is a responsibility of all service providers. 
Apart from this, concern for migrant or ethnic minority health is regarded as a priority only for specialised departments or organisations.
Please note that Asian and other non-Pacific migrant groups are NOT prioritised throughout service provider organisations and health agencies.
</t>
  </si>
  <si>
    <t xml:space="preserve">Context
Entitlement is conditional on being a permanent resident. This includes “quota refugees” (UNHCR quota) and “convention refugees” whose applications for refugee status have been accepted by the Refugee Status Branch of Immigration New Zealand. There is a reciprocal health care  arrangement for Australian and United Kingdom citizens whereby they can receive health care.
Holders of work visas which are for less than two years are not eligible for services except Accident Compensation Corporation (ACC) cover. For more details and other conditions regarding eligibility for publically funded services as described by the New Zealand Ministry of Health see here:
http://www.health.govt.nz/new-zealand-health-system/eligibility-publicly-funded-health-services/guide-eligibility-publicly-funded-health-services-0
Explanation 
Eligibility for health and disability services is the same as for nationals ie hospitals (full cover), primary care services (subsidised cover), population health services, ACC, disability services.
To obtain health care coverage (except ACC), patients must show:
 -a valid passport with a Resident Visa (or Residence Permit if issued before 29 November 2010) or Permanent Resident Visa 
-OR a Certificate of Identity issued under the Immigration Act 2009 
-OR evidence of currently getting a social security benefit (except Emergency Benefit) AND two forms of supporting identity documentation – one needs to have a photograph of the patient
The Accident Compensation Corporation (ACC) provides comprehensive, no-fault personal injury cover for all New Zealand residents and visitors to New Zealand. http://www.acc.co.nz/
http://www.legislation.govt.nz/act/public/2001/0049/latest/DLM100661.html
In addition, refugees who are at the Mangere Refugee Resettlement Centre (MRRC) are eligible for the Refugee Health Screening Service (e.g. for TB, HIV and other communicable diseases). This comprises publicly funded medical screening services, components of which are not readily available to the public as part of subsidised primary care services.
http://www.refugeehealth.govt.nz/about-us
Policy actors  
Minister of Health. 
Ministry of Health (MoH).
Minister for Accident Compensation Corporation. 
Accident Compensation Corporation (ACC).
Minister for Immigration.
Ministry of Business, Innovation and Employment (MB). MB houses Immigration New Zealand (INZ).
Sources 
Eligibility for publicly funded health services is determined by the New Zealand Health and Disability Act 2000 and ACC Act (Section 20). The Minster of Health gave further direction to District Health Boards pursuant to section 32 of the Health and Disability Act as follows:
Health and Disability Services Eligibility Direction 2003.
Health and Disability Services Eligibility Direction 2011.
http://www.health.govt.nz/new-zealand-health-system/eligibility-publicly-funded-health-services/eligibility-direction
</t>
  </si>
  <si>
    <t xml:space="preserve">A: Copy of passport must be shown before patient can receive pulicly subsidised services.
www.health.govt.nz/new-zealand-health-system/eligibility-publicly-funded-health-services/eligibility-questions-and-answers-consumers
</t>
  </si>
  <si>
    <t>A: It may be difficult for refugees, protected people* and asylum seekers to produce extra documentation required to demonstrate eligibility for publically funded/part-funded care;
“Refugee Travel Document issued under the Passport Act 1992 or Certificate of Identity (COI) 
and 
Proof of refugee status/application such as a recent letter from Immigration NZ confirming that the person: 
- has been recognised as a refugee or 
- has a current application for refugee status or 
= a recent** letter from the Immigration and  Protection Tribunal confirming the person is  appealing against a refusal of refugee status. 
 If the COI states the person has residency status,  the INZ letters are not necessary.”
https://www.health.govt.nz/new-zealand-health-system/eligibility-publicly-funded-health-services/guide-eligibility-publicly-funded-health-services/refugees-and-protected-persons
https://www.health.govt.nz/system/files/documents/pages/summary_eligibility_check_sheet.doc</t>
  </si>
  <si>
    <t xml:space="preserve">B. The only person able to exercise discretion in granting coverage is the Minister of Health. (in conjunction with the Minster of Immigration since eligibility is related to migration status). 
However, in the case of UDMs a medical professional must decide whether “services are required to address immediate risks as a result of an emergency” </t>
  </si>
  <si>
    <t xml:space="preserve"> Name of new law/policy: “Job Chance” Program
Date of adoption &amp; date of entry into force: 2013
The pilot project “Second Chance” sought to assist immigrants who had been out of the labour market over long periods of time, as well as stay-at-home immigrant women, to improve their skills and to find employment. It received a positive evaluation in 2012, and in 2013 it was extended and made permanent under the name “Job Chance” (Jobbsjansen). Municipalities with more than 750 immigrants may apply for funding to run this project locally from the Directorate of Integration (IMDI). For 2013, the program had a budget of 30 million kroner, and for 2014 this was increased to 87 million kroner. 
</t>
  </si>
  <si>
    <t>Jobbsjansen parts A, B and D are examples of such programs.</t>
  </si>
  <si>
    <t>no accommodation requirement for family reunification in Norway</t>
  </si>
  <si>
    <t xml:space="preserve">a. Support in Norwegian as a second language following the Curriculum in Basic Norwegian for Language Minorities  in compulsory primary education can be provided as long as local authorities deem it necessary.  
 b. The national strategy plan "Equal Education in Practice! " from 2007 strongly reccomends language support in both the mother tongue and Norwegian in pre-primary education.  </t>
  </si>
  <si>
    <t>a. A national curriculum sets standards for second language training. 
b. No requirement exists at any school level that second-language teachers are specially qualified or certified. 
c. All curricula, including second language training, may be monitored by the Directorate of Education and Training (UDir). The Directorate and the The National Centre for Multicultural Education (NAFO) both work closely with local authorities on a voluntary basis to improve immigrant schooling in communities.</t>
  </si>
  <si>
    <t>a. All comunities are obligated to provide support measures for new arrivals and language minority pupils. 
b. Financial support for immigrant pupils is given to communities on a per capita basis. Communities may use these funds in a number of options.</t>
  </si>
  <si>
    <t>During 2013-2018, teachers in 600 kindergardens and schools took part in a   project to increase  diversity competency . The project was evaluated in 2018 https://www.udir.no/contentassets/0da7bd0dc463429e9132e56dbacfdbee/kompetanse-for-mangfold.pdf</t>
  </si>
  <si>
    <t xml:space="preserve">Name of new law/policy: Closure of Contact Committee for Immigrants and the Authorities (KIM)
Date of adoption &amp; date of entry into force: March 2014, with immediate effect.
Summary of changes: In March 2014, it was announced that KIM would not start its new 3-year term and would be closed. KIM was founded in 1983-84 to (1) advise the government on issues concerning immigrants and (2) lead a dialogue between immigrants and the authorities. The government announced that the views and interests of immigrants should be mainstreamed rather than being represented in a special body, and announced that annual “dialogue conferences” would replace KIM.  Dialogue conference which replaced KIM was organized in the fall, next one scheduled for 20 Oct 2015. 
http://blogg.regjeringen.no/dialogkonferansen/
Name of new law/policy: Closure of Contact Committee for Immigrants and the Authorities (KIM)
Date of adoption &amp; date of entry into force: March 2014, with immediate effect.
Summary of changes: In March 2014, it was announced that KIM would not start its new 3-year term and would be closed. KIM was founded in 1983-84 to (1) advise the government on issues concerning immigrants and (2) lead a dialogue between immigrants and the authorities. The government announced that the views and interests of immigrants should be mainstreamed rather than being represented in a special body, and announced that annual “dialogue conferences” would replace KIM. 
</t>
  </si>
  <si>
    <t xml:space="preserve">Dialogue conference which replaced KIM was organized in the fall, next one scheduled for 20 Oct 2015. 
http://blogg.regjeringen.no/dialogkonferansen/
</t>
  </si>
  <si>
    <t>300 hours language course or certified language skills in Norwegian or Samii.</t>
  </si>
  <si>
    <t>b - A and b covered:  http://www.udi.no/en/word-definitions/release-from-previous-citizenship/.</t>
  </si>
  <si>
    <t xml:space="preserve">Law will open for dual citizenship from 1. January 2020: https://www.udi.no/ord-og-begreper/dobbelt-statsborgerskap/  </t>
  </si>
  <si>
    <t>Refering to the specification above "for  national origin only", which is the case in Norway, thus C is not covered.</t>
  </si>
  <si>
    <t>The Ombudsmann have experts of law who can assist individual complaints, giving guidance on their rights. https://www.ldo.no/en/ombudet-og-samfunnet/ombudets-arbeid/veiledningstjenesten/</t>
  </si>
  <si>
    <t xml:space="preserve">
According to the National Insurance Scheme, “residing in Norway” means that the person intends to stay and has residence permit, for 12 months or more. There is no need for a person to actually have stayed in Norway for 12 months. If such stay is intended, there is full coverage from the first day. Membership of the National Insurance Scheme is mandatory for all persons legally residing in Norway unless they are job seekers Labour migrants, who are employees with a working permit, are also obliged to be members of the National Insurance Scheme, and enjoy the same entitlements as Norwegian citizens. Students with valid student’ visa for 12 months or more enjoy the same entitlements as Norwegian citizens. Source: National Insurance Act (Folketrygdloven) Chapter 2 (Membership) § 2-1, §2-2. People applying for work (with a residence permit &lt; 12 months) are not members of the National Insurance Scheme, and have to pay for medical services in full, unless they are EU/EEA citizens or have private insurance. Source: National Insurance Act (Folketrygdloven)  Chapter 2 (Membership) § 2-1, §2-2
</t>
  </si>
  <si>
    <t xml:space="preserve">In Norway all legal residents whether by birth or acquired obtain an unique 11 digit person identification number. This number provides both migrants and non-migrants access to entitlements. No additional administrative procedures are required. However when person requests a D-number (“dummy number”) ( not the 11 digit), he or she is asked for address in home country and an additional address in Norway, “to be filled in if you have an address in Norway” 
This is for asylum seekers, but also for persons needing a number in the first six months of their stay (see q.19). There seems to be an inconsistency between this 6-month cutoff and the requirement of 12 months mentioned in q.1.     Source: Brønnøysund register centre
</t>
  </si>
  <si>
    <t xml:space="preserve">In transit centers:  All expenses are covered by the Government (Utlendingsdirektoratet). In ordinary reception centers:  The municipality is responsible for medical services. 
Asylum seekers are not registered in the National registry of Norway, but get a temporary identification number (D-number). Asylum seekers and their family members have a right to become members of the National Insurance Scheme
Asylum seekers and their family members have a right to a GP and to be part of the GP scheme. Sources: Forskrift om trygdedekning for asylsøkere § 2, Folketrygdloven § 5-13, and Chapters 7,8,9,10,11 and 13
</t>
  </si>
  <si>
    <t xml:space="preserve">Undocumented migrants are not covered by the National Insurance Scheme, and as a rule, they will have to pay in full for the help they receive. Undocumented migrants have a right to emergency treatment (§ 3), and in addition a right to absolutely essential medical assistance, defined as health care that cannot be delayed for more than 3 weeks without endangering life, risk of ppermanent, severe loss of function, serious injury or strong pain.  Source: ibid § 5. There are two centres providing healthcare to undocumented migrants. These are located in Oslo (http://www.bymisjon.no/Virksomheter/Helsesenteret-for-papirlose-migranter/) and Bergen (http://www.helsehjelp-bergen.no/), and run by different NGOs. However, the availability of such health service is not part of Norway’s official policy on undocumented migrants. </t>
  </si>
  <si>
    <t>B: decisions about urgent or essential treatment involve discreetion. (This only affects the decision whether or not to treat - payment is always required) A: as there is no entitlement, no documentation is involved.</t>
  </si>
  <si>
    <t>A and B: There is no information about healthcare entitlements targeted to undocumented migrants. However, this might be the case if an NGO is doing this with the help of government money.</t>
  </si>
  <si>
    <t>A and B:</t>
  </si>
  <si>
    <t xml:space="preserve">• Official guidelines states that Healthcare personnel are obligated to assess the need for qualified interpreter and book one if needed (IS-1924 Veileder om kommunikasjon via tolk for ledere og personell i helse- og omsorgstjenestene)
• The need for interpretation is justified as per the obligation to inform and provide guidance to hear the parties in a case. Patient's Rights Act establishes a patient's right to participation and information in § 3-1 and § 3-2, and the patient's right of access to § 3-5. Act regulations enphasizes that those Sami speaking, those with other foreign languages and people with disabilities" have the right to facilitated communication (§11).
</t>
  </si>
  <si>
    <t xml:space="preserve">User involvement is required and systematically applied in the Norwegian health care system. However:
• No national policies or systematic ways of facilitating recruitment and involvement of users with migrant background in relevant fora have been detected.
• Despite the lack of an official policy, there are today two nationally mandated bodies (NAKMI/SOHEMI) and several NGOs which are often consulted in matters concerning migration and migration health.
• Besides, there have been some lone standing cases where migrants have been involved for reference in all of the above categories.
• www.mighealth.net/no
Source: Nasjonal strategi for innvandreres helse 2013 – 2017: God helse for alle
</t>
  </si>
  <si>
    <t xml:space="preserve">There are no open calls for research or ear-marked funding for research on migrants’ health.  Funding is at best ad hoc and migrants are often excluded from studies, register based studies etc.
However, some research where researchers have competed for funding has been done. Some examples: 
A. Health problems
Studies on diabetes: Post.doc, funded by Nowegian Research Counsil. 
InvaDiab. EU-finansiert, ledet av Jaakko Toumoleito DE-PLAN
Studies on FGM (HiAO, NKVTS, NAKMI) Demens (NAKMI), Mortality (NAKMI/ FHI)     
B. Service provision
     Several projects at Senter for Helsetjenesteforskning Ahus on communication
     Project on utilization  of health care services
C. Reducing inequalities 
Evaluation of the Family Project (Evaluering av familierettede læringstilbud til minoritetsspråklige familier), which targets immigrant families with chronic illness (SINTEF Helse, S.Steihaug 2009) Commissioned by Aker University Hospital
          Immigrants in praxis - On equitable services in NAV (Innvandrere i               praksis), targeting users of a  program aimint at qualifying for the Norwegian labor market (FAFO, A.B. Djuve and K.R. Tronstad 2011) Funding by NAV, program FARVE
</t>
  </si>
  <si>
    <t xml:space="preserve">• According to the reviewed documents, migrant and ethnic minority health is seen as a priority throughout service provider organizations and health agencies. 
• In 2013 a national strategy on migrant health was launched as a first step towards a systematic approach.
• The Norwegian Board of Health Supervision supervises the implementations of policies, guidelines, and standards regarding immigrant health, also in the form of country wide supervision of selected topics. 
• The Ombudsmen (The Ombudsman for Children, Ombudsman for Patients and End-users, and Equality and Antidiscrimination Ombud) supervise the implementation of International Conventions.
• However, in the national health care system there are weaknesses regarding the implementation of policies on migrant health, especially when it comes to quality improvement efforts.   
• Patient organizations like The Norwegian Diabetes Association (Diabetesforbundet), The Norwegian Cancer Society (Kreftforeningen), Deaf Norway (Døveforbundet) and The Norwegian Council for Mental Health (Rådet for psykisk helse) have the latest years developed policies towards improved immigrant health, and so have trade unions like The Norwegian Medical Association and The Norwegian Psychologist Association.  
• NGO’s like Red Cross, The Church City Mission, and Norwegian Women’s Public Health Association are running centers devoted to assist immigrants and refugees, as well as specific projects on immigrants’ health and wellbeing. These NGO’s receive, in addition to other funds, official grants as support for their activities.
</t>
  </si>
  <si>
    <t xml:space="preserve">According to the Norwegian Directorate of Immigration (UDI), a person resides legally in Norway 
1) if he or she has a residence permit 
2) or a visa to Norway or another Schengen country, 
3) or, if visa is not needed, has stayed for less than 90 days.
4) asylum seekers, see 8 b.)
      Source: http://www.udi.no/ord-og-begreper/lovlig-opphold/ 
The term ‘legal migrant’ is here understood as a foreign citizen who resides legally in Norway and who is not an asylum seeker. 
To be included in the National Insurance Scheme, a legal migrant must satisfy the following conditions: 
According to the National Insurance Scheme, “residing in Norway” means that the person intends to stay and has residence permit, for 12 months or more. There is no need for a person to actually have stayed in Norway for 12 months. If such stay is intended, there is full coverage from the first day.   
Membership of the National Insurance Scheme is mandatory for all persons legally residing in Norway unless they are job seekers (see below).
     Source: National Insurance Act (Folketrygdloven) Chapter 2 (Membership) § 2-1, §2-2.
People applying for work (with a residence permit &lt; 12 months) are not members of the National Insurance Scheme, and have to pay for medical services in full, unless they are EU/EEA citizens or have private insurance
       Source: National Insurance Act (Folketrygdloven)  Chapter 2 (Membership) § 2-1, §2-2
“Legal migrants”, regardless of country of origin and duration of stay, enjoy the same entitlements as Norwegian citizens in terms of coverage and affordability.
Labour migrants, who are employees with a working permit, are also obliged to be members of the National Insurance Scheme, and enjoy the same entitlements as Norwegian citizens. 
Students with valid student’ visa for 12 months or more enjoy the same entitlements as Norwegian citizens.
The Norwegian health care system is tax based. The income tax system is progressive so people with less income are required to pay lower taxes.  
There is a ceiling scheme for out-of-pocket health care payments. When this is reached, the person automatically obtains an exemption card. (2014: Ceiling 1: 2105 NOK, Ceiling 2: 2670 NOK). This ceiling is the same for everyone.
Source: http://www.helfo.no/privatperson/egenandeler/Sider/default.aspx
</t>
  </si>
  <si>
    <t>In transit centers:  A health assessment is performed, with special focus on TB, but also for other diseases, mental or somatic, that require immediate treatment. Treatment for medical conditions that are not urgent or immediate treatment will usually not commence at transit centers.
• All expenses are covered by the Government (Utlendingsdirektoratet)
In ordinary reception centers:  The municipality is responsible for medical services. 
• Asylum seekers are not registered in the National registry of Norway, but get a temporary identification number (D-number)
• Asylum seekers and their family members have a right to become members of the National Insurance Scheme
• Asylum seekers and their family members have a right to a GP and to be part of the GP scheme
Asylum seekers whose applications are rejected are given a final departure date. If they don’t leave by this date or make an agreement with the authorities about their return, they are considered thereafter as  “illegal migrants”, without legal residence and severely reduced entitlements
However, for asylum seekers the National Insurance Scheme will not cover expenses regarding giving birth outside institution.
      Sources: Forskrift om trygdedekning for asylsøkere § 2, Folketrygdloven § 5-13, and Chapters 7,8,9,10,11 and 13</t>
  </si>
  <si>
    <t>In Norway all legal residents whether by birth or acquired obtain an unique 11 digit person identification number. This number provides both migrants and non-migrants access to entitlements. No additional administrative procedures are required. However when person requests a D-number (“dummy number”) ( not the 11 digit), he or she is asked for address in home country and an additional address in Norway, “to be filled in if you have an address in Norway” 
This is for asylum seekers, but also for persons needing a number in the first six months of their stay (see q.19). There seems to be an inconsistency between this 6-month cutoff and the requirement of 12 months mentioned in q.1.     Source: Brønnøysund register centre
B: The Directorate og Healths' guidelines for health care for asylum seekers, refugees and family reunificated recommends and advices health personnel on understanding laws and regulations and priorities, to avoid unwanted variation, ensure good quality and priority in the health and care services.  Source: The Directorate of Health</t>
  </si>
  <si>
    <t xml:space="preserve">Undocumented migrants are not covered by the National Insurance Scheme, and as a rule, they will have to pay in full for the help they receive. 
Undocumented migrants have a right to emergency treatment (§ 3), and in addition a right to absolutely essential medical assistance, defined as health care that cannot be delayed for more than 3 weeks without endangering life, risk of permanent, severe loss of function, serious injury or strong pain.  
There are municipal variations in provision of health information and care to undocumented migrants. In Trondheim municipality, the refugee health team provide health care for migrants that have received a final rejection to their asylum application.  
 https://www.trondheim.kommune.no/tema/sosiale-tjenester/flyktninger-og-asylsokere/flyktningehelseteamet/
      Source: ibid § 5
No payment is required in advance, either by the emergency services or by the specialist services for services that cannot wait for more than 3 weeks (see above).The bill is usually sent by the hospital/ services to the persons however there are no measures to forcibly collect the payment. 
       Source:  www.regjeringen.no : Pressemelding no. 47, Helsehjelp til personer uten lovlig opphold, 30.06.2011
www.helsedirektoratet.no Personer uten lovlig opphold
Usually, undocumented migrants have to pay in full, but there are some services or conditions exempted from this practice (see § 4).
Option C is chosen because there are no explicit regulations defining the  circumstances in which a UDM will or will not be required to pay the bill for emergency treatment or “essential medical assistance” (in particular, regulations covering exemptions for those in financial need).
There are two centres providing healthcare to undocumented migrants. These are located in Oslo (http://www.bymisjon.no/Virksomheter/Helsesenteret-for-papirlose-migranter/) and Bergen (http://www.helsehjelp-bergen.no/), and run by different NGOs. However, the availability of such health service is not part of Norway’s official policy on undocumented migrants. Nonetheless, the government has no intention of closing the centre.
</t>
  </si>
  <si>
    <t>There is no information about healthcare entitlements targeted to undocumented migrants. However, the Health centres for undocumented migrants provide information to this group. There are municipal variations in provision of health information and care to undocumented migrants. In Trondheim municipality, the refugee health team provide health care for migrants that have received a final rejection to their asylum application.  https://www.trondheim.kommune.no/tema/sosiale-tjenester/flyktninger-og-asylsokere/flyktningehelseteamet/</t>
  </si>
  <si>
    <t>• The official web pages for the health services in Norway state that “it is your right to get information about your condition and treatment options in a language you understand”. https://helsenorge.no/Rettigheter/Sider/Rett-til-tolk.aspx
• Official guidelines state that healthcare personnel are obligated to assess the need for qualified interpreter and book one if needed (IS-1924 Veileder om kommunikasjon via tolk for ledere og personell i helse- og omsorgstjenestene)
• The need for interpretation is justified as per the obligation to inform and provide guidance to hear the parties in a case. Patient's Rights Act establishes a patient's right to participation and information in § 3-1 and § 3-2, and the patient's right of access to § 3-5. Act regulations enphasizes that those Sami speaking, those with other foreign languages and people with disabilities" have the right to facilitated communication (§11).
• There is a national register for interpreters (tolkeprotalen.no) and interpreters can qualify to get governmental authorisation (highest level of qualification).
• As of 2016, administrative body’s are not allowed to use children as interpreters when providing information to people with limited Norwegian language skills. Exceptions can be made in emergencies.  
• Despite clear-cut policies and guidelines it has been well documented that: a) there is underuse of interpreters. b) Relatives and children are sometimes used as interpreters, and c) the use of unqualified interpreters is widespread in the governmental sector (58% in 2018). 
Sources:
• https://lovdata.no/dokument/LTI/lov/2016-06-10-23
• https://www.imdi.no/globalassets/dokumenter/sporreskjemaer-tolk/faktaark_tolk_2019.pdf
• IS-1924 Veileder om kommunikasjon via tolk for ledere og personell i helse- og omsorgstjenestene
• The Patient’s Rights Act § 3-1, 3-2, 3-5; The Public Administration Act § 11, 16, 17.
• OUS Tolkerapporten
• IMDis tolkerapport 
• Kale, E. (2006) ”Vi tar det vi har…” Oslo: NAKMI rapport No. 2
 Le, C. (2013) “Når er litt norsk for lite?”</t>
  </si>
  <si>
    <t>D: User involvement is required and systematically applied in the Norwegian health care system. 
• No national policies or systematic ways of facilitating recruitment and involvement of users with migrant background in relevant fora have been detected. However, migrants are not excluded from the general health laws regulating patient- and user involvement. Regardless of the lack of specific policy measures for migrants on this topic, there are many examples of user involvement of migrants on the local level. 
Source: Nasjonal strategi for innvandreres helse 2013 – 2017: God helse for alle. https://lovdata.no/dokument/NL/lov/1999-07-02-63/KAPITTEL_3#§3-5
https://www.helsedirektoratet.no/rundskriv/pasient-og-brukerrettighetsloven-med-kommentarer</t>
  </si>
  <si>
    <t>There are few open calls for research or earmarked funding for research on migrants’ health. However, NFR have many programs that target development of the health and care services, public health and social inequality (i.e. VAM). 
Other organisations sometimes call for proposals on migrants/ migrant health. In 2018, NordForsk announced a call for research on migration and integration. 
  Funding is at best ad hoc and migrants are often excluded from studies, register based studies etc. The National Migration and Health Conference 2018 initiated by Bergen University and The Norwegian Institute of Public Health, and the Bergen Declaration 2018 resulting from the conference. 
However, some research where researchers have competed for funding has been done. Some examples: 
A, B, C 
•Study on immigrants living conditons and health among immigrants (NIPH 2019), 
• Youth, Culture and Competence (UngKul) by NIPH is an umbrella name for several studies that look at the meaning of ethnicity, adaption and mental health. 
• Mental Health Challenges of Immigrants in Norway- A literature review (Kale, 2017).
• Dementia, Ethnic Minorities and Migrants. A Review of the Literature (Kumar et al, 2017). 
• Ahmed SH, et al. (2018) Prevalence and Predictors of Overweight and Obesity among Somalis in Norway and Somaliland: A Comparative Study.  
• The National Centre for violence and traumatic stress studies are funded by the government and provide research and guidance on severe mental health issues such as ptsd, trauma and violence in relation to immigrants and refugees. They also have projects funded by the EU, NFR, Stitelsen DAM and others.        
• The Research Council funded a registry study on “Health Care Utilization among Immigrants in Norway” done by NOVA. Their final report was based on public registry data from 2008 (Elstad, Finnvold and Texmon, 2015). Studies on  
• Mental Health Challenges of Immigrants in Norway- A literature review (Kale, 2017).</t>
  </si>
  <si>
    <t xml:space="preserve">• According to official policy, health care services for migrants shall be included in the mainstream health care system, which is supposed to provide good and equitable services for all.
• According to the reviewed documents, migrant and ethnic minority health is seen as a priority throughout service provider organizations and health agencies. 
• In 2013 a national strategy on migrant health was launched as a first step towards a systematic approach.
• The Norwegian Board of Health Supervision supervises the implementations of policies, guidelines, and standards regarding immigrant health, also in the form of country wide supervision of selected topics. 
• The Ombudsmen (The Ombudsman for Children, Ombudsman for Patients and End-users, and Equality and Antidiscrimination Ombud) supervise the implementation of International Conventions.
• However, in the national health care system there are weaknesses regarding the implementation of policies on migrant health, especially when it comes to quality improvement efforts.   
• Patient organizations like The Norwegian Diabetes Association (Diabetesforbundet), The Norwegian Cancer Society (Kreftforeningen), Deaf Norway (Døveforbundet) and The Norwegian Council for Mental Health (Rådet for psykisk helse) have the latest years developed policies towards improved immigrant health, and so have trade unions like The Norwegian Medical Association and The Norwegian Psychologist Association.  
• NGO’s like Red Cross, The Church City Mission, and Norwegian Women’s Public Health Association are running centers devoted to assist immigrants and refugees, as well as specific projects on immigrants’ health and wellbeing. These NGO’s receive, in addition to other funds, official grants as support for their activities.
</t>
  </si>
  <si>
    <t>Equality of access to education for all foreigners at the secondary level of education. Equality of access to higher education for long-term/permanent residents. Other foreigners may study on paid basis or on the basis of bilateral agreements or as dedicated grant recipients. Art. 43 of Law on Higher Education of 2005. 
Equality of access to standard study grants (welfare, disability) for long-term/permanent residents. Art. 43 of Law on Higher Education of 2005."</t>
  </si>
  <si>
    <t>No such measures targetting TCNs in Poland have never been implemented.</t>
  </si>
  <si>
    <t>No such measures targetting migrant women or youth in Poland have never been implemented.</t>
  </si>
  <si>
    <t>2 years of legal residence and holding a permit valid for at least 1 year (Aliens Act, art. 54, item 4)</t>
  </si>
  <si>
    <t xml:space="preserve">Currently ca. 110 euro per person. This has to be net income, after deduction of expenses such tax, social security and documented costs of accommodation. The above-mentioned criteria concern most of third-country nationals applying for residence permit in Poland. Lawyers assisting migrants note that 456 PLN (or 110 EUR) per family member of net income after excluding rent or housing charges is difficult to meet for many migrant families. </t>
  </si>
  <si>
    <t>Adequate accommodation condition is mentioned only on the occasion of list of documents to be provided by an applicant for temporary residence permit (in a form of legal certificate allowing the use of a given apartment or house).</t>
  </si>
  <si>
    <t>Only a and b are listed in the Aliens Act. The “break-up of family relationship (before three years)” is not explicitly mentioned among the grounds for withdrawal or refusing the residence permit. In fact, Article 53, item 1, points 10 and 11, provide for extending the residence permit even in case of the break-up of family relationship in “the vital interest” of the foreigner. Thus, the “break-up of family relationship” is not strictly a necessary rationale for withdrawing or rejecting the status.</t>
  </si>
  <si>
    <t xml:space="preserve">Five years to specific autonomous permit. </t>
  </si>
  <si>
    <t xml:space="preserve">Commandment of Minister of Education from 4th of October 2001 about the access for migrants to the public schools, states that all categories of migrants have a free access to all public schools, regardless their status. The access to the secondary level of education is on the basis of the owned documents of finishing the lower level of education from their origin countries. If they don’t have such  documents, they are obliged to pass entrance  examinations. The principal of the school is the one who decides about putting the immigrant on the level of education.
Compulsory education is designed by  Polish Constitution. It stays that everyone has a right to the education free of charge. Compulsory education is designed for the childrenage 7 to 18, but status of compulsory schools have only primary school (szkola podstawowa) and lower secondary school (gimnazjum). This is ruled by the Act of System of Education from 7th of September 1991. (amendment from 1999 introduced a new structure of system of education: primary, lower secondary and secondary levels.)
Non-compulsory edu. Art. 43 of the Act on Higher Education states that some categories of migrants (long-term residents but not temporary residents) may take university education and do research in the same way as Polish nationals. Art. 94a of the Act on System of Education gives the right to all migrant children to pre-school education (although with exception of refugees, charges apply, so no equality with citizens here), and the right to vocational or adult education limited to some categories of migrants (long-term residents but not temporary residents). </t>
  </si>
  <si>
    <t xml:space="preserve">No national actions/campaings to support access of pupils with migrant background to higher education. Activities focused on attracting non-Polish citizens (EU and non-EU) to come to study in Poland. </t>
  </si>
  <si>
    <t xml:space="preserve">B/C covered: There is a Commandment of Minister of Education from 14 of November 2007 about the possibility to hire school teching assistant who speaks mother tongue of the minority pupils. This commandment especially concerns Roma children.
 Written information on educational system in migrant languages of origin is provided by local authorities (only Municipality of Warsaw at that time) or NGOs (there is no national guidelines/information available except information in English by EURYDICE Poland about educational system at governmental website). The same same applies to provision of resource persons/centres for orientation of migrant pupils - only selected local governing bodies provides that by themselves or supporting NGO projects. Interpretation services are provided almost solely by NGOs. There are  few schools highering teacher's assistant who can translate and introduce migrant family to Polish educational system or in rare cases translators could have been hired by a school/governing educational authority to a particular situation.    </t>
  </si>
  <si>
    <t xml:space="preserve">A covered:  Commandment of Minister of Education from 6 April 2006  regulates the lessons of Polish language for migrant students. Regardless of status of migration every student has a right to have Polish language lessons free of charge in order to help him/her to take part in regular classes. These lessons are organized by local territorial authority. Diplomatic institutions and consulates can organize additional lessons on language and culture of origin, and then the school is obliged to offer that free of charge. </t>
  </si>
  <si>
    <t>In 2017  was established The National Agency for Academic Exchange (https://nawa.gov.pl/en/nawa) that offers 4 scolarship programmes, exchange programmes, support in Polish language learning.</t>
  </si>
  <si>
    <t>2018 free language courses.</t>
  </si>
  <si>
    <t>Inetrcultural training for teachers will be provideed.</t>
  </si>
  <si>
    <t xml:space="preserve">5 years. However, The residence period may not include time as a seasonal worker, au pair or a posted worker: http://www.pomocprawna.org/index.php?option=com_content&amp;view=article&amp;id=114:pomoc-migrantom-komu-jest-udzielane&amp;catid=1. In Poland, following the Singh judgement, a holder of a temporary residence permit for the purpose of family reunification may also apply for long-term EU residence permit. </t>
  </si>
  <si>
    <t xml:space="preserve">No language requirements for  foreigners who try to obtein the permanent residanc permit or the residence permit for EU long-term resident </t>
  </si>
  <si>
    <t xml:space="preserve">No explicit requirement for national 'settlement permit', but 'stable and regular source of income for supporting oneself and dependents' required for obtaining 'long-term EU resident permit' (Art. 65 of Act of Aliens of 13 June 2003). The income should be "stable and regular" as well as sufficient for independent support of family (higher than social assistance).
No economic resources requirement for  foreigners who try to obtein the permanent residanc permit or the residence permit for EU long-term resident </t>
  </si>
  <si>
    <t>LTR permit is issued for indefinite duration but the card itself is valid for 5 years after which period a new application is needed. Settlement permit is issued for indefinite duration but the card itself is valid for 10 years after which period a new application is needed.</t>
  </si>
  <si>
    <t xml:space="preserve">art. 199(5), art.2015 (1.4)Act of 12 December2013, on Foreigners  -a  foreigner will have their  permanent residance permit or long-term EU residence permit  withdrawn if he/she: has left the territory of Poland for 6 years.   50 - art. 2015 (1.4)Act of 12 December2013, on Foreigners  -   A foreigner will have their long-term EU residence permit  withdrawn if he/she: has left the territory of the European Union for 12 months (or 24 months, when the permit
relates to the EU blue card holder or their spouse) </t>
  </si>
  <si>
    <t>Language requirenments apply for foreigners  who apply  for the  Residence permit for EU long-term.
 The requirement was introduced   on the basis of novelisation of the act of Act of December 12, 2013 on foreigners (Dz. U. z 2018 r. poz. 2094 2399): applicant is obliget to submit the documents confirming knowledge of Polish language (B1 level). The document can be: ) officially certified knowledge of Polish language, referred to in Article 11a of the act of 7 October 1999  on Polish language (Journal of Laws of 2018, pos. 931 and 1669) at least at the B1 level of language fluency.
b) diploma of graduation from school in the Republic of Poland, as defined by Article 2 (2) of the act of 14 December 2016 – Education Law (Journal of Laws 2018 pos. 996, 1000, 1290 and 1669) or university, as defined by the act of 20 July 2018 – the Act on higher education and teaching with the Polish language of instruction;
c) diploma of graduation from school or university with the Polish language of instruction abroad, corresponding to a school or university as defined respectively, by Article2 (2) of the act of 14 December 2016 – Education Law or the act of 20 July 2018 – the Act of higher education and teaching.</t>
  </si>
  <si>
    <t xml:space="preserve">Economic resources requirement apply for foreigners  who apply  for the  Residence permit for EU long-term.
 The requirement was introduced   on the basis of novelisation of the Act of December 12, 2013 on foreigners (Dz. U. z 2018 r. poz. 2094 2399).  Applicant is obliget to subbit  documents certifying a source of stable and regular income to cover living expenses for themselves and any dependent family members thereof (for a person running household alone – in the amount higher than net PLN 701 per month, for a person in a family – in the amount higher than net PLN 528 per month) for the last three years prior to making the application )in the case of mobile holders of the so-called the EU Blue Card – for 52 years prior to making the application) (art. 211-219 Act of December 12, 2013 on foreigners). </t>
  </si>
  <si>
    <t xml:space="preserve">Naturalization process - Recognition as a Polish citizen shall be granted to minor foreigner with one parent who is a Polish citizen residing in Poland on the basis of a permanent residence permit  or a long-term EU resident permit , and the other parent who does not hold Polish citizenship has agreed to this recognition (art.30(4)  Polish Citizenship Act of April, 2009). 
Minor acquires Polish citizenship by birth if at least one of the parents is a Polish citizen or she or he was born on the territory of the Republic of Poland and his/her parents are unknown, they do not have any citizenship or their citizenship is not specified (art.14, art. 15 Polish Citizenship Act of April 2,2009).
</t>
  </si>
  <si>
    <t>B1 level required. Until 2012 when the Citizenship Law changed, the procedure was discretionary. The tests became obligatory in 2012.</t>
  </si>
  <si>
    <t>No civic test.</t>
  </si>
  <si>
    <t>Verification with the police and intelligence agencies to check if no "threat to public order and security" but no definition of the criminal record explicitly.
Polish legislation do not   specify requirements in case of criminal records, but art. 31 (2)  Polish Citizenship Act of April 2, 2009 says that the polish citizenship can be refused  in case if acquisition of the citizenship by the foreigner can provide  a threat to national defense or security or the protection of public safety and order.</t>
  </si>
  <si>
    <t>Art.1 of the Act on implementing some regulations of the EU in the field of equal treatment of 3 Dec. 2010 (henceforth Implementing Act) enumerates race, ethnic origin, nationality, religion. There is no general provision in Polish law prohibiting discrimination based on nationality (meaning citizenship). Similarly, the anti-discrimination provisions of the Labour Code cover all persons, no matter what their nationality (or stateless status), but it does not contain the term stateless person. Nationality is an explicitly protected ground in ETA (Article 1,3) however ‘nationality’ (narodowość) is understood as belonging to a nation (citizenship is not covered verbatim). There is no relevant case law dealing with nationality and ethnicity and the possible overlap of these two grounds.</t>
  </si>
  <si>
    <t>Act of 3rd December, 2010 on the implementation of some regulations of European Union regarding equal reatment, The Labour Code. 
The labour code anti-discrimination provision covers employment.  Implementing Act (Art. 4, point 1) applies to vocational training specifically.</t>
  </si>
  <si>
    <t>Procedures available for victims. Access in all types of procedures.
Shift in burden of proof in procedures. Both apply. Art. 14 of the Implementing Act.
Role of legal entities in proceedings. Both apply. Art.61, clause 1 (option a) and 2 (option b) of the Code of Civil Procedure.
Range of sanctions. At least options a-c, e-g.</t>
  </si>
  <si>
    <t>Until 2010, no institution or body was officially designated as the specialised body as required by Directive 2000/43. The 2010 ETA designated the Ombud’s Office as the equality body. The law appropriately amended the existing Act by granting the Ombud new competences (in addition to its very broad mandate of protecting human rights and freedoms). However, although the new law obliged the Ombud to undertake a number of responsibilities, the law on state budget did not envisage any additional resourcesandfunding for 2011.Notwithstanding these difficulties, the Ombud has started different functions foreseen by ETA.
The  Office of the Commissioner for Human Rights  and Government Plenipotentiary for Equal Treatment are responsible for the execution of Anti-Discrimination Act.</t>
  </si>
  <si>
    <t>The Implementing Act has not equipped the Government Plenipotentiary for Equal Treatment with rights and tasks of legal initiative and representation or investigation.</t>
  </si>
  <si>
    <t xml:space="preserve">Art. 21, point 2, clauses 3-4 of the Implementing Act obliges the Plenipotentiary for Equal Treatment to "undertake activities aiming to eliminate or limit the effects of violations of the principle of discrimination" and to monitor the application of anti-discrimination measures.  </t>
  </si>
  <si>
    <t xml:space="preserve">The Office for the Commissioner for Human Rights and Government Plenipotentiary for Equal Treatment, but the position was joint with the position of Government Plenipotentiary for Civil Society 8.01.2016 and equal treatment activities started to be neglected. </t>
  </si>
  <si>
    <t xml:space="preserve">Statutory health insurance system covers most of the population (insurance premiums + funding from the state). The issue of health insurance is regulated by the Act of 2004 on benefits. 
Categories not eligible for statutory health insurance: foreigners in the territory of Poland (except for the categories stipulated in art. 3, Act of 2004 on health care services financed from public resources), including foreigners employed in foreign embassies, consulates, etc., unless international agreements state differently. 
Categories eligible for statutory health insurance: 
citizens, authorized residents and their families. Statutory health insurance is compulsory for employees, the self-employed, people working in state education, people on benefit and pensions. 
Free access to medical services in public institutions: 
Polish citizens under 18 who live in Poland, women during pregnancy, delivery and postpartum period who have Polish citizenship and live in Poland, polish citizens who live in Poland and meet the income criteria (the dues are paid by social welfare centre), people who are obliged to pay health insurance dues. In most cases they are paid by employer or other institution that pays benefits (e.g. Labour Office, in case of the unemployed), except for self-employment. 
Medical services are available for certain individuals, regardless of being subjected to medical insurance or not: mentally ill or impaired, prisoners, individuals subjected to regulations on infectious diseases, drug and alcohol addicts, individuals helped by emergency, individuals with Pole’s Card. 
The Pole’s Card, which can be granted to a person declaring membership to the Polish nation and meeting the conditions stipulated in the Act of 7 September 2007 on the Pole’s Card, entitles to the benefits of health care in emergencies.
This was created for people who (whose ancestors) after the II world war were displaced within the Soviet Union (mainly from the territories which before the war belonged to Poland) and lost Polish citizenship. If they feel Polish and can prove their roots (there is a special procedure), they can obtain the Pole’s Card which guaranties them many rights in Poland (though it is not very generous when it comes to the national HC access)
The Pole’s Card confirms belonging to the Polish nation. It can be given to individuals who who cannot obtain dual citizenship in their own countries while belonging to the Polish nation according to conditions defined by a law; and, who do not have prior Polish citizenship or permission to reside in Poland.
 The range of benefits is defined in the Act of 27 August 2004.
Foreigners legally entering Poland are required to document their right to health insurance that would cover all possible medical expenses during their stay in Poland. It can be private or statutory insurance . Those who enter the country and are not covered by the statutory system, must present a proof of private insurance (travel insurance – minimum ammount 30 000 euros). 
A foreigner who is entitled to statutory health insurance may indicate a private insurance policy until obtaining insurance policy from National Health Fund. 
When applying for most permits to stay in Poland it is required to provide a proof of health insurance valid in Poland. This is a necessary condition that results in a negative decision, if not met. 
 People who stay and work in the country legally have in most cases state health insurance. In practice, the majority of citizens and foreigners residing in the country legally can or must be subjected to mandatory health insurance. 
One should mention 
Sources: 
1) The Act of 27 August 2004 on medical services financed from public funds. 
2) The Act of 12 December 2013 on foreigners.
3) The Act of 7 September on the Pole’s Card
</t>
  </si>
  <si>
    <t xml:space="preserve">Asylum seekers are not eligible for statutory health insurance. However they are allowed to access free of charge health services in special medical centers (conditional access)
Foreigners applying for refugee status who have registered with the Department of Social Welfare of the Office for Foreigners are entitled to medical care, regardless of whether they live at the centre for foreigners or outside it. 
Medical care for foreigners applying for refugee status in Poland is coordinated by the Central Clinical Hospital of the Ministry of Internal Affairs (CSKMSW) in Warsaw under an agreement with the Office for Foreigners 
 (http://www.udsc.gov.pl)
Costs of rehabilitation, artificial limbs and dental care excluded from CSKMSW services. Such costs are covered directly by the Department of Social Welfare of the Office for Foreigners. The decisions are positive, as a rule, yet it may be negative if the resources are insufficient in a given year. 
Primary and secondary health care, hospitalization, ante and post natal care: same as nationals but healthcare is provided only in specific contracted medical institutions.
Sources
1) The Act of 13 June 2003 on care for foreigners in the Republic of Poland, art. 73. 
</t>
  </si>
  <si>
    <t xml:space="preserve">They don’t receive statutory insurance or any other health coverage. Care may be denied if it is not emergency. 
Except for care provided by rescue teams, all other health services require full payment of costs, even care in hospital emergency units.
In case of emergency, medical care is offered unconditionally, yet the patient can be charged afterwards. 
A foreigner who was refused entry to Poland can be, in justified cases, not be transferred to a third country because of health conditions. Such a person shall be provided medical care in life- or health threatening situations. (art. 303/31) 
A foreigner staying in a guarded centre or in detention for foreigners has the right to use medical care if their state of health requires so (Article 415)
Sources
1) K. Maśliński, Prawne regulacje w zakresie dostępu do ochrony zdrowia nieudokumentowanych migrantów i cudzoziemców ubiegających się o ochronę międzynarodową w Polsce, [in:] Poza systemem. Dostęp do ochrony zdrowia nieudokumentowanych migrantów i cudzoziemców ubiegających się o ochronę międzynarodowa w Polsce. (eds.) Aleksandra Chrzanowska, Witold Klaus. SIP (Stowarzyszenie Interwencji Prawnej), Warszawa 2011.
2)Policies on Health Care for Undocumented Migrants in EU 27. Country report – Poland. Carin Bjorngren Cuadra, April 2010.
3) The Act of 12 December 2013 on foreigners
</t>
  </si>
  <si>
    <t>UDMs: definition of emergency situation and exemption from charges for those unable to pay are both forms of administrative discretion.</t>
  </si>
  <si>
    <t xml:space="preserve">Asylum seekers
Wciąż za kratami.  Raport z monitoringu strzeżonych ośrodków dla cudzoziemców przeprowadzonego przez Helsińską Fundację Praw Człowieka i Stowarzyszenie Interwencji Prawnej. Białas J, Klaus W. (red.),  Helsińska Fundacja Praw Człowieka, Stowarzyszenie Interwencji Prawnej. Warszawa 2014.
(SIP, http://interwencjaprawna.pl/wp-content/uploads/wciaz-za-kratami.pdf)
</t>
  </si>
  <si>
    <t xml:space="preserve">Information on health education and health promotion is communicated by the medical staff and within the classes conducted by NGOs in languages understandable to a group of people applying for refugee status. In addition, employees in detention centres for foreigners speak several foreign languages, including exotic ones (e.g., Hindi, Urdu).
Source: Ministry of Interior, Department of Migration Analyses, Department of Migration Policy
</t>
  </si>
  <si>
    <t xml:space="preserve">According to the Ministry of Interior, Department of Migration Analyses, Department of Migration Policy, with regard to asylum seekers, support in translating during the application procedure and in medical encounters is provided by the centre staff or representatives of non-governmental organizations cooperating with the Office. In addition, there is money for external translatory  services guaranteed in the budget.
Source: Ministry of Interior, Department of Migration Analyses, Department of Migration Policy
The services are realized on the basis of the agreement of the Central Clinical Hospital and the Office for Foreigners. The agreement does not regulate the issue of access to an interpreter. In 2015, a new agreement is to be signed with the Hospital and the issue is going to be settled. The Office for Foreigners, Department of Social Assistance has no legal basis for the regulation of access to an interpreter. The hospital uses interpreters selected in the public procurement procedure, but this applies to translating medical documents which foreigners bring to Poland .
Source: Team for medical services for foreigners in the procedure
SIP - There is no policy. It is extremely rare that the centre staff can help with translation/interpretation. Only NGOs help. Asylum seekers report many language barriers. 
</t>
  </si>
  <si>
    <t xml:space="preserve">Source:
Department of Social Dialogue, Ministry of Health
Ministry of Interior, Department of Migration Analyses, Department of Migration Policy
</t>
  </si>
  <si>
    <t xml:space="preserve"> Source: 
Department of Analysis and Coordination, Department of Social Insurance, Ministry of Health
</t>
  </si>
  <si>
    <t xml:space="preserve">Statutory health insurance system covers most of the population (insurance premiums + funding from the state). The issue of health insurance is regulated by the Act of 2004 on benefits. 
Categories not eligible for statutory health insurance: foreigners in the territory of Poland (except for the categories stipulated in art. 3, Act of 2004 on health care services financed from public resources), including foreigners employed in foreign embassies, consulates, etc., unless international agreements state differently. 
Categories eligible for statutory health insurance: 
citizens, authorized residents and their families. Statutory health insurance is compulsory for employees, the self-employed, people working in state education, people on benefit and pensions. 
Free access to medical services in public institutions: 
Polish citizens under 18 who live in Poland, women during pregnancy, delivery and postpartum period who have Polish citizenship and live in Poland, polish citizens who live in Poland and meet the income criteria (the dues are paid by social welfare centre), people who are obliged to pay health insurance dues. In most cases they are paid by employer or other institution that pays benefits (e.g. Labour Office, in case of the unemployed), except for self-employment. 
Medical services are available for certain individuals, regardless of being subjected to medical insurance or not: mentally ill or impaired, prisoners, individuals subjected to regulations on infectious diseases, drug and alcohol addicts, individuals helped by emergency, individuals with Pole’s Card. 
The Pole’s Card, which can be granted to a person declaring membership to the Polish nation and meeting the conditions stipulated in the Act of 7 September 2007 on the Pole’s Card, entitles to the benefits of health care in emergencies.
This was created for people who (whose ancestors) after the II world war were displaced within the Soviet Union (mainly from the territories which before the war belonged to Poland) and lost Polish citizenship. If they feel Polish and can prove their roots (there is a special procedure), they can obtain the Pole’s Card which guaranties them many rights in Poland (though it is not very generous when it comes to the national HC access)
The Pole’s Card confirms belonging to the Polish nation. It can be given to individuals who who cannot obtain dual citizenship in their own countries while belonging to the Polish nation according to conditions defined by a law; and, who do not have prior Polish citizenship or permission to reside in Poland. The scope of application of the Act has been extended to all persons who can prove Polish citizenship.
 The range of benefits is defined in the Act of 27 August 2004.
Foreigners legally entering Poland are required to document their right to health insurance that would cover all possible medical expenses during their stay in Poland. It can be private or statutory insurance . Those who enter the country and are not covered by the statutory system, must present a proof of private insurance (travel insurance – minimum ammount 30 000 euros). 
A foreigner who is entitled to statutory health insurance may indicate a private insurance policy until obtaining insurance policy from National Health Fund. 
When applying for most permits to stay in Poland it is required to provide a proof of health insurance valid in Poland. This is a necessary condition that results in a negative decision, if not met. 
 People who stay and work in the country legally have in most cases state health insurance. In practice, the majority of citizens and foreigners residing in the country legally can or must be subjected to mandatory health insurance. 
One should mention 
Sources: 
1) The Act of 27 August 2004 on medical services financed from public funds. 
2) The Act of 12 December 2013 on foreigners.
3) The Act of 7 September on the Pole’s Card
</t>
  </si>
  <si>
    <t xml:space="preserve">Asylum seekers are not eligible for statutory health insurance. However they are allowed to access free of charge health services in special medical centers (conditional access).
After submitting the application for international protection, foreigners undergo diagnostic tests in the epidemiological filter. The newly established institution significantly modernized the initial health verification in the clinical and epidemiological and sanitary field of persons crossing the eastern border of Poland and applying for the refugee procedure.
Foreigners applying for refugee status who have registered with the Department of Social Welfare of the Office for Foreigners are entitled to medical care, regardless of whether they live at the centre for foreigners or outside it. Under the law on protection, asylum seekers are granted healthcare services equal in scope to those offered to Poles with the exception of sanatorium treatment and sanatorium rehabilitation. However, medical services are offered to this group only by service providers contracted by the Office for Foreigners which is the first-instance asylum authority.Before,for  many  years  this  medical  assistance  was  granted  in  institutions  contracted  by  the  Central Clinical Hospital of the Ministry of Interior.  (http://www.udsc.gov.pl)
Primary and secondary health care, hospitalization, ante and post natal care: same as nationals but healthcare is provided only in specific contracted medical institutions.
Sources
1) The Act of 13 June 2003 on care for foreigners in the Republic of Poland, art. 73. 
</t>
  </si>
  <si>
    <t>Legal migrants and Asylum seekers. Website for migrants in different languages, co-financed by the EU’s Asylum, Migration and Integration Fund:
http://www.migrant.info.pl/Health_insurance_and_medical_care.html
Wciąż za kratami.  Raport z monitoringu strzeżonych ośrodków dla cudzoziemców przeprowadzonego przez Helsińską Fundację Praw Człowieka i Stowarzyszenie Interwencji Prawnej. Białas J, Klaus W. (red.),  Helsińska Fundacja Praw Człowieka, Stowarzyszenie Interwencji Prawnej. Warszawa 2014.
(SIP, http://interwencjaprawna.pl/wp-content/uploads/wciaz-za-kratami.pdf)</t>
  </si>
  <si>
    <t xml:space="preserve">Asylum seekers. Information on health education and health promotion is communicated by the medical staff and within the classes conducted by NGOs in languages understandable to a group of people applying for refugee status. In addition, employees in detention centres for foreigners speak several foreign languages, including exotic ones (e.g., Hindi, Urdu).
Source: Ministry of Interior, Department of Migration Analyses, Department of Migration Policy
</t>
  </si>
  <si>
    <t xml:space="preserve">According to the Ministry of Interior, Department of Migration Analyses, Department of Migration Policy, with regard to asylum seekers, support in translating during the application procedure and in medical encounters is provided by the centre staff or representatives of non-governmental organizations cooperating with the Office. In addition, there is money for external translatory  services guaranteed in the budget.
Source: Ministry of Interior, Department of Migration Analyses, Department of Migration Policy
“Polish authorities do not provide interpretation free of charge and most of the asylum seekers are not able to pay for such assistance on their own. Accordingly,with  regards to  the  newest  agreement  with a private  medical  contractor,  concluded  in  June  2015, the contractor  is  obliged  to  ensure  a  translation  during  the medical  and psychological  consultation,  if  it  is needed. During  the  monitoring  in Bezwola and Białystok held  in  2015, Russian  speaking asylum seekers confirmed that doctors and psychologists working in these centres know the Russian language” (https://www.asylumineurope.org/sites/default/files/report-download/aida_pl_update.iv_.pdf)
The Office for Foreigners, Department of Social Assistance has no legal basis for the regulation of access to an interpreter. The hospital uses interpreters selected in the public procurement procedure, but this applies to translating medical documents which foreigners bring to Poland .
Source: Team for medical services for foreigners in the procedure
Asylum seekers report many language barriers. 
</t>
  </si>
  <si>
    <t>Temporary work permit holders can change employers.</t>
  </si>
  <si>
    <t xml:space="preserve">All categories have access to the government's services to help the unemployed find jobs. </t>
  </si>
  <si>
    <t>Third-country national workers may be excluded from disability on non-contribution regime but cannot be excluded from the minimum social benefit (income support)</t>
  </si>
  <si>
    <t>The right to family reunification is granted to those who hold a residence permit of one year or more (Law n.º 23/2007, of 04/07, art.75º).
The time requirement of one year may be dispensed with in the following cases: Residents whose right of residence has been obtained under cover of the ruling in sub-paragraphs l), m) and n) of art. 87 of Decree Law nº244/98 of 8 August, that is, who have been respectively the holders of a work permit for 3 years, holders of authorization for residence for 5 years or diplomatic and consular representatives.</t>
  </si>
  <si>
    <t>The entry and permanence of the family member should be regular.</t>
  </si>
  <si>
    <t>Ordinancen No. 1563/2007 of 11/12 (Art. 2º and Art. 9º); Regulatory Decree No. 84/2007 of 05/11; Ordinance No. 760/2009 of 16/07
http://dn.sapo.pt/inicio/portugal/interior.aspx?content_id=1264368 and http://www.governo.gov.pt/pt/GC17/Noticias/Pages/20090717_Not_Portaria_760_2009.aspx</t>
  </si>
  <si>
    <t>Proof of adequate accommodation - Original and photocopy of the deeds of the home or rental contract.</t>
  </si>
  <si>
    <t>One can lose residence status when the resident and the relatives have not maintained family ties, without prejudice to the provisions of article 58(5) of the law, which lays down that in case of legal separation of people and their goods, divorce, widowhood, death of a parent or child or when adulthood has been reached, individuals can be entitled to residence status before the legal period has elapsed.</t>
  </si>
  <si>
    <t xml:space="preserve">Support to access to university education:                  
a. Targeted measures to increase migrant pupils' access to academic routes that lead to higher education.                                                                        
b.Targeted measures to increase acceptance and successful participation of migrant pupils, e.g. admission targets, additional targeted language support, mentoring, campaigns, measures to address drop-outs.      </t>
  </si>
  <si>
    <t xml:space="preserve"> The CNAIM/ACM provides information and guidance in choosing the learning institution (high school and university, enrollment and recognition of academic qualifications). (https://www.acm.gov.pt/pt/estudar)</t>
  </si>
  <si>
    <t xml:space="preserve">Only in a. 
Decree-Law nº 139/2012. Diário da República, 1st series—No. 129—5th July 2012 – Guidelines for the organization and management of the curricula of the primary and secondary grades.
Date of adoption &amp; date of entry into force: 5th July 2012 &amp; school year 2012-13 
The offer of Portuguese as a Second Language (PLNM), being a subject in the curriculum, is the same as in article 8 of Law 6/2001 for Basic Education and for secondary Education in article 5 Law 74/2004. However, the schools should be responsible for the regulation of the offer made available taking into account the characteristics of the students. </t>
  </si>
  <si>
    <t>Language supports provides a subject of portuguese as a second language in order to improve communication and academic skills.
All levels of development for Portuguese as second language (PLNM) are presented in Law 7/2006 of February 6, for Basic Education (ages 6-15), and Law 30/2007 of August 10 for Seconsdary Education (ages 16-18).</t>
  </si>
  <si>
    <t xml:space="preserve">Schools can follow guidelines and ask for orientation from other institutions but they have autonomy to develop their own quality indicators.
</t>
  </si>
  <si>
    <t>b. Appreciation of cultural diversity is included in Citizenship Education as a cross- curriculum transdisciplinary area, National Curriculum for Basic Education in Decree Law 94/2011 of 3 August (articles 3, 5 and 6).</t>
  </si>
  <si>
    <t xml:space="preserve">Participation in intercultural training is not compulsory or an official requirement for teachers, even if its included in the pre-service training (by initiative of higher-education  institutions) or available in other types of courses.   Reavaliação, não há alteração relativamente à prática, se aplicarmos o principio legal de facto não há obrigatoriedade na existência de formação intercultural dos profs. </t>
  </si>
  <si>
    <t xml:space="preserve">There are 3 National Immigrant Support Centres (CNAIMs Lisbon, Porto and Faro) composed of different offices, some under the responsibility of certain public institutions and others (GAEI - Offices of Specialized Support to Immigrants) under the responsibility of the High Commission for Migration (ACM, I.P.). The CNAI were introduced by the Decree-Law No. 27/2005, of 4/2 (when it added art. 4-A to Decree-Law No. 251/2002, of 22/11).   
There is also the CLAIM network (more than 100 Local Centers to Support Migrants’ Integration).  There is also the Migrant Support Line and ACM also created two channels of communication, interaction and participation, to facilitate the access of migrants and refugees to services promoted by the institute: the app MY CNAIM and the Migrant Forum. Know more about these and other services: https://www.acm.gov.pt/acm/servicos
Among the specialized offices we have also: the Family Reunification Support Office (GARF), the Legal Support Office (GAJI), the Office of Social Support (GAS), the Housing Support Office (GAH), the Employment Support Office, the Consumer Support Office (GAIC) and the Support Office for Qualification (GAQ).  </t>
  </si>
  <si>
    <t>Portugal requires a basic knowledge of the Portuguese language - (Portuguese Immigration Law, Act 23/2007, Art 126(1)(e). Proof
of knowledge of the Portuguese language may be established in one of the
following ways: i) An educational certificate issued by a legally recognised
official, private or cooperative Portuguese educational institution, proving
the successful completion of the level of education; ii)  A certificate of  a Portuguese language course issued by the
Institute for Employment and Vocational Training (IEFP); iii) - A certificate
of Portuguese as a foreign language, issued following a test at a Portuguese as
a Foreign Language evaluation centre recognised by the Ministry of Education..</t>
  </si>
  <si>
    <t>The criterion for determining the means of sbsistence is made by reference to the guaranteed monthly minimum wage,  net of contributions Social Security with the following valuation per capita in each household:               
a) First adult 100%;               
b) Second or more adults 50%;  
c) Children and young people under the age of 18 years and adult children over 30%.</t>
  </si>
  <si>
    <t xml:space="preserve">By naturalization (art. 6.º of the LN) - Foreign legal resident for at least 6 years (n.º 1 of art. 6.º of the LN) </t>
  </si>
  <si>
    <t xml:space="preserve">The granting of nationality (original nationality) - a) Individuals born in Portuguese territory, children of foreigners, if at least one of the parents were born and have been resident in Portugal independently of the permit at the time of birth; b) Individuals born in Portuguese territory, children of foreigners who are not in the service of their country and who express the wish to be Portuguese and who have at least one of the parents resident at the time of birth and are in possession of a valid resident for at least 5 years. </t>
  </si>
  <si>
    <t>Decree-Law nº 43/2013. Diário da República, 1st series—No. 63—1st April 2013 - Adjustments to the model of knowledge assessment of the Portuguese language under the process of acquisition of nationality.
Date of adoption &amp; date of entry into force:
1st April 2013 &amp; 2nd April 2013
Summary of changes:
Introduction of changes in the model of evaluation of the Portuguese language, namely in the process of acquiring Portuguese nationality.
In the Article nº 25, the following diploma includes some changes concerning the evaluation of Portuguese language knowledge, defining various possibilities of testing the knowledge of Portuguese language.</t>
  </si>
  <si>
    <t xml:space="preserve">Legal migrants (with residence permit and a health card) have access to same health coverage under the condition that they have stayed in the country for at least 90 days. 
Legal documents:
Order (Despacho) 25360/2001 (Health Ministry)
Internal Act nº12/DQS/DMD 07/05/09 ((DGS)
http://www.dgs.pt/departamento-da-qualidade-na-saude/documentos/circular-informativa-12-dqsdmd-2009-pdf.aspx 
As set forth by the Order and the Internal Act, legal migrants (holding residence permit) are entitled to access health system on equal footing as nationals. With regard to legal migrants holding a temporary visa and/or work permit and not applying for a residence permit, their situation is foreseen in the Order but not in the Internal Act and/or it is not clear in the latter to what extent this group is included in the category “migrants residing in the territory”. This change is due to changes in the immigration law, that remove some temporary residency temporary visas/permits in 2007. 
Other legal documents: National Constitution 
Law 48/1990 Health Base Law mentions that foreigners from a third country should have access in reciprocity 
Order (Despacho) 25360/2001 (Health Ministry)
There are some international/bilateral protocols with some countries (mainly African Countries of Portuguese Language) that have access to free care as they come in treatment agreements. Also, there are social security treaties (i.e. Brazil, Cape Verde, Morocco, Tunisia) that allows access to health services in cases of stay or residency, however citizens of these countries must present a proper form.  
</t>
  </si>
  <si>
    <t xml:space="preserve">
A: Recomendation 9/A/2009 of Provedor de Justiça (about residence proof of over 90 days stay issued by Juntas de Freguesias) in order to claim exemption.
B: Applies to all groups in respect of registration at a health centre, how rigorously payment is demanded and assignation of a family doctor. </t>
  </si>
  <si>
    <t xml:space="preserve">There is a new law that regulates asylum and refugees in Portugal Law  n.º 26/2014, mainly to transpose EU Directives, and it is the first change to Law 27/2008 of asylum seekers and refugees. Art 52º of this law refers to health &amp; medical assistance. Article 56 refers to material conditions and health care
     Art. 56 stipulates that
1. Where it is established that an applicant has sufficient resources they may be requested to contribute, in whole or in part, to cover the cost of the material reception conditions and health care.
2. If it is proved that an applicant had sufficient means to cover material reception conditions and health care at the time when these basic needs were being covered, the competent authority may require the respective reimbursement. 
Free health care is thus conditional on having limited resources, however it may be difficult to implement, most likely to be retroactive. DGS said to be a rule coming from the EU.
</t>
  </si>
  <si>
    <t xml:space="preserve"> A: Asylum seekers may have to present evidence that they are not able to pay health charges themselves (cf. Q. 2a)   B: Applies to all groups in respect of registration at a health centre, how rigorously payment is demanded and assignation of a family doctor. 
</t>
  </si>
  <si>
    <t>In law, UDMs still have conditional entitlement to emergency care under the following conditions: 'economic insufficiency' and declaration issued by local parish and signed by two witnesses of living 90+ days in the country. Administrative measures taken by the Ministry of Health to implement the 2011 law have made it almost impossible for UDMs to exercise their rights granted by the 2001 law (see following indicators on documentation and discretion). Despacho nº25 360/2001 (Health Ministry) states that exemptions depend upon proof that the UDM has resided in the country for longer than 90 days. To prove this, a certificate must be presented from the parish authorities where a UDM is living. Once this requirement is met there is a list of specific situations, characterised as ‘endangering pubic health’ in which UDMs are entitled to free care on the same footing as nationals.
In 2013 the Health Ministry issued a new guide with specific information on how to access health services in the NHS (see note 2). The guide restates the law from 2001, defining the situations that ‘endanger public health’ as follows (see note 3 for the original text):
1) urgent and life-saving health care;
2) communicable diseases that pose a danger or threat to public health (tuberculosis or AIDS, for example);
3) care in the area of maternal and child health and reproductive health, including access to family planning counseling, abortion, monitoring and surveillance of women during pregnancy, childbirth and postpartum and health care for the newborn;
4) Health care for children who are living in Portugal, as defined in Decree-Law No. 67/2004 of 25 March;
5) vaccination, according to the National Programme on Immunization in force;
6) Citizens in situations of social exclusion or in a situation of financial need, according to the proof issued by the competent authorities.
The last condition is remarkable because it characterises a social situation as a threat to public health and exempts UDMs in this situation from health care charges.
If these exemptions were still in force, the correct coding for the entitlements for UDMs would have been as follows.
► There are two conditions for inclusion (q. 3a):
1. 90-day residence, and
2. “Social exclusion or financial need” (case 6 above)
► If these are satisfied, full coverage is granted (q. 3b ).
► If they are not satisfied, the right to “urgent and life-saving health care” exists, and:
► Additional exemptions (q. 4) are also granted guaranteeing treatment for the conditions referred to in cases 2-5. (For some of these conditions the 90-day residence condition still applies, but it is not clear which.) 
However, two additional procedures have recently been introduced – also laid down by law – which create insurmountable obstacles for UDMs wishing to claim exemption from charges. 
1.  In 2011 an electronic records system was introduced that initially required all patients to have an electronic card, which is not issued to UDMs. A manual published in December 2013 (see note 2) contained instructions for solving this problem, but workers in the field maintain that it does not do so.
2. Since 2011 the requirements for proving “financial need” have been changed in such a way that UDMs cannot satisfy them. 
Previously (see Circular Informativa nº 12/DQS/DMD 2009), proof of financial need was provided by the Social Security authorities, who also took into account humanitarian considerations. However, following measures taken by the Troika, Decree Law n.º 113/2011 (subsequently incorporated in Decree Law n.º 128/2012) introduced a new system whereby exemptions from charging on grounds of hardship (whether for migrants or nationals) were handled online using more ´objective´ procedures. To prove that their income (and that of family members) was low enough to qualify as “financial need”, UDMs now had to fill in the form Requerimento:
http://www.acss.min-saude.pt/Portals/0/Mod.RIEITM%20-%20ACSS.pdf  
This form must be accompanied by (copies of) the following documents for the applicant and their family:
- Citizenship card (or national ID, passport, birth certificate)
- NHS card 
- Fiscal Identification Number (NIF)
- Social Security Identification card.
Most (perhaps all) UDMs lack some or all of these documents. More seriously, access to the portal for filling in this form depends on having a patient identification number, which as we have seen above UDMs cannot obtain. 
We therefore conclude that the exemptions from payment made possible by Despacho nº25 360/2001 have been effectively nullified by Decree Law n.º 113/2011, with the result that UDM’s have no entitlement to free health care on grounds of “social exclusion or financial need”.
They are however still entitled to exemptions on the grounds described in question below.</t>
  </si>
  <si>
    <t>A: UDMs have to present a certificate from their local town hall showing they have been residing for 90 days (with signatures of two witnesses).                    B: Applies to all groups in respect of registration at a health centre, how rigorously payment is demanded and assignation of a family doctor. 
The assessment of  “urgent and life-saving health care” (see q. 3) is subject to clinical discretion.
One form of administrative discretion that could have had favourable outcomes for UDMs has been replaced by a restrictive rule. The 2009 Internal Act stated that healthcare units could require the payment of costs by UDM (poderão exigir a cobrança) in cases allowed by the law. However, the 2013 Manual states that they have to require such payment (devem exigir a cobrança).</t>
  </si>
  <si>
    <t xml:space="preserve"> CNAI; CLAIIs for legal migrants
CPR for refugees &amp; aslylum seekers (Portuguese Bureau for Refugees), information about asylum seekers is very limited in general. 
Information sometimes is disperse, but available.  
</t>
  </si>
  <si>
    <t xml:space="preserve">Mostly for regular and irregular migrants and less for asylum seekers. Asylum seekers/refugees tend to be outreached by the Portuguese Refugee Council or thr Jesuit Centre for Refugees.
</t>
  </si>
  <si>
    <t>There is a telephone services that is available free of charge.</t>
  </si>
  <si>
    <t xml:space="preserve">In the past there were some initiatives, but at present they do not exist. Previously, consultations or information delivery were ad hoc. 
The now extinct High Commissariat for Health used to involve some migrant association in the development of information about health care. However this was done on ad hoc basis, and no longer takes place. 
There is no explicit policy measures to encourage migrants’ involvement in service provision, service design and delivery. 
National Integration Plan (already expired) opened the possibility of consultation but not implemented. Overall the participation of migrants in an advisory board is carried out but not for health issues. Health in not included, on the contrary, is excluded at the integration policy level as something that only concerns the Ministry of Health.
</t>
  </si>
  <si>
    <t xml:space="preserve">A, B, C, D (but not systematically) 
Funding for research is not always available from the ministry of health. Research is mainly funded by  National Science Foundation (team or individual projects), as well as EU and other funds (Gulbenkain Foundation), depending on individual interests not institutionals. More academic reserach than inserted into the NHS
ACM funds research projects avoiding health issues (health of migrants is excluded from the agenda of research).
</t>
  </si>
  <si>
    <t xml:space="preserve">CNAI / ACM and Ministry of Health through facilitating a nurse to run the health office of the on-stop shop is available, but it is not systematic.
Measures are taken to solve specific issues, such as the Manual, but it is not a priority in the NHS. 
</t>
  </si>
  <si>
    <t xml:space="preserve">A Inclusion is unconditional . 
In May 2016, the Central Administration of Health Systems (ACSS) and the Health Directorate General (DGS) issued a Circular Informativa Conjunta n.º13/2016/CD/ACSS (Joint Informative Document for dissemination through health care services across the country) to reinforce Law n.º 26/2014 of 5th of May to guarantee “a rapid and obstacle-free access” to the National Health Service (NHS) for asylum seekers and beneficiaries of international protection, including their family members.
https://www.ers.pt/uploads/writer_file/document/2395/Circular_informativa_ACSS_e_DGS_refugiados_13_2016_CD_ACSS.pdf
Circular Informativa Conjunta n.º 13/2016/CD/ACSS states that:
1) Asylum seekers and beneficiaries of international protection and their family members are entitled to access the NHS.
2) Access to the NHS is granted upon presentation of any valid document issued by the Immigration and Border Service (SEF). Valid documents are provided by SEF from the moment an asylum application is made (when asylum seekers become the holders of a “Certificate of Issuance of a Request for International Protection”) until the moment a final decision is done on the asylum procedure). These documents also include requests for prorogation of temporary residence permit, for example. Circular Informativa Conjunta lays out the designations of all 16 different types of documents that may be issued by SEF regarding asylum claims and international protection.
3) Asylum seekers and beneficiaries of international protection and their family members are exempted from user charges (taxas moderadoras).
It states further that asylum seekers and their family members are registered in NHS health care services’ information systems without registration in the National User Register (sporadic registration). This means they are registered as “sporadic users” and do not need a User Number (which is the number guaranteeing access to the NHS for regular migrants and nationals). Beneficiaries of international protection are registered in the National User Register.
Circular Informativa Conjunta n.º 13/2016/CD/ACSS does not make any mention to article 56 of Law n.º 26/2014, that regulates asylum and refugees in Portugal Law  n.º 26/2014, mainly to transpose EU Directives, and it is the first change to Law 27/2008 of asylum seekers and refugees. Art 52º of this law refers to health &amp; medical assistance. Article 56 refers to material conditions and health care and stipulates that:
1. Where it is established that an applicant has sufficient resources they may be requested to contribute, in whole or in part, to cover the cost of the material reception conditions and health care.
2. If it is proved that an applicant had sufficient means to cover material reception conditions and health care at the time when these basic needs were being covered, the competent authority may require the respective reimbursement. 
Circular Informativa Conjunta n.º 13/2016/CD/ACSS also does not instruct care providers to assess the (financial) means of asylum seekers and beneficiaries of international protection. This means that, in practice, care providers are not required to ask asylum seekers and beneficiaries of international protection to pay the costs of their care.
Generally, asylum seekers appear to be able to register in the NHS as “sporadic users”. The previous computer system problem that did not allow this (as reported in the previous assessment) has been solved. They cannot be asked to pay for services (including user charges) and they usually aren’t. However, some administrative staff are not informed of Circular Informativa Conjunta n.º 13/2016/CD/ACSS and its contents (in part because many are overloaded with work and in some services there is a lot of staff mobility). There are thus reports of a few instances of asylum seekers who were denied access to services.  
So, some administrative discretion appears to exist but that should be reported in question 5.
</t>
  </si>
  <si>
    <t xml:space="preserve">In principle, undocumented migrants are required to pay fees  for all treatment received, although since 2001 the law has provided for certain important exemptions. 
Despacho nº25 360/2001 (Health Ministry) states that exemptions depend upon proof that the UDM has resided in the country for longer than 90 days. To prove this, a certificate must be presented from the parish authorities where a UDM is living.
Once this requirement is met there is a list of specific situations, characterised as ‘endangering pubic health’ in which UDMs are entitled to free care on the same footing as nationals.
In 2014 the Health Ministry issued a new guide with specific information on how to access health services in the NHS (see endnote 2). The guide restates the law from 2001, defining the situations that ‘endanger public health’ as follows (see note 3 for the original text):
1) urgent and life-saving health care;
2) communicable diseases that pose a danger or threat to public health (tuberculosis or AIDS, for example);
3) care in the area of maternal and child health and reproductive health, including access to family planning counseling, abortion, monitoring and surveillance of women during pregnancy, childbirth and postpartum and health care for the newborn;
4) Health care for children who are living in Portugal, as defined in Decree-Law No. 67/2004 of 25 March;
5) vaccination, according to the National Programme on Immunization in force;
6) Citizens in situations of social exclusion or in a situation of financial need, according to the proof issued by the competent authorities.
The last condition is remarkable because it characterises a social situation as a threat to public health and exempts UDMs in this situation from health care charges.
On the basis of the above, the correct coding for the conditions of entitlement of UDMs is as follows.
► There are two conditions for inclusion:
1. 90-day residence, and
2. “Social exclusion or financial need” (case 6 above)
► If these are satisfied, full coverage is granted.
► If they are not satisfied, the right to “urgent and life-saving health care” exists, and:
► Additional exemptions  are also granted guaranteeing treatment for the conditions referred to in cases 2-5 (see question 4).  (For some of these conditions the 90-day residence condition still applies, but it is not clear which.) 
However, two additional procedures were introduced in Decree Law n.º 113/2011 which create obstacles for UDMs wishing to claim exemption from charges on grounds of “social exclusion or financial need”. 
1.  An electronic records system was introduced that initially required all patients to have an electronic card, which is not issued to UDMs. A manual published in December 2013 (see note 2) contained instructions for solving this problem, but workers in the field maintain that it does not do so.
2. The 2011 legislation introduced a new procedure for “financial need” have been changed in such a way that UDMs cannot satisfy them. 
Previously (see Circular Informativa nº 12/DQS/DMD 2009), proof of financial need was provided by the Social Security authorities, who also took into account humanitarian considerations. However, following measures taken by the Troika, Decree Law n.º 113/2011 (subsequently incorporated in Decree Law n.º 128/2012) introduced a new system whereby exemptions from charging on grounds of hardship (whether for migrants or nationals) were handled online using more ´objective´ procedures. To prove that their income (and that of family members) was low enough to qualify as “financial need”, UDMs now had to fill in the form Requerimento:
http://www.acss.min-saude.pt/Portals/0/Mod.RIEITM%20-%20ACSS.pdf   
This form had to be accompanied by (copies of) the following documents for the applicant and their family:
- Citizenship card (or national ID, passport, birth certificate)
- NHS card 
- Fiscal Identification Number (NIF)
- Social Security Identification card.
Most (perhaps all) UDMs lack some or all of these documents (unless they have been a documented migrant at a given time, then, are treated as if they were nationals because this affects mainly entry to the system). More seriously, access to the portal for filling in this form depends on having a patient identification number, which as we have seen above UDMs cannot obtain. 
We therefore conclude that the exemptions from payment made possible by paragraph 6 of Despacho nº25 360/2001 have been effectively nullified by Decree Law n.º 113/2011, with the result that UDM’s have no entitlement to free health care on grounds of “social exclusion or financial need”. A new system for exemptions was created online through the Saude 24. (https://www.sns24.gov.pt/servico/pedir-isencao-de-taxa-moderadora/ ), yet required documents are not likely to be provided by UDM)  
This does not affect the entitlement to “urgent and life-saving care” (paragraph 1) and care on the public health grounds described in paragraphs 2-5 (see q. 3c).
</t>
  </si>
  <si>
    <t xml:space="preserve"> CNAI; CLAIIs for legal migrants
https://www.acm.gov.pt/pt/-/rede-claii-centros-locais-de-apoio-a-integracao-de-imigrant-3
https://www.acm.gov.pt/pt/-/apoio-a-integracao-de-pessoas-refugiadas 
CPR (Portuguese Bureau for Refugees), continues to deal with refugees &amp; aslylum seekers, however, ACM has taken over under their jurisdiction more responsibilities regarding these  populations. Since the refugee crisis, information about asylum seekers and refugees is more widespread, and several CSOs work together with the state in providing integration services. 
</t>
  </si>
  <si>
    <t xml:space="preserve">Mostly for regular and irregular migrants. More CSOs are involved in providing health education outreach: MdM; SCML, Solidaridade Imigrante, Renovar a Mouraria, etc. 
Since 2015, more information for asylum seekers and refugees is available. Asylum seekers/refugees are populations than are under the jurisdiction of ACM at present, although the Portuguese Refugee Council still plays a role. More institutions dealing with refugees and asylum seekers are in place now: Jesuit Centre for Refugees, PAR, Crescer, and even some Municipalities, although tasks are divided between reception and integration.
</t>
  </si>
  <si>
    <t xml:space="preserve">There is a telephone service that is available free of charge.not available on the spot, in general.
Previous booking is advisable, as translation services are 
Some interpreters/translator/cultural mediators have been hired by NGOs who serve refugees/asylum seekers populations, and provide translations for different services, including health.
</t>
  </si>
  <si>
    <t xml:space="preserve">Only A (cultural mediators)
Policy promoting migrants’ involvement in service delivery focuses exclusively on intercultural mediators. Current and past policy establishes the promotion of intercultural mediators. However, implementation is problematic. There are no official numbers on the amount of mediators currently working, or where they are employed. Mediators appear to not be physically available at health care services and it is hard to get the hold of them (e.g. via telephone). Some mediators may be found in ACM and in municipalities, but it is uncertain how many and in which municipalities. In our view, involvement through mediators is not effective and should not be considered a positive indicator.
PEM’s Measure 16 entails mediators. The two previously existing programs on intercultural mediation – the municipal mediators (entailing Roma mediators) and the intercultural mediators (entailing Portuguese and immigrant mediators) – have been integrated. At present, there is only one programme. In 2015, 15 mediators were working throughout the country (PEM’s Relatório de Execução 2015-16). Information on the number of intercultural mediators available in other years was not found.
In 2018, a call for funding to sponsor Teams of Intercultural Mediators was launched by ACM. Municipalities are considered to be key partners in funding applications. One can assume thus that the Municipal Intercultural Mediators will be working for municipalities (and not from within health care services). These teams are expected to promote the integration of migrants, as well as local Roma communities, by facilitating their access to public services (including health services). The extent to which they actually work in the field of health could not be determined.
16B
No policies explicitly encouraging migrants’ involvement in the development and dissemination of information were found.
Leaflets informing on health issues on different languages available at the National Support Centre for Migrants Integration (CNAIM) that belongs to ACM. We could not determine whether they were designed together with migrant representatives.
16C
Policy on migrant involvement in research is anecdotal and lacks iimplementation. There is a statutory/EU co-sponsored fund (Fund for Asylum, Migration and Integration Fund, AMIF) that values partnerships between academics and migrant organisations in a few of its calls for projects. In practice, however, it is difficult to implement. People from migrant organisations usually lack a scientific curriculum. Funds are allocated to universities and it is difficult for universities to hire people for research projects who do not have a scientific cv (because they cannot make calls for other types of work and candidates with a scientific cv will apply and most likely have to be selected).
Aside from governmental measures, some academics establish partnerships with migrant organisations in order to carry out research projects. But this is done out of personal initiative, not policy.
16D
There are no policy measures explicitly promoting migrants’ involvement in the evaluation, planning and running of services.
16E
There are no policy measures explicitly promoting migrants’ involvement in the design of services.
</t>
  </si>
  <si>
    <t xml:space="preserve">Three or four of these topics: A, B, C, D 
Several funding bodies have supported research on all four topics in the past 5 years.
Governmental funding for research on migrant health is provided by: 
1) Secretary General of Ministry of Home Affairs (SGMAI) in partnership with the High Commissariat for Migration (ACM), which run the Fund for Asylum, Migration and Integration (FAMI). FAMI had two funding calls on migrant health, in 2017 and in 2018. https://www.acm.gov.pt/-/fundo-para-o-asilo-a-migracao-e-a-integracao-fami- 
2) Foundation for Science and Technology, which funds individual and team projects. It has no specific calls for migrant health research. Applications on this topic depend on researchers.
3) Municipalities may fund projects related to migrant health, occasionally. These tend to be health promotion or action-research projects.
Non-governmental funding is provided by:
1) Calouste Gulbenkian Foundation, which funds projects related to migration (including health)
2) EU Health programme 2014-2020. DGS got two projects funded under this programme: SH-CAPAC – Supporting health coordination, assessments, planning, access to health care and capacity building in member states under particular migratory pressure; and, CARE – Common Approach for REfugees and other migrants’ health.
</t>
  </si>
  <si>
    <t xml:space="preserve">No systematic attention is paid to migrant or ethnic minority health in any part of the health system. General policies are preferred over targeting populations. Measures are left to individual initiative.
The Ministry of Health, and its Health Directorate General (DGS), does not objectively prioritise migrant health through national-wide programmes or allocation of funds, even if the official discourse is one that values migrant health.
DGS and IOM signed a Memorandum of Understanding that establishes a cooperation framework to promote migrant health (year not known). The MoU establishes the development of the following mutual cooperation areas: promotion of equitable access to health care y migrants. Promotion of migrants’ literacy in priority areas of public health, training of health professionals and administrative staff  in issues related to migration, and promotion of good practices and “ethical mobility” of health professionals.
DGS is partner in projects funded by EU funds and IOM but allocates practically no funds for research itself or via the Ministry of Health. Female Genital Mutilation seems to be the only area in which the DGS has been more active in collaboration with other CSOs (APF). DGS published a study on the topic in 2016.
Although trainings for professionals are promoted (through a partnership between DGS, ACM, and IOM), they appear to reach a small number of professionals though numbers for all initiatives done yearly are not available. Many of these trainings are sponsored through FAMI and possibly other international funds.
DGS undertakes some health promotion initiatives for migrants (“Smart eating – eat better, save more”) but they are residual and tend to occur in only a few regions (Lisbon and the other one varies per initiative).
Some health care services have initiatives designed for migrants or local Roma communities, because of high numbers of migrants and ethnic minorities in their catchment areas. However, these are done out of individual initiative.
ACM’s National Support Centre for Migrants Integration (CNAIM) still has a Health Office.
</t>
  </si>
  <si>
    <t>Immigrants are not allowed to work in the government (municipal or federal for that matter), but most public sector jobs are accessible.</t>
  </si>
  <si>
    <t>in Russian law there are restrictions in self-employed activities - such areas as,  for example, work in pharmacies, selling alcohol, etc.
Foreign residents have to first acquire statuses. Acquisition of such status is conditional on linguistic tests.Further, according to the law of the Russian Federation, all categories of migrants legally located in Russia have access to self-employment (the presence of a patent is already the basis for self-employment). However, there are a number of types of entrepreneurial activities that are closed for their implementation by foreign citizens - the securities market, the sale of medical preparations, the sale of alcohol, the sale of weapons, ammunition, military equipment, the organization of gambling, and the provision of electricity.</t>
  </si>
  <si>
    <t xml:space="preserve">All legal migrants who hold a patent. </t>
  </si>
  <si>
    <t>Depends on bilateral or multilateral international agreements between the Russian Federation and other countries</t>
  </si>
  <si>
    <t>There are no programs aimed specifically at foreign nationals. The law on employemnt applies to foreign nationals (FZ 1032-1.6.2), and includes support for self-employment of the unemployed and labour mobility, but there are no preferences for the migrants.</t>
  </si>
  <si>
    <t xml:space="preserve">The right for maternity leave is granted to foreign residents from groups A and B.
Unemployment benefits are only paid to Russian citizens. 
Pensions are paid only to foreign residents who hold a permanent residence permit, and only if a corresponding bilateral international agreement has been signed with the parent country. 
Those who have a residence permit enjoy all social security benefits, and only some categories of migrants who have a temporary residence permit have acess only to some social benefits. According to the law of the Russian Federation, migrants have the right to receive unemployment benefits, but if they are registered with the Employment Service, this can lead to the cancellation of the temporary residence permit and residence permit, and deprive the citizen of the right to stay legally in the Russian Federation. Emergency medical care for sudden acute illnesses, conditions, exacerbation of chronic diseases that pose a threat to the patient’s life, accidents is provided to foreign citizens by medical organizations for free. Since 2015, foreign citizens with a residence permit have the right to an old-age insurance pension under pension legislation, while the insurance experience must be at least 15 years. The right to maternity leave of foreign women working in Russia is described in Federal Law No. 255 of December 29, 2006, “On Compulsory Social Insurance for Temporary Disability and in Connection with Maternity”. This law establishes that foreign citizens and stateless persons working under labor contracts are subject to compulsory social insurance in case of temporary disability and in connection with motherhood. A maternity certificate is issued at 30 weeks of gestation. With multiple pregnancy, a disability certificate is issued at 28 weeks of gestation. But for this, the migrant must have an employment contract with the employer. That means that the category A and some groups from categories B and C (who have residence permit) may  have access to social security.
</t>
  </si>
  <si>
    <t>there is no such channel as “family reunification” under Russian law. There are various options for legalization and naturalization, which involve the presence of immediate family members. These issues are regulated by separate legislative acts, most often by the law on citizenship (simplified procedure). To obtain a residence permit in fact, foreign citizens must live more than 1 year. In addition, practice shows that sponsors with a residence permit rarely get permission to invite and the term for the provision of this service lasts more than 14 days established by law. As for visa-free countries, there is no need for an invitation at all, family members of a foreign citizen can independently come to Russia without any invitation. 
115-FZ 13.2.1.1 - the right for family reunification is reserved to "highly qualified specialists", a category of migrants processed separately from other migrants.</t>
  </si>
  <si>
    <t>115-FZ 13.2 The status of "highly qualified specialists" is conditional on employment income several times higher than national average
However,  there is no direct requirement in the law, but for "visa countries" the sponsor, when applying for an invitation, provides information about income - a statement of income, as well as a bank statement, which may serve as an indirect requirement for economic resources. Moreover, practice shows that the sponsor must have at least 100,000 rubles in the account. Great attention is paid to economic status.</t>
  </si>
  <si>
    <t>115-FZ 13.2.10 includes reasons such as drug abuse or HIV infection, receiving a permanent residence in another country, being included in the list of persons whose presence in the Russian Federation is undesirable, and fraud by the employer. 
The second option is more relevant starting from 2014. A decision to refuse to issue an invitation may be made only on the grounds provided for by the legislation of the Russian Federation if: - a foreign citizen has an unexpunged or outstanding conviction for committing an intentional crime on the territory of the Russian Federation or abroad, recognized as such in accordance with federal law; - a foreign citizen has been brought to administrative responsibility two or more times within three years in accordance with the legislation of the Russian Federation for committing an administrative offense in the territory of the Russian Federation, unless the federal law provides for a ban on the entry of a foreign citizen into the Russian Federation after a single administrative offense in the territory of the Russian Federation; - during his previous stay in the Russian Federation, a foreign citizen evaded from paying a tax or an administrative fine or did not reimburse the expenses associated with administrative expulsion from the Russian Federation or with deportation; - during his previous stay in the Russian Federation he was in the Russian Federation due to his transfer by a foreign state to the Russian Federation in accordance with the international readmission agreement of the Russian Federation; - this is necessary in order to ensure the defense capability or security of the state, or public order, or to protect public health; - during the period of his previous stay in the Russian Federation, a foreign citizen was administratively expelled from the Russian Federation, deported or transferred to the foreign state by the Russian Federation in accordance with the international readmission agreement of the Russian Federation; - a foreign citizen has an outstanding or unexpunged criminal record for committing a grave or especially grave crime on the territory of the Russian Federation or abroad, recognized as such in accordance with federal law.</t>
  </si>
  <si>
    <t>273-FZ Article 5: "The right to education in the Russian Federation is guaranteed regardless of sex, race, nationality, language, ethnicity, financial, social and employment status, religious views, beliefs, membership of public associations, and other circumstances". Categories of migrants (stateless persons, refugees, undocumented migrants) are not referred to. "Nationality", however, refers to ethnicity, and citizenship is not explicitly mentioned. 
However, order of the Ministry of Education and Science of the Russian Federation of January 22, 2014 N 32 "On approval of the Procedure for admitting citizens to study under the educational programs of primary, basic, general and secondary general education" contains requirements for documents submitted upon admission to an educational institution. In accordance with this order, the right to receive a child’s education is made dependent on the papers of his migrant parents. Moreover, the school is empowered to verify documents confirming the right to stay in the Russian Federation, despite the fact that its employees do not have sufficient competencies in this area. There are no direct indications of migrants' lack of access to compulsory education, however, in order to receive services within the framework of compulsory education, registration and formalized documents confirming the parent's right to stay in the Russian Federation are most often required.  
The clause in the Order 32, indicating that migrant parents can additionally provide documents on kinship with the child and documents confirming their right to stay on the territory of the Russian Federation, was appealed in 2015 to the Supreme Court by the civil organization Civil Assistance. The Supreme Court has confirmed the optional submission of the above documents. However, in practice, the Order 32 often serves as the reason for the refusal of children to school - parents are just told that there are no vacant places at school and child can't be accepted.</t>
  </si>
  <si>
    <t>While there are certain extracurricular activities aimed at imporving intercultural relations, and there regional programs (for example, the "Tolerance" program in Saint-Petersburg), there are no standardized methods and no compulsory federal programs.</t>
  </si>
  <si>
    <t xml:space="preserve">According to Russian law, "foreign citizens in the Russian Federation do not have the right to elect and be elected to federal government bodies, as well as to participate in a referendum of the Russian Federation." At the same time, “foreign citizens have the right to elect and be elected to local self-government bodies, as well as to participate in local referenda, to be in the municipal service subject to the following conditions (1) if there is a residence permit or (2) if there is a corresponding international agreement
Permanent residents can vote in local elections if a corresponding bilateral international agreement has been signed by the Russian Federation  (67-FZ, Article 4.10).
In 2014, such agreements has been signed with Belarus, Kyrgyzstan, Tajikistan, and Turkmenistan. 
</t>
  </si>
  <si>
    <t>Foreign residents can not be members of political parties.</t>
  </si>
  <si>
    <t xml:space="preserve">But prior to that an applicant has to receive a quota (a governmental approval) for a temporary residence permit for three years. Receiving such quotas in developed regions is difficult, since there are few of them, and they are acquired through bribes. 
Without a quota, a temporary residence permit is given to relatives of Russian citizens who are registered in the given region. Registration in the more attractive, developed regions is also difficult to acquire and requires bribes. </t>
  </si>
  <si>
    <t xml:space="preserve"> A residence permit is not issued or is canceled if a person “cannot provide evidence of the possibility of supporting himself and his family members in the Russian Federation within the subsistence minimum without resorting to state assistance, unless the foreign citizen is declared incapable of work”.</t>
  </si>
  <si>
    <t xml:space="preserve"> According to the Federal Law № 115 of 2002 and Order of the Ministry of Internal Affairs of Russia dated 09.11.2017 N 846 "On approval of the Administrative Regulations of the Ministry of Internal Affairs of the Russian Federation on the provision of public services for the issue of residence permits in the Russian Federation to foreign citizens and stateless persons", 6 months, about which, past experts wrote did not limit the status itself, these 6 months the migrant remained with a residence permit.</t>
  </si>
  <si>
    <t xml:space="preserve">The applications are not easily accepted. Officials can refuse to accept the application for renewel. Often, they will not accept the documents until the deadline of "6 months prior to expiry date", and then on the final day the application will not be accepted for a made-up reason. This can be solved by unofficial payments. </t>
  </si>
  <si>
    <t>Less than 183 days in total, less than 90 consecutive days, less than 7 days without an approval from the migration services - also applies to travelling within the RF.</t>
  </si>
  <si>
    <t xml:space="preserve">Permanent residence gives access to some services, but only in the region of permanent registration. </t>
  </si>
  <si>
    <t>62-FZ 13.1a - 5 years of permanent residence are required to apply for citizenship
115-FZ, 8.2 - permanent residence requires 12 months of residence with a temporary residence permit. 
FMS Decree 214 sets the processing time for temporary residence applications at 6 months.
In total, it takes 6.5 years of total residence</t>
  </si>
  <si>
    <t xml:space="preserve">There is such a paragraph in the law that a child can obtain citizenship if both parents of the child or his only parent living in the territory of the Russian Federation are foreign citizens or stateless persons, provided that the child was born in the territory of the Russian Federation, and the state whose citizens his parents or his only parent are citizens, does not grant the child his citizenship (Article 12 of the Federal Law No. 62 of 05.31.2002 "On Citizenship" of 2003 ). But this is more the exception than the rule, and applies to a very small number of children. Most of the children of migrants born in Russia receive citizenship through the naturalization process. </t>
  </si>
  <si>
    <t xml:space="preserve">Presidential decree 1325 (14.11.2002) sets the "basic" level; the Ministry of education decree 255 (1.4.2014) defines the basic level as A2. </t>
  </si>
  <si>
    <t>Examinations on Russian history and law are required for permanent residence and temporary residence, but not for citizenship.</t>
  </si>
  <si>
    <t>Minimum income (region specific) for each of the applicants</t>
  </si>
  <si>
    <t>62-FZ, 16.1g, offences pending criminal procedure are included</t>
  </si>
  <si>
    <t>A new version of the law appeared, but essentially nothing has changed in relation to this paragraph.</t>
  </si>
  <si>
    <t>Some laws indicate some of these grounds, but these laws have a very general wording (in the constitution, labor code). Since there are no enforcement mechanisms and anti-discrimination mechanisms, we can say that this is at the level of the theory of the law, but not practice and applicability the law. Moreover, at the level of applicable laws, there is discrimination enshrined in law on the basis of citizenship.  
Article 136 of the criminal code, only if abuse of oficial position took place. 
Otherwise, Article 5.62 of the Code of the Russian Federation on administrative offenses. Citizenship is not mentioned in these articles; so two grounds out of three.</t>
  </si>
  <si>
    <t>Articles 3 and 64 of the Labour code.
Note: it addresses "nationality", which in Russian refers mostly to ethnicity, but does not address citizenship. 
It depends on what exactly is meant in the question - the formal content of laws or their application. Discrimination is formally prohibited in employment and professional retraining , however, the labor code itself indicates discrimination on the basis of citizenship - quotas, for example, and there are many restrictions on areas of activity</t>
  </si>
  <si>
    <t>Even though there are some quatas, that's a question whether it is a type of positive descrimination.</t>
  </si>
  <si>
    <t xml:space="preserve">Only A: The most significant change first (in 2012) allowed the family members with a temporary residence permit for purpose of family reunification to enter the labour market earlier than 12 months after their arrival and without a work permit. However, this change only lasted for approximately a year, when Ministry of Labour, Social Affairs and Family of the Slovak Republic (“Ministry of Labour”) reintroduced by the latter amendment of Act on Employment Services an obligation to apply for a work permit during the first 12 months of the stay. </t>
  </si>
  <si>
    <t xml:space="preserve">The access of a foreigner to education is not specified in the Act on Residence of Foreigners but it is guaranteed by other acts as the Act No. 131/2002 Coll. on Universities or the School Act No. 245/2008 Coll. The access to vocational guidance, initial and further training and retraining is not specifically transposed into the Act on Residence of Foreigners  but is guaranteed by the Act No. 5/2004 Coll. on the Services of Employment.  GRANTS: When it comes to enrollment and admission process, it is equal. But there are two different perspectives - one aspect is when the whole study takes place in Slovakia (loans, grants etc), another aspect is when a foreign student wants to use the mobility and move to study abroad (The National Scholarship Program, "národný štipendijný program", is tied to permanent residence, Erasmus depends on the selected university, bilateral programs are tied to citizenship, etc). Admission is guaranteed for everyone. If the study is carried out in the Slovak language, there is no obligatory tuition fee, but if the study is carried out in English, the tuition must be paid. General requirements for university study are the same as for Slovak/EU nationals, but each University adopts its own "study order". Grants (scholarships) for study in Slovakia are mainly social and motivational. Pursuant to the separate regulation every applicant for a social scholarship must fulfil conditions stipulated therein. Motivational grants (scholarships) are determined by each school itself. There are also study loans available from the Educational Support Fund which may only be granted to nationals (Fond na podporu vzdelávania).
1) When it comes to enrollment and admission process, it is equal. 2) For grants there are two different perspectives - one aspect is when the whole study takes place in Slovakia (loans, grants etc), another aspect is when a foreign student wants to use the mobility and move to study abroad (The National Scholarship Program, "národný štipendijný program", is tied to permanent residence, Erasmus depends on the selected university, bilateral programs are tied to citizenship, etc). Admission is guaranteed for everyone. If the study is carried out in the Slovak language, there is no obligatory tuition fee, but if the study is carried out in English, the tuition must be paid. General requirements for university study are the same as for Slovak/EU nationals, but each University adopts its own "study order". Grants (scholarships) for study in Slovakia are mainly social and motivational. Pursuant to the separate regulation every applicant for a social scholarship must fulfil conditions stipulated therein. </t>
  </si>
  <si>
    <t>No residence requirement  https://ec.europa.eu/home-affairs/sites/homeaffairs/files/00_family_reunification_synthesis_report_final_en_print_ready_0.pdf</t>
  </si>
  <si>
    <t xml:space="preserve">Restrictive definition of dependency (e.g. only one ground e.g. poor health or income or no access to social benefits) for both a) and b).
Allowed  only to sponsors on certain types of residence permits. Also more favourable measures apply to TCNs who are family members of EU nationals. </t>
  </si>
  <si>
    <t>No measures.</t>
  </si>
  <si>
    <t>Economic resources requirement for family members is stipulated by Act on Residence of Foreigners at level of social assistance and no income source is excluded. Sponsor of the stay has to provide relevant documents on behalf of the applicant (family member as defined by the law) - either an affidavit with a work contract stipulating the amount of wages paid to the sponsor, or a final bank account balance of the sponsor.  
Applicant for temporary residence permit for purpose of family reunification must prove according to Article 25 par. 9 of Act on Aliens sufficient financial means in the amount of a "monthly life minimum" (or subsistance minimum) per each month of residence, for example by a bank statement or by a declaration of a spouse to provide funds for the entire period of stay. With effect from July 1, 2009, amount of a subsistance minimum stated by Act No. 601/2003 Coll. on the Subsistence Minimum and on Amendment and Supplement to Certain Acts, is 185,19 EUR. From 2007 to 2009, this amount was derived from the minimum wage.</t>
  </si>
  <si>
    <t>Equal to sponsor's residence permit and renewable, but valid for a maximum of five years.  
Given permit can be cancelled in case of a divorce. Further permanent residence permit can be issued for an unlimited period of time.</t>
  </si>
  <si>
    <t>A police department may pursuant to Act on Aliens refuse an application for a temporary stay permit when the alien a) is an undesirable person, b) during his/her stay would endanger security of the State, the public policy, health or the rights and freedoms of others and, on the determined territories, also the nature (reasonable suspicion), c) would constitute a burden to the social security system and to the health care system of the Slovak Republic, d) entered into marriage with the aim to obtain a temporary stay permit, e) it concerns another spouse of an alien who was granted a temporary stay permit in the case of a polygamous marriage, f) deliberately stated false or misleading data or submitted false or modified documents, g) does not fulfil the requirements for being granted a temporary stay permit and h) granting of a temporary stay permit is not in the public interest. A police department may withdraw the permit if: a) the purpose for which the temporary stay permit was granted to an alien ceased to exist, b) it determines the facts which constitute a reason for dismissal of an application for a temporary stay permit, c) the alien failed to submit a document on health status and insurance, d) an alien stays abroad for over 180 consecutive days without a written notification submitted to a police department, e) entered into marriage with the aim to obtain a temporary stay permit or f) grossly or repeatedly breached an obligation imposed by this Act. Permanent resedence permit may be withdrawn, rejected or refused from all given grounds (a.-d.)</t>
  </si>
  <si>
    <t>Permanent residence can be generally granted to children up to 18 yrs of sponsor with permanent residence, unprovided-for children upt to 26 yrs, after 5 years of temporary residence and to single dependent parents. Married partners of TCN may only apply for permanent residence permit after 5 years of temporary residence in SVK, if the sponsor has already been granted permanent residence. Independent temporary residence permit cannot be reached without applying for a different purpose (work, study etc). Foreigner who reached age of majority (18) may apply for change of status after 3 years of continous residence if sponsor has temporary residence permit for purpose of work or business.</t>
  </si>
  <si>
    <t xml:space="preserve">Slovak Constitution (Article 42): Everybody has right to education. Definition of compulsory-age: 6-16 (10 years).  School Act No. 245/2008, Sections 145 and 146 explicitly specifies the migrant categories who have the right to education. Upon Section 146 Subsection 2 of the School Act, documented migrant pupils are provided education, boarding and lodging at basic and secondary schools under the same conditions as the natives. At the public schools, they are also lent textbooks free of charge.  
All categories of migrant pupils (upon the above definition) have same acces as nationals in non compulsory. There is no explicit exclusion of the undocumented. With regard to admission of children of foreigners with legal stay on the territory of the Slovak Republic to colleges and universities the same rules apply as to the Slovak citizens. (www.migration.sk). Migrant pupils  have same legal access as nationals to vacational training. </t>
  </si>
  <si>
    <t xml:space="preserve">Only general support available. </t>
  </si>
  <si>
    <t>Nothing has changed since 2014. The integration of foreigners' children is the most neglected area of integration of all reviewed areas of MIPEX. "Education is provided to children of foreigners under the same conditions as to children of Slovak citizens - there are practically no measures to eliminate disadvantages in law, policies or practice.  
Upon School Act No. 245/2008 (Section 146 Subsection 3) there is a provision saying: "to eliminate the language barrier of the  migrant pupils, elementary and extension  courses of the state language are organized." Upon Act No. 596/2003 (Section 10 Subsection 13), these language courses should be organized and financed by regional district office in cooperation with the local self-government. However in practice, not many such language courses have been organized.  For children of asylum applicants at the asylum institutions, whose school attendance is compulsory upon this law, the courses of basic Slovak are personally and financially provided by the Ministry of Interior (Section 146 Subsection 5 of the School Act No. 245/2008)</t>
  </si>
  <si>
    <t>Levels/ goals not specified or defined.  
a) Although the law says that the language courses  can be "elementary" and  "extension",  there are no other specifications on how these courses should look like  provided.</t>
  </si>
  <si>
    <t>General support only. 
Regulation No. 7/2009 of 28 April 2009, Section 11 concerns only assessment of migrant pupils at school.</t>
  </si>
  <si>
    <t xml:space="preserve">Formally Intercultural education is  integrated throughout the curriculum (in one subject). 
b) Integrated throughout the curriculum
</t>
  </si>
  <si>
    <t>Only for those with permanent residence, for both national and local level elections.</t>
  </si>
  <si>
    <t>No support funding. Just European Integration Fund</t>
  </si>
  <si>
    <t xml:space="preserve">There is officially NO language requirement but police department may (during the procedure for a permanent residence) take into account level of applicant's integration into society. Law does not specify details what is considered as integration. This provision does not apply for a long term application.  
</t>
  </si>
  <si>
    <t>Pursuant to amendment No. 344/2007 Coll. of Act No.40/1993 Coll. on Slovak Citizenship, generally, permanent residence of at least 8 years in SVK is required at the moment of application. Exemptions are stipulated by the law. Since to obtain the permanent residency, at least 5 years of habitual residence should be proved, a total of at least 13 years is to be proved.</t>
  </si>
  <si>
    <t>No requirement fot TCNs.
Dual citizenship only for Slovak citizens was repealed by the latest amendment of Citizenship Act, effective from 17 July 2010. Slovak citizen loses citizenship of the Slovak Republic on the date on which after an explicit expression of will voluntarily entered into foreign citizenship. Exemptions from requirement to renounce foreign nationality are stipulated by the Article 9 of above Act: a) if a citizen of the Slovak Republic acquired foreign citizenship by the marriage with a citizen of a foreign country and the foreign nationality obtained during this common marriage; b) if a foreign citizenship was acquired by birth.</t>
  </si>
  <si>
    <t xml:space="preserve">There is an obligation to pay public health insurance in case of granted permanent residence permit and also in case of no permanent residence permit and no health insurance in any EU/EEA MS. 
Constitution of the Slovak Republic (460/1992 Coll., Amendment: 232/2012 Coll. with effect from 1st September 2012) and the Act No. 576/2004 Coll. on healthcare, healthcare related services and on changes and amendments to some acts, as amended ( Art.1, §11) determine equal right to health and health care. 
Health insurance (compulsory public health insurance or individual (commercial) health insurance) is required condition for legal stay.
The extent of health care provided depends on the type of health insurance, not on type of legal stay. Everybody under any circumstances is continually entitled to emergency health care for free. 
There is a possibility to pay commercial health insurance in case of abroad employment (or self-employment activity) and health insurance in country of employment (or self-employment activity), or in case of long term stay abroad with health insurance. 
Migrants who are TCN’s have to prove they are covered by either state or private health insurance within 30 days of arrival.
Tolerated residence (320 permits in 2007, 254 permits in 2013)1 – person´s health insurance is not covered by state, they have no possibility to enter to the public health insurance due conditions appointed by the Act No. 576/2004 Coll. Usually they are without public health insurance despite legal status with possibility to get only urgent health care for free (delivery, emergency circumstances) or, they have the possibility to pay commercial insurance.
As of 30 June 2013, a total of 68,405 aliens staying in Slovakia were registered, of which only 25,529 were third-country nationals, representing 0.47% of the total population of Slovakia. 
The extent of healthcare in the case of public health insurance is guaranteed by legal regulations.
There is a need to prove documented health status as a part of application based on Act No. 404/2011 Coll. on residence of aliens and on changes and amendments to some acts, as amended.
</t>
  </si>
  <si>
    <t xml:space="preserve"> Whole administrative procedure for all users is given by the Act No. 580/2004 Coll. on health insurance and on changing and amending. Act requires declaration of legal address, permanent residence abroad and contact address, nationality, date of birth, social security number if it has not been given, and the number of identity card or passport. 
In case of emergency care there are no administrative demands. 
</t>
  </si>
  <si>
    <t xml:space="preserve">Asylum seekers (applicant) don´t have right to choose a health care provider. The state guarantees health care for asylum seekers outside the framework of health insurance.
Applicant has a commitment to stay 30 days in asylum centre in quarantine. The aim of this procedure is to check up the applicant´s health status.
Health insurance is not paid by state to the public insurance system when the asylum seeker is in the initial reception, detention, or in the collective facility, but costs are paid by Ministry of Interior from its budget. 
When the applicants live outside the Ministry of Interior´s facilities, there is a need to fulfil the conditions given by law (ability to pay all living, housing and others costs by its own financial sources, or by another Slovak citizen). 
Conditions are given by Act No. 480/2002 Coll. on asylum and on changes and amendments to some acts, as amended.
There were 441 asylum applications in 2013 (109 Afghanistan, 57 Somalia, 34 
Georgia –the first three places of nationals) and 730 applications in 2012 (222 Somalia, 88 Afghanistan, 62 Georgia).  
</t>
  </si>
  <si>
    <t xml:space="preserve">Unauthorised foreigners detained in the territory of the Slovak Republic are placed in detention centres.
The state pays health insurance for person in detention or serving a prison sentence. 
There were detained 1479 undocumented migrants in 2012 and 1091 undocumented migrants in 2013 in the area of the Slovak Republic.
 A part of detained migrants applied for asylum (543 migrants in 2012 and 271 migrants in 2013). 2
Estimates of the total number of UDM’s run into tens of thousands, and we suppose no access to the same system as nationals among the majority of undocumented migrant’s cases. One reason could be the cost of health care and another reason could be fear to visit health care facility due illegal stay in country. Unfortunately, there is no research and data of undocumented migrants and their access to health care that who are out of the system of the Ministry of Interior.
Cost must be higher due to the illegal status and no possibility to join public health insurance system. They must pay whole costs of health care services. Undocumented migrants are usually isolated in their communities and supported from them when are in difficult situations, not from the public bodies. 
</t>
  </si>
  <si>
    <t>A: docments required are problematic.  B: decision about "emergency"</t>
  </si>
  <si>
    <t>a.b</t>
  </si>
  <si>
    <t xml:space="preserve">There is no availability of qualified interpretation services for migrants in general.  From time to time you can see family members, or friends to do interpreters. 
There is a partial assistance to asylum
seekers in reception centre and accommodation centre - 
legal services, social assistance, psychological and health care, supplementary material assistance
and support services, such as translations and interpreting 
Costs are paid from EU projects and Ministry of Interior. 
However, in 2014 the number of asylum seekers in Slovakia according to UNHCR was only 167. Provisions for such a small number do not affect the total score for migrants.
http://www.unhcr.org/pages/49e48e016.html
</t>
  </si>
  <si>
    <t xml:space="preserve">Migrants are involved in the dissemination of information not as a part of policy measures but rather than a part of IOM project activities and their self activities.
There is a big gap between theoretical background about migrant health and practice.  Multidisciplinary approach in service design and delivery to any group is not typical for decision making processes. (NGOs have their projects; academics have their theoretical knowledge about migrant´s issues, etc....). 
Involvement doesn’t work in practice.
Service design and delivery is given by legislation made by ministries and public authorities, there is a possibility to have comments but with weak influence. 
This approach is not typical for Slovakia conditions
</t>
  </si>
  <si>
    <t xml:space="preserve"> Health of migrants, access to health care and health promotion services.</t>
  </si>
  <si>
    <t xml:space="preserve"> Migrant health is usually area of interest for academics, NGO´s and organization working with migrants, but only on individual initiative. </t>
  </si>
  <si>
    <t xml:space="preserve">There is an obligation to pay public health insurance in case of granted permanent residence permit and also in case of no permanent residence permit and no health insurance in any EU/EEA MS. 
Constitution of the Slovak Republic (460/1992 Coll., Amendment: 232/2012 Coll. with effect from 1st September 2012) and the Act No. 576/2004 Coll. on healthcare, healthcare related services and on changes and amendments to some acts, as amended ( Art.1, §11) determine equal right to health and health care. 
Health insurance (compulsory public health insurance or individual (commercial) health insurance) is required condition for legal stay.
The extent of health care provided depends on the type of health insurance, not on type of legal stay. Everybody under any circumstances is continually entitled to emergency health care for free. 
There is a possibility to pay commercial health insurance in case of abroad employment (or self-employment activity) and health insurance in country of employment (or self-employment activity), or in case of long term stay abroad with health insurance. 
Migrants who are TCN’s have to prove they are covered by either state or private health insurance within 30 days of arrival.
Tolerated residence (320 permits in 2007, 254 permits in 2013 and 24 permits in 2019),1,2 – person´s health insurance is not covered by state, they have no possibility to enter to the public health insurance due conditions appointed by the Act No. 576/2004 Coll. Usually they are without public health insurance despite legal status with possibility to get only urgent health care for free (delivery, emergency circumstances) or, they have the possibility to pay commercial insurance.
Commercial insurance of medical expenses for foreigners who, from different reasons, are in Slovakia either for a short-term stay (visa) or for a long-term (temporary) stay and who cannot be insured in the system of public health insurance in Slovakia. The insurance covers injury or illness, treatment of which requires provable costs for healthcare provided to the insured during the period of insurance. The insurance is applicable on the territory of Slovakia.
As of 30 June 2013, a total of 68,405 aliens staying in Slovakia were registered, of which only 25,529 were third-country nationals, representing 0.47% of the total population of Slovakia. 
As of 30 June 2019, a total of 130 418 aliens staying in Slovakia were registered, of which 73 870 were third-country nationals, representing 1.36% of the total population of Slovakia  . 
The extent of healthcare in the case of public health insurance is guaranteed by legal regulations.
There is a need to prove documented health status as a part of application based on Act No. 404/2011 Coll. on residence of aliens and on changes and amendments to some acts, as amended.
</t>
  </si>
  <si>
    <t xml:space="preserve">Asylum seekers (applicant) don´t have right to choose a health care provider. The state guarantees health care for asylum seekers outside the framework of health insurance.
Applicant has a commitment to stay 30 days in asylum centre in quarantine. The aim of this procedure is to check up the applicant´s health status.
Health insurance is not paid by state to the public insurance system when the asylum seeker is in the initial reception, detention, or in the collective facility, but costs are paid by Ministry of Interior from its budget. 
When the applicants live outside the Ministry of Interior´s facilities, there is a need to fulfil the conditions given by law (ability to pay all living, housing and others costs by its own financial sources, or by another Slovak citizen). 
Conditions are given by Act No. 480/2002 Coll. on asylum and on changes and amendments to some acts, as amended.
There were 441 asylum applications in 2013 (109 Afghanistan, 57 Somalia, 34 
Georgia –the first three places of nationals) and 730 applications in 2012 (222 Somalia, 88 Afghanistan, 62 Georgia).  
There were 216 asylum applications in 2019 (46 Afghanistan, 28 Iran and  8 Armenia –the first three places of nationals in I.half of year 2019) . ,2
There were 9 asylum granted in time period 01.01.2019 - 30.11.2019. 4
In SR, health care is provided by state and private health care institutions. Asylum holders belong to the category of persons
who are included in the public health care system in the same way as Slovak citizens. Public health insurance applies by the
moment the person is granted asylum. Therefore, right after person become an asylum holder, is obliged to register
at the relevant office of the health insurance company (Všeobecná zdravotná poist’ovňa, Union, Dôvera) until 8 days
the latest from the beginning of eligibility for public health care – from the moment of receiving positive decision on asylum. 
</t>
  </si>
  <si>
    <t xml:space="preserve">a.b. c
Information is available online: 
http://www.minv.sk/?tlacove-spravy-6&amp;sprava=migracny-urad-vydal-prirucku-novy-start-v-sr-pre-ziadatelov-o-azyl-vo-viacerych-jazykoch
</t>
  </si>
  <si>
    <t xml:space="preserve">There is no availability of qualified interpretation services for migrants in general.  From time to time you can see family members, or friends to do interpreters. 
There is a partial assistance to asylum
seekers in reception centre and accommodation centre - 
legal services, social assistance, psychological and health care, supplementary material assistance
and support services, such as translations and interpreting 
Costs are paid from EU projects and Ministry of Interior. 
However, in 2018 the number of asylum seekers in Slovakia according to Eurostat was only 180. Provisions for such a small number do not affect the total score for migrants.
</t>
  </si>
  <si>
    <t xml:space="preserve">In 2018 there has been published an information guide "A new start in the Slovak Republic". The content of the handbook was elaborated in cooperation with foreigners who have already passed the asylum procedure, gained the status of persons with international protection in the Slovak Republic and have experience with the cultural specifics of the Slovak Republic, as well as in cooperation with various actors involved experts from the Migration Office, social workers working in asylum facilities and integration. 
The guide has been published in 6 languages. 
https://www.minv.sk/?novy-start-v-sr 
Otherwise, migrants are involved in the dissemination of information not as a part of policy measures but rather as a part of IOM project activities and their ownactivities.
There is a big gap between theoretical background about migrant health and practice.  Multidisciplinary approach in service design and delivery to any group is not typical for decision making processes. (NGOs have their projects; academics have their theoretical knowledge about migrant´s issues, etc....). 
Service design and delivery is given by legislation made by ministries and public authorities, there is a possibility to have comments but with weak influence. 
</t>
  </si>
  <si>
    <t>Immediate access to labour market</t>
    <phoneticPr fontId="3" type="noConversion"/>
  </si>
  <si>
    <t>Public employment services</t>
    <phoneticPr fontId="3" type="noConversion"/>
  </si>
  <si>
    <t>Immediate access to labour market:
What categories of foreign residents have equal access to employment as nationals?
a. Permanent residents
b. Residents on temporary work permits  (excluding seasonal) within period of ≤ 1 year
c. Residents on family reunion permits (same as sponsor)</t>
    <phoneticPr fontId="3" type="noConversion"/>
  </si>
  <si>
    <t>Access to self-employment
Are foreign residents able to take up self-employed activity under equal conditions as nationals?</t>
    <phoneticPr fontId="3" type="noConversion"/>
  </si>
  <si>
    <t>Access to public employment services:
What categories of foreign residents have equal access?
a. Permanent residents
b. Residents on temporary work permits (excluding seasonal)
c. Residents on family reunion permits (same as sponsor)</t>
    <phoneticPr fontId="3" type="noConversion"/>
  </si>
  <si>
    <t>Equality of access to: 
1) higher education and vocational training
2) study grants
What categories of foreign resident adults have equal access to 1) or/and 2)?
a. Permanent residents
b. Residents on temporary work permits (excluding seasonal)
c. Residents on family reunion permits (same as sponsor)</t>
    <phoneticPr fontId="3" type="noConversion"/>
  </si>
  <si>
    <t>Recognition of academic qualifications acquired abroad</t>
    <phoneticPr fontId="3" type="noConversion"/>
  </si>
  <si>
    <t xml:space="preserve">Do all TCNs have access to: 
a. Targeted training for TCNs other than generic language training (e.g. bridging courses, job specific language training, etc.)
b. Programmes to encourage hiring of TCNs (e.g. employer incentives, work placements, public sector commitments, etc.)
</t>
    <phoneticPr fontId="3" type="noConversion"/>
  </si>
  <si>
    <t>Targeted measures to further the integration of TCNs into the labour market
a. National programmes to address labour market situation of migrant youth
b. National programmes  to address labour market situation of migrant women</t>
    <phoneticPr fontId="3" type="noConversion"/>
  </si>
  <si>
    <t>What categories of TCNs have equal access to social security? (unemployment benefits, old age pension, invalidity benefits, maternity leave, family benefits, social assistance)
a. Long-term residents
b. Residents on temporary work permits (excluding seasonal)
c. Residents on family reunion permits (same as sponsor)</t>
    <phoneticPr fontId="3" type="noConversion"/>
  </si>
  <si>
    <t xml:space="preserve">Only A. Immigration Act Article 18. (2) No alien having the status of stay referred to in paragraph (1) shall work at any place, other than the designated workplace. So some restriction for residents on family reuion permiets and temporary workers.  </t>
  </si>
  <si>
    <t>Only restriction for national security jobs.</t>
  </si>
  <si>
    <t>A and certain categories of B covered. Equal access for those with work permits. Those allowed to work have equal access to public employment services.</t>
    <phoneticPr fontId="3" type="noConversion"/>
  </si>
  <si>
    <t>a and b for 1); ACT ON THE EMPLOYMENT, ETC. OF FOREIGN WORKERS 
Article 11. Every foreign worker shall receive training provided by an institution prescribed by Presidential Decree for making him/her acquainted with matters necessary for working in the Republic of Korea (hereinafter referred to as "employment training for foreign workers") within a period set by Ordinance of the Ministry of Employment and Labor after his/her entry into the Republic of Korea. &lt;Amended by Act No. 10339, Jun. 4, 2010&gt;</t>
  </si>
  <si>
    <t>Only A. 
Basic job training is provided that is required for the industry where they will work, introduction to Korean culture, legal rights and obligations. Information RUle of the Act on the Employment, etc. of Foreign Workers Article 11.(Hours, Curriculum, etc. of Employment Education of Foreigners) .
ACT ON THE EMPLOYMENT, ETC. OF FOREIGN WORKERS Article 11 (Employment Training for Foreign Workers): (1) Every foreign worker shall receive training conducted by an institution specified by Presidential Decree for making him/her acquainted with matters necessary for working in the Republic of Korea(hereinafter referred to as ""employment training for foreign workers"") within a period prescribed by Ordinance of the Ministry of Employment and Labor after he/she enters the Republic of Korea.&lt;Amended by Act No. 10339, Jun. 4, 2010&gt;</t>
  </si>
  <si>
    <t>(a) Open 'Dasom schools' for vocational/ job training for youths of multicultural familes. Rainbow Youth Center provides job training programs for youths with migrant backgrouds. Youth Welfare Support Act Article 11(Support for Youth with Immigrant Background). (b) Support for Multicultural Families Act Article 12 Designation, etc. of Support Centers for Multi-Cultural Families (2) 4. Providng employment information and job placement</t>
  </si>
  <si>
    <t>National Basic Living Security Act. Article 5-2 (Special Cases concerning Foreigners).Where a person prescribed by Presidential Decree among foreigners staying in Korea who is pregnant while married to a national of the Republic of Korea (including cases where his/her spouse is pregnant), rears a minor child having Republic of Korea nationality, or earns livelihood or dwells together with his/her spouse's lineal ascendant(s) having Republic of Korea nationality, and is eligible to be paid benefits under this Act, he/she shall become an eligible recipient. &lt;Amended by Act No. 12933, Dec. 30, 2014&gt;</t>
  </si>
  <si>
    <t>Family Reunion</t>
    <phoneticPr fontId="3" type="noConversion"/>
  </si>
  <si>
    <t>Economic resources</t>
    <phoneticPr fontId="3" type="noConversion"/>
  </si>
  <si>
    <t xml:space="preserve">Personal circumstances considered </t>
    <phoneticPr fontId="3" type="noConversion"/>
  </si>
  <si>
    <t>Right to autonomous residence permit for partners and children</t>
    <phoneticPr fontId="3" type="noConversion"/>
  </si>
  <si>
    <t>Eligibility for dependent relatives:
a) parents/grandparents
b) adult children</t>
    <phoneticPr fontId="3" type="noConversion"/>
  </si>
  <si>
    <t>Level of language requirement 
Note: Can be test, interview, completion of course, or other for country of assessments.</t>
    <phoneticPr fontId="3" type="noConversion"/>
  </si>
  <si>
    <t>Requirements</t>
    <phoneticPr fontId="3" type="noConversion"/>
  </si>
  <si>
    <t xml:space="preserve">Economic resources requirement </t>
    <phoneticPr fontId="3" type="noConversion"/>
  </si>
  <si>
    <t>Duration of the validity of permit</t>
    <phoneticPr fontId="3" type="noConversion"/>
  </si>
  <si>
    <t>Grounds for rejecting, withdrawing or refusing to renew status: 
a. Actual and serious threat to public policy or national security, 
b. Proven fraud in the acquisition of permit (inexistent relationship or misleading information).
c. Break-up of family relationship (before three years)
d. Original conditions are no longer satisfied (e.g. unemployment or economic resources)</t>
    <phoneticPr fontId="3" type="noConversion"/>
  </si>
  <si>
    <t>Right to autonomous residence permit  for partners and children at age of majority (permit is renewable and independent of sponsor)</t>
    <phoneticPr fontId="3" type="noConversion"/>
  </si>
  <si>
    <t>There is no residence duration requirement. A sponsor can have any one of the following permits. Family visitation (F-1) and Dependent family (F-3) visas for family reunion. Can request F-1 or F-3 depending on the type of visa but not on the period of stay, short-term(up to 90 days) or long-term(more than 91 days).</t>
  </si>
  <si>
    <t>Allowed for a) and minor children (but not b)).</t>
  </si>
  <si>
    <t xml:space="preserve">Introduction of requirement that applicants must prove that they can financially support themselves with over 14.8 million ($13,750) in the past year. This amount is 120% above the poverty line in Korea. Some limitations on use of sponsors' and families' social security benefits. Exemption in case child is born and several other criteria. Notice the income requirements for visa purposes of marriage living together
[Trial 12/01/2015] Justice Notice No. 2014-563, 31.12.2014, revision]
</t>
  </si>
  <si>
    <t>None</t>
    <phoneticPr fontId="3" type="noConversion"/>
  </si>
  <si>
    <t xml:space="preserve">a, b, c : Enforcement Rule of Immigration Act Article 10 (Approval of Visa Issuance). Immigration Act Article 7-2 (Prohibition of False Invitations, etc.). &amp; Inability to stay for F-3 if family relationship is lost due to own fault.
</t>
  </si>
  <si>
    <t>Education</t>
    <phoneticPr fontId="3" type="noConversion"/>
  </si>
  <si>
    <t>Measures to bring migrants into the teacher workforce</t>
    <phoneticPr fontId="3" type="noConversion"/>
  </si>
  <si>
    <t>Access to compulsory and non-compulsary education:
a) Access to compulsory education is a legal right for all compulsory-age children in the country, regardless of their residence status (includes undocumented)
b) Access to non-compulsory education (e.g. pre-primary, vocational training and university education): Access is a legal right for all categories of migrants in the country, regardless of their residence status (includes undocumented).
Note: Use definition of compulsory in your country (please specify)</t>
    <phoneticPr fontId="3" type="noConversion"/>
  </si>
  <si>
    <t xml:space="preserve">Support to access to university education:                  
a. Targeted measures to increase migrant pupils' access to academic routes that lead to higher education.                                                                         b.Targeted measures to increase acceptance and successful participation of migrant pupils, e.g. admission targets, additional targeted language support, mentoring, campaigns, measures to address drop-outs.      </t>
    <phoneticPr fontId="3" type="noConversion"/>
  </si>
  <si>
    <t>Provision includes quality measures:
a. Requirement for courses to use established second-language learning standards;
b. Requirement for teachers to be specialised and certified in these standards;
c. Curriculum standards are monitored by a state body.</t>
    <phoneticPr fontId="3" type="noConversion"/>
  </si>
  <si>
    <t>Targeted policies to address educational situation of migrant groups: 
a. Systematic provision of guidance  (e.g. teaching assistance, homework support);
b. Systematic provision of financial resources.</t>
    <phoneticPr fontId="3" type="noConversion"/>
  </si>
  <si>
    <t>The official aims of intercultural education include the appreciation of cultural diversity, and is delivered:
a. As a stand-alone curriculum subject;
b. Integrated throughout the curriculum.</t>
    <phoneticPr fontId="3" type="noConversion"/>
  </si>
  <si>
    <t>Measures (e.g. campaigns, incentives, support) to support bringing migrants into the teacher workforce:
a. To encourage more migrants to study and qualify as teachers;
b. To encourage more migrants to enter the teacher workforce.</t>
    <phoneticPr fontId="3" type="noConversion"/>
  </si>
  <si>
    <t>Teacher training and professional development programmes require intercultural education and the appreciation of cultural diversity for all teachers:
a. Topic required in pre-service training  in order to qualify as a teacher;
b. Topic required  in obligatory in-service professional development training.</t>
    <phoneticPr fontId="3" type="noConversion"/>
  </si>
  <si>
    <t>TO BE FILLED AUTOMATICALLY</t>
    <phoneticPr fontId="3" type="noConversion"/>
  </si>
  <si>
    <t xml:space="preserve">Explicit obligation in law for all categories of migrants to have same access as nationals to a), AND explicit obligation in law for pre-primary (but not for vocational training and university education) </t>
  </si>
  <si>
    <t xml:space="preserve">a, b, c: Online Portal for migrant and multicultural family in Korea ( www.liveinkorea.kr)
Multicultural Family Support Act Article 11 (Provision of Multilingual Services)
Multicultural Family Support Act Article 11-2 (Establishment, Operation, etc. of General Information Call Center for Multicultural Families) 
Multicultural Family Support Act Article 12 (Establishment, Operation, etc. of Support Centers for Multicultural Families)
</t>
  </si>
  <si>
    <t>Multicultural Family Support Act Article 6 (Provision of Everyday Life Information and Educational Support)
Multicultural Family Support Act Article 10 (Care and Education for Children and Juveniles)</t>
  </si>
  <si>
    <t>Framework Act on Treatment of Foreigners RMulticultural Family Support Act Article 6 (Provision of Everyday Life Information and Educational Support)
Multicultural Family Support Act Article 10 (Care and Education for Children and Juveniles)
Framework Act on Treatment of Foreigners Residing in Korea Article 12 (Treatment of Immigrants through Marriage and Their Children)
esiding in Korea Article 12 (Treatment of Immigrants through Marriage and Their Children)</t>
  </si>
  <si>
    <t xml:space="preserve">Article 12 of Support for Multicultural Families Act is the legal basis. Regional/ local governments, heads and representatives of which are elected directly by the residents, may allocate funds or technical resources through non-governmental supporting centers for foreigners and multicultural families. There are also alternative middle or high schools for students of multicultural families, supported by regional/local governments. 
SUPPORT FOR MULTICULTURAL FAMILIES ACT
Article 12 (Designation, etc. of Support Centers for Multi-Cultural Families)
(1) The Minister of Gender Equality and Family may, if necessary for implementation of supportive
policies for multi-cultural families, designate any legal entity or organization that has professional
human resources and facilities necessary for supporting multi-cultural families as a support center for multi-cultural families (hereinafter referred to as ""support center""). &lt;Amended by Act No. 9932, Jan. 18, 2010&gt;
(2) Each support center shall carry out a series of activities. 
</t>
  </si>
  <si>
    <t>b. .multicultural education is carried out by 7th Curriculum Revision.</t>
  </si>
  <si>
    <t>Only b.</t>
  </si>
  <si>
    <t>Multicultural Family Support Act Article 5 (Enhancement of Understanding of Multicultural Families)
(6) The Minister of Education, and the Superintendent of each Office of Education, whether in the Special Metropolitan City, a Metropolitan City, the Special Self-Governing City, a Do, or the Special Self-Governing Province, shall conduct a training on understanding of multiculture as prescribed by the Presidential Decree, for teachers defined in Article 2 of the Early Childhood Education Act and Article 2 of the Elementary and Secondary Education Act. &lt;Newly Inserted by Act No. 15204, Dec. 12, 2017&gt;</t>
  </si>
  <si>
    <t>POLITICAL PARTICIPATION</t>
    <phoneticPr fontId="3" type="noConversion"/>
  </si>
  <si>
    <t>Framework Act on Treatment of Foreigners Residing in Korea. Article 20 (Civil Service and Consultation for Foreigners)</t>
  </si>
  <si>
    <t>PERMANENT RESIDENCE</t>
    <phoneticPr fontId="3" type="noConversion"/>
  </si>
  <si>
    <t>Required time of habitual residence
(Please specify in the comment box the exact number of months required)</t>
    <phoneticPr fontId="3" type="noConversion"/>
  </si>
  <si>
    <t>a. LTR language form
Form of language requirement  (if no requirement, skip to question 84c
Note: Can be test, interview, completion of course, or other for country of assessments.</t>
    <phoneticPr fontId="3" type="noConversion"/>
  </si>
  <si>
    <t>Duration of validity of permit</t>
    <phoneticPr fontId="3" type="noConversion"/>
  </si>
  <si>
    <t>Renewable permit</t>
    <phoneticPr fontId="3" type="noConversion"/>
  </si>
  <si>
    <t>Access to social security (unemployment benefits, old age pension, invalidity benefits, maternity leave, family benefits, social assistance)</t>
    <phoneticPr fontId="3" type="noConversion"/>
  </si>
  <si>
    <t>Marriage immigrants and overseas Koreans must live for at least 2 years, and general immigrants must live for at least 5 years to apply for permanent residence.</t>
  </si>
  <si>
    <t>No requirement</t>
    <phoneticPr fontId="3" type="noConversion"/>
  </si>
  <si>
    <t>Restrict the issuance of permanent residence to persons who are not capable of maintaining livelihood by themselves or their family under the "Integrated Management Guidelines for Foreigner".</t>
  </si>
  <si>
    <t>Permanent</t>
  </si>
  <si>
    <t>2 years.</t>
  </si>
  <si>
    <t xml:space="preserve">Migrants with permanent residency do have equal access. </t>
  </si>
  <si>
    <t>Newly Inserted Article 10-3(Permanent Residency) in Immigration Act by Mar. 20, 2018 
10-3-(2) A person who intends to obtain permanent residence status must meet all of the following requirements as a person who meets the qualifications of permanent residence prescribed by Presidential Decree.
1. Behave neatly by complying with the laws and regulations of the Republic of Korea. 2. Have the ability to earn a living from income or property of the person or family members who live with him
3. Have the basic skills necessary to continue living in Korea, including Korean language ability and understanding of Korean society and culture
&lt;Newly Inserted by Mar. 20, 2018&gt;</t>
  </si>
  <si>
    <t>Citizenship</t>
    <phoneticPr fontId="3" type="noConversion"/>
  </si>
  <si>
    <t>Naturalisation integration form</t>
    <phoneticPr fontId="3" type="noConversion"/>
  </si>
  <si>
    <t>Average of  naturalization requirements</t>
    <phoneticPr fontId="3" type="noConversion"/>
  </si>
  <si>
    <t>Language requirement 
Note: Can be test, interview, completion of course, or other for country of assessments.</t>
    <phoneticPr fontId="3" type="noConversion"/>
  </si>
  <si>
    <t>Citizenship/integration requirement
Note: Can be test, interview, or other for country of assessments.</t>
    <phoneticPr fontId="3" type="noConversion"/>
  </si>
  <si>
    <t xml:space="preserve">Criminal record requirement
Note: Ground for rejection or application of a qualifying period </t>
    <phoneticPr fontId="3" type="noConversion"/>
  </si>
  <si>
    <t>5 years.</t>
  </si>
  <si>
    <t xml:space="preserve"> Grade 3-4 level Korean roughly corresponds to the description of CEFR A2.</t>
  </si>
  <si>
    <t xml:space="preserve">Nationality Act Article 10 (Obligation of Persons who Acquire Nationality of the Republic of Korea to Renounce Foreign Nationality)
Nationality Act Article 12 (Obligations of Persons with Multiple Nationalities to Choose One Nationality)  
The duty period for a foreigner who has acquired Korean nationality to relinquish his or her nationality (foreign nationality) from the date of acquisition of our nationality is 1 year. And when a foreigner acquires Korean nationality, he or she can maintain a multi-nationality that possesses both Korean and foreign nationality without giving up foreign nationality with the “foreign unfortunate pledge”.
</t>
  </si>
  <si>
    <t>ANTIDISCRIMINATION</t>
    <phoneticPr fontId="3" type="noConversion"/>
  </si>
  <si>
    <t>Social protection</t>
    <phoneticPr fontId="3" type="noConversion"/>
  </si>
  <si>
    <t xml:space="preserve">Prohibition in the law includes direct and/or indirect discrimination, and/or harassment and/or instruction to discriminate on grounds of:
a) race and ethnicity                                
b) religion and belief                                    
c) nationality                                                                                                                                                                                                                                                                          
C means that nationality/citizenship is a protected ground in national law or established through case law .  If discrimination is prohibited only for  national origin only, please do not chose C. </t>
    <phoneticPr fontId="3" type="noConversion"/>
  </si>
  <si>
    <t xml:space="preserve">Specialised Body has the mandate to:
a)  assist victims with independent legal advice to victims on their case
b) assist victims with independently investigation of the facts of the case
c) instigation of own proceedings OR investigations
</t>
    <phoneticPr fontId="3" type="noConversion"/>
  </si>
  <si>
    <t xml:space="preserve">Law provides for:                                             
a) introduction of positive action measures on issues of ethnicity, race or religion that could also benefit people of immigrant background                                              
b) assessment of these measures (ex. research, statistics)                                                                 Positive action: is a specific temporary measure adopted in order to compensate/or prevent  the disadvantage suffered by a specific group compared to another. </t>
    <phoneticPr fontId="3" type="noConversion"/>
  </si>
  <si>
    <t>There are no specific definitions of indirect discrimination, harassment, or instructions to discriminate on the grounds of race, ethnic origin, religion or nationality. On these grounds, there is only a general definition of unreasonable discrimination "discriminatory act of violating the right of equality" described as "any of the following acts of unreasonable discrimination" but without any further definition except for the areas covered (e.g. employment, education). More specific definitions of discrimination are only provided on disability or gender.</t>
  </si>
  <si>
    <t>National Human Rights Commission Act Article 2</t>
  </si>
  <si>
    <t>National Human Rights Commission Act Article 2</t>
    <phoneticPr fontId="3" type="noConversion"/>
  </si>
  <si>
    <t>National Human Rights Commission Act</t>
  </si>
  <si>
    <t>a) and b)
National Human Rights Commission Act Article 47 (Request for Legal Aid for Victims)
National Human Rights Commission Act Article 24 (Visits and Investigation of Facilities)
National Human Rights Commission Act Article 36 (Methods of Investigation)</t>
  </si>
  <si>
    <t xml:space="preserve">National Health Insurance Act
Article 109 (Special Cases for Foreigners, etc.)
(2) Overseas Korean nationals or foreigners who live in the Republic of Korea and who are prescribed by Presidential Decree shall become policyholders or dependents under the application of this Act, notwithstanding Article 5.
Article 5 ( qualification, etc.)
(1) Korean nationals who reside within Korea shall become policyholders (hereinafter referred to as "policyholder") of the health insurance referred to in this Act (hereinafter referred to as "health insurance") or their dependents: Provided, That this shall not apply to any of the following persons:
1. Persons who receive medical benefits under the provisions of the Medical Care Assistance Act (hereinafter referred to as "persons eligible for medical care");
2. Persons who receive medical care under the provisions of the Act on the Honorable Treatment of Persons of Distinguished Services to Independence and the Act on the Honorable Treatment and Support of Persons, etc. of Distinguished Services to the State (hereinafter referred to as "persons eligible for medical care for distinguished services"): Provided, That any of the following persons shall be a the insuredpolicyholder or a dependent:
(a) A person from among persons eligible for medical care for distinguished services, who requests the insurer to provide him/her with health insurance cover;
(b) A person who does not request the insurer that he/she be excluded from health insurance cover, despite of change of his/her status from a person under the coverage of the health insurance to persons eligible for medical care for distinguished services.
(2) Dependents of policyholders referred to in paragraph (1) refer to any of the following persons who are supported mainly by employer-provided policyholders and do not have other remuneration or income:
1. Spouses of employer-provided policyholders;
2. Lineal ascendants of employer-provided policyholders (including lineal ascendants of their spouses);
3. Lineal descendants (including lineal descendants of their spouses) and their spouses of employerprovided policyholders;
4. Brothers/sisters of employer-provided policyholders.
(3) The criteria for determination of the dependent eligibility referred to in paragraph (2), date of acquisition or loss of such eligibility, and other necessary matters shall be prescribed by Ordinance of the Ministry of Health and Welfare.
Enforcement Decree of the National Health Insurance Act (i.e. presidential decree)
Article 76 (Policyholders who are Foreigners. etc. and their Dependents)
(1) An overseas Korean national or a foreigner who is a worker, public official, teacher or school staff member and falls under any of the following subparagraphs shall be eligible for employer-provided policyholder under Article 109 (2) of the Act: Provided, That anyone who falls under any subparagraph of Article 6 (2) of the Act shall be excluded:
1. A person who has reported on his/her place of residence in Korea under Article 6 of the Act on the Immigration and Legal Status of Overseas Koreans;
2. A person who has filed for alien registration under Article 31 of the Immigration Control Act;.
(2) An overseas Korean national or a foreigner who meets each of the following requirements and files an application for entitlement as locally provided policyholder with the Corporation shall be eligible for a locally provided policyholder under Article 109 (2) of the Act:
1. That he/she is not an overseas Korean national or a foreigner who will become an employer-provided policyholder under paragraph (1);
2. That he/she has lived in the Republic of Korea for not less than three months, or actually plans to live in the Republic of Korea for not less than three months by reason of study, employment or such;
3. That he/she falls under any of the following items:
(a) A person falling under paragraph (1) 1;
(b) A person who has filed an alien registration under Article 31 of the Immigration Control Act and holds his/her sojourn status prescribed by Ordinance of the Ministry of Health and Welfare.
(3) An overseas Korean national or a foreigner who meets all of the following requirements and files an application for the entitlement as dependent with the Corporation shall be eligible for a dependent under Article 109 (2) of the Act:
1. That he/she shall be a person falling under any subparagraph of paragraph (1);
2. That his/her relationship with an employer-provided policyholder falls under any subparagraph of Article 5 (2) of the Act;
3. That he/she is recognized to have no remuneration or income and depends on an employer-provided policyholder to support his/her livelihood as specified in the standards determined and publicly notified by the Minister of Health and Welfare.
(4) Notwithstanding paragraphs (1) through (3), none of the following persons shall be eligible for the employer-provided policyholder, locally provided policy holder or dependent:
1. A person who resides in the Republic of Korea without obtaining permission for extension of the period of sojourn under Article 25 of the Immigration Control Act or Article 10 (2) of the Act on the Immigration and Legal Status of Overseas Koreans;
2. A person against whom a deportation order is issued under Article 59 (3) of the Immigration Control Act.
(5) Notwithstanding paragraph (1), where any overseas Korean national or any foreigner is eligible for medical guarantee equivalent to the medical care benefit provided for in Article 41 of the Act based on foreign Acts and subordinate statutes, a foreign insurance or a contract concluded with the employer, etc. while working in the Republic of Korea, he/she may be exempted from purchasing insurance under conditions as prescribed by Ordinance of the Ministry of Health and Welfare.
(6) An overseas Korean national or a foreigner who is a dependent or a relevant employer-provided policyholder may, if he/she so wishes, apply for the relinquishment of entitlement as a dependent as prescribed by Ordinance of the Ministry of Health and Welfare.
(7) Matters necessary for obtaining the entitlement as a policyholder or dependent by an overseas Korean national and a foreigner, applying for the relinquishment of entitlement as a dependent, exemption from subscribing for the insurance, etc. other than those prescribed in paragraphs (1) through (6) shall be prescribed by Ordinance of the Ministry of Health and Welfare.
</t>
  </si>
  <si>
    <t xml:space="preserve">A. Legal migrants need to submit a family relations certificate and a certificate of alien registration </t>
  </si>
  <si>
    <t xml:space="preserve">a. Health check-up required:
Refugee Act Article 42 &amp; its Enforcement Decree Article 20 stipulates health check-ups for refugees and asylum seekers, also
Emergency Medical Service Act Article 3 (Rights to Receive Emergency Medical Service) (as amended in 2011) applies to foreigners.
b. The Minister of Justice should approve medical service for asylum seekers.
</t>
  </si>
  <si>
    <t>Refer to relevant acts relsting to conditions of coverage</t>
  </si>
  <si>
    <t xml:space="preserve">a. Health check-up required:
Refugee Act Article 42 &amp; its Enforcement Decree Article 20 stipulates health check-ups for refugees and asylum seekers, also
Emergency Medical Service Act Article 3 (Rights to Receive Emergency Medical Service) (as amended in 2011) applies to foreigners.
b. The Minister of Justice should approve medical service for asylum seekers.
See also http://hncenter.or.kr/en/about-healthy-neighbor-center/faq/
</t>
  </si>
  <si>
    <t>A &amp; B</t>
  </si>
  <si>
    <t>Undocumented migrants are not able to to obtain health care coverage, but see http://hncenter.or.kr/en/about-healthy-neighbor-center/faq/</t>
  </si>
  <si>
    <t>Undocumented migrants are not able to obtain health care coverage.</t>
  </si>
  <si>
    <t xml:space="preserve">All three groups can reach information on use of health services </t>
  </si>
  <si>
    <t>Interpretation and translation services are provided for marriage migrants in 1 to 4 languages, including Vietnamese, Chinese, English, Tagalog, Mongolian, Thai, Russian, Indonesian, Cambodian, Japanese and Nepali in free of charge. But it is not specialized in medical interpretation. Medical interpretation services are available with the cost. Korea Human Resources Development Institute for Health and Welfare has conducted a medical interpreter test since 2016.</t>
  </si>
  <si>
    <t>Access to employment is facilitated to children, partners and spouses of sponsor http://noticias.juridicas.com/base_datos/Admin/lo4-2000.t1.html# B: work permit is tied to one sector and subject to geographical limits. Any change in your employment must remain within these limits during the first year</t>
  </si>
  <si>
    <t>All legally resident immigrants have access to education in the same conditions as Spaniards, including scholarships, grants and certfication of studies (L 4/2000, Art.9).</t>
  </si>
  <si>
    <t xml:space="preserve">Programmes to encourage hiring of TCNs are present, but implemented through NGOs.
</t>
  </si>
  <si>
    <t xml:space="preserve">Neither now nor before have there been any polities or funding addressed specifically to those collectives. There are programmes targetting youth and women but they are addressed to the whole population. + other ad-hoc initiatives implemented by the NGOs </t>
  </si>
  <si>
    <t>Art. 54 of the Immigration Rules 2011 introduced some flexibility in this area by admitting that sponsors might start reunification procedures after their initial first year of residence (initial permit) at the time of renewal of their permit, this way both proceedings (residence renewal and family reunification) will be decided at the same time being the family reunification conditioned to the effective renewal of the sponsor’s residence. See RD 557/2011.</t>
  </si>
  <si>
    <t>Immigration Rules 2011 (Reglamento 557/2011 de 20 de abril) - According to Art 53c 
1. adult children: art 53.c "have a disability and are not objectively able to provide their own needs due to their state of health"
2. Their ascendants in the first degree, or those of their spouse or partner, when they are in their care, are over sixty-five years old and there are reasons that justify the need to authorize their residence in Spain</t>
  </si>
  <si>
    <t>No requirements found.</t>
  </si>
  <si>
    <t xml:space="preserve">According to the Immigration Rules 557/2011 to obtain the family reunification residence permit, sponsors will have to fulfill certain conditions (Arts. 54 and 55):
Income: for the sponsor and one family member an amount of money equal to 150% IPREM (index included in the yearly State Budget that establishes a minimal family income in order to grant social benefits). In 2014 it has been established at 532,51 €/month. Any extra family member will require an extra 50% IPREM. The sponsor will have to provide evidence of the sustainability of that income during the next year, and the six months prior to his/her application may be used to ascertain his/her economic capacity (for instance, if the sponsor remained unemployed during the previous six months family reunification could be denied). Those amounts could be adjusted if reunited family members are minors. Salary and Social Security rolls are considered income, but certain social benefits can not be considered as income. http://extranjeros.empleo.gob.es/es/InformacionInteres/InformacionProcedimientos/Ciudadanosnocomunitarios/hoja012/index.html. 
RD557/2011 art54 before 2011 : 100
</t>
  </si>
  <si>
    <t xml:space="preserve">According to the Immigration Rules 2011, to obtain the family reunification residence permit, sponsors will have to fulfill certain conditions (Arts. 54 and 55):
Proper housing: a report from the Autonomous Community or the Local Council will have to be included on the availability and conditions of the house, apartment or rooms available for the family. In absence of that report or after a delay of more than 30 days, the sponsor will be able to submit any evidence of his/her availability of housing (usually a declaration by a public notary). The report will have to mention housing rights (property, rent, other), number of people already living there, number of rooms, services and equipment of the house, etc.
See RD557/2011 art55
</t>
  </si>
  <si>
    <t xml:space="preserve">RD 557/2011 art61 
c. Break-up of family relationship (before three years) – relationship is maintained but, if the regrouped spouse prove that the relationship lasted at least 2 years (59.2) condition to ask independent permit
d. Original conditions are no longer satisfied (e.g. unemployment or economic resources) – art61.3 </t>
  </si>
  <si>
    <t>RD 557/2011 art 59.2, 61
a. Solidity of sponsor’s family relationship
b. Duration of sponsor’s residence in country
c. Existing links with country of origin</t>
  </si>
  <si>
    <t>Art. 19.2, 19.3 OL 2/2009, A previous period of residence is not required. Partners will get an autonomous residence permit when they have sufficient financial resources, as well as children of 18 years old and older with sufficient financial resources. Article 19 LO 2/2009 doesn’t establish any time limit, but it says that when one disposes of sufficient economic means they will benefit of an independent residence permit. http://www.boe.es/buscar/act.php?id=BOE-A-2011-7703.
See: L4/2000(L2/2009)art19.2</t>
  </si>
  <si>
    <t>Only undocumented persons who arrived as minors (below 18 years-old) have full access to non-compulsory education (Constitutional Court Judgement 236/2007). For the rest of documented residents art. 9 Immigration Act 2000 recognizes access to non-compulsory education in the same conditions as Spaniards/EU citizens. 
See art. 9 LO 4/2000 11th of January. Compulsory is primary and secondary school (6-16) art. 4 LO Educación 2/2006 3rd of May.</t>
  </si>
  <si>
    <t xml:space="preserve"> All Autonomous Communities  with sizable numbers of migrant pupils make provision for support in the main language of instruction -this would be mostly spanish, in the Basque Country provision is made also for Euskera and in Catalonia mainly for Catalan-. In some cases the pupils are placed in the mainstream classroom  (for instance Andalucía or Basque Country) while in others they are placed in separate classrooms for a transitional phase (for instance Madrid).
Depends on the Autonomous Community: Catalonia: art. 10.2 12/2009 10th july on education.</t>
  </si>
  <si>
    <t xml:space="preserve">The general aim is to get migrant pupils to acquire sufficient knowledge of the language to be able to follow classes with their native schoolmates in the school grade in which they have been placed.
See also: art. 17. e) and f) LO 2/2006, 3rd May education. not a target measureS for migrant pupils.
</t>
  </si>
  <si>
    <t>B and C. Both indirectly in the L12/2009 10th of july on education art. 57.          
B:Royal Decree 476/2013 of the 21st of june  and C: Sectoral Conference of Education from the Ministry of Education  (art. 4 L 12/1983 14th October)</t>
  </si>
  <si>
    <t>A applies. Most Autonomous Communities have systematic guidance and material and human resources for children with communication problems, and immigrant students in compulsory education. This includes remedial teachers, special learning materials, tutors. There may be minimum ratio of pupils for scholaristic provision Education is a major priority of the Spanish Integration Fund  (40%, or 48m€ in 05-08) and many communities provide funding, however all on a project basis. No systematic funding per migrant pupils.
A) applies in several communities: Andalucia, Asturias, Aragón, Canarias, Castilla-La Mancha, Castilla y León, Galicia, La Rioja, Madrid, Región de Murcia, País Vasco y Valencia</t>
  </si>
  <si>
    <t xml:space="preserve">The course on “Education for Citizenship and Human Rights” included in the academic curriculum was supressed by the Government of the Popular Party, and was not substituted by any other similar course in 2013. The course(s) were already altered in 2012 by changing the most polemic contents and was supressed from the obligatory school curricula in 2013 with the approval of the Improvement of Quality in Education Act.  Therefore a) strand is not anymore applicable.  b) remains as a general principle (Integration Plan 2011-2014). Some local and autonomous governments keep developing programmes of education about diversity. The Government of Catalonia for example introduced the National Accord 
about Immigration that aims “to promote coexistence in a plural society that shows its cultural diversity” 
and to adapt public services towards plurality. In addition, the same local administration conceived of the 
Citizenship Immigration Accord in order to endorse the integration of migrant people in a plural society. Source: http://www.sirius-migrationeducation.org/wp-content/uploads/2013/12/CitizenshipEducationReport-tot_SIRIUS_131203.pdf
</t>
  </si>
  <si>
    <t>Local rigth to vote only for foreign citizens whose country has a reciprocity agreement .Indeed,  Spanish Constitution (arts. 13.2 and 23 SpC.) limited voting rights to the municipal elections and only on grounds of reciprocity. In addition to the right to vote in municipal elections recognized to EU citizens, between 2006 and 2011 Spain signed and ratified 12 international bilateral agreements with third-countries (Ecuador, Bolivia, Chile, Colombia, Peru, Paraguay, Norway, Iceland, Green Cape, Trinidad and Tobago, New Zeeland, and on July 2011, another agreement was published this time with South Korea, but the municipal elections had already taken place). Except for Norway, the agreements introduced a five-year residence requirement to fully enjoy right active and passive suffrage in Spanish municipal elections.</t>
  </si>
  <si>
    <t xml:space="preserve">Ad hoc informational campaigns by Electoral Census Office (ECO) e.g. in 2011 and now in run-up to 2015 elections. </t>
  </si>
  <si>
    <t>RD557/2011 (art.147-150), among the requirement no mention is given to economic resources</t>
  </si>
  <si>
    <t>This is a long-term residence permit that authorises to reside and work in Spain indefinitely under the same conditions as Spaniards. This said, it needs to be renewd evry 5 years.</t>
  </si>
  <si>
    <t>Providing the permanent and expired permit acreditation and paying taxes. 
L4/2000 (L2/2009); RD557/2011</t>
  </si>
  <si>
    <t xml:space="preserve">art. 32.5 OL 2/2009: absences from the EU of less than 12 consecutive months
</t>
  </si>
  <si>
    <t>Nationality by Option at age 18 if resident since birth. This needs to be formalized by the age of 20 (CC art.20). If both parents are foreigners it's a kind of facilitated naturalisation: just 1 year's residence -  1 year after birth parents can ask naturalization</t>
  </si>
  <si>
    <t xml:space="preserve">Criminal records are required. </t>
  </si>
  <si>
    <t>Nationals from countries with a dual nationality agreement with Spain (countries from the Ibero-American Community of Nations, Andorra, the Philippines and Equatorial Guinea) do not need to state their renunciation to their nationality of origin when acquaring Spanish nationality. All others must sign a document renouncing to their nationality of origin, but do not need to provide any additional documentation. Spanish legislation in this matter contain vague provisions. Applicants must renounce their previous nationality, but this renunciation is only to be made before the Judge responsible for the Civil Registry, and not before the authorities of the country of origin. This means that, in fact, renunciation can be considered a valid or invalid act depending on whether the authorities of the country of origin accept the renunciation or not. Renunciation before the Spanish Judge is therefore only a formal compromise with doubtful legal consequences. Given that, we scored 50.</t>
  </si>
  <si>
    <t>The Law on the rights and duties of aliens (Law 4/2000) include direct and indirect discrimination by nationality but with definitions not similar with the directives 2000/43 and 2000/78. Moreover the indirect discrimination refers only to aliens “workers” not to “persons” as in Directive 2000/43.
See Law 62/2003, 30th december  (A and B); art 16 Spanish Constitution (B); art. 23 law 4/2000 (C). Art. 1.2 LO  7/1980 (b)</t>
  </si>
  <si>
    <t xml:space="preserve">Art. 10 law 4/2000 (c); art 34 law 62/2003 (a and b); art. 1 LO 7/1980 (b); art 314 Criminal code; art 4 and 17 worker's statute  </t>
  </si>
  <si>
    <t>Art 27 spanish constitution; art. 9 law 4/2000 (C); art 1 LO 2/2006; LO 7/1980; Law 62/2003</t>
  </si>
  <si>
    <t>Art 29 law 62/2003 (a); disposición adicional segunda de la ley general de la seguridad social ; art 14 LO 4/2000.</t>
  </si>
  <si>
    <t>Art. 511 and 512 criminal code (a and c); art 27 civil code.</t>
  </si>
  <si>
    <t>It's important to take into account that access for victims also covers procedures related to employment (in Spain this is called labour procedures) which are often used by victims 
.art 24 and title VI of the spanish constitution + 
civil prosecution law + criminal prosecution law + organic law of the judiciary + Law 29/1998, of July 13 (contentious-administrative)+ art 32 law 62/2003 (b)</t>
  </si>
  <si>
    <t>art 30 law 62/2003 (a) provide for general positive action.</t>
  </si>
  <si>
    <t>Royal decree 7/2018 27th july about the universal access to the National Health System (prohibits any kind of discrimintaion).</t>
  </si>
  <si>
    <t xml:space="preserve">In Spain, migrants are covered by the same system as nationals. Furthermore, no health services are excluded, as the only requirement to access the system is affiliation with the Social Security System (Royal Decree-Law 16/2012).
Citizens who are insured by the Social Security System (Decree 1192/2012) are entitled to access the Public Health System. In order to do so, they must satisfy at least one of the following requirements: 
a) being employed or self-employed and affiliated with the Social Security System, paying all necessary contributions; 
b) being a pensioner within the Social Security System; 
c) being the recipient of any other periodic benefit from the Social Security System, including unemployment benefits and subsidies; 
d) having used up all unemployment benefits and subsidies, being registered with an employment office. 
Descendants under 26 or with over 65% disability and in charge of a Social Security System affiliate, and the partner or ex-partner of a Social Security System affiliate, are also entitled to healthcare. They must live in Spain and be able to demonstrate so. 
If none of these criteria are fufilled, Spanish citizens and people from European member states, countries in the European Economic Area and Switzerland, and foreigners authorised to live in Spain are granted entitlement as long as they demonstrate that their income is below 100,000 Euros per year (Law 22/2013 of Presupuestos Generales del Estado).
Finally, people who are neither insured nor beneficiaries of the Social Security System are entitled to receive medical assistance subject to payment by signing a special agreement (Royal Decree-Law 576/2013). 
The situations described above are in effect since the Royal Decree-Law 16/2012 was passed. Before that, all nationals and foreigners registered in Spain, regardless of their administrative situation, had full access to the National Health System (Ley Orgánica 2/2009, 11 December, de Reforma de la Ley Orgánica 4/2000, 11 January). This Royal Decree-Law has given rise to several legal contradictions and further accessibility barriers, since Ley Órganica 2/2009 has not been repealed. For example: 
(1) Taking the Ley Organica as point of departure, the 17 autonomous regions in Spain have developed their own health policies. These regions have acquired important health competencies that allow them to bypass the application of the Royal Decree-Law 16/2012. 
(2) Thus, some regions have implemented alternative policies so that healthcare remains universal and free for everybody, including undocumented migrants, and regardless of their administrative condition.  Reference to these policies will be made in the following sections of this report.
(3) This situation has resulted in a variety of contradictory health entitlement models in Spain, according to regions. Thus, in some regions, such as Catalonia and Andalusia, undocumented migrants are entitled to free and universal healthcare. This is significant, as Catalonia and Andalusia are precisely areas with large migrant populations. This contrasts with the case of Ceuta and Melilla, where, in spite of their high migration rates, the Royal Decree-Law 16/2012 has been applied with no exceptions. 
(4) This coexistence of models has led the most sensitive communities to limit the access of those who have not been registered as residents in the area for a minimum period of time. Preventing health tourism is the excuse behind this measure. 
(5) In fact, these restrictions limit the access of those whose circumstances do not allow them to fulfil the necessary requirements to register as residents, such as, for example, Roma people in settlements, travellers, etc. regardless of their visa and administrative status. This is also applicable to European citizens and not only to people coming from third countries.
(6) This tendency towards less equitable regulations is somehow counterpointed by the high level of sensitivity of healthcare organizations and providers. These resort to all means available to meet the needs of people who apply for assistance, regardless of their origin and their legal status, even when this entails taking advantage of legal gaps and even disobeying the laws or government regulations. 
The costs of healthcare are the same for migrants who reside legally in Spain as for nationals and under the same circumstances, as the only requirement for both to access is affiliation with the Social Security System (Royal Decree-Law 16/2012).
Despite this, the current situation of crisis and the increase of unemployment and of social exclusion have affected the migrant population more severely than the national population. The fragmentation of the labour market and migrants’ lower access to informal and family networks have contributed to unequal costs, because they have fewer resources to meet their needs. Moreover, the system applies co-payment for pharmaceutical products. Provision is free of charge at the point of delivery, with the exception of pharmaceuticals. Summing up, similar conditions to those of the national population in fact supposed financial barriers that has generated discriminatory conditions.
</t>
  </si>
  <si>
    <t xml:space="preserve">For emergency care there are no administrative requirements. Everyone is entitled to receive it and there is not out of pocket  payment for irregular or  undocumented migrants
For other levels of care the health card is requested. Irregular or  undocumented migrants will have access or not to primary and specialized health care depending on the form that each autonomous regions have implemented the new Royal Decree, 
On those regions where the entitlement for this group is guaranteed, migrants have to deal with different administrative requirements to get the health card.These requirements can be an administrative obstacle  for them as they do not know how the local administration system works.
The first requirement to get the health card is to be registered at the city council; to do it they need an official identity document.It is the first barrier for undocumented migrants. Moreover, irregular migrants have to prove to have an official living address in order to be registered at the city council. 
They may also be requested to prove that they are not entitled to have access to health coverage (public or private) either in the country of origin or in the reception country.
All these legal hinders can make almost impossible for some groups of  migrants to have access to the Health Card and therefore to the health system. However, they are usually readdressed to social services by the administrative or medical staff, that together with the support of the NGOs will help migrants to solve all these administrative barriers.
For example for migrants from Romania, to obtain a certificate from their countries of origin to prove that they do not receive free medical assistance there has become an insurmountable obstacle to access healthcare in Spain, especially due to the long and complex bureaucratic procedures and excessive fees imposed by consulates. In this regard, the Progress Report from a Multi-stakeholder Perspective on the Implementation of the NRIS (National Roma Integration Strategy) and other National Commitments in Spain (EquiHealth Roma Health, 2014) states that legal hinders make it virtually impossible for Roma people to obtain entitlement.
</t>
  </si>
  <si>
    <t xml:space="preserve">Asylum seekers have full access to the health system. Given their status as a vulnerable group, they are not required to be insured by the Social Security System. Asylum seekers receive a “health certificate” (instead of a health card), which enables them to access the Public Health System and enjoy the same rights as any other citizen.
Nevertheless, there are some problems with documentation and status of asylum seekers. There are three different stages in the achievement of the asylum seekers' documentation: (1) Appointment to state application; (2) Temporary ID of asylum seekers (3) Asylum seeker ID Card. Health assistance should be provided since the first stage. However, administration of healthcare centers doesn’t recognize asylum seekers status until 3rd stage. In this sense, it should be recommended training for administration staff in healthcare organizations about different legal status among immigrants, asylum seekers, refugees, subsidiary protection, stateless, etc.
 It should be noted that in Spain many displaced people who could apply for asylum choose to remain illegal migrants. This is so because, as contemplated in the Dublin II Regulation, people who cross the border of a member state illegally must remain in the country where they apply for asylum until their application is resolved. For many irregular migrants, Spain represents a gateway to Europe and is, therefore, only a transit country. All this results in yet one further barrier for these people, since they cannot apply for asylum and enjoy the benefits and healthcare asylum seekers are entitled to. This is particularly serious for those entering Ceuta and Melilla. 
There are no healthcare costs for asylum seekers. In fact, they pay less than nationals, as they are exempt from Social Security System payments, which nationals must pay
</t>
  </si>
  <si>
    <t xml:space="preserve">To receive medical assistance you are requested to show your personal health card regardless you are national or not. Access and coverage (except for emergency care) without the health card will be questioned mainly by the receptionist rather than by health professionals or managers as they are the first contact point with the Health System. After the approval of the new RDL 16/2012 this situation has been worsening as it ends with the universal coverage and entitlement is tight to new rules stated by this law. 
The main concerns are focused on the limitation to HCS access for minors and pregnant women as the law recognized them their right to access (with or without card). They may have more barriers depending on the knowledge of the new rules or other personal prejudices of the reception staff. Hence, health authorities are publishing documents with information and training receptionist about the new situation and how to apply the new rules.
If a health card cannot be shown, the asylum seeker will only be covered for emergency care. This involves a discretionary decision by a doctor (B)
</t>
  </si>
  <si>
    <t xml:space="preserve">As previously stated, irregular migrants in Spain are not entitled to healthcare by virtue of the Royal Decree-Law 16/2012. This makes them a vulnerable group, as they do not reside legally in the country and, therefore, cannot find a job to allow them to affiliate with the Social Security System. The only way they can be assisted is by paying for the corresponding fees, which they often find very difficult to pay due to their precarious economic situation.
 However, there are some cases where healthcare is offered to undocumented migrants: (a) minors; (b) pregnant women; and (c) medical emergencies. Institutions and experts alike draw attention to the complexity of defining what constitutes a medical emergency since, for example, some stages of chronic illnesses can be seen as emergencies, but emergency services offer no treatment or follow-up. This violates the principle of prevention and poses a serious threat for both the patient and public health.
 It is for this population that measures to sidestep the Royal Decree-Law 16/2012 are adopted in some regions: The cases of Andalusia and Catalonia are analyzed here: 
In Andalusia, on 6 June 2013, the Ministry of Health published a statement addressed to health centres which acknowledges the right of irregular migrants with no financial resources to health assistance and all the health services provided by the Andalusian Public Health System. However, entitlement is limited to a period between 1 and 12 months, which can be extended if the conditions that favoured the granting of entitlement persist. 
The Catalonian Government, through CatSalut, also guarantees access for people who are not affiliated with or insured by the Social Security System in accordance with the Royal Decree-Law 16/2012. By virtue of the Instruction 10/2012, irregular migrants have access to CatSalut as long as they can demonstrate that their income is below the Minimum Integration Income and have been registered in Catalonia for at least three months. Health assistance is established on two different levels depending on how long the patient has been registered: (a) people who have been registered for a period between 3 and 12 months have access to basic healthcare, including emergency services, primary care, pharmaceutical services with a 40% co-payment, health programs (e.g. on substance abuse, AIDS, vaccinations, etc.). Also, in the case of a serious or life-threatening illness, or an urgent need for care, a commission will decide whether access to specialized services is granted; (b) people who have been registered for longer than one year are entitled to primary and specialized care. 
However, in both regions, there have been cases where undocumented migrants have not been assisted, either because professionals were not aware of the specific instructions in this regard, or because of the discrimination they practice based on the Royal Decree-Law 16/2012. 
According to the Organic Law 4/2000, modified by the Organic Law 2/2009, undocumented immigrants who are living in centres (i.e. Migrant Reception Centres –CIE, Centres for Temporary Stay –CETI and Refugees Assistance Centres –CAR), are entitled to healthcare and social assistance. However, they often have problems when they are derived to the NHS, as they do not have health cards. These administrative barriers jeopardize the access to diagnostic procedures and specialized care in hospitals and other centers (even when they are affected by communicable diseases).
In CIEs, healthcare is provided by private companies, and only a few services are provided by the public health system. According to the Royal Decree 162/2014, the eight CIEs in Spain must have “health assistance with available staff and the necessary instruments and equipment for the permanent and urgent care of residents”. Nevertheless, human rights organizations have reported numerous cases where this Decree has been violated and adequate assistance has not been provided. These reports show that, in some cases, police officers with no medical qualification have had to act as medical staff when there are no doctors or nurses available. Since migrants are usually in irregular situation and pending deportation, they generally receive only emergency assistance. (EquiHealth SAR, 2014). Additionally, mental problems are not diagnosed and no referrals to mental health departments are registered at CIEs, despite the need detected by health providers in these centres (Equi-Health SAR, 2014).
In CETIs, primary care is provided by private companies. Emergencies and cases requiring specialized assistance are referred to a public hospital. CETIs provide psychological assistance if mediators or psychologists detect a mental health problem, or else if psychological assistance is requested by the patient. Psychiatric cases are referred to the mental health team of the corresponding public hospital. 
</t>
  </si>
  <si>
    <t xml:space="preserve">To receive medical assistance you are requested to show your personal health card regardless you are national or not. Access and coverage (except for emergency care) without the health card will be questioned mainly by the receptionist rather than by health professionals or managers as they are the first contact point with the Health System. After the approval of the new RDL 16/2012 this situation has been worsening as it ends with the universal coverage and entitlement is tight to new rules stated by this law. 
The main concerns are focused on the limitation to HCS access for minors and pregnant women as the law recognized them their right to access (with or without card). They may have more barriers depending on the knowledge of the new rules or other personal prejudices of the reception staff. Hence, health authorities are publishing documents with information and training receptionist about the new situation and how to apply the new rules.
The definition of “emergency care” is also a decision regarding which health professionals can exercise discretion, particularly in the case of UDMs.
</t>
  </si>
  <si>
    <t>Information for every person who accesses health services, and who can use the internet or a phone.</t>
  </si>
  <si>
    <t>This information is available for everyone.</t>
  </si>
  <si>
    <t xml:space="preserve">Some interpretation services are available in some organizations within  the National Healthcare System and they are free-of-charge. However, they exist like an extra service, especially in local communities with high cultural diversity. For instance, there are translation services in some regions, like Andalusia (“Salud Responde” telephone service) or Catalonia (CatSalut Respon). These telephone services are offered to providers to guarantee effective communication with migrant users (for example, CatSalut Respon offers translation services in 57 languages). 
In Spain, the availability of qualified interpretation services is not related to the capacity of patients to pay them –because they are free-of-charge. The problem is that they are not always available when they are required. 
</t>
  </si>
  <si>
    <t xml:space="preserve">The population of Spain is not usually involved in research, evaluation, planning, running or the design of services…Top-down procedures are the common rule. Furthermore, migrant participation is lower than national.
Migrants mostly participate in public health through NGOs, many of which are funded by the government. These carry out all sorts of tasks: mainly, they take part in information dissemination, in research regarding migrant health and in the provision of services (cultural mediation). Also, in most public health institutions, there are committees of citizen participation and measures to assess these services. Migrants can take part in this as any other citizen. 
In Andalusia, it is not common for migrant citizens to take part in such committees. This is the reason why one of the main points of the health area of the III Plan Integral para la Inmigración en Andalucía is “To promote the involvement of migrants in health services and in their own healthcare processes.”
In Catalonia, there is not a forum specifically designed for migrants, but they are involved in the elaboration of material –not in the elaboration of protocols and guidelines due to the high level of professionalization that they require. In regards to the assessment of services, in the Catalonian survey on health there is a section exclusively addressed to immigrants, but it is not very successful.
 Migrants are not usually involved in service design and delivery. When involved, they are through ad hoc cooperation.
</t>
  </si>
  <si>
    <t xml:space="preserve">Research on migrant health has been financially supported by health ministries and by national and international bodies, through different institutions, including universities. The focus has been placed on the assessment of methods for reducing inequalities in the health of and healthcare for migrants and ethnic minorities. It is noteworthy that the selection of these topics is not due to an explicit official policy. The majority of these studies have been carried out by part of the academia, which considers that it is important to research on migrant’s health. These works are usually published on scientific public health journals. 
The scientific and social challenges of research on migrant health in Spain are registered in the Innovation, Technology and Science National Strategy 2013-2020 (http://www.idi.mineco.gob.es/stfls/MICINN/Investigacion/FICHEROS/Plan_Estatal_Inves_cientifica_tecnica_innovacion.pdf), whose objectives are part of the European framework for funding I+D+i activities “Horizonte 2020” for the period 2014-2020. This contributes to stimulating the active participation of all the agents of the Spanish System of Science, Technology and Innovation in the European Community. The Spanish strategy is marked by the social, economic and cultural impact of migration, particularly with respect to “the provision of efficient and effective public services; the relationship between the administration and businesses and citizens and the new models of citizen participation; transparency and open government. These are the most important challenges for the administration and society” (p. 30). 
Regarding this Strategy, The Spanish Centre of Epidemiology of the Health Institute Carlos III, Ministry of Economy and Competition, periodically announces grants for research from the Spanish Fund for Health Research. Also, there is an annual program (Programa Estatal de I+D+i) which funds research in public bodies. These calls for grants are based on a competitive system. Research projects on migrant health compete with many other fields. Some of the projects developed in the last five years were funded by R&amp;D plans: 
- Policies to Regulate Irregular Migrants’ Access to Healthcare in Spain (Agencia Estatal Consejo Superior de Investigaciones Cientificas -CSIC, conv. 2013).
- Work and Reproductive Trajectories of the Migrant Population in Times of Crisis. Spain and the International Context (Universidad de Salamanca, conv. 2013). 
- Community Cultural Competence: Competent Professionals for Diverse Communities (Universidad de Sevilla, conv. 2011).
- Risk, Adolescence and Ethnicity: Competent Professionals for Diverse Communities (Universidad de Sevilla, conv. 2009).
- Maternity and Borders: Fertility of Migrant Women in Spain (Agencia Estatal Consejo Superior De Investigaciones Cientificas -CSIC, conv. 2008).
The Ministry of Health, Social Services and Equality and the National Institute of Statistics work every five years on the National Health Survey. Also, they have collaborated in other studies about migration and public health. Their website (http://www.msssi.gob.es/profesionales/saludPublica/prevPromocion/promocion/migracion/migracion.htm) shows other projects and reports of interest, such as: (a) “Study on Migration and Public Health: Imported Infectious Diseases”; (b) “Study on Migration and Public Health”; and (c) “Handbook of Imported Infectious Diseases”.
At the regional level, there are also some bodies that promote research on migrant health. In Andalusia, there is the Andalusian Permanent Observatory for Migrations, a project developed by the Directorate General for Coordination of Migration Policies in the Department Justice and Internal Affairs. This instrument aims to improve the knowledge about international migrations arriving in Andalusia; their impact on the economic, social and cultural spheres; and their long-run evolution compared to other territories, both in Spain and Europe.
</t>
  </si>
  <si>
    <t xml:space="preserve">In Spain there is not a unique whole organization approach, but there are some organizations committed to providing equitable healthcare for migrants and ethnic minorities that are present in most departments and services, such as the Hospital Punta Europa in Andalusia (see report http://www.mfh-eu.net/public/files/experiences_results_tools/pilothospitals/ES_Hospital_Punta_de_Europel.pdf). 
In this regard, although it is not a policy, there is an initiative for the participation of some health centres in the Project to Develop Standards for Equity in Health Care for Migrants and other Vulnerable Groups. Task Force on Migrant-Friendly and Culturally Competent Health Care (http://www.mfh-eu.net/public/home.htm), which involved 12 European countries engaged in the development of models of good practice for promoting the health and health literacy of migrants and improving hospital services for these patient groups in selected pilot hospitals. The idea of creating a Task Force originated from the desire to continue working on these topics in a comparative international context after the conclusion of the MFH project, and to build on this experience in order to: (a) facilitate the dissemination of policies and experiences and stimulate new partnerships for future  initiatives; (b) foster cooperation and alliances between healthcare organisations and other networks; (c) support member organisations in becoming migrant-friendly and culturally competent healthcare organisations, as recommended in the Amsterdam Declaration (2004)
</t>
  </si>
  <si>
    <t xml:space="preserve">Background
In 2015, in accordance with Royal Decree Law (RDL) 16/2012 (http://bit.ly/2GLORPi), access to health care (with the exception of cases of emergency due to serious illness or accident and during pregnancy, childbirth and post-natal care) was determined by social security affiliation, so that only employed persons, pensioners or those who received some kind of benefit (such as a pension or unemployment benefit) were included. Some Autonomous Communities (ACs) such as Andalusia and Catalonia did not apply the new law, resulting in unequal entitlements between Spanish regions.
This law was abolished in 2018 (RDL 7/2018, http://bit.ly/36JEuGh). From that date, migrants had in principle the same rights to healthcare coverage as nationals, as was the case before 2012. Healthcare coverage is now recognized as an inherent right of every human being. Universal coverage is guaranteed regardless of a person’s nationality or administrative status. Article 3b.1 even states that "Foreign persons not registered or authorized as residents in Spain have the right to health protection and health care on the same conditions as people with Spanish nationality". Since the entry into force of this law, all persons residing in Spain have the same right to healthcare coverage. The same applies to pharmaceuticals and medical goods. However, if health costs can be covered by another country or body, they are not covered by Spain.  The costs of health care will be financed from the public funds of the relevant Spanish administration, provided that persons meet the following requirements:
i) They do not have the obligation to access health care by other means, by virtue of the provisions of European Union law, bilateral agreements and other applicable regulations;
ii) They are not able to access the right to health coverage from their country of origin or provenance;
iii) There is no third party obliged to pay their health care.
Coverage for these groups does not include services financed by government funds outside Spanish territory. Persons who do not fulfil these conditions may obtain coverage by paying a premium in advance of 60€ for people under 65 years of age and 157€ for those of that age and above. 
Article 3.3 of the law authorises the ACs to establish their own procedures for issuing the documents a person needs to certify that they are entitled to coverage. Nothing is specified at central government level about these procedures, which makes possible a wide degree of variation in the way the law is implemented in different ACs. In particular, the documentation that applicants have to get hold of to prove their eligibility can be very difficult to obtain, giving rise to long delays.
Advocacy groups such as REDER (http://bit.ly/3bBMY5L) have pointed out that the administrative barriers created by these procedures prevent many groups from accessing the benefits they ought to be enjoying under the new law. As so often,  the most vulnerable groups – who frequently have the greatest need for coverage – are least well equipped with the skills and resources needed to surmount bureaucratic obstacles. This applies particularly to less qualified migrants in precarious situations. In addition, regulations differ between ACs and are often poorly publicised and difficult to understand. Different documents are required in different ACs, making additional complications for those moving between regions. Although RDL 7/2018 is a great step forward in the restoration of universal health coverage in Spain, many problems remain to be solved in the way it is implemented.
Coverage for legal migrants
Coverage is coded as ‘unconditional’, although costs will be paid for by the Spanish authorities only if  a person is not covered elewhere. The procedures for establishing whether or not this is case can be complex and time-consuming (see 148 below).
</t>
  </si>
  <si>
    <t xml:space="preserve"> (A) For access to primary and specialist care a healthcare card is required. As already described, the administrative requirements for obtaining such a card may be difficult even for legal migrants to fulfil. They vary between ACs and cards issued by one AC are not valid in a different one.
Documents to prove that one does not have the right to healthcare coverage in the country of origin or provenance can be particularly difficult for migrants to obtain.  As a result, there are many cases of people who say they do not use the healthcare system for fear of being charged for the service received. Healthcare professionals and NGOs have protested against these barriers, which undermine the universal health coverage that RDL 7/2018 was supposed to provide. However, administrative or medical staff can redirect migrants to social services, which together with NGOs help migrants to overcome these administrative barriers.
(B) As long as legal migrants are unable to get hold of the documents required to obtain a health card, they are only entitled to emergency care. This involves discretionary decisions made by a health professional.
</t>
  </si>
  <si>
    <t>In principle, entitlement is the same for asylum seekers as for nationals. There are however considerable administrative barriers (see 149 below).</t>
  </si>
  <si>
    <t xml:space="preserve"> (A) In order to access primary and specialist care, asylum seekers must have a healthcare card. In order to obtain this they have to have a tarjeta roja (red card) that certifies their identity and shows that they are an asylum seeker. 
In practice, however, weeks or months may elapse before someone wishing to claim asylum can be officially recognised as an asylum seeker and be given a tarjeta roja. They first have to get an appointment with an office of the OAR, which can involve waiting for months. The OAR must then decide within one month whether their asylum request is admissible. 
Difficulties in obtaining documentation are particularly acute for those wishing to claim asylum who are not residing in the CAR (Refugee Reception Centre). Those who are, receive advice on how to access the health system; NGOs also offer practical help. However, those living outside government accommodation have little access to advice and help. Moreover, if they move between regions of Spain, long delays can result because of the difficulty of getting their documents sent on from one region to another
As long as asylum seekers have no health card, only emergency care can be covered.  This is dependent on discretionary decisions (B) made by health professionals.
</t>
  </si>
  <si>
    <t xml:space="preserve"> In 2015, UDMs were the group most affected by the RDL 16/2012, as they were required to pay contributions which many of them could not afford because of their precarious economic situation. However, the Royal Decree recognised a number of cases in which they did receive free care: minors, pregnant women and medical emergencies. Regions such as Andalusia and Catalonia did not abide by the decree and continued to grant access to UDMs. 
Today, since the application of the Royal Decree-Law 7/2018, UDMs have in principle the right to health care under the same conditions as Spanish nationals.  In addition, the extent of coverage (question 147B, not asked here) has been increased from ‘emergency care only’ to ‘full coverage’.
Under the new law, UDMs can apply for a Health Card in the same way as other people, but they must fulfil the requirements laid down by the AC. Even though these requirements are often met, it may be very difficult for a UDM to obtain documentation that proves it (see question 150).  As a result, it is not yet clear whether more UDMs are able to claim coverage under the new law than was the case under the old one. 
Health care in detention
According to the Organic Law 4/2000, modified by the Organic Law 2/2009, UDMs living in centres (Migrant Reception Centres –CIE, Centres for Temporary Stay –CETI) are entitled to health care and social assistance. In CETIs, primary care is provided by private companies. Emergencies and cases requiring specialized assistance are referred to a public hospital. CETIs provide psychological assistance if mediators or psychologists detect a mental health disorder or if psychological assistance is requested by the patient. Psychiatric cases are referred to the mental health team of the corresponding public hospital.
 According to RDL 162/2014, the eight CIEs in Spain must have “health assistance with available staff and the necessary instruments and equipment for the permanent and urgent care of residents”. Nevertheless, NGOs have reported numerous cases where this law has been ignored and adequate assistance has not been provided. These reports show that, in some cases, police officers with no medical qualification have had to offer assistance when there are no doctors or nurses available. 
Unaccompanied minors
Another problem that has been identified by NGOs is the situation of young people who enter Spain as unaccompanied minors and as such are protected by the law. When these individuals reach adulthood, they lose this protection and become simply UDMs, with no support from official bodies. Centres for unaccompanied minors are obliged to document the children before their departure, but often fail to do so. Although the health rights of UDMs have been greatly improved by RDL 7/2018, this group of UDMs may find it very difficult to obtain the documents they need to obtain access to health services. 
</t>
  </si>
  <si>
    <t xml:space="preserve"> Despite the improvements in the legal entitlements of UDMs, the complex procedures for obtaining  documents to prove one’s compliance with the conditions of coverage have led to increased administrative barriers of type A. They are often affected by changes of address, or lack an official address completely, which may make it impossible to prove how long they have stayed in the country.  Obtaining a certificate demonstrating the impossibility of reimbursement of healthcare costs by one’s country of origin can present insurmoutable obstacles.
As long as a UDM does not have a healthcare card, they are only entitled to emergency care. As with asylum seekers and legal migrants, this will involve discretionary decisions (B) made by health professionals.
</t>
  </si>
  <si>
    <t xml:space="preserve">Information on entitlements can in principle reach any type of migrant. Nevertheless, there is no active and systematic dissemination of this information at national level. Still, the Spanish healthcare system is quite decentralized and there are some regional plans to achieve this. For example, in Andalusia the III Integral Plan for Immigration in Andalusia (PIPIA) (2016) proposes among its objectives the dissemination of information about rights and duties to users of the system in different languages. Great emphasis is placed on online access to the system and the use of telematic services for healthcare. By telephone, migrants can be informed through ‘Salud Responde’, which is available in several languages (46 different languages: 11 of them 24 hours a day, 7 days a week; the rest, Monday to Friday from 8 a.m. to 6 p.m.). Catalonia also offers a similar service called Sanitat Respon that works 24h/7days a week and translates into 102 languages. However, these plans and practices are not specially tailored to the needs of the migrant population of each area. </t>
  </si>
  <si>
    <t xml:space="preserve">Few measures have been found aimed at developing health education or health promotion campaigns adapted in form and format to diversity. Professionals linked to the healthcare system report that  health literacy or health promotion programmes for the migrant population arise ad hoc, as the result of individual initiatives. They also indicate that some programs are developed and implemented by NGOs or migrant advocacy groups. (Some examples are the “Programme to promote sexual and reproductive health for immigrant women,” carried out by CODENAF, and the “Workshop for breast self-exploration”, by Mujeres en Zona de Conflicto.)
Health education or health promotion campaigns, though very limited in extent, can in principle reach any type of migrant. Moreover, there are campaigns focused on specific groups such as women and refugees. Nevertheless, these programs do not usually incorporate an intersectional approach, maintaining stereotypes about these groups: For example, programs directed to migrant women concern care services, sexuality and motherhood, rather than paid labour.
Additionally, campaigns concerning healthy living appear in several languages on the Junta de Andalucía and the Generalitat de Catalunya websites. Most of these programs are not adapted to influence migrants more effectively; they are simply translated. Even so, there are certain programs specifically aimed at the migrant population. Catalonia has a protocol since 2007 to prevent FGM and the Catalan Health System devotes part of its annual budget to offering specific training courses to health professionals on how to prevent FGM and the resources available for it. Since 2105 the CHS offers FGM reconstruction to all the women who request it.
 One of the main problems with these programs is that service providers do not usually know that they are translated and available for migrants. Preventive programmes dealing with occupational health and safety are very scarce. Many poor migrants work in risky occupations and are exposed to serious health threats such as construction accidents, handling pesticides in greenhouses, depression, isolation and violence in domestic workers, STD in sex-workers and so on.
</t>
  </si>
  <si>
    <t>In Spain, the availability of qualified interpretation services is not related to patients' ability to pay for them, as they are free. The problem is that they are not always available when required. Some interpretation services are available in some organizations within the National Health System and are free of charge. However, they exist as an additional service, particularly in local communities with high cultural diversity. For example, there are translation services in some regions, such as Andalusia (Salud Responde telephone service) or Catalonia (Sanitat Respon). These telephone services are offered to providers to ensure effective communication with migrant users. In spite of this, health professionals express the need to provide more cultural mediators in all health centres. The only mediators that exist at present in Andalusia are those made available by NGOs. In Catalonia the government still pays for some of the intercultural mediatios services at hospital and PHC levels through the Health Care Budget.</t>
  </si>
  <si>
    <t xml:space="preserve"> Just as in 2015, the population of Spain is not usually involved in research, evaluation, planning, running or the design of services. Top-down procedures are the rule. Furthermore, migrant participation is lower than that of nationals. Migrants mostly participate in public healthcare through NGOs, many of which are funded by the government. These carry out diverse tasks: mainly, they take part in (A) service delivery (cultural mediation), (B) information dissemination, and C (research). 
Additionally,  in most public healthcare institutions, ‘user platforms’ exist to encourage participation. Migrants can take part in these just like anyone else, though they seldom do. This is the reason why one of the main points of the health area of the III Plan Integral para la Inmigración en Andalucía is “To promote the involvement of migrants in health services and in their own healthcare processes.”
In Catalonia, there is no forum specifically designed for migrants, but they are involved in the development of materials (excluding protocols and guidelines, due to the high level of professionalization these require). In regard to the evaluation of services, in the Catalonian survey on health there is a section exclusively addressed to migrants, but it is not very successful
</t>
  </si>
  <si>
    <t xml:space="preserve">Research on migrant health has been carried out in academia with funding from various regional, national and international agencies. The Ministry of Science, Innovation and Universities proposes research on health and migrants and ethnic minorities in the State Plan for Scientific and Technical Research and Innovation 2017-2020, within Challenge 1 ("Health, Demographic Change and Well-being"). The Spanish Epidemiology Centre of the Carlos III Health Institute, Ministry of Economy and Competition, periodically announces research grants from the Spanish Fund for Health Research. In addition, there is an annual programme (Programa Estatal de I + D + i) that funds research in public bodies. These calls for grants are based on a competitive system. Migrant health research projects compete with many other fields. Some of the projects developed in the last four years were: 
- Social work, economy of the common good and human mobility: building inclusive societies through the social economy with migrants and refugees (University of Granada, 2018).
- Strategies in relation to irregular immigration: quantitative and qualitative analysis and proposals for improvement (Universidad de Barcelo, 2017)
- Impact of European Retirement Migration on Social Services (Universidad Complutense de Madrid, 2018)
- Work, immigration and health in a cohort of immigrant population in Spain (University of Alicante, 2017)
The Ministry of Health, Consumption and Social Welfare, with the collaboration of the National Statistics Institute, collects health information regarding the Spanish population. This is a five-yearly survey covering numerous aspects of health at national and regional level, in order to plan and evaluate health policies. It consists of 3 questionnaires (household, adult and minor), which cover 4 main areas: sociodemographic, state of health, use of health services and determinants of health.
In Andalusia, there are organisations whose objective is research, development and innovation in the field of health, including the Andalusian Public Health Research Centre, the Andalusian School of Public Health and the Andalusian Public Health Observatory.
</t>
  </si>
  <si>
    <t xml:space="preserve"> Migrant or ethnic minority health is not a priority throughout service provider organisations and health agencies. Although the cutbacks imposed during the period of austerity have mostly been eliminated, funds to maintain the health of the migrant population have not reached their former level.  Paradoxically, although the cutbacks have been removed, the situation is now worse. The reason is that five years ago the movement to increase health equity for migrants still had momentum, but today the cumulative effect of continuing cuts in the healthcare system has brought progress virtually to a standstill.</t>
  </si>
  <si>
    <t xml:space="preserve">Their special needs are addressed in policy for newly arrived immigrants. There are also special efforts for women and young persons, including DUA (https://www.dua.se/om-delegationen).
Reform of Labour Market Introduction System http://ec.europa.eu/ewsi/UDRW/images/items/docl_11363_883380087.pdf  </t>
  </si>
  <si>
    <t xml:space="preserve">Only in very special surcomstances can parents or adult children reunite in Sweden. </t>
  </si>
  <si>
    <t>As a rule, the partner get an autonomous permit for as long as the sponsor.
A residence permit referring to a connection will be granted as a permanent residence permit independent of the reference person’s residence permit</t>
  </si>
  <si>
    <t xml:space="preserve">New rules from 1 July 2016. Persons granted subsidiary protection now got a temporary residence permit, and lost the automatic right to family reunification. </t>
  </si>
  <si>
    <t xml:space="preserve">New rules from 1 July 2016. Income requirement for all persons, excluding those with refugee status. Income related to work counts (i.e. work related benefits counts). Income requirements is approximately at social allowence. Those eligible for family reunification are required to demonstrate the means to support themselves and their family (regular work-related income that enables you to support yourself and your family members), and to have accommodation of sufficient size (standard requirements in Sweden)” </t>
  </si>
  <si>
    <t>Persons granted subsidiaty protection now regained their right to family reunification. “Your family has the possibility of applying for residence permits to join you in Sweden if you: a) have been granted a permanent residence permit; b) have been granted a temporary residence permit as a refugee or a person in need of subsidiary protection and are deemed to have good chances of receiving a permanent residence permit.
https://www.migrationsverket.se/English/Private-individuals/Protection-and-asylum-in-Sweden/When-you-have-received-a-decision-on-your-asylum-application/If-you-are-allowed-to-stay/Family-reunification.html
https://www.asylumineurope.org/reports/country/sweden/content-international-protection/family-reunification/criteria-and-conditions</t>
  </si>
  <si>
    <t>Compulsory education grade 1-9. All have access to compulsary education. Asylum seekers have right to pre-school and secondary education (grade 10-12). Adults need a residence permit to access adult education and universities. I think the score should be 67.
Undocumented got the right to obligatory education in 2013. Asylum seekers got the right in 2001. 
 The changes in the Swedish Education Act from 2013, granting undocumented migrants right up to upper secondary education (including upper secondary vocational training) makes Sweden  if they started their studies before age 18. They do not have access to tertiary education. (Prop. 2012/13:58 Utbildning för barn som vistas i landet utan tillstånd) http://www.regeringen.se/sb/d/15650/a/206413.  For more on the bill see  http://www.riksdagen.se/sv/Dokument-Lagar/Forslag/Propositioner-och-skrivelser/Utbildning-for-barn-som-vistas_H00358/?text=true for more on the practice see http://www.skolverket.se/regelverk/mer-om-skolans-ansvar/papperslosa-barn-1.205221.
 The changes in the Swedish Education Act from 2013, granting undocumented migrants right up to upper secondary education (including upper secondary vocational training) makes Sweden  if they started their studies before age 18. They do not have access to tertiary education.</t>
  </si>
  <si>
    <t xml:space="preserve"> There are no national induction programs. http://www.skolverket.se/sb/d/2632 Municipalities and schools are free to organize education of newly arrived immigrants as they see fit. According to the Education Act and the curriculum, schools shall offer support to all students according to his or her individual need. It is included in the curriculum as the Swedish school system is a personalised system and built on inclusion. Many do offer so-called preparation classes and Agency planned general recommendations on how best to support newcomers. The nature of these activities varies, and is not regulated by the state. Families are to be given an introduction to the basic values that underlie the national curricula. At these introductory meetings, an interpreter is to be provided if necessary. Many municipal authorities follow up this introduction by inviting the newly arrived parents to discussion groups, often led by teachers of Mother Tongue Studies in the relevant language or by other staff with relevant cultural competence. Immigrant parents can get information about the education system from the municipalities where they live, from the schools or from the
National Agency for Education. The agency has a website where there is information about "Responsibility for pre-school, school and adult education." The information is available in nine differ-ent languages. Please see attachments, III.2.5 a,b,c,d. There is also information for parents who are newcomers to Sweden in 5 different languages"  Parents are also entitled to Swedish for immigrants based on their individual needs. http://www.skolverket.se/sb/d/389 http://www.skolutveckling.se/digitalAssets/168785_Skolan_engelska.pdf called "School - for your child's future and society's democracy."
Also, all migrants, independent of their work status, are strongly ancouraged to have their children in child care and pre primary education. Language development is one of the primary reasons for this. </t>
  </si>
  <si>
    <t xml:space="preserve">The Swedish National Agency for Education has for many years had a national program to support the education of newly arrived migrant children and youths. With pedagogical support and special funding.  https://www.skolverket.se/skolutveckling/leda-och-organisera-skolan/organisera-nyanlanda-elevers-skolgang.
Since 2005, a new system has been in place for the equalisation of municipalities' finances--"compensatory principle"--This system has five different parts - income equalisation, cost equalisation, a structural grant, an implementation grant and an adjustment grant/charge. The aim of the equalisation system is to put all municipalities in the country on an equal financial footing to deliver equal levels of services to their residents, irrespective of the income of the municipality's residents and other structural factors. 128 million SEK extra is allocated to improve school results for bilingual pupils 2014-2016. http://www.regeringen.se/sb/d/16743/a/210011
20 million SEK extra is given to 10 schools in disadvantaged housing areas 2012-2014. http://www.regeringen.se/sb/d/8151/a/182492
</t>
  </si>
  <si>
    <t>B. There is no national policy to recruit or attract teachers of different cultural background. However there is a policy to grant a person who has a foreign teacher training a certificate of eligibilty if that teacher training alone or together with work experience. Top-up courses with some Swedish universities, while certificate provided by National Agency for Higher Education. The Education Act Chapter 2 §3 states that "Municipalities and county councils are obliged to use teachers, pre-school teachers or recreation instructors in education who have training appropriate to the teaching that they will mainly be undertaking. Exceptions may be made only if persons with such training are not available or if there are other special reasons with regard to the pupils." Universities have initiatives like Stockholm U to provide extra support to students with immigrant background.</t>
  </si>
  <si>
    <t>A covered: No compulsory and standardized program provided. It is not a standard compulsory element in training, although it may be in schools/municipalities where it is conceived as especially needed. Intercultural education programmes in teacher training are marginalised and geenrally provided as optional courses to student teachers. trainings on intercultural education are not required, but are primarily part of initial teacher training. However this score will change. A new teacher edutation will start in Sweden autumn 2011. All teacher educations have had to plan for this. One of the requirements have concerned "internationalisation". In e.g. Malmö we have now planned for three courses under an international umbrella: Intercultural education, Citizenship education and Education for a sustainable society
onal Agency for Education has given schools the discretion to address issues like dress codes and activities on a case-by-case basis</t>
  </si>
  <si>
    <t xml:space="preserve"> Three year residence is needed to vote in local elections. Right to stand in local elections</t>
  </si>
  <si>
    <t>A total of four years in the last seven years, you can be granted a permanent residence</t>
  </si>
  <si>
    <t xml:space="preserve">meets basic subsistence and housing needs, not a burden, not automatically excluded if receives social assistance. But usually only work-related benefits counts as income. However, there are many differences between migrant groups. All persons granted asylum got permanent residence permits. Factual requirements only applied to labour migrants, who need to have a job in order to renew their work permits. </t>
  </si>
  <si>
    <t>https://www.migrationsverket.se/English/Private-individuals/Working-in-Sweden/Extending-a-permit.html</t>
  </si>
  <si>
    <t xml:space="preserve">A new 2016 law did introduce temporary residence permits for all granted asylum. The permits can be permanent if persons have income (or work related benefits) and housing when applying for a new residence permit. </t>
  </si>
  <si>
    <t>A new 2016 law did introduce temporary residence permits for all granted asylum. They need to be renewed. And there is the requirement that original requirements should still be met. However, almost everyone get a renewal. Only for refugees so no change in the score.</t>
  </si>
  <si>
    <t>Changes to Citizenship Act in force in 2015 create the obligation for all municipalities to hold voluntary annual citizenship ceremonies for new citizens in order to celebrate their new citizenship.</t>
  </si>
  <si>
    <t xml:space="preserve">All areas are covered. </t>
  </si>
  <si>
    <t xml:space="preserve">A. All persons with a permit (temporary or permanent) enjoy the same rights under the Health and Medical Services Act [Hälso- och sjukvårdslag (1982:763)].
This is in line with the policy approaching integration as outlined in Government’s proposition 1997/98:16. 
</t>
  </si>
  <si>
    <t xml:space="preserve">Entitlements for asylum seekers are outlined in the Act on Healthcare for Asylum Seekers and others [Lag (2008:344) om Hälso- och sjukvård åt asylsökande m.fl.]. 
Children (under 18 years of age) are, under the same law, entitled to the same level of care as legal residents/nationals. 
The fee for asylumseekers is oulined in Ordinance (Förordning om vårdavgifter m m för vissa utlänningar" (SFS1994:362) and it corresponds to 50 SEK. The fee for persons with full access to health care pay 200 SEK. 
</t>
  </si>
  <si>
    <t>Definition of “care that cannot be postponed” (for asylum seekers and UDMs) involves discretion.</t>
  </si>
  <si>
    <t xml:space="preserve">From July 2013 there is a law regulating the level of entitlement for UDM. Under the new law titled Healthcare for persons that reside in Sweden without permission (Governmental proposition 2012/13:109,  Lag
om hälso- och sjukvård till vissa utlänningar som
vistas i Sverige utan nödvändiga tillstånd SFS 2013: 407), the county councils are responsible for offering adult persons (above 18 years of age) the same subsidised care (including dental care) as to asylum seekers as outlined in The Act on Healthcare for asylum seekers and others. This involves ´care that cannot be postponed´ maternal care, reproductive counselling, abortion (section 7) and one health examination (section 10). The county councils may provide care beyond what is stated in section 7 (section 9). Children (person under 18 years of age) shall be offered the same level of care (i.e. full care) as children who are residents (section 6) or asylum seekers regardless of pathway into irregularity (prop 2012/13:109).
The patient fee is 50 SEK (as for asylum seekers)
</t>
  </si>
  <si>
    <t xml:space="preserve">A, B and also C to some extent.
UDM are (as far as they are) informed by NGOs as well as on the county councils websites, see 8a.
</t>
  </si>
  <si>
    <t xml:space="preserve">Yes, The Act of administration (Förvaltningslagen para. 8). This law states  a right to interpreter or, more specific, it states that whenever a public authority are communicating with a person who do not dominate the Swedish language, the authority should use an interpreter and pay the cost. This involves also persons with problems to hear. Interpreting services are most often organised at the level of municipalities and in practice executed by a certain bureau with contracts with authorized interpreters. </t>
  </si>
  <si>
    <t>In the examples mentioned above on health communication targeting newly arrived refugees correspond with B and C. Those examples are supported by policies at regional level.</t>
  </si>
  <si>
    <t xml:space="preserve">A, B, C
E.g.  Brodin, H., Mattson, T., Andersson, U., and Pieter Bevelander, B. (forthcoming 2015) Inequalities and multiple discrimination in access to health care. National background report Sweden. 
</t>
  </si>
  <si>
    <t xml:space="preserve">Option 1 and 2 runs in parallel due to the universalistic (“integrated” approach), complemented with the programs targeting newly arrived (“categorical” approach). </t>
  </si>
  <si>
    <t>B.  Definition of “care that cannot be postponed” (for asylum seekers and UDMs) involves discretion</t>
  </si>
  <si>
    <t xml:space="preserve">A. Due to a change in law in 2016 (2016:381), former asylum seekers lose their so-called LMA card (which is not valid as an ID but is accepted as such at pharmacies) if their application is denied. Lack of identification among UDMs creates difficulties in following up previous care, for example in maternal care.
B. Definition of “care that cannot be postponed” (for asylum seekers and UDMs) involves discretion 
</t>
  </si>
  <si>
    <t xml:space="preserve">A, B and C to some extent.
Only migrants with refugee or subsidiary protection status are entitled to civic orientation classes by the county councils. However, web-based information is available to everyone. 
UDM are (as far as they are) informed by NGOs as well as on the county councils' website, see 8a.
Initiatives have been taken to include asylum seekers into health information via health and civic orientation communicators (to our knowledge this is the case in at least one county council). These information sessions take place at the Migration Agency. 
</t>
  </si>
  <si>
    <t>Refugees and subsidiary protection migrants participate in health and civic orientation as part of the so-called Establishment program. Asylum seekers are in some known cases invited to information about the health care system at the Migration Agency (we are however not sure to what extent this exists). Undocumented migrants and legal migrants with non-refugee-based permits do not receive targeted information but can access public information online.</t>
  </si>
  <si>
    <t>A,B.C.D   Much research has been carried out on different aspects of migrant health in the last 5 years</t>
  </si>
  <si>
    <t>There are some restrictions concerning self-employment of family members (art. 46 LEtr; Art. 26 VZAE).</t>
  </si>
  <si>
    <t>With work permit yes.</t>
  </si>
  <si>
    <t>Unchanged in 2017 revisions; AVG Art. 26 “Vermittlungspflicht und Unparteilichkeit”</t>
  </si>
  <si>
    <t xml:space="preserve">Overview in: https://www.bfs.admin.ch/bfs/de/home/statistiken/kataloge-datenbanken/publikationen.assetdetail.9346964.html </t>
  </si>
  <si>
    <t>Some cantons have systematic measures, e.g. 18 to 25 years old in Basel and Vaud, but nationally no systematic measures for youth; only NGO for migrant women</t>
  </si>
  <si>
    <t>Three minimum conditions stated in the law to be able to sponsor family reunion (not depending on social assistance, dispose of appropriate apartment and live together in it), but these conditions are not sufficient and cantons are free to ask stricter conditions and regularly do (directive regroupement familial). I added the example of canton Solothurn which clearly states that “the applicant must in principle prove to have a job with sufficient income for the whole family. The migration authority determines the minimum amount of the necessary income.” Moyens financiers 
Les moyens financiers doivent permettre aux membres de la famille de subvenir à leurs besoins sans dépendre de l’aide sociale (art. 44, let. c, LEtr). Les moyens financiers doivent au moins correspondre aux normes de la Conférence suisse des institutions d'action sociale (Normes CSIAS). Les cantons sont libres de prévoir des moyens supplémentaires permettant de garantir l’intégration sociale des étrangers. Les éventuels revenus futurs ne doivent pas être pris en compte. Ce principe ressort notamment du fait que les membres de la famille du titulaire d’une autorisation de séjour à l’année qui sont entrés en Suisse au titre du regroupement familial n’ont pas droit à l’octroi d’une autorisation de séjour. 
http://www.bfm.admin.ch/content/dam/data/migration/rechtsgrundlagen/weisungen_und_kreisschreiben/weisungen_auslaenderbereich/familiennachzug/6-familiennachzug-f.pdf 
Canton of Solothurn
1. Personen, welche nachgezogen werden können:
Ehegatten und ledige Kinder unter 18 Jahren, vorbehältlich der gesetzlichen Nachzugsfristen.
2. Wichtigste Voraussetzungen, welche für den Nachzug erfüllt sein müssen:
2.1 Bedarfsgerechte Wohnung
Personen, die Familienangehörige nachziehen wollen, müssen über eine bedarfsgerechte Wohnung
verfügen.
2.2 Einkommen der Gesuchstellerin/des Gesuchstellers
Die Gesuchstellerin/der Gesuchsteller muss grundsätzlich eine Arbeitsstelle mit genügend Einkommen
für die ganze Familie nachweisen können. Die Fremdenpolizeibehörde bestimmt die Mindesthöhe des
erforderlichen Einkommens.
2.3 Gemeinsame Wohnung
Aufenthaltsbewilligungen im Familiennachzug werden nur erteilt, wenn die Familienangehörigen zusammen
wohnen.</t>
  </si>
  <si>
    <t>Another ground can be the a long lasting dependency on social assistance (of the sponsor or one of the family members)                                                               
Art. 62 LEtr: révocation des autorisations et d’autres décisions (…) e. lui-même ou une personne dont il a la charge dépend de l’aide sociale.</t>
  </si>
  <si>
    <t xml:space="preserve">AIG introduces B1 for permanent residence, which is required for sponsors (Art.42). </t>
  </si>
  <si>
    <t>Not foreseen in AIG</t>
  </si>
  <si>
    <t>No targeted support.</t>
  </si>
  <si>
    <t xml:space="preserve">[practice at subnational level]. source: Fibbi, Rosita und Valeria Mellone (2010). Jeunes en transition de l’école à la  formation professionnelle : quelle participation pour les parents ? Neuchâtel: Forum suisse pour l'étude des migrations et de la population. The study maps practices across cantons: however relevant practices are not found in all cantons. Written information tends to be available, no other targetted services . </t>
  </si>
  <si>
    <t xml:space="preserve">Qualification requirement. </t>
  </si>
  <si>
    <t>Not systematic, though widespread assistance. 
1991 Recommandation http://edudoc.ch/record/25485/files/EDK-Empfehlungen_f.pdf. encourages cantons to provide support after classes for children who might need it. Public funded homework support for migrant children may be provided not on a systematica but on a pragmatic basis. In GE it is now systematic : http://icp.ge.ch/etidep/IMG/pdf/D-DGEP-014-16_Etudes_surveilles.pdf</t>
  </si>
  <si>
    <t>No systematic or formal approaches</t>
  </si>
  <si>
    <t>Offered and required in all teacher training courses.</t>
  </si>
  <si>
    <t>The implementation is at the discretion of schools, guidelines in all cantons are comprehensive in the goals of support.</t>
  </si>
  <si>
    <t>Only certain communes and cntons recognize the right of foreigners to vote at the communal (local) level.
For instance: in the minority of cantons (most in the French-speaking area) there are local provisions, some of them with major restrictions on residency</t>
  </si>
  <si>
    <t>No restrictions by parties; all major parties have foreign citizens active among their ranks</t>
  </si>
  <si>
    <t>General and targeted information in the cantons where electoral rights exist.</t>
  </si>
  <si>
    <t>Appreciation of the "degree of integration" by cantons; Art. 54 al. 2 -et 34. al. 4, but the novelty of the new Aliens law means that no general guidelines or practice available.  art. 54§2 and 96 AL demand that in using their discretion, competent authorities take into account the "degree of integration". Hence, unless there is a right to LTR status (see reviewer's remarks under q1) they may establish integration conditions. Draft executive order on integration (28.3.07) establishes formal conditions (language level=A2) for anticipated LTR (see q1)</t>
  </si>
  <si>
    <t>Formalization of language requirement in AIG/VZAE A1 written and A2 oral (VZAE Art. 60)</t>
  </si>
  <si>
    <t>Revision of the Swiss Citizenship Act : TCNs will require 10 years of residence including two out of five years before the application. New law also harmonises local or cantonal residence requirementst o 2-5 years.</t>
  </si>
  <si>
    <t>Administrative discretion: since there are no specified rules on how to fulfil the integration requirements in most cantons, we have decided to opt for Option 3 (no standards) and N/A as the appropriate answer to the following questions.</t>
  </si>
  <si>
    <t>New law limits definition of successful economic integration under Article 12.d to "participation in economic life OR completion of a training." New law also requires that cantons "take into account in an appropriate manner" the situation of people who are handicapped, ill or for other major personal reasons cannot participate  or face difficultyparticipating in economic life or completing a training. Article 12.2. However under 12.3 Cantons are allowed to foresee other integration crtiera as the criteria here are non-exhaustive.
administrative discretio</t>
  </si>
  <si>
    <t>Not since 1992.</t>
  </si>
  <si>
    <t>Requirements formalized.</t>
  </si>
  <si>
    <t>No specific provisions.</t>
  </si>
  <si>
    <t>What law covers.</t>
  </si>
  <si>
    <t xml:space="preserve">(a); some offer (b), but we believe that this is the minority of the cantons. </t>
  </si>
  <si>
    <t xml:space="preserve">According to the Federal Public Health Insurance Law, every person who has been living in Switzerland for longer than 3 months and who does not have a health insurance in another country has the right and the duty to take out  a ‘basic health insurance’, i.e. Grundversicherung.
Therefore the basic health insurance is compulsory. People are free to choose one company among the authorised health insurance companies in order to take out a health insurance
</t>
  </si>
  <si>
    <t xml:space="preserve">A: According to the Federal Public Health Insurance Law, every person who lives in Switzerland has the right and the duty to take out a ‘basic health insurance’. It means that a person who wants to take out a health insurance must indicate an address in Switzerland. However this address should not be necessary a legal address. Insurance company do not ask additional certificate of legal addresses.
Source: Public Health Insurance Law, articles 84-86: Insurance companies are not allowed to pass on data on the residence status of their clients. B: no administrative discretion for any group
</t>
  </si>
  <si>
    <t xml:space="preserve">Conditional because it depends where you are.
According to the agreement between Federal State and Cantons, the Cantons are responsible for the asylum seekers' compulsory basic health insurance coverage in the framework of the Federal Public Health Insurance Law. 
Cantons are free to choose any health insurance company with whom they contract a collective insurance coverage for asylum seekers (dependent on welfare public assistance) and to negotiate special terms related to its utilization. That’s why there may be important differences between cantons regarding access to health services.
In the Canton of Bern, asylum seekers are insured against illness and accident. However, the choice of doctor is limited. Change of doctor – i.e. the general practitioner (“Erstversorgerarzt”, herein GP) by the request of asylum seeker is - not possible, except for a change of residence place. When a medical treatment by a specialist is necessary, the GP should send a request to the Migration Office of the Canton of Bern to refer an asylum seeker to a specialist. Additionally, asylum seekers may consult specialist such as paediatricians, ophthalmologists, gynaecologists and use emergency treatment without prior consultation of their GP.
In the Canton of Vaud as well, asylum seekers are insured against illness and accident. The Canton of Vaud applies a system called “double gate-keeping”: applicant has to consult first a health centre, which is staffed by a registered nurse who holds medical record of the applicant and is in close contact with social services in charge of the management of asylum seekers. When the health centre cannot meet the need of the applicant, it addresses him/her to the primary care physician GP with a “voucher. In need it is the GP who can address the patient to a specialist.
Note: in both cantons, if the asylum seekers are working, are not dependent on public assistance and pay by themselves their insurances premium, they are covered by the same system as nationals, with no additional requirements and no forms of care excluded (as per option A.) This situation concerns however a minority of asylum seekers.
</t>
  </si>
  <si>
    <t xml:space="preserve">Entitlement depends on being able to afford insurance.
According to the Public Health Insurance Law, every person who lives in Switzerland has the right and the duty to take out ‘basic health insurance’ (i.e. Grundversicherung).  This right and obligation also applies to undocumented migrants.
Undocumented migrants are required to have health insurance if they live in Switzerland. Health insurers as well as health providers may not report any personal data of undocumented clients to a third party, except for information required by the insurance for purely administrative purposes (Public Health Insurance Law, articles 84-86).
But, in practice, some barriers exist: 
1) Several surveys and reports show that the majority of undocumented migrants (80 and 90%) have no health insurance. On the basis of practical experience, it is assumed that many of them conclude a health insurance once they become seriously ill and they expect high medical expenses.
2) Although health insurance companies are required to insure undocumented migrants, available information indicate that they sometimes ask for several administrative details or they delay for so long the procedure that it discourage the person to continue.
Sources: Assurance-maladie et accès aux soins des sans-papiers, Rapport du Conseil fédéral en réponse au postulat Heim (09.3484).
Wyssmüller, Chantal &amp; Efionayi-Mäder, Denise (2011) Undocumented Migrants: their needs and strategies for accessing health care in Switzerland. NowHereLand.info, Vienna.
</t>
  </si>
  <si>
    <t xml:space="preserve">Except some information practices such as information meetings addressed specifically to newcomers in both cantons Bern and Vaud, all the three groups have access to existing information materials such booklets, inter portals in different languages. That’s also true for the information provided by migesplus.ch, supported by the Federal Health Office.
</t>
  </si>
  <si>
    <t xml:space="preserve">In principle, there is no distinction between migrants according to their legal status when health education and health information are designed. However, as stated above, in some special topics such as post-traumatic stress disorder concerning refugees, victims of war, for example, health promotion is designed for reaching particular groups as asylum seekers.
Information is then disseminated in the language of the groups concerned.
</t>
  </si>
  <si>
    <t xml:space="preserve">Even though, we can find all the three mentioned options in Switzerland, the general tendency is that, especially in university hospitals, interpreters are required and the related costs covered by hospitals. This is also the situation in both the Cantons of Bern and Vaud, but practice can change in regional small hospitals, where it’s probable that migrants, indifferently from their legal status, should pay a substantial part of the costs.
We should note that the costs of interpreting are not covered by the basic health insurance. That’s why health institutions should anticipate some budget for covering the costs, which creates problems in practice. 
</t>
  </si>
  <si>
    <t xml:space="preserve">A: In certain particular situations, migrants are involved as intercultural mediators or interpreters.
D: Migrants are also involved into the evaluation of patient satisfaction in hospitals. However, we have to note that evaluations of patient satisfaction are usually carried out in writing form and only in local language, which can lead to an exclusion of some migrant patients.
Sources: Stotzer, Urszula, Efionayi-Mäder, Denise and Wanner, Philippe (2006) Mesure de la satisfaction des patients migrants en milieu hospitalier analyse des lacunes existantes et recommandations, Swiss Forum for Migration and Population Studies, University of Neuchâtel.
Bischoff, A. Dahinden, J. (2010) (hrsg). Dolmetschen, Vermitteln, Schlichten - Integration der Diversität?. Zurich: Seismo. 
Neither in the Canton of Berne nor in the Canton of Vaud, there are procedures, practices or policy measures that explicitly foresee the consultation of immigrant organisation or their representatives on service design or service delivery. This practice can also be observed in others cantons in Switzerland.
</t>
  </si>
  <si>
    <t xml:space="preserve">There are two main funding bodies on national level that support research on topics related to migrant health: the Swiss National Science Foundation and the Swiss Federal Office of Public Health. If we look at the topics studied in several research projects we can observe that topics A, B and C have been researched (for example, see the Obsan (Observatoire suisse de la santé) report – An analysis of the hospitalisation of migrants, 2012, Second Health monitoring of the migrant population 2010 - GMM II). 
</t>
  </si>
  <si>
    <t xml:space="preserve">In Switzerland, concerns for migrant health is, in general, a priority for social and health departments, cantonal governments and also on federal level (see the Federal Office for Public Health).
It is important to note that, in most cantons, there is a special office for migrant integration under the responsibility of a department which change from one canton to another (i.e. justice department, or social and health department, but also the police and military department like in the Canton of Appenzell). Although these offices work also on migrant health, the concern for migrant health belongs to a great extent to the responsibility of social and health departments.  
Source:  https://www.bfm.admin.ch/bfm/fr/home/ueberuns/kontakt/kantonale_behoerden/kantonale_ansprechstellen.html
</t>
  </si>
  <si>
    <t>Neither A nor B</t>
  </si>
  <si>
    <t>For the first few weeks or months  that they spend in a federal asylum center, it is the SEM’s duty to cover for health insurance. Afterwards,.according to the agreement between Federal State and Cantons, the Cantons are responsible for the asylum seekers' compulsory basic health insurance coverage in the framework of the Federal Public Health Insurance Law.   
Cantons are free to choose any health insurance company with whom they contract a collective insurance coverage for asylum seekers (dependent on welfare public assistance) and to negotiate special terms related to its utilization. That’s why there may be important differences between cantons regarding access to health services.
In the Canton of Bern, asylum seekers are insured against illness and accident. However, the choice of doctor is limited. Change of doctor – i.e. the general practitioner (“Erstversorgerarzt”, herein GP) upon request of asylum seeker is - not possible, except in case of change of place of residence. When a medical treatment by a specialist is necessary, the GP should send a request to the Migration Office of the Canton of Bern to refer an asylum seeker to a specialist. Additionally, asylum seekers may consult specialists such as paediatricians, ophthalmologists, gynaecologists and use emergency treatment without prior consultation of their GP.
In the Canton of Vaud, asylum seekers are insured against illness and accident as well. The Canton of Vaud applies a system called “double gate-keeping”: applicant has to consult first a health centre, which is staffed by a registered nurse who holds medical records of the applicant and is in close contact with social services in charge of  asylum seekers’ management. When the health centre cannot meet the need of the applicant, it addresses him/her to the primary care physician GP with a “voucher. In need it is the GP who can address the patient to a specialist.
Note: in both cantons, if the asylum seekers are working, are not dependent on public assistance and pay by themselves their insurances premium, they are covered by the same system as nationals, with no additional requirements and no forms of care excluded (as per option A.) This situation concerns however a minority of asylum seekers.</t>
  </si>
  <si>
    <t>Neither A not B</t>
  </si>
  <si>
    <t xml:space="preserve">According to the Public Health Insurance Law, every person who lives in Switzerland has the right and the duty to take out ‘basic health insurance’ (i.e. Grundversicherung).  This right and obligation also applies to undocumented migrants.
Undocumented migrants are required to have health insurance if they live in Switzerland. Health insurers as well as health providers may not report any personal data of undocumented clients to a third party, except for information required by the insurance for purely administrative purposes (Public Health Insurance Law, articles 84-86).
But, in practice, some barriers exist: 
1) Several surveys and reports show that the majority of undocumented migrants (80 and 90%) have no health insurance. On the basis of practical experience, it is assumed that many of them conclude a health insurance once they become seriously ill and they expect high medical expenses.
2) Although health insurance companies are required to insure undocumented migrants, available information indicate that some companies do not in some cases respect their obligation to admit undocumented migrants.
Source: Assurance-maladie et accès aux soins des sans-papiers
Rapport du Conseil fédéral en réponse au postulat Heim (09.3484)
Problems result from the fact that people living regularly in Switzerland and having a low salary receive subsidies to pay the health insurance. In most cantons, illegal migrants don’t have access to these subsidies and often cannot afford, because they have often a low income, to pay the monthly (high) fees to be covered by the compulsory health insurance.
</t>
  </si>
  <si>
    <t>Except for some information practices such as information meetings addressed specifically to newcomers in both cantons (Bern and Vaud), all the three groups have access to existing information materials such as booklets and internet  portals in different languages. That’s also true for the information provided by migesplus.ch, supported by the Federal Health Office.</t>
  </si>
  <si>
    <t>In principle, there is no distinction made between migrants according to their legal status when health education and health information are designed. However, as stated above, in some special topics such post-traumatic stress disorder concerning refugees, victims of war, for example, health promotion is designed for reaching particular groups such as asylum seekers.
Information is then disseminated in the language of the groups concerned.</t>
  </si>
  <si>
    <t xml:space="preserve">Even though we can find all the three options, the general tendency especially in university hospitals in Switzerland is that interpreters are required and the related costs covered by the same hospitals. This is also the situation in both the Cantons of Bern and Vaud, but practice can change in regional small hospitals, where it is probable that migrants should pay a substantial part of the costs.
We should note that the costs of interpreting are not covered by the basic health insurance. That’s why health institutions should anticipate some budget for covering the costs, which creates a problem in practice. </t>
  </si>
  <si>
    <t xml:space="preserve">A: In certain particular situations, migrants are involved as intercultural mediators or interpreters.
D: Migrants are also involved into the evaluation of patient satisfaction in hospitals. However, we have to note that evaluations of patient satisfaction are usually carried out in writing and only in the local language, which can lead to an exclusion of some migrant patients.
</t>
  </si>
  <si>
    <t>There are two main funding bodies on national level that support research on topics related to migrant health: the Swiss National Science Foundation and the Swiss Federal Office of Public Health. If we look at the topics studied in several research projects we can observe that topics A, B, C and D have been researched. (for example, see the Obsan report – An analysis of hospitalisation of migrants, 2012, Second Health monitoring of the migrant population 2010 - GMM II). See also the ongoing projects in the National Research Programme 74 on “Smarter Health Care”.</t>
  </si>
  <si>
    <t>In Switzerland, concern for migrant health is, in general, a priority for social and health departments, cantonal governments and also on federal level (see the Federal Office for Public Health).
It is important to note that in all cantons, there is a special office for migrant integration under the responsibility of a department which change from one canton to another (e.g. justice department, or social and health department, but also the police and military department like in the Canton of Appenzell). Even if these offices work also on migrant health, the concern for migrant health belongs to a great extent to the responsibility of social and health departments.</t>
  </si>
  <si>
    <t>Only for certain sectors with special permission.</t>
  </si>
  <si>
    <t>Foreigners with work permission of indefinite period of time can benefit  from services of the Public Employment Agency.</t>
  </si>
  <si>
    <t xml:space="preserve">For formal recognition of university degree there is no difference in the procedure. </t>
  </si>
  <si>
    <t xml:space="preserve">It depends on the bilateral agreement between the country of origin of the migrants and Turkey. 
For social security or social assistance, if a TCN worked in Turkey under a bilateral agreement, he/she is exempt from getting a work permit. This means that the foreign company which hired that person should arrange his/her social security and health insurance in the origin country. All the other TCNs with permanent or temporary work permits are entitled to directly register to Social Security Institution in Turkey hence have equal access to social security as legally working Turkish citizens. The legal work permit holder TCNs' families can acquire resident permit not a work permit. (5510 Law on SOCIAL INSURANCE AND UNIVERSAL HEALTH INSURANCE LAW, 2006). However, when it comes to old age pension, reqirements differ based on bilateral agreements.  </t>
  </si>
  <si>
    <t xml:space="preserve">LFIP on Article 34(1) allows family residence permit only for the spouses, minor children of the sponsor or of the spouse and the dependant adult children of the sponsor or of the spouse. Directive (Directive No. 63) allows dependant parents to be eligible for the residence permit. </t>
  </si>
  <si>
    <t>No requirement in the law.  No requirement to take a language course is stipulated in the directives. Language test or compusory language course is not required under Law Related to Residence and Travels of Foreigners, Law Number:  5683 of 15 July 1950 for granting residence permits. Language test only comes into question when granting citizenship is concerned.</t>
  </si>
  <si>
    <t>There is no requirement in the law or in the practice concerning in-country language form.</t>
  </si>
  <si>
    <t xml:space="preserve">Provision of continuous and ongoing education support in language(s) of instruction for migrant pupils:
a. In compulsory education (both primary and secondary);
b. In pre-primary education.
Note: Migrant pupils may be placed in the mainstream classroom or a separate classroom for a transitional phase. This question relates to language support in either case.
</t>
  </si>
  <si>
    <t xml:space="preserve">In the 8th grade there is Citizenship and Democracy Education Course.  The text book tackles the issue of discrimination giving cases of discrimination against women, disabled and migrants. However it refers to a single culture in the Turkish context without references to non-Turkish and  non-Muslim groups living in Turkey.  In the "Citizenship and Human Rights" compulsory courses in primary schools, there is only a general discourse of a call for respect for intercultural diversity and human rights. </t>
  </si>
  <si>
    <t>Money support by unicef for teachers who work at GEMS</t>
  </si>
  <si>
    <t>According to Article 42 of the Law on Foreigners and International Protection (Law No. 6458, LFIP) the residence period is determined as 8 years.</t>
  </si>
  <si>
    <t>Art 41(2) Implementaton regulation LFPi.</t>
  </si>
  <si>
    <t xml:space="preserve">According to Article 8 of Turkish Citizenship Law only in two conditions Turkish citizenship is acquired by children born on the territory to nonnational parents:  
(1) a child born in Turkey but acquiring no citizenship from his/her foreign mother or father, acquires Turkish citizenship by birth. 
(2) a child found in Turkey is deemend to have been born in Turkey unless proven otherwise. </t>
  </si>
  <si>
    <t xml:space="preserve">Although article 44 of Turkish Citizenship Law allows dual nationality as a rule, article 11(2) and 15(2) provides a discretion to Board of Ministers to require renunciation of the individual's current citizenship in order to acquire Turkish citizenship. But this was up to the discretion of the  (at the time) Board of Ministers. </t>
  </si>
  <si>
    <t>Based on international standards and the constitution.</t>
  </si>
  <si>
    <t>Article 5 of the Labour Act, Law No. 4857  provides: 'No discrimination based on language, race, sex, political opinion, philosophical belief, religion and sex or similar reasons is permissible in the employment relationship. This provision does not cover discrimination on nationality but the other two grounds.</t>
  </si>
  <si>
    <t xml:space="preserve">Art.4 of the Basic Law on National Education prohibits discrimination based on language, race, gender and religion. </t>
  </si>
  <si>
    <t>The Turkish social security code does not make any reference to anti-discrimination although Turkey has constitutional and international obligations in this regard.</t>
  </si>
  <si>
    <t xml:space="preserve">This area is also dealt with the same legal instruments above. Therefore, the conclusion concerning Article 10 of the Consitution is valid for this question as well.
In the Penal Code Article 122- (1) Anyone who practices discrimination on grounds of language, race, colour, gender, disability, political ideas, philosophical beliefs, religion, sect or other reasons; by a) preventing the sale or transfer of personal property or real estate or the performance or enjoyment of a service or who makes the employment of a person contingent on one of the conditions listed above, b) withholds foodstuffs or refuses to provide a service supplied to the public, 
c) prevents a person from carrying out ordinary economic activity, shall be sentenced to imprisonment </t>
  </si>
  <si>
    <t xml:space="preserve">B: must have residence permit. Those with only a short-term residence permit must have private health insurance.
Pursuant to Article 17 of the Constitution of the Republic of Turkey, every citizen has the right to life and the right to protect and improve his/her physical and spiritual existence. Article 56 of the Constitution also charges the state with the duty of ensuring that every citizen lives in a healthy and balanced environment. Within this framework, the Ministry of Health strives to provide all citizens with a fair, equal, accessible, effective, and qualified health care service in order for citizens to live a healthy life. By the Circular (No.26918 dated 26 June 2008) issued by the Prime Minister’s Office of the Republic of Turkey, citizens are ensured that they can receive free health care service in all public hospitals and private health institutions in cases that requires emergency medical intervention. 
Article 60 of the Turkish Constitution states: "Every individual is entitled to social security. The State takes the necessary measures to create this confidence and organizes the organization". Therefore, the Ministry is responsible to provide health care for the people and organize preventive health services, build and operate state hospitals, supervise private hospitals, train medical personnel, regulate the price of medical drugs nationwide, control drug production and all pharmacies also for legal migrants. Legal migrants who have settled in Turkey have same rights as the citizens of Republic of Turkey, as explained above. Also, legal migrants can access health services under the coverage of General Health Insurance Law 5510 after taking living allowance from the Turkish State. Minimum length of residence required, morethan 1 year stay and declaration of legal address required.
Legal migrants who have settled in Turkey have the same rights as the all citizens of Republic of Turkey. Also, legal migrants must take health service under the coverage of General Health Insurance Law 5510.  
Therefore, according to Foreigners and the International Protection Law, foreigners and foreigners having long term living allowance have the same rights as Turkish citizens. 
Regarding the private health insurance contract which is required to be formed in the course of application to “short-term residence permit” in compliance with the Law on Foreigners and International Protection numbered 6458.
In policies it is required to include the following statement: “Herein the policy covers a minimum guarantee structure specified by the Circular dated 6/6/2014 and numbered 9 Regarding the Private Health Insurance which is to be arranged in the course of application to residence permit”.
Those applying for a residence permit shall be required to arrange an insurance in Turkey up to receiving residence permit around 6 months  and at an insurance company operating in Turkey in compliance with Article 15 entitled “Insurances which could be Arranged Abroad” of the Law on Insurance numbered 5684. This is required up to receiving residence permit. Once they get residence permit, they are covered fully like every Turkish ciitizen
Legal migrants as they have been seen in the status of citizens pay same costs as nationals. It is noticeable that legal migrants use the same rights with nationals, but they also confront a few difficulties during their taking health service like nationals. For example, they give supplementary payment, and, in private hospitals, give additional payment. Moreover, they give extra payments when taking private doctors’ service like nationals. There is no difference for both Nationals and Migrants in this sense. 
Legal migrants with a residence permit and living permanently for at least one year in Turkey, and who do not hold health insurance under the legislation of their home country, must make compulsory monthly payments into the scheme. For most migrants this entitles them to unlimited healthcare for approximately TL 200 a month. Payments into the scheme are made monthly at a bank. Legal migrants registered with the social security system when they have been accepted as legal migrants can get medical care free of charge from contracted hospitals. In the following cases, medical treatment is granted without conditions:
Legal migrants like nationals with a social security number can get medical care free of charge from contracted hospitals. The state fund covers most medical services including treatment by specialists, hospitalization, prescriptions, pregnancy and childbirth and rehabilitation.
In the following cases, medical treatment is granted without conditions:
Emergencies
 Work accidents and vocational illnesses
 Infectious diseases and birth
 Preventive health services (drug and alcohol abuse)
 Birth
 Extraordinary events (war, fire, earthquake)
The following treatments are not covered by social security in Turkey:
 Fertility treatment for women older than 39
 Cosmetic surgery unless medically necessary
 Cosmetic dental work
</t>
  </si>
  <si>
    <t xml:space="preserve">According to Social Insurances and General Health Insurance Law 5510 and its sixtieth article and its second passage, persons having International Protection Application or asylum seekers are included to the General Health Insurance coverage. They are covered by the same system as nationals with the same supplementary or additional payments like nationals.
After Syrian  asylum seekers, according to AFAD 2013/1 No.374 issued circular a report has been published that Syrian citizens can benefit the same health services as the citizens of Republic of Turkey. However there are some problems in the implementation. 
According to the report by Turkish Medical Association, the problems could be listed as follows;
1- Most of refugees (especially Syrian refugees) are not aware of the legislation, law and the existing circular order.
2- They are not aware that they are covered by the same system like nationals, without free of charge
3- There is language barrier, all health services are in Turkish. Many of the doctors do not speak English, and refugees who cannot speak Turkish usually need a translator. There is no routine services for translation either in the camps allocated for refugees or the small cities they are living. As with most public hospitals in the world, public hospitals in Turkey also have to deal with overcrowding and lengthy waiting periods.
4- Some of them paid some amount of supplementary payment for their previous admissions to the health care facilities
5- Refugees have access once they are registered in the camps or in the system. Most of the refugees are leaving the camps or the small provinces, where the government placed them so losing their right as an asylum seeker to access health services free of charge.
6- Refugees need to pay some amount for medications like nationals
7- They don’t know the localizations of the health care settings. E.g. family centers, hospitals
8- Due to social reasons. E.g husband doesn’t allow
9- Can’t leave the living places (camp) because of security reasons
10- Lack of comprehensive public health system for asylum seekers
11- There are no screening programs except for vulnarable groups also for the nationals.
12- Physical and physiological trauma because of War
As stated by Turkish Medical Association the problems are much more for the asylum seekers living outside of the camps.(Turkish Medical Association, Report on Syrian refugees and health services, 2014) 
According to AFAD (Republic of Turkey, Prime Minister, Disaster and Emergency Management Presidency, Syrian Refugees in Turkey, 2013) report, over 90 percent of the Syrian refugees in the camps and close to three fifths of the refugees out of the camps stated that they used health services in Turkey and over three quarters were very satisfied or satisfied with the health services. As for assessing the accessibility to medications, while 31 and 28 percent of males and females in the camps have difficulty in finding medicines,
about 55 percent of each males and females out of the camps have difficulty
in finding medicines. There are some local hospitals in the camps and they take these services from them however asylum seekers living out of camp have worse conditions to receive health services. Among these refugees not living in the camp men out of %60, women out of %58 can receive health service. Report explains this as hospitals has no necessary registration systems 
Especially for the asylum seekers living outside of the camps we are thinking that they are paying more supplementary payments than nationals due to the language problems, lack of awareness about law, legislation etc. 
As for Syrian asylum seeker, as explained above, on January 22, 2013, the Government of Turkey issued a circular stating that all Syrians in Turkey could receive free health services in public hospitals regardless of whether they are being accommodated in camps or are residing in cities and regardless of how they entered the country. Free access to health services is limited to hospitals in the 8 provinces where camps have been established. As a result, all Syrians in need of healthcare can access Turkish health clinics and receive emergency healthcare, although access to secondary and tertiary healthcare is restricted to those registered with the Government. 
The right to access health services under the general health insurance mechanism by the asylum applicants and refugees has also been re-affirmed in the April 2013 Law on Foreigners and International Protection, which will enter into force in April 2014.. This is for all asylum applicants, who are registered. However in the camps, health issues are addressed by emergency and curative services directly provided in the camps through health centers and field hospitals as well as through referral systems. Outside camps, the limited information for Syrians on available services has been reported as a problem. (STL 2013/02/15, UNHCR n.d., 
USAID 2013/01/30, IOM 2012/12/13, UNHCR 2013/04/22, RI 2013/04)
</t>
  </si>
  <si>
    <t xml:space="preserve">Not entitled to any services. Undocumented migrants health service expenses are not covered in any condition 
Undocumented migrants or stateless persons, who can neither qualify as asylum seekers nor as conditional refugees, are not covered by the same system as nationals. They do not have any legal status so there is no access to the same system.
</t>
  </si>
  <si>
    <t>A: Declaration of legal address required</t>
  </si>
  <si>
    <t>Asylum seekers and legal migrants</t>
  </si>
  <si>
    <t>Interpretation services provided only in the camps. It is a huge problem outside of the camps. Language barrier is also main reason not  to utilize health services for migrants especially outside of the camps. There are no interpreters or any requirement to recruit an interpreter at state and private health facilities and very few healthcare professional speak a different language than Turkish so migrants are facing problem to communicate with staff when then admit to health care facilities in Turkey</t>
  </si>
  <si>
    <t xml:space="preserve"> The number of research conducted on health status of the migrants and ethnic minorities in Turkey is very limited. Most of the studies conducted on populations internally migrated and, are frequently on the mental health status and the statute of the women. 
According to preceding studies, it was found significant emotional problems in Turkish migrant children compared to Turkish non-migrant children; migration to a remote settlement appears to have negatively associated with the psychological well being of the adolescents that migrated. Migration is viewed as a significant factor in determining gender roles among Turkish Women:; the women experienced migration view their experiences as improving their maturity and ability to handle affairs compared to nonimmigrant women, migrating women exercises more independent behavior but retain traditional responsibility for housework.
There are also some recent surveys conducted among Syrian refugees living in camps or out of camps carried out by Turkish Medical Association or AFAD as explained in above. 
</t>
  </si>
  <si>
    <t xml:space="preserve">Must have residence permit for more than one year.
Pursuant to Article 17 of the Constitution of the Republic of Turkey, every citizen has the right to life and the right to protect and improve his/her physical and spiritual existence. Article 56 of the Constitution also charges the state with the duty of ensuring that every citizen lives in a healthy and balanced environment. Within this framework, the Ministry of Health strives to provide all citizens with a fair, equal, accessible, effective, and qualified health care service in order for citizens to live a healthy life. By the Circular (No.26918 dated 26 June 2008) issued by the Prime Minister’s Office of the Republic of Turkey, citizens are ensured that they can receive free health care service in all public hospitals and private health institutions in cases that requires emergency medical intervention. 
Article 60 of the Turkish Constitution states: "Every individual is entitled to social security. The State takes the necessary measures to create this confidence and organizes the organization". Therefore, the Ministry is responsible to provide health care for the people and organize preventive health services, build and operate state hospitals, supervise private hospitals, train medical personnel, regulate the price of medical drugs nationwide, control drug production and all pharmacies also for legal migrants. 
Legal migrants who have settled in Turkey have same rights as the citizens of Republic of Turkey, as explained above. Also, legal migrants can access health services under the coverage of General Health Insurance Law 5510 after taking living allowance from the Turkish State. Minimum length of residence required, more than 1 year stay and declaration of legal address required.
Regarding the private health insurance contract which is required to be formed in the course of application to “short-term residence permit” in compliance with the Law on Foreigners and International Protection numbered 6458.
In policies it is required to include the following statement: “Herein the policy covers a minimum guarantee structure specified by the Circular dated 6/6/2014 and numbered 9 Regarding the Private Health Insurance which is to be arranged in the course of application to residence permit”.
Those applying for a residence permit shall be required to arrange an insurance in Turkey up to receiving residence permit around 6 months  and at an insurance company operating in Turkey in compliance with Article 15 entitled “Insurances which could be Arranged Abroad” of the Law on Insurance numbered 5684. This is required up to receiving residence permit. Once they get residence permit, they are covered fully like every Turkish ciitizen
Legal migrants as they have been seen in the status of citizens pay same costs as nationals. It is noticeable that legal migrants use the same rights with nationals, but they also confront a few difficulties during their taking health service like nationals. For example, they give supplementary payment, and, in private hospitals, give additional payment. Moreover, they give extra payments when taking private doctors’ service like nationals. There is no difference for both Nationals and Migrants in this sense. 
 Legal migrants registered with the social security system when they have been accepted as legal migrants can get medical care free of charge from contracted hospitals. In the following cases, medical treatment is granted without conditions. Legal migrants like nationals with a social security number can get medical care free of charge from contracted hospitals. The state fund covers most medical services including treatment by specialists, hospitalization, prescriptions, pregnancy and childbirth and rehabilitation.
In the following cases, medical treatment is granted without conditions:
Emergencies
 Work accidents and vocational illnesses
 Infectious diseases and birth
 Preventive health services (drug and alcohol abuse)
 Birth
 Extraordinary events (war, fire, earthquake)
The following treatments are not covered by social security in Turkey:
 Fertility treatment for women older than 39
 Cosmetic surgery unless medically necessary
 Cosmetic dental work.
https://hsgm.saglik.gov.tr/tr/gocsagligi-anasayfa
https://www.goc.gov.tr/
http://www.gam.gov.tr/en/
https://ipc.sabanciuniv.edu/wp-content/uploads/2019/02/SouadOsseiran_GabrieleCloeters.pdf
 https://dergipark.org.tr/en/download/article-file/391545
</t>
  </si>
  <si>
    <t xml:space="preserve">According to Social Insurances and General Health Insurance Law 5510 and its sixtieth article and its second passage, persons having International Protection Application or asylum seekers are included to the General Health Insurance coverage. They are covered by the same system as nationals with the same supplementary or additional payments like nationals.
After Syrian  asylum seekers and other undocumented migrants, according to AFAD 2013/1 No.374 issued circular a report has been published that Syrian citizens can benefit the same health services as the citizens of Republic of Turkey. 
As for Syrian asylum seeker, as explained above, on January 22, 2013, the Government of Turkey issued a circular stating that all Syrians in Turkey could receive free health services in public hospitals regardless of whether they are being accommodated in camps or are residing in cities and regardless of how they entered the country. As a result, all Syrians in need of healthcare can access Turkish health clinics and receive emergency healthcare, although access to secondary and tertiary healthcare is restricted to those registered with the Government. 
The right to access health services under the general health insurance mechanism by the asylum applicants, undocumented migrants and refugees has also been re-affirmed in the April 2013 Law on Foreigners and International Protection, which will enter into force in April 2014.. This is for all asylum applicants, who are registered. However in the camps, health issues are addressed by emergency and curative services directly provided in the camps through health centers and field hospitals as well as through referral systems. In short; 
• Those with the Temporary Protection status can apply to the healthcare organizations affiliated to our ministry and benefit  from all healthcare services for free for in their provinces of  residence, just like our citizens.
• If necessary, they are transferred to university or private  hospitals. In such cases, they can benefit from the healthcare  services for free as well.
• Medication is provided in pharmacies for free.
• Even those without TP (Temporary Protection) status can benefit from immunization and emergency services for free.
https://ipc.sabanciuniv.edu/wp-content/uploads/2019/04/SouadOsseiranGabrieleCloetersTR.pdf
https://ipc.sabanciuniv.edu/wp-content/uploads/2019/02/SouadOsseiran_GabrieleCloeters.pdf
https://hsgm.saglik.gov.tr/tr/gocsagligi-anasayfa
http://www.sihhatproject.org/
https://www.goc.gov.tr/
http://www.gam.gov.tr/en/
https://journals.sagepub.com/doi/full/10.1177/0117196819832721
https://dergipark.org.tr/en/download/article-file/391545
</t>
  </si>
  <si>
    <t xml:space="preserve">Undocumented migrants or stateless persons, who can neither qualify as asylum seekers nor as conditional refugees, are not covered by the same system as nationals. They do not have any legal status so there is no access to the same system. However they have access to emergency and primary health care services, free of charge.
If undocumented migrants are pregnant or children so again She/he obtains full health care coverage like nationals.
https://www.kizilay.org.tr/neler-yapiyoruz/goc-ve-multeci-hizmetleri
https://hsgm.saglik.gov.tr/tr/gocsagligi-anasayfa
https://ipc.sabanciuniv.edu/wp-content/uploads/2019/02/SouadOsseiran_GabrieleCloeters.pdf
</t>
  </si>
  <si>
    <t xml:space="preserve">Interpretation services provided in the camps and migrant health centers, extended migrant health centers as well as all private hospitals and at some state hospitals </t>
  </si>
  <si>
    <t xml:space="preserve">Through the changes in regulations, the employment of Syrian  Medical Staff in the MHCs became possible, in order to provide  services to those who are under temporary protection.Following the deployment process, those willing to work were granted work permit, and started to work in MHCs.
B - Migrants are involved in the development  and dissemination of information
C - Migrants are involved in research (not only as respondents)
D - Migrant patients or ex-patients are involved in the evaluation, planning  and running of services
</t>
  </si>
  <si>
    <t xml:space="preserve">A. occurrence of health problems among  migrant or ethnic minority groups
B. social determinants of migrant and  ethnic minority health
C. issues concerning service provision for  migrants or ethnic minorities.
http://www.gam.gov.tr/en/
http://www.sihhatproject.org/
http://www.gam.gov.tr/en/
http://www.sihhatproject.org/
Universities, NGOs
https://goc.bilgi.edu.tr/tr/
http://sgdd.org.tr/category/devam-eden-projeler/
https://sgdd.org.tr/siginmaci-kadin-ve-kiz-cocuklarinin-saglik-hizmetlerine-erisimlerinin-guclendirilmesi-projesi/
https://sgdd.org.tr/gocmen-sagligi-egitim-merkezlerinin-kurulmasi/
https://sgdd.org.tr/gocmen-sagligi-egitim-merkezleri/
https://www.umhd.org.tr/academic-studies/
https://www.anadolukultur.org/34-calismalarimiz/
https://mirekoc.ku.edu.tr/about-us/about/
</t>
  </si>
  <si>
    <t xml:space="preserve">Commitment to providing equitable health care for migrants or ethnic minorities is present in all state departments of service provider organisations and health agencies. not in private organisations 
 http://www.ttb.org.tr/halk_sagligi/2019/05/13/gocun-saglik-boyutu-ve-gocmenlerin-sagligi-kursu/
https://www.igamder.org/
https://ipc.sabanciuniv.edu/wp-content/uploads/2019/02/SouadOsseiran_GabrieleCloeters.pdf
</t>
  </si>
  <si>
    <t xml:space="preserve">Tier 2 - for certain professions must satisfy criteria and be sponsored by (have contract with) licensed company (e.g. dental associates, barristers). Supplementary self-employed work allowed in specific circumstances, e.g. on shortage occupation list (see https://www.whiterosevisas.co.uk/blog/post.html?s=can-i-be-self-employed-on-a-tier-2-general-visa).Must have full residency rights to work as self-employed dentist (https://www.nature.com/articles/4811683). Must pass IELTS to practise in certain professions (https://www.nature.com/articles/4811683). Start-up visa also available - business idea needs to be assessed by approved body, must pass English test and have required amount of savings (https://www.gov.uk/start-up-visa/eligibility).  Some limitations for Tier 5 Youth Mobility visas. Tier 1 offers some opportunities for self-employment. </t>
  </si>
  <si>
    <t>As long as they can lawfully work under their immigration status. 
Certain services (e.g. job search) are available to all who have right to work (via JobCentre Plus). Jobseekers allowance only open to those who meet criteria and not to those with no recourse to public funds.</t>
  </si>
  <si>
    <t>Cat a - equal access to 1 and 2. https://www.gov.uk/guidance/indefinite-leave-to-remain-in-the-uk#studying-in-the-uk Cat b - allowed to study whilst on Tier 2 or 5 visa but must meet requirements of visa. HE intitutions determine fees (i.e. interational student rates). Cat c - PBS dependant can study but visa tied to spouse/partner/parent - may need to change visa to Tier 4. https://warwick.ac.uk/study/international/immigration/othervisas/whatvisa/risks/ Grants and bursaries are course-/sector-specific so eligibility criteria may vary.</t>
  </si>
  <si>
    <t>TNCs can use NARIC to obtain equivalency assessment (for a fee). (Not a legal requirement for employers or educational institutions to use this.) Same fees for all. www.naric.org.uk, https://www.naric.org.uk/naric/individuals/How%20To%20Apply%20SOC.aspx</t>
  </si>
  <si>
    <t xml:space="preserve">Foundation courses at HE institutions for international students. Overseas nurses must register with NMC via 2-part application process. Social workers must register with GSCC once qualifications have been approved - no bridging course. </t>
  </si>
  <si>
    <t xml:space="preserve">Certain categories of b/c have some entitlement to some benefits, but not equal access. People on limited leave to enter or remain must support and maintain themselves and their dependants without recourse to certain public benefits and services. Those entitled to take up employment, paying into national insurance, and building up sufficient NI contributions are generally entitled to benefit from those contributions, such as jobseekers allowances and statutory maternity pay. Exceptions to these exclusions are based on bilateral social security agreements with countries of origin. Invalidity benefits, family benefits, and social assistance are granted to refugees, beneficiaries of subsidiary protection, those with discretionary or indefinite leave to remain, persons from countries with bilateral social security agreements, or family members of eligible persons.
"If you are a third country national (a national of a non-EU country) with limited leave, including work permit holders, spouses and civil partners during the two year probationary period, you generally won’t be able to receive any benefits." "If you have indefinite leave to enter or stay in the UK you will generally have the same access to benefits as UK citizens." "If a UK sponsor has agreed to fund your stay in the UK, you won’t be entitled to claim income-related benefits for five years" https://www.nidirect.gov.uk/articles/benefits-non-uk-nationals </t>
  </si>
  <si>
    <t>2012: Extending the time before family unification migrants who are spouses or partners, and PBS dependants, can apply for settlement from 2 years to 5 years ‘to test the genuineness of the relationship'. Also ended immediate settlement in the UK for spouses and partners who have been married or in a relationship for at least four years before entering the UK, and requiring them to complete a five year probationary period before they can apply for settlement.</t>
  </si>
  <si>
    <t>A government paper committed to reviewing the test with a view to amending it rather than removing it. A committee report by the upper house of parliament also recommended a review. The responsible government minister then said the test was akin to a "pub quiz" and promised it would be replaced by a "British values" test.</t>
  </si>
  <si>
    <t>In July 2019, on awarding a new contract for the delivery of the test, the government committed to continuing to use the test, but to give more prominence to "British values" in it.</t>
  </si>
  <si>
    <t>There are restrictions in law for some categories of migrants. Guidance from the Border Agency is as follows: The Tier 4 (Child) category is for children coming to the UK to be educated between the ages of four and 17 years old. Children between four and 15 years old must be educated at independent fee-paying schools. Tier 4 (Child) students cannot study at publicly funded schools. The only publicly funded education providers that can teach Tier 4 (Child) students are publicly funded further education college which are able to charge for international students. Those whose parents have entered on a business visa and those who are diplomats are usually those whose children are not entitled to free education. Those who have existing family in the UK are entitled to free schooling. Those who have a settlement visa are entitled to free schooling. Those who are seeking asylum may attend school free of school while their application is being processed. If the application for asylum is refused then there is variation in how the matter of continued free schooling is resolved. Local education authorities (LEAs) in England and Wales, as well as the Education and Library Boards in Northern Ireland have a legal duty to ensure that education is available to all children in their areas appropriate to age, ability, aptitude and any special educational needs they may have. This duty applies irrespective of a child’s immigration status or rights of residence. Attempts to implant immigration checks into primary school admission practice were rejected by the National Head Teacher Association and the National Union of Teachers. Access to further education and training is subject to charges, and not explicitly restricted to legal immigration status. Some tightening of procedures has occured in further and higher education in relation to undocumented migrants (including long-resident and UK-born undocumented students leaving compulsory education).  
a) Compulsory education (4 to 18 yrs): yes; b) pre-primary: yes; post-compulsory: yes (https://www.childrenslegalcentre.com/resources/higher-education-refugees-migrants/) "Local authorities have a legal duty to ensure that education is available for all children of compulsory school age resident in their local area that is appropriate to age, ability and any special educational needs (SEN) they may have. This duty applies irrespective of a child's immigration status or rights of residence." (https://www.childrenssociety.org.uk/youngcarer/refugee-toolkit/education-and-school)</t>
  </si>
  <si>
    <t xml:space="preserve">Nationwide or regional programmes that exclusively target students from ethnic minorities (BME or BAME) do not seem to exist in the UK. Rather, this target group receives specific attention within broader initiatives aimed at supporting participation in Higher Education of disadvantaged groups. In most cases, these initiatives focus on cooperation between school and Higher Education to ensure students’ motivation to progress and support in educational achievements (i.e., the Aim Higher Programme and Compact, illustrated below). Either, they relate to special access schemes to ensure affordance on the part of specific target groups, among which those from ethnic 
minorities (i.e., access agreements for HEIs who want to charge higher fees). Source: http://www.eurashe.eu/library/modernising-phe/EquNet_report_2_evolving-diversity_migration.pdf?197db2
No national scheme to support migrant students to access HE. 227 Sanctuary scholarships offered to forced migrants across 61 HEIs (https://www.childrenslegalcentre.com/wp-content/uploads/2016/10/Higher-Education-May2017.final_.pdfSome universities offer other kinds of bursaries/fee waivers for refugees/migrants (http://www.star-network.org.uk/index.php/resources/access_to_university).
</t>
  </si>
  <si>
    <t xml:space="preserve">b. Ofsted's inspection guidance: 'staff are experts in early reading' - emphasis on teaching early reading skills in schools, but no specific mention of EAL learners here. c. Ofsted monitor how effectively education settings provide for children/learners with EAL as part of overall inspection. Inspection handbook shows emphasis on assessing how well children are being taught to read (no specific mention here of children with EAL - only those reading below age-related expectations, esp the bottom 20%). https://www.bell-foundation.org.uk/news-events/event/english-as-an-additional-language-and-the-new-ofsted-framework-webinar/
C: OFSTED, the school inspection agency for England, is obliged to report on the ways in which children's EAL support is given (this is part of the standard inspection framework) http://www.naldic.org.uk/eal-teaching-and-learning/outline-guidance/eal-ofsted In 2014, Ofsted, the governmental agency responsible for school inspection, published guidelines for assessing English as an Additional Language (EAL) provision in its inspection handbook (https://www.naldic.org.uk/eal-teaching-and-learning/outline-guidance/eal-ofsted/ ). 
</t>
  </si>
  <si>
    <t>No central guidelines in England, Wales, NI, or Scotland. There is no formal and required provision beyond that offered through community initiatives (which may be supported by government grant) and the framework of the National Curriculum. 
The gudielines mentioned for 2014 were withdrawn in 2015. Score should go from 50 in 2014 to zero in 2015.</t>
  </si>
  <si>
    <t>In 2016, very minimal new guidelines were published, with the government now requiring schools to assess standards of English proficiency among new students, but with minimal guidance on how they should be supported (https://assets.publishing.service.gov.uk/government/uploads/system/uploads/attachment_data/file/531496/School_inspection_update_June_2016.pdf ), effectively continuing the more ad hoc model and a score of 0.</t>
  </si>
  <si>
    <t>All-Party Parliamentary Group on Race and Community since 2010:  To increase the coverage of race equality issues in Parliament; to update members on race equality issues and up-to-date research; and to connect the group with race equality organisations. Runnymede Trust (a charity) acts as the group’s secretariat. The All-Party Parliamentary Group on Migration was set up to support the emergence of mainstream, progressive policy debate on migration in the UK parliament. It aims to provide a discussion forum for parliamentarians and act as a source of well-evidenced and independent information on key migration issues. MRN took over the secretariat for the APPG at the start of 2011, and has since been working to re-establish the group. Neither Groups are run by umbrella organisations of immigrant or ethnic minority communities.</t>
  </si>
  <si>
    <t>The UK  provides ongoing information on political rights where they exist.</t>
  </si>
  <si>
    <t>No requirement. https://www.gov.uk/dual-citizenship There have been no restrictions on dual nationality since the British Nationality Act 1948 https://assets.publishing.service.gov.uk/government/uploads/system/uploads/attachment_data/file/632318/dualnationality.pdf</t>
  </si>
  <si>
    <t xml:space="preserve"> A government paper committed to reviewing the test with a view to amending it rather than removing it. A committee report by the upper house of parliament also recommended a review. The responsible government minister then said the test was akin to a "pub quiz" and promised it would be replaced by a "British values" test.</t>
  </si>
  <si>
    <t>The Equality Act 2010 consolidates rather than changes the previous legislation in this regard.</t>
  </si>
  <si>
    <t xml:space="preserve">As of January 2015, National Health Service care is free at the point of supply for all who are ‘ordinarily resident’ in the UK. Migrants who do not have this status have to pay for hospital treatment, but can obtain free primary care and emergency care (for additional exemptions see question 4)
The current situation in England is transitional. The Immigration Act of May 2014 contained provisions that drastically reduced the entitlements of migrants to free (hospital) care. See: http://services.parliament.uk/bills/2013-14/immigration.html 
The Act is to be implemented in phases, but there is uncertainty about the timetable. Moreover, a General Election will take place in May 2015, which makes it even harder to predict future regulations. We will describe here the regulations in force at 1 January 2015, as well as the changes that the law provides for which have not been implemented. Scoring is based on the current regulations.
These regulations state that care for people who are ‘ordinarily resident’ is free at the point of supply throughout the system. GP services are free for everyone (though GPs are not obliged to accept all who apply to be registered as a patient), while for hospital services the ‘Charging Regulations’ (updated 2014, only applicable to England) apply. 
https://www.gov.uk/government/uploads/system/uploads/attachment_data/file/254530/ovs_visitors_guidance_oct13a.pdf
‘
Ordinary residence’ is defined as:
“living lawfully in the United Kingdom voluntarily and for settled purposes as part of the regular order of their life for the time being, whether they have an identifiable purpose for their residence here and whether that purpose has a sufficient degree of continuity to be properly described as “settled”.
“There is no minimum period of residence that
confers ordinarily resident status”.
NHS bodies are obliged to ascertain whether or not a patient is ‘ordinarily resident’. (This does not apply to independent providers of NHS funded services which includes GPs – the main providers of primary care.) If not, the person is classified as an ‘overseas visitor’ and must be charged for care.  There are 23 exemptions (mostly minor), listed in the document:
www.parliament.uk/briefing-papers/SN03051.pdf       
Undocumented migrants are not officially entitled to free hospital care under these regulations.
The following services are always free:
• accident and emergency services (excluding treatment provided after a patient has been admitted as an in-patient or is given an out-patient appointment)
• family planning services
• treatment of certain communicable diseases such as measles, tuberculosis and pandemic flu
• treatment for sexually transmitted diseases
• treatment required under mental health legislation or by order of a court.
Scotland, Wales and Northern Ireland (regional governments) have regulations which sometimes differ from those in England. See http://bma.org.uk/-/media/files/pdfs/practical%20advice%20at%20work/ethics/asylumseekeraccessguidancenovember2012.pdf 
Note – details will be provided as far as possible in the narrative report that follows this survey report.
Primary care providers have the option to make a decision as to what is ‘immediately necessary’ and there is no formal administrative system (e.g. identity cards) which enables such discrimination to be applied strictly.
Rules in force at any time are given on the DH website:
https://www.gov.uk/government/organisations/department-of-health  
Changes in the Immigration Act 2014
For non-EEA migrants, the definition of ‘ordinarily resident’ was narrowed to include only those with “indefinite leave to remain” (a status that takes on average 5 years to achieve). 
Provision was made for introducing an ‘Immigration Healthcare Surcharge’ for temporary non-EU migrants - an advance payment to compensate for the fact that a migrant has not been contributing to the cost of the NHS in the past, via UK tax and National Insurance contributions. Figures mentioned were £100-200; the money would have to be paid before a visa was granted.
There is a current proposal being introduced to require non-EEA migrants to pay not 100% of the costs of hospital care, but 150%. This had  not been implemented on January 1st 2015. See: https://www.gov.uk/government/publications/recovering-costs-of-nhs-healthcare-from-visitors-and-migrants  
Another proposal would introduce charging even for treatment in accident and emergency departments (though ‘”no-one would be turned away’”:
https://www.gov.uk/government/news/extended-nhs-charging-for-visitors-and-migrants 
</t>
  </si>
  <si>
    <t xml:space="preserve">A: All migrants who seek exemption from direct costs and have to provide a form HC1 are likely to find this at least burdensome, needing official signatures and the like, and may be faced with demands for documents such as National insurance numbers, that they may not have. UDMs and even recognised AS/Refugees may not have all the usual required documentation including vaccination records, birth certificates etc. although these will not usually prevent from receipt of services, but may cause delays or inconvenience.  B: Administrative discretion applies at many points in the system:
·         the determination of ‘ordinarily resident’ status
·         the decision whether to issue a bill, and how rigorously to demand payment
·         acceptance on a GP’s register
etc.
Most of these affect all health service users
</t>
  </si>
  <si>
    <t xml:space="preserve">Because they are regarded as ‘ordinarily resident’, asylum seekers are currently entitled in theory to the full range of NHS services. However, acceptance by a GP is discretionary (see q.5). Historically, some Primary Care Trusts / Local authorities have used discretionary funding (within the NHS budget) for ‘locally determined’ priorities, which have included GP surgeries targeted at Asylum seekers, homeless, and refugees, with additional services.  These are not technically now supported but may exist locally as a historic hangover.
Proposed changes: automatic entitlement would no longer be available because asylum seekers will not quality as ‘ordinarily resident’
</t>
  </si>
  <si>
    <t xml:space="preserve">In principle, UDM’s are only entitled to emergency care, as well as the exemptions listed in question 4.
Informal exceptions to this rule are sometimes made, but do not have the status of ‘policy’.
Two groups of UDM’s do however enjoy full entitlement: Refused AS in receipt of government supportf , and children protected under the Children Act.
“Refused asylum seekers who are in receipt of government support under sections 4 and 95 of the Immigration and Asylum Act 1999 are exempt from charges for NHS hospital treatment. Individuals supported under these schemes are refused asylum seekers who are taking all reasonable efforts to leave the UK but face genuine and recognised barriers to their return to their country of origin and refused asylum seekers who are destitute and support children under
the age of 18. Unaccompanied asylum seeking children who are under the care of the local authority are also exempt from charges.”
(BMA, http://bma.org.uk/-/media/files/pdfs/practical%20advice%20at%20work/ethics/asylumseekeraccessguidancenovember2012.pdf )
Another group to which different rules apply are UDMs in detention - this is not, strictly speaking NHS care but is arranged through the national asylum Seeker Service (Home Office) through private providers.
Care for UDMs is poorly researched or documented in UK, except for reports by TSOs, and following scandals such as events at Yarls Wood Detention Centre but some information may be found at http://www.medicaljustice.org.uk/images/stories/posters/know%20your%20medical%20rights.pdf  and recent reporting of controversy at https://www.opendemocracy.net/ourkingdom/phil-miller-and-clare-sambrook/national-shame-that-is-healthcare-in-uk-immigration-detent and (Spencer et al  2014) http://www.law.manchester.ac.uk/medialibrary/Main%20site/CCCJ/Migrants/Undocumented-migrants-policy-briefing.pdf
</t>
  </si>
  <si>
    <t>NGO’s provide information about the entitlements of asylum seekers and UDM’s, but this does not affect the scoring as the government does not pay them for doing this. Probably only legal migrants are effectively reached by any kind of relevant information.</t>
  </si>
  <si>
    <t>NHS Choices is accessible to any migrant who can use a computer, though people with limited English proficiency must at least know enough to be able to work out where the information in other languages is stored (no foreign-language buttons are used).</t>
  </si>
  <si>
    <t xml:space="preserve">There is no legal right in healthcare to interpreter support, although some local trusts and other service providers including primary care GPs may offer this to all users on a basis of language need and medical safety, not by legal status. In technical terms, there was or is a theoretical expectation that this would be provided through NHS agencies, and for a short time the NHS had a block contract for interpreter support, but this has lapsed. It was never fully implemented or taken up, as professional discretion has overruled policy.
We note that MIPEX guidance states that ‘measures may have been taken by a significant number of service providers (especially in ‘migrant-rich’ areas). There may still be a very long way to go, but the measures are affecting more than just a tiny minority of migrants’. This is certainly the case, but this is not a national policy. 
When available,  in general terms, they will be either for refugees and recognised asylum seekers, or groups defined on a cultural basis rather than by legal status. E.g Non-English speakers, in which case could benefit all 3 groups! E.G. Central &amp; North-West London NHS Trust maintains a bank of paid interpreters, many of whom would not be legally recognised as qualified Interpreters by the national body (National Register of Public Service Interpreters) as they are trained only to level 3, not Level 6 as NRPSI requires.
Note that a lobby group supported by the linguists’ professional bodies has been arguing for regulation and recognition of registered interpreters but this has not yet been effective, while in criminal justice cases there is such a right to provision, backed by EU legislation.
</t>
  </si>
  <si>
    <t xml:space="preserve">A,b,c – sometimes locally d, rarely e. None are directly encouraged explicitly by policy 
Maybe more in practice than as a result of overt policy, but it does happen, sometimes through lucky accident of outworking of other policies such as the expectation that all health research funded by official NHS bodies has “user” input.
Migrants also contribute as manpower for health care, and in NGOs.
Some migrant-led NGOs sponsor research and may get official support for this. This is often through local or occasionally, national ‘SLAs’ (Service Level agreements), and may be unstable, but does represent some official recognition and support: for example, REF(Race equality Foundation) is recognised  as a strategic partner of DH.
</t>
  </si>
  <si>
    <t xml:space="preserve">As with above/ below, while migrant status is rarely considered there have been several major studies of ethnicity and health, and national datasets now include ‘ethnicity’ questions which permit analysis of large public datasets (including the national decennial Census) by ethnic origin, giving some  evidence of health status etc.
Examples: 
a: (Epidemiological)
b: social determinants (less common and usually the other way round – social determinants are thought to be primary and ethnicity etc secondary characteristics)
c: Service provision
d: Evaluation research (the weakest stream)
also:
e: methodological research (increasingly)
</t>
  </si>
  <si>
    <t xml:space="preserve">According to law and public sentiment, National Health Service care is free at the point of supply for all who are ‘ordinarily resident’ in the UK. Migrants who are already in the UK and have been accepted as registered under the rules that formerly existed, should continue to retain that status – but those who do not have this status have to pay for hospital treatment, but should be able to obtain free primary care and emergency care (for additional exemptions see question 4)
The Immigration Act of May 2014 contained provisions that drastically reduced the entitlements of migrants to free (hospital) care. See: http://services.parliament.uk/bills/2013-14/immigration.html - The Act was to be implemented in phases. These regulations state that care for people who are ‘ordinarily resident’ is free at the point of supply throughout the system. Since April 2015 an ‘Immigration Healthcare Surcharge’ has been payable at the point of application for a Visa – initially set at £300/per year per person in the household –  This is now set at £400 py/pp - (Tier 5 ‘Youth Mobility’ and student visas at a lower rate of £300); and for stays of ‘6 months or less’ at half that rate. It is forecast (following announcements during the 2019 General Election campaign) that the fee will rise to £625. 
https://www.gov.uk/healthcare-immigration-application/how-much-pay 
How much does it cost? The Immigration Health Surcharge fee increased on 08 January 2019. The surcharge for students and their dependants is £300 per person, per year of the visa. Part years of less than six months will be charged at £150. 
You do not need to pay the NHS Surcharge however if you are applying for Indefinite Leave to Remain (ILR) or any British Citizenship type applications. ... Please note that even though you are paying this surcharge, you will still need to pay for certain services such prescriptions, dental treatment and eye tests.
GP services are free for everyone (though GPs are not obliged to accept all who apply to be registered as a patient), while for hospital services the ‘Charging Regulations’ (updated 2014, only applicable to England) apply. 
Other ‘Primary Care’ services such as Dental and Optician, and prescriptions, are available on the same basis as residents – i.e. on payment of set fees which are the same for migrants.  Similarly, Outpatient and ‘A&amp;E’ services are free (including Ambulance and paramedic emergency care), unless ‘admitted’ – ‘observation’ in a minor injuries / short-stay ward does not initially count as admission.
Maternity Care is also free on the same basis – along with sexual health services (but NOT infertility services).
 ‘
Ordinary residence’ is defined as:
“living lawfully in the United Kingdom voluntarily and for settled purposes as part of the regular order of their life for the time being, whether they have an identifiable purpose for their residence here and whether that purpose has a sufficient degree of continuity to be properly described as “settled”.
“There is no minimum period of residence that
confers ordinarily resident status”.
NB Children and vulnerable adults ‘in care’ of a local authority or in a prison (etc) or detained in a mental health facility are also ‘free’ users.
People in possession of a Visa or Biometric Residence Permit will have these endorsed to show if the fee has been paid, or if Exempt, and a mark placed on their NHS database record (‘Green Banner’) to show they are entitled to inpatient care.
NHS bodies are obliged to ascertain whether or not a patient is ‘ordinarily resident’. (This does not apply to independent providers of NHS funded services which includes GPs – the main providers of primary care.) If not, the person is classified as an ‘overseas visitor’ and must be charged for care.  There are 23 exemptions (mostly minor), listed in the document:
www.parliament.uk/briefing-papers/SN03051.pdf       
Undocumented migrants are not officially entitled to free in-patient hospital care under these regulations.
The following services are always free:
• accident and emergency services (excluding treatment provided after a patient has been admitted as an in-patient or is given an out-patient appointment)
• family planning services
• treatment of certain communicable diseases such as measles, tuberculosis and pandemic flu
• treatment for sexually transmitted diseases
• treatment required under mental health legislation or by order of a court.
Scotland, Wales and Northern Ireland (regional governments) have regulations which sometimes differ from those in England. These are detailed in the Narrative document.
Note – details are provided in the narrative report that follows.
Primary care providers have the option to make a decision as to what is ‘immediately necessary’ and there is no formal administrative system (e.g. identity cards) which enables such discrimination to be applied strictly.
Rules in force at any time are given on the DH website:
https://www.gov.uk/government/organisations/department-of-health  
Changes in the Immigration Act 2014
For non-EEA migrants, the definition of ‘ordinarily resident’ was narrowed to include only those with “indefinite leave to remain” (a status that takes on average 5 years to achieve).
</t>
  </si>
  <si>
    <t xml:space="preserve">Because they are regarded as ‘ordinarily resident’, asylum seekers are currently entitled in theory to the full range of NHS services. However, acceptance by a GP is discretionary (see q.5). Historically, some Primary Care Trusts / Local authorities have used discretionary funding (within the NHS budget) for ‘locally determined’ priorities, which have included GP surgeries targeted at Asylum seekers, homeless, and refugees, with additional services.  These are not technically now supported but may exist locally as a historic hangover.
At present, this  automatic entitlement is still available but ‘failed’ or ‘intending’ asylum seekers do not qualify as ‘ordinarily resident’ until they (re-)apply – and then are exempt ‘once their claim has been registered’ by Home Office 
</t>
  </si>
  <si>
    <t xml:space="preserve">In principle, UDM’s are only entitled to emergency care, as well as the exemptions listed in question 4. Informal exceptions to this rule are sometimes made, but do not have the status of ‘policy’.
Note – ‘Doctors of the World’ operate a ‘safe surgeries’ scheme which commits members ‘never to ask for proof of status or Identity’ – this (for example) includes 73 practices/surgeries in Birmingham and the west Midlands – see E Bates, in BMJ 12/12/2019 “Moving towards universal primary health care coverage in Birmingham”. This is supported by NHS ‘clinical commissioning groups’ (i.e. regular NHS organisations) – details can be found on the www.doctorsoftheworld.org.uk site. 
Two groups of UDM’s do enjoy full entitlement: Refused AS in receipt of government support, and children protected under the Children Act.
“Refused asylum seekers who are in receipt of government support under sections 4 and 95 of the Immigration and Asylum Act 1999 are exempt from charges for NHS hospital treatment. Individuals supported under these schemes are refused asylum seekers who are taking all reasonable efforts to leave the UK but face genuine and recognised barriers to their return to their country of origin and refused asylum seekers who are destitute and support children under the age of 18. Unaccompanied asylum seeking children who are under the care of the local authority are also exempt from charges.” (BMA, http://bma.org.uk/-/media/files/pdfs/practical%20advice%20at%20work/ethics/asylumseekeraccessguidancenovember2012.pdf )
(this still stands and is endorsed by international agreements.
Another group to which different rules apply are UDMs in detention - this is not, strictly speaking NHS care but is arranged through the National Asylum Seeker Service (Home Office) through private providers.
Care for UDMs is poorly researched or documented in UK, except for reports by TSOs. 
</t>
  </si>
  <si>
    <t>NGO’s provide information about the entitlements of asylum seekers and UDM’s, but this does not affect the scoring as the government does not pay them for doing this. Probably only legal migrants and those who are in touch with community based information services, usually run by ‘settlers’ from similar geographical backgrounds, are effectively reached by any kind of relevant information.</t>
  </si>
  <si>
    <t xml:space="preserve">Interpreters are in theory and intermittently (i.e. not consistently) available free of charge to patients – there is no official mechanism to charge but equally, no full provision. 
There is no legal right in healthcare to interpreter support, although some local trusts and other service providers including primary care GPs may offer this to all users on a basis of language need and medical safety, not by legal status. In technical terms, there was or is a theoretical expectation that this would be provided through NHS agencies, and for a short time the NHS had a block contract for interpreter support, but this has lapsed. It was never fully implemented or taken up, as professional discretion has overruled policy.
       We note that MIPEX guidance states that ‘measures may have been taken by a significant number of service providers (especially in ‘migrant-rich’ areas). There may still be a very long way to go, but the measures are affecting more than just a tiny minority of migrants’. This is certainly the case, but this is not a national policy. 
       Note that a lobby group supported by the linguists’ professional bodies has been arguing for regulation and recognition of registered interpreters but this has not yet been effective, while in criminal justice cases there is such a right to provision
</t>
  </si>
  <si>
    <t xml:space="preserve">a,b,c – sometimes locally d, rarely e. None are directly encouraged explicitly so this is more in practice than as a result of overt policy, but it does happen, sometimes through lucky accident of outworking of other policies such as the expectation that all health research funded by official NHS bodies has “user” input.
Migrants also contribute as manpower for health care, and in NGOs and play a significant role – it is understood that some have used their position and opportunities to ensure inclusive practices are continued or encouraged!
Some migrant-led NGOs sponsor research and may get official support for this. This is often through local or occasionally, national ‘SLAs’ (Service Level agreements), and may be unstable, but does represent some official recognition and support: for example, REF (Race Equality Foundation) is recognised  as a strategic partner of DH.
</t>
  </si>
  <si>
    <t xml:space="preserve">while migrant status is rarely considered there have been several major studies of ethnicity and health, and national datasets now include ‘ethnicity’ questions which permit analysis of large public datasets (including the national decennial Census) by ethnic origin, giving some  evidence of health status etc.
Examples: 
a: (Epidemiological)
b: social determinants (less common and usually the other way round – social determinants are thought to be primary and ethnicity etc secondary characteristics)
c: Service provision
d: Evaluation research (the weakest stream)
also:
e: methodological research
</t>
  </si>
  <si>
    <t xml:space="preserve">Insofar as the Equalities Act covers and requires all public agencies to address race and faith equality and to have Equality Impact statements 
http://www.equalityhumanrights.com/private-and-public-sector-guidance/public-sector-providers/public-sector-equality-duty/general-duty-faqs-gb 
</t>
  </si>
  <si>
    <t>Some public-sector jobs are restricted to citizens Executive Order 11935.</t>
  </si>
  <si>
    <t xml:space="preserve">There is no single authority in the United States for the recognition of foreign degrees and other qualifications. The US Department of Education and US Network for Education Information (USNEI) do not evaluate foreign degrees or qualifications. Section 214.2(h)(4)(iii)(D) provides four different ways to establish work experience as the equivalent of required education. It also provides for the evaluation of a foreign degree as being the equivalent of a U.S. degree. International agreements and the practice in the U.S. education system and labor market recognize the existence of three competent authorities for recognition matters:1) Admitting school or higher education institution, for students with qualifications abroad 2) Hiring employer, for employees; and 3) State or territorial licensing boards, for self-employed. Many, if not most, of these competent authorities in turn depend on expert comparability recommendations prepared by independent credential evaluation services. Credential evaluation services are independent organizations. U.S. educational institutions and credential evaluation services evaluate applicants on an individual case basis, and they look for many factors in making an admission decision, not just your diplomas.  This is how evaluations are done for U.S. citizens as well.  Therefore, US and non-US citizens can both expect that different institutions and services may be evaluated differently according to their criteria. </t>
  </si>
  <si>
    <t>For more on federal support for ESL Adult Education, see http://www2.ed.gov/about/offices/list/ovae/pi/
Workforce Innovation and Opportunity Act 2014 reinforces  English literacy and civics education, in combination with integrated education and training activities. (A) 65 percent to the States on the basis of a State’s need for integrated English literacy and civics education (B) 35 percent to the States on the basis of whether the State experienced growth in past three years (c) Each program that receives funding under this section shall be designed to (1) prepare adults who are English language learners for, and place such adults in, unsubsidized employment in indemand industries and occupations that lead to economic selfsufficiency; and (2) integrate with the local workforce development system and its functions to carry out the activities of the program. http://www.doleta.gov/wioa/</t>
  </si>
  <si>
    <t>The 1996 welfare law created two categories of immigrants for benefits eligibility purposes:  “qualified” and “not qualified.”  Contrary to what these names suggest, the law excluded most people in both groups from eligibility for many benefits, with a few exceptions. The qualified immigrant category includes:
Lawful permanent residents, or LPRs (persons with green cards).
Refugees, persons granted asylum or withholding of deportation/removal, and conditional entrants.
Persons granted parole by the Department of Homeland Security (DHS) for a period of at least one year.
Cuban and Haitian entrants.
Certain abused immigrants, their children, and/or their parents.
Certain victims of trafficking. Source: see http://www.nilc.org/overview-immeligfedprograms.html for information about immigrant access to federal benefit programs.   Unemployment insurance is governed by 26 U.S.C. 3304(a)15).  Work-related injury compensation is covered by state law - three. Unemployment: Federal Unemployment Tax Act, 26 USC 3301, Sec. 3304(a)14A -- equal access, eligibility is based on time worked.  Social Security: Social Secuirty Act.  Equal access, Disability: Equal access.  No paid national maternity leave, but some states such as NJ and CA have it.  Social assistance:  excluded</t>
  </si>
  <si>
    <t>Legal residents, meaning legal permanent residents, may petition without any additional residence requirement for family members as follows: 114,200 visas available each year for spouses, children, and unmarried sons and daughters of LPRs.  (8 USC 1153).  Admission is based on date of filing; backlogs exist creating many year delays in reunification of LPR families.  In some cases, the LPR becomes a citizen during the waiting period and may then apply to bring spouse and children in as immediate relatives..  LPRs admitted under family, employment or diversity visa categories may also bring spouses and children (unmarried under 21) at time of admission.  Spouses and children of refugees and asylees may accompany or follow to join principal applicant (8 USC 1159);  Conditional status based on marriage requires two years before conversion to permanent status  8 USC 122(d); Applications in support of victims of trafficking (l) or domestic violence (m) who petition without sponsorship must be physically present in U.S. for at least 3 years in nonimmigrant  category.</t>
  </si>
  <si>
    <t>LPR status does not have to be renewed, but card expires every ten years</t>
  </si>
  <si>
    <t>Certain crimes make immigrants inadmissible under 8 USC 1182(a)(2) and subject to loss of status under 8 USC 1227(a)(2). 
Fraud in the application makes immigrants inadmissble under 8 USC 1182(a)(6)(c ) and subject to loss of status under 8 USC 1227(a)(1) or 8 USC 1227(a)(3).
Threats to public policy or national security makes immigrants inadmissable under 8 USC 1182(a)(3)(b) or subject to loss of status under 8 USC 1227(a)(4)(B). 
Finally, if an LPR leaves the country for more than six months under 8 USC 1427(a), they must prove that they did not intend to abandon their residence in the United States.
Periods of absence and divorce/death are addressed in other indicators and not here.
-conditional residency based on marriage may also terminate if marriage terminates prior to 2 years, with allowance for waivers in case of abuse.</t>
  </si>
  <si>
    <t>Ground of inadmissibility or removal will generally determine what factors may be taken into account when determining whether to permit an LPR to remain in country with same or different status.  For example, cancellation of removal  is available to LPRs after the commission of some crimes.  Battered spouses and children may seek individual LPR status (8 USC 1154).</t>
  </si>
  <si>
    <t>Children only.</t>
  </si>
  <si>
    <t>Special language support become a right with the Supreme Court's 1974 decision in Lau v. Nichols. Title III of the No Child Left Behind Act requires schools to measure and improve students’ English proficiency, with states held accountable for improving English proficiency on an annual basis.  The English Language Acquisition Grants program provides funds to states and school districts to improve education and English language acquisition of children who do not speak English. It was funded at $723 million in 2014, with funds distributed to states and school districts within states on a formula basis. This program was created in NCLB and replaces several bilingual education demonstration and professional development programs that existed prior to the law. This change replaced competitive grant programs with a formula grant program that recognizes the growing number of English language learner students and their dispersion across a large number of school districts throughout the United States.</t>
  </si>
  <si>
    <t>Schools and districts must teach and test LEP students in both English and academic content areas such as math, history, and science. Teachers who instruct LEP students in both academic content and English language must have special credentials in both fields.</t>
  </si>
  <si>
    <t>ALL: NCLB: LEP students learn the same content and pass the same assessments as rest. Highly qualified and credentialed teacher required for every bilingual/ESL classroom as for rest. Also monitoring required. the "Castaneda test," pursuant to Castaneda v. Picard requires school programs to be (1) based on research and (2) adequately resourced.</t>
  </si>
  <si>
    <t xml:space="preserve">Option A: Reporting on NCLB protected classes leads to SES and sanctions. Note: The penalties for states that fail to meet Title III targets are less severe than the penalties for districts and schools that miss their targets under Title I. Option B: NCLB title III, states may provide a share of federal title III funds to districts experiencing signficant influxes of migrant students.  These resources can be used for a variety of services, including instruction (i.e. hiring a teacher) and tutoring for migrant students. </t>
  </si>
  <si>
    <t>Some states may include intercultural education in their state education standards, and therefore it may be integrated throughout the curriculum but this is not necessarily required or practiced across all states.</t>
  </si>
  <si>
    <t xml:space="preserve">Not covered by NCLB. Instead, voluntary state or district-level initiatives. </t>
  </si>
  <si>
    <t xml:space="preserve">Only one-third of states require teacher candidates to study some aspect of cultural diversity in their core preparation courses, and/or to have a teaching practicum in a culturally diverse setting. </t>
  </si>
  <si>
    <t>8 USC 1182(D) makes inadmissible any immigrant who is or has been affiliated with the Communist or any other totalitarian party (exceptions for involuntary membership, past membership, and close family members). It remains an inadmissibility ground for becoming an LPR.  If you join a communist, subversive or anarchist organization within 5 years of being naturalized you can also be subject to denaturalization.  Exceptions to membership include involuntary, under the age of 16, by operation of law or for purpose of obtaining employment or other life sustaining essentials.</t>
  </si>
  <si>
    <t>Varies by state.  Some states like Illinois have an Office on New Americans that work with NGOs to coordinate information sharing.</t>
  </si>
  <si>
    <t>See 8 USC 1151(a). No time in the U.S. is required to acquire Lawful Permanent Resident (LPR) visa. However, if the applicant is already in the U.S. and attempting to adjust to LPR status, certain time requirements may be imposed. For example, under 8 USC 1208, refugees must spend one year in the U.S. before applying to adjust to LPR status.  See 8 USC 1151. LPR status is limited to family sponsored immigrants described in section 8 USC 1153(a), employment-based immigrants described in section 8 USC 1153(b), diversity immigrants described in section 8 USC 1153(c), and certain special immigrants listed under 8 USC 1151(b). This excludes many temporary workers and students.</t>
  </si>
  <si>
    <t xml:space="preserve">See Section 8 USC 1182(a)(4) of the INA, which provides that the alien cannot be likely to become a public charge. This takes into account age, health, family status, assests, resources, financial status, education, and skill. </t>
  </si>
  <si>
    <t xml:space="preserve">LPRs may keep their status indefinitely. </t>
  </si>
  <si>
    <t>The permit does not expire, but the physical card must be renewed every 10 years.</t>
  </si>
  <si>
    <t>While no renewal is necessary, if an LPR is absent for more than six months from the U.S. under 8 USC 1427(a), they must prove that they did not intend to abandon their lawful permanent residency. The burden of proof is on the LPR after 6 months and can become very difficult after extended periods of time</t>
  </si>
  <si>
    <t>8 USCA 1612 (402 of the Personal Responsibility and Work Opportunity Reconciliation Act of 1996) provides limits for access to federal benefits for LPRs. Most LPRs are ineligible for Medicaid, Supplemental Security Income (SSI), Temporary Assistance for Needy Families (TANF), and other federal benefit programs for the first 5 years of their LPR status. http://www.nilc.org/dc_conf/flashdrive09/Access-to-Public-Benefits/pb1_overview-immeligfedprograms-2009-11-04.pdf</t>
  </si>
  <si>
    <t>Applicants for US citizenship must be an LPR for at least 5 years and must by physically present in the US for half that time.  8 USCA sec. 1427  There are special rules for members of the Armed Forces and spouses of US citizens.</t>
  </si>
  <si>
    <t>US constitution 14th amendment.</t>
  </si>
  <si>
    <t>Standards are in 8 USCA sec.1423:  applicant must have an understanding of the English language, including an ability to read, write, and speak words in ordinary usage in the English language. http://www.uscis.gov/USCIS/Office%20of%20Citizenship/Citizenship%20Resource%20Center%20Site/Publications/PDFs/Test_Scoring_Guidelines.pdf</t>
  </si>
  <si>
    <t>Title VII, 42 U.S.C. §§ 2000e-2000e17 [need &gt; 15 employees]; Immigration Reform &amp; Control Act of 1986, 100 Stat. 3359 ([need &gt; 3 employees]</t>
  </si>
  <si>
    <t>Title VI, 42 U.S.C. §§ 2000d [private]; US Const., Eq. Prot. Cl. &amp;42 U.S.C. §§ 1981, 1983 [public].</t>
  </si>
  <si>
    <t xml:space="preserve">Equal Protection clause and 42 U.S.C. §§ 1981 and 1983.  </t>
  </si>
  <si>
    <t>Housing &amp; 'public accommodations' yes (42 U.S.C. §§ 3601 et seq. (FHA), § 2000a (pub accom)), but not 'goods' generally.</t>
  </si>
  <si>
    <t>EEOC (Equal Employment Opportunity Commission), created by Title VII, 42 U.S.C. § 2000e-4.</t>
  </si>
  <si>
    <t>[b] see 42 U.S.C. § 2000e-4; 29 C.F.R. §§ 1600-1691</t>
  </si>
  <si>
    <t>Affirmative Action.  See Executive Order 11,246 (for employers with federal contracts &gt; $10,000 and federally assisted construction contracts)</t>
  </si>
  <si>
    <t xml:space="preserve">The U.S. health system is very complex and rules differ for different types of health insurance and of health care access.  There are private and public insurance systems. Private insurance is purchased by employers or individuals, while public insurance is purchased by federal or state governments, sometimes with private contributions too.
Private insurance accounts for 54% of coverage (compare EU28 average = 27%) (OECD, WHO)
The option chosen refers to inclusion in Medicaid under the Affordable Care Act (ACA). States vary in their implementation of the ACA.
Legal migrants can generally get private insurance on the same terms as nationals, if they can afford it. Low-income legal migrants’ eligibility for public insurance (Medicaid)  is limited by certain rules (e.g., must be a “lawful permanent resident” in the U.S. for at least five years, with some variations across states).  Eligibility for Medicare for senior citizens is related to whether people have worked in eligible US jobs for at least 10 years.  Legal migrants are usually eligible for federal tax credits to help them buy private insurance thru newly developed “health insurance marketplaces.”
Basic conditions for inclusion are therefore: 
• Low income (applies to all users)
• 5 year residency as above
However, before the five years are up migrants may enroll in a “qualified health plan (QHP)” from the state insurance exchanges and are eligible for premium tax credits and lower copayments.
http://www.nilc.org/document.html?id=157 
For details on federal Medicaid coverage for immigrants, see 
http://www.nilc.org/table_ovrw_fedprogs.html
For details on state coverage for immigrants, see
http://www.nilc.org/document.html?id=159
For details on health coverage and subsidies for immigrants under the health care exchanges (ACA), see
http://www.nilc.org/immigrantshcr.html
</t>
  </si>
  <si>
    <t xml:space="preserve">B. Immigrants are required to produce Social Security number (SSN) and their (verified) immigration/citizenship status.
“Today, immigrant families face numerous barriers to enrolling in Medicaid and CHIP, including confusion regarding their eligibility, fear of immigration enforcement, concerns about harming their status or the status of their family members, concerns about their sponsors, difficulty completing the application process, and language and literacy challenges.”  - Kaiser Foundation, see:
https://kaiserfamilyfoundation.files.wordpress.com/2013/03/8279-02.pdf   B: Discretion: For migrants not included in Medicaid, coverage will depend on the extent of their private health insurance and the service provider’s willingness to treat them if uninsured.
</t>
  </si>
  <si>
    <t xml:space="preserve">If applicants are granted refugee or asylee status, they are eligible for health insurance on terms similar to nationals.  If they are low-income, they may be eligible for Medicaid for their first seven years in the U.S. and generally get it later when they become lawful permanent residents.
Eligible for health care exchange and subsidies if have work authorization or (if under 14) if have had application pending for &gt;180 days.
</t>
  </si>
  <si>
    <t xml:space="preserve">No federal coverage
• Not allowed to purchase private health insurance at full cost in state insurance exchange(s).
• Not eligible for premium tax credits or lower copayments 
• Exempt from individual mandate
• Not eligible for Medicare, nonemergency Medicaid, or CHIP
• Remain eligible for emergency care under federal law
• Eligible for Emergency Medicaid if low-income
              (hence option B chosen)
Citizen or lawfully present children of undocumented parents are eligible:
• To purchase from the state insurance exchange
• For premium tax credits and lower copayments
• For Medicaid or CHIP
• May seek nonemergency health services at community health centers or safety-net hospitals
http://www.nilc.org/document.html?id=157 
http://www.nilc.org/immigrantshcr.html 
</t>
  </si>
  <si>
    <t xml:space="preserve">Most of the special information is generally targeted at immigrants, recognizing that they often include mixtures of legal, asylum and undocumented migrants.  
</t>
  </si>
  <si>
    <t xml:space="preserve">Federal civil rights policy requires that health care providers receiving Federal funds offer free language assistance to those who are not English proficient, but language barriers remain common nonetheless.  
Some states require provision of free interpretation services with additional specifications as to the manner and population threshold. Also, some states have chosen to use Federal Medicaid funds to cover interpretation services, or directly reimburse the cost of interpretation services to providers. Legal requirements for interpreters are not difficult to enforce – the process for filing a complaint against a provider is very straightforward. However, the OCR has limited capacity to proactively investigate compliance, and is reliant on individuals and communities to file complaints against non-compliant providers.
Legal requirements for interpreters are difficult to enforce, leaving many patients without linguistic access.
</t>
  </si>
  <si>
    <t xml:space="preserve">Community health centers (a type of clinic) must have boards that include patients, but they do not necessarily have to be migrants.  Some federal research programs provide incentives for community participation in the design of research, but these need not be migrants.  
Public health departments sometimes have advisory groups and some may include migrants.  
All these methods are in use somewhere, but there is no universal requirement other than the ones related to community health centers. Migrant Health Centers would have requirements specifically for migrant involvement. Some states may have requirements, but I don’t know for sure which policies.
In the absence of more complete information I am inclined to answer A &amp; D, because (A) there are cultural mediators as well as Migrant Health Centers with incentives for community particiption., and (D) inclusive data-collection is federally mandated and this in itself should lead to a certain degree of migrant involvement in research. 
</t>
  </si>
  <si>
    <t xml:space="preserve">  Public and private foundations have supported research on each area, but there is not an explicit focus on migrant issues.  For example, there is a National Institute of Minority Health and Health Disparities, but it is not explicitly charged with studying immigrant issues.  There are a few non-profit foundations that have a focus on immigrant health, demographic, educational or social issues.
The ACA requires that a National Strategy for Quality Improvement be developed to improve the delivery of health care services, patient outcomes, and reduce health disparities. The ACA also increases funding to the Centers of Excellence to support health disparities research (Section 5401). It also creates the Patient Centered Outcomes Research Institute to conduct comparative effectiveness research on health care service outcomes for minorities (section 6301).
</t>
  </si>
  <si>
    <t xml:space="preserve">Many health policies are focused on equitable care for all, but a focus on migrant or ethnic health tends to be in specialized organizations or departments.
The CLAS Standards are explicitly for organisations, and emphasise the “whole organisation approach”. 
</t>
  </si>
  <si>
    <t xml:space="preserve">The U.S. health system is very complex and rules differ for different types of health insurance and of health care access.  There are private and public insurance systems. Private insurance is purchased by employers or individuals, while public insurance is purchased by federal or state governments, sometimes with private contributions too.
The option chosen refers to inclusion in Medicaid under the Affordable Care Act (ACA). States vary in their implementation of the ACA.
Under the Trump administration (from 2016) many changes to existing regulations have been proposed, implemented or challenged in the courts, leading to considerable uncertainty about the rules in force in a given state at a given time. For this reason the accuracy of the information given in this questionnaire is not always certain. 
Legal migrants can generally get private insurance on the same terms as nationals, if they can afford it. Low-income legal migrants’ eligibility for public insurance (Medicaid)  is limited by certain rules (e.g., must be a “lawful permanent resident” in the U.S. for at least five years, with some variations across states).  Eligibility for Medicare for senior citizens is related to whether people have worked in eligible US jobs for at least 10 years.  Legal migrants are usually eligible for federal tax credits to help them buy private insurance thru newly developed “health insurance marketplaces.”
Basic conditions for inclusion are therefore: 
• Low income (applies to all users)
• 5 year residency as above
However, before the five years are up migrants may enroll in a “qualified health plan (QHP)” from the state insurance exchanges and are eligible for premium tax credits and lower copayments.
https://www.nilc.org/issues/health-care/acafacts/
For details on federal Medicaid coverage for immigrants, see 
https://www.nilc.org/wp-content/uploads/2015/11/tbl1_ovrvw-fed-pgms.pdf
For details on state coverage for immigrants, see
https://www.nilc.org/wp-content/uploads/2015/11/med-services-for-imms-in-states.pdf
For details on health coverage and subsidies for immigrants under the health care exchanges (ACA), see
https://www.nilc.org/wp-content/uploads/2015/11/Immigrants-and-the-ACA-2014-01.pdf
Federal government information:
https://www.healthcare.gov/immigrants/coverage/
Summery information (February 2019):
https://www.kff.org/disparities-policy/fact-sheet/health-coverage-of-immigrants/
</t>
  </si>
  <si>
    <t xml:space="preserve">A. Immigrants are required to produce Social Security number (SSN) and their (verified) immigration/citizenship status.
“Today, immigrant families face numerous barriers to enrolling in Medicaid and CHIP, including confusion regarding their eligibility, fear of immigration enforcement, concerns about harming their status or the status of their family members, concerns about their sponsors, difficulty completing the application process, and language and literacy challenges.”  - Kaiser Foundation, see:
https://www.kff.org/disparities-policy/fact-sheet/health-coverage-of-immigrants/: 
</t>
  </si>
  <si>
    <t xml:space="preserve">If applicants are granted refugee or asylee status, they are eligible for health insurance on terms similar to nationals.  If they are low-income, they may be eligible for Medicaid for their first seven years in the U.S. and except in a few states, beyond that time, including after they become lawful permanent residents.
Eligible for health care exchange and subsidies if have work authorization or (if under 14) if have had application pending for &gt;180 days.
</t>
  </si>
  <si>
    <t>A. Asylum seekers may have to produce documents showing their legal status, length of time waiting for a decision and financial situation (eligibility for Medicaid)</t>
  </si>
  <si>
    <t xml:space="preserve">No federal coverage
• Not allowed to purchase private health insurance at full cost in state insurance exchange(s).
• Not eligible for premium tax credits or lower copayments 
• Exempt from individual mandate
• Not eligible for Medicare, nonemergency Medicaid, or CHIP
• Remain eligible for emergency care under federal law
• Eligible for Emergency Medicaid if low-income
              (hence option B chosen)
Citizen or lawfully present children of undocumented parents are eligible:
• To purchase from the state insurance exchange
• For premium tax credits and lower copayments
• For Medicaid or CHIP
• May seek nonemergency health services at community health centers or safety-net hospitals
http://www.nilc.org/document.html?id=157 
http://www.nilc.org/immigrantshcr.html 
Some states offer coverage to children or prenatal/post-partum care to women regardless of their status https://www.nilc.org/issues/health-care/healthcoveragemaps/  California to provide coverage to immigrant youth ages 19-26 regardless of status beginning Jan. 2020
Summary information (July 2019)
https://www.kff.org/disparities-policy/issue-brief/health-coverage-and-care-of-undocumented-immigrants/
</t>
  </si>
  <si>
    <t xml:space="preserve">A. Documentation may be required to prove the patient’s legal status and situation
B. Discretion: For migrants not included in Medicaid, coverage will depend on the extent of their private health insurance and the service provider’s willingness to treat them if uninsured, which may depend on discretionary judgements about urgency.
</t>
  </si>
  <si>
    <t>As for 8c: Most of the information is generally targeted at immigrants, recognizing that they often include mixtures of legal migrants, asylum seekers and undocumented migrants.</t>
  </si>
  <si>
    <t xml:space="preserve">Community health centers (a type of clinic) must have boards that include patients, but they do not necessarily have to be migrants.  Some federal research programs provide incentives for community participation in the design of research, but these need not be migrants.  
Public health departments sometimes have advisory groups and some may include migrants.  
All these methods are in use somewhere, but there is no universal requirement other than the ones related to community health centers. Migrant Health Centers would have requirements specifically for migrant involvement. Some states may have requirements, but I don’t know for sure which policies.
In the absence of more complete information  A &amp; D seem the best answers, because (A) there are cultural mediators as well as Migrant Health Centers with incentives for community particiption., and (D) inclusive data-collection is federally mandated and this in itself should lead to a certain degree of migrant involvement in research. 
</t>
  </si>
  <si>
    <t xml:space="preserve">Many health policies are focused on equitable care for all, but a focus on migrant or ethnic health tends to be found in specialized organizations or departments.
The National CLAS Standards are explicitly for organisations and emphasise the “whole organisation approach”. They were developed by the Federal Government in 2000 (revised 2012) and are intended to be applied to all forms of federally-supported health service provision. 
https://thinkculturalhealth.hhs.gov/clas
Accrediitation schemes for service providers also frequently contain requirements for “diversity-sensitive” or “culturally competent” health care delivery. Terms such as “person- and family friendly care” are also in routine use.  Whereas “diversity” was in the 20th century mainly associated with minority ethnic groups, it now has  a much broader meaning. However,“person-centred” or “personalized”  care does not always include attention to social groups or social context; it may cover purely individualistic approaches. “Personalized medicine” focuses on tailoring treatment to individual genetic profiles, in particular pharmaceutical treatment.
</t>
  </si>
  <si>
    <t xml:space="preserve">All of them, provided they have both residence permit and work permit. Art.4 LoEoF stipulates equal rights between foreign residents and citizen of Serbia. </t>
  </si>
  <si>
    <t xml:space="preserve">Law No. 6.815, of 19 August 1980 
http://www.planalto.gov.br/ccivil_03/LEIS/L6815.htm
Article 112(III)
Applicants were required to have had continuous residence in national territory, for a minimum period of four years, immediately prior to the application for naturalisation.
Article 113
The residence requirement set by Article 112(III) could be reduced: to a minimum of one year for applicants who had a Brazilian child or spouse, who were children of Brazilians, or who had rendered or could come to render relevant services to Brazil; to a minimum of two years if the applicant was recommended by his/her professional, scientific or artistic capacity; to a minimum of three years if the applicant was the owner of real-estate in Brazil valued above a certain threshold, or was an industrialist with funds above that same threshold, or owned shares of that same amount in public traded companies in the industrial or agricultural sectors.
Decree nº 86.715, of 10 December 1981
http://www.planalto.gov.br/ccivil_03/decreto/Antigos/D86715.htm
Article 119(II)
Proof of four years’ continuous residence was made by means of a police certificate.
Article 119 § 6
Portuguese nationals were only required to have resided in Brazil for one year. [Note: with the entry into force of the 1988 Constitution, this provision had to be read as covering all foreigners originating from Portuguese Speaking Countries and not just Portugal].  
1988 Constitution
http://www.planalto.gov.br/ccivil_03/constituicao/constituicaocompilado.htm
Article 12(II)(a)
Foreigners originating from Portuguese Speaking Countries (i.e. Angola, Cape Verde, Guinea Bissau, Mozambique, Portugal, São Tomé and Príncipe, Timor-Leste) are only required to have resided in Brazil for one year.
Ordinance No. 1949, of 25 November 2015
https://www.legisweb.com.br/legislacao/?id=310480
Article 11
Proof of continuous residence could be made by means of: (I) police certificate; (II) water, electricity or telephone bills; (III) copy of the contract for the rent or purchase of the house where the applicant resided for the past four years; (IV) bank declaration attesting record as client; (V) declaration by employer; (VI) certificate by the Federal Police attesting exits and returns from/to the country; (VII) other documents. </t>
  </si>
  <si>
    <t xml:space="preserve">Law No. 13.445, of 24 May 2017
http://www.planalto.gov.br/ccivil_03/_Ato2015-2018/2017/Lei/L13445.htm#art124 
Article 65 (II)
The residence requirement is four years.
Article 66
The residence requirement may be reduced to a minimum of one year in the following cases: (II) the applicant has Brazilian children; (III) the applicant has Brazilian spouse or partner; (V) the applicant has rendered or may come to render relevant services to Brazil; (VI) the applicant is recommended by his/her professional, scientific or artistic abilities.
Decree No. 9.199, of 20 November 2017
http://www.planalto.gov.br/ccivil_03/_ato2015-2018/2017/Decreto/D9199.htm 
Article 233(II)
The residence requirement is four years. 
Article 235
The residence requirement is reduced to one year if the applicant has Brazilian children or spouse/partner
Article 236
The residence requirement is reduced to two years if the applicant rendered or may come to render relevant services to Brazil, or is recommended by his/her professional, scientific or artistic abilities.
Art. 237   Immigrants from Portuguese Speaking Countries are required to have resided in the country for one uninterrupted year. </t>
  </si>
  <si>
    <t>Ordinance nº 11, of 3 May 2018
http://www.in.gov.br/materia/-/asset_publisher/Kujrw0TZC2Mb/content/id/12936945/do1-2018-05-04-portaria-interministerial-n-11-de-3-de-maio-de-2018-12936941
Article 54
In order to determine the actual period of residence in the country, the Brazilian authorities may require that the applicant submits, among others, the following documents: (I) water, electricity or telephone bills; (II) copy of the contract for the rent or purchase of real-estate by the applicant, his/her parents or spouse/partner; (III) bank declaration attesting record as client; (IV) proof of professional status; (V) certificate of completion of training programmes; (VI) diplomas; (VII) school record; (VIII) medical exams; (IX) social security record; (X) health plan record;  (XI) other documents attesting the continuous residence in the country.</t>
  </si>
  <si>
    <t xml:space="preserve">1988 CONSTITUTION OF THE FEDERATIVE REPUBLIC OF BRAZIL
1988 Constitution. Art. 12(I)(a): Brazilians by birth are those born in Brazil, even if to foreign parents, provided that the parents are not in Brazil in the service of their country.  </t>
  </si>
  <si>
    <t xml:space="preserve">Law nº 6.815, of 19 August 1980
Article 112 (IV)
Applicants for ordinary naturalisation were required to read and write in Portuguese, with due consideration to their circumstances.
Decree nº 86.715, of 10 December 1981 
Article 125 § 3 (IV)
It was incumbent upon the Federal Police Department which instructed the application file to assess whether the applicant read and wrote Portuguese, with due consideration to his/her circumstances.  
Article 129(I) 
At the delivery of the naturalisation certificate, the applicant was required to demonstrate his/her knowledge of Portuguese, by reading excerpts of the Brazilian Constitution.
Article 129 § 1
The requirement in Article 129(I) was waived for Portuguese nationals.
</t>
  </si>
  <si>
    <t>Ordinance No. 1949, of 25 November 2015. Made no mention of proof of ability to read or write Portuguese.</t>
  </si>
  <si>
    <t xml:space="preserve">Decree nº 8.757, of 10 May 2016
http://www.planalto.gov.br/ccivil_03/_Ato2015-2018/2016/Decreto/D8757.htm
Repealed Article 129 of Decree nº 86.715, of 10 December 1981, so it was no longer required that applicants read excerpts from the Constitution to demonstrate their knowledge of Portuguese.  </t>
  </si>
  <si>
    <t xml:space="preserve">Law nº 13.445, of 24 May 2017
Article 65(III)
Applicants for ordinary naturalisation must communicate in Portuguese, with due regard to their circumstances.
Decree No. 9.199, of 20 November 2017
Articles 233(III) and 234(III)
Require proof that the applicant is able to communicate in Portuguese, with due regard to his/her circumstances.  </t>
  </si>
  <si>
    <t>Ordinance nº 11, of 3 May 2018
Article 5 
Proof of the ability to communicate in Portuguese is made by means of a certificate CELPE-BRAS Certificate of Proficiency in Portuguese for Foreigners. In order to obtain the required certification, foreigners must reach at least the intermediate level in both the oral and the written tests. 
Article 5 single paragraph
The Portuguese exams made before the entry into force of this Ordinance will be accepted for purposes of instructing naturalisation procedures.
According to information available from the INEP’s website (http://portal.inep.gov.br/acoes-internacionais/celpe-bras), the CELPE-BRAS exam consists of an oral and a written test. Special conditions for taking the exam may be granted, upon request, for those in one of the following conditions: shortsightedness, blindness, physical impairment, deafness, mental impairment, dyslexia, attention deficit and autism.
The results range from: without certification (0 – 1,99 points), intermediate (2-2,75 points), intermediate superior (2,76 – 3,50), advanced (3,51 – 4,25), and advanced superior (4,26 – 5). In order to obtain the required certification, foreigners must reach at least the intermediate level in both the oral and the written tests. 
Info available from https://br-visa.com.br/blog/celpe-bras-2018-uma-obrigacao-para-o-naturalizando/</t>
  </si>
  <si>
    <t>Ordinance nº 11, of 3 May 2018
Article 5  Proof of the ability to communicate in Portuguese is made by means of a certificate CELPE-BRAS Certificate of Proficiency in Portuguese for Foreigners. In order to obtain the required certification, foreigners must reach at least the intermediate level in both the oral and the written tests. Level required: intermediate (A2)
Decree nº 9.757, of 11 April 2019
http://www.planalto.gov.br/ccivil_03/_ato2019-2022/2019/decreto/D9757.htm
Repealed the remaining provisions of Decree nº 86.715, of 10 December 1981.</t>
  </si>
  <si>
    <t xml:space="preserve">Law nº 13.445, of 24 May 2017. No integration requirements. </t>
  </si>
  <si>
    <t>Law nº 6.815, of 19 August 1980. No integration requirements.</t>
  </si>
  <si>
    <t xml:space="preserve">Law nº 6.815, of 19 August 1980
Article 112(V)
Applicants were required to exercise a profession or to possess sufficient assets to ensure their own support and that of their families.
Decree nº 86.715, of 10 December 1981
Article 119(IV)
Applicants were required to prove that they exercised a profession or to submit documents apt to attest their possession of sufficient assets to ensure their own support and that of their families.
Article 119 § 2
The requirement in Article 119(IV) was considered to be met by the applicant in the following circumstances: (a) he/she received a pension; (b) he/she was a student under 25 years of age and lived in the dependence of parents, grandparents, brother/sister or guardian; (c) he/she was married to a Brazilian or had his/her subsistence provided for by parent/grandparent or child with enough resources to fulfil the legal obligation of alimony.   </t>
  </si>
  <si>
    <t>Ordinance No. 1949, of 25 November 2015
Annex I
Documents required with the application: copy of the last tax statement; for dependent workers, copy of the work contract and of the last three salary receipts; for entrepreneurs, copy of the company’s revenue statements; for independent workers, copy of revenue statement.</t>
  </si>
  <si>
    <t>Law nº 13.445, of 24 May 2017
Article 65
No economic resources requirement.  
Decree No. 9.199, of 20 November 2017
Article 233
No economic resources requirement.</t>
  </si>
  <si>
    <t xml:space="preserve">Even though there are no longer economic requirements for naturalisation, the Brazilian authorities may request that applicants provide proof of their professional status for the purpose of establishing the duration of their residence in Brazil.
Ordinance nº 11, of 3 May 2018
Article 54
In order to determine the actual period of residence in the country, the Brazilian authorities may require that the applicant submits, among other documents: (IV) proof of professional status, such as: (a) declaration by employer attesting to the work contract in that location; (b) certificate of independent worker status; (c) certificate of the exercise of activities as entrepreneur; (d) copy of Work and Social Security Card. </t>
  </si>
  <si>
    <t xml:space="preserve">Law nº 6.815, of 19 August 1980
Article 112(VII)
Applicants were required to meet the requirement of absence of any denunciation, indictment or conviction in Brazil or abroad for a crime punishable with a prison sentence of one year or more. Article 112(VI)
Applicants were also required to have good behaviour.
Decree nº 86.715, of 10 December 1981
Article 119(III)
Applicants were required to submit their criminal record issued by the competent authorities of their place of residence. </t>
  </si>
  <si>
    <t>Ordinance No. 1949, of 25 November 2015
Annex I
Documents required with the application: (7) criminal record issued by the Civil Police of the Federate States where the applicant resided in the last five years; (8) certificate attesting the absence of criminal procedures of the Federal Justice in the Federate States where the applicant resided in the last five years; (9) certificate regarding the criminal cases in the judicial districts where the applicant resided in the last five years; (10) criminal record issued by the applicant’s state of origin. 
Article 12(I)
Refugees, beneficiaries of political asylum and stateless individuals were exempted from submitting the criminal record issued by their state of origin.</t>
  </si>
  <si>
    <t>Law nº 13.445, of 24 May 2017
Article 65(IV)
Applicants are required to have no criminal conviction or to be rehabilitated under conditions set by law.
Decree No. 9.199, of 20 November 2017
Article 233(IV)
Applicants are required to prove the absence of criminal conviction or rehabilitation.
Note: rehabilitation consists of expunging the record of a crime. It may be requested by the person convicted two years after the penalty is served. The conditions for rehabilitation are set by Articles 93 to 95 of the Brazilian Criminal Code.</t>
  </si>
  <si>
    <t>Ordinance nº 11, of 3 May 2018
Annex I
Documents required with the application: (5) criminal record issued by the Federal and State Justice of the places where the applicant resided in the past five years; (6) criminal record issued by the countries where the applicant resided in the past four years; (7) proof of rehabilitation, if applicable.
Article 55(I)</t>
  </si>
  <si>
    <t xml:space="preserve">Law nº 6.815, of 19 August 1980. No mention to a requirement to renounce foreign nationality before naturalisation
Decree nº 86.715, of 10 December 1981. Article 129(II) - At the delivery of the naturalisation certificate, the naturalised Brazilian was required to expressly declare that he/she renounced his/her previous nationality.
</t>
  </si>
  <si>
    <t xml:space="preserve">Decree nº 8.757, of 10 May 2016
Repealed Article 129 of Decree nº 86.715, of 10 December 1981, so it is no longer required that the naturalised Brazilian expressly declares that he/she renounces his/her foreign nationality.  </t>
  </si>
  <si>
    <t>Law nº 13.445, of 24 May 2017
No mention to a requirement to renounce foreign nationality before naturalisation.
Decree No. 9.199, of 20 November 2017
No mention to a requirement to renounce foreign nationality before naturalisation.</t>
  </si>
  <si>
    <t xml:space="preserve">migrants on temporary work permit could not change the employer unless with previous authorization given by the Ministry of Labor, among other restrictions. (See Art. 111, Decree nº D86715). Moreover, in order to protect the national labour market, migrants could only have access to a temporary work visa if they had a contract with a Brazilian employer first. See arts 14 to 18 and art. 100 to 102 from Law no 6.815/80. Considering this I would say that in the case of temporary work permit foreigners did not had equal access to the labor market. </t>
  </si>
  <si>
    <t>See Law 13.445/2017 and Decree 9.199/2017. The new law 13.445/2017, amplifies migrants’ rights to access the labour market as nationals, including the right to change employers. (See art.14 § 8º)</t>
  </si>
  <si>
    <t>Law 9.515/97. To access public service in Brazil, a foreigner would need to apply for "naturalizacao" naturalization. Brazilian nationality is a basic condition for accessing public service [Art. 5º) . The main exception is in Universities. According to Art. 5º  § 3o foreigners can be hired as professors in Brazilian public universities. [Art. 5 § 3o  As universidades e instituições de pesquisa científica e tecnológica federais poderão prover seus cargos com professores, técnicos e cientistas estrangeiros, de acordo com as normas e os procedimentos desta Lei.] [Art.  243    § 6o  Os empregos dos servidores estrangeiros com estabilidade no serviço público, enquanto não adquirirem a nacionalidade brasileira, passarão a integrar tabela em extinção, do respectivo órgão ou entidade, sem prejuízo dos direitos inerentes aos planos de carreira aos quais se encontrem vinculados os empregos.]</t>
  </si>
  <si>
    <t>According to Article 14 Paragraph 4 of the Federal Constitution (https://www.senado.leg.br/atividade/const/con1988/CON1988_05.10.1988/art_14_.asp) foreigners cannot register as voters.</t>
  </si>
  <si>
    <t>The new immigration law did not introduced any changes in this respect. (Only a constitutional amendment could change migrant's right to vote)</t>
  </si>
  <si>
    <t xml:space="preserve">Since Law 13445/2017, migrants can join political parties but they cannot be elected for political seats since according to Art. 14 (3º) of the Constitution Brazilian nationality if a condition for eligibiltiy.  </t>
  </si>
  <si>
    <t xml:space="preserve">L6815, art. 107 No accesss to political parties nor elected seats. With the exception of Portugueses beneficiaries of the Statut of Iguality with political rights </t>
  </si>
  <si>
    <t>Article 26 Decree No. 86.715 / 81. The permanent visa may be granted to foreigners who intend to settle permanently in Brazil, given some conditions (no required time of habitual residence). However, The art. 27 § 1 of the Regulations of Law 6,815 (Decree 86,715 / 1981) establishes that the permanent visa can only be obtained, except in cases of force majeure, in the consular jurisdiction in which residence has been maintained for a minimum period of one year immediately prior to the request.
Furthermore and foremost, the granting of permanent residence permits in Brazil is very restrictive and, according to the National Immigration Council, they are limited to the following cases: foreigner dependent on a Brazilian or a permanent foreigner, professors and researchers from high level, Brazilian spouses or domestic partners, parents of Brazilian nationals, persons from Mercosul, since 2009 - Mercosul Residence Treaty, and refugees or asylees. In other words, not just any temporary permit serves to request it.</t>
  </si>
  <si>
    <t xml:space="preserve">the act from 1981 was a Dictatorship made regulation, so, after the democratisation (1988), judges start applying the Constitution, so if a migrant is a Brazilian resident he has all the same rights of a Brazilian, when it's about access to social security and assistance. </t>
  </si>
  <si>
    <t>Article 3 of Law 13,445 establishes the "equal access and free migration to services, programs and social benefits, public benefits, education, comprehensive legal assistance public, work, moradia, banking service and social security ».
The New Migration Law (13.445/17) is very important, because now we have our Legislative (National Congress) ruling exactly like the Courts were ruling before. That's important, because if the migrant doesn't have conditions to hire a lawyer, he will succeed in getting all of his rights. Before, the migrant needed to go to the courts hiring a lawyer or go to public lawyers.</t>
  </si>
  <si>
    <t>No requirement. Article 27 Decree nº 86.715 / 81, which determines which documents are necessary to present in order to apply for a visa.</t>
  </si>
  <si>
    <t xml:space="preserve">No requirement. Decree nº 9.199 that regulates Law nº 13445 </t>
  </si>
  <si>
    <t>after 2017, with the decree 9199,  at least every nine years, the migrant must renew his document (National Migration Registration Card), which means that he will undergo through an analysis of the permanence of the requirements. if there have been changes to the basis of authorization, there may be a change on his document - Decree 9199 - art. 74</t>
  </si>
  <si>
    <t>In accordance with Art. 71 Decree No. 86.715 / 81  , for the change of visa It is allowed to leave the country for a period not exceeding 90 days. Art. 90 determines that the foreigner with permanent residence can be absent from Brazil for two years.</t>
  </si>
  <si>
    <t xml:space="preserve">The New Brazilian Law guarantees the right to leave - 
Art. 4 The migrant is guaranteed in the national territory, on an equal basis with the nationals, the inviolability of the right to life, freedom, equality, security and property, as well as being ensured:
XV - the right to leave, to remain and to re-enter national territory, even while a pending application for a residence permit, extension of stay or transformation of a visa into a residence permit is pending;
it's possible to be more than 2 years. because in despite of the Decree maintaining the 2 years, there's one big difference. now it's possible to allow a longer period of absence, if the migrant justifies the superior absence.
 Decree 9199:
Art. 135. The loss of the residence permit will be decreed in the following cases:
(...)
III - absence from the country for more than two years without justification.
</t>
  </si>
  <si>
    <t>Renewed upon application</t>
  </si>
  <si>
    <t>The migrant had to demonstrate the capacity to cover only the basic needs</t>
  </si>
  <si>
    <t xml:space="preserve">Decree 86.715 was revoked, in 2017, by the Decree 9199/17. according to the New Migration Law (13.445/17): art. 31. § 5. Residence permits may be granted regardless of the migratory situation. So, there's no limitation now. See also (Decree 9199, art. 142,§ 2:
§ 2 The residence permit based on the hypotheses listed in items "a", "c", "e", "g", "h" and "j" of item I of the caput and in item "b" of item II caput MAY be granted initially for up to two years. so, the first permit MAY be (but it's not mandatory) for 2 years. it can be also permanent at the beginning. </t>
  </si>
  <si>
    <t xml:space="preserve">According to P.4 of Cabinet's Decree On the Order of Providing Medical Help to Foreigners, adopted on March 19 2014 (https://zakon.rada.gov.ua/laws/show/121-2014-%D0%BF#Text), urgent medical help and initial examination are free for asylum-seekers ( people who applied for protection but got no decision yet). The criteria of urgency and what initial examination is may be subject to interpretation. </t>
  </si>
  <si>
    <t>No inclusion for undocumented migrants. This category is not explicitly mentioned in legislation. For all foreigners services should be pre-paid, except for  urgent help - during 30 days after help is delivered. Also State Border Guard Service is notified about case of medical help to a foreigner</t>
  </si>
  <si>
    <t>A and B. No certain conditions. Undocumented migrants are not explicitly mentioned in health care legislation. For all foreigners services should be pre-paid, except for  urgent help - during 30 days after help is delivered. Also State Border Guard Service is notified about case of medical help to a foreigner</t>
  </si>
  <si>
    <t xml:space="preserve">No service provided by medical entities available. </t>
  </si>
  <si>
    <t>no need to renew the documents, because there were nothing about renewing the documents both in act 6815/80 and decree 86715/81.</t>
  </si>
  <si>
    <t xml:space="preserve">No such requirement is mentioned neither in the Law 6815/80 nor its regulating Decree 86715. The Resolução Normativa 108 Feb 2014 does not make any referent either. </t>
  </si>
  <si>
    <t>The list of required documents does not include any language proof: http://www.pf.gov.br/servicos-pf/imigracao/cedula-de-identidade-de-estrangeiro/checklists/checklist-2013-autorizacao-de-residencia-com-base-em-reuniao-familiar.pdf</t>
  </si>
  <si>
    <t>The list of required documents does not include any language proof see  PORTARIA INTERMINISTERIAL Nº 12, DE 13 DE JUNHO DE 2018</t>
  </si>
  <si>
    <t>In the Normative Resolution Nº 108 that regulates permanent and temporary visa for family reunion there is no mention to accomodation requirements, a 'certificate of residency' is not enlisted as a required document either. The Law 6.815 and the Decree 86.715 does not make reference to it either. .</t>
  </si>
  <si>
    <t>Only options A and B. Art. 7 of Law 6815 states the reasons for not granting visa for foreigners:  I - under 18 (eighteen) years old, unaccompanied by the legal guardian or without his express authorization; II - considered harmful to public order or national interests; III - previously expelled from the country, unless the expulsion has been revoked; IV - convicted or prosecuted in another country for a felony, liable to extradition under Brazilian law; (The health requirements were revised later by Decree DECRETO Nº 87, April 15th 1991). Although no explicit reference is made to the family members Art. 26 states that: § 2º The impediment of any member of the family may extend to the entire family group.</t>
  </si>
  <si>
    <t>Options A and B only. Brazilian legislation does not establish specific 'grounds for withdraw' for the case of the family reunion, so we must refer to the general restrictions established for obtaining temporary and permanent visa. Articles 133-136 of Decree nº 9199 establishes the situations in which it will be denied entry. Among them are attacks against public security, fraud in the presentation of  requirements or being absent from the country for more than one year without justified cause. However, according to Art. 135, I residency authorization can also be withdrawn in case the grounds upon which the authorization was based ceases to exists .</t>
  </si>
  <si>
    <t>All three. The 1988 Federal Constitution declares the promotion of “the well-being of all, without prejudice as to origin, race, sex, color, age and any other forms of discrimination” as one of the fundamental objectives of the country (Art. 3, IV). On “Fundamental Rights and Guarantees” the Constitution affirms “all persons are equal before the law, without any distinction whatsoever, Brazilians and foreigners residing in the country being ensured of inviolability of the right to life, to liberty, to equality, to security and to property” (Art. 5). It also establishes that the law shall punish any discrimination which may attempt against fundamental rights and liberties (Art. 5, XLI).
Regarding race and ethnicity, the Constitution affirms that “the practice of racism is a non-bailable crime, with no limitation, subject to the penalty of confinement, under the terms of the law” (Art. 5, XLII). In 1969, Brazil promulgated the International Convention on the Elimination of All Forms of Racial Discrimination (Decree 65,810). The Law 7,716, enacted in 1989, defines the crimes resulting from discrimination or prejudice of race, color, ethnicity, religion or national origin (Art. 1). National origin is is clearly interpreted as both citizenship and origin (by practice).
Art. 1 of Law 7,716 and Art. 1 of Law 12,288. Religion and belief issues are discussed in Article 1 of Law 7,716. Finally, nationality is dealt with in Article 1 of the Law 7,716
Furthermore, DECRETO Nº 65.810: Promulgates the International Convention on the Elimination of All Forms of Racial Discrimination.
Article I - 1. In this Convention, the expression “racial discrimination” shall mean any distinction, exclusion, restriction or preference based on race, color, descent or national or ethnic origin that has the purpose or effect of nullifying or restricting recognition, enjoyment or exercise on the same plane, (on equal terms), human rights and fundamental freedoms in the political, economic, social, cultural or any other field of public life.</t>
  </si>
  <si>
    <t>Law 13,445 was enacted in 2017 and instituted a new Migration Law in Brazil. It reinforced the antidiscrimination rule enunciated by the 1988 Constitution and repudiates any forms of discrimination (Art. 3, II). 
Regarding race and ethnicity, the Migration Law (Law 13,445/2017) declares the repudiation and the prevention of xenophobia, racism and any forms of discrimination as principles and guidelines of the Brazilian migration policy (Art. 3, II). The Migration Law also states that no one will be prevented from entering the country due to race, among other grounds (Art. 45).
Regarding religion and belief, the Migration Law specifically affirms that no one will be prevented from entering the country due to religion, among other grounds (Art. 45).
Regarding nationality/citizenship, the Migration Law specifically forbids discrimination on grounds of nationality in access to health and social assistance public services and to social security (Art. 4, VIII), to public education (art. 4, X) and in securing labor rights (Art. 4, XI). The Migration Law also states that no one will be prevented from entering the country due to nationality, among other grounds (Art. 45).</t>
  </si>
  <si>
    <t>As a general principle, the 1988 Federal Constitution guarantees equal treatment of both Brazilians and migrants (Art. 5) and promotes the well-being of all, without prejudice as to origin, race, sex, color, age and any other forms of discrimination (Art. 3). It also establishes that the law shall punish any discrimination which may attempt against fundamental rights and liberties (Art. 5, XLI). Positions in public careers are accessible to immigrants who meet the requirements (Art. 37, I), if the positions aren’t those explicitly reserved for born Brazilians (Art. 12).
Specifically, Law 7,716/1989 defines as a crime the act of denying or hindering employment on grounds of race, color, ethnicity, religion or national origin/citizenship (Art. 3 and Art. 4), thus covering grounds a, b and c. Law 9.029/1995 prohibits any kind of discriminatory practice which may limit the access or the maintenance of employment due to origin and race, among others (Art. 1).
Vocational training is referred as professional and technological education in Brazil. The Constitution describes education as a right of all and a duty of the State (Art. 205) and declares that education shall be provided based on the principle of equal conditions of access and permanence in school, among others (Art. 206). Law 7,716/1989 provides that refusing, denying or preventing the enrolling or entry of a student in a public or private educational establishment of any degree on grounds of race, color, ethnicity, religion or national origin is a crime (Art. 6). Law 9,394/1996 establishes the guidelines and bases for national education, including the professional and technological education, and affirms the principle of equal conditions for access and permanence at school and the principle of consideration of ethnic-racial diversity, among others (Art. 3, I and XII). Specifically on religion and belief, Law 9,394/1996 guarantees to students enrolled in public or private educational institutions, of any level, in the exercise of freedom of conscience and belief, the right, by previous and motivated request, to be absent from exams or class scheduled for a day when, according to the precepts of the student’s religion, the exercise of such activities is prohibited, with an alternative obligation being assigned at the discretion of the institution and at no cost to the student (Art. 7-A).</t>
  </si>
  <si>
    <t xml:space="preserve">The Migration Law (Law 13,445/2017) repudiates any forms of discrimination (Art. 3, II). Among the principles and guidelines of the Brazilian migration policy, it specifically includes the equal and free access of migrants to education and work (Art. 3, XI). The right to public education, without discrimination on grounds of nationality and migratory status, is also granted (Art. 4, X). </t>
  </si>
  <si>
    <t>As a general principle, the 1988 Federal Constitution guarantees equal treatment of both Brazilians and migrants (Art. 5) and promotes the well-being of all, without prejudice as to origin, race, sex, color, age and any other forms of discrimination (Art. 3). It also establishes that the law shall punish any discrimination which may attempt against fundamental rights and liberties (Art. 5, XLI).  
The Constitution describes education as a right of all and a duty of the State (Art. 205) and declares that education shall be provided based on the principle of equal conditions of access and permanence in school, among others (Art. 206). 
Law 7,716/1989 provides that refusing, denying or preventing the enrolling or entry of a student in a public or private educational establishment of any degree on grounds of race, color, ethnicity, religion or national origin is a crime (Art. 6), thus covering grounds a, b and c. Law 9,394/1996 establishes the guidelines and bases for national education and affirms the principle of equal conditions for access and permanence at school and the principle of consideration of ethnic-racial diversity, among others (Art. 3, I and XII). 
Specifically on religion and belief, Law 9,394/1996 guarantees to students enrolled in public or private educational institutions, of any level, in the exercise of freedom of conscience and belief, the right, by previous and motivated request, to be absent from exams or class scheduled for a day when, according to the precepts of the student’s religion, the exercise of such activities is prohibited, with an alternative obligation being assigned at the discretion of the institution and at no cost to the student (Art. 7-A).</t>
  </si>
  <si>
    <t>The Migration Law (Law 13,445/2017) repudiates any forms of discrimination (Art. 3, II). Among the principles and guidelines of the Brazilian migration policy, it specifically includes the equal and free access of migrants to education (Art. 3, XI). The right to public education, without discrimination on grounds of nationality and migratory status, is also granted (Art. 4, X).</t>
  </si>
  <si>
    <t xml:space="preserve">As a general principle, the 1988 Federal Constitution guarantees equal treatment of both Brazilians and migrants (Art. 5) and promotes the well-being of all, without prejudice as to origin, race, sex, color, age and any other forms of discrimination (Art. 3). It also establishes that the law shall punish any discrimination which may attempt against fundamental rights and liberties (Art. 5, XLI). The Constitution defines social welfare as comprising the rights to health, social security and assistance, and includes universality of coverage and service among the objectives of social welfare (Art. 194).
Law 8,080/1990 provides for the organization of health services and enunciates the universal access to health services at all levels of care and the equality of health care, without prejudice or privileges of any kind, among the principles of the public Unified Health System (Art. 7, I and IV). 
Law 8,742/1993 provides for the organization of social assistance and affirms that equal rights in access to care, without discrimination of any kind, is one of the principles governing social assistance (Art. 4, IV). </t>
  </si>
  <si>
    <t xml:space="preserve">The Migration Law (Law 13,445/2017) repudiates any forms of discrimination (Art. 3, II). Among the principles and guidelines of the Brazilian migration policy, it specifically includes the equal and free access of migrants to social services, programs and benefits and to social security (Art. 3, XI). Access to public health and social assistance services and social security, under the terms of the law, without discrimination on grounds of nationality and migratory status, is also granted (Art. 4, VIII). </t>
  </si>
  <si>
    <t>As a general principle, the 1988 Federal Constitution guarantees equal treatment of both Brazilians and migrants (Art. 5) and promotes the well-being of all, without prejudice as to origin, race, sex, color, age and any other forms of discrimination (Art. 3). It also establishes that the law shall punish any discrimination which may attempt against fundamental rights and liberties (Art. 5, XLI). Housing is explicitly included among the constitutional social rights (Art. 6).</t>
  </si>
  <si>
    <t>Law 13,460/2017 provides for the rights of users of public services and states that the equal treatment of users, any type of discrimination being prohibited, shall be a guideline (Art. 5, V). The Migration Law (Law 13,445/2017) repudiates any forms of discrimination (Art. 3, II). Among the principles and guidelines of the Brazilian migration policy, it specifically includes the equal and free access of migrants to public goods and housing (Art. 3, XI).</t>
  </si>
  <si>
    <t>A, C and D applies. 
A - Access to justice is a fundamental right according to the Constitution (Art. 5, XXXV). The right to administrative petition is ensured to everyone in defense of rights or against illegal acts or abuse of power (Art. 5, XXXIV). The Constitution also ensures adversary system and of full defense to litigants in judicial or administrative processes and to defendants in general (Art. 5, LV). Lawyers are declared by the Constitution as indispensable to the administration of justice (Art. 133). 
C - Regarding legal representation, Law 8,906/1994 provides for the Statute of Advocacy and the Brazilian Bar Association and allows lawyers to act without power of attorney only to perform an act considered urgent and if they present it within 15 days (Art. 5, § 1º), which means legal entities may engage in proceedings under these rules. 
D – c, e, h
Regarding sanctions, the right to compensation for material or moral damages is guaranteed by the Constitution (Art. 5, V and X). 
Law 9,029/1995 provides that the termination of employment relationship by discriminatory act generates the right to compensation for moral damage and the option of reinstatement with full compensation for the entire period of absence or the double perception of the remuneration for the period of absence (Art. 4).
Law 10,406/2002 instituted the new Civil Code and imposed the obligation to repair to those who cause harm to others (Art. 927), even if damages are exclusively moral (Art. 186). Reparations may comprise restitution of rights and monetary indemnity. Public legal entities are civilly responsible for acts of their agents who in that capacity cause damage to third parties, being admitted the possibility of regressive rights against those causing the damage, if there is intent or serious fault (Art. 43). Employers are also responsible for civil reparations in regard to their employees in the exercise of the work that is their responsibility, or because of it (Art. 932, III).</t>
  </si>
  <si>
    <t xml:space="preserve">Presidential Decree 9,571/2018 established the National Guidelines on Business and Human Rights and provided for the corporate responsibility with respect for human rights and the access to repair and remediation mechanisms for those who, in this context, have their rights affected (Art. 2, II and III). The possibility of public apology, positive measures on discrimination and negative measures to stop and prevent repeat offending are mentioned as measures of integral repair to people and affected communities (Art. 15).                                                                                 </t>
  </si>
  <si>
    <t xml:space="preserve">Law 13,105/2015 instituted a new Civil Procedure Code which specifically provides for equal treatment between nationals and migrants, whether or not they reside in Brazil, in relation to access to justice and the processing of cases, ensuring legal assistance to the needy (Art. 26, II). This Law also declares that burden of proof relies on the interested party in judicial civil procedures (Art. 373). On legal representation, this Law admitted the participation of entities as amicus curiae in proceedings with social repercussions or relevant matters (Art. 138). </t>
  </si>
  <si>
    <t xml:space="preserve">The Migration Law (Law 13,445/2017) repudiates any forms of discrimination (Art. 3, II). Broad access to justice is also granted to migrants (Art. 4, IX). </t>
  </si>
  <si>
    <t xml:space="preserve">Law 10,678/2003 created the Secretariat for Policies to Promote Racial Equality – SEPPIR with mandate to promote racial equality and to protect the rights of racial and ethnic groups and individuals affected by racial discrimination and other forms of intolerance (Art. 2). This Las also created the National Council for the Promotion of Racial Equality, and Presidential Decree 4.885/2003 defined this Council as a collegiate body of an advisory nature within the basic structure of the SEPPIR (Art. 1). </t>
  </si>
  <si>
    <t>Provisional Measure 696/2015, later converted into Law 13,266/2016, merged the Secretariat for Policies to Promote Racial Equality with other Secretariats to create the Ministry of Women, Racial Equality and Human Rights, which became the main body with a mandate to combat racial discrimination and other forms of intolerance (Art. 2). The National Council for the Promotion of Racial Equality was maintained as part of the new Ministry (Art. 5).</t>
  </si>
  <si>
    <t>Provisional Measure 726/2016, later converted into Law 13,341/2016, extinguished the Ministry of Women, Racial Equality and Human Rights and transferred its mandate to the Ministry of Justice and Citizenship, including the combat of racial discrimination and other forms of intolerance (Art. 6). The National Council for the Promotion of Racial Equality was maintained as part of the new Ministry (Art. 12).</t>
  </si>
  <si>
    <t>Provisional Measure 782/2017, later converted into Law 13,502/2017, recreated the Ministry of Human Rights, with a mandate to combat racial discrimination and other forms of intolerance (Art. 35). The National Council for the Promotion of Racial Equality was maintained as part of the new Ministry (art. 36).</t>
  </si>
  <si>
    <t>Provisional Measure 870/2019, later converted into Law 13,844/2019, transformed the late Ministry of Human Rights into the Ministry of Woman, Family and Human Rights, with a mandate to combat all forms of violence, prejudice, discrimination and intolerance (Art 43). The National Council for the Promotion of Racial Equality was maintained as part of the new Ministry (Art. 44).</t>
  </si>
  <si>
    <t xml:space="preserve">The equality body has not such powers. </t>
  </si>
  <si>
    <t xml:space="preserve">The 1988 Federal Constitution reserves quotas for people with disabilities regarding the access to positions in the public careers (Art. 37, VIII), which may benefit immigrants who meet the requirements, according to the general constitutional principle of equal treatment of both Brazilians and migrants (Art. 5), if the positions aren’t those explicitly reserved for born Brazilians (Art. 12).
Law 12,288/2010 established the National System for the Promotion of Racial Equality, which operates based on the voluntary accession of states and municipalities as a form of organization and articulation aimed at implementing the set of policies and services designed to overcome ethnic inequalities in Brazil (Art. 47). 
Law 12,711/2012 provides for admission to federal universities and technical schools and establishes quotas for black people, indigenous people and people with disabilities who studied in public schools and according to the respective proportion of these groups in the population of the state where the educational institution is located, as registered in the last national census (Art. 1 and 3). According to the general constitutional principle of equal treatment of both Brazilians and migrants, immigrants who meet the requirements may be benefitted.
Law 12,990/2014 reserves to black people 20% (twenty percent) of the vacancies offered in entrance examinations to fill federal positions and federal public jobs (Art. 1). According to the general constitutional principle of equal treatment of both Brazilians and migrants, immigrants who meet the requirements may be benefitted if the positions aren’t those explicitly reserved for born Brazilians (Art. 12).
Law 11,645/2008 included in the official curriculum of the national educational system the mandatory issue "History and Afro-Brazilian and Indigenous Culture".
Regarding the assessment of these positive action measures, the annual Higher Education Census addresses the evolution in the number of enrollments of students in university courses who declares themselves as a black or indigenous person. The issue is also assessed by the Brazilian Institute of Geography and Statistics at its studies and researches on the living conditions of the population through the focus of color or race. The National School of Public Administration published a statistical summary on the percentage of federal civil servants by gender and race / color.  </t>
  </si>
  <si>
    <t xml:space="preserve">The National School of Public Administration published a new statistical summary on the percentage of federal civil servants by gender and race / color.  </t>
  </si>
  <si>
    <t>According to the Immigration Law of 2004 (25.871) art.6,  “The State in all its jurisdictions, will guarantee the equal entrance to the immigrants and his families in the same conditions of protection, support and rights as nationals, particularly with reference to social services, public property, health, education, justice, work, employment and social security.” Article 8 of Act No. 25,871 states: "Under no circumstances may access to the right to health, social assistance or health care be denied or restricted to all foreigners who require it, regardless of their migration status.”  
(https://bit.ly/2OuakQx)
Migrants in employment are covered by the country’s Social Health Insurance system, in which compulsory contributions are paid by employers and employees. In the publicly-financed system, all residents are entitled to free care. Provisions are sometimes inadequate, but in law there is no distinction between nationals and foreigners. (https://bit.ly/3fARvak)</t>
  </si>
  <si>
    <t xml:space="preserve">A. Although the law prohibits unequal treatment, the public authorities - in an illegal practice- demand requirements such as having local documentation or previous medical records
(https://bit.ly/3h0CQFu, p. 2)
According to UNICEF, "on many occasions, institutions have administrative procedures that hinder the enforcement of the law. For example, in many hospitals there is a form where an ID number must be completed to assign a medical appointment".  </t>
  </si>
  <si>
    <t>Once registered with the authorities and provided with a special identity card, asylum seekers are entitled to make use of public health care services. The card must be renewed every 90 days.
(see also Article 8 of Act No. 25,871)</t>
  </si>
  <si>
    <t>The special card required by asylum seekers is not regarded as necessarily “difficult to produce”. However, A. ”Discrimination and xenophobia persist on the part of the host population towards asylum seekers and the refugee population that in some cases obstruct their access to basic rights such as health, housing, education and decent work.” https://bit.ly/3h9saVp (2017, referring to a UN General Assembly session in 2010)</t>
  </si>
  <si>
    <t>According to the Immigration Law of 2004 (25.871) art. 8, “In no case will the rights for health, social assistance and medical assistance be denied or restricted if the foreigner requires them, regardless of their migratory condition. The authorities of the medical institution must offer guidance and counseling regarding the
corresponding proceedings for the purpose of rectifying the
migratory irregularity.” (https://bit.ly/2OuakQx)</t>
  </si>
  <si>
    <t>Recently (in February 2019), some frontier provinces have adopted unconstitutional laws. For instance,in Jujuy, Law 6116 from 2019 dictates a provincial Health Insurance System for foreigners. Also, in Misiones, there was a revival of an old law, which by Decree 488/00 states that the right to health care to non-residents will only be applicable when there is risk to life. In all other situations, non-residents are to pay for care.</t>
  </si>
  <si>
    <t>A. Discrimination in health care for undocumented migrants has been dependent on the discretion of the authorities. Although the law prohibits unequal treatment, the public authorities -in a illegal practice- demand requirements such as having local documentation or previous medical records</t>
  </si>
  <si>
    <t>There is health promotion for for legal migrants and undocumented migrants</t>
  </si>
  <si>
    <t xml:space="preserve">The previous immigration law no 6.815/80 does not mention the right for family reunion in an explicit way, only for the cases of victims of human trafficking (See Art. 18-A).
The Decree nº 86715 that regulates this law mentions the right for family reunion in the case of temporary visa (See Art. 23A) – for relatives and legal dependents.  According to Resolução Normativa Nº108, Feb 2014 dependent relatives are those (art.2):  
I - descendants under the age of 18, or of any age, when proven the inability to provide for themselves;
II - ascendants or descendants, provided the need is demonstrated by the interested part;
III - brother, grandson or great-grandchild if orphaned, single and under 18 years old, or of any age, when there is proven inability to provide for oneself; and
IV - spouse or partner, in a stable relationship, without distinction of sex, with Brazilian citizen or foreigner on a temporary or permanent visa in Brazil.                                                     
For descendants and brothers, grandson or great-grandchild over 18, they are considered dependent if they are under 24 and studying either undergrad or graduation course. In case they are not studying they need prove their  economic dependency (See art.3). Art. 4 also includes the option of including the dependents of Art.2/II for health reasons. </t>
  </si>
  <si>
    <t xml:space="preserve">The required time of habitual residence before these temporary residents can apply for a permanent visa is less than 5 years. For most temporary residents, for eg, those on temporary partner visas, student visas, certain temporary work visas, the required time of residence is 2 years.
In Australia, temporary visa holders such as student visa holders, certain temporary workers and temporary business visa holders can convert their visas to permanent visas. They can either straightaway apply for a permanent visa or they can apply for a provisional visa that provides a pathway for permanent residency. Furthermore, partners of Australian citizens or permanent residents are first granted on a temporary basis and are converted to a permanent visa only after 2 years. These partner visas are the only family visas to have a qualifying period. Parent visas and child visas are permanent, although parent applicants have the option to apply for a temporary visa first and convert to a permanent one later. </t>
  </si>
  <si>
    <t>Only dependent adult children</t>
  </si>
  <si>
    <t>Allowed for both a) and b), no limitations. See legislation: Article 45 of decree no. 9199/2017 Only in the case of a brother over 18 a proof of economic dependency is required (see also art. 153/3). see also PORTARIA INTERMINISTERIAL Nº 12, DE 13 DE JUNHO DE 2018.
Now only in the case of a brother over 18 a proof of economic dependency is required.</t>
  </si>
  <si>
    <t>The issue of Health as a universal right is not only guaranteed by the Brazilian Constitution of 1988, but also by the Organic Health Law, 8080/90 that implemented the Unified Health System (SUS) that guarantees equal access for immigrants.</t>
  </si>
  <si>
    <t xml:space="preserve">The issue of Health as a universal right is not only guaranteed by the Brazilian Constitution of 1988, but also by the Organic Health Law, 8080/90 that implemented the Unified Health System (SUS) that guarantees equal access for immigrants .
Section VIII) of Art. 4 of Law 13.445 (2017) refers to "access to public services of health and social assistance and social security in accordance with the law, without discrimination on grounds of nationality and migratory status". </t>
  </si>
  <si>
    <t>A. Administrative discretion in the requirements for obtaining the National Health Charter (Cartão Nacional de Saúde). This is an identification document for users of the health system. It facilitates the use of the Unified Health System by Brazilians and foreign residents in the country, identifying them through unique numbering. The request for the document is made in the health facility. It will depend on the municipal agency whether or not identification documents are requested for the issuance of the letter.  
lescents, pregnant women, men and women up to the age of 64 who have no social security or prepaid benefits. To be a beneficiary of the same, according to its website, you are only required to "go to the health center closest to your home and complete the Unique Registration Form".  The migration category is not taken into account here.</t>
  </si>
  <si>
    <t>See comments for legal migrants.</t>
  </si>
  <si>
    <t xml:space="preserve">No systematic provision at national level. The government does not reach out to migrants in any of the above categories to on entitlement and use of health services. </t>
  </si>
  <si>
    <t>No systematic provision at national level. However, information is provided in Sao Paulo.</t>
  </si>
  <si>
    <t>No systematic provision at national level</t>
  </si>
  <si>
    <t xml:space="preserve">A, C </t>
  </si>
  <si>
    <t xml:space="preserve">A, C . In 2019 the Brazilian Government has requested research on migrants from Venezuela to guide specific health action. </t>
  </si>
  <si>
    <t>Although all categories of migrant have the same entitlements to health care as national citizens, there is no evidence of systematic efforts being made across the whole country to adapt service delivery to migrants’ needs.</t>
  </si>
  <si>
    <t>Although all categories of migrant have the same entitlements to health care as national citizens, there is no evidence of systematic efforts being made across the whole country to adapt service delivery to migrants’ needs.
However, in 2019 45% of all international migrants in Brazil were living in Sao Paolo, where extensive efforts have been made (especially since 2015) by the municipal authorities to provide “migrant-friendly” health services. See IOM report at
https://bit.ly/331Cw5I.</t>
  </si>
  <si>
    <t>Groups reached by health education and health promotion:
A. Legal migrants
B. Asylum seekers
C. Undocumented migrants</t>
  </si>
  <si>
    <t>b. Communicative and academic fluency</t>
  </si>
  <si>
    <t>A and B in NL-speaking, B in FR-speaking. NL-speaking: All actions exists. Not all the actions are  organised explicitlyfor migrants. Support for non-Dutch speakers as newcomers and former newcomers is organised in the OKAN classes. Schools are supported by pedagogical services that are linked at schools and their umbrella organisation.  Financial support is guaranteed by the government -undocumented pupils are excluded (decree 08.06.2007). Some minority organisations home work support their ethnic group only. FR-speaking:  Conseil d'Intégration at secondary level with période-professeur (extra teaching time) that can be converted into teacher training or part/full time teacher, based on the wishes of the specific schools. Allocation d'études for secondary/higher education are available for disadvantaged pupils in general, also for restricted group of newcomers: a) students under 21 from developing country residing in Belgium with family for at least 5 years or b) recognised refugees residing for at least one year. c) not undocumented migrant
From EMN report: Belgium focussed on increasing the participation of young children in pre-school education. Under the Flemish Region’s 2016 action plan for a quality transition between home, childcare and kindergarten for third-country nation- als and other vulnerable groups, the Flemish Government in 2019 topped up with a special child allowance the regular family allowance for parents whose children of 3 and 4 years regularly participate in pre-school education. https://ec.europa.eu/home-affairs/content/emn-annual-report-migration-and-asylum-2019_en</t>
  </si>
  <si>
    <t>From EMN report: Other target groups of new labour market integration developments included minors and women.For example, Estonia launched a programme with the aim to find professional activities (e.g. voluntary work or a job) for spouses of foreign specialists residing in Estonia. https://ec.europa.eu/home-affairs/content/emn-annual-report-migration-and-asylum-2019_en</t>
  </si>
  <si>
    <t>In France, all public employment services and the government signed a charter concerning the professional orientation and integration of newly arrived third-country nationals. From EMN report https://ec.europa.eu/home-affairs/content/emn-annual-report-migration-and-asylum-2019_en</t>
  </si>
  <si>
    <t>Ausländerbeschäftigungsförderungsgesetz ('Law for the improved fostering of the employment of foreigners'): Facilitated access to economic integration measures, including language courses, for asylum seekers with 'good prospects to stay in Germany' (https://www.bundesregierung.de/breg-de/aktuelles/migration-ordnen-steuern-und-begrenzen-1601598).
From EMN report:  Germany’s new Act to Promote the Training and Employment of Foreigners significantly expanded access to funding and support for third-country nationals to engage in training. https://ec.europa.eu/home-affairs/content/emn-annual-report-migration-and-asylum-2019_en</t>
  </si>
  <si>
    <t xml:space="preserve">Ausländerbeschäftigungsförderungsgesetz ('Law for the improved fostering of the employment of foreigners'): Facilitated access to economic integration measures, including language courses, for asylum seekers with 'good prospects to stay in Germany' (https://www.bundesregierung.de/breg-de/aktuelles/migration-ordnen-steuern-und-begrenzen-1601598).
From EMN report: Efforts focused on areas such as German courses for specific occupational groups, in cooperation with businesses and support measures aimed at labour market integration for 15- to 25-year- olds. </t>
  </si>
  <si>
    <t xml:space="preserve">Italy’s National Office Against Racial Discrimination published a new handbook called ‘Silence Hate! An opera- tional handbook to educate and tackle hate’ addressed to educators, teachers and researchers. </t>
  </si>
  <si>
    <t xml:space="preserve">Citizenship Law, Art.15. For non-citizens, it was upon simple application at birth, </t>
  </si>
  <si>
    <t>From EMN report. Luxembourg launched a project financed through the European Social Fund (ESF).   The project ‘Words4Work 2019-2020’ is providing French language courses to jobseekers, including third-country nationals needed for specific professions. https://ec.europa.eu/home-affairs/content/emn-annual-report-migration-and-asylum-2019_en</t>
  </si>
  <si>
    <t>From EMN report: Sweden extended the ‘Delegation for the Employment of Young People and Newly Arrived Migrants’ scheme. The scheme aims to further develop and promote cooperation between munic- ipalities and the Swedish public employment service. https://ec.europa.eu/home-affairs/content/emn-annual-report-migration-and-asylum-2019_en</t>
  </si>
  <si>
    <t>Same as nationals.
Constitution: art. 19 nos. 2, 9. Laws of the National Health System (Decree Law No. 2.763 Health Services National System; Law No. 18.469 right to health; Law No. 18.933, Social Security Institutions Superintendence; Law No. 19.966, general regime of guarantees in health benefits). Administrative norms: Exempt Resolution No. 3.972 of 2007, Approves the Technical Collaboration Agreement between the Ministry of the Interior and Public Security and the National Health Fund.
In addition, coverage depends on whether or not you have formal work. 
1. If you have a work contract, 7% of your remuneration goes to a health fund. You choose between a private (Isapre, art. 184 of Law of Access Health) or public (FONASA) health system (art. 136 Law on Access to Health).
2. If you are a legal migrant but are not working, you can access public health as an indigent.</t>
  </si>
  <si>
    <t>Neither A nor B.
1. If you are in formal employment, you only need your national identification card,  which will be issued to you if you are a legal migrant  (A temporary card will be issued while it is being processed). A passport or visa will also do. The first time you inscribe in the system a residence certificate (sworn declaration of domicile) is required. You can obtain this from a public official.
(https://www.chileatiende.gob.cl/fichas/1807-certificado-de-residencia-y-domicilio-para-extranjeros). 
2. If you are a legal migrant but are not working, you will need your national identification card and residence certificate (see above).
Laws of the National Health System: These 3 norms are amalgamated into one, available at  http://bcn.cl/2ep5o.  
Decree Law No. 2.763 Health Services National System (art. 18): beneficiaries must provide proof of their domicile. In practice, a residence certificate for migrants. https://www.chileatiende.gob.cl/fichas/1807-certificado-de-residencia-y-domicilio-para-extranjeros).
Law No. 18.469 right to health, (article 136).
Law No. 18.933, Social Security Institutions Superintendence (articles 135 and 184).
Administrative norms: 
Decree No. 6410 of 2014 approves the Collaboration Agreement between the Ministry of the Interior and Public Security and the National Health Fund. Here It is explained that migrants starting the procedure to obtain their residence permit must inform FONASA (see http://estadisticas.ssosorno.cl/old_page/2015/Manuales/Decreto%20Exento%206410.pdf page 4).</t>
  </si>
  <si>
    <t>Same as migrants. Art 13 of Law 20430 of 2010 (http://bcn.cl/1vdqb)</t>
  </si>
  <si>
    <t>Neither.
To access health they only need something to identify themselves: a national identification card for migrants, passport, visa or DNI. In private health system, to have a formal employer and sign a contract with ISAPRE; or in public health system, the first time to inscribe in the health center of their domicile, showing a residence certificate for migrants, a sworn declaration of domicile. See https://www.minsal.cl/refugiados-victimas-de-trata-y-violencia-intrafamiliar/</t>
  </si>
  <si>
    <t>Only for pregnant mothers, children and in cases of medical urgency. Full coverage allowed if a visa application is pending (Oficio ORD-A-14 Nº 3.229 de 2008, Resolución exenta Nº 1.914 of 2008, Oficio ORD-A-14 Nº 3.229 of 2008, Oficio ORD-A-14 N° 2.551 of 2009). Resolución exenta 1266 of 2014, Pilot Plan Program of Access to Primary Health Care for Immigrants.</t>
  </si>
  <si>
    <t>Decree 67 of 2016, art. 2.4, allowed access to health care for UDMs with insufficient resources (http://bcn.cl/1uxp4)</t>
  </si>
  <si>
    <t>B. Judgements concerning medical urgency are discretionary decisions.</t>
  </si>
  <si>
    <t xml:space="preserve">UDMs only have to sign a document declaring that their resources are insufficient.  (Decree 67 of 2016, art. 2.4, http://bcn.cl/1uxp4) </t>
  </si>
  <si>
    <t>Resolución exenta 1266 of 2014, Pilot Plan Program of Access to Primary Health Care for Immigrants, includes language facilitators.  This program was limited to 5 communes, so a score of 50 is given instead of 100.</t>
  </si>
  <si>
    <t>A. Resolución exenta 1221 of 2018, Health Care Program for Migrants, includes dissemination of rights and duties of immigrants, intercultural mediators, language facilitators, instances of participation and development of care protocols. However, this program was limited to 5 communes, hence a score of 50 is given.</t>
  </si>
  <si>
    <t>A. Resolución exenta 1266 of 2014, Pilot Plan Program of Access to Primary Health Care for Immigrants, includes dissemination of rights and duties of immigrants, intercultural mediators, language facilitators, instances of participation and development of care protocols.  However, this program was limited to 5 communes, hence a score of 50 is given.</t>
  </si>
  <si>
    <t>Resolución exenta 1221 of 2018, Health Care Program for Migrants, includes dissemination of rights and duties of immigrants, intercultural mediators, language facilitators, instances of participation and development of care protocols. However, this program was limited to 5 communes, hence a score of 50 is given.</t>
  </si>
  <si>
    <t>Migrant Department (c) (https://www.extranjeria.gob.cl/media/2019/04/DEMInvestigav1Fuentes-de-Informaci%C3%B3n-Sobre-Poblaci%C3%B3n-Migrante-en-los-Servicios-del-Estado.pdf). The migration department funded research on sources of information on migrants in various State services, including those of the Ministry of Health. P. 19 of the document describes the instruments applied by two public institutions related to health with the objective of characterizing the migrant population in the coverage and use of the public health system, monitoring certain diseases and causes of deaths.</t>
  </si>
  <si>
    <t>Resolución exenta 1308 of 2017. International Migrant Health Policy (Política de Salud de Migrantes Internacionales) https://www.minsal.cl/wp-content/uploads/2018/05/2018.03.08_POLITICA-DE-SALUD-DE-MIGRANTES.pdf and Program on Access to Health Care for immigrants (Programa de Acceso a la Atención de Salud a Personas Inmigrantes)
https://planderechoshumanos.gob.cl/files/attachment/d41d8cd98f00b204e9800998ecf8427e/phpa1n5pa/original.pdf
(Not yet fully implemented)</t>
  </si>
  <si>
    <t>Law 9/2011: inclusions are for employed migrants.  Only foreigners working legally in China have access to social health system including basic medical insurance for employees.
However, even for this group there appear to be gaps in coverage
https://bit.ly/3faklgs</t>
  </si>
  <si>
    <t>Law 9/2011 includes no asylum seekers in health care system.
A 2016 review mentions only UNHCR as a source of health care support for asylum seekers
https://bit.ly/39C7Adt</t>
  </si>
  <si>
    <t>No law specifies information for migrants on health.</t>
  </si>
  <si>
    <t>No law specifies information for migrants on health education and promotion</t>
  </si>
  <si>
    <t xml:space="preserve">No law specifies such terms. </t>
  </si>
  <si>
    <t xml:space="preserve">A, C 
The vast majority of research on migrants in China concerns rural-urban migration. However, there have been publications on access barriers to health care facing international migrants. </t>
  </si>
  <si>
    <t>Although evidence is scarce, it is likely that there is small-scale, localised attention for the needs of rural-urban migrants, whose needs may not differ greatly from those of international migrants
https://bit.ly/2P4AI3F</t>
  </si>
  <si>
    <t xml:space="preserve">After 7 years. The requirement is 5 years as a permanent residence, which itself can only be obtained after 2 years' residence. Must have 21 years old at least. Decree Law 1432 of 1976 art. 2 (http://bcn.cl/2ckfs)
</t>
  </si>
  <si>
    <t xml:space="preserve">After 7 years. The requirement is 5 years as a permanent residence, which itself can only be obtained after 2 years' residence. Must have 18 years old at least, or 14 years with guardian authorization, or child with refugee parent.  Law 20888 of 2016 (http://bcn.cl/1vvcu)
</t>
  </si>
  <si>
    <t xml:space="preserve">Decree 5142 of 1960 article 2 (http://bcn.cl/1v470). Exception: If there is a bilateral Teatry with reprocity.
The problem about dual citizenship is that the Constitution had a modification in 2005 (Law 20050). Before 2005 the Communication said expressly that aliens lost their nationality of origin, that part was eliminated in 2005, so we can interpret that now there is dual citizenship, but the problem is that the Law that regulates that hasn't changed: it still said that it is necessary to renounce the nationality of origin and Constitution derives to that legislation: "art 10 n°3: Los extranjeros que obtuvieren carta de nacionalización en conformidad a la ley". Decree 5142 on nationalization of aliens, available at Congress Library, http://bcn.cl/2f2az, see article 2 parr. 2: "Será requisito para la concesión de la carta de nacionalización que el extranjero renuncie a su nacionalidad de origen, o a cualquier otra adquirida o que pudiere corresponderle. Esta renuncia se formalizará, ante el Ministerio del Interior, si el extranjero residiere en la Región Metropolitana de Santiago, o ante el Intendente o Gobernador respectivo, si residiere en provincia, y deberá ser escrita y firmada personalmente por el solicitante. Estará dirigida al Presidente de la República, en un formulario que se proporcionará por la autoridad correspondiente, sin costo alguno para el extranjero. Se presentará con posterioridad a la calificación favorable que la autoridad haga de la solicitud de nacionalización". The last changes of this law have been in 2016 and have not involve change about that part of the norm.  </t>
  </si>
  <si>
    <t>Many temporary residents are not entitled to permanent residency after less than 5 years of legal residency in Australia. The path to permanent residency has been lengthened and/or restricted for different categories of temporary residents across protection, family and work streams.
One of the two temporary protection visas, created in 2015, does not lead to permanent residency.
As of 1/7/2016, the time for permanent residency was lengthened for students: Subclass 500 (introduced by legislative instrument F2016 L00523) and Subclass 590(introduced by legislative instrument F2016 L00523)). Meeting the Genuine Temporary Entrant (GTE) requirement can take up to 5 years, while the option to use temporary graduate visas (Subclass 476 and 485) creates further delays in the path to permanent residency.
As of 2018, the previous 457 visa—the most common visa for skilled overseas workers—was replaced by two new visas. The Temporary skilled shortage (TSS) visas offer stays from 2-4 years, but previous temporary residency is not taken into account when calculating the residence duration required for permanent residency.
For more information, see “Migration–permanent and temporary visa trends" written for the Parliament of Australia. https://www.aph.gov.au/About_Parliament/Parliamentary_Departments/Parliamentary_Library/pubs/BriefingBook46p/Migration</t>
  </si>
  <si>
    <t xml:space="preserve">Changes in legislation concerning temporary student in particualr. The required time for these visas now ranges between 2 – 6 years on the temporary visa.  </t>
  </si>
  <si>
    <t xml:space="preserve">According to the Federal Law of 29.11.2010 No. 326-FZ, art. 10, residents of the Russian Federation are entitled to health care coverage through the compulsory health  insurance (OMS) system.   (https://www.mgfoms.ru/document/73)
To access this system, foreign holders of permanent and temporary residence permits must have a legal employment contract and their place of residence must be registered. 
However, on 13.12.2014 the Federal Law of 1.12.2014 No. 409-FZ came into force, which provides that a foreigner in registered employment must be insured, either through a private policy or through their employers, for primary health care and specialized medical care in an emergency.  </t>
  </si>
  <si>
    <t>Bill No. 809386-6 (2015) extended the Federal Law of 1.12.2014 No. 409-FZ, which applied only  to foreigners in registered employment, to all other foreigners resident in the Russian Federation. These must now be insured, either through a private policy or through their employers, for primary health care and specialized medical care in an emergency.    
(http://www.garant.ru/news/629925/#sdfootnote1sym)</t>
  </si>
  <si>
    <t xml:space="preserve">B: “If the patient does not have medical insurance, Moscow hospitals can charge a fee after three days of hospital stay or later, depending on condition and caregivers’ judgment.”
(https://bit.ly/3iWn6oX).
Though the same is true for Russian citizens, this can be a special barrier for migrants because systematic discrimination against migrants (same reference) is often observed. </t>
  </si>
  <si>
    <t xml:space="preserve">Federal Law of 1.12.2014 No. 409-FZ only applied to foreigners in registered employment, so at 31.12.2014 asylum seekers were still covered by Federal Law of 29.11.2010 No. 326-FZ. This gave them the right to access the compulsory health insurance system, which requires payment of contributions.  </t>
  </si>
  <si>
    <t xml:space="preserve">Bill No. 809386-6 (2015) extended the Federal Law of 1.12.2014 No. 409-FZ, which only applied to foreigners in registered employment, to all other foreigners resident in the Russian Federation. These must now be insured, either through a private policy or through their employers, for primary health care and specialized medical care in an emergency.    
(http://www.garant.ru/news/629925/#sdfootnote1sym)
Asylum seekers without a private insurance policy are entitled only emergency care.
</t>
  </si>
  <si>
    <t>B: “If the patient does not have medical insurance, Moscow hospitals can charge a fee after three days of hospital stay or later, depending on condition and caregivers’ judgment.”
(https://bit.ly/3iWn6oX).
Though the same is true for Russian citizens, this can be a special barrier for migrants because systematic discrimination against migrants (same reference) is often observed. 
In addition, an asylum seeker claiming free emergency treatment is subject to a discretionary decision about whether the situation is really an emergency.</t>
  </si>
  <si>
    <t xml:space="preserve">Only emergency care available under the  minimum package of medical services (Government decree  N 1488 from 11.12.98, http://base.garant.ru/12113908/) </t>
  </si>
  <si>
    <t>B. Emergency medical care can be provided without documents, however, the interpretation of what is included in the "emergency" care may depend on administrators and doctors</t>
  </si>
  <si>
    <t>In Moscow, the Academy of Medical Sciences deals withthese issues (topic B). There are grants that allow to research the health problems of migrants.</t>
  </si>
  <si>
    <t xml:space="preserve">Some limited funding available at universities, e.g., the Higher School of Economics through Basic Research Fund to investigate migrants barriers to access and coping strategies (topic C) </t>
  </si>
  <si>
    <t xml:space="preserve">The constitution (article 4) states “that every person has the right to health protection and that the Law will define the bases and modalities for access to health services”. The General Health Law of 2014 regulates the right to health protection established in article 4 of the Constitution
(https://bit.ly/30tkbeX), while the Health Sector Program 2013-2018 sets out actions to address health inequities affecting migrants (https://bit.ly/32C7h14). However, Strategy 4.6 only includes actions targeting migrants with Mexican nationality, whether at home (returned migrants) or abroad. </t>
  </si>
  <si>
    <t xml:space="preserve">According to the 2019 modifications to the General Health Law, all persons who are in Mexico, and are not covered by one of the job-associated healthcare schemes (social security), are now entitled to free (no cost) care in the public health system. This includes ambulatory care and hospitalization, as well as medicines. (Secretaría de Salud. Decreto por el que se reforman, adicionan y derogan diversas disposiciones de la Ley General de Salud y de la Ley de los Institutos Nacionales de Salud. Diario Oficial de la Federación 29 de Noviembre de 2019. Título Tercero Bis)
https://bit.ly/31u99qg
Migrants are not explicitly mentioned, but, by implication, if they have no other source of medical care (no social security), they are also covered without conditions. The only requirement will be showing identity papers (see comment on the next indicator) 
Importantly, however, the subsidiary legislation has not been issued. In practice, both migrants and non-migrants are still being charged for some services, or they have to purchase medicines that are not available in public clinics and hospitals out of pocket. </t>
  </si>
  <si>
    <t>Coverage for migrants may depend on decisions with uncertain outcome: While the 2016 Seguro Popular operations manual listed the migration documents that were acceptable and allowed legal migrants to affiliate, in the 2018 manual those documents were not listed anymore. According to interviews , in that year the Seguro Popular’s system (software) did not allow the registration of those presenting migration documents as a form of identification, so that in practice affiliation depended on the discretion of the person doing the registration.</t>
  </si>
  <si>
    <t>A and B. The modified  General Health Law states that, in order to receive free care, a person has to present either a CURP (Cédula Única del Registro de Población - official individual ID record), a birth certificate, “or the documents established by the reglements” (Article 77bis 7.III). Regular migrants can obtain a CURP, but getting one is difficult (it can take weeks or months, there is red tape and sometimes corruption issues). Because secondary regulations don’t yet exist, the type of document required can be subject to discretionary decisions at the clinic or hospital level.
Furthermore: Coverage for migrants may depend on decisions with uncertain outcome: While the 2016 Seguro Popular operations manual listed the migration documents that were acceptable and allowed legal migrants to affiliate, in the 2018 manual those documents were not listed anymore. According to interviews , in that year the Seguro Popular’s system (software) did not allow the registration of those presenting migration documents as a form of identification, so that in practice affiliation depended on the discretion of the person doing the registration.</t>
  </si>
  <si>
    <t xml:space="preserve">There are some conditions for inclusion, since the person has to be registered as an asylum-seeker in order to be included in the system of healthcare coverage, and this process can take quite long. Until this done, the asylum seeker only has the rights of an undocumented migrant.  </t>
  </si>
  <si>
    <t xml:space="preserve">No discretion but since the procedure for registering as an asylum seeker can be quite lengthy, those who have not yet been registered will not have an identity document and will only have the rights of a UDM. </t>
  </si>
  <si>
    <t>A and B. The revised General Health Law entitles all migrants to coverage for health care, but at present the documents required to gain access (apart from the CURP or a birth certificate) have not been specified. 
Same as for legal migrants:  the same (hard to obtain) documents are required for free care, and as there’s no specification about which documents could be presented as an alternative, inclusion at present depends on decisions with uncertain outcome.</t>
  </si>
  <si>
    <t>Undocumented migrants are allowed health care coverage for a period of 90 days. This possibility already existed in the law, but in December 2014 it was adapted to the needs of transit migrants moving across Mexico with the aim of making an asylum claim in the USA. 
(https://bit.ly/3ihOaOu)
Because the entitlement is only temporary, it cannot cover treatment that is required for a longer period. This constitutes an important condition of entitlement.
Apart from this provision, undocumented migrants are entitled only to emergency care.</t>
  </si>
  <si>
    <t>As for legal migrants, inclusion is, in principle, unconditional under the new law adopted in November 2019. Documents might be an issue ( depending on the secondary legislation that has yet to be issued.)</t>
  </si>
  <si>
    <t>B -  Even though no documents were required for the 90-day affiliation, researchers have documented instances in which “street level bureaucrats” refused affiliation  (See http://canamid.org/en/publication?id=PB05). 
Migrants not covered by this legislation are also subject to discretionary judgements, because it is up to a health worker (or organisation) to decide when a situation is an emergency.</t>
  </si>
  <si>
    <t>A and B
ID documents are required for free care. Undocumented migrants can’t obtain a CURP, and it is not clear yet if they will be allowed to obtain care with their non-Mexican birth certificate or other ID documents. Inclusion at present thus depends on decisions with uncertain outcome.
Another type of discretionary decision occurs when a migrant is entitled only to emergency care, because it is up to a health worker (or organisation) to decide when a situation is an emergency.</t>
  </si>
  <si>
    <t>Legal migrants would be the more likely to be reached by this information, with national-level information strategies targeted to Mexicans (or US-born descendants of Mexicans) coming from the United States. 
There were also some campaigns of health education targeted to in-transit (most of them undocumented) migrants and asylum seekers, so there was some information for all three groups, although it was more widely circulated (and targeted) for A.</t>
  </si>
  <si>
    <t>None of the health policy documents mention interpreters in healthcare services. According to interviews with migrants and people who work with migrants conducted by the MIPEX health expert, there are no interpreting services available at all in medical facilities.</t>
  </si>
  <si>
    <t>Mexico’s National Council of Science and Technology (CONACYT) included in several funding calls issues related to migrant health including A, B and C.</t>
  </si>
  <si>
    <t>Concern for migrant or ethnic minority health is regarded as a priority only for specialised departments or organisations within health agencies, and there is no integrated view of the matter.</t>
  </si>
  <si>
    <t>There is no mention of migrants in the new Health Law. It remains to be seen if the secondary legislation makes migrant health a priority</t>
  </si>
  <si>
    <t xml:space="preserve">According to rules set in 2014 regarding the access of foreigners to medical services, the categories covered by the Law on integration of foreigners (Law nr. 274 from 27.12.2011), employed in the Republic of Moldova on the basis of an individual employment contract, the foreigners holding the right of permanent stay in the Republic of Moldova, as well as the beneficiaries of international protection have the same rights and obligations in the field of compulsory health care insurance as the citizens of the Republic of Moldova, in accordance with the legislation in force, unless the international treaties provide otherwise.
Foreigners who have been granted the right of provisional stay on the territory of the Republic of Moldova for family reunification, studies, humanitarian or religious activities have the obligation to insure themselves individually, paying the compulsory health insurance premium similar to the citizens of the Republic of Moldova, which pays the insurance premium established in a fixed amount, unless the international treaties stipulate otherwise.
 The quality of the insured and the insurance rights shall cease with the cancellation / revocation of the right to stay in the Republic of Moldova, the cessation / cancellation of the stateless status or the form of protection, in accordance with the legislation in force. </t>
  </si>
  <si>
    <t xml:space="preserve">Asylum seekers only have the right to primary and emergency health care (art. 28 Law on asylum in the Republic of Moldova - No. 270-XVI of 18.12.2008). Emergency health care is provided at the pre-hospital stage in case of an acute, life-threatening condition. Asylum seekers are provided with the right to a free medical examination (including anonymous examination) with a view to early detection of HIV and AIDS. Testing for HIV markers is carried out in accordance with the legislation in force. (Article 30 Law on asylum). If the asylum seeker is employed he/she receives health insurance the employer paying the respective fees and he/she is included in the mandatory health insurance system. Asylum seekers have no right to buy health insurance as nationals or other foreigners. </t>
  </si>
  <si>
    <t xml:space="preserve">Identification documents have to renew every 30 days, but this is not regarded as a difficulty.
B.  The decision as to whether a situation is an emergency is a discretionary one. </t>
  </si>
  <si>
    <t xml:space="preserve">B.  The decision as to whether a situation is an emergency is a discretionary one. </t>
  </si>
  <si>
    <t xml:space="preserve">Article 24 of the Law on health protection (No. 411-XIII/1995) sets the rule regarding medical assistance in emergency and extreme cases:
 (1) The persons are provided with urgent medical assistance in case of danger to life (accidents, serious acute illnesses, etc.).
 (2) Urgent medical assistance is provided through special services (rescue stations and units, health aviation, emergency hospitals, other rescue units) in the manner established by the Ministry of Health, Labor and Social Protection.
 (3) Urgent medical assistance is also provided by the next medical-sanitary institutions, regardless of the type of property and the form of legal organization.
 (4) The medical-sanitary and pharmaceutical workers are obliged to provide the first emergency medical assistance on the road, on the street, in other public places and at home, at any time of day or night. In case of accidents, the first medical assistance must be granted also by the police workers, the fire service, the drivers.
 (5) Failure to provide urgent medical assistance without good reason, as well as its false call, is punished according to the law.
 (6) Any person who is present in the event of a serious injury or illness is obliged to give first aid within the limits of his possibilities, to announce the nearby medical-sanitary institution, to assist the medical-sanitary personnel in granting first aid, to give the vehicles which has for free transportation of the injured or sick to the nearby medical-sanitary institution. The same applies to pregnant women who need urgent medical care.
 (7) The transport to the medical-sanitary institution of the person who became ill at work shall be carried out by vehicle from the account of the respective economic unit.
 (8) If the patient's life is in danger, the doctor or other medical worker may use, free of charge, in the established manner, any type of vehicle to move the patient or to transport him to the nearby medical institution.
 (9) People are guaranteed medical assistance in extreme situations (calamities, catastrophes, breakdowns, diseases and mass poisonings, irradiation with ionizing and non-ionizing rays, abundant environmental pollution, etc.). The provision of medical assistance in such cases is carried out by the territorial medical-sanitary institutions and by special permanent mobilization brigades, formed by the Ministry of Health, Labor and Social Protection.  These migrants are not allowed to buy the health insurance, as they are not covered by the integration legislation.  In case of migrants placed in public custody they have the right to medical assistance (Law on the regime of foreigners in the Republic of Moldova) which is paid, including hospitalization, from the budget of the Bureau of Migration and Asylum under MoI.  Migrants placed in public custody are subjected to medical examination as is set in the Government Decision no. 493 of 07.07.2011 for the approval of the Regulation of the temporary placement centre for foreigners. </t>
  </si>
  <si>
    <t>Legal migrants have access to information via integration centres for foreigners, authorities responsible for providing integration activities.
The Law on Integration of Foreigners (2011) art. 5c provides for “information and advice on how to access employment, health services and social protection
measures”. Asylum seekers are informed the moment they are registered in the asylum system.; However, undocumented migrants are only informed if they are placed in public custody.</t>
  </si>
  <si>
    <t>“A: Inhabitants of the Republic of Moldova are considered to be citizens residing in the country, regardless of the existence of their registration at domicile or residence, foreigners with a resident right on the territory and persons to whom the Moldavian authorities granted the stateless status, refugee status, humanitarian or temporary protection, as well as persons to whom political asylum has been granted, except for foreigners - members of the diplomatic corps. The Evidence of inhabitants is done via Automated Information System “State Register of Population” (AIS “SRP”). In order to recieve the resident permit or identity card on the territory of Moldova the foreigner must present the document which proves the property right or of use of living space (Government Decision no. 125 of 18.02.2013 for the approval of the Regulation on issuing identity acts and evidence of inhabitants of the Republic of Moldova). 
The compulsory health insurance can be issued only on the basis of  identity acts (Law no. 1585 on compulsory health insurance of 27.02.1998, Article 6). 
These provisions apply only to legally residing migrants. Assistance is provided in accordance with the legislation in force including the Unique Program o the compulsory health insurance (approved through Government Decision no. 1387 of 10.12.2007), in case of migrants who qualify for this type of assistance, and in case of undocumented migrants placed in detention the assistance is granted free of charge upon need or upon request in accordance with GD no. 493. 
Additionally the Contravention Code of 24.10.2008 sanctions in Article 711discrimination on access to goods and services available to the public. Thus any distinction, exclusion, restriction or preference based on grounds of race, nationality, ethnic origin, language, religion or belief, sex, age, disability, opinion, political affiliation or any other criterion, manifested in people's access to services public authorities in the medical and other health services will be sanctioned.”</t>
  </si>
  <si>
    <t>legal migrants and asylum seekers</t>
  </si>
  <si>
    <t>Schemes such as Ayushman Bharat (health insurance initiative)
(https://bit.ly/331VNEj) extend to those families categorised in the lower income brackets as defined by the Socio Economic and Caste Census of 2011 thereby excluding immigrants. However, schemes such as Integrated Child Development Services (ICDS), Janani Suraksha Yojana and Janani Suraksha Karyakam (for maternal health) and Kishori Shakti Yojana (for adolescent girls) do not carry citizenship conditions although they do carry income/geographical conditions. Additionally specific health schemes exist for Tibetan and Sri Lankan Tamil refugees as a central policy but these communities number approximately 200,000 in total and form 3-4% of the estimated legal immigrant population.Delhi Govt guidelines allow for a self-declaration of income in order to access health facilities and this inclusion is also premised on a certain income level. Other schemes of the Delhi Govt such as the Mobile Health Scheme serve all Delhi residents living in areas which are deemed eligible (usually slum and jhuggi jhoppri areas).  Given the nature of healthcare access which is premised on income level/geography (JSY for example, is only for Low Performing States), a score of 50 has been given.</t>
  </si>
  <si>
    <t>Only A. Schemes of the Central Government (elaborated in previous indicators) have income/geographical criteria. Some, such as Ayushman Bharat, exclude immigrants. Additionally, Delhi Govt guidelines stipulate a declaration of income in a specified format in order to access health services and their other relevant schemes usually have conditions such as income/geography/particular target group such as adolescent girls or people with disability. Specific health schemes also exist for Tibetan and Sri Lankan refugees. Given numerical strength of these communities and restrictions around existing healthcare schemes at the national level, a score of 50 has been given. 
(https://bit.ly/3jX8Lcu)</t>
  </si>
  <si>
    <t>The Govt of India extends free public healthcare services in government hospitals to asylum seekers and refugees who are registered in the UNHCR Office in Delhi (however, this does not cover all kinds of medication/treatments). Currently about 41,000 in total are registered with the UNHCR as per the January 2020 estimates. Additionally, a number of central level healthcare schemes (elaborated in the previous indicator) implicitly cover all income eligible people including non citizens. Access to Anganwadis under the Integrated Child Development Scheme of the Central Government's (for immunisation, early learning, and nutritional supplement) is also free. Furthermore the Delhi govt guidelines stipulate that a patient need not provide any proof of residence or ID to access health services. A self-declaration of income in the required format is enough. Other schemes of the Delhi Govt such as the Mobile Health Scheme serve all Delhi residents living in areas which are deemed eligible (usually slum and jhuggi jhoppri areas). Ayushman Bharat Scheme, however, has income restrictions decided as per Census 2011 data. Given the patchwork nature of different policies available and the various conditions associated with each, a score of 50 has been given.
Link: https://help.unhcr.org/india/</t>
  </si>
  <si>
    <t>Same comment as for legal migrants.</t>
  </si>
  <si>
    <t>Schemes such as Ayushman Bharat (health insurance initiative) extend to those families categorised in the lower income brackets as defined by the Socio Economic and Caste Census of 2011 thereby excluding immigrants. Despite the existence of several other schemes which donot carry citizenship clauses (elaborated in the above indicators), access to these require some form of documentation such as Aadhar Card which undocumented immigrants do not have access to.
https://bit.ly/331VNEj</t>
  </si>
  <si>
    <t>Information dissemination is not disaggregated by migrant group. It is general and does not address migrant specific issues and schemes.</t>
  </si>
  <si>
    <t>Indian Council for Social Science Research (ICSSR) categorises Health Studies as a sub-domain of relevant research themes. This is general however, and does not indicate further subcategories such as health needs of migrant groups, hence a score of 0. 
https://bit.ly/330h1Ce</t>
  </si>
  <si>
    <t>As per data from Census of India 2011, there are 5.5 million immigrants in India. High skilled foreigners who enter India on employment or business visas have access to the labour market but Employment Visa shall not be granted – (i) for jobs for which qualified Indians are available and (ii) for routine, ordinary or secretarial/clerical jobs. The visa has an initial duration of 1 year and in no case exceeds 5 years - FAQs RELATING TO WORK RELATED VISAS ISSUED BY INDIA (Ministry of Home Affairs, Government of India). Therefore none of the three options are applicable. As per article 7 of Treaty of Peace and Friendship between India and Nepal "The Government of India grants equal access to Nepal nationals for participation in trade and commerce. The Tibetan Rehabilitation Policy of 2014 states that "Qualified professionals from amongst the Tibetan Refugees may be permitted to pursue/take jobs in private and non-Government Sectors in any field for which they are professionally qualified." As per order no. 28020/58/2014 of Ministry of Home Affairs, GOI, minority Pakistani nationals can get short term visas (up to 6 months) and extend it to long term visas (maximum 5 years). They can then access private and nongovernmental jobs in the country.  Further, all refugees recognized by UNHCR who have the necessary documentation are eligible to apply for Long term visas and those holding it are eligible to seek private sector employment.- RTI response by Ministry of Home Affairs, GOI. None of the above categories are permanent residents of India, but they all can access Long Term Visas up to 5 years, which can keep extending. The number of migrants from Bangladesh is close to 3 million, 1 million from Pakistan, 0.8 million from Nepal, 0.2 million from Sri Lanka and 0.1 million from Tibet (Census, 2011 and UNHCR, 2020 data)</t>
  </si>
  <si>
    <t>Financial resources as a part of schemes for particular groups of migrants and refugees such as the Sri Lankan Tamils and Tibetans who only number about 200,000 in total according to the UNHCR India factsheet of 2020. This is approximately 3% of the immigrant population (Census 2011 data). The RTE 2009 provides for Special Training for weaker students in order to ensure that children are not enrolled in advanced classes which fulfills (a) but is a more general measure under which migrants are also covered.</t>
  </si>
  <si>
    <t>Structural provision for particular communities in particular arenas of policymaking: for eg: Central Tibetan Schools Administration for education among the Tibetan community. Score of 0 because the community numbers 100,000 (UNHCR 2020) which is approximately 2% of total immigrant population.)</t>
  </si>
  <si>
    <t xml:space="preserve">Publically funded immigrant bodies exist but for particular groups such as the Tibetans and only in education. Score of 0 given due to the relative proportion of the Tibetan immigrant population (~100,000 as per UNHCR 2020). Total immigrant population in India (Census 2011) is 5.5 million. </t>
  </si>
  <si>
    <t xml:space="preserve"> TCNs need a professional card both in the Flemish Community (https://www.vlaanderen.be/beroepskaart-voor-buitenlandse-ondernemers/beroepskaart-voorwaarden) and the Wallonia-Brussels Federation (https://emploi.wallonie.be/home/travailleurs-etrangers/carte-professionnelle.html).</t>
  </si>
  <si>
    <t>Both Swiss and foreing pupils as long as they qualify as foreign language speaking have  the right to support in language of instruction at pre-primary, primary and lower secondary schools , generally parallet to regular teaching http://www.edk.ch/dyn/15875.php. See HarmoS came into force in 2009.</t>
  </si>
  <si>
    <t>Intercultural education is mentioned as a minor part of pedagogics which today is a minor subject in the pre-service training.
Student can easily qualify for teachers without acquiring intercultural educational competencies</t>
  </si>
  <si>
    <t xml:space="preserve">condition for LTR  to stay in the country for at least 183 days within one year </t>
  </si>
  <si>
    <t xml:space="preserve">In local elections (vote and stand), EU citizens and third country nationals who have resided in Luxembourg for at least 5 years before election day, one of which immediately preceding the application for inscription in the electoral rolls (see GLOBACIT report).  </t>
  </si>
  <si>
    <t>The Netherlands has an income requirement of 100% of the full time minimum wage for adults (ages 21 and up), but that level is equal to the social minimum for couples. THe Netherlands only had a 120% of the minimal wage requirement between 2004 and 2010 for family formation (see Leerkes and Kulu-Glasgow, Playing hard(er) to get. The state, international couples, and the income requirement 
Durable sufficient resources amounting to atleast minimum wage. All resources in principle counted. See article 3.22 (1) jo. 3.74 Vb 2000. After Chakroun, the minimum income reference in Article 3.74 to has been changed to the gross minimum wage. In practice, it does matter however. Due to the taxation system, the person who receives a gross minimum income will have more money ‘left over’ after taxes than a person who receives a net minimum income in the form of social assistance. It follows that it can indeed be said that the change to gross minimum wage as reference point for family reunification has created a greater burden. The relevant change was effected on the 31st of July 2010 by Besluit van 24 juli 2010 tot wijziging van het Vreemdelingenbesluit 2000 in verband met Richtlijn 2003/86/EG van de Raad van 22 september 2003 inzake het recht op gezinshereniging (PbEU L 251), Stb. 2010, 306.</t>
  </si>
  <si>
    <t>a) Since 2012, people wishing to bring elderly dependent relatives to the UK are only able to settle in if they can demonstrate that, as a result of age, illness or disability, they require a level of long-term personal care that can only be provided in the UK by a relative here, without recourse to public funds. Aunts and uncles are no longer eligible, and applications have to be made from overseas.  Other conditions apply such as living alone in the most exceptional compassionate circumstances. 
Not b) Children who are 18 or over can apply separately on form FLR(FP) if you can’t include them on your form they’re eligible for Private Life in the UK (10-year route): https://www.gov.uk/remain-in-uk-family/family-members
Adult children: "If you’re over 18: Your parent can only include you in their application as a dependant if you: got permission to come to or stay in the UK (‘leave to enter or remain’) on a family visa when you were under 18; do not live an independent life; [AND] are applying from inside the UK. You’re living an independent life if, for example, you’ve left home, got married and had children." https://www.gov.uk/uk-family-visa/child     Parents/grandparents: "You must prove all of the following:
you need long-term care to do everyday personal and household tasks because of illness, disability or your age; the care you need is not available or affordable in the country you live in; the person you’ll be joining in the UK will be able to support, accommodate and care for you without claiming public funds for at least 5 years
you’re 18 or over" https://www.gov.uk/uk-family-visa/adult-dependent-relative</t>
  </si>
  <si>
    <t xml:space="preserve">Only European and international funds
e.g. Multilingual nationwide campaign of Ministry of Interior "Racism. Say it to fight it" targeted to foreigners; "Poland. Here I live ”- multilingual information campaign of the Office for Foreigners on entry into force of the new immigration law. Information and counselling points/one-stop shops were established in selected municipalities (e.g. Poznan, Lublin) as part of local policy, financed or co-financed by municipalities, but mostly run by NGOs. Individual counselling or one-stop shops counducted by NGOs as part of EFI/ERF funding projects. </t>
  </si>
  <si>
    <t>Basically it is not mentioned in the Family Reunification Act, but to obtain a long residence permit one has "Twelve months prior to the application s/he has attended a course organized by NCFHE about the social, economic, cultural and demographic history and environment of Malta. S/he must provide evidence that s/he has attended lessons for at least 100 hours and must achieve an examination pass mark of at least 75%" (according to integration.gov.mt)</t>
  </si>
  <si>
    <t>Art 21.of Family Reunification Act: Before rejecting an application, withdrawing or refusing torenew a residence permit or deciding to order the removal of the sponsor or members of his family, the Director shall take dueaccount of the nature and solidity of the person’s familyrelationships and the duration of his residence in Malta and of the existence of family, cultural and social ties with such person’scountry of origin.</t>
  </si>
  <si>
    <t>Not very frequently migrant specific measures on health awareness. Some for asylum seekers   (e.g., "health advisories issued by the Ministry of Health and the World Health Organization have been translated into the languages most refugees speak") https://www.unhcr.org/news/stories/2020/7/5efc60224/refugees-host-communities-india-hard-hit-coronavirus-lockdown.htmlv
Migrants benefit from awareness campaigns, e.g. on HIV/Aids (http://naco.gov.in/).</t>
  </si>
  <si>
    <t>Not very frequently migrant specific measures on health awareness. Some for asylum seekers. Migrants benefit from awareness campaigns, e.g. on HIV/Aids (http://naco.gov.in/).</t>
  </si>
  <si>
    <t xml:space="preserve">Asylum seekers and UDMs: Only migrants accommodated at asylum and reception centre (asylum seekers, undocumented migrants, those who expressed an intention to seek asylum but had not yet filled the asylum claim in the prescribed time frame, persons in voluntary return program, persons who were granted asylum) are informed at the centre about health care entitlements and use of health care services. </t>
  </si>
  <si>
    <t xml:space="preserve">Only migrants in asylum and reception centres, depending whether there are these type of activities conducted by NGOs. Concerning groups, it would again be asylum seekers and UDMs. However, the work is done by NGO's, who are not paid by the government. </t>
  </si>
  <si>
    <t>No systematic campaign to inform non-Mexican migrants of their entitlements regarding health services, and in the interviews we conducted, it was clear that there were a lot of misconceptions regarding entitlements among this population. There were campaigns to inform Mexican return migrants (including deportees coming back from the United States) of how to enroll in Seguro Popular, but return migrants are not the focus of MIPEX.</t>
  </si>
  <si>
    <t xml:space="preserve">2 yrs for F-1(Visiting or joining family)
same as sponsors’ for F-3(Dependent Family, about 0.2% out of registered aliens. </t>
  </si>
  <si>
    <t xml:space="preserve">Only A. The Law 62/2003 included in its text the creation of an Equality body to fight discrimination on the grounds of race and ethnicity. In September 2007 the government passed a regulation which specified its functions, duties and composition but it wasn't until september 2009 that it was set up. Since then, the Council for the Promotion of Equality and no Discrimination of people on the grounds of race and ethnicity is functioning. Between October 2009 and May 2010, its plenary has met 3 times.
Council for the Elimination of Racial or Ethnic Discrimination + Spanish Observatory for racism and xenophobia (Oberaxe) + The people's defender </t>
  </si>
  <si>
    <t>A, b and c. Since  the  enactment  of Law 15/2014, the council has formally developed its functions ‘with independence’.</t>
  </si>
  <si>
    <t xml:space="preserve">Foreigners with permanent residency are eligible to vote in regional and local level elections if three years have passed after they acquire permanent residency.
Foreigners listed on the electoral list pursuant to Article 15 (2) 3 of the Public Elections Act are eligible for Council members and general elections of local governments
PUBLIC OFFICIAL ELECTION ACT Article 15 (Voting Right) 
(2) Any person of 19 years of age or above who falls under any of the following as of the basis date of preparation of the electoral register under Article 37 (1) shall have a right to vote in the elections of local council members and the head of the local government in the relevant district: &lt;Amended by Act No. 9466, Feb. 12, 2009; Act No. 11071, Nov. 7, 2011; Act No. 12267, Jan. 17, 2014; Act No. 13497, Aug. 13, 2015&gt;
1. Any person who falls under Article 6 (1) 1 or 2 of the Resident Registration Act and who is registered as a resident in a district under the jurisdiction of the relevant local government;
2. Any person who falls under Article 6 (1) 3 of the Resident Registration Act and has been enrolled for at least three consecutive months in the resident registration card and who is registered as a resident in a district under the jurisdiction of the relevant local government;
3. Any person who is enrolled in the register of foreigners of the relevant local government pursuant to Article 34 of the Immigration Act as a foreigner for whom three years have passed after the acquisition date of qualification for permanent residence under Article 10 of the same Act.
&lt;Paragraph (2) 1 of this Article was amended by Act No. 9466, promulgated on February 12, 2009, pursuant to the decision of inconsistency with the Constitution by the Constitutional Court made on June 28, 2007&gt;
</t>
  </si>
  <si>
    <t>According to the Article 77, alinea (8) „Foreign nationals enroll into study under the same conditions as Croatian citizens but, according to the decision of the competent state body or institution of higher education, they may pay part or the full cost of their studies. Admission of foreign students may be restricted or denied in the case of study related to military or police education or other studies of interest to national security.” 
Non-EU nationals may enroll in higher education within Croatia according to the quota set for foreigners and must pay the tuition fees as dictated by the respective institution.(Each institution of higher education can make a special decision exempting the payment of tuition fees by an asylum seeker or a foreigner under subsidiary protection)
In order to study at Croatian higher education institutions, international students must prove they have sufficient financial means for the duration of their study in Croatia, either from personal sources and/or scholarships. To prove financial means from personal sources, usually the police will require that you open a Croatian bank account and deposit a specific amount of kuna into the account as part of your residence permit application.
Regarding access to vocational trainings, since the „Act on education of adults“ (http://www.zakon.hr/z/384/Zakon-o-obrazovanju-odraslih) does not state any right of foreigners to prequalification or vocational trainings. In practice we know that those bodies who are organizing such courses (if it is state sponsored – like organized by Croatian Employment Office) ask for candidate to have Croatian citizenship. The other practices involve private bodies such as Public Open University (http://www.pou.hr/hr/index.php/home/about-us) who are providing vocational trainings but the foreigners have to pay for it and there is no stipending grants/waivers for it. 
Access to vocational training is granted to TCN on equal conditions as citizens. TCNs (“migrants”) do not have to pay more. They have to provide a PIN (OIB). Getting an OIB is easy and can be done as soon as migrant arrive in Croatia. There is no fee or cost to get an OIB. All that is required are passport and a completed application.
Non-national residents DO NOT have equal of access to study grants, they even „may pay part or the full cost of their studies”. The last (and any other previous) tender on state study grants published in 2012 by the Ministry of Science, Education and Sports, (Public tender, File no: 604-01/12-01/00033, Register no. 533-20-12-0002 from 12th December 2012) clearly states that „for awarding state scholarships for regular students of university and professional studies can compete full-time students (who are) Croatian nationals who study at public higher education institutions in the Republic of Croatia”. This is based on the „Rules on granting state scholarships to full-time student of undergraduate studies and partial refund of tuition costs for postgraduate students”, where article 2 states “For awarding state scholarships or partial refund of tuition costs are eligible to compete full-time graduate and postgraduate students who have Croatian citizenship.” (http://www.propisi.hr/print.php?id=4672)</t>
  </si>
  <si>
    <t xml:space="preserve">Specialised Equality body has been established with a mandate to combat discrimination on the grounds of:                                                                  
a) race and ethnicity                                  
b) religion and belief                               
c) nationality                                                                     </t>
  </si>
  <si>
    <t xml:space="preserve">The Ombudsman ha has the powers to assist victims by way of a and b. The Ombudsman has the power to instigate proceedings in own name, and lead own investigation, but the Ombudsman does not have the power to enforce the findings.  </t>
  </si>
  <si>
    <t>There is no mandated national curriculum. Students are given base-level instruction so that they can interact within the 'cultural norms of the school and the classroom'. The primary  objective of EAL is to support a student to develop sufficient proficiency so as to participate and progress in the mainstream classroom.</t>
  </si>
  <si>
    <t xml:space="preserve">Depends on status. 'Green card' applicants will be entitled to indefinite renewal. Work permit holders may apply for renewals for up to five years, subject to employment status, and thereafter for long-term residence status. There is no need to file an application but, as set out, they will need to renew their registration - all foreign nationals must register with the Irish Naturalisation and Immigration Service (INIS) and hold a residence permit, unless they have been granted Irish citizenship by naturalisation. However, it is not necessarily a requirement to 'apply' for residence permission, it is just a re-registration to renew the residence card. </t>
  </si>
  <si>
    <t>Prohibition of discrimination in the field of access to and supply of goods and services and applying only to the grounds of race and ethnicity and gender. Art.3, Law on the Rights of Patients; Art.3.1. of the Consumer Rights Protection Law: Prohibition of Differential Treatment
In the original, 2009 version of the Law on Patients Rights, the prohibition of differential treatment was already included, in the exact formulation as today "In ensuring the rights of patients, differential treatment based on a person's race, ethnic origin, skin colour, gender, age, disability, state of health, religious, political or other persuasion, national or social origin, property or marital status or other circumstances is prohibited. Differential treatment shall include the direct or indirect discrimination of a person, infringement of a person or an implication to discriminate him or her." No explicit mention of citizenship. https://likumi.lv/ta/en/en/id/203008-law-on-the-rights-of-patients
 Similarly, the Law on Protection of Consumers Rights has had the article on prohibition of differential treatment since 2008: Section 3.1 Prohibition of Differential Treatment.  "Differential treatment based on sex, race, ethnic belonging or disability of a consumer is prohibited when offering goods or a service, selling goods or providing a service." No mention of citizenship. https://likumi.lv/ta/en/en/id/23309-consumer-rights-protection-law</t>
  </si>
  <si>
    <t>Nationality may be regarded as coming under "other circumstances", but not spelled out expressly. Section 2.1 of the Law on Social Security: Prohibition of Differential Treatment, since 2006</t>
  </si>
  <si>
    <t>Labour Law has had prohibition of differential treatment based on religion, ethnicity and race since 2001. Nationality may be regarded as coming under "other circumstances", but not spelled out expressly.</t>
  </si>
  <si>
    <t>Section 3.1 of Education Law: Prohibition of Differential Treatment (Education Law since 1999)</t>
  </si>
  <si>
    <t>Section 3.1 of Education Law: Prohibition of Differential Treatment (Education Law since 1999). 
Prohibition of discrimination based on property and social status, race, ethnicity, gender, religious or political opinions, health condition , occupation and place of residence (thus nationality -based discrimination is not prohibited); however, the very right to education is defined based on person's nationality or status in the Republic of Latvia</t>
  </si>
  <si>
    <t>Only a - compulsory education</t>
  </si>
  <si>
    <t>Overall Scores</t>
  </si>
  <si>
    <t>Overall Score (with health)</t>
  </si>
  <si>
    <t>Overall Score (with/out health)</t>
  </si>
  <si>
    <t>Overall Score (with/out health and education)</t>
  </si>
  <si>
    <t>In Portugal the recognition of Foreign Qualifications can be made through academic recognition or through professional recognition. The academic recognition is the process by which an foreign academic qualification is compared to a Portuguese qualification concerning the level, duration and program content. The professional recognition is the authorization by a competent authority (Ministry, Association, etc). to practice a certain profession or regulated professional activity. There are two main legal diplomas on recognition of foreign education qualifications: 1) Decree-Law nr. 283/83 dated 21 June; 2) Decree-Law nr. 341/07 dated 12 October. More info here: https://www.acm.gov.pt/-/como-obter-reconhecimento-de-qualificacoes-estrangeira-1</t>
  </si>
  <si>
    <t>The government announced, during the Interministerial Committee on Immigration and Integration last November 6, 2019, that labour market integration of migrant women will be a priority in 2020 – but no details were given on the resources that would be dedicated to reach this goal.</t>
  </si>
  <si>
    <t>There are no entitlement for adult children or parents/grandparents (article L.411-1 CESEDA). However, BIPs can be reunited with unmarried children of the couple, aged less than 19 (article L.752-1 CESEDA)</t>
  </si>
  <si>
    <t xml:space="preserve">In-service professional development training. Include intercultural education and the application of the cultural diversity but as part of Civic education curricula. Reference: Catalogue of professional development trainings for school staff, http://www.azoo.hr/index.php?option=com_eventlist&amp;view=categoriesdetailed&amp;Itemid=569c
According to the law, teachers have the right and obligation to participate in professional development training courses which are provided by the institutions appointed by the Ministry of Science and Education. In-service professional development training and courses referring to diversity are provided by the national Education and Teacher Training Agency related to different subjects (from Civic education to foreign language lessons).
Pre-service training is different for the institutions who provide the study for the teacher profession. However, there is no proscribed programme for teacher training which would be obligatory for all higher education institutions providing teacher training. Curricula and course programmes are autonomously defined by each institution. </t>
  </si>
  <si>
    <t>A and B: A: Guidance from OFSTED. B: SinceApril 2013, an 'EAL' factor could be included in local funding formulae to enable schools in England to meet the needs of bilingual pupils.  87% of all local authorities chose to include an EAL factor in their local formula in 2014/5. The value of local authority EAL primary factor is relatively narrow with 99 local authorities allocating between £250 and £1,000 per pupil. Overall, all local authorities are allocating less than 5% of schools block funding through this factor with an average of around 0.9%. A total of £243 million was delegated to schools through the EAL factor in 2014/5.  However there is no compulsion for local authorities to include an EAL factor, nor for the value of this to be at the minimum level or above. Under the current system, there is no accountability mechanism regarding schools' use of this funding. Schools are not required to use this funding to meet the needs of bilingual pupils. http://www.naldic.org.uk/research-and-information/eal-funding. EMAG from 1999 was subsumed into Direct Schools Grant - DSG - in 2011, which shifted away support from migrant pupils. New Arrivals Excellence Programme (NAEP) published by DCSF in 2007, provides teaching strategies. https://www.niesr.ac.uk/sites/default/files/publications/MigrantChildrenIntegrationFinalReport.pdf</t>
  </si>
  <si>
    <t>No explicit mention of immigrants (a); Since 2013, access to pre-primary education and vocational training is a legal right for all migrants (see HarmoS agreement and motion Barthassar), but still no legal right or explicit obligation in law to access academic routes for all categories of migrants.</t>
  </si>
  <si>
    <t xml:space="preserve">The action plan lays down activities that must continuously be implemented with other relevant bodies dealing with education, healthcare, social policy, employment, culture, housing, internal affairs, external affairs, the State Office for Croats Abroad, units of local and regional self-government, scientific institutions, the Croatian Red Cross and civil society organisations. It is not yet officially translated and Croatian version could be found here:
http://www.uljppnm.vlada.hr/images/akcijski%20plan%2024_7_2013.doc
Croatia is a part of European Migration Network (EMN) since its EU accession. In the Republic of Croatia the role of National Contact Point (NCP) was carried by the Ministry of Interior from 2013 until 2015, and from 2015 until the end of 2018 it was carried by the International Organization for Migration (IOM). From January 2019, the role of National Contact Point for Croatia is once again carried by the Ministry of Interior. National Contact Points provide thorough information on migration and asylum policies and strategies, coordinate EMN activities and produce various publications. (https://emn.gov.hr/en)
</t>
  </si>
  <si>
    <t xml:space="preserve">No immigrant organisations.
Immigrants have the right to freely join and form the associations and join the organisations representing employees or employers or other kinds of organisations. </t>
  </si>
  <si>
    <t>FIMM - Forum for the integration of migrants;  the legal basis for funding NGOs will be art. 55§1 AL (financial promotion of integration);  ad-hoc funding is often available</t>
  </si>
  <si>
    <t>Article 8, paragraph 3 relating to the fields of "social protection including social care, pension and  healts insurance and unemployment insurance".</t>
  </si>
  <si>
    <t>A) All three procedures available for victims; C) Legal entities with a legitimate interest in defending the principle of equality may engage in proceedings on behalf OR in support of victims; D) range of sanctions: a,b,e,f,h.</t>
  </si>
  <si>
    <t>Law 93/2017 of 23/08 establishing the legal regime of prevention, prohibition and fight against discrimination on the ground of race/ethnic origin, nationality, ancestry and territory of origin, repealed the former legal regime of non-discrimination (Law 18/2004 of 11/05).</t>
  </si>
  <si>
    <t>Law 25,164 (title II art. 4) of public employment in Argentina excludes non-nationals. However, it contemplates the possibility that the Chief of the Cabinet of Ministers may determine to exempt from compliance with this requirement through precise and circumstancial grounds of the requesting jurisdiction. Based on this exception, some permanent residents might enter public offices without being nationalized</t>
  </si>
  <si>
    <t>The permanent visa for family reunification is for those who are residents in the country and are also A) Parent, spouse or children of Argentine native, by means of naturalisation or option. B) Parent, spouse and children under 18 years old, or over 18 with disabilities, of a permanent resident in Argentina.</t>
  </si>
  <si>
    <t>Law 26206 Articles 16 and 143 include the obligation to ensure education even without the Argentine national identity card. And Law 25871 in Article 7, and Decree 616/17 art.7 guarantee equal access to education to all nationals. Compulsory  education across the country ranges from the age of five (5) years old until the completion of the level of Secondary Education.</t>
  </si>
  <si>
    <t>Law 26206 Articles 16 and 143 include the obligation to ensure education even without the Argentine national identity card. And Law 25871 in Article 7, and Decree 616/17 art.7 guarantee equal access to education to all nationals. Compulsory  education across the country ranges from the
age of five (5) years old until the completion of the level of Secondary Education.</t>
  </si>
  <si>
    <t>The right to vote is regulated by provincial laws at local level. Noneo of them impose more than 5 years of residence. Neither can migrants be elected in all jurisdictions. There is a province which does not allow migrants to vote (Formosa)</t>
  </si>
  <si>
    <t>a) Equal access to compulsory education for nationals and all categories of migrants. Article 3, clauses 2, 7, 9 of the Law on Education. https://zakon.rada.gov.ua/laws/show/2145-19#n46.                               
At the same time Clause 4 claims also that State guarantees right to free full compulsory  education to nationals and all persons who reside in Ukraine legally  b) Only documented migrants have access to university education (they need to be temporary or permanent residents and need to be in Ukraine on legal grounds),including refugees or people with protected status. Paragraphs 9, 18 of Decree of Cabinet of Ministers on Approval of the provision on acceptance of foreigners and persons without citizenship to studying in higher education instututions. https://zakon.rada.gov.ua/laws/show/1238-98-п</t>
  </si>
  <si>
    <t>5 years without breaks
Law on citizenship
https://zakon.rada.gov.ua/laws/show/2235-14</t>
  </si>
  <si>
    <t xml:space="preserve">Only EU nationals and Maltese people can vote in Local elections, TCN do not have such right. Only Maltese citizens can vote in General Elections.  </t>
  </si>
  <si>
    <t>Action plan on Integration 2015-2017 (adopted 31 Dec 2014): Measure No. 5.4. of the Action plan of integration of foreigners: “To establish consultative forum of integration, encompassing migration experts, representatives from migrant associations, governmental institutions and non-governmental organisations to discuss issues related to migration and migrants’ integration”. In practice no measures were applied.</t>
  </si>
  <si>
    <t>It includes  all of these - a and c (Law on Upbringing and Education in Primary and Secondary Schools/2008, Art 43);
b (Regulations on the provision of preparatory and supplementary classes for students who do not know or have insufficient knowledge of the Croatian language and the teaching of the mother tongue and culture of the country of origin of the students, Art 7) - Teacher who carries out preparatory classes is obliged to be credited for teaching Croatian as foreign language.</t>
  </si>
  <si>
    <t>An alien must have a monthly financial means of support in the amount of 400% of the basis for estimating the social assistance. The amount is increased for each family member. Means of support could come from  sources such as tax resolution, pensions or scholarships. If supported by a spouse or a family member (member of an alien's household), a member of the household should give a written statement that he/she will cover all costs associated with the time of the alien's stay in the Republic of Croatia. The income cannot come from social assistance and benefits (in effect at least since 2012).</t>
  </si>
  <si>
    <t>If the person is not of Croatian  origin or not related to Croatia before the Independence, he/she follows the normal procedure of naturalization.  Otherwise he/she follows the fast procedure called "registration".</t>
  </si>
  <si>
    <t xml:space="preserve">Now regulated in Art. 24г (9) LFRB
The text was introduced in January 2011 as Art. 24g (5) then it was moved to Art. 24g (9) in May 2013. It is unchanged since then. Art. 24 (2) was also introduced in 2011. The text was slightly amended in 2013 and 2016, but the amendment is not connected with the economic resources (the amendments concern criminal records).
</t>
  </si>
  <si>
    <t>Immediate access to labour market:
What categories of foreign residents have equal access to employment as nationals?
a. Permanent residents
b. Residents on temporary work permits  (excluding seasonal) within period of ≤ 1 year
c. Residents on family reunion permits (same as sponsor)?</t>
  </si>
  <si>
    <r>
      <t xml:space="preserve">The Government of India offers a number of scholarships every year to international students who wish to pursue their studies in India. </t>
    </r>
    <r>
      <rPr>
        <b/>
        <sz val="10"/>
        <rFont val="Calibri"/>
        <family val="2"/>
      </rPr>
      <t xml:space="preserve">General Cultural Scholarship Scheme (GCSS): </t>
    </r>
    <r>
      <rPr>
        <sz val="10"/>
        <rFont val="Calibri"/>
        <family val="2"/>
      </rPr>
      <t xml:space="preserve">Scholarships are awarded under this scheme (GCSS) annually to international students belonging to certain Asian, African and Latin American countries for the undergraduate, postgraduate degrees and for pursuing research at Indian universities. </t>
    </r>
    <r>
      <rPr>
        <b/>
        <sz val="10"/>
        <rFont val="Calibri"/>
        <family val="2"/>
      </rPr>
      <t xml:space="preserve">Reciprocal Scholarships Scheme: </t>
    </r>
    <r>
      <rPr>
        <sz val="10"/>
        <rFont val="Calibri"/>
        <family val="2"/>
      </rPr>
      <t>Candidates wishing to do postgraduate study or research in any subject, for whom facilities exist in India, may apply for a scholarship under this scheme. Applicants wanting to study or wishing to specialise in Indian Classical Music, Indian Classical Dance, Painting, Sculpture, Drama and Indian Languages may also be considered for admission at the undergraduate level. For undergraduate courses, international students may join any university or a recognised institution. An international student wishing to study Indian languages should join a university or institution as a regular student. There are also specific scholarship schemes for students from Kenya, Sri Lanka and Mauritious. The validity of their permit/visa depends on the length of their course. These are targetted measures for immigrants that do not apply to nationals.</t>
    </r>
  </si>
  <si>
    <r>
      <t xml:space="preserve">For foreigners of non-Indian origin, a long term visa is classed as one that permits the holder to stay in India for longer than 180 days (six months) continuously up to 5 years. The main visas that provide this are the Employment, Entry and Student visas. Ministry of Home Affairs, GOI.
A long-term visa requires registration at the Foreign Regional Registration Office in the area of residence within </t>
    </r>
    <r>
      <rPr>
        <b/>
        <sz val="10"/>
        <rFont val="Calibri"/>
        <family val="2"/>
      </rPr>
      <t>14 days of arriving in India.</t>
    </r>
    <r>
      <rPr>
        <sz val="10"/>
        <rFont val="Calibri"/>
        <family val="2"/>
      </rPr>
      <t xml:space="preserve">  A “certificate of registration” will be issued once the procedure is complete, which can then be used to obtain a Residence Permit. A Residence Permit is a requirement for foreigners who want to work in India.") Permanent Residency Status (PRS) is granted to foreign investors making investment under Foreign Direct Investment (FDI) route. This scheme will not be applicable to Pakistani citizens or third country nationals of Pakistani origin. To be eligible, the foreign investor should invest a minimum of Rs. 10 crores to be brought within 18 months or Rs.25 crores to be brought within 36 months. The foreign investment should result in generating employment to at least 20 resident Indians in every financial year.- Ministry of Home Affairs, Government of India. Refugees with UNHCR cards can also apply for Long term Visas or residence Permits. These permits are issued on case to case basis. As per the Treaty of Peace and Friendship, Nepal nationals also have access to long term residence in India. </t>
    </r>
  </si>
  <si>
    <t>All foreign residents with a domicile in Belgium and a National Register Number have access to public employment services</t>
  </si>
  <si>
    <t>All foreign residents with a domicile in Belgium and a National Register Number have access to education/vocational training and study grants</t>
  </si>
  <si>
    <t xml:space="preserve">No difference in general concerning procedures for the recognition of foreign diplomas/qualifications for nationals or non nationals in Belgium. </t>
  </si>
  <si>
    <r>
      <t>100</t>
    </r>
    <r>
      <rPr>
        <sz val="10"/>
        <rFont val="Calibri"/>
        <family val="2"/>
      </rPr>
      <t xml:space="preserve"> - All of them
</t>
    </r>
    <r>
      <rPr>
        <b/>
        <sz val="10"/>
        <rFont val="Calibri"/>
        <family val="2"/>
      </rPr>
      <t>50</t>
    </r>
    <r>
      <rPr>
        <sz val="10"/>
        <rFont val="Calibri"/>
        <family val="2"/>
      </rPr>
      <t xml:space="preserve"> - A and (C or certain categories of B)
</t>
    </r>
    <r>
      <rPr>
        <b/>
        <sz val="10"/>
        <rFont val="Calibri"/>
        <family val="2"/>
      </rPr>
      <t>0</t>
    </r>
    <r>
      <rPr>
        <sz val="10"/>
        <rFont val="Calibri"/>
        <family val="2"/>
      </rPr>
      <t xml:space="preserve"> - Only A or none</t>
    </r>
  </si>
  <si>
    <r>
      <t>100</t>
    </r>
    <r>
      <rPr>
        <sz val="10"/>
        <rFont val="Calibri"/>
        <family val="2"/>
      </rPr>
      <t xml:space="preserve"> - Yes. There are no additional restrictions than those based on type of permit mentioned in 1
</t>
    </r>
    <r>
      <rPr>
        <b/>
        <sz val="10"/>
        <rFont val="Calibri"/>
        <family val="2"/>
      </rPr>
      <t>50</t>
    </r>
    <r>
      <rPr>
        <sz val="10"/>
        <rFont val="Calibri"/>
        <family val="2"/>
      </rPr>
      <t xml:space="preserve"> - Other limiting conditions that apply to foreign residents, e.g.
</t>
    </r>
    <r>
      <rPr>
        <b/>
        <sz val="10"/>
        <rFont val="Calibri"/>
        <family val="2"/>
      </rPr>
      <t>0</t>
    </r>
    <r>
      <rPr>
        <sz val="10"/>
        <rFont val="Calibri"/>
        <family val="2"/>
      </rPr>
      <t xml:space="preserve"> - Certain sectors and activities solely for nationals (please specify)</t>
    </r>
  </si>
  <si>
    <r>
      <t>100</t>
    </r>
    <r>
      <rPr>
        <sz val="10"/>
        <rFont val="Calibri"/>
        <family val="2"/>
      </rPr>
      <t xml:space="preserve"> - Yes. There are no additional restrictions than those based on type of permit mentioned in 1
</t>
    </r>
    <r>
      <rPr>
        <b/>
        <sz val="10"/>
        <rFont val="Calibri"/>
        <family val="2"/>
      </rPr>
      <t>50</t>
    </r>
    <r>
      <rPr>
        <sz val="10"/>
        <rFont val="Calibri"/>
        <family val="2"/>
      </rPr>
      <t xml:space="preserve"> - Other limiting conditions that apply to foreign residents, e.g. linguistic testing (please specify)
</t>
    </r>
    <r>
      <rPr>
        <b/>
        <sz val="10"/>
        <rFont val="Calibri"/>
        <family val="2"/>
      </rPr>
      <t>0</t>
    </r>
    <r>
      <rPr>
        <sz val="10"/>
        <rFont val="Calibri"/>
        <family val="2"/>
      </rPr>
      <t xml:space="preserve"> - Certain sectors and activities solely for nationals (please specify)</t>
    </r>
  </si>
  <si>
    <r>
      <t>100</t>
    </r>
    <r>
      <rPr>
        <sz val="10"/>
        <rFont val="Calibri"/>
        <family val="2"/>
      </rPr>
      <t xml:space="preserve"> - All of them has access to both 1) and 2)
67 - All of them has access to 1)
</t>
    </r>
    <r>
      <rPr>
        <b/>
        <sz val="10"/>
        <rFont val="Calibri"/>
        <family val="2"/>
      </rPr>
      <t>33</t>
    </r>
    <r>
      <rPr>
        <sz val="10"/>
        <rFont val="Calibri"/>
        <family val="2"/>
      </rPr>
      <t xml:space="preserve"> - A and (C or certain categories of B) has equal access to 1)
</t>
    </r>
    <r>
      <rPr>
        <b/>
        <sz val="10"/>
        <rFont val="Calibri"/>
        <family val="2"/>
      </rPr>
      <t>0</t>
    </r>
    <r>
      <rPr>
        <sz val="10"/>
        <rFont val="Calibri"/>
        <family val="2"/>
      </rPr>
      <t xml:space="preserve"> - Only A or none has equal access to 1)
</t>
    </r>
  </si>
  <si>
    <r>
      <t>100</t>
    </r>
    <r>
      <rPr>
        <sz val="10"/>
        <rFont val="Calibri"/>
        <family val="2"/>
      </rPr>
      <t xml:space="preserve"> - Same procedures and fees as for nationals
</t>
    </r>
    <r>
      <rPr>
        <b/>
        <sz val="10"/>
        <rFont val="Calibri"/>
        <family val="2"/>
      </rPr>
      <t>50</t>
    </r>
    <r>
      <rPr>
        <sz val="10"/>
        <rFont val="Calibri"/>
        <family val="2"/>
      </rPr>
      <t xml:space="preserve"> - Different procedure than for nationals (e.g. more documents and/or higher fees are required)
</t>
    </r>
    <r>
      <rPr>
        <b/>
        <sz val="10"/>
        <rFont val="Calibri"/>
        <family val="2"/>
      </rPr>
      <t>0</t>
    </r>
    <r>
      <rPr>
        <sz val="10"/>
        <rFont val="Calibri"/>
        <family val="2"/>
      </rPr>
      <t xml:space="preserve"> - Ad hoc/No procedure for recognition of titles for certain TCN residents or certain fields of study (e.g. recognition depending on mutual recognition agreements)</t>
    </r>
  </si>
  <si>
    <r>
      <t>100</t>
    </r>
    <r>
      <rPr>
        <sz val="10"/>
        <rFont val="Calibri"/>
        <family val="2"/>
      </rPr>
      <t xml:space="preserve"> - A and b (please specify content)
</t>
    </r>
    <r>
      <rPr>
        <b/>
        <sz val="10"/>
        <rFont val="Calibri"/>
        <family val="2"/>
      </rPr>
      <t>50</t>
    </r>
    <r>
      <rPr>
        <sz val="10"/>
        <rFont val="Calibri"/>
        <family val="2"/>
      </rPr>
      <t xml:space="preserve"> - A or b (please specify content)
</t>
    </r>
    <r>
      <rPr>
        <b/>
        <sz val="10"/>
        <rFont val="Calibri"/>
        <family val="2"/>
      </rPr>
      <t>0</t>
    </r>
    <r>
      <rPr>
        <sz val="10"/>
        <rFont val="Calibri"/>
        <family val="2"/>
      </rPr>
      <t xml:space="preserve"> - Only ad hoc (mainly through projects implemented by NGOs)</t>
    </r>
  </si>
  <si>
    <r>
      <t>100</t>
    </r>
    <r>
      <rPr>
        <sz val="10"/>
        <rFont val="Calibri"/>
        <family val="2"/>
      </rPr>
      <t xml:space="preserve"> - Both (please specify content)
</t>
    </r>
    <r>
      <rPr>
        <b/>
        <sz val="10"/>
        <rFont val="Calibri"/>
        <family val="2"/>
      </rPr>
      <t>50</t>
    </r>
    <r>
      <rPr>
        <sz val="10"/>
        <rFont val="Calibri"/>
        <family val="2"/>
      </rPr>
      <t xml:space="preserve"> -One of these (please specify content)
</t>
    </r>
    <r>
      <rPr>
        <b/>
        <sz val="10"/>
        <rFont val="Calibri"/>
        <family val="2"/>
      </rPr>
      <t>0</t>
    </r>
    <r>
      <rPr>
        <sz val="10"/>
        <rFont val="Calibri"/>
        <family val="2"/>
      </rPr>
      <t xml:space="preserve"> - Only ad hoc (mainly through projects implemented by NGOs)</t>
    </r>
  </si>
  <si>
    <r>
      <t xml:space="preserve">100 - </t>
    </r>
    <r>
      <rPr>
        <sz val="10"/>
        <rFont val="Calibri"/>
        <family val="2"/>
      </rPr>
      <t xml:space="preserve">All of them
</t>
    </r>
    <r>
      <rPr>
        <b/>
        <sz val="10"/>
        <rFont val="Calibri"/>
        <family val="2"/>
      </rPr>
      <t>50</t>
    </r>
    <r>
      <rPr>
        <sz val="10"/>
        <rFont val="Calibri"/>
        <family val="2"/>
      </rPr>
      <t xml:space="preserve"> - A and (C or certain categories of B)
</t>
    </r>
    <r>
      <rPr>
        <b/>
        <sz val="10"/>
        <rFont val="Calibri"/>
        <family val="2"/>
      </rPr>
      <t>0</t>
    </r>
    <r>
      <rPr>
        <sz val="10"/>
        <rFont val="Calibri"/>
        <family val="2"/>
      </rPr>
      <t xml:space="preserve"> - Only A or none</t>
    </r>
  </si>
  <si>
    <r>
      <t>Residence requirement for ordinary legal residents (sponsor)
Note: "Residence" is defined as the whole period of lawful and habitual stay since entry. For instance, if the requirement is 6 months as a permanent resident, which itself can only be obtained after 2 years' residence, please select "After &gt; 1 year"
(</t>
    </r>
    <r>
      <rPr>
        <u/>
        <sz val="10"/>
        <rFont val="Calibri"/>
        <family val="2"/>
      </rPr>
      <t>Please specify in the comment box the exact number of months required</t>
    </r>
    <r>
      <rPr>
        <sz val="10"/>
        <rFont val="Calibri"/>
        <family val="2"/>
      </rPr>
      <t>)</t>
    </r>
  </si>
  <si>
    <r>
      <rPr>
        <b/>
        <sz val="10"/>
        <rFont val="Calibri"/>
        <family val="2"/>
      </rPr>
      <t>100</t>
    </r>
    <r>
      <rPr>
        <sz val="10"/>
        <rFont val="Calibri"/>
        <family val="2"/>
      </rPr>
      <t xml:space="preserve"> - No residence requirement
</t>
    </r>
    <r>
      <rPr>
        <b/>
        <sz val="10"/>
        <rFont val="Calibri"/>
        <family val="2"/>
      </rPr>
      <t>50</t>
    </r>
    <r>
      <rPr>
        <sz val="10"/>
        <rFont val="Calibri"/>
        <family val="2"/>
      </rPr>
      <t xml:space="preserve"> - ≤  1 year
</t>
    </r>
    <r>
      <rPr>
        <b/>
        <sz val="10"/>
        <rFont val="Calibri"/>
        <family val="2"/>
      </rPr>
      <t xml:space="preserve">0 </t>
    </r>
    <r>
      <rPr>
        <sz val="10"/>
        <rFont val="Calibri"/>
        <family val="2"/>
      </rPr>
      <t>- &gt;1 year or no legal entitlement to family reunification for ordinary residents.</t>
    </r>
  </si>
  <si>
    <r>
      <t>100</t>
    </r>
    <r>
      <rPr>
        <sz val="10"/>
        <rFont val="Calibri"/>
        <family val="2"/>
      </rPr>
      <t xml:space="preserve"> - Allowed for both a) and b)
</t>
    </r>
    <r>
      <rPr>
        <b/>
        <sz val="10"/>
        <rFont val="Calibri"/>
        <family val="2"/>
      </rPr>
      <t>75</t>
    </r>
    <r>
      <rPr>
        <sz val="10"/>
        <rFont val="Calibri"/>
        <family val="2"/>
      </rPr>
      <t xml:space="preserve"> - Allowed for either a) or b)
</t>
    </r>
    <r>
      <rPr>
        <b/>
        <sz val="10"/>
        <rFont val="Calibri"/>
        <family val="2"/>
      </rPr>
      <t>50</t>
    </r>
    <r>
      <rPr>
        <sz val="10"/>
        <rFont val="Calibri"/>
        <family val="2"/>
      </rPr>
      <t xml:space="preserve"> - Restrictive definition of dependency (e.g. only one ground e.g. poor health or income or no access to social benefits) for both a) and b)
</t>
    </r>
    <r>
      <rPr>
        <b/>
        <sz val="10"/>
        <rFont val="Calibri"/>
        <family val="2"/>
      </rPr>
      <t>25</t>
    </r>
    <r>
      <rPr>
        <sz val="10"/>
        <rFont val="Calibri"/>
        <family val="2"/>
      </rPr>
      <t xml:space="preserve"> - Restrictive definition of dependency (e.g. only one ground e.g. poor health or income or no access to social benefits) for either a) or b)
</t>
    </r>
    <r>
      <rPr>
        <b/>
        <sz val="10"/>
        <rFont val="Calibri"/>
        <family val="2"/>
      </rPr>
      <t>0</t>
    </r>
    <r>
      <rPr>
        <sz val="10"/>
        <rFont val="Calibri"/>
        <family val="2"/>
      </rPr>
      <t xml:space="preserve"> - Not allowed or by discretion/exception for both a) and b)</t>
    </r>
  </si>
  <si>
    <r>
      <rPr>
        <b/>
        <sz val="10"/>
        <rFont val="Calibri"/>
        <family val="2"/>
      </rPr>
      <t>100</t>
    </r>
    <r>
      <rPr>
        <sz val="10"/>
        <rFont val="Calibri"/>
        <family val="2"/>
      </rPr>
      <t xml:space="preserve"> - No Requirement OR Voluntary course/information (please specify which)
</t>
    </r>
    <r>
      <rPr>
        <b/>
        <sz val="10"/>
        <rFont val="Calibri"/>
        <family val="2"/>
      </rPr>
      <t>50</t>
    </r>
    <r>
      <rPr>
        <sz val="10"/>
        <rFont val="Calibri"/>
        <family val="2"/>
      </rPr>
      <t xml:space="preserve"> - Requirement to take a language course
</t>
    </r>
    <r>
      <rPr>
        <b/>
        <sz val="10"/>
        <rFont val="Calibri"/>
        <family val="2"/>
      </rPr>
      <t>0</t>
    </r>
    <r>
      <rPr>
        <sz val="10"/>
        <rFont val="Calibri"/>
        <family val="2"/>
      </rPr>
      <t xml:space="preserve"> - Requirement includes language test/assessment</t>
    </r>
  </si>
  <si>
    <r>
      <rPr>
        <b/>
        <sz val="10"/>
        <rFont val="Calibri"/>
        <family val="2"/>
      </rPr>
      <t xml:space="preserve">100- </t>
    </r>
    <r>
      <rPr>
        <sz val="10"/>
        <rFont val="Calibri"/>
        <family val="2"/>
      </rPr>
      <t xml:space="preserve"> None measure OR voluntary information/course (please specify)
</t>
    </r>
    <r>
      <rPr>
        <b/>
        <sz val="10"/>
        <rFont val="Calibri"/>
        <family val="2"/>
      </rPr>
      <t>50</t>
    </r>
    <r>
      <rPr>
        <sz val="10"/>
        <rFont val="Calibri"/>
        <family val="2"/>
      </rPr>
      <t xml:space="preserve"> - Requirement to take an integration course
</t>
    </r>
    <r>
      <rPr>
        <b/>
        <sz val="10"/>
        <rFont val="Calibri"/>
        <family val="2"/>
      </rPr>
      <t>0</t>
    </r>
    <r>
      <rPr>
        <sz val="10"/>
        <rFont val="Calibri"/>
        <family val="2"/>
      </rPr>
      <t xml:space="preserve"> - Requirement to pass an integration test/assessment</t>
    </r>
  </si>
  <si>
    <r>
      <t xml:space="preserve">100 </t>
    </r>
    <r>
      <rPr>
        <sz val="10"/>
        <rFont val="Calibri"/>
        <family val="2"/>
      </rPr>
      <t xml:space="preserve">- No Requirement OR Voluntary course/information (please specify which)
</t>
    </r>
    <r>
      <rPr>
        <b/>
        <sz val="10"/>
        <rFont val="Calibri"/>
        <family val="2"/>
      </rPr>
      <t>50</t>
    </r>
    <r>
      <rPr>
        <sz val="10"/>
        <rFont val="Calibri"/>
        <family val="2"/>
      </rPr>
      <t xml:space="preserve"> - Requirement to take a language course
</t>
    </r>
    <r>
      <rPr>
        <b/>
        <sz val="10"/>
        <rFont val="Calibri"/>
        <family val="2"/>
      </rPr>
      <t>0</t>
    </r>
    <r>
      <rPr>
        <sz val="10"/>
        <rFont val="Calibri"/>
        <family val="2"/>
      </rPr>
      <t xml:space="preserve"> - Requirement includes language test/assessment</t>
    </r>
  </si>
  <si>
    <r>
      <t>100</t>
    </r>
    <r>
      <rPr>
        <sz val="10"/>
        <rFont val="Calibri"/>
        <family val="2"/>
      </rPr>
      <t xml:space="preserve"> -  A1 or less set as standard
</t>
    </r>
    <r>
      <rPr>
        <b/>
        <sz val="10"/>
        <rFont val="Calibri"/>
        <family val="2"/>
      </rPr>
      <t>50</t>
    </r>
    <r>
      <rPr>
        <sz val="10"/>
        <rFont val="Calibri"/>
        <family val="2"/>
      </rPr>
      <t xml:space="preserve"> - A2 set as standard
</t>
    </r>
    <r>
      <rPr>
        <b/>
        <sz val="10"/>
        <rFont val="Calibri"/>
        <family val="2"/>
      </rPr>
      <t>0</t>
    </r>
    <r>
      <rPr>
        <sz val="10"/>
        <rFont val="Calibri"/>
        <family val="2"/>
      </rPr>
      <t xml:space="preserve"> - B1 or higher set as standard. OR no standards, based on administrative discretion. (please specify which)</t>
    </r>
  </si>
  <si>
    <r>
      <t>100</t>
    </r>
    <r>
      <rPr>
        <sz val="10"/>
        <rFont val="Calibri"/>
        <family val="2"/>
      </rPr>
      <t xml:space="preserve"> - None or at/below level of social assistance and no income source is excluded (please specify)
</t>
    </r>
    <r>
      <rPr>
        <b/>
        <sz val="10"/>
        <rFont val="Calibri"/>
        <family val="2"/>
      </rPr>
      <t>50</t>
    </r>
    <r>
      <rPr>
        <sz val="10"/>
        <rFont val="Calibri"/>
        <family val="2"/>
      </rPr>
      <t xml:space="preserve"> - Higher than social assistance and no income source is excluded
</t>
    </r>
    <r>
      <rPr>
        <b/>
        <sz val="10"/>
        <rFont val="Calibri"/>
        <family val="2"/>
      </rPr>
      <t>0</t>
    </r>
    <r>
      <rPr>
        <sz val="10"/>
        <rFont val="Calibri"/>
        <family val="2"/>
      </rPr>
      <t xml:space="preserve"> - Income source linked to employment or no use of social assistance</t>
    </r>
  </si>
  <si>
    <r>
      <t>100</t>
    </r>
    <r>
      <rPr>
        <sz val="10"/>
        <rFont val="Calibri"/>
        <family val="2"/>
      </rPr>
      <t xml:space="preserve"> - None  
</t>
    </r>
    <r>
      <rPr>
        <b/>
        <sz val="10"/>
        <rFont val="Calibri"/>
        <family val="2"/>
      </rPr>
      <t>50</t>
    </r>
    <r>
      <rPr>
        <sz val="10"/>
        <rFont val="Calibri"/>
        <family val="2"/>
      </rPr>
      <t xml:space="preserve"> - Appropriate accommodation meeting the general health and safety standards
</t>
    </r>
    <r>
      <rPr>
        <b/>
        <sz val="10"/>
        <rFont val="Calibri"/>
        <family val="2"/>
      </rPr>
      <t xml:space="preserve">0 - </t>
    </r>
    <r>
      <rPr>
        <sz val="10"/>
        <rFont val="Calibri"/>
        <family val="2"/>
      </rPr>
      <t>Further requirements (please specify)</t>
    </r>
  </si>
  <si>
    <r>
      <t>100</t>
    </r>
    <r>
      <rPr>
        <sz val="10"/>
        <rFont val="Calibri"/>
        <family val="2"/>
      </rPr>
      <t xml:space="preserve"> - Equal to sponsor's residence permit and renewable
</t>
    </r>
    <r>
      <rPr>
        <b/>
        <sz val="10"/>
        <rFont val="Calibri"/>
        <family val="2"/>
      </rPr>
      <t>50</t>
    </r>
    <r>
      <rPr>
        <sz val="10"/>
        <rFont val="Calibri"/>
        <family val="2"/>
      </rPr>
      <t xml:space="preserve"> - Not equal to sponsor’s but ≥ 1 year renewable permit
</t>
    </r>
    <r>
      <rPr>
        <b/>
        <sz val="10"/>
        <rFont val="Calibri"/>
        <family val="2"/>
      </rPr>
      <t>0</t>
    </r>
    <r>
      <rPr>
        <sz val="10"/>
        <rFont val="Calibri"/>
        <family val="2"/>
      </rPr>
      <t xml:space="preserve"> - &lt; 1 year renewable permit or new application necessary</t>
    </r>
  </si>
  <si>
    <r>
      <t xml:space="preserve">100 - </t>
    </r>
    <r>
      <rPr>
        <sz val="10"/>
        <rFont val="Calibri"/>
        <family val="2"/>
      </rPr>
      <t xml:space="preserve">No other than b
</t>
    </r>
    <r>
      <rPr>
        <b/>
        <sz val="10"/>
        <rFont val="Calibri"/>
        <family val="2"/>
      </rPr>
      <t>50</t>
    </r>
    <r>
      <rPr>
        <sz val="10"/>
        <rFont val="Calibri"/>
        <family val="2"/>
      </rPr>
      <t xml:space="preserve"> - Grounds include a,b,c
</t>
    </r>
    <r>
      <rPr>
        <b/>
        <sz val="10"/>
        <rFont val="Calibri"/>
        <family val="2"/>
      </rPr>
      <t>0</t>
    </r>
    <r>
      <rPr>
        <sz val="10"/>
        <rFont val="Calibri"/>
        <family val="2"/>
      </rPr>
      <t xml:space="preserve"> - Includes others like d (please specify)</t>
    </r>
  </si>
  <si>
    <r>
      <t>100</t>
    </r>
    <r>
      <rPr>
        <sz val="10"/>
        <rFont val="Calibri"/>
        <family val="2"/>
      </rPr>
      <t xml:space="preserve"> - All elements
</t>
    </r>
    <r>
      <rPr>
        <b/>
        <sz val="10"/>
        <rFont val="Calibri"/>
        <family val="2"/>
      </rPr>
      <t>50</t>
    </r>
    <r>
      <rPr>
        <sz val="10"/>
        <rFont val="Calibri"/>
        <family val="2"/>
      </rPr>
      <t xml:space="preserve"> - Elements include any of these or other but not all
</t>
    </r>
    <r>
      <rPr>
        <b/>
        <sz val="10"/>
        <rFont val="Calibri"/>
        <family val="2"/>
      </rPr>
      <t>0</t>
    </r>
    <r>
      <rPr>
        <sz val="10"/>
        <rFont val="Calibri"/>
        <family val="2"/>
      </rPr>
      <t xml:space="preserve"> - No elements</t>
    </r>
  </si>
  <si>
    <r>
      <t>100</t>
    </r>
    <r>
      <rPr>
        <sz val="10"/>
        <rFont val="Calibri"/>
        <family val="2"/>
      </rPr>
      <t xml:space="preserve"> - After ≤ 3 years
</t>
    </r>
    <r>
      <rPr>
        <b/>
        <sz val="10"/>
        <rFont val="Calibri"/>
        <family val="2"/>
      </rPr>
      <t>50</t>
    </r>
    <r>
      <rPr>
        <sz val="10"/>
        <rFont val="Calibri"/>
        <family val="2"/>
      </rPr>
      <t xml:space="preserve">  - After &gt; 3 ≤ 5 years
</t>
    </r>
    <r>
      <rPr>
        <b/>
        <sz val="10"/>
        <rFont val="Calibri"/>
        <family val="2"/>
      </rPr>
      <t>0</t>
    </r>
    <r>
      <rPr>
        <sz val="10"/>
        <rFont val="Calibri"/>
        <family val="2"/>
      </rPr>
      <t xml:space="preserve"> - After &gt; 5 years, upon certain conditions or no right (e.g. normal procedure for permanent residence)</t>
    </r>
  </si>
  <si>
    <r>
      <t xml:space="preserve">Once the family bond with a </t>
    </r>
    <r>
      <rPr>
        <b/>
        <sz val="10"/>
        <rFont val="Calibri"/>
        <family val="2"/>
      </rPr>
      <t xml:space="preserve">permanent resident </t>
    </r>
    <r>
      <rPr>
        <sz val="10"/>
        <rFont val="Calibri"/>
        <family val="2"/>
      </rPr>
      <t>is accredited, there is no time limit for the family reunion to be requested. Law 25,871 articles 3 and 10 and decree 616/10 article 10, 22. Permanent residence is acquired after some years:  after 2 years for the people Mercosur and 3 years for extra Mercosur with another requirement for regularization like a certificated from work, study or health.</t>
    </r>
  </si>
  <si>
    <r>
      <rPr>
        <b/>
        <sz val="10"/>
        <rFont val="Calibri"/>
        <family val="2"/>
      </rPr>
      <t xml:space="preserve">100 </t>
    </r>
    <r>
      <rPr>
        <sz val="10"/>
        <rFont val="Calibri"/>
        <family val="2"/>
      </rPr>
      <t xml:space="preserve">- Explicit obligation in law for all categories of migrants to have  same access as nationals to a), and NO restrictions in law on access for some categories of migrants for b)
</t>
    </r>
    <r>
      <rPr>
        <b/>
        <sz val="10"/>
        <rFont val="Calibri"/>
        <family val="2"/>
      </rPr>
      <t>67</t>
    </r>
    <r>
      <rPr>
        <sz val="10"/>
        <rFont val="Calibri"/>
        <family val="2"/>
      </rPr>
      <t xml:space="preserve">  - Explicit obligation in law for all categories of migrants to have  same access as nationals to a), AND restrictions in law on access for some categories of migrants for b)  (please specify)
</t>
    </r>
    <r>
      <rPr>
        <b/>
        <sz val="10"/>
        <rFont val="Calibri"/>
        <family val="2"/>
      </rPr>
      <t>33</t>
    </r>
    <r>
      <rPr>
        <sz val="10"/>
        <rFont val="Calibri"/>
        <family val="2"/>
      </rPr>
      <t xml:space="preserve"> - For a): No impediment to equal access in law. e.g. No link between compulsory education and residence, or no category of migrant excluded; regardless of policies of b)
</t>
    </r>
    <r>
      <rPr>
        <b/>
        <sz val="10"/>
        <rFont val="Calibri"/>
        <family val="2"/>
      </rPr>
      <t>0</t>
    </r>
    <r>
      <rPr>
        <sz val="10"/>
        <rFont val="Calibri"/>
        <family val="2"/>
      </rPr>
      <t xml:space="preserve"> - Restrictions in law on access for some categories of migrants (please specify) for a) ; regardless of policies on b)</t>
    </r>
  </si>
  <si>
    <r>
      <rPr>
        <b/>
        <sz val="10"/>
        <rFont val="Calibri"/>
        <family val="2"/>
      </rPr>
      <t>100</t>
    </r>
    <r>
      <rPr>
        <sz val="10"/>
        <rFont val="Calibri"/>
        <family val="2"/>
      </rPr>
      <t xml:space="preserve"> - Both of these (please specify content of a and b)
</t>
    </r>
    <r>
      <rPr>
        <b/>
        <sz val="10"/>
        <rFont val="Calibri"/>
        <family val="2"/>
      </rPr>
      <t>50</t>
    </r>
    <r>
      <rPr>
        <sz val="10"/>
        <rFont val="Calibri"/>
        <family val="2"/>
      </rPr>
      <t xml:space="preserve"> - One of these (please specify content)
</t>
    </r>
    <r>
      <rPr>
        <b/>
        <sz val="10"/>
        <rFont val="Calibri"/>
        <family val="2"/>
      </rPr>
      <t>0</t>
    </r>
    <r>
      <rPr>
        <sz val="10"/>
        <rFont val="Calibri"/>
        <family val="2"/>
      </rPr>
      <t xml:space="preserve"> - None. Migrants only benefit from general support for all students (and targeted non-governmental initiatives where provided).</t>
    </r>
  </si>
  <si>
    <r>
      <rPr>
        <b/>
        <sz val="10"/>
        <rFont val="Calibri"/>
        <family val="2"/>
      </rPr>
      <t>100</t>
    </r>
    <r>
      <rPr>
        <sz val="10"/>
        <rFont val="Calibri"/>
        <family val="2"/>
      </rPr>
      <t xml:space="preserve"> - Both of these
</t>
    </r>
    <r>
      <rPr>
        <b/>
        <sz val="10"/>
        <rFont val="Calibri"/>
        <family val="2"/>
      </rPr>
      <t xml:space="preserve">50 </t>
    </r>
    <r>
      <rPr>
        <sz val="10"/>
        <rFont val="Calibri"/>
        <family val="2"/>
      </rPr>
      <t xml:space="preserve">- One of these (please specify)
</t>
    </r>
    <r>
      <rPr>
        <b/>
        <sz val="10"/>
        <rFont val="Calibri"/>
        <family val="2"/>
      </rPr>
      <t>0</t>
    </r>
    <r>
      <rPr>
        <sz val="10"/>
        <rFont val="Calibri"/>
        <family val="2"/>
      </rPr>
      <t xml:space="preserve"> - No provision. Only through private or community initiatives. (skip to question cb53)</t>
    </r>
  </si>
  <si>
    <r>
      <rPr>
        <b/>
        <sz val="10"/>
        <rFont val="Calibri"/>
        <family val="2"/>
      </rPr>
      <t>100</t>
    </r>
    <r>
      <rPr>
        <sz val="10"/>
        <rFont val="Calibri"/>
        <family val="2"/>
      </rPr>
      <t xml:space="preserve"> - Both of these
</t>
    </r>
    <r>
      <rPr>
        <b/>
        <sz val="10"/>
        <rFont val="Calibri"/>
        <family val="2"/>
      </rPr>
      <t>50</t>
    </r>
    <r>
      <rPr>
        <sz val="10"/>
        <rFont val="Calibri"/>
        <family val="2"/>
      </rPr>
      <t xml:space="preserve"> - Only one of these (please specify)
</t>
    </r>
    <r>
      <rPr>
        <b/>
        <sz val="10"/>
        <rFont val="Calibri"/>
        <family val="2"/>
      </rPr>
      <t>0</t>
    </r>
    <r>
      <rPr>
        <sz val="10"/>
        <rFont val="Calibri"/>
        <family val="2"/>
      </rPr>
      <t xml:space="preserve"> - Level/goals not specified or defined.</t>
    </r>
  </si>
  <si>
    <r>
      <rPr>
        <b/>
        <sz val="10"/>
        <rFont val="Calibri"/>
        <family val="2"/>
      </rPr>
      <t>100</t>
    </r>
    <r>
      <rPr>
        <sz val="10"/>
        <rFont val="Calibri"/>
        <family val="2"/>
      </rPr>
      <t xml:space="preserve"> - Two or more of these (please specify)
</t>
    </r>
    <r>
      <rPr>
        <b/>
        <sz val="10"/>
        <rFont val="Calibri"/>
        <family val="2"/>
      </rPr>
      <t>50</t>
    </r>
    <r>
      <rPr>
        <sz val="10"/>
        <rFont val="Calibri"/>
        <family val="2"/>
      </rPr>
      <t xml:space="preserve"> - At least one of these (please specify)
</t>
    </r>
    <r>
      <rPr>
        <b/>
        <sz val="10"/>
        <rFont val="Calibri"/>
        <family val="2"/>
      </rPr>
      <t>0</t>
    </r>
    <r>
      <rPr>
        <sz val="10"/>
        <rFont val="Calibri"/>
        <family val="2"/>
      </rPr>
      <t xml:space="preserve"> - None of these elements</t>
    </r>
  </si>
  <si>
    <r>
      <rPr>
        <b/>
        <sz val="10"/>
        <rFont val="Calibri"/>
        <family val="2"/>
      </rPr>
      <t>100</t>
    </r>
    <r>
      <rPr>
        <sz val="10"/>
        <rFont val="Calibri"/>
        <family val="2"/>
      </rPr>
      <t xml:space="preserve"> - Both of these
</t>
    </r>
    <r>
      <rPr>
        <b/>
        <sz val="10"/>
        <rFont val="Calibri"/>
        <family val="2"/>
      </rPr>
      <t>50</t>
    </r>
    <r>
      <rPr>
        <sz val="10"/>
        <rFont val="Calibri"/>
        <family val="2"/>
      </rPr>
      <t xml:space="preserve"> - One of these (please specify)
</t>
    </r>
    <r>
      <rPr>
        <b/>
        <sz val="10"/>
        <rFont val="Calibri"/>
        <family val="2"/>
      </rPr>
      <t>0</t>
    </r>
    <r>
      <rPr>
        <sz val="10"/>
        <rFont val="Calibri"/>
        <family val="2"/>
      </rPr>
      <t xml:space="preserve"> - None. Migrants only benefit from general support. If there is targeted support for migrants, it is only through voluntary initiatives.</t>
    </r>
  </si>
  <si>
    <r>
      <rPr>
        <b/>
        <sz val="10"/>
        <rFont val="Calibri"/>
        <family val="2"/>
      </rPr>
      <t>100</t>
    </r>
    <r>
      <rPr>
        <sz val="10"/>
        <rFont val="Calibri"/>
        <family val="2"/>
      </rPr>
      <t xml:space="preserve"> - Both of these
</t>
    </r>
    <r>
      <rPr>
        <b/>
        <sz val="10"/>
        <rFont val="Calibri"/>
        <family val="2"/>
      </rPr>
      <t>50</t>
    </r>
    <r>
      <rPr>
        <sz val="10"/>
        <rFont val="Calibri"/>
        <family val="2"/>
      </rPr>
      <t xml:space="preserve"> - One of these (please specify)
</t>
    </r>
    <r>
      <rPr>
        <b/>
        <sz val="10"/>
        <rFont val="Calibri"/>
        <family val="2"/>
      </rPr>
      <t>0</t>
    </r>
    <r>
      <rPr>
        <sz val="10"/>
        <rFont val="Calibri"/>
        <family val="2"/>
      </rPr>
      <t xml:space="preserve"> - Intercultural education not included in curriculum, or intercultural education does not include appreciation of cultural diversity (please specify).</t>
    </r>
  </si>
  <si>
    <r>
      <rPr>
        <b/>
        <sz val="10"/>
        <rFont val="Calibri"/>
        <family val="2"/>
      </rPr>
      <t>100</t>
    </r>
    <r>
      <rPr>
        <sz val="10"/>
        <rFont val="Calibri"/>
        <family val="2"/>
      </rPr>
      <t xml:space="preserve"> - Both of these
</t>
    </r>
    <r>
      <rPr>
        <b/>
        <sz val="10"/>
        <rFont val="Calibri"/>
        <family val="2"/>
      </rPr>
      <t>50</t>
    </r>
    <r>
      <rPr>
        <sz val="10"/>
        <rFont val="Calibri"/>
        <family val="2"/>
      </rPr>
      <t xml:space="preserve"> - One of these (please specify)
</t>
    </r>
    <r>
      <rPr>
        <b/>
        <sz val="10"/>
        <rFont val="Calibri"/>
        <family val="2"/>
      </rPr>
      <t>0</t>
    </r>
    <r>
      <rPr>
        <sz val="10"/>
        <rFont val="Calibri"/>
        <family val="2"/>
      </rPr>
      <t xml:space="preserve"> - None</t>
    </r>
  </si>
  <si>
    <r>
      <rPr>
        <b/>
        <sz val="10"/>
        <rFont val="Calibri"/>
        <family val="2"/>
      </rPr>
      <t>100</t>
    </r>
    <r>
      <rPr>
        <sz val="10"/>
        <rFont val="Calibri"/>
        <family val="2"/>
      </rPr>
      <t xml:space="preserve"> - A or B required
</t>
    </r>
    <r>
      <rPr>
        <b/>
        <sz val="10"/>
        <rFont val="Calibri"/>
        <family val="2"/>
      </rPr>
      <t xml:space="preserve">50- </t>
    </r>
    <r>
      <rPr>
        <sz val="10"/>
        <rFont val="Calibri"/>
        <family val="2"/>
      </rPr>
      <t xml:space="preserve"> A or B offered extensively to teachers
</t>
    </r>
    <r>
      <rPr>
        <b/>
        <sz val="10"/>
        <rFont val="Calibri"/>
        <family val="2"/>
      </rPr>
      <t>0</t>
    </r>
    <r>
      <rPr>
        <sz val="10"/>
        <rFont val="Calibri"/>
        <family val="2"/>
      </rPr>
      <t xml:space="preserve"> - A or B only ad hoc / project basis</t>
    </r>
  </si>
  <si>
    <r>
      <t xml:space="preserve">Consultation of foreign residents on national level:
</t>
    </r>
    <r>
      <rPr>
        <b/>
        <sz val="10"/>
        <rFont val="Calibri"/>
        <family val="2"/>
      </rPr>
      <t>Regular consultation</t>
    </r>
    <r>
      <rPr>
        <sz val="10"/>
        <rFont val="Calibri"/>
        <family val="2"/>
      </rPr>
      <t xml:space="preserve">: consultation of immigrant population or of immigrant associations is structurally organised for policies which are relevant for foreign residents
</t>
    </r>
    <r>
      <rPr>
        <b/>
        <sz val="10"/>
        <rFont val="Calibri"/>
        <family val="2"/>
      </rPr>
      <t>Ad-hoc consultation</t>
    </r>
    <r>
      <rPr>
        <sz val="10"/>
        <rFont val="Calibri"/>
        <family val="2"/>
      </rPr>
      <t xml:space="preserve">: consultation of immigrant population or immigrant associations exists but is not structurally organised
Consultation powers:
a) Right of initiative to make its own reports or recommendations, even when not consulted.
b) Right to a response by the national authority to the its advice or recommendations.  </t>
    </r>
  </si>
  <si>
    <r>
      <rPr>
        <b/>
        <sz val="10"/>
        <rFont val="Calibri"/>
        <family val="2"/>
      </rPr>
      <t>0</t>
    </r>
    <r>
      <rPr>
        <sz val="10"/>
        <rFont val="Calibri"/>
        <family val="2"/>
      </rPr>
      <t xml:space="preserve"> - No right to vote in local elections for foreign or non-EU citizens
</t>
    </r>
    <r>
      <rPr>
        <b/>
        <sz val="10"/>
        <rFont val="Calibri"/>
        <family val="2"/>
      </rPr>
      <t>25</t>
    </r>
    <r>
      <rPr>
        <sz val="10"/>
        <rFont val="Calibri"/>
        <family val="2"/>
      </rPr>
      <t xml:space="preserve"> - Local right to vote but with major restrictions (more than five years of residence, reciprocity, other special conditions or special registration procedure, or only in certain municipalities)
</t>
    </r>
    <r>
      <rPr>
        <b/>
        <sz val="10"/>
        <rFont val="Calibri"/>
        <family val="2"/>
      </rPr>
      <t>50</t>
    </r>
    <r>
      <rPr>
        <sz val="10"/>
        <rFont val="Calibri"/>
        <family val="2"/>
      </rPr>
      <t xml:space="preserve"> - Local right to vote (no restrictions: Equal rights as nationals or requirement of less than or equal to five years of residence) and  no or restricted right to stand in local elections
</t>
    </r>
    <r>
      <rPr>
        <b/>
        <sz val="10"/>
        <rFont val="Calibri"/>
        <family val="2"/>
      </rPr>
      <t>75</t>
    </r>
    <r>
      <rPr>
        <sz val="10"/>
        <rFont val="Calibri"/>
        <family val="2"/>
      </rPr>
      <t xml:space="preserve"> - Local right to vote (no restrictions) and unrestrictered right to stand in local elections
</t>
    </r>
    <r>
      <rPr>
        <b/>
        <sz val="10"/>
        <rFont val="Calibri"/>
        <family val="2"/>
      </rPr>
      <t xml:space="preserve">100 </t>
    </r>
    <r>
      <rPr>
        <sz val="10"/>
        <rFont val="Calibri"/>
        <family val="2"/>
      </rPr>
      <t>- National right to vote (no restrictions): Equal rights as nationals after certain period of residence</t>
    </r>
  </si>
  <si>
    <r>
      <rPr>
        <b/>
        <sz val="10"/>
        <rFont val="Calibri"/>
        <family val="2"/>
      </rPr>
      <t>100</t>
    </r>
    <r>
      <rPr>
        <sz val="10"/>
        <rFont val="Calibri"/>
        <family val="2"/>
      </rPr>
      <t xml:space="preserve"> - Equal access with nationals (no restrictions imposed by government)
</t>
    </r>
    <r>
      <rPr>
        <b/>
        <sz val="10"/>
        <rFont val="Calibri"/>
        <family val="2"/>
      </rPr>
      <t>50</t>
    </r>
    <r>
      <rPr>
        <sz val="10"/>
        <rFont val="Calibri"/>
        <family val="2"/>
      </rPr>
      <t xml:space="preserve"> - Restricted access to internal elected positions
</t>
    </r>
    <r>
      <rPr>
        <b/>
        <sz val="10"/>
        <rFont val="Calibri"/>
        <family val="2"/>
      </rPr>
      <t>0</t>
    </r>
    <r>
      <rPr>
        <sz val="10"/>
        <rFont val="Calibri"/>
        <family val="2"/>
      </rPr>
      <t xml:space="preserve"> - Other official/legal restrictions appl</t>
    </r>
  </si>
  <si>
    <r>
      <rPr>
        <b/>
        <sz val="10"/>
        <rFont val="Calibri"/>
        <family val="2"/>
      </rPr>
      <t>100</t>
    </r>
    <r>
      <rPr>
        <sz val="10"/>
        <rFont val="Calibri"/>
        <family val="2"/>
      </rPr>
      <t xml:space="preserve"> - Regular consultation, together with a) anf b)
</t>
    </r>
    <r>
      <rPr>
        <b/>
        <sz val="10"/>
        <rFont val="Calibri"/>
        <family val="2"/>
      </rPr>
      <t>75</t>
    </r>
    <r>
      <rPr>
        <sz val="10"/>
        <rFont val="Calibri"/>
        <family val="2"/>
      </rPr>
      <t xml:space="preserve"> -  Regular consultation, with members elected or appointed by foreign residents or associations (with or without state intervention)
</t>
    </r>
    <r>
      <rPr>
        <b/>
        <sz val="10"/>
        <rFont val="Calibri"/>
        <family val="2"/>
      </rPr>
      <t>50</t>
    </r>
    <r>
      <rPr>
        <sz val="10"/>
        <rFont val="Calibri"/>
        <family val="2"/>
      </rPr>
      <t xml:space="preserve"> - Regular consultation of foreign residents on national level, with members selected/appointed by state only
</t>
    </r>
    <r>
      <rPr>
        <b/>
        <sz val="10"/>
        <rFont val="Calibri"/>
        <family val="2"/>
      </rPr>
      <t>25</t>
    </r>
    <r>
      <rPr>
        <sz val="10"/>
        <rFont val="Calibri"/>
        <family val="2"/>
      </rPr>
      <t xml:space="preserve">  - ad-hoc consultation of foreign residents on national level
</t>
    </r>
    <r>
      <rPr>
        <b/>
        <sz val="10"/>
        <rFont val="Calibri"/>
        <family val="2"/>
      </rPr>
      <t xml:space="preserve">0 </t>
    </r>
    <r>
      <rPr>
        <sz val="10"/>
        <rFont val="Calibri"/>
        <family val="2"/>
      </rPr>
      <t xml:space="preserve">- No consultation at the national level
</t>
    </r>
  </si>
  <si>
    <r>
      <t xml:space="preserve">100 </t>
    </r>
    <r>
      <rPr>
        <sz val="10"/>
        <rFont val="Calibri"/>
        <family val="2"/>
      </rPr>
      <t>- Policy of information  by state targeted at migrant on individual basis (through individualised meeting or one-stop-shop)</t>
    </r>
    <r>
      <rPr>
        <b/>
        <sz val="10"/>
        <rFont val="Calibri"/>
        <family val="2"/>
      </rPr>
      <t xml:space="preserve">
50 </t>
    </r>
    <r>
      <rPr>
        <sz val="10"/>
        <rFont val="Calibri"/>
        <family val="2"/>
      </rPr>
      <t>- Policy of information on general basis  (through individual campaigns in certain regions, brochures, websites updated on a regular basis)</t>
    </r>
    <r>
      <rPr>
        <b/>
        <sz val="10"/>
        <rFont val="Calibri"/>
        <family val="2"/>
      </rPr>
      <t xml:space="preserve">
0</t>
    </r>
    <r>
      <rPr>
        <sz val="10"/>
        <rFont val="Calibri"/>
        <family val="2"/>
      </rPr>
      <t xml:space="preserve"> - No active policy of information in the last year</t>
    </r>
  </si>
  <si>
    <r>
      <rPr>
        <b/>
        <sz val="10"/>
        <rFont val="Calibri"/>
        <family val="2"/>
      </rPr>
      <t>100</t>
    </r>
    <r>
      <rPr>
        <sz val="10"/>
        <rFont val="Calibri"/>
        <family val="2"/>
      </rPr>
      <t xml:space="preserve"> - Funding or support (in kind) for immigrant organisations involved in consultation and advice at national level without further conditions than being a partner in talks 
</t>
    </r>
    <r>
      <rPr>
        <b/>
        <sz val="10"/>
        <rFont val="Calibri"/>
        <family val="2"/>
      </rPr>
      <t>50</t>
    </r>
    <r>
      <rPr>
        <sz val="10"/>
        <rFont val="Calibri"/>
        <family val="2"/>
      </rPr>
      <t xml:space="preserve"> - Funding or support (in kind) dependent on criteria set by the state (beyond being a partner in consultation and different than for non-immigrant groups) 
</t>
    </r>
    <r>
      <rPr>
        <b/>
        <sz val="10"/>
        <rFont val="Calibri"/>
        <family val="2"/>
      </rPr>
      <t>0</t>
    </r>
    <r>
      <rPr>
        <sz val="10"/>
        <rFont val="Calibri"/>
        <family val="2"/>
      </rPr>
      <t xml:space="preserve"> - No support funding</t>
    </r>
  </si>
  <si>
    <r>
      <rPr>
        <b/>
        <sz val="10"/>
        <rFont val="Calibri"/>
        <family val="2"/>
      </rPr>
      <t>100 -</t>
    </r>
    <r>
      <rPr>
        <sz val="10"/>
        <rFont val="Calibri"/>
        <family val="2"/>
      </rPr>
      <t xml:space="preserve"> &lt; 5 years 
</t>
    </r>
    <r>
      <rPr>
        <b/>
        <sz val="10"/>
        <rFont val="Calibri"/>
        <family val="2"/>
      </rPr>
      <t>50</t>
    </r>
    <r>
      <rPr>
        <sz val="10"/>
        <rFont val="Calibri"/>
        <family val="2"/>
      </rPr>
      <t xml:space="preserve"> - 5 years
</t>
    </r>
    <r>
      <rPr>
        <b/>
        <sz val="10"/>
        <rFont val="Calibri"/>
        <family val="2"/>
      </rPr>
      <t>0</t>
    </r>
    <r>
      <rPr>
        <sz val="10"/>
        <rFont val="Calibri"/>
        <family val="2"/>
      </rPr>
      <t xml:space="preserve"> - &gt; 5 years or no legal entitlement to permanent residence for ordinary residents</t>
    </r>
  </si>
  <si>
    <r>
      <rPr>
        <b/>
        <sz val="10"/>
        <rFont val="Calibri"/>
        <family val="2"/>
      </rPr>
      <t>100</t>
    </r>
    <r>
      <rPr>
        <sz val="10"/>
        <rFont val="Calibri"/>
        <family val="2"/>
      </rPr>
      <t xml:space="preserve"> - None or at/below level of social assistance and no income source is excluded (please specify)
</t>
    </r>
    <r>
      <rPr>
        <b/>
        <sz val="10"/>
        <rFont val="Calibri"/>
        <family val="2"/>
      </rPr>
      <t>50</t>
    </r>
    <r>
      <rPr>
        <sz val="10"/>
        <rFont val="Calibri"/>
        <family val="2"/>
      </rPr>
      <t xml:space="preserve"> - Higher than social assistance and no income source is excluded
</t>
    </r>
    <r>
      <rPr>
        <b/>
        <sz val="10"/>
        <rFont val="Calibri"/>
        <family val="2"/>
      </rPr>
      <t>0</t>
    </r>
    <r>
      <rPr>
        <sz val="10"/>
        <rFont val="Calibri"/>
        <family val="2"/>
      </rPr>
      <t xml:space="preserve"> - Income source linked to employment or no use of social assistance</t>
    </r>
  </si>
  <si>
    <r>
      <rPr>
        <b/>
        <sz val="10"/>
        <rFont val="Calibri"/>
        <family val="2"/>
      </rPr>
      <t>100 -</t>
    </r>
    <r>
      <rPr>
        <sz val="10"/>
        <rFont val="Calibri"/>
        <family val="2"/>
      </rPr>
      <t xml:space="preserve"> &gt; 5 years
</t>
    </r>
    <r>
      <rPr>
        <b/>
        <sz val="10"/>
        <rFont val="Calibri"/>
        <family val="2"/>
      </rPr>
      <t>50</t>
    </r>
    <r>
      <rPr>
        <sz val="10"/>
        <rFont val="Calibri"/>
        <family val="2"/>
      </rPr>
      <t xml:space="preserve"> - 5 years
</t>
    </r>
    <r>
      <rPr>
        <b/>
        <sz val="10"/>
        <rFont val="Calibri"/>
        <family val="2"/>
      </rPr>
      <t>0</t>
    </r>
    <r>
      <rPr>
        <sz val="10"/>
        <rFont val="Calibri"/>
        <family val="2"/>
      </rPr>
      <t xml:space="preserve"> - &lt; 5 years</t>
    </r>
  </si>
  <si>
    <r>
      <rPr>
        <b/>
        <sz val="10"/>
        <rFont val="Calibri"/>
        <family val="2"/>
      </rPr>
      <t xml:space="preserve">100 - </t>
    </r>
    <r>
      <rPr>
        <sz val="10"/>
        <rFont val="Calibri"/>
        <family val="2"/>
      </rPr>
      <t xml:space="preserve">Automatically
</t>
    </r>
    <r>
      <rPr>
        <b/>
        <sz val="10"/>
        <rFont val="Calibri"/>
        <family val="2"/>
      </rPr>
      <t>50</t>
    </r>
    <r>
      <rPr>
        <sz val="10"/>
        <rFont val="Calibri"/>
        <family val="2"/>
      </rPr>
      <t xml:space="preserve"> - Upon application
</t>
    </r>
    <r>
      <rPr>
        <b/>
        <sz val="10"/>
        <rFont val="Calibri"/>
        <family val="2"/>
      </rPr>
      <t>0</t>
    </r>
    <r>
      <rPr>
        <sz val="10"/>
        <rFont val="Calibri"/>
        <family val="2"/>
      </rPr>
      <t xml:space="preserve"> - Provided original requirements are still met</t>
    </r>
  </si>
  <si>
    <r>
      <rPr>
        <b/>
        <sz val="10"/>
        <rFont val="Calibri"/>
        <family val="2"/>
      </rPr>
      <t xml:space="preserve">100 - </t>
    </r>
    <r>
      <rPr>
        <sz val="10"/>
        <rFont val="Calibri"/>
        <family val="2"/>
      </rPr>
      <t xml:space="preserve">≥ 3 years
</t>
    </r>
    <r>
      <rPr>
        <b/>
        <sz val="10"/>
        <rFont val="Calibri"/>
        <family val="2"/>
      </rPr>
      <t>50</t>
    </r>
    <r>
      <rPr>
        <sz val="10"/>
        <rFont val="Calibri"/>
        <family val="2"/>
      </rPr>
      <t xml:space="preserve"> - 1 year&lt; , &lt; 3 years
</t>
    </r>
    <r>
      <rPr>
        <b/>
        <sz val="10"/>
        <rFont val="Calibri"/>
        <family val="2"/>
      </rPr>
      <t xml:space="preserve">0 - </t>
    </r>
    <r>
      <rPr>
        <sz val="10"/>
        <rFont val="Calibri"/>
        <family val="2"/>
      </rPr>
      <t>≤ 1  year</t>
    </r>
  </si>
  <si>
    <r>
      <rPr>
        <b/>
        <sz val="10"/>
        <rFont val="Calibri"/>
        <family val="2"/>
      </rPr>
      <t>100</t>
    </r>
    <r>
      <rPr>
        <sz val="10"/>
        <rFont val="Calibri"/>
        <family val="2"/>
      </rPr>
      <t xml:space="preserve"> - Equal access with nationals
</t>
    </r>
    <r>
      <rPr>
        <b/>
        <sz val="10"/>
        <rFont val="Calibri"/>
        <family val="2"/>
      </rPr>
      <t>50</t>
    </r>
    <r>
      <rPr>
        <sz val="10"/>
        <rFont val="Calibri"/>
        <family val="2"/>
      </rPr>
      <t xml:space="preserve"> - Priority to nationals
</t>
    </r>
    <r>
      <rPr>
        <b/>
        <sz val="10"/>
        <rFont val="Calibri"/>
        <family val="2"/>
      </rPr>
      <t>0</t>
    </r>
    <r>
      <rPr>
        <sz val="10"/>
        <rFont val="Calibri"/>
        <family val="2"/>
      </rPr>
      <t xml:space="preserve"> - Other limiting conditions apply</t>
    </r>
  </si>
  <si>
    <r>
      <t xml:space="preserve">The law contemplates three categories: Transient residents (90 days) and Temporary residents (2 MERCOSUR and 3 years NonMERCOSUR), who must have re-accredited requirements for renewal or to change categories, and </t>
    </r>
    <r>
      <rPr>
        <b/>
        <sz val="10"/>
        <rFont val="Calibri"/>
        <family val="2"/>
      </rPr>
      <t>Permanent residents, who are not required to re-certify requirements</t>
    </r>
  </si>
  <si>
    <r>
      <rPr>
        <b/>
        <sz val="10"/>
        <rFont val="Calibri"/>
        <family val="2"/>
      </rPr>
      <t>100</t>
    </r>
    <r>
      <rPr>
        <sz val="10"/>
        <rFont val="Calibri"/>
        <family val="2"/>
      </rPr>
      <t xml:space="preserve"> - After ≤ 5 years of total residence(please specify)
</t>
    </r>
    <r>
      <rPr>
        <b/>
        <sz val="10"/>
        <rFont val="Calibri"/>
        <family val="2"/>
      </rPr>
      <t>50</t>
    </r>
    <r>
      <rPr>
        <sz val="10"/>
        <rFont val="Calibri"/>
        <family val="2"/>
      </rPr>
      <t xml:space="preserve"> - After &gt; 5 &lt; 10 years of total residence (please specify)
</t>
    </r>
    <r>
      <rPr>
        <b/>
        <sz val="10"/>
        <rFont val="Calibri"/>
        <family val="2"/>
      </rPr>
      <t>0</t>
    </r>
    <r>
      <rPr>
        <sz val="10"/>
        <rFont val="Calibri"/>
        <family val="2"/>
      </rPr>
      <t xml:space="preserve"> - After ≥ 10 years of total residence (please specify)</t>
    </r>
  </si>
  <si>
    <r>
      <rPr>
        <b/>
        <sz val="10"/>
        <rFont val="Calibri"/>
        <family val="2"/>
      </rPr>
      <t>100</t>
    </r>
    <r>
      <rPr>
        <sz val="10"/>
        <rFont val="Calibri"/>
        <family val="2"/>
      </rPr>
      <t xml:space="preserve"> - Automatic at birth – unconditional
</t>
    </r>
    <r>
      <rPr>
        <b/>
        <sz val="10"/>
        <rFont val="Calibri"/>
        <family val="2"/>
      </rPr>
      <t>67 -</t>
    </r>
    <r>
      <rPr>
        <sz val="10"/>
        <rFont val="Calibri"/>
        <family val="2"/>
      </rPr>
      <t xml:space="preserve"> Automatic, but attached to conditions related to the parents’ status or to other requirements (e.g., age of majority)
</t>
    </r>
    <r>
      <rPr>
        <b/>
        <sz val="10"/>
        <rFont val="Calibri"/>
        <family val="2"/>
      </rPr>
      <t>33</t>
    </r>
    <r>
      <rPr>
        <sz val="10"/>
        <rFont val="Calibri"/>
        <family val="2"/>
      </rPr>
      <t xml:space="preserve"> - Upon simple application or declaration after birth
</t>
    </r>
    <r>
      <rPr>
        <b/>
        <sz val="10"/>
        <rFont val="Calibri"/>
        <family val="2"/>
      </rPr>
      <t xml:space="preserve">0 - </t>
    </r>
    <r>
      <rPr>
        <sz val="10"/>
        <rFont val="Calibri"/>
        <family val="2"/>
      </rPr>
      <t xml:space="preserve">naturalization procedure (facilitated or not) </t>
    </r>
  </si>
  <si>
    <r>
      <rPr>
        <b/>
        <sz val="10"/>
        <rFont val="Calibri"/>
        <family val="2"/>
      </rPr>
      <t>100</t>
    </r>
    <r>
      <rPr>
        <sz val="10"/>
        <rFont val="Calibri"/>
        <family val="2"/>
      </rPr>
      <t xml:space="preserve"> - No Assessment OR A1 or less set as standard (please specify which)
</t>
    </r>
    <r>
      <rPr>
        <b/>
        <sz val="10"/>
        <rFont val="Calibri"/>
        <family val="2"/>
      </rPr>
      <t>50</t>
    </r>
    <r>
      <rPr>
        <sz val="10"/>
        <rFont val="Calibri"/>
        <family val="2"/>
      </rPr>
      <t xml:space="preserve"> - A2 set as standard
</t>
    </r>
    <r>
      <rPr>
        <b/>
        <sz val="10"/>
        <rFont val="Calibri"/>
        <family val="2"/>
      </rPr>
      <t>0</t>
    </r>
    <r>
      <rPr>
        <sz val="10"/>
        <rFont val="Calibri"/>
        <family val="2"/>
      </rPr>
      <t xml:space="preserve"> - B1 or higher set as standard. OR no standards, based on administrative discretion.(please specify which)</t>
    </r>
  </si>
  <si>
    <r>
      <rPr>
        <b/>
        <sz val="10"/>
        <rFont val="Calibri"/>
        <family val="2"/>
      </rPr>
      <t>100</t>
    </r>
    <r>
      <rPr>
        <sz val="10"/>
        <rFont val="Calibri"/>
        <family val="2"/>
      </rPr>
      <t xml:space="preserve"> - No Requirement OR Voluntary provision of information (please specify which)
</t>
    </r>
    <r>
      <rPr>
        <b/>
        <sz val="10"/>
        <rFont val="Calibri"/>
        <family val="2"/>
      </rPr>
      <t>50</t>
    </r>
    <r>
      <rPr>
        <sz val="10"/>
        <rFont val="Calibri"/>
        <family val="2"/>
      </rPr>
      <t xml:space="preserve"> - Requirement to complete a course
</t>
    </r>
    <r>
      <rPr>
        <b/>
        <sz val="10"/>
        <rFont val="Calibri"/>
        <family val="2"/>
      </rPr>
      <t xml:space="preserve">0 </t>
    </r>
    <r>
      <rPr>
        <sz val="10"/>
        <rFont val="Calibri"/>
        <family val="2"/>
      </rPr>
      <t>- Requirement to pass an integration test/assessment</t>
    </r>
  </si>
  <si>
    <r>
      <rPr>
        <b/>
        <sz val="10"/>
        <rFont val="Calibri"/>
        <family val="2"/>
      </rPr>
      <t>100</t>
    </r>
    <r>
      <rPr>
        <sz val="10"/>
        <rFont val="Calibri"/>
        <family val="2"/>
      </rPr>
      <t xml:space="preserve"> - None
</t>
    </r>
    <r>
      <rPr>
        <b/>
        <sz val="10"/>
        <rFont val="Calibri"/>
        <family val="2"/>
      </rPr>
      <t>50</t>
    </r>
    <r>
      <rPr>
        <sz val="10"/>
        <rFont val="Calibri"/>
        <family val="2"/>
      </rPr>
      <t xml:space="preserve"> - Minimum income (e.g. acknowledged level of poverty threshold)/no income source is excluded
</t>
    </r>
    <r>
      <rPr>
        <b/>
        <sz val="10"/>
        <rFont val="Calibri"/>
        <family val="2"/>
      </rPr>
      <t>0</t>
    </r>
    <r>
      <rPr>
        <sz val="10"/>
        <rFont val="Calibri"/>
        <family val="2"/>
      </rPr>
      <t xml:space="preserve"> - Additional requirements (e.g. employment, stable and sufficient resources, higher levels of income)</t>
    </r>
  </si>
  <si>
    <r>
      <rPr>
        <b/>
        <sz val="10"/>
        <rFont val="Calibri"/>
        <family val="2"/>
      </rPr>
      <t xml:space="preserve">100 </t>
    </r>
    <r>
      <rPr>
        <sz val="10"/>
        <rFont val="Calibri"/>
        <family val="2"/>
      </rPr>
      <t xml:space="preserve">- Crimes with sentences of imprisonment for ≥ 5 years OR Use of qualifying period instead of refusal
</t>
    </r>
    <r>
      <rPr>
        <b/>
        <sz val="10"/>
        <rFont val="Calibri"/>
        <family val="2"/>
      </rPr>
      <t>50</t>
    </r>
    <r>
      <rPr>
        <sz val="10"/>
        <rFont val="Calibri"/>
        <family val="2"/>
      </rPr>
      <t xml:space="preserve"> - Crimes with sentences of imprisonment for &lt; 5 years
</t>
    </r>
    <r>
      <rPr>
        <b/>
        <sz val="10"/>
        <rFont val="Calibri"/>
        <family val="2"/>
      </rPr>
      <t xml:space="preserve">0 </t>
    </r>
    <r>
      <rPr>
        <sz val="10"/>
        <rFont val="Calibri"/>
        <family val="2"/>
      </rPr>
      <t>- For other offences (e.g. misdemeanours, minor offenses, pending criminal procedure)</t>
    </r>
  </si>
  <si>
    <r>
      <t xml:space="preserve">100 </t>
    </r>
    <r>
      <rPr>
        <sz val="10"/>
        <rFont val="Calibri"/>
        <family val="2"/>
      </rPr>
      <t>- No requirement for anyone</t>
    </r>
    <r>
      <rPr>
        <b/>
        <sz val="10"/>
        <rFont val="Calibri"/>
        <family val="2"/>
      </rPr>
      <t xml:space="preserve">
50 </t>
    </r>
    <r>
      <rPr>
        <sz val="10"/>
        <rFont val="Calibri"/>
        <family val="2"/>
      </rPr>
      <t>- Yes, but with multiple substantial exemptions: a. On humanitarian grounds (e.g. for refugees, stateless); b. On accessibility grounds (e.g. cost, distance, impossibility))</t>
    </r>
    <r>
      <rPr>
        <b/>
        <sz val="10"/>
        <rFont val="Calibri"/>
        <family val="2"/>
      </rPr>
      <t xml:space="preserve">
0 </t>
    </r>
    <r>
      <rPr>
        <sz val="10"/>
        <rFont val="Calibri"/>
        <family val="2"/>
      </rPr>
      <t>- Yes, and no substantive exceptions (beyond humanitarian reasons, e.g., exemptions only for spouses, citizens of certain countries /person not being able to renounce origin country citizenship)</t>
    </r>
  </si>
  <si>
    <r>
      <rPr>
        <b/>
        <sz val="10"/>
        <rFont val="Calibri"/>
        <family val="2"/>
      </rPr>
      <t>100</t>
    </r>
    <r>
      <rPr>
        <sz val="10"/>
        <rFont val="Calibri"/>
        <family val="2"/>
      </rPr>
      <t xml:space="preserve"> - All three grounds
</t>
    </r>
    <r>
      <rPr>
        <b/>
        <sz val="10"/>
        <rFont val="Calibri"/>
        <family val="2"/>
      </rPr>
      <t>50</t>
    </r>
    <r>
      <rPr>
        <sz val="10"/>
        <rFont val="Calibri"/>
        <family val="2"/>
      </rPr>
      <t xml:space="preserve"> - Two grounds (please specify which ones)
</t>
    </r>
    <r>
      <rPr>
        <b/>
        <sz val="10"/>
        <rFont val="Calibri"/>
        <family val="2"/>
      </rPr>
      <t>0</t>
    </r>
    <r>
      <rPr>
        <sz val="10"/>
        <rFont val="Calibri"/>
        <family val="2"/>
      </rPr>
      <t xml:space="preserve"> - Ground a, none, or only based on international standards or constitution, subject to judicial interpretation</t>
    </r>
  </si>
  <si>
    <r>
      <rPr>
        <b/>
        <sz val="10"/>
        <rFont val="Calibri"/>
        <family val="2"/>
      </rPr>
      <t>100</t>
    </r>
    <r>
      <rPr>
        <sz val="10"/>
        <rFont val="Calibri"/>
        <family val="2"/>
      </rPr>
      <t xml:space="preserve"> - All three grounds
</t>
    </r>
    <r>
      <rPr>
        <b/>
        <sz val="10"/>
        <rFont val="Calibri"/>
        <family val="2"/>
      </rPr>
      <t>50</t>
    </r>
    <r>
      <rPr>
        <sz val="10"/>
        <rFont val="Calibri"/>
        <family val="2"/>
      </rPr>
      <t xml:space="preserve"> - Two grounds
</t>
    </r>
    <r>
      <rPr>
        <b/>
        <sz val="10"/>
        <rFont val="Calibri"/>
        <family val="2"/>
      </rPr>
      <t xml:space="preserve">0 </t>
    </r>
    <r>
      <rPr>
        <sz val="10"/>
        <rFont val="Calibri"/>
        <family val="2"/>
      </rPr>
      <t>- Ground a, none, or only based on international standards or constitution, subject to judicial interpretation</t>
    </r>
  </si>
  <si>
    <r>
      <rPr>
        <b/>
        <sz val="10"/>
        <rFont val="Calibri"/>
        <family val="2"/>
      </rPr>
      <t>0</t>
    </r>
    <r>
      <rPr>
        <sz val="10"/>
        <rFont val="Calibri"/>
        <family val="2"/>
      </rPr>
      <t xml:space="preserve"> - None
</t>
    </r>
    <r>
      <rPr>
        <b/>
        <sz val="10"/>
        <rFont val="Calibri"/>
        <family val="2"/>
      </rPr>
      <t>25</t>
    </r>
    <r>
      <rPr>
        <sz val="10"/>
        <rFont val="Calibri"/>
        <family val="2"/>
      </rPr>
      <t xml:space="preserve"> - One of these
</t>
    </r>
    <r>
      <rPr>
        <b/>
        <sz val="10"/>
        <rFont val="Calibri"/>
        <family val="2"/>
      </rPr>
      <t>50</t>
    </r>
    <r>
      <rPr>
        <sz val="10"/>
        <rFont val="Calibri"/>
        <family val="2"/>
      </rPr>
      <t xml:space="preserve"> - Two of these
</t>
    </r>
    <r>
      <rPr>
        <b/>
        <sz val="10"/>
        <rFont val="Calibri"/>
        <family val="2"/>
      </rPr>
      <t xml:space="preserve">75 - </t>
    </r>
    <r>
      <rPr>
        <sz val="10"/>
        <rFont val="Calibri"/>
        <family val="2"/>
      </rPr>
      <t xml:space="preserve">Three of these
</t>
    </r>
    <r>
      <rPr>
        <b/>
        <sz val="10"/>
        <rFont val="Calibri"/>
        <family val="2"/>
      </rPr>
      <t>100</t>
    </r>
    <r>
      <rPr>
        <sz val="10"/>
        <rFont val="Calibri"/>
        <family val="2"/>
      </rPr>
      <t xml:space="preserve"> - All four of these</t>
    </r>
  </si>
  <si>
    <r>
      <rPr>
        <b/>
        <sz val="10"/>
        <rFont val="Calibri"/>
        <family val="2"/>
      </rPr>
      <t>100</t>
    </r>
    <r>
      <rPr>
        <sz val="10"/>
        <rFont val="Calibri"/>
        <family val="2"/>
      </rPr>
      <t xml:space="preserve"> - All three grounds
</t>
    </r>
    <r>
      <rPr>
        <b/>
        <sz val="10"/>
        <rFont val="Calibri"/>
        <family val="2"/>
      </rPr>
      <t>50</t>
    </r>
    <r>
      <rPr>
        <sz val="10"/>
        <rFont val="Calibri"/>
        <family val="2"/>
      </rPr>
      <t xml:space="preserve"> - Two grounds
</t>
    </r>
    <r>
      <rPr>
        <b/>
        <sz val="10"/>
        <rFont val="Calibri"/>
        <family val="2"/>
      </rPr>
      <t>0</t>
    </r>
    <r>
      <rPr>
        <sz val="10"/>
        <rFont val="Calibri"/>
        <family val="2"/>
      </rPr>
      <t xml:space="preserve"> - Ground A</t>
    </r>
  </si>
  <si>
    <r>
      <rPr>
        <b/>
        <sz val="10"/>
        <rFont val="Calibri"/>
        <family val="2"/>
      </rPr>
      <t xml:space="preserve">0 - </t>
    </r>
    <r>
      <rPr>
        <sz val="10"/>
        <rFont val="Calibri"/>
        <family val="2"/>
      </rPr>
      <t xml:space="preserve">No specialized Body
</t>
    </r>
    <r>
      <rPr>
        <b/>
        <sz val="10"/>
        <rFont val="Calibri"/>
        <family val="2"/>
      </rPr>
      <t>33</t>
    </r>
    <r>
      <rPr>
        <sz val="10"/>
        <rFont val="Calibri"/>
        <family val="2"/>
      </rPr>
      <t xml:space="preserve"> - One of these
</t>
    </r>
    <r>
      <rPr>
        <b/>
        <sz val="10"/>
        <rFont val="Calibri"/>
        <family val="2"/>
      </rPr>
      <t>67</t>
    </r>
    <r>
      <rPr>
        <sz val="10"/>
        <rFont val="Calibri"/>
        <family val="2"/>
      </rPr>
      <t xml:space="preserve"> - Two of these
</t>
    </r>
    <r>
      <rPr>
        <b/>
        <sz val="10"/>
        <rFont val="Calibri"/>
        <family val="2"/>
      </rPr>
      <t>100</t>
    </r>
    <r>
      <rPr>
        <sz val="10"/>
        <rFont val="Calibri"/>
        <family val="2"/>
      </rPr>
      <t xml:space="preserve"> - Three of these</t>
    </r>
  </si>
  <si>
    <r>
      <rPr>
        <b/>
        <sz val="10"/>
        <rFont val="Calibri"/>
        <family val="2"/>
      </rPr>
      <t xml:space="preserve">100 </t>
    </r>
    <r>
      <rPr>
        <sz val="10"/>
        <rFont val="Calibri"/>
        <family val="2"/>
      </rPr>
      <t xml:space="preserve">- Both of these
</t>
    </r>
    <r>
      <rPr>
        <b/>
        <sz val="10"/>
        <rFont val="Calibri"/>
        <family val="2"/>
      </rPr>
      <t xml:space="preserve">50 </t>
    </r>
    <r>
      <rPr>
        <sz val="10"/>
        <rFont val="Calibri"/>
        <family val="2"/>
      </rPr>
      <t xml:space="preserve">- Only A
</t>
    </r>
    <r>
      <rPr>
        <b/>
        <sz val="10"/>
        <rFont val="Calibri"/>
        <family val="2"/>
      </rPr>
      <t xml:space="preserve">0 </t>
    </r>
    <r>
      <rPr>
        <sz val="10"/>
        <rFont val="Calibri"/>
        <family val="2"/>
      </rPr>
      <t>- None of these</t>
    </r>
  </si>
  <si>
    <t>According to the art. 4 antidiscrimination law 24515 (1995)</t>
  </si>
  <si>
    <r>
      <rPr>
        <b/>
        <sz val="10"/>
        <rFont val="Calibri"/>
        <family val="2"/>
      </rPr>
      <t>100</t>
    </r>
    <r>
      <rPr>
        <sz val="10"/>
        <rFont val="Calibri"/>
        <family val="2"/>
      </rPr>
      <t xml:space="preserve"> -  Inclusion is unconditional
</t>
    </r>
    <r>
      <rPr>
        <b/>
        <sz val="10"/>
        <rFont val="Calibri"/>
        <family val="2"/>
      </rPr>
      <t>50</t>
    </r>
    <r>
      <rPr>
        <sz val="10"/>
        <rFont val="Calibri"/>
        <family val="2"/>
      </rPr>
      <t xml:space="preserve"> - Some conditions for inclusion
</t>
    </r>
    <r>
      <rPr>
        <b/>
        <sz val="10"/>
        <rFont val="Calibri"/>
        <family val="2"/>
      </rPr>
      <t>0</t>
    </r>
    <r>
      <rPr>
        <sz val="10"/>
        <rFont val="Calibri"/>
        <family val="2"/>
      </rPr>
      <t xml:space="preserve"> - No inclusion (costs must be paid in full by the user or by a commercial insurance policy)</t>
    </r>
  </si>
  <si>
    <r>
      <rPr>
        <b/>
        <sz val="10"/>
        <rFont val="Calibri"/>
        <family val="2"/>
      </rPr>
      <t>100</t>
    </r>
    <r>
      <rPr>
        <sz val="10"/>
        <rFont val="Calibri"/>
        <family val="2"/>
      </rPr>
      <t xml:space="preserve"> - Neither
50 - A or B (please specify)
0 - A and B</t>
    </r>
  </si>
  <si>
    <r>
      <rPr>
        <b/>
        <sz val="10"/>
        <rFont val="Calibri"/>
        <family val="2"/>
      </rPr>
      <t xml:space="preserve">100 </t>
    </r>
    <r>
      <rPr>
        <sz val="10"/>
        <rFont val="Calibri"/>
        <family val="2"/>
      </rPr>
      <t xml:space="preserve">-  Inclusion is unconditional
</t>
    </r>
    <r>
      <rPr>
        <b/>
        <sz val="10"/>
        <rFont val="Calibri"/>
        <family val="2"/>
      </rPr>
      <t>50</t>
    </r>
    <r>
      <rPr>
        <sz val="10"/>
        <rFont val="Calibri"/>
        <family val="2"/>
      </rPr>
      <t xml:space="preserve"> - Some conditions for inclusion
</t>
    </r>
    <r>
      <rPr>
        <b/>
        <sz val="10"/>
        <rFont val="Calibri"/>
        <family val="2"/>
      </rPr>
      <t>0</t>
    </r>
    <r>
      <rPr>
        <sz val="10"/>
        <rFont val="Calibri"/>
        <family val="2"/>
      </rPr>
      <t xml:space="preserve"> - No inclusion (costs must be paid in full by the user or by a commercial insurance policy)</t>
    </r>
  </si>
  <si>
    <r>
      <t xml:space="preserve">100 </t>
    </r>
    <r>
      <rPr>
        <sz val="10"/>
        <rFont val="Calibri"/>
        <family val="2"/>
      </rPr>
      <t>- All three groups</t>
    </r>
    <r>
      <rPr>
        <b/>
        <sz val="10"/>
        <rFont val="Calibri"/>
        <family val="2"/>
      </rPr>
      <t xml:space="preserve">
67    </t>
    </r>
    <r>
      <rPr>
        <sz val="10"/>
        <rFont val="Calibri"/>
        <family val="2"/>
      </rPr>
      <t xml:space="preserve">- Two groups (please specify) 
</t>
    </r>
    <r>
      <rPr>
        <b/>
        <sz val="10"/>
        <rFont val="Calibri"/>
        <family val="2"/>
      </rPr>
      <t xml:space="preserve">33  </t>
    </r>
    <r>
      <rPr>
        <sz val="10"/>
        <rFont val="Calibri"/>
        <family val="2"/>
      </rPr>
      <t xml:space="preserve">  - One group   (please specify) </t>
    </r>
    <r>
      <rPr>
        <b/>
        <sz val="10"/>
        <rFont val="Calibri"/>
        <family val="2"/>
      </rPr>
      <t xml:space="preserve">
0    </t>
    </r>
    <r>
      <rPr>
        <sz val="10"/>
        <rFont val="Calibri"/>
        <family val="2"/>
      </rPr>
      <t xml:space="preserve">  - None</t>
    </r>
  </si>
  <si>
    <r>
      <t xml:space="preserve">100 </t>
    </r>
    <r>
      <rPr>
        <sz val="10"/>
        <rFont val="Calibri"/>
        <family val="2"/>
      </rPr>
      <t>- All three groups</t>
    </r>
    <r>
      <rPr>
        <b/>
        <sz val="10"/>
        <rFont val="Calibri"/>
        <family val="2"/>
      </rPr>
      <t xml:space="preserve">
67   </t>
    </r>
    <r>
      <rPr>
        <sz val="10"/>
        <rFont val="Calibri"/>
        <family val="2"/>
      </rPr>
      <t xml:space="preserve"> - Two groups (please specify) </t>
    </r>
    <r>
      <rPr>
        <b/>
        <sz val="10"/>
        <rFont val="Calibri"/>
        <family val="2"/>
      </rPr>
      <t xml:space="preserve">
33    </t>
    </r>
    <r>
      <rPr>
        <sz val="10"/>
        <rFont val="Calibri"/>
        <family val="2"/>
      </rPr>
      <t xml:space="preserve">- One group   (please specify) </t>
    </r>
    <r>
      <rPr>
        <b/>
        <sz val="10"/>
        <rFont val="Calibri"/>
        <family val="2"/>
      </rPr>
      <t xml:space="preserve">
0      </t>
    </r>
    <r>
      <rPr>
        <sz val="10"/>
        <rFont val="Calibri"/>
        <family val="2"/>
      </rPr>
      <t>- None</t>
    </r>
  </si>
  <si>
    <r>
      <rPr>
        <b/>
        <sz val="10"/>
        <rFont val="Calibri"/>
        <family val="2"/>
      </rPr>
      <t xml:space="preserve">100 </t>
    </r>
    <r>
      <rPr>
        <sz val="10"/>
        <rFont val="Calibri"/>
        <family val="2"/>
      </rPr>
      <t xml:space="preserve">- Interpreters are available free of charge to patients
</t>
    </r>
    <r>
      <rPr>
        <b/>
        <sz val="10"/>
        <rFont val="Calibri"/>
        <family val="2"/>
      </rPr>
      <t>50</t>
    </r>
    <r>
      <rPr>
        <sz val="10"/>
        <rFont val="Calibri"/>
        <family val="2"/>
      </rPr>
      <t xml:space="preserve"> - Interpreters are available but patients must pay all (or a substantial part) of the costs
</t>
    </r>
    <r>
      <rPr>
        <b/>
        <sz val="10"/>
        <rFont val="Calibri"/>
        <family val="2"/>
      </rPr>
      <t>0</t>
    </r>
    <r>
      <rPr>
        <sz val="10"/>
        <rFont val="Calibri"/>
        <family val="2"/>
      </rPr>
      <t xml:space="preserve"> - No interpretation services available</t>
    </r>
  </si>
  <si>
    <r>
      <rPr>
        <b/>
        <sz val="10"/>
        <rFont val="Calibri"/>
        <family val="2"/>
      </rPr>
      <t>100</t>
    </r>
    <r>
      <rPr>
        <sz val="10"/>
        <rFont val="Calibri"/>
        <family val="2"/>
      </rPr>
      <t xml:space="preserve"> - 3-5 of these (please specify)
</t>
    </r>
    <r>
      <rPr>
        <b/>
        <sz val="10"/>
        <rFont val="Calibri"/>
        <family val="2"/>
      </rPr>
      <t>50</t>
    </r>
    <r>
      <rPr>
        <sz val="10"/>
        <rFont val="Calibri"/>
        <family val="2"/>
      </rPr>
      <t xml:space="preserve"> - 1-2 of these (please specify)
</t>
    </r>
    <r>
      <rPr>
        <b/>
        <sz val="10"/>
        <rFont val="Calibri"/>
        <family val="2"/>
      </rPr>
      <t>0</t>
    </r>
    <r>
      <rPr>
        <sz val="10"/>
        <rFont val="Calibri"/>
        <family val="2"/>
      </rPr>
      <t xml:space="preserve"> - None of these </t>
    </r>
  </si>
  <si>
    <r>
      <rPr>
        <b/>
        <sz val="10"/>
        <rFont val="Calibri"/>
        <family val="2"/>
      </rPr>
      <t>100</t>
    </r>
    <r>
      <rPr>
        <sz val="10"/>
        <rFont val="Calibri"/>
        <family val="2"/>
      </rPr>
      <t xml:space="preserve"> - 3-4 of these (please specify)
</t>
    </r>
    <r>
      <rPr>
        <b/>
        <sz val="10"/>
        <rFont val="Calibri"/>
        <family val="2"/>
      </rPr>
      <t>50</t>
    </r>
    <r>
      <rPr>
        <sz val="10"/>
        <rFont val="Calibri"/>
        <family val="2"/>
      </rPr>
      <t xml:space="preserve"> - 1-2 of these (please specify)
</t>
    </r>
    <r>
      <rPr>
        <b/>
        <sz val="10"/>
        <rFont val="Calibri"/>
        <family val="2"/>
      </rPr>
      <t>0</t>
    </r>
    <r>
      <rPr>
        <sz val="10"/>
        <rFont val="Calibri"/>
        <family val="2"/>
      </rPr>
      <t xml:space="preserve"> - None of these topics </t>
    </r>
  </si>
  <si>
    <r>
      <rPr>
        <b/>
        <sz val="10"/>
        <color theme="1"/>
        <rFont val="Calibri"/>
        <family val="2"/>
      </rPr>
      <t>100</t>
    </r>
    <r>
      <rPr>
        <sz val="10"/>
        <color theme="1"/>
        <rFont val="Calibri"/>
        <family val="2"/>
      </rPr>
      <t xml:space="preserve"> - All of them
</t>
    </r>
    <r>
      <rPr>
        <b/>
        <sz val="10"/>
        <color theme="1"/>
        <rFont val="Calibri"/>
        <family val="2"/>
      </rPr>
      <t>50</t>
    </r>
    <r>
      <rPr>
        <sz val="10"/>
        <color theme="1"/>
        <rFont val="Calibri"/>
        <family val="2"/>
      </rPr>
      <t xml:space="preserve"> - A and (C or certain categories of B)
</t>
    </r>
    <r>
      <rPr>
        <b/>
        <sz val="10"/>
        <color theme="1"/>
        <rFont val="Calibri"/>
        <family val="2"/>
      </rPr>
      <t>0</t>
    </r>
    <r>
      <rPr>
        <sz val="10"/>
        <color theme="1"/>
        <rFont val="Calibri"/>
        <family val="2"/>
      </rPr>
      <t xml:space="preserve"> - Only A or none</t>
    </r>
  </si>
  <si>
    <r>
      <rPr>
        <b/>
        <sz val="10"/>
        <rFont val="Calibri"/>
        <family val="2"/>
      </rPr>
      <t>100</t>
    </r>
    <r>
      <rPr>
        <sz val="10"/>
        <rFont val="Calibri"/>
        <family val="2"/>
      </rPr>
      <t xml:space="preserve"> - Yes. There are no additional restrictions than those based on type of permit mentioned in 1 
</t>
    </r>
    <r>
      <rPr>
        <b/>
        <sz val="10"/>
        <rFont val="Calibri"/>
        <family val="2"/>
      </rPr>
      <t>50</t>
    </r>
    <r>
      <rPr>
        <sz val="10"/>
        <rFont val="Calibri"/>
        <family val="2"/>
      </rPr>
      <t xml:space="preserve"> - Other limiting conditions that apply to foreign residents, e.g. 
</t>
    </r>
    <r>
      <rPr>
        <b/>
        <sz val="10"/>
        <rFont val="Calibri"/>
        <family val="2"/>
      </rPr>
      <t>0</t>
    </r>
    <r>
      <rPr>
        <sz val="10"/>
        <rFont val="Calibri"/>
        <family val="2"/>
      </rPr>
      <t xml:space="preserve"> - Certain sectors and activities solely for nationals (please specify)</t>
    </r>
  </si>
  <si>
    <r>
      <rPr>
        <b/>
        <sz val="10"/>
        <rFont val="Calibri"/>
        <family val="2"/>
      </rPr>
      <t>100</t>
    </r>
    <r>
      <rPr>
        <sz val="10"/>
        <rFont val="Calibri"/>
        <family val="2"/>
      </rPr>
      <t xml:space="preserve"> - Yes. There are no additional restrictions than those based on type of permit mentioned in 1
</t>
    </r>
    <r>
      <rPr>
        <b/>
        <sz val="10"/>
        <rFont val="Calibri"/>
        <family val="2"/>
      </rPr>
      <t>50</t>
    </r>
    <r>
      <rPr>
        <sz val="10"/>
        <rFont val="Calibri"/>
        <family val="2"/>
      </rPr>
      <t xml:space="preserve"> - Other limiting conditions that apply to foreign residents, e.g. linguistic testing (please specify)
</t>
    </r>
    <r>
      <rPr>
        <b/>
        <sz val="10"/>
        <rFont val="Calibri"/>
        <family val="2"/>
      </rPr>
      <t>0</t>
    </r>
    <r>
      <rPr>
        <sz val="10"/>
        <rFont val="Calibri"/>
        <family val="2"/>
      </rPr>
      <t xml:space="preserve"> - Certain sectors and activities solely for nationals (please specify)</t>
    </r>
  </si>
  <si>
    <r>
      <rPr>
        <b/>
        <sz val="10"/>
        <color theme="1"/>
        <rFont val="Calibri"/>
        <family val="2"/>
      </rPr>
      <t>100</t>
    </r>
    <r>
      <rPr>
        <sz val="10"/>
        <color theme="1"/>
        <rFont val="Calibri"/>
        <family val="2"/>
      </rPr>
      <t xml:space="preserve"> - All of them
</t>
    </r>
    <r>
      <rPr>
        <b/>
        <sz val="10"/>
        <color theme="1"/>
        <rFont val="Calibri"/>
        <family val="2"/>
      </rPr>
      <t>50</t>
    </r>
    <r>
      <rPr>
        <sz val="10"/>
        <color theme="1"/>
        <rFont val="Calibri"/>
        <family val="2"/>
      </rPr>
      <t xml:space="preserve"> - A and (C or certain categories of B) 
</t>
    </r>
    <r>
      <rPr>
        <b/>
        <sz val="10"/>
        <color theme="1"/>
        <rFont val="Calibri"/>
        <family val="2"/>
      </rPr>
      <t>0</t>
    </r>
    <r>
      <rPr>
        <sz val="10"/>
        <color theme="1"/>
        <rFont val="Calibri"/>
        <family val="2"/>
      </rPr>
      <t xml:space="preserve"> - Only A or none</t>
    </r>
  </si>
  <si>
    <r>
      <rPr>
        <b/>
        <sz val="10"/>
        <color theme="1"/>
        <rFont val="Calibri"/>
        <family val="2"/>
      </rPr>
      <t>100</t>
    </r>
    <r>
      <rPr>
        <sz val="10"/>
        <color theme="1"/>
        <rFont val="Calibri"/>
        <family val="2"/>
      </rPr>
      <t xml:space="preserve"> - All of them has access to both 1) and 2)
67 - All of them has access to 1) 
</t>
    </r>
    <r>
      <rPr>
        <b/>
        <sz val="10"/>
        <color theme="1"/>
        <rFont val="Calibri"/>
        <family val="2"/>
      </rPr>
      <t>33</t>
    </r>
    <r>
      <rPr>
        <sz val="10"/>
        <color theme="1"/>
        <rFont val="Calibri"/>
        <family val="2"/>
      </rPr>
      <t xml:space="preserve"> - A and (C or certain categories of B) has equal access to 1)
</t>
    </r>
    <r>
      <rPr>
        <b/>
        <sz val="10"/>
        <color theme="1"/>
        <rFont val="Calibri"/>
        <family val="2"/>
      </rPr>
      <t>0</t>
    </r>
    <r>
      <rPr>
        <sz val="10"/>
        <color theme="1"/>
        <rFont val="Calibri"/>
        <family val="2"/>
      </rPr>
      <t xml:space="preserve"> - Only A or none has equal access to 1) 
</t>
    </r>
  </si>
  <si>
    <r>
      <rPr>
        <b/>
        <sz val="10"/>
        <color theme="1"/>
        <rFont val="Calibri"/>
        <family val="2"/>
      </rPr>
      <t>100</t>
    </r>
    <r>
      <rPr>
        <sz val="10"/>
        <color theme="1"/>
        <rFont val="Calibri"/>
        <family val="2"/>
      </rPr>
      <t xml:space="preserve"> - Same procedures and fees as for nationals 
</t>
    </r>
    <r>
      <rPr>
        <b/>
        <sz val="10"/>
        <color theme="1"/>
        <rFont val="Calibri"/>
        <family val="2"/>
      </rPr>
      <t>50</t>
    </r>
    <r>
      <rPr>
        <sz val="10"/>
        <color theme="1"/>
        <rFont val="Calibri"/>
        <family val="2"/>
      </rPr>
      <t xml:space="preserve"> - Different procedure than for nationals (e.g. more documents and/or higher fees are required)
</t>
    </r>
    <r>
      <rPr>
        <b/>
        <sz val="10"/>
        <color theme="1"/>
        <rFont val="Calibri"/>
        <family val="2"/>
      </rPr>
      <t>0</t>
    </r>
    <r>
      <rPr>
        <sz val="10"/>
        <color theme="1"/>
        <rFont val="Calibri"/>
        <family val="2"/>
      </rPr>
      <t xml:space="preserve"> - Ad hoc/No procedure for recognition of titles for certain TCN residents or certain fields of study (e.g. recognition depending on mutual recognition agreements)</t>
    </r>
  </si>
  <si>
    <r>
      <rPr>
        <b/>
        <sz val="10"/>
        <rFont val="Calibri"/>
        <family val="2"/>
      </rPr>
      <t>100</t>
    </r>
    <r>
      <rPr>
        <sz val="10"/>
        <rFont val="Calibri"/>
        <family val="2"/>
      </rPr>
      <t xml:space="preserve"> - A and b (please specify content)
</t>
    </r>
    <r>
      <rPr>
        <b/>
        <sz val="10"/>
        <rFont val="Calibri"/>
        <family val="2"/>
      </rPr>
      <t>50</t>
    </r>
    <r>
      <rPr>
        <sz val="10"/>
        <rFont val="Calibri"/>
        <family val="2"/>
      </rPr>
      <t xml:space="preserve"> - A or b (please specify content)
</t>
    </r>
    <r>
      <rPr>
        <b/>
        <sz val="10"/>
        <rFont val="Calibri"/>
        <family val="2"/>
      </rPr>
      <t>0</t>
    </r>
    <r>
      <rPr>
        <sz val="10"/>
        <rFont val="Calibri"/>
        <family val="2"/>
      </rPr>
      <t xml:space="preserve"> - Only ad hoc (mainly through projects implemented by NGOs)</t>
    </r>
  </si>
  <si>
    <r>
      <rPr>
        <b/>
        <sz val="10"/>
        <rFont val="Calibri"/>
        <family val="2"/>
      </rPr>
      <t>100</t>
    </r>
    <r>
      <rPr>
        <sz val="10"/>
        <rFont val="Calibri"/>
        <family val="2"/>
      </rPr>
      <t xml:space="preserve"> - Both (please specify content)
</t>
    </r>
    <r>
      <rPr>
        <b/>
        <sz val="10"/>
        <rFont val="Calibri"/>
        <family val="2"/>
      </rPr>
      <t>50</t>
    </r>
    <r>
      <rPr>
        <sz val="10"/>
        <rFont val="Calibri"/>
        <family val="2"/>
      </rPr>
      <t xml:space="preserve"> -One of these (please specify content)
</t>
    </r>
    <r>
      <rPr>
        <b/>
        <sz val="10"/>
        <rFont val="Calibri"/>
        <family val="2"/>
      </rPr>
      <t>0</t>
    </r>
    <r>
      <rPr>
        <sz val="10"/>
        <rFont val="Calibri"/>
        <family val="2"/>
      </rPr>
      <t xml:space="preserve"> - Only ad hoc (mainly through projects implemented by NGOs)</t>
    </r>
  </si>
  <si>
    <r>
      <rPr>
        <b/>
        <sz val="10"/>
        <color theme="1"/>
        <rFont val="Calibri"/>
        <family val="2"/>
      </rPr>
      <t xml:space="preserve">100 - </t>
    </r>
    <r>
      <rPr>
        <sz val="10"/>
        <color theme="1"/>
        <rFont val="Calibri"/>
        <family val="2"/>
      </rPr>
      <t xml:space="preserve">All of them
</t>
    </r>
    <r>
      <rPr>
        <b/>
        <sz val="10"/>
        <color theme="1"/>
        <rFont val="Calibri"/>
        <family val="2"/>
      </rPr>
      <t>50</t>
    </r>
    <r>
      <rPr>
        <sz val="10"/>
        <color theme="1"/>
        <rFont val="Calibri"/>
        <family val="2"/>
      </rPr>
      <t xml:space="preserve"> - A and (C or certain categories of B) 
</t>
    </r>
    <r>
      <rPr>
        <b/>
        <sz val="10"/>
        <color theme="1"/>
        <rFont val="Calibri"/>
        <family val="2"/>
      </rPr>
      <t>0</t>
    </r>
    <r>
      <rPr>
        <sz val="10"/>
        <color theme="1"/>
        <rFont val="Calibri"/>
        <family val="2"/>
      </rPr>
      <t xml:space="preserve"> - Only A or none</t>
    </r>
  </si>
  <si>
    <r>
      <t>Residence requirement for ordinary legal residents (sponsor)
Note: "Residence" is defined as the whole period of lawful and habitual stay since entry. For instance, if the requirement is 6 months as a permanent resident, which itself can only be obtained after 2 years' residence, please select "After &gt; 1 year"
(</t>
    </r>
    <r>
      <rPr>
        <u/>
        <sz val="10"/>
        <color theme="1"/>
        <rFont val="Calibri"/>
        <family val="2"/>
      </rPr>
      <t>Please specify in the comment box the exact number of months required</t>
    </r>
    <r>
      <rPr>
        <sz val="10"/>
        <color theme="1"/>
        <rFont val="Calibri"/>
        <family val="2"/>
      </rPr>
      <t>)</t>
    </r>
  </si>
  <si>
    <r>
      <rPr>
        <b/>
        <sz val="10"/>
        <color theme="1"/>
        <rFont val="Calibri"/>
        <family val="2"/>
      </rPr>
      <t>100</t>
    </r>
    <r>
      <rPr>
        <sz val="10"/>
        <color theme="1"/>
        <rFont val="Calibri"/>
        <family val="2"/>
      </rPr>
      <t xml:space="preserve"> - No residence requirement
</t>
    </r>
    <r>
      <rPr>
        <b/>
        <sz val="10"/>
        <color theme="1"/>
        <rFont val="Calibri"/>
        <family val="2"/>
      </rPr>
      <t>50</t>
    </r>
    <r>
      <rPr>
        <sz val="10"/>
        <color theme="1"/>
        <rFont val="Calibri"/>
        <family val="2"/>
      </rPr>
      <t xml:space="preserve"> - ≤  1 year
</t>
    </r>
    <r>
      <rPr>
        <b/>
        <sz val="10"/>
        <color theme="1"/>
        <rFont val="Calibri"/>
        <family val="2"/>
      </rPr>
      <t xml:space="preserve">0 </t>
    </r>
    <r>
      <rPr>
        <sz val="10"/>
        <color theme="1"/>
        <rFont val="Calibri"/>
        <family val="2"/>
      </rPr>
      <t>- &gt;1 year or no legal entitlement to family reunification for ordinary residents.</t>
    </r>
  </si>
  <si>
    <r>
      <rPr>
        <b/>
        <sz val="10"/>
        <color theme="1"/>
        <rFont val="Calibri"/>
        <family val="2"/>
      </rPr>
      <t>100</t>
    </r>
    <r>
      <rPr>
        <sz val="10"/>
        <color theme="1"/>
        <rFont val="Calibri"/>
        <family val="2"/>
      </rPr>
      <t xml:space="preserve"> - Allowed for both a) and b)
</t>
    </r>
    <r>
      <rPr>
        <b/>
        <sz val="10"/>
        <color theme="1"/>
        <rFont val="Calibri"/>
        <family val="2"/>
      </rPr>
      <t>75</t>
    </r>
    <r>
      <rPr>
        <sz val="10"/>
        <color theme="1"/>
        <rFont val="Calibri"/>
        <family val="2"/>
      </rPr>
      <t xml:space="preserve"> - Allowed for either a) or b)
</t>
    </r>
    <r>
      <rPr>
        <b/>
        <sz val="10"/>
        <color theme="1"/>
        <rFont val="Calibri"/>
        <family val="2"/>
      </rPr>
      <t>50</t>
    </r>
    <r>
      <rPr>
        <sz val="10"/>
        <color theme="1"/>
        <rFont val="Calibri"/>
        <family val="2"/>
      </rPr>
      <t xml:space="preserve"> - Restrictive definition of dependency (e.g. only one ground e.g. poor health or income or no access to social benefits) for both a) and b)
</t>
    </r>
    <r>
      <rPr>
        <b/>
        <sz val="10"/>
        <color theme="1"/>
        <rFont val="Calibri"/>
        <family val="2"/>
      </rPr>
      <t>25</t>
    </r>
    <r>
      <rPr>
        <sz val="10"/>
        <color theme="1"/>
        <rFont val="Calibri"/>
        <family val="2"/>
      </rPr>
      <t xml:space="preserve"> - Restrictive definition of dependency (e.g. only one ground e.g. poor health or income or no access to social benefits) for either a) or b)
</t>
    </r>
    <r>
      <rPr>
        <b/>
        <sz val="10"/>
        <color theme="1"/>
        <rFont val="Calibri"/>
        <family val="2"/>
      </rPr>
      <t>0</t>
    </r>
    <r>
      <rPr>
        <sz val="10"/>
        <color theme="1"/>
        <rFont val="Calibri"/>
        <family val="2"/>
      </rPr>
      <t xml:space="preserve"> - Not allowed or by discretion/exception for both a) and b)</t>
    </r>
  </si>
  <si>
    <r>
      <rPr>
        <b/>
        <sz val="10"/>
        <color theme="1"/>
        <rFont val="Calibri"/>
        <family val="2"/>
      </rPr>
      <t>100</t>
    </r>
    <r>
      <rPr>
        <sz val="10"/>
        <color theme="1"/>
        <rFont val="Calibri"/>
        <family val="2"/>
      </rPr>
      <t xml:space="preserve"> - No Requirement OR Voluntary course/information (please specify which)
</t>
    </r>
    <r>
      <rPr>
        <b/>
        <sz val="10"/>
        <color theme="1"/>
        <rFont val="Calibri"/>
        <family val="2"/>
      </rPr>
      <t>50</t>
    </r>
    <r>
      <rPr>
        <sz val="10"/>
        <color theme="1"/>
        <rFont val="Calibri"/>
        <family val="2"/>
      </rPr>
      <t xml:space="preserve"> - Requirement to take a language course
</t>
    </r>
    <r>
      <rPr>
        <b/>
        <sz val="10"/>
        <color theme="1"/>
        <rFont val="Calibri"/>
        <family val="2"/>
      </rPr>
      <t>0</t>
    </r>
    <r>
      <rPr>
        <sz val="10"/>
        <color theme="1"/>
        <rFont val="Calibri"/>
        <family val="2"/>
      </rPr>
      <t xml:space="preserve"> - Requirement includes language test/assessment</t>
    </r>
  </si>
  <si>
    <r>
      <rPr>
        <b/>
        <sz val="10"/>
        <color theme="1"/>
        <rFont val="Calibri"/>
        <family val="2"/>
      </rPr>
      <t xml:space="preserve">100- </t>
    </r>
    <r>
      <rPr>
        <sz val="10"/>
        <color theme="1"/>
        <rFont val="Calibri"/>
        <family val="2"/>
      </rPr>
      <t xml:space="preserve"> None measure OR voluntary information/course (please specify)
</t>
    </r>
    <r>
      <rPr>
        <b/>
        <sz val="10"/>
        <color theme="1"/>
        <rFont val="Calibri"/>
        <family val="2"/>
      </rPr>
      <t>50</t>
    </r>
    <r>
      <rPr>
        <sz val="10"/>
        <color theme="1"/>
        <rFont val="Calibri"/>
        <family val="2"/>
      </rPr>
      <t xml:space="preserve"> - Requirement to take an integration course
</t>
    </r>
    <r>
      <rPr>
        <b/>
        <sz val="10"/>
        <color theme="1"/>
        <rFont val="Calibri"/>
        <family val="2"/>
      </rPr>
      <t>0</t>
    </r>
    <r>
      <rPr>
        <sz val="10"/>
        <color theme="1"/>
        <rFont val="Calibri"/>
        <family val="2"/>
      </rPr>
      <t xml:space="preserve"> - Requirement to pass an integration test/assessment</t>
    </r>
  </si>
  <si>
    <r>
      <rPr>
        <b/>
        <sz val="10"/>
        <color theme="1"/>
        <rFont val="Calibri"/>
        <family val="2"/>
      </rPr>
      <t xml:space="preserve">100 </t>
    </r>
    <r>
      <rPr>
        <sz val="10"/>
        <color theme="1"/>
        <rFont val="Calibri"/>
        <family val="2"/>
      </rPr>
      <t xml:space="preserve">- No Requirement OR Voluntary course/information (please specify which)
</t>
    </r>
    <r>
      <rPr>
        <b/>
        <sz val="10"/>
        <color theme="1"/>
        <rFont val="Calibri"/>
        <family val="2"/>
      </rPr>
      <t>50</t>
    </r>
    <r>
      <rPr>
        <sz val="10"/>
        <color theme="1"/>
        <rFont val="Calibri"/>
        <family val="2"/>
      </rPr>
      <t xml:space="preserve"> - Requirement to take a language course
</t>
    </r>
    <r>
      <rPr>
        <b/>
        <sz val="10"/>
        <color theme="1"/>
        <rFont val="Calibri"/>
        <family val="2"/>
      </rPr>
      <t>0</t>
    </r>
    <r>
      <rPr>
        <sz val="10"/>
        <color theme="1"/>
        <rFont val="Calibri"/>
        <family val="2"/>
      </rPr>
      <t xml:space="preserve"> - Requirement includes language test/assessment</t>
    </r>
  </si>
  <si>
    <r>
      <rPr>
        <b/>
        <sz val="10"/>
        <color theme="1"/>
        <rFont val="Calibri"/>
        <family val="2"/>
      </rPr>
      <t>100</t>
    </r>
    <r>
      <rPr>
        <sz val="10"/>
        <color theme="1"/>
        <rFont val="Calibri"/>
        <family val="2"/>
      </rPr>
      <t xml:space="preserve"> -  A1 or less set as standard
</t>
    </r>
    <r>
      <rPr>
        <b/>
        <sz val="10"/>
        <color theme="1"/>
        <rFont val="Calibri"/>
        <family val="2"/>
      </rPr>
      <t>50</t>
    </r>
    <r>
      <rPr>
        <sz val="10"/>
        <color theme="1"/>
        <rFont val="Calibri"/>
        <family val="2"/>
      </rPr>
      <t xml:space="preserve"> - A2 set as standard
</t>
    </r>
    <r>
      <rPr>
        <b/>
        <sz val="10"/>
        <color theme="1"/>
        <rFont val="Calibri"/>
        <family val="2"/>
      </rPr>
      <t>0</t>
    </r>
    <r>
      <rPr>
        <sz val="10"/>
        <color theme="1"/>
        <rFont val="Calibri"/>
        <family val="2"/>
      </rPr>
      <t xml:space="preserve"> - B1 or higher set as standard. OR no standards, based on administrative discretion. (please specify which)</t>
    </r>
  </si>
  <si>
    <r>
      <rPr>
        <b/>
        <sz val="10"/>
        <color theme="1"/>
        <rFont val="Calibri"/>
        <family val="2"/>
      </rPr>
      <t>100</t>
    </r>
    <r>
      <rPr>
        <sz val="10"/>
        <color theme="1"/>
        <rFont val="Calibri"/>
        <family val="2"/>
      </rPr>
      <t xml:space="preserve"> - None or at/below level of social assistance and no income source is excluded (please specify)
</t>
    </r>
    <r>
      <rPr>
        <b/>
        <sz val="10"/>
        <color theme="1"/>
        <rFont val="Calibri"/>
        <family val="2"/>
      </rPr>
      <t>50</t>
    </r>
    <r>
      <rPr>
        <sz val="10"/>
        <color theme="1"/>
        <rFont val="Calibri"/>
        <family val="2"/>
      </rPr>
      <t xml:space="preserve"> - Higher than social assistance and no income source is excluded
</t>
    </r>
    <r>
      <rPr>
        <b/>
        <sz val="10"/>
        <color theme="1"/>
        <rFont val="Calibri"/>
        <family val="2"/>
      </rPr>
      <t>0</t>
    </r>
    <r>
      <rPr>
        <sz val="10"/>
        <color theme="1"/>
        <rFont val="Calibri"/>
        <family val="2"/>
      </rPr>
      <t xml:space="preserve"> - Income source linked to employment or no use of social assistance</t>
    </r>
  </si>
  <si>
    <r>
      <rPr>
        <b/>
        <sz val="10"/>
        <color theme="1"/>
        <rFont val="Calibri"/>
        <family val="2"/>
      </rPr>
      <t>100</t>
    </r>
    <r>
      <rPr>
        <sz val="10"/>
        <color theme="1"/>
        <rFont val="Calibri"/>
        <family val="2"/>
      </rPr>
      <t xml:space="preserve"> - None  
</t>
    </r>
    <r>
      <rPr>
        <b/>
        <sz val="10"/>
        <color theme="1"/>
        <rFont val="Calibri"/>
        <family val="2"/>
      </rPr>
      <t>50</t>
    </r>
    <r>
      <rPr>
        <sz val="10"/>
        <color theme="1"/>
        <rFont val="Calibri"/>
        <family val="2"/>
      </rPr>
      <t xml:space="preserve"> - Appropriate accommodation meeting the general health and safety standards
</t>
    </r>
    <r>
      <rPr>
        <b/>
        <sz val="10"/>
        <color theme="1"/>
        <rFont val="Calibri"/>
        <family val="2"/>
      </rPr>
      <t xml:space="preserve">0 - </t>
    </r>
    <r>
      <rPr>
        <sz val="10"/>
        <color theme="1"/>
        <rFont val="Calibri"/>
        <family val="2"/>
      </rPr>
      <t>Further requirements (please specify)</t>
    </r>
  </si>
  <si>
    <r>
      <rPr>
        <b/>
        <sz val="10"/>
        <color theme="1"/>
        <rFont val="Calibri"/>
        <family val="2"/>
      </rPr>
      <t>100</t>
    </r>
    <r>
      <rPr>
        <sz val="10"/>
        <color theme="1"/>
        <rFont val="Calibri"/>
        <family val="2"/>
      </rPr>
      <t xml:space="preserve"> - Equal to sponsor's residence permit and renewable 
</t>
    </r>
    <r>
      <rPr>
        <b/>
        <sz val="10"/>
        <color theme="1"/>
        <rFont val="Calibri"/>
        <family val="2"/>
      </rPr>
      <t>50</t>
    </r>
    <r>
      <rPr>
        <sz val="10"/>
        <color theme="1"/>
        <rFont val="Calibri"/>
        <family val="2"/>
      </rPr>
      <t xml:space="preserve"> - Not equal to sponsor’s but ≥ 1 year renewable permit
</t>
    </r>
    <r>
      <rPr>
        <b/>
        <sz val="10"/>
        <color theme="1"/>
        <rFont val="Calibri"/>
        <family val="2"/>
      </rPr>
      <t>0</t>
    </r>
    <r>
      <rPr>
        <sz val="10"/>
        <color theme="1"/>
        <rFont val="Calibri"/>
        <family val="2"/>
      </rPr>
      <t xml:space="preserve"> - &lt; 1 year renewable permit or new application necessary</t>
    </r>
  </si>
  <si>
    <r>
      <rPr>
        <b/>
        <sz val="10"/>
        <color theme="1"/>
        <rFont val="Calibri"/>
        <family val="2"/>
      </rPr>
      <t xml:space="preserve">100 - </t>
    </r>
    <r>
      <rPr>
        <sz val="10"/>
        <color theme="1"/>
        <rFont val="Calibri"/>
        <family val="2"/>
      </rPr>
      <t xml:space="preserve">No other than b
</t>
    </r>
    <r>
      <rPr>
        <b/>
        <sz val="10"/>
        <color theme="1"/>
        <rFont val="Calibri"/>
        <family val="2"/>
      </rPr>
      <t>50</t>
    </r>
    <r>
      <rPr>
        <sz val="10"/>
        <color theme="1"/>
        <rFont val="Calibri"/>
        <family val="2"/>
      </rPr>
      <t xml:space="preserve"> - Grounds include a,b,c
</t>
    </r>
    <r>
      <rPr>
        <b/>
        <sz val="10"/>
        <color theme="1"/>
        <rFont val="Calibri"/>
        <family val="2"/>
      </rPr>
      <t>0</t>
    </r>
    <r>
      <rPr>
        <sz val="10"/>
        <color theme="1"/>
        <rFont val="Calibri"/>
        <family val="2"/>
      </rPr>
      <t xml:space="preserve"> - Includes others like d (please specify) </t>
    </r>
  </si>
  <si>
    <r>
      <rPr>
        <b/>
        <sz val="10"/>
        <color theme="1"/>
        <rFont val="Calibri"/>
        <family val="2"/>
      </rPr>
      <t>100</t>
    </r>
    <r>
      <rPr>
        <sz val="10"/>
        <color theme="1"/>
        <rFont val="Calibri"/>
        <family val="2"/>
      </rPr>
      <t xml:space="preserve"> - All elements
</t>
    </r>
    <r>
      <rPr>
        <b/>
        <sz val="10"/>
        <color theme="1"/>
        <rFont val="Calibri"/>
        <family val="2"/>
      </rPr>
      <t>50</t>
    </r>
    <r>
      <rPr>
        <sz val="10"/>
        <color theme="1"/>
        <rFont val="Calibri"/>
        <family val="2"/>
      </rPr>
      <t xml:space="preserve"> - Elements include any of these or other but not all 
</t>
    </r>
    <r>
      <rPr>
        <b/>
        <sz val="10"/>
        <color theme="1"/>
        <rFont val="Calibri"/>
        <family val="2"/>
      </rPr>
      <t>0</t>
    </r>
    <r>
      <rPr>
        <sz val="10"/>
        <color theme="1"/>
        <rFont val="Calibri"/>
        <family val="2"/>
      </rPr>
      <t xml:space="preserve"> - No elements </t>
    </r>
  </si>
  <si>
    <r>
      <rPr>
        <b/>
        <sz val="10"/>
        <color theme="1"/>
        <rFont val="Calibri"/>
        <family val="2"/>
      </rPr>
      <t>100</t>
    </r>
    <r>
      <rPr>
        <sz val="10"/>
        <color theme="1"/>
        <rFont val="Calibri"/>
        <family val="2"/>
      </rPr>
      <t xml:space="preserve"> - After ≤ 3 years
</t>
    </r>
    <r>
      <rPr>
        <b/>
        <sz val="10"/>
        <color theme="1"/>
        <rFont val="Calibri"/>
        <family val="2"/>
      </rPr>
      <t>50</t>
    </r>
    <r>
      <rPr>
        <sz val="10"/>
        <color theme="1"/>
        <rFont val="Calibri"/>
        <family val="2"/>
      </rPr>
      <t xml:space="preserve">  - After &gt; 3 ≤ 5 years
</t>
    </r>
    <r>
      <rPr>
        <b/>
        <sz val="10"/>
        <color theme="1"/>
        <rFont val="Calibri"/>
        <family val="2"/>
      </rPr>
      <t>0</t>
    </r>
    <r>
      <rPr>
        <sz val="10"/>
        <color theme="1"/>
        <rFont val="Calibri"/>
        <family val="2"/>
      </rPr>
      <t xml:space="preserve"> - After &gt; 5 years, upon certain conditions or no right (e.g. normal procedure for permanent residence)</t>
    </r>
  </si>
  <si>
    <r>
      <t>Disabled parents and children may arrive for family reunification with foreigners who have</t>
    </r>
    <r>
      <rPr>
        <b/>
        <sz val="10"/>
        <rFont val="Calibri"/>
        <family val="2"/>
      </rPr>
      <t xml:space="preserve"> temporary residence permit </t>
    </r>
    <r>
      <rPr>
        <sz val="10"/>
        <rFont val="Calibri"/>
        <family val="2"/>
      </rPr>
      <t>or family members may provide supportive documents according to which parents and children are "family members" in copliance with the law of their country of origin (e.g. child is defined up to 21 years)
Speaking about</t>
    </r>
    <r>
      <rPr>
        <b/>
        <sz val="10"/>
        <rFont val="Calibri"/>
        <family val="2"/>
      </rPr>
      <t xml:space="preserve"> permanent residence</t>
    </r>
    <r>
      <rPr>
        <sz val="10"/>
        <rFont val="Calibri"/>
        <family val="2"/>
      </rPr>
      <t>, immigration permit may be issued to parents and immatured children of the migrant, but only within "immigration quota".
Law on Foreigners, Article 4
https://zakon.rada.gov.ua/laws/show/3773-17
Law on Immigration, Article 4
https://zakon.rada.gov.ua/laws/show/2491-14
State Migration Service's Guide on Obtaining Temporary Residence Permit
https://dmsu.gov.ua/poslugi/dokumentuvannya-inozemcziv/oformlennya-posvidki-na-timchasove-prozhivannya.html</t>
    </r>
  </si>
  <si>
    <r>
      <rPr>
        <b/>
        <sz val="10"/>
        <color theme="1"/>
        <rFont val="Calibri"/>
        <family val="2"/>
      </rPr>
      <t xml:space="preserve">100 </t>
    </r>
    <r>
      <rPr>
        <sz val="10"/>
        <color theme="1"/>
        <rFont val="Calibri"/>
        <family val="2"/>
      </rPr>
      <t xml:space="preserve">- Explicit obligation in law for all categories of migrants to have  same access as nationals to a), and NO restrictions in law on access for some categories of migrants for b) 
</t>
    </r>
    <r>
      <rPr>
        <b/>
        <sz val="10"/>
        <color theme="1"/>
        <rFont val="Calibri"/>
        <family val="2"/>
      </rPr>
      <t>67</t>
    </r>
    <r>
      <rPr>
        <sz val="10"/>
        <color theme="1"/>
        <rFont val="Calibri"/>
        <family val="2"/>
      </rPr>
      <t xml:space="preserve">  - Explicit obligation in law for all categories of migrants to have  same access as nationals to a), AND restrictions in law on access for some categories of migrants for b)  (please specify) 
</t>
    </r>
    <r>
      <rPr>
        <b/>
        <sz val="10"/>
        <color theme="1"/>
        <rFont val="Calibri"/>
        <family val="2"/>
      </rPr>
      <t>33</t>
    </r>
    <r>
      <rPr>
        <sz val="10"/>
        <color theme="1"/>
        <rFont val="Calibri"/>
        <family val="2"/>
      </rPr>
      <t xml:space="preserve"> - For a): No impediment to equal access in law. e.g. No link between compulsory education and residence, or no category of migrant excluded; regardless of policies of b) 
</t>
    </r>
    <r>
      <rPr>
        <b/>
        <sz val="10"/>
        <color theme="1"/>
        <rFont val="Calibri"/>
        <family val="2"/>
      </rPr>
      <t>0</t>
    </r>
    <r>
      <rPr>
        <sz val="10"/>
        <color theme="1"/>
        <rFont val="Calibri"/>
        <family val="2"/>
      </rPr>
      <t xml:space="preserve"> - Restrictions in law on access for some categories of migrants (please specify) for a) ; regardless of policies on b) </t>
    </r>
  </si>
  <si>
    <r>
      <rPr>
        <b/>
        <sz val="10"/>
        <color theme="1"/>
        <rFont val="Calibri"/>
        <family val="2"/>
      </rPr>
      <t>100</t>
    </r>
    <r>
      <rPr>
        <sz val="10"/>
        <color theme="1"/>
        <rFont val="Calibri"/>
        <family val="2"/>
      </rPr>
      <t xml:space="preserve"> - Both of these (please specify content of a and b)
</t>
    </r>
    <r>
      <rPr>
        <b/>
        <sz val="10"/>
        <color theme="1"/>
        <rFont val="Calibri"/>
        <family val="2"/>
      </rPr>
      <t>50</t>
    </r>
    <r>
      <rPr>
        <sz val="10"/>
        <color theme="1"/>
        <rFont val="Calibri"/>
        <family val="2"/>
      </rPr>
      <t xml:space="preserve"> - One of these (please specify content)
</t>
    </r>
    <r>
      <rPr>
        <b/>
        <sz val="10"/>
        <color theme="1"/>
        <rFont val="Calibri"/>
        <family val="2"/>
      </rPr>
      <t>0</t>
    </r>
    <r>
      <rPr>
        <sz val="10"/>
        <color theme="1"/>
        <rFont val="Calibri"/>
        <family val="2"/>
      </rPr>
      <t xml:space="preserve"> - None. Migrants only benefit from general support for all students (and targeted non-governmental initiatives where provided).</t>
    </r>
  </si>
  <si>
    <r>
      <rPr>
        <b/>
        <sz val="10"/>
        <color theme="1"/>
        <rFont val="Calibri"/>
        <family val="2"/>
      </rPr>
      <t>100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</si>
  <si>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color theme="1"/>
        <rFont val="Calibri"/>
        <family val="2"/>
      </rPr>
      <t>100</t>
    </r>
    <r>
      <rPr>
        <sz val="10"/>
        <color theme="1"/>
        <rFont val="Calibri"/>
        <family val="2"/>
      </rPr>
      <t xml:space="preserve"> - Both of these
</t>
    </r>
    <r>
      <rPr>
        <b/>
        <sz val="10"/>
        <color theme="1"/>
        <rFont val="Calibri"/>
        <family val="2"/>
      </rPr>
      <t xml:space="preserve">50 </t>
    </r>
    <r>
      <rPr>
        <sz val="10"/>
        <color theme="1"/>
        <rFont val="Calibri"/>
        <family val="2"/>
      </rPr>
      <t xml:space="preserve">- One of these (please specify)
</t>
    </r>
    <r>
      <rPr>
        <b/>
        <sz val="10"/>
        <color theme="1"/>
        <rFont val="Calibri"/>
        <family val="2"/>
      </rPr>
      <t>0</t>
    </r>
    <r>
      <rPr>
        <sz val="10"/>
        <color theme="1"/>
        <rFont val="Calibri"/>
        <family val="2"/>
      </rPr>
      <t xml:space="preserve"> - No provision. Only through private or community initiatives. (skip to question cb53)</t>
    </r>
  </si>
  <si>
    <r>
      <rPr>
        <b/>
        <sz val="10"/>
        <color theme="1"/>
        <rFont val="Calibri"/>
        <family val="2"/>
      </rPr>
      <t>100</t>
    </r>
    <r>
      <rPr>
        <sz val="10"/>
        <color theme="1"/>
        <rFont val="Calibri"/>
        <family val="2"/>
      </rPr>
      <t xml:space="preserve"> - Both of these
</t>
    </r>
    <r>
      <rPr>
        <b/>
        <sz val="10"/>
        <color theme="1"/>
        <rFont val="Calibri"/>
        <family val="2"/>
      </rPr>
      <t>50</t>
    </r>
    <r>
      <rPr>
        <sz val="10"/>
        <color theme="1"/>
        <rFont val="Calibri"/>
        <family val="2"/>
      </rPr>
      <t xml:space="preserve"> - Only one of these (please specify)
</t>
    </r>
    <r>
      <rPr>
        <b/>
        <sz val="10"/>
        <color theme="1"/>
        <rFont val="Calibri"/>
        <family val="2"/>
      </rPr>
      <t>0</t>
    </r>
    <r>
      <rPr>
        <sz val="10"/>
        <color theme="1"/>
        <rFont val="Calibri"/>
        <family val="2"/>
      </rPr>
      <t xml:space="preserve"> - Level/goals not specified or defined.</t>
    </r>
  </si>
  <si>
    <r>
      <rPr>
        <b/>
        <sz val="10"/>
        <color theme="1"/>
        <rFont val="Calibri"/>
        <family val="2"/>
      </rPr>
      <t>100</t>
    </r>
    <r>
      <rPr>
        <sz val="10"/>
        <color theme="1"/>
        <rFont val="Calibri"/>
        <family val="2"/>
      </rPr>
      <t xml:space="preserve"> - Two or more of these (please specify)
</t>
    </r>
    <r>
      <rPr>
        <b/>
        <sz val="10"/>
        <color theme="1"/>
        <rFont val="Calibri"/>
        <family val="2"/>
      </rPr>
      <t>50</t>
    </r>
    <r>
      <rPr>
        <sz val="10"/>
        <color theme="1"/>
        <rFont val="Calibri"/>
        <family val="2"/>
      </rPr>
      <t xml:space="preserve"> - At least one of these (please specify)
</t>
    </r>
    <r>
      <rPr>
        <b/>
        <sz val="10"/>
        <color theme="1"/>
        <rFont val="Calibri"/>
        <family val="2"/>
      </rPr>
      <t>0</t>
    </r>
    <r>
      <rPr>
        <sz val="10"/>
        <color theme="1"/>
        <rFont val="Calibri"/>
        <family val="2"/>
      </rPr>
      <t xml:space="preserve"> - None of these elements</t>
    </r>
  </si>
  <si>
    <r>
      <rPr>
        <b/>
        <sz val="10"/>
        <color theme="1"/>
        <rFont val="Calibri"/>
        <family val="2"/>
      </rPr>
      <t>100</t>
    </r>
    <r>
      <rPr>
        <sz val="10"/>
        <color theme="1"/>
        <rFont val="Calibri"/>
        <family val="2"/>
      </rPr>
      <t xml:space="preserve"> - Both of these
</t>
    </r>
    <r>
      <rPr>
        <b/>
        <sz val="10"/>
        <color theme="1"/>
        <rFont val="Calibri"/>
        <family val="2"/>
      </rPr>
      <t>50</t>
    </r>
    <r>
      <rPr>
        <sz val="10"/>
        <color theme="1"/>
        <rFont val="Calibri"/>
        <family val="2"/>
      </rPr>
      <t xml:space="preserve"> - One of these (please specify)
</t>
    </r>
    <r>
      <rPr>
        <b/>
        <sz val="10"/>
        <color theme="1"/>
        <rFont val="Calibri"/>
        <family val="2"/>
      </rPr>
      <t>0</t>
    </r>
    <r>
      <rPr>
        <sz val="10"/>
        <color theme="1"/>
        <rFont val="Calibri"/>
        <family val="2"/>
      </rPr>
      <t xml:space="preserve"> - None. Migrants only benefit from general support. If there is targeted support for migrants, it is only through voluntary initiatives. </t>
    </r>
  </si>
  <si>
    <r>
      <rPr>
        <b/>
        <sz val="10"/>
        <color theme="1"/>
        <rFont val="Calibri"/>
        <family val="2"/>
      </rPr>
      <t>100</t>
    </r>
    <r>
      <rPr>
        <sz val="10"/>
        <color theme="1"/>
        <rFont val="Calibri"/>
        <family val="2"/>
      </rPr>
      <t xml:space="preserve"> - Both of these
</t>
    </r>
    <r>
      <rPr>
        <b/>
        <sz val="10"/>
        <color theme="1"/>
        <rFont val="Calibri"/>
        <family val="2"/>
      </rPr>
      <t>50</t>
    </r>
    <r>
      <rPr>
        <sz val="10"/>
        <color theme="1"/>
        <rFont val="Calibri"/>
        <family val="2"/>
      </rPr>
      <t xml:space="preserve"> - One of these (please specify)
</t>
    </r>
    <r>
      <rPr>
        <b/>
        <sz val="10"/>
        <color theme="1"/>
        <rFont val="Calibri"/>
        <family val="2"/>
      </rPr>
      <t>0</t>
    </r>
    <r>
      <rPr>
        <sz val="10"/>
        <color theme="1"/>
        <rFont val="Calibri"/>
        <family val="2"/>
      </rPr>
      <t xml:space="preserve"> - Intercultural education not included in curriculum, or intercultural education does not include appreciation of cultural diversity (please specify).</t>
    </r>
  </si>
  <si>
    <r>
      <rPr>
        <b/>
        <sz val="10"/>
        <color theme="1"/>
        <rFont val="Calibri"/>
        <family val="2"/>
      </rPr>
      <t>100</t>
    </r>
    <r>
      <rPr>
        <sz val="10"/>
        <color theme="1"/>
        <rFont val="Calibri"/>
        <family val="2"/>
      </rPr>
      <t xml:space="preserve"> - Both of these
</t>
    </r>
    <r>
      <rPr>
        <b/>
        <sz val="10"/>
        <color theme="1"/>
        <rFont val="Calibri"/>
        <family val="2"/>
      </rPr>
      <t>50</t>
    </r>
    <r>
      <rPr>
        <sz val="10"/>
        <color theme="1"/>
        <rFont val="Calibri"/>
        <family val="2"/>
      </rPr>
      <t xml:space="preserve"> - One of these (please specify)
</t>
    </r>
    <r>
      <rPr>
        <b/>
        <sz val="10"/>
        <color theme="1"/>
        <rFont val="Calibri"/>
        <family val="2"/>
      </rPr>
      <t>0</t>
    </r>
    <r>
      <rPr>
        <sz val="10"/>
        <color theme="1"/>
        <rFont val="Calibri"/>
        <family val="2"/>
      </rPr>
      <t xml:space="preserve"> - None</t>
    </r>
  </si>
  <si>
    <r>
      <rPr>
        <b/>
        <sz val="10"/>
        <color theme="1"/>
        <rFont val="Calibri"/>
        <family val="2"/>
      </rPr>
      <t>100</t>
    </r>
    <r>
      <rPr>
        <sz val="10"/>
        <color theme="1"/>
        <rFont val="Calibri"/>
        <family val="2"/>
      </rPr>
      <t xml:space="preserve"> - A or B required 
</t>
    </r>
    <r>
      <rPr>
        <b/>
        <sz val="10"/>
        <color theme="1"/>
        <rFont val="Calibri"/>
        <family val="2"/>
      </rPr>
      <t xml:space="preserve">50- </t>
    </r>
    <r>
      <rPr>
        <sz val="10"/>
        <color theme="1"/>
        <rFont val="Calibri"/>
        <family val="2"/>
      </rPr>
      <t xml:space="preserve"> A or B offered extensively to teachers 
</t>
    </r>
    <r>
      <rPr>
        <b/>
        <sz val="10"/>
        <color theme="1"/>
        <rFont val="Calibri"/>
        <family val="2"/>
      </rPr>
      <t>0</t>
    </r>
    <r>
      <rPr>
        <sz val="10"/>
        <color theme="1"/>
        <rFont val="Calibri"/>
        <family val="2"/>
      </rPr>
      <t xml:space="preserve"> - A or B only ad hoc / project basis </t>
    </r>
  </si>
  <si>
    <r>
      <t xml:space="preserve">Consultation of foreign residents on national level:
</t>
    </r>
    <r>
      <rPr>
        <b/>
        <sz val="10"/>
        <color theme="1"/>
        <rFont val="Calibri"/>
        <family val="2"/>
      </rPr>
      <t>Regular consultation</t>
    </r>
    <r>
      <rPr>
        <sz val="10"/>
        <color theme="1"/>
        <rFont val="Calibri"/>
        <family val="2"/>
      </rPr>
      <t xml:space="preserve">: consultation of immigrant population or of immigrant associations is structurally organised for policies which are relevant for foreign residents
</t>
    </r>
    <r>
      <rPr>
        <b/>
        <sz val="10"/>
        <color theme="1"/>
        <rFont val="Calibri"/>
        <family val="2"/>
      </rPr>
      <t>Ad-hoc consultation</t>
    </r>
    <r>
      <rPr>
        <sz val="10"/>
        <color theme="1"/>
        <rFont val="Calibri"/>
        <family val="2"/>
      </rPr>
      <t xml:space="preserve">: consultation of immigrant population or immigrant associations exists but is not structurally organised
Consultation powers:
a) Right of initiative to make its own reports or recommendations, even when not consulted.
b) Right to a response by the national authority to the its advice or recommendations.  </t>
    </r>
  </si>
  <si>
    <r>
      <rPr>
        <b/>
        <sz val="10"/>
        <color theme="1"/>
        <rFont val="Calibri"/>
        <family val="2"/>
      </rPr>
      <t>0</t>
    </r>
    <r>
      <rPr>
        <sz val="10"/>
        <color theme="1"/>
        <rFont val="Calibri"/>
        <family val="2"/>
      </rPr>
      <t xml:space="preserve"> - No right to vote in local elections for foreign or non-EU citizens
</t>
    </r>
    <r>
      <rPr>
        <b/>
        <sz val="10"/>
        <color theme="1"/>
        <rFont val="Calibri"/>
        <family val="2"/>
      </rPr>
      <t>25</t>
    </r>
    <r>
      <rPr>
        <sz val="10"/>
        <color theme="1"/>
        <rFont val="Calibri"/>
        <family val="2"/>
      </rPr>
      <t xml:space="preserve"> - Local right to vote but with major restrictions (more than five years of residence, reciprocity, other special conditions or special registration procedure, or only in certain municipalities)
</t>
    </r>
    <r>
      <rPr>
        <b/>
        <sz val="10"/>
        <color theme="1"/>
        <rFont val="Calibri"/>
        <family val="2"/>
      </rPr>
      <t>50</t>
    </r>
    <r>
      <rPr>
        <sz val="10"/>
        <color theme="1"/>
        <rFont val="Calibri"/>
        <family val="2"/>
      </rPr>
      <t xml:space="preserve"> - Local right to vote (no restrictions: Equal rights as nationals or requirement of less than or equal to five years of residence) and  no or restricted right to stand in local elections
</t>
    </r>
    <r>
      <rPr>
        <b/>
        <sz val="10"/>
        <color theme="1"/>
        <rFont val="Calibri"/>
        <family val="2"/>
      </rPr>
      <t>75</t>
    </r>
    <r>
      <rPr>
        <sz val="10"/>
        <color theme="1"/>
        <rFont val="Calibri"/>
        <family val="2"/>
      </rPr>
      <t xml:space="preserve"> - Local right to vote (no restrictions) and unrestrictered right to stand in local elections
</t>
    </r>
    <r>
      <rPr>
        <b/>
        <sz val="10"/>
        <color theme="1"/>
        <rFont val="Calibri"/>
        <family val="2"/>
      </rPr>
      <t xml:space="preserve">100 </t>
    </r>
    <r>
      <rPr>
        <sz val="10"/>
        <color theme="1"/>
        <rFont val="Calibri"/>
        <family val="2"/>
      </rPr>
      <t>- National right to vote (no restrictions): Equal rights as nationals after certain period of residence</t>
    </r>
  </si>
  <si>
    <r>
      <rPr>
        <b/>
        <sz val="10"/>
        <color theme="1"/>
        <rFont val="Calibri"/>
        <family val="2"/>
      </rPr>
      <t>100</t>
    </r>
    <r>
      <rPr>
        <sz val="10"/>
        <color theme="1"/>
        <rFont val="Calibri"/>
        <family val="2"/>
      </rPr>
      <t xml:space="preserve"> - Equal access with nationals (no restrictions imposed by government)
</t>
    </r>
    <r>
      <rPr>
        <b/>
        <sz val="10"/>
        <color theme="1"/>
        <rFont val="Calibri"/>
        <family val="2"/>
      </rPr>
      <t>50</t>
    </r>
    <r>
      <rPr>
        <sz val="10"/>
        <color theme="1"/>
        <rFont val="Calibri"/>
        <family val="2"/>
      </rPr>
      <t xml:space="preserve"> - Restricted access to internal elected positions
</t>
    </r>
    <r>
      <rPr>
        <b/>
        <sz val="10"/>
        <color theme="1"/>
        <rFont val="Calibri"/>
        <family val="2"/>
      </rPr>
      <t>0</t>
    </r>
    <r>
      <rPr>
        <sz val="10"/>
        <color theme="1"/>
        <rFont val="Calibri"/>
        <family val="2"/>
      </rPr>
      <t xml:space="preserve"> - Other official/legal restrictions appl</t>
    </r>
  </si>
  <si>
    <r>
      <rPr>
        <b/>
        <sz val="10"/>
        <color theme="1"/>
        <rFont val="Calibri"/>
        <family val="2"/>
      </rPr>
      <t>100</t>
    </r>
    <r>
      <rPr>
        <sz val="10"/>
        <color theme="1"/>
        <rFont val="Calibri"/>
        <family val="2"/>
      </rPr>
      <t xml:space="preserve"> - Regular consultation, together with a) anf b) 
</t>
    </r>
    <r>
      <rPr>
        <b/>
        <sz val="10"/>
        <color theme="1"/>
        <rFont val="Calibri"/>
        <family val="2"/>
      </rPr>
      <t>75</t>
    </r>
    <r>
      <rPr>
        <sz val="10"/>
        <color theme="1"/>
        <rFont val="Calibri"/>
        <family val="2"/>
      </rPr>
      <t xml:space="preserve"> -  Regular consultation, with members elected or appointed by foreign residents or associations (with or without state intervention)
</t>
    </r>
    <r>
      <rPr>
        <b/>
        <sz val="10"/>
        <color theme="1"/>
        <rFont val="Calibri"/>
        <family val="2"/>
      </rPr>
      <t>50</t>
    </r>
    <r>
      <rPr>
        <sz val="10"/>
        <color theme="1"/>
        <rFont val="Calibri"/>
        <family val="2"/>
      </rPr>
      <t xml:space="preserve"> - Regular consultation of foreign residents on national level, with members selected/appointed by state only
</t>
    </r>
    <r>
      <rPr>
        <b/>
        <sz val="10"/>
        <color theme="1"/>
        <rFont val="Calibri"/>
        <family val="2"/>
      </rPr>
      <t>25</t>
    </r>
    <r>
      <rPr>
        <sz val="10"/>
        <color theme="1"/>
        <rFont val="Calibri"/>
        <family val="2"/>
      </rPr>
      <t xml:space="preserve">  - ad-hoc consultation of foreign residents on national level
</t>
    </r>
    <r>
      <rPr>
        <b/>
        <sz val="10"/>
        <color theme="1"/>
        <rFont val="Calibri"/>
        <family val="2"/>
      </rPr>
      <t xml:space="preserve">0 </t>
    </r>
    <r>
      <rPr>
        <sz val="10"/>
        <color theme="1"/>
        <rFont val="Calibri"/>
        <family val="2"/>
      </rPr>
      <t xml:space="preserve">- No consultation at the national level
</t>
    </r>
  </si>
  <si>
    <r>
      <t xml:space="preserve">100 </t>
    </r>
    <r>
      <rPr>
        <sz val="10"/>
        <color theme="1"/>
        <rFont val="Calibri"/>
        <family val="2"/>
      </rPr>
      <t>- Policy of information  by state targeted at migrant on individual basis (through individualised meeting or one-stop-shop)</t>
    </r>
    <r>
      <rPr>
        <b/>
        <sz val="10"/>
        <color theme="1"/>
        <rFont val="Calibri"/>
        <family val="2"/>
      </rPr>
      <t xml:space="preserve">
50 </t>
    </r>
    <r>
      <rPr>
        <sz val="10"/>
        <color theme="1"/>
        <rFont val="Calibri"/>
        <family val="2"/>
      </rPr>
      <t>- Policy of information on general basis  (through individual campaigns in certain regions, brochures, websites updated on a regular basis)</t>
    </r>
    <r>
      <rPr>
        <b/>
        <sz val="10"/>
        <color theme="1"/>
        <rFont val="Calibri"/>
        <family val="2"/>
      </rPr>
      <t xml:space="preserve">
0</t>
    </r>
    <r>
      <rPr>
        <sz val="10"/>
        <color theme="1"/>
        <rFont val="Calibri"/>
        <family val="2"/>
      </rPr>
      <t xml:space="preserve"> - No active policy of information in the last year</t>
    </r>
  </si>
  <si>
    <r>
      <rPr>
        <b/>
        <sz val="10"/>
        <color theme="1"/>
        <rFont val="Calibri"/>
        <family val="2"/>
      </rPr>
      <t>100</t>
    </r>
    <r>
      <rPr>
        <sz val="10"/>
        <color theme="1"/>
        <rFont val="Calibri"/>
        <family val="2"/>
      </rPr>
      <t xml:space="preserve"> - Funding or support (in kind) for immigrant organisations involved in consultation and advice at national level without further conditions than being a partner in talks 
</t>
    </r>
    <r>
      <rPr>
        <b/>
        <sz val="10"/>
        <color theme="1"/>
        <rFont val="Calibri"/>
        <family val="2"/>
      </rPr>
      <t>50</t>
    </r>
    <r>
      <rPr>
        <sz val="10"/>
        <color theme="1"/>
        <rFont val="Calibri"/>
        <family val="2"/>
      </rPr>
      <t xml:space="preserve"> - Funding or support (in kind) dependent on criteria set by the state (beyond being a partner in consultation and different than for non-immigrant groups) 
</t>
    </r>
    <r>
      <rPr>
        <b/>
        <sz val="10"/>
        <color theme="1"/>
        <rFont val="Calibri"/>
        <family val="2"/>
      </rPr>
      <t>0</t>
    </r>
    <r>
      <rPr>
        <sz val="10"/>
        <color theme="1"/>
        <rFont val="Calibri"/>
        <family val="2"/>
      </rPr>
      <t xml:space="preserve"> - No support funding</t>
    </r>
  </si>
  <si>
    <r>
      <rPr>
        <b/>
        <sz val="10"/>
        <color theme="1"/>
        <rFont val="Calibri"/>
        <family val="2"/>
      </rPr>
      <t>100 -</t>
    </r>
    <r>
      <rPr>
        <sz val="10"/>
        <color theme="1"/>
        <rFont val="Calibri"/>
        <family val="2"/>
      </rPr>
      <t xml:space="preserve"> &lt; 5 years 
</t>
    </r>
    <r>
      <rPr>
        <b/>
        <sz val="10"/>
        <color theme="1"/>
        <rFont val="Calibri"/>
        <family val="2"/>
      </rPr>
      <t>50</t>
    </r>
    <r>
      <rPr>
        <sz val="10"/>
        <color theme="1"/>
        <rFont val="Calibri"/>
        <family val="2"/>
      </rPr>
      <t xml:space="preserve"> - 5 years
</t>
    </r>
    <r>
      <rPr>
        <b/>
        <sz val="10"/>
        <color theme="1"/>
        <rFont val="Calibri"/>
        <family val="2"/>
      </rPr>
      <t>0</t>
    </r>
    <r>
      <rPr>
        <sz val="10"/>
        <color theme="1"/>
        <rFont val="Calibri"/>
        <family val="2"/>
      </rPr>
      <t xml:space="preserve"> - &gt; 5 years or no legal entitlement to permanent residence for ordinary residents</t>
    </r>
  </si>
  <si>
    <r>
      <rPr>
        <b/>
        <sz val="10"/>
        <color theme="1"/>
        <rFont val="Calibri"/>
        <family val="2"/>
      </rPr>
      <t>100</t>
    </r>
    <r>
      <rPr>
        <sz val="10"/>
        <color theme="1"/>
        <rFont val="Calibri"/>
        <family val="2"/>
      </rPr>
      <t xml:space="preserve"> - No Requirement OR Voluntary course/information (please specify which) 
</t>
    </r>
    <r>
      <rPr>
        <b/>
        <sz val="10"/>
        <color theme="1"/>
        <rFont val="Calibri"/>
        <family val="2"/>
      </rPr>
      <t>50</t>
    </r>
    <r>
      <rPr>
        <sz val="10"/>
        <color theme="1"/>
        <rFont val="Calibri"/>
        <family val="2"/>
      </rPr>
      <t xml:space="preserve"> - Requirement to take a language course
</t>
    </r>
    <r>
      <rPr>
        <b/>
        <sz val="10"/>
        <color theme="1"/>
        <rFont val="Calibri"/>
        <family val="2"/>
      </rPr>
      <t>0</t>
    </r>
    <r>
      <rPr>
        <sz val="10"/>
        <color theme="1"/>
        <rFont val="Calibri"/>
        <family val="2"/>
      </rPr>
      <t xml:space="preserve"> - Requirement includes language test/assessment</t>
    </r>
  </si>
  <si>
    <r>
      <rPr>
        <b/>
        <sz val="10"/>
        <color theme="1"/>
        <rFont val="Calibri"/>
        <family val="2"/>
      </rPr>
      <t>100 -</t>
    </r>
    <r>
      <rPr>
        <sz val="10"/>
        <color theme="1"/>
        <rFont val="Calibri"/>
        <family val="2"/>
      </rPr>
      <t xml:space="preserve"> &gt; 5 years
</t>
    </r>
    <r>
      <rPr>
        <b/>
        <sz val="10"/>
        <color theme="1"/>
        <rFont val="Calibri"/>
        <family val="2"/>
      </rPr>
      <t>50</t>
    </r>
    <r>
      <rPr>
        <sz val="10"/>
        <color theme="1"/>
        <rFont val="Calibri"/>
        <family val="2"/>
      </rPr>
      <t xml:space="preserve"> - 5 years 
</t>
    </r>
    <r>
      <rPr>
        <b/>
        <sz val="10"/>
        <color theme="1"/>
        <rFont val="Calibri"/>
        <family val="2"/>
      </rPr>
      <t>0</t>
    </r>
    <r>
      <rPr>
        <sz val="10"/>
        <color theme="1"/>
        <rFont val="Calibri"/>
        <family val="2"/>
      </rPr>
      <t xml:space="preserve"> - &lt; 5 years</t>
    </r>
  </si>
  <si>
    <r>
      <rPr>
        <b/>
        <sz val="10"/>
        <color theme="1"/>
        <rFont val="Calibri"/>
        <family val="2"/>
      </rPr>
      <t xml:space="preserve">100 - </t>
    </r>
    <r>
      <rPr>
        <sz val="10"/>
        <color theme="1"/>
        <rFont val="Calibri"/>
        <family val="2"/>
      </rPr>
      <t xml:space="preserve">Automatically
</t>
    </r>
    <r>
      <rPr>
        <b/>
        <sz val="10"/>
        <color theme="1"/>
        <rFont val="Calibri"/>
        <family val="2"/>
      </rPr>
      <t>50</t>
    </r>
    <r>
      <rPr>
        <sz val="10"/>
        <color theme="1"/>
        <rFont val="Calibri"/>
        <family val="2"/>
      </rPr>
      <t xml:space="preserve"> - Upon application
</t>
    </r>
    <r>
      <rPr>
        <b/>
        <sz val="10"/>
        <color theme="1"/>
        <rFont val="Calibri"/>
        <family val="2"/>
      </rPr>
      <t>0</t>
    </r>
    <r>
      <rPr>
        <sz val="10"/>
        <color theme="1"/>
        <rFont val="Calibri"/>
        <family val="2"/>
      </rPr>
      <t xml:space="preserve"> - Provided original requirements are still met </t>
    </r>
  </si>
  <si>
    <r>
      <rPr>
        <b/>
        <sz val="10"/>
        <color theme="1"/>
        <rFont val="Calibri"/>
        <family val="2"/>
      </rPr>
      <t xml:space="preserve">100 - </t>
    </r>
    <r>
      <rPr>
        <sz val="10"/>
        <color theme="1"/>
        <rFont val="Calibri"/>
        <family val="2"/>
      </rPr>
      <t xml:space="preserve">≥ 3 years
</t>
    </r>
    <r>
      <rPr>
        <b/>
        <sz val="10"/>
        <color theme="1"/>
        <rFont val="Calibri"/>
        <family val="2"/>
      </rPr>
      <t>50</t>
    </r>
    <r>
      <rPr>
        <sz val="10"/>
        <color theme="1"/>
        <rFont val="Calibri"/>
        <family val="2"/>
      </rPr>
      <t xml:space="preserve"> - 1 year&lt; , &lt; 3 years
</t>
    </r>
    <r>
      <rPr>
        <b/>
        <sz val="10"/>
        <color theme="1"/>
        <rFont val="Calibri"/>
        <family val="2"/>
      </rPr>
      <t xml:space="preserve">0 - </t>
    </r>
    <r>
      <rPr>
        <sz val="10"/>
        <color theme="1"/>
        <rFont val="Calibri"/>
        <family val="2"/>
      </rPr>
      <t>≤ 1  year</t>
    </r>
  </si>
  <si>
    <r>
      <rPr>
        <b/>
        <sz val="10"/>
        <color theme="1"/>
        <rFont val="Calibri"/>
        <family val="2"/>
      </rPr>
      <t>100</t>
    </r>
    <r>
      <rPr>
        <sz val="10"/>
        <color theme="1"/>
        <rFont val="Calibri"/>
        <family val="2"/>
      </rPr>
      <t xml:space="preserve"> - Equal access with nationals 
</t>
    </r>
    <r>
      <rPr>
        <b/>
        <sz val="10"/>
        <color theme="1"/>
        <rFont val="Calibri"/>
        <family val="2"/>
      </rPr>
      <t>50</t>
    </r>
    <r>
      <rPr>
        <sz val="10"/>
        <color theme="1"/>
        <rFont val="Calibri"/>
        <family val="2"/>
      </rPr>
      <t xml:space="preserve"> - Priority to nationals
</t>
    </r>
    <r>
      <rPr>
        <b/>
        <sz val="10"/>
        <color theme="1"/>
        <rFont val="Calibri"/>
        <family val="2"/>
      </rPr>
      <t>0</t>
    </r>
    <r>
      <rPr>
        <sz val="10"/>
        <color theme="1"/>
        <rFont val="Calibri"/>
        <family val="2"/>
      </rPr>
      <t xml:space="preserve"> - Other limiting conditions apply</t>
    </r>
  </si>
  <si>
    <r>
      <t xml:space="preserve">In most cases there is no requirement to period of residence in Ukraine to obtain a permanent residence permit. On the one hand, it means that many foreigners may obtain PRP immediately or after a short period of time (less than 5 years), on the other even if you lived and worked in UA for 10 years you do not have the right to obtain PRP on this ground - only other grounds matter.
People who  apply for a PRP should obtain an "immigration permit" first. Following categories may apply for an immigration permit </t>
    </r>
    <r>
      <rPr>
        <b/>
        <sz val="10"/>
        <rFont val="Calibri"/>
        <family val="2"/>
      </rPr>
      <t>within a pre-established quota:</t>
    </r>
    <r>
      <rPr>
        <sz val="10"/>
        <rFont val="Calibri"/>
        <family val="2"/>
      </rPr>
      <t xml:space="preserve">
- scientists and artists whose immigration is a subject of state interest
- highly qualified specialists and workers, who are a subject of urgent need for Ukraine's economy
- people who invested into Ukraine's economy at least 100 thousand of US dollars
- people who are a brother, sister, grandmother, grandfather, grandson or granddaughter of Ukrainian citizen
- parents, wife, husband and immatured children of an immirant
- people who permanently lived for three years in Ukraine after they were recognized victims of human trafficking
Some people may </t>
    </r>
    <r>
      <rPr>
        <b/>
        <sz val="10"/>
        <rFont val="Calibri"/>
        <family val="2"/>
      </rPr>
      <t>apply for an immigration permit beyond quota</t>
    </r>
    <r>
      <rPr>
        <sz val="10"/>
        <rFont val="Calibri"/>
        <family val="2"/>
      </rPr>
      <t xml:space="preserve">
- Wife or husband of Ukrainian citizen after two years of being married, children and parents of Ukrainian citizen
- people who are guardians of Ukrainian citizen
- people who may apply for citizenship on the ground of origin (if the person or the person's father, mother, grandfather, greandmother, son or daughter, grandson, granddaughter were born or lived before 24.08.1991 on the Ukraine's territory or other Ukrainian states in 20 century)
Source: State Migration Service https://dmsu.gov.ua/poslugi/dokumentuvannya-inozemcziv/oformlennya-dozvolu-na-immigracziyu.html
https://dmsu.gov.ua/poslugi/dokumentuvannya-inozemcziv/oformlennya-posvidki-na-postijne-prozhivannya-inozemczyam-ta-osobam-bez-gromadyanstva-yaki-immigruvali-v-ukrajnu-na-postijne-prozhivannya.html</t>
    </r>
  </si>
  <si>
    <r>
      <rPr>
        <b/>
        <sz val="10"/>
        <color theme="1"/>
        <rFont val="Calibri"/>
        <family val="2"/>
      </rPr>
      <t>100</t>
    </r>
    <r>
      <rPr>
        <sz val="10"/>
        <color theme="1"/>
        <rFont val="Calibri"/>
        <family val="2"/>
      </rPr>
      <t xml:space="preserve"> - After ≤ 5 years of total residence(please specify)
</t>
    </r>
    <r>
      <rPr>
        <b/>
        <sz val="10"/>
        <color theme="1"/>
        <rFont val="Calibri"/>
        <family val="2"/>
      </rPr>
      <t>50</t>
    </r>
    <r>
      <rPr>
        <sz val="10"/>
        <color theme="1"/>
        <rFont val="Calibri"/>
        <family val="2"/>
      </rPr>
      <t xml:space="preserve"> - After &gt; 5 &lt; 10 years of total residence (please specify)
</t>
    </r>
    <r>
      <rPr>
        <b/>
        <sz val="10"/>
        <color theme="1"/>
        <rFont val="Calibri"/>
        <family val="2"/>
      </rPr>
      <t>0</t>
    </r>
    <r>
      <rPr>
        <sz val="10"/>
        <color theme="1"/>
        <rFont val="Calibri"/>
        <family val="2"/>
      </rPr>
      <t xml:space="preserve"> - After ≥ 10 years of total residence (please specify)</t>
    </r>
  </si>
  <si>
    <r>
      <rPr>
        <b/>
        <sz val="10"/>
        <color theme="1"/>
        <rFont val="Calibri"/>
        <family val="2"/>
      </rPr>
      <t>100</t>
    </r>
    <r>
      <rPr>
        <sz val="10"/>
        <color theme="1"/>
        <rFont val="Calibri"/>
        <family val="2"/>
      </rPr>
      <t xml:space="preserve"> - Automatic at birth – unconditional
</t>
    </r>
    <r>
      <rPr>
        <b/>
        <sz val="10"/>
        <color theme="1"/>
        <rFont val="Calibri"/>
        <family val="2"/>
      </rPr>
      <t>67 -</t>
    </r>
    <r>
      <rPr>
        <sz val="10"/>
        <color theme="1"/>
        <rFont val="Calibri"/>
        <family val="2"/>
      </rPr>
      <t xml:space="preserve"> Automatic, but attached to conditions related to the parents’ status or to other requirements (e.g., age of majority)
</t>
    </r>
    <r>
      <rPr>
        <b/>
        <sz val="10"/>
        <color theme="1"/>
        <rFont val="Calibri"/>
        <family val="2"/>
      </rPr>
      <t>33</t>
    </r>
    <r>
      <rPr>
        <sz val="10"/>
        <color theme="1"/>
        <rFont val="Calibri"/>
        <family val="2"/>
      </rPr>
      <t xml:space="preserve"> - Upon simple application or declaration after birth
</t>
    </r>
    <r>
      <rPr>
        <b/>
        <sz val="10"/>
        <color theme="1"/>
        <rFont val="Calibri"/>
        <family val="2"/>
      </rPr>
      <t xml:space="preserve">0 - </t>
    </r>
    <r>
      <rPr>
        <sz val="10"/>
        <color theme="1"/>
        <rFont val="Calibri"/>
        <family val="2"/>
      </rPr>
      <t xml:space="preserve">naturalization procedure (facilitated or not) </t>
    </r>
  </si>
  <si>
    <r>
      <rPr>
        <b/>
        <sz val="10"/>
        <color theme="1"/>
        <rFont val="Calibri"/>
        <family val="2"/>
      </rPr>
      <t>100</t>
    </r>
    <r>
      <rPr>
        <sz val="10"/>
        <color theme="1"/>
        <rFont val="Calibri"/>
        <family val="2"/>
      </rPr>
      <t xml:space="preserve"> - No Assessment OR A1 or less set as standard (please specify which)
</t>
    </r>
    <r>
      <rPr>
        <b/>
        <sz val="10"/>
        <color theme="1"/>
        <rFont val="Calibri"/>
        <family val="2"/>
      </rPr>
      <t>50</t>
    </r>
    <r>
      <rPr>
        <sz val="10"/>
        <color theme="1"/>
        <rFont val="Calibri"/>
        <family val="2"/>
      </rPr>
      <t xml:space="preserve"> - A2 set as standard
</t>
    </r>
    <r>
      <rPr>
        <b/>
        <sz val="10"/>
        <color theme="1"/>
        <rFont val="Calibri"/>
        <family val="2"/>
      </rPr>
      <t>0</t>
    </r>
    <r>
      <rPr>
        <sz val="10"/>
        <color theme="1"/>
        <rFont val="Calibri"/>
        <family val="2"/>
      </rPr>
      <t xml:space="preserve"> - B1 or higher set as standard. OR no standards, based on administrative discretion.(please specify which)</t>
    </r>
  </si>
  <si>
    <r>
      <rPr>
        <b/>
        <sz val="10"/>
        <color theme="1"/>
        <rFont val="Calibri"/>
        <family val="2"/>
      </rPr>
      <t>100</t>
    </r>
    <r>
      <rPr>
        <sz val="10"/>
        <color theme="1"/>
        <rFont val="Calibri"/>
        <family val="2"/>
      </rPr>
      <t xml:space="preserve"> - No Requirement OR Voluntary provision of information (please specify which)
</t>
    </r>
    <r>
      <rPr>
        <b/>
        <sz val="10"/>
        <color theme="1"/>
        <rFont val="Calibri"/>
        <family val="2"/>
      </rPr>
      <t>50</t>
    </r>
    <r>
      <rPr>
        <sz val="10"/>
        <color theme="1"/>
        <rFont val="Calibri"/>
        <family val="2"/>
      </rPr>
      <t xml:space="preserve"> - Requirement to complete a course
</t>
    </r>
    <r>
      <rPr>
        <b/>
        <sz val="10"/>
        <color theme="1"/>
        <rFont val="Calibri"/>
        <family val="2"/>
      </rPr>
      <t xml:space="preserve">0 </t>
    </r>
    <r>
      <rPr>
        <sz val="10"/>
        <color theme="1"/>
        <rFont val="Calibri"/>
        <family val="2"/>
      </rPr>
      <t>- Requirement to pass an integration test/assessment</t>
    </r>
  </si>
  <si>
    <r>
      <rPr>
        <b/>
        <sz val="10"/>
        <color theme="1"/>
        <rFont val="Calibri"/>
        <family val="2"/>
      </rPr>
      <t>100</t>
    </r>
    <r>
      <rPr>
        <sz val="10"/>
        <color theme="1"/>
        <rFont val="Calibri"/>
        <family val="2"/>
      </rPr>
      <t xml:space="preserve"> - None 
</t>
    </r>
    <r>
      <rPr>
        <b/>
        <sz val="10"/>
        <color theme="1"/>
        <rFont val="Calibri"/>
        <family val="2"/>
      </rPr>
      <t>50</t>
    </r>
    <r>
      <rPr>
        <sz val="10"/>
        <color theme="1"/>
        <rFont val="Calibri"/>
        <family val="2"/>
      </rPr>
      <t xml:space="preserve"> - Minimum income (e.g. acknowledged level of poverty threshold)/no income source is excluded
</t>
    </r>
    <r>
      <rPr>
        <b/>
        <sz val="10"/>
        <color theme="1"/>
        <rFont val="Calibri"/>
        <family val="2"/>
      </rPr>
      <t>0</t>
    </r>
    <r>
      <rPr>
        <sz val="10"/>
        <color theme="1"/>
        <rFont val="Calibri"/>
        <family val="2"/>
      </rPr>
      <t xml:space="preserve"> - Additional requirements (e.g. employment, stable and sufficient resources, higher levels of income)</t>
    </r>
  </si>
  <si>
    <r>
      <rPr>
        <b/>
        <sz val="10"/>
        <color theme="1"/>
        <rFont val="Calibri"/>
        <family val="2"/>
      </rPr>
      <t xml:space="preserve">100 </t>
    </r>
    <r>
      <rPr>
        <sz val="10"/>
        <color theme="1"/>
        <rFont val="Calibri"/>
        <family val="2"/>
      </rPr>
      <t xml:space="preserve">- Crimes with sentences of imprisonment for ≥ 5 years OR Use of qualifying period instead of refusal
</t>
    </r>
    <r>
      <rPr>
        <b/>
        <sz val="10"/>
        <color theme="1"/>
        <rFont val="Calibri"/>
        <family val="2"/>
      </rPr>
      <t>50</t>
    </r>
    <r>
      <rPr>
        <sz val="10"/>
        <color theme="1"/>
        <rFont val="Calibri"/>
        <family val="2"/>
      </rPr>
      <t xml:space="preserve"> - Crimes with sentences of imprisonment for &lt; 5 years
</t>
    </r>
    <r>
      <rPr>
        <b/>
        <sz val="10"/>
        <color theme="1"/>
        <rFont val="Calibri"/>
        <family val="2"/>
      </rPr>
      <t xml:space="preserve">0 </t>
    </r>
    <r>
      <rPr>
        <sz val="10"/>
        <color theme="1"/>
        <rFont val="Calibri"/>
        <family val="2"/>
      </rPr>
      <t>- For other offences (e.g. misdemeanours, minor offenses, pending criminal procedure)</t>
    </r>
  </si>
  <si>
    <r>
      <t xml:space="preserve">100 </t>
    </r>
    <r>
      <rPr>
        <sz val="10"/>
        <color theme="1"/>
        <rFont val="Calibri"/>
        <family val="2"/>
      </rPr>
      <t>- No requirement for anyone</t>
    </r>
    <r>
      <rPr>
        <b/>
        <sz val="10"/>
        <color theme="1"/>
        <rFont val="Calibri"/>
        <family val="2"/>
      </rPr>
      <t xml:space="preserve">
50 </t>
    </r>
    <r>
      <rPr>
        <sz val="10"/>
        <color theme="1"/>
        <rFont val="Calibri"/>
        <family val="2"/>
      </rPr>
      <t>- Yes, but with multiple substantial exemptions: a. On humanitarian grounds (e.g. for refugees, stateless); b. On accessibility grounds (e.g. cost, distance, impossibility))</t>
    </r>
    <r>
      <rPr>
        <b/>
        <sz val="10"/>
        <color theme="1"/>
        <rFont val="Calibri"/>
        <family val="2"/>
      </rPr>
      <t xml:space="preserve">
0 </t>
    </r>
    <r>
      <rPr>
        <sz val="10"/>
        <color theme="1"/>
        <rFont val="Calibri"/>
        <family val="2"/>
      </rPr>
      <t>- Yes, and no substantive exceptions (beyond humanitarian reasons, e.g., exemptions only for spouses, citizens of certain countries /person not being able to renounce origin country citizenship)</t>
    </r>
  </si>
  <si>
    <r>
      <t xml:space="preserve">citizenship acquired if the child is born on the territory of Ukraine and
1) any of parents is citizen of Ukraine
</t>
    </r>
    <r>
      <rPr>
        <b/>
        <sz val="10"/>
        <rFont val="Calibri"/>
        <family val="2"/>
      </rPr>
      <t>2) parents are stateless persons who legally reside in Ukraine</t>
    </r>
    <r>
      <rPr>
        <sz val="10"/>
        <rFont val="Calibri"/>
        <family val="2"/>
      </rPr>
      <t xml:space="preserve">
</t>
    </r>
    <r>
      <rPr>
        <b/>
        <sz val="10"/>
        <rFont val="Calibri"/>
        <family val="2"/>
      </rPr>
      <t>3) parents are foreigners who legally reside in Ukraine and child did not receive automatically citizenship of any of them (suportive document needed)</t>
    </r>
    <r>
      <rPr>
        <sz val="10"/>
        <rFont val="Calibri"/>
        <family val="2"/>
      </rPr>
      <t xml:space="preserve">
</t>
    </r>
    <r>
      <rPr>
        <b/>
        <sz val="10"/>
        <rFont val="Calibri"/>
        <family val="2"/>
      </rPr>
      <t>4) One of parents iss a person granted refugee status or asylum and child did not acquire automatically citizenship of any of parents or acuired automatically citizenship of the one who is a refugee or asylum protected person</t>
    </r>
    <r>
      <rPr>
        <sz val="10"/>
        <rFont val="Calibri"/>
        <family val="2"/>
      </rPr>
      <t xml:space="preserve">
</t>
    </r>
    <r>
      <rPr>
        <b/>
        <sz val="10"/>
        <rFont val="Calibri"/>
        <family val="2"/>
      </rPr>
      <t>5) parents are foreiner and stateless person and child did not acquire the citizenship of the parent who is a foreigner</t>
    </r>
    <r>
      <rPr>
        <sz val="10"/>
        <rFont val="Calibri"/>
        <family val="2"/>
      </rPr>
      <t xml:space="preserve">
</t>
    </r>
    <r>
      <rPr>
        <b/>
        <sz val="10"/>
        <rFont val="Calibri"/>
        <family val="2"/>
      </rPr>
      <t>Child who has a right to citizenship by birth is citizen since moment of birth (procedure of confirmation needed)</t>
    </r>
    <r>
      <rPr>
        <sz val="10"/>
        <rFont val="Calibri"/>
        <family val="2"/>
      </rPr>
      <t xml:space="preserve">
Law on Citizenship, article 7 Citizenship on birth
https://zakon.rada.gov.ua/laws/show/2235-14</t>
    </r>
  </si>
  <si>
    <r>
      <t xml:space="preserve">"command or understanding of state language to the extent sufficient for communication (the requirement does not apply to deaf, blind or mute individuals)
According to Law on Citizenship, article 9, point 5 Foreigner should </t>
    </r>
    <r>
      <rPr>
        <b/>
        <sz val="10"/>
        <rFont val="Calibri"/>
        <family val="2"/>
      </rPr>
      <t>command of the Ukrainian language within the extent that is sufficient for communication;</t>
    </r>
    <r>
      <rPr>
        <sz val="10"/>
        <rFont val="Calibri"/>
        <family val="2"/>
      </rPr>
      <t xml:space="preserve">
some categories of people are exempt of this requirement
- people who have outstanding achievements for the country
- people who are subject of a state interest
https://zakon.rada.gov.ua/laws/show/2235-14
https://dmsu.gov.ua/poslugi/nabuttya-gromadyanstva-ukrajni/prijnyattya-do-gromadyanstva-ukrajni.html
Decision is given by authority at a university or common school after interview. De-facto it is A1 and no one or almost no one is banned</t>
    </r>
  </si>
  <si>
    <r>
      <rPr>
        <b/>
        <sz val="10"/>
        <color theme="1"/>
        <rFont val="Calibri"/>
        <family val="2"/>
      </rPr>
      <t>100</t>
    </r>
    <r>
      <rPr>
        <sz val="10"/>
        <color theme="1"/>
        <rFont val="Calibri"/>
        <family val="2"/>
      </rPr>
      <t xml:space="preserve"> - All three grounds
</t>
    </r>
    <r>
      <rPr>
        <b/>
        <sz val="10"/>
        <color theme="1"/>
        <rFont val="Calibri"/>
        <family val="2"/>
      </rPr>
      <t>50</t>
    </r>
    <r>
      <rPr>
        <sz val="10"/>
        <color theme="1"/>
        <rFont val="Calibri"/>
        <family val="2"/>
      </rPr>
      <t xml:space="preserve"> - Two grounds (please specify which ones)
</t>
    </r>
    <r>
      <rPr>
        <b/>
        <sz val="10"/>
        <color theme="1"/>
        <rFont val="Calibri"/>
        <family val="2"/>
      </rPr>
      <t>0</t>
    </r>
    <r>
      <rPr>
        <sz val="10"/>
        <color theme="1"/>
        <rFont val="Calibri"/>
        <family val="2"/>
      </rPr>
      <t xml:space="preserve"> - Ground a, none, or only based on international standards or constitution, subject to judicial interpretation</t>
    </r>
  </si>
  <si>
    <r>
      <rPr>
        <b/>
        <sz val="10"/>
        <color theme="1"/>
        <rFont val="Calibri"/>
        <family val="2"/>
      </rPr>
      <t>100</t>
    </r>
    <r>
      <rPr>
        <sz val="10"/>
        <color theme="1"/>
        <rFont val="Calibri"/>
        <family val="2"/>
      </rPr>
      <t xml:space="preserve"> - All three grounds
</t>
    </r>
    <r>
      <rPr>
        <b/>
        <sz val="10"/>
        <color theme="1"/>
        <rFont val="Calibri"/>
        <family val="2"/>
      </rPr>
      <t>50</t>
    </r>
    <r>
      <rPr>
        <sz val="10"/>
        <color theme="1"/>
        <rFont val="Calibri"/>
        <family val="2"/>
      </rPr>
      <t xml:space="preserve"> - Two grounds
</t>
    </r>
    <r>
      <rPr>
        <b/>
        <sz val="10"/>
        <color theme="1"/>
        <rFont val="Calibri"/>
        <family val="2"/>
      </rPr>
      <t xml:space="preserve">0 </t>
    </r>
    <r>
      <rPr>
        <sz val="10"/>
        <color theme="1"/>
        <rFont val="Calibri"/>
        <family val="2"/>
      </rPr>
      <t>- Ground a, none, or only based on international standards or constitution, subject to judicial interpretation</t>
    </r>
  </si>
  <si>
    <r>
      <rPr>
        <b/>
        <sz val="10"/>
        <color theme="1"/>
        <rFont val="Calibri"/>
        <family val="2"/>
      </rPr>
      <t>0</t>
    </r>
    <r>
      <rPr>
        <sz val="10"/>
        <color theme="1"/>
        <rFont val="Calibri"/>
        <family val="2"/>
      </rPr>
      <t xml:space="preserve"> - None
</t>
    </r>
    <r>
      <rPr>
        <b/>
        <sz val="10"/>
        <color theme="1"/>
        <rFont val="Calibri"/>
        <family val="2"/>
      </rPr>
      <t>25</t>
    </r>
    <r>
      <rPr>
        <sz val="10"/>
        <color theme="1"/>
        <rFont val="Calibri"/>
        <family val="2"/>
      </rPr>
      <t xml:space="preserve"> - One of these 
</t>
    </r>
    <r>
      <rPr>
        <b/>
        <sz val="10"/>
        <color theme="1"/>
        <rFont val="Calibri"/>
        <family val="2"/>
      </rPr>
      <t>50</t>
    </r>
    <r>
      <rPr>
        <sz val="10"/>
        <color theme="1"/>
        <rFont val="Calibri"/>
        <family val="2"/>
      </rPr>
      <t xml:space="preserve"> - Two of these
</t>
    </r>
    <r>
      <rPr>
        <b/>
        <sz val="10"/>
        <color theme="1"/>
        <rFont val="Calibri"/>
        <family val="2"/>
      </rPr>
      <t xml:space="preserve">75 - </t>
    </r>
    <r>
      <rPr>
        <sz val="10"/>
        <color theme="1"/>
        <rFont val="Calibri"/>
        <family val="2"/>
      </rPr>
      <t xml:space="preserve">Three of these
</t>
    </r>
    <r>
      <rPr>
        <b/>
        <sz val="10"/>
        <color theme="1"/>
        <rFont val="Calibri"/>
        <family val="2"/>
      </rPr>
      <t>100</t>
    </r>
    <r>
      <rPr>
        <sz val="10"/>
        <color theme="1"/>
        <rFont val="Calibri"/>
        <family val="2"/>
      </rPr>
      <t xml:space="preserve"> - All four of these </t>
    </r>
  </si>
  <si>
    <r>
      <rPr>
        <b/>
        <sz val="10"/>
        <color theme="1"/>
        <rFont val="Calibri"/>
        <family val="2"/>
      </rPr>
      <t>100</t>
    </r>
    <r>
      <rPr>
        <sz val="10"/>
        <color theme="1"/>
        <rFont val="Calibri"/>
        <family val="2"/>
      </rPr>
      <t xml:space="preserve"> - All three grounds
</t>
    </r>
    <r>
      <rPr>
        <b/>
        <sz val="10"/>
        <color theme="1"/>
        <rFont val="Calibri"/>
        <family val="2"/>
      </rPr>
      <t>50</t>
    </r>
    <r>
      <rPr>
        <sz val="10"/>
        <color theme="1"/>
        <rFont val="Calibri"/>
        <family val="2"/>
      </rPr>
      <t xml:space="preserve"> - Two grounds
</t>
    </r>
    <r>
      <rPr>
        <b/>
        <sz val="10"/>
        <color theme="1"/>
        <rFont val="Calibri"/>
        <family val="2"/>
      </rPr>
      <t>0</t>
    </r>
    <r>
      <rPr>
        <sz val="10"/>
        <color theme="1"/>
        <rFont val="Calibri"/>
        <family val="2"/>
      </rPr>
      <t xml:space="preserve"> - Ground A </t>
    </r>
  </si>
  <si>
    <r>
      <rPr>
        <b/>
        <sz val="10"/>
        <color theme="1"/>
        <rFont val="Calibri"/>
        <family val="2"/>
      </rPr>
      <t xml:space="preserve">0 - </t>
    </r>
    <r>
      <rPr>
        <sz val="10"/>
        <color theme="1"/>
        <rFont val="Calibri"/>
        <family val="2"/>
      </rPr>
      <t xml:space="preserve">No specialized Body
</t>
    </r>
    <r>
      <rPr>
        <b/>
        <sz val="10"/>
        <color theme="1"/>
        <rFont val="Calibri"/>
        <family val="2"/>
      </rPr>
      <t>33</t>
    </r>
    <r>
      <rPr>
        <sz val="10"/>
        <color theme="1"/>
        <rFont val="Calibri"/>
        <family val="2"/>
      </rPr>
      <t xml:space="preserve"> - One of these
</t>
    </r>
    <r>
      <rPr>
        <b/>
        <sz val="10"/>
        <color theme="1"/>
        <rFont val="Calibri"/>
        <family val="2"/>
      </rPr>
      <t>67</t>
    </r>
    <r>
      <rPr>
        <sz val="10"/>
        <color theme="1"/>
        <rFont val="Calibri"/>
        <family val="2"/>
      </rPr>
      <t xml:space="preserve"> - Two of these
</t>
    </r>
    <r>
      <rPr>
        <b/>
        <sz val="10"/>
        <color theme="1"/>
        <rFont val="Calibri"/>
        <family val="2"/>
      </rPr>
      <t>100</t>
    </r>
    <r>
      <rPr>
        <sz val="10"/>
        <color theme="1"/>
        <rFont val="Calibri"/>
        <family val="2"/>
      </rPr>
      <t xml:space="preserve"> - Three of these </t>
    </r>
  </si>
  <si>
    <r>
      <rPr>
        <b/>
        <sz val="10"/>
        <color theme="1"/>
        <rFont val="Calibri"/>
        <family val="2"/>
      </rPr>
      <t xml:space="preserve">100 </t>
    </r>
    <r>
      <rPr>
        <sz val="10"/>
        <color theme="1"/>
        <rFont val="Calibri"/>
        <family val="2"/>
      </rPr>
      <t xml:space="preserve">- Both of these 
</t>
    </r>
    <r>
      <rPr>
        <b/>
        <sz val="10"/>
        <color theme="1"/>
        <rFont val="Calibri"/>
        <family val="2"/>
      </rPr>
      <t xml:space="preserve">50 </t>
    </r>
    <r>
      <rPr>
        <sz val="10"/>
        <color theme="1"/>
        <rFont val="Calibri"/>
        <family val="2"/>
      </rPr>
      <t xml:space="preserve">- Only A 
</t>
    </r>
    <r>
      <rPr>
        <b/>
        <sz val="10"/>
        <color theme="1"/>
        <rFont val="Calibri"/>
        <family val="2"/>
      </rPr>
      <t xml:space="preserve">0 </t>
    </r>
    <r>
      <rPr>
        <sz val="10"/>
        <color theme="1"/>
        <rFont val="Calibri"/>
        <family val="2"/>
      </rPr>
      <t>- None of these</t>
    </r>
  </si>
  <si>
    <r>
      <t xml:space="preserve">All three grounds covered by definition of discrimination of  "Law on principle of prevention and counteraction of discrimination in Ukraine". Article 4 of the same law defines that it is applicable in field of relations between legal entities of public and privat law registered in Ukraine and private persons, including </t>
    </r>
    <r>
      <rPr>
        <b/>
        <sz val="10"/>
        <rFont val="Calibri"/>
        <family val="2"/>
      </rPr>
      <t xml:space="preserve">access to goods and services </t>
    </r>
    <r>
      <rPr>
        <sz val="10"/>
        <rFont val="Calibri"/>
        <family val="2"/>
      </rPr>
      <t xml:space="preserve">and </t>
    </r>
    <r>
      <rPr>
        <b/>
        <sz val="10"/>
        <rFont val="Calibri"/>
        <family val="2"/>
      </rPr>
      <t>health protection</t>
    </r>
    <r>
      <rPr>
        <sz val="10"/>
        <rFont val="Calibri"/>
        <family val="2"/>
      </rPr>
      <t>. https://zakon.rada.gov.ua/laws/show/5207-17</t>
    </r>
  </si>
  <si>
    <r>
      <t xml:space="preserve">Three of these. A, B, C. Articles 13, 14, 15, 16 of the same anti-discrimination law. 
</t>
    </r>
    <r>
      <rPr>
        <b/>
        <sz val="10"/>
        <rFont val="Calibri"/>
        <family val="2"/>
      </rPr>
      <t>For A</t>
    </r>
    <r>
      <rPr>
        <sz val="10"/>
        <rFont val="Calibri"/>
        <family val="2"/>
      </rPr>
      <t xml:space="preserve"> -  </t>
    </r>
    <r>
      <rPr>
        <b/>
        <sz val="10"/>
        <rFont val="Calibri"/>
        <family val="2"/>
      </rPr>
      <t>Article 16</t>
    </r>
    <r>
      <rPr>
        <sz val="10"/>
        <rFont val="Calibri"/>
        <family val="2"/>
      </rPr>
      <t xml:space="preserve"> of anti-discrimination law provisions that people guilty of discriminatory actions may have "civil, administrative or criminal liability". </t>
    </r>
    <r>
      <rPr>
        <b/>
        <sz val="10"/>
        <rFont val="Calibri"/>
        <family val="2"/>
      </rPr>
      <t>For B -</t>
    </r>
    <r>
      <rPr>
        <sz val="10"/>
        <rFont val="Calibri"/>
        <family val="2"/>
      </rPr>
      <t xml:space="preserve"> Article 60 of Civil Procedure Code of Ukraine claims that in cases about discrimination claimant have to provide evidence that facts of discrimination happened. If claimant provides such evidence, defendant should prove that these facts did not happen.
</t>
    </r>
    <r>
      <rPr>
        <b/>
        <sz val="10"/>
        <rFont val="Calibri"/>
        <family val="2"/>
      </rPr>
      <t>For C</t>
    </r>
    <r>
      <rPr>
        <sz val="10"/>
        <rFont val="Calibri"/>
        <family val="2"/>
      </rPr>
      <t xml:space="preserve"> -  Ombudsman may  may intervene to the judicial  process on any stage, question and gather information regarding the case. Also according to </t>
    </r>
    <r>
      <rPr>
        <b/>
        <sz val="10"/>
        <rFont val="Calibri"/>
        <family val="2"/>
      </rPr>
      <t>Article 13</t>
    </r>
    <r>
      <rPr>
        <sz val="10"/>
        <rFont val="Calibri"/>
        <family val="2"/>
      </rPr>
      <t xml:space="preserve"> of anti-discrimination law, civic organisations, private and legal entities have a right to participate in judicial process on bahalf of discrimination victims. 
At the same time, most likely </t>
    </r>
    <r>
      <rPr>
        <b/>
        <sz val="10"/>
        <rFont val="Calibri"/>
        <family val="2"/>
      </rPr>
      <t>e) of sanctions</t>
    </r>
    <r>
      <rPr>
        <sz val="10"/>
        <rFont val="Calibri"/>
        <family val="2"/>
      </rPr>
      <t xml:space="preserve"> is not provisioned in the law https://zakon.rada.gov.ua/laws/show/1618-15#n391, https://zakon2.rada.gov.ua/laws/show/2747-15</t>
    </r>
  </si>
  <si>
    <r>
      <t xml:space="preserve">Three of these. A, B, C. Articles 13, 14, 15, 16 of the same anti-discrimination law. 
</t>
    </r>
    <r>
      <rPr>
        <b/>
        <sz val="10"/>
        <rFont val="Calibri"/>
        <family val="2"/>
      </rPr>
      <t>For A</t>
    </r>
    <r>
      <rPr>
        <sz val="10"/>
        <rFont val="Calibri"/>
        <family val="2"/>
      </rPr>
      <t xml:space="preserve"> -  </t>
    </r>
    <r>
      <rPr>
        <b/>
        <sz val="10"/>
        <rFont val="Calibri"/>
        <family val="2"/>
      </rPr>
      <t>Article 16</t>
    </r>
    <r>
      <rPr>
        <sz val="10"/>
        <rFont val="Calibri"/>
        <family val="2"/>
      </rPr>
      <t xml:space="preserve"> of anti-discrimination law provisions that people guilty of discriminatory actions may have "civil, administrative or criminal liability". </t>
    </r>
    <r>
      <rPr>
        <b/>
        <sz val="10"/>
        <rFont val="Calibri"/>
        <family val="2"/>
      </rPr>
      <t>For B -</t>
    </r>
    <r>
      <rPr>
        <sz val="10"/>
        <rFont val="Calibri"/>
        <family val="2"/>
      </rPr>
      <t xml:space="preserve"> Article 81 of Civil Procedure Code of Ukraine claims that in cases about discrimination claimant have to provide evidence that facts of discrimination happened. If claimant provides such evidence, defendant should prove that these facts did not happen.
</t>
    </r>
    <r>
      <rPr>
        <b/>
        <sz val="10"/>
        <rFont val="Calibri"/>
        <family val="2"/>
      </rPr>
      <t>For C</t>
    </r>
    <r>
      <rPr>
        <sz val="10"/>
        <rFont val="Calibri"/>
        <family val="2"/>
      </rPr>
      <t xml:space="preserve"> -  Ombudsman may  may intervene to the judicial  process on any stage, question and gather information regarding the case. Also according to </t>
    </r>
    <r>
      <rPr>
        <b/>
        <sz val="10"/>
        <rFont val="Calibri"/>
        <family val="2"/>
      </rPr>
      <t>Article 13</t>
    </r>
    <r>
      <rPr>
        <sz val="10"/>
        <rFont val="Calibri"/>
        <family val="2"/>
      </rPr>
      <t xml:space="preserve"> of anti-discrimination law, civic organisations, private and legal entities have a right to participate in judicial process on bahalf of discrimination victims. 
At the same time, most likely </t>
    </r>
    <r>
      <rPr>
        <b/>
        <sz val="10"/>
        <rFont val="Calibri"/>
        <family val="2"/>
      </rPr>
      <t>e) of sanctions</t>
    </r>
    <r>
      <rPr>
        <sz val="10"/>
        <rFont val="Calibri"/>
        <family val="2"/>
      </rPr>
      <t xml:space="preserve"> is not provisioned in the law https://zakon.rada.gov.ua/laws/show/1618-15#n391, https://zakon2.rada.gov.ua/laws/show/2747-15</t>
    </r>
  </si>
  <si>
    <r>
      <t>All three grounds covered by definition of discrimination of  "Law on principle of prevention and counteraction of discrimination in Ukraine". Article 4 of the same law defines that it is applicable in field of relations between legal entities of public and privat law registered in Ukraine and private persons, including</t>
    </r>
    <r>
      <rPr>
        <b/>
        <sz val="10"/>
        <rFont val="Calibri"/>
        <family val="2"/>
      </rPr>
      <t xml:space="preserve"> employment and education </t>
    </r>
    <r>
      <rPr>
        <sz val="10"/>
        <rFont val="Calibri"/>
        <family val="2"/>
      </rPr>
      <t>. 
At the same time vocational training is not directly mentioned
https://zakon.rada.gov.ua/laws/show/5207-17</t>
    </r>
  </si>
  <si>
    <r>
      <t xml:space="preserve">All three grounds covered by definition of discrimination of  "Law on principle of prevention and counteraction of discrimination in Ukraine". Article 4 of the same law defines that it is applicable in field of relations between legal entities of public and privat law registered in Ukraine and private persons, including </t>
    </r>
    <r>
      <rPr>
        <b/>
        <sz val="10"/>
        <rFont val="Calibri"/>
        <family val="2"/>
      </rPr>
      <t>employment and education</t>
    </r>
    <r>
      <rPr>
        <sz val="10"/>
        <rFont val="Calibri"/>
        <family val="2"/>
      </rPr>
      <t xml:space="preserve"> At the same time vocational training is not directly mentioned https://zakon.rada.gov.ua/laws/show/5207-17</t>
    </r>
  </si>
  <si>
    <r>
      <t xml:space="preserve">All three grounds covered by definition of discrimination of  "Law on principle of prevention and counteraction of discrimination in Ukraine". Article 4 of the same law defines that it is applicable in field of relations between legal entities of public and privat law registered in Ukraine and private persons, including </t>
    </r>
    <r>
      <rPr>
        <b/>
        <sz val="10"/>
        <rFont val="Calibri"/>
        <family val="2"/>
      </rPr>
      <t>social protection</t>
    </r>
    <r>
      <rPr>
        <sz val="10"/>
        <rFont val="Calibri"/>
        <family val="2"/>
      </rPr>
      <t xml:space="preserve"> . https://zakon.rada.gov.ua/laws/show/5207-17</t>
    </r>
  </si>
  <si>
    <r>
      <rPr>
        <b/>
        <sz val="10"/>
        <color theme="1"/>
        <rFont val="Calibri"/>
        <family val="2"/>
      </rPr>
      <t>100</t>
    </r>
    <r>
      <rPr>
        <sz val="10"/>
        <color theme="1"/>
        <rFont val="Calibri"/>
        <family val="2"/>
      </rPr>
      <t xml:space="preserve"> -  Inclusion is unconditional
</t>
    </r>
    <r>
      <rPr>
        <b/>
        <sz val="10"/>
        <color theme="1"/>
        <rFont val="Calibri"/>
        <family val="2"/>
      </rPr>
      <t>50</t>
    </r>
    <r>
      <rPr>
        <sz val="10"/>
        <color theme="1"/>
        <rFont val="Calibri"/>
        <family val="2"/>
      </rPr>
      <t xml:space="preserve"> - Some conditions for inclusion
</t>
    </r>
    <r>
      <rPr>
        <b/>
        <sz val="10"/>
        <color theme="1"/>
        <rFont val="Calibri"/>
        <family val="2"/>
      </rPr>
      <t>0</t>
    </r>
    <r>
      <rPr>
        <sz val="10"/>
        <color theme="1"/>
        <rFont val="Calibri"/>
        <family val="2"/>
      </rPr>
      <t xml:space="preserve"> - No inclusion (costs must be paid in full by the user or by a commercial insurance policy)</t>
    </r>
  </si>
  <si>
    <r>
      <rPr>
        <b/>
        <sz val="10"/>
        <color theme="1"/>
        <rFont val="Calibri"/>
        <family val="2"/>
      </rPr>
      <t>100</t>
    </r>
    <r>
      <rPr>
        <sz val="10"/>
        <color theme="1"/>
        <rFont val="Calibri"/>
        <family val="2"/>
      </rPr>
      <t xml:space="preserve"> - Neither
50 - A or B (please specify)
0 - A and B</t>
    </r>
  </si>
  <si>
    <r>
      <rPr>
        <b/>
        <sz val="10"/>
        <color theme="1"/>
        <rFont val="Calibri"/>
        <family val="2"/>
      </rPr>
      <t xml:space="preserve">100 </t>
    </r>
    <r>
      <rPr>
        <sz val="10"/>
        <color theme="1"/>
        <rFont val="Calibri"/>
        <family val="2"/>
      </rPr>
      <t xml:space="preserve">-  Inclusion is unconditional
</t>
    </r>
    <r>
      <rPr>
        <b/>
        <sz val="10"/>
        <color theme="1"/>
        <rFont val="Calibri"/>
        <family val="2"/>
      </rPr>
      <t>50</t>
    </r>
    <r>
      <rPr>
        <sz val="10"/>
        <color theme="1"/>
        <rFont val="Calibri"/>
        <family val="2"/>
      </rPr>
      <t xml:space="preserve"> - Some conditions for inclusion
</t>
    </r>
    <r>
      <rPr>
        <b/>
        <sz val="10"/>
        <color theme="1"/>
        <rFont val="Calibri"/>
        <family val="2"/>
      </rPr>
      <t>0</t>
    </r>
    <r>
      <rPr>
        <sz val="10"/>
        <color theme="1"/>
        <rFont val="Calibri"/>
        <family val="2"/>
      </rPr>
      <t xml:space="preserve"> - No inclusion (costs must be paid in full by the user or by a commercial insurance policy)</t>
    </r>
  </si>
  <si>
    <r>
      <rPr>
        <b/>
        <sz val="10"/>
        <color theme="1"/>
        <rFont val="Calibri"/>
        <family val="2"/>
      </rPr>
      <t xml:space="preserve">100 - </t>
    </r>
    <r>
      <rPr>
        <sz val="10"/>
        <color theme="1"/>
        <rFont val="Calibri"/>
        <family val="2"/>
      </rPr>
      <t>All three groups</t>
    </r>
    <r>
      <rPr>
        <b/>
        <sz val="10"/>
        <color theme="1"/>
        <rFont val="Calibri"/>
        <family val="2"/>
      </rPr>
      <t xml:space="preserve">
67 - </t>
    </r>
    <r>
      <rPr>
        <sz val="10"/>
        <color theme="1"/>
        <rFont val="Calibri"/>
        <family val="2"/>
      </rPr>
      <t xml:space="preserve">Two groups (please specify) </t>
    </r>
    <r>
      <rPr>
        <b/>
        <sz val="10"/>
        <color theme="1"/>
        <rFont val="Calibri"/>
        <family val="2"/>
      </rPr>
      <t xml:space="preserve">
33 - </t>
    </r>
    <r>
      <rPr>
        <sz val="10"/>
        <color theme="1"/>
        <rFont val="Calibri"/>
        <family val="2"/>
      </rPr>
      <t xml:space="preserve">One group   (please specify) </t>
    </r>
    <r>
      <rPr>
        <b/>
        <sz val="10"/>
        <color theme="1"/>
        <rFont val="Calibri"/>
        <family val="2"/>
      </rPr>
      <t xml:space="preserve">
0 - </t>
    </r>
    <r>
      <rPr>
        <sz val="10"/>
        <color theme="1"/>
        <rFont val="Calibri"/>
        <family val="2"/>
      </rPr>
      <t>None</t>
    </r>
    <r>
      <rPr>
        <b/>
        <sz val="10"/>
        <color theme="1"/>
        <rFont val="Calibri"/>
        <family val="2"/>
      </rPr>
      <t xml:space="preserve">
</t>
    </r>
  </si>
  <si>
    <r>
      <rPr>
        <b/>
        <sz val="10"/>
        <color theme="1"/>
        <rFont val="Calibri"/>
        <family val="2"/>
      </rPr>
      <t xml:space="preserve">100 </t>
    </r>
    <r>
      <rPr>
        <sz val="10"/>
        <color theme="1"/>
        <rFont val="Calibri"/>
        <family val="2"/>
      </rPr>
      <t xml:space="preserve">- Interpreters are available free of charge to patients
</t>
    </r>
    <r>
      <rPr>
        <b/>
        <sz val="10"/>
        <color theme="1"/>
        <rFont val="Calibri"/>
        <family val="2"/>
      </rPr>
      <t>50</t>
    </r>
    <r>
      <rPr>
        <sz val="10"/>
        <color theme="1"/>
        <rFont val="Calibri"/>
        <family val="2"/>
      </rPr>
      <t xml:space="preserve"> - Interpreters are available but patients must pay all (or a substantial part) of the costs
</t>
    </r>
    <r>
      <rPr>
        <b/>
        <sz val="10"/>
        <color theme="1"/>
        <rFont val="Calibri"/>
        <family val="2"/>
      </rPr>
      <t>0</t>
    </r>
    <r>
      <rPr>
        <sz val="10"/>
        <color theme="1"/>
        <rFont val="Calibri"/>
        <family val="2"/>
      </rPr>
      <t xml:space="preserve"> - No interpretation services available</t>
    </r>
  </si>
  <si>
    <r>
      <rPr>
        <b/>
        <sz val="10"/>
        <color theme="1"/>
        <rFont val="Calibri"/>
        <family val="2"/>
      </rPr>
      <t>100</t>
    </r>
    <r>
      <rPr>
        <sz val="10"/>
        <color theme="1"/>
        <rFont val="Calibri"/>
        <family val="2"/>
      </rPr>
      <t xml:space="preserve"> - 3-5 of these (please specify)
</t>
    </r>
    <r>
      <rPr>
        <b/>
        <sz val="10"/>
        <color theme="1"/>
        <rFont val="Calibri"/>
        <family val="2"/>
      </rPr>
      <t>50</t>
    </r>
    <r>
      <rPr>
        <sz val="10"/>
        <color theme="1"/>
        <rFont val="Calibri"/>
        <family val="2"/>
      </rPr>
      <t xml:space="preserve"> - 1-2 of these (please specify)
</t>
    </r>
    <r>
      <rPr>
        <b/>
        <sz val="10"/>
        <color theme="1"/>
        <rFont val="Calibri"/>
        <family val="2"/>
      </rPr>
      <t>0</t>
    </r>
    <r>
      <rPr>
        <sz val="10"/>
        <color theme="1"/>
        <rFont val="Calibri"/>
        <family val="2"/>
      </rPr>
      <t xml:space="preserve"> - None of these </t>
    </r>
  </si>
  <si>
    <r>
      <rPr>
        <b/>
        <sz val="10"/>
        <color theme="1"/>
        <rFont val="Calibri"/>
        <family val="2"/>
      </rPr>
      <t>100</t>
    </r>
    <r>
      <rPr>
        <sz val="10"/>
        <color theme="1"/>
        <rFont val="Calibri"/>
        <family val="2"/>
      </rPr>
      <t xml:space="preserve"> - 3-4 of these (please specify)
</t>
    </r>
    <r>
      <rPr>
        <b/>
        <sz val="10"/>
        <color theme="1"/>
        <rFont val="Calibri"/>
        <family val="2"/>
      </rPr>
      <t>50</t>
    </r>
    <r>
      <rPr>
        <sz val="10"/>
        <color theme="1"/>
        <rFont val="Calibri"/>
        <family val="2"/>
      </rPr>
      <t xml:space="preserve"> - 1-2 of these (please specify)
</t>
    </r>
    <r>
      <rPr>
        <b/>
        <sz val="10"/>
        <color theme="1"/>
        <rFont val="Calibri"/>
        <family val="2"/>
      </rPr>
      <t>0</t>
    </r>
    <r>
      <rPr>
        <sz val="10"/>
        <color theme="1"/>
        <rFont val="Calibri"/>
        <family val="2"/>
      </rPr>
      <t xml:space="preserve"> - None of these topics </t>
    </r>
  </si>
  <si>
    <r>
      <rPr>
        <b/>
        <sz val="10"/>
        <rFont val="Calibri"/>
        <family val="2"/>
      </rPr>
      <t>100</t>
    </r>
    <r>
      <rPr>
        <sz val="10"/>
        <rFont val="Calibri"/>
        <family val="2"/>
      </rPr>
      <t xml:space="preserve"> - Yes. There are no additional restrictions than those based on type of permit mentioned in 1 
</t>
    </r>
    <r>
      <rPr>
        <b/>
        <sz val="10"/>
        <rFont val="Calibri"/>
        <family val="2"/>
      </rPr>
      <t>50</t>
    </r>
    <r>
      <rPr>
        <sz val="10"/>
        <rFont val="Calibri"/>
        <family val="2"/>
      </rPr>
      <t xml:space="preserve"> - Other limiting conditions that apply to foreign residents, e.g. 
</t>
    </r>
    <r>
      <rPr>
        <b/>
        <sz val="10"/>
        <rFont val="Calibri"/>
        <family val="2"/>
      </rPr>
      <t>0</t>
    </r>
    <r>
      <rPr>
        <sz val="10"/>
        <rFont val="Calibri"/>
        <family val="2"/>
      </rPr>
      <t xml:space="preserve"> - Certain sectors and activities solely for nationals (</t>
    </r>
    <r>
      <rPr>
        <sz val="10"/>
        <color rgb="FFFF0000"/>
        <rFont val="Calibri"/>
        <family val="2"/>
      </rPr>
      <t>please specify</t>
    </r>
    <r>
      <rPr>
        <sz val="10"/>
        <rFont val="Calibri"/>
        <family val="2"/>
      </rPr>
      <t>)</t>
    </r>
  </si>
  <si>
    <r>
      <rPr>
        <b/>
        <sz val="10"/>
        <color rgb="FF000000"/>
        <rFont val="Calibri"/>
        <family val="2"/>
      </rPr>
      <t>100</t>
    </r>
    <r>
      <rPr>
        <sz val="10"/>
        <color rgb="FF000000"/>
        <rFont val="Calibri"/>
        <family val="2"/>
      </rPr>
      <t xml:space="preserve"> - Equal to sponsor's residence permit and renewable 
</t>
    </r>
    <r>
      <rPr>
        <b/>
        <sz val="10"/>
        <color rgb="FF000000"/>
        <rFont val="Calibri"/>
        <family val="2"/>
      </rPr>
      <t>50</t>
    </r>
    <r>
      <rPr>
        <sz val="10"/>
        <color rgb="FF000000"/>
        <rFont val="Calibri"/>
        <family val="2"/>
      </rPr>
      <t xml:space="preserve"> - Not equal to sponsor’s but ≥ 1 year renewable permit
</t>
    </r>
    <r>
      <rPr>
        <b/>
        <sz val="10"/>
        <color rgb="FF000000"/>
        <rFont val="Calibri"/>
        <family val="2"/>
      </rPr>
      <t>0</t>
    </r>
    <r>
      <rPr>
        <sz val="10"/>
        <color rgb="FF000000"/>
        <rFont val="Calibri"/>
        <family val="2"/>
      </rPr>
      <t xml:space="preserve"> - &lt; 1 year renewable permit or new application necessary</t>
    </r>
  </si>
  <si>
    <r>
      <t xml:space="preserve">Dependent parents/grandparents
</t>
    </r>
    <r>
      <rPr>
        <sz val="10"/>
        <rFont val="Calibri"/>
        <family val="2"/>
      </rPr>
      <t xml:space="preserve">Aliens Act (Zakon o tujcih /ZTuj-2/)
Date of adoption &amp; date of entry into force: Adoption: 15 June 2011 / Entry into force: 28 October 2011
The law also expanded the list of family members for which the alien can be granted temporary residence permit on the ground of family reunification: parents of the alien and of the spouse of the alien, who the alien is obliged to support under the legislation of the country of his/her nationality.
</t>
    </r>
    <r>
      <rPr>
        <b/>
        <sz val="10"/>
        <rFont val="Calibri"/>
        <family val="2"/>
      </rPr>
      <t xml:space="preserve">Dependent adult children
</t>
    </r>
    <r>
      <rPr>
        <sz val="10"/>
        <rFont val="Calibri"/>
        <family val="2"/>
      </rPr>
      <t xml:space="preserve"> Aliens Act (Zakon o tujcih /ZTuj-2/)
Date of adoption &amp; date of entry into force: Adoption: 15 June 2011 / Entry into force: 28 October 2011
The law also expanded the list of family members for which the alien can be granted temporary residence permit on the ground of family reunification: adult unmarried children
</t>
    </r>
  </si>
  <si>
    <r>
      <rPr>
        <sz val="10"/>
        <color rgb="FF000000"/>
        <rFont val="Calibri"/>
        <family val="2"/>
      </rPr>
      <t xml:space="preserve">Consultation of foreign residents on national level:
</t>
    </r>
    <r>
      <rPr>
        <b/>
        <sz val="10"/>
        <color rgb="FF000000"/>
        <rFont val="Calibri"/>
        <family val="2"/>
      </rPr>
      <t>Regular consultation</t>
    </r>
    <r>
      <rPr>
        <sz val="10"/>
        <color rgb="FF000000"/>
        <rFont val="Calibri"/>
        <family val="2"/>
      </rPr>
      <t xml:space="preserve">: consultation of immigrant population or of immigrant associations is structurally organised for policies which are relevant for foreign residents
</t>
    </r>
    <r>
      <rPr>
        <b/>
        <sz val="10"/>
        <color rgb="FF000000"/>
        <rFont val="Calibri"/>
        <family val="2"/>
      </rPr>
      <t>Ad-hoc consultation</t>
    </r>
    <r>
      <rPr>
        <sz val="10"/>
        <color rgb="FF000000"/>
        <rFont val="Calibri"/>
        <family val="2"/>
      </rPr>
      <t xml:space="preserve">: consultation of immigrant population or immigrant associations exists but is not structurally organised
Consultation powers:
a) Right of initiative to make its own reports or recommendations, even when not consulted.
b) Right to a response by the national authority to the its advice or recommendations.  </t>
    </r>
  </si>
  <si>
    <r>
      <rPr>
        <b/>
        <sz val="10"/>
        <color theme="1"/>
        <rFont val="Calibri"/>
        <family val="2"/>
      </rPr>
      <t xml:space="preserve">100 - </t>
    </r>
    <r>
      <rPr>
        <sz val="10"/>
        <color theme="1"/>
        <rFont val="Calibri"/>
        <family val="2"/>
      </rPr>
      <t xml:space="preserve">All four of these </t>
    </r>
    <r>
      <rPr>
        <b/>
        <sz val="10"/>
        <color theme="1"/>
        <rFont val="Calibri"/>
        <family val="2"/>
      </rPr>
      <t xml:space="preserve">
75 - </t>
    </r>
    <r>
      <rPr>
        <sz val="10"/>
        <color theme="1"/>
        <rFont val="Calibri"/>
        <family val="2"/>
      </rPr>
      <t xml:space="preserve">Three of these
</t>
    </r>
    <r>
      <rPr>
        <b/>
        <sz val="10"/>
        <color theme="1"/>
        <rFont val="Calibri"/>
        <family val="2"/>
      </rPr>
      <t>50 -</t>
    </r>
    <r>
      <rPr>
        <sz val="10"/>
        <color theme="1"/>
        <rFont val="Calibri"/>
        <family val="2"/>
      </rPr>
      <t xml:space="preserve"> Two of these
</t>
    </r>
    <r>
      <rPr>
        <b/>
        <sz val="10"/>
        <color theme="1"/>
        <rFont val="Calibri"/>
        <family val="2"/>
      </rPr>
      <t>25</t>
    </r>
    <r>
      <rPr>
        <sz val="10"/>
        <color theme="1"/>
        <rFont val="Calibri"/>
        <family val="2"/>
      </rPr>
      <t xml:space="preserve"> - One of these </t>
    </r>
    <r>
      <rPr>
        <b/>
        <sz val="10"/>
        <color theme="1"/>
        <rFont val="Calibri"/>
        <family val="2"/>
      </rPr>
      <t xml:space="preserve">
0</t>
    </r>
    <r>
      <rPr>
        <sz val="10"/>
        <color theme="1"/>
        <rFont val="Calibri"/>
        <family val="2"/>
      </rPr>
      <t xml:space="preserve"> - None
</t>
    </r>
  </si>
  <si>
    <r>
      <t xml:space="preserve">Implementation of the Principle of Equal Treatment Act
</t>
    </r>
    <r>
      <rPr>
        <sz val="10"/>
        <rFont val="Calibri"/>
        <family val="2"/>
      </rPr>
      <t>On 27.9.2007 amendments to the Implementation of the Principle of Equal Treatment Act were adopted (entered into force on 27.10.2007). The Act now prohibits discrimination irrespective of personal circumstances such as gender, ethnicity, race or ethnic origin, religion or belief, disability, age, sexual orientation, or other personal circumstance in every area of social life, and in particular in relation to conditions for access to employment, to self-employment and to occupation, including selection criteria and recruitment conditions, whatever the branch of activity and at all levels of the professional hierarchy, including promotion; access to all types and to all levels of career orientation, vocational and professional education and training, advanced vocational training and retraining</t>
    </r>
  </si>
  <si>
    <r>
      <rPr>
        <b/>
        <sz val="10"/>
        <rFont val="Calibri"/>
        <family val="2"/>
      </rPr>
      <t>Powers to instigate proceedings and enforce findings</t>
    </r>
    <r>
      <rPr>
        <sz val="10"/>
        <rFont val="Calibri"/>
        <family val="2"/>
      </rPr>
      <t xml:space="preserve">
According to the Implementing the Principle of equal Treatment act, the procedure before the Advocate starts with a complaint of a victim, and if the perpetrator does not respect the opinion of the Advocate after it is issued, the Advocate does not have any enforcement powers. The only thing that the Advocate can do is forward the case to the competent inspectorate which then has the power to issue binding decisions and enforce sanctions. This has not changed since the Implementation of the Principle of Equal Treatment Act was first adopted in 2004. </t>
    </r>
  </si>
  <si>
    <r>
      <rPr>
        <b/>
        <sz val="10"/>
        <color theme="1"/>
        <rFont val="Calibri"/>
        <family val="2"/>
      </rPr>
      <t>100</t>
    </r>
    <r>
      <rPr>
        <sz val="10"/>
        <color theme="1"/>
        <rFont val="Calibri"/>
        <family val="2"/>
      </rPr>
      <t xml:space="preserve"> - All of these
50 -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</si>
  <si>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color theme="1"/>
        <rFont val="Calibri"/>
        <family val="2"/>
      </rPr>
      <t>100</t>
    </r>
    <r>
      <rPr>
        <sz val="10"/>
        <color theme="1"/>
        <rFont val="Calibri"/>
        <family val="2"/>
      </rPr>
      <t xml:space="preserve"> - Equal access with nationals (no restrictions imposed by government)
</t>
    </r>
    <r>
      <rPr>
        <b/>
        <sz val="10"/>
        <color theme="1"/>
        <rFont val="Calibri"/>
        <family val="2"/>
      </rPr>
      <t>50</t>
    </r>
    <r>
      <rPr>
        <sz val="10"/>
        <color theme="1"/>
        <rFont val="Calibri"/>
        <family val="2"/>
      </rPr>
      <t xml:space="preserve"> - Restricted access to internal elected positions
</t>
    </r>
    <r>
      <rPr>
        <b/>
        <sz val="10"/>
        <color theme="1"/>
        <rFont val="Calibri"/>
        <family val="2"/>
      </rPr>
      <t>0</t>
    </r>
    <r>
      <rPr>
        <sz val="10"/>
        <color theme="1"/>
        <rFont val="Calibri"/>
        <family val="2"/>
      </rPr>
      <t xml:space="preserve"> - Other official/legal restrictions apply</t>
    </r>
  </si>
  <si>
    <r>
      <rPr>
        <b/>
        <sz val="10"/>
        <color theme="1"/>
        <rFont val="Calibri"/>
        <family val="2"/>
      </rPr>
      <t>100</t>
    </r>
    <r>
      <rPr>
        <sz val="10"/>
        <color theme="1"/>
        <rFont val="Calibri"/>
        <family val="2"/>
      </rPr>
      <t xml:space="preserve"> - Regular consultation, together with a) and b) 
</t>
    </r>
    <r>
      <rPr>
        <b/>
        <sz val="10"/>
        <color theme="1"/>
        <rFont val="Calibri"/>
        <family val="2"/>
      </rPr>
      <t>75</t>
    </r>
    <r>
      <rPr>
        <sz val="10"/>
        <color theme="1"/>
        <rFont val="Calibri"/>
        <family val="2"/>
      </rPr>
      <t xml:space="preserve"> -  Regular consultation, with members elected or appointed by foreign residents or associations (with or without state intervention)
</t>
    </r>
    <r>
      <rPr>
        <b/>
        <sz val="10"/>
        <color theme="1"/>
        <rFont val="Calibri"/>
        <family val="2"/>
      </rPr>
      <t>50</t>
    </r>
    <r>
      <rPr>
        <sz val="10"/>
        <color theme="1"/>
        <rFont val="Calibri"/>
        <family val="2"/>
      </rPr>
      <t xml:space="preserve"> - Regular consultation of foreign residents on national level, with members selected/appointed by state only
</t>
    </r>
    <r>
      <rPr>
        <b/>
        <sz val="10"/>
        <color theme="1"/>
        <rFont val="Calibri"/>
        <family val="2"/>
      </rPr>
      <t>25</t>
    </r>
    <r>
      <rPr>
        <sz val="10"/>
        <color theme="1"/>
        <rFont val="Calibri"/>
        <family val="2"/>
      </rPr>
      <t xml:space="preserve">  - ad-hoc consultation of foreign residents on national level
</t>
    </r>
    <r>
      <rPr>
        <b/>
        <sz val="10"/>
        <color theme="1"/>
        <rFont val="Calibri"/>
        <family val="2"/>
      </rPr>
      <t xml:space="preserve">0 </t>
    </r>
    <r>
      <rPr>
        <sz val="10"/>
        <color theme="1"/>
        <rFont val="Calibri"/>
        <family val="2"/>
      </rPr>
      <t xml:space="preserve">- No consultation at the national level
</t>
    </r>
  </si>
  <si>
    <r>
      <rPr>
        <b/>
        <sz val="10"/>
        <rFont val="Calibri"/>
        <family val="2"/>
      </rPr>
      <t xml:space="preserve">Dependent parents/grandparents
</t>
    </r>
    <r>
      <rPr>
        <sz val="10"/>
        <rFont val="Calibri"/>
        <family val="2"/>
      </rPr>
      <t>Article 38 (2) letter c) of the Law on the Regime for Foreigners in the Republic of Moldova</t>
    </r>
    <r>
      <rPr>
        <b/>
        <sz val="10"/>
        <rFont val="Calibri"/>
        <family val="2"/>
      </rPr>
      <t xml:space="preserve">
Dependent adult children
</t>
    </r>
    <r>
      <rPr>
        <sz val="10"/>
        <rFont val="Calibri"/>
        <family val="2"/>
      </rPr>
      <t>Article 38 (2) letter c) of the Law on the Regime for Foreigners in the Republic of Moldova: parents who are dependent on the holder of the right to temporary residence.
The Law on the Regime for Foreigners in the Republic of Moldova does not expressly provide the entitlement for adult children. But in light of the Civil Code of the Republic of Moldova this category could be included in the regulations provided for the persons placed under tutorship or guardianship.</t>
    </r>
  </si>
  <si>
    <r>
      <rPr>
        <b/>
        <sz val="10"/>
        <color theme="1"/>
        <rFont val="Calibri"/>
        <family val="2"/>
      </rPr>
      <t xml:space="preserve">100 - </t>
    </r>
    <r>
      <rPr>
        <sz val="10"/>
        <color theme="1"/>
        <rFont val="Calibri"/>
        <family val="2"/>
      </rPr>
      <t>all three</t>
    </r>
    <r>
      <rPr>
        <b/>
        <sz val="10"/>
        <color theme="1"/>
        <rFont val="Calibri"/>
        <family val="2"/>
      </rPr>
      <t xml:space="preserve">
50</t>
    </r>
    <r>
      <rPr>
        <sz val="10"/>
        <color theme="1"/>
        <rFont val="Calibri"/>
        <family val="2"/>
      </rPr>
      <t xml:space="preserve"> - Both of these (please specify content of a and b)
</t>
    </r>
    <r>
      <rPr>
        <b/>
        <sz val="10"/>
        <color theme="1"/>
        <rFont val="Calibri"/>
        <family val="2"/>
      </rPr>
      <t>50</t>
    </r>
    <r>
      <rPr>
        <sz val="10"/>
        <color theme="1"/>
        <rFont val="Calibri"/>
        <family val="2"/>
      </rPr>
      <t xml:space="preserve"> - One of these (please specify content)
</t>
    </r>
    <r>
      <rPr>
        <b/>
        <sz val="10"/>
        <color theme="1"/>
        <rFont val="Calibri"/>
        <family val="2"/>
      </rPr>
      <t>0</t>
    </r>
    <r>
      <rPr>
        <sz val="10"/>
        <color theme="1"/>
        <rFont val="Calibri"/>
        <family val="2"/>
      </rPr>
      <t xml:space="preserve"> - None. Migrants only benefit from general support for all students (and targeted non-governmental initiatives where provided).</t>
    </r>
  </si>
  <si>
    <r>
      <t xml:space="preserve"> Regular consultation
</t>
    </r>
    <r>
      <rPr>
        <sz val="10"/>
        <rFont val="Calibri"/>
        <family val="2"/>
      </rPr>
      <t xml:space="preserve">Government Decision no. 655 of 08.09.2011 for the approval of the National Strategy in the Migration and Asylum domain (2011-2020) states that one of the basic principles of the Strategy is transparency - implementing an active policy of information and consultation of civil society on the policies and decisions taken in the context of migration.Additionaly, the Law no. 239 of 13.11.2008 regarding transperency in the decision-making process lays down rules to ensure transparency in decision-making within central and local public administration authorities, other public authorities and regulates their relations with citizens, associations formed in accordance with the law, with other stakeholders to participate in decision-making. The notion citizen according to this Law refers to an individual who holds citizenship of the Republic of Moldova, as well as foreign citizen or stateless person with the exceptions established by law. Public authorities will consult citizens and associations in accordance with the law, other interested parties on the draft legislation, administrative that may impact social, economic, environmental (on the livelihoods and human rights, culture, health and social protection , local communities, public services).  This law aims:
     a) ensure a multilateral information on decision-making within public authorities;
     b) ensure direct participation of citizens, associations in accordance with the law, other stakeholders in decision making;
     c) to streamline decision-making within public authorities;
     d) to increase the responsibility of public authorities towards citizens and society;
     e) to promote active participation of citizens, associations in accordance with the law, other stakeholders in decision making;
     f) to ensure the transparency of public authorities (Article 4).
</t>
    </r>
    <r>
      <rPr>
        <b/>
        <sz val="10"/>
        <rFont val="Calibri"/>
        <family val="2"/>
      </rPr>
      <t xml:space="preserve">
Consultation composition
</t>
    </r>
    <r>
      <rPr>
        <sz val="10"/>
        <rFont val="Calibri"/>
        <family val="2"/>
      </rPr>
      <t xml:space="preserve">In this context we can mention the Law no. 837 of 17.05.1996 on public associations. According to Article 1 para. (1) a public association is a non-commercial organization, independent of public authorities, voluntarily established by at least two natural persons and / or legal entities (public associations) associated by common interests to achieve, under the law, the legitimate rights.
Public associations are considered pacifist associations, for defense and promotion of human rights, women's associations, of veterans, of disabled persons, of youth and children, scientific, technical, environmental, cultural, educational, sports societies, creation unions, national-cultural communities, other associations of individuals and / or legal entities (public associations) legally constituted (para. (2)).                                                                            Public associations are established and operate in order to achieve and defense of civil rights, economic, social, cultural and other rights and legitimate freedoms; developing social activism and spirit of initiative of people, meeting their professional and amateur creative scientific, technical, artistic; health care its involvement in philanthropic activity in mass sport and physical culture; conduct of business literacy of the population; protection of nature, monuments of history and culture; patriotic education and humanities; expansion of international contacts; consolidation of peace and friendship between peoples; conduct other activities not prohibited by legislation.
Public associations are divided into pursuing public benefit associations and associations pursuing mutual benefit.
- public associations pursuing public benefit are associations whose purpose is exclusively human rights, education, acquisition and dissemination of knowledge, health, social welfare, culture, arts, amateur sports, elimination of the effects of natural disasters, protection environment and other fields of social-useful.
 -  public associations pursuing mutual benefit are established to meet individual and corporate interests of the members of the associations.(Article 2) According cu Article 11 para. (4) foreign citizens and stateless persons residing in the Republic of Moldova can found public associations on the same basis as nationals of the Republic of Moldova, if the legislation on the types of public associations does not provide otherwise.
</t>
    </r>
  </si>
  <si>
    <r>
      <rPr>
        <b/>
        <sz val="10"/>
        <color theme="1"/>
        <rFont val="Calibri"/>
        <family val="2"/>
      </rPr>
      <t xml:space="preserve">100 - </t>
    </r>
    <r>
      <rPr>
        <sz val="10"/>
        <color theme="1"/>
        <rFont val="Calibri"/>
        <family val="2"/>
      </rPr>
      <t xml:space="preserve">≥ 3 years
</t>
    </r>
    <r>
      <rPr>
        <b/>
        <sz val="10"/>
        <color theme="1"/>
        <rFont val="Calibri"/>
        <family val="2"/>
      </rPr>
      <t>50</t>
    </r>
    <r>
      <rPr>
        <sz val="10"/>
        <color theme="1"/>
        <rFont val="Calibri"/>
        <family val="2"/>
      </rPr>
      <t xml:space="preserve"> - 1+ year&lt; , &lt; 3 years
</t>
    </r>
    <r>
      <rPr>
        <b/>
        <sz val="10"/>
        <color theme="1"/>
        <rFont val="Calibri"/>
        <family val="2"/>
      </rPr>
      <t xml:space="preserve">0 - </t>
    </r>
    <r>
      <rPr>
        <sz val="10"/>
        <color theme="1"/>
        <rFont val="Calibri"/>
        <family val="2"/>
      </rPr>
      <t>≤ 1  year</t>
    </r>
  </si>
  <si>
    <r>
      <rPr>
        <b/>
        <sz val="10"/>
        <rFont val="Calibri"/>
        <family val="2"/>
      </rPr>
      <t>Procedures available for victims.</t>
    </r>
    <r>
      <rPr>
        <sz val="10"/>
        <rFont val="Calibri"/>
        <family val="2"/>
      </rPr>
      <t xml:space="preserve"> A and C: Any victim of discrimination may submit a complaint to: a) directly in court for civil damages (judicial civil procedures); b) directly in court challenging a discriminatory administrative act (administrative procedures). For criminal cases, the victim can  submit a complaint to the police or prosecution who are the only authorities that can initiate a criminal case. For misdemeanor (minor offences), the victim has to submit a complaint to the Non-Discrimination Council, who can establish discrimination and make recommendations and, if the case is of a sufficient gravity, establish that a misdemeanor has been committed and bring the case to court for approval. 
</t>
    </r>
    <r>
      <rPr>
        <b/>
        <sz val="10"/>
        <rFont val="Calibri"/>
        <family val="2"/>
      </rPr>
      <t>Shift in burden of proof in procedures.</t>
    </r>
    <r>
      <rPr>
        <sz val="10"/>
        <rFont val="Calibri"/>
        <family val="2"/>
      </rPr>
      <t xml:space="preserve"> Art. 15 para (1) of the Law nr. 121, regarding the procedure before the Non-Discrimination Council, provides that the burden to prove that the action does not constitute discrimination belongs to the persons that are presumed that have committed the discriminatory action. Art. 19 provides that the person that submits a complaint in court has to present the facts that allow o deduce the presumption of discrimination. The burden to prove that the facts do not constitute discrimination belongs to the defendant, except the acts that are subject to criminal responsibility.
</t>
    </r>
    <r>
      <rPr>
        <b/>
        <sz val="10"/>
        <rFont val="Calibri"/>
        <family val="2"/>
      </rPr>
      <t>Role of legal entities in proceedings.</t>
    </r>
    <r>
      <rPr>
        <sz val="10"/>
        <rFont val="Calibri"/>
        <family val="2"/>
      </rPr>
      <t xml:space="preserve"> Art. 13 para (1) of the Law nr. 121 provides that the establishment of existence or nonexistence of an act of discrimination is initiated by the Non-Discrimination Council ex-officio or at the request of the interested persons, including at the request of trade unions and public associations (NGOs) that work in the field of promotion and protection of human rights. Art. 18 para (2) of the Law nr. 121 provides that complaints in courts for the protection of the persons that consider themselves victims of discrimination can be submitted also by trade unions and public associations (NGOs) that work in the field of promotion and protection of human rights.
</t>
    </r>
    <r>
      <rPr>
        <b/>
        <sz val="10"/>
        <rFont val="Calibri"/>
        <family val="2"/>
      </rPr>
      <t>Range of sanctions.</t>
    </r>
    <r>
      <rPr>
        <sz val="10"/>
        <rFont val="Calibri"/>
        <family val="2"/>
      </rPr>
      <t xml:space="preserve"> The sanctions exist, but they are very dispersed and for a victim to claim these sanctions, s/he has to try different avenues. Briefly, the victim has 3 main legal avenues: 1) Non-Discrimination Council can only make recommendations, without any sanctions or award of material or moral damages to the victim. 2) The court in civil procedure can apply the sanctions provided in a), b), c) d), e), f), g). However, the judicial practice is so far very limited and it is not possible to assess whether all of these sanctions are applied by the court. 3) The court in misdemeanor procedures can apply fines to legal entites that are higher than for natural persons. Option 2 was chosen because the mecanism for protection against discrimination is quite complicated and the victim has to go through at least 2 types of procedure to be able to ask for all the enumerated sanctions.  </t>
    </r>
  </si>
  <si>
    <r>
      <rPr>
        <b/>
        <sz val="10"/>
        <color theme="1"/>
        <rFont val="Calibri"/>
        <family val="2"/>
      </rPr>
      <t xml:space="preserve">100- </t>
    </r>
    <r>
      <rPr>
        <sz val="10"/>
        <color theme="1"/>
        <rFont val="Calibri"/>
        <family val="2"/>
      </rPr>
      <t>All three</t>
    </r>
    <r>
      <rPr>
        <b/>
        <sz val="10"/>
        <color theme="1"/>
        <rFont val="Calibri"/>
        <family val="2"/>
      </rPr>
      <t xml:space="preserve">
50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</si>
  <si>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color theme="1"/>
        <rFont val="Calibri"/>
        <family val="2"/>
      </rPr>
      <t xml:space="preserve">100 </t>
    </r>
    <r>
      <rPr>
        <sz val="10"/>
        <color theme="1"/>
        <rFont val="Calibri"/>
        <family val="2"/>
      </rPr>
      <t xml:space="preserve">- No Requirement OR Voluntary course/information (please specify which)
</t>
    </r>
    <r>
      <rPr>
        <b/>
        <sz val="10"/>
        <color theme="1"/>
        <rFont val="Calibri"/>
        <family val="2"/>
      </rPr>
      <t>50</t>
    </r>
    <r>
      <rPr>
        <sz val="10"/>
        <color theme="1"/>
        <rFont val="Calibri"/>
        <family val="2"/>
      </rPr>
      <t xml:space="preserve"> - Requirement to take an integration course
</t>
    </r>
    <r>
      <rPr>
        <b/>
        <sz val="10"/>
        <color theme="1"/>
        <rFont val="Calibri"/>
        <family val="2"/>
      </rPr>
      <t>0</t>
    </r>
    <r>
      <rPr>
        <sz val="10"/>
        <color theme="1"/>
        <rFont val="Calibri"/>
        <family val="2"/>
      </rPr>
      <t xml:space="preserve"> - Requirement includes integration test/assessment</t>
    </r>
  </si>
  <si>
    <r>
      <t xml:space="preserve">In the </t>
    </r>
    <r>
      <rPr>
        <b/>
        <sz val="10"/>
        <rFont val="Calibri"/>
        <family val="2"/>
      </rPr>
      <t>Family Reunification Act</t>
    </r>
    <r>
      <rPr>
        <sz val="10"/>
        <rFont val="Calibri"/>
        <family val="2"/>
      </rPr>
      <t xml:space="preserve"> , there is no mentioning of a required english course and its score, it only mentions that applicants </t>
    </r>
    <r>
      <rPr>
        <u/>
        <sz val="10"/>
        <rFont val="Calibri"/>
        <family val="2"/>
      </rPr>
      <t>may be required to</t>
    </r>
    <r>
      <rPr>
        <sz val="10"/>
        <rFont val="Calibri"/>
        <family val="2"/>
      </rPr>
      <t xml:space="preserve"> succesfully complete a Maltese language course, yet not specifying the score and standard.</t>
    </r>
  </si>
  <si>
    <r>
      <rPr>
        <b/>
        <sz val="10"/>
        <color theme="1"/>
        <rFont val="Calibri"/>
        <family val="2"/>
      </rPr>
      <t>100</t>
    </r>
    <r>
      <rPr>
        <sz val="10"/>
        <color theme="1"/>
        <rFont val="Calibri"/>
        <family val="2"/>
      </rPr>
      <t xml:space="preserve"> - One or two of these 
</t>
    </r>
    <r>
      <rPr>
        <b/>
        <sz val="10"/>
        <color theme="1"/>
        <rFont val="Calibri"/>
        <family val="2"/>
      </rPr>
      <t xml:space="preserve">50 </t>
    </r>
    <r>
      <rPr>
        <sz val="10"/>
        <color theme="1"/>
        <rFont val="Calibri"/>
        <family val="2"/>
      </rPr>
      <t xml:space="preserve">-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</si>
  <si>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color theme="1"/>
        <rFont val="Calibri"/>
        <family val="2"/>
      </rPr>
      <t>100</t>
    </r>
    <r>
      <rPr>
        <sz val="10"/>
        <color theme="1"/>
        <rFont val="Calibri"/>
        <family val="2"/>
      </rPr>
      <t xml:space="preserve"> - Both of these
</t>
    </r>
    <r>
      <rPr>
        <b/>
        <sz val="10"/>
        <color theme="1"/>
        <rFont val="Calibri"/>
        <family val="2"/>
      </rPr>
      <t xml:space="preserve">50 </t>
    </r>
    <r>
      <rPr>
        <sz val="10"/>
        <color theme="1"/>
        <rFont val="Calibri"/>
        <family val="2"/>
      </rPr>
      <t xml:space="preserve">- One of these (please specify)
</t>
    </r>
    <r>
      <rPr>
        <b/>
        <sz val="10"/>
        <color theme="1"/>
        <rFont val="Calibri"/>
        <family val="2"/>
      </rPr>
      <t>0</t>
    </r>
    <r>
      <rPr>
        <sz val="10"/>
        <color theme="1"/>
        <rFont val="Calibri"/>
        <family val="2"/>
      </rPr>
      <t xml:space="preserve"> - No provision. Only through private or community initiatives.</t>
    </r>
    <r>
      <rPr>
        <b/>
        <sz val="10"/>
        <color rgb="FFFF0000"/>
        <rFont val="Calibri"/>
        <family val="2"/>
      </rPr>
      <t xml:space="preserve"> (skip to question cb53)</t>
    </r>
  </si>
  <si>
    <r>
      <rPr>
        <b/>
        <sz val="10"/>
        <color theme="1"/>
        <rFont val="Calibri"/>
        <family val="2"/>
      </rPr>
      <t>100</t>
    </r>
    <r>
      <rPr>
        <sz val="10"/>
        <color theme="1"/>
        <rFont val="Calibri"/>
        <family val="2"/>
      </rPr>
      <t xml:space="preserve"> - After ≤ 5 years of total residence(please specify)
</t>
    </r>
    <r>
      <rPr>
        <b/>
        <sz val="10"/>
        <color theme="1"/>
        <rFont val="Calibri"/>
        <family val="2"/>
      </rPr>
      <t>50</t>
    </r>
    <r>
      <rPr>
        <sz val="10"/>
        <color theme="1"/>
        <rFont val="Calibri"/>
        <family val="2"/>
      </rPr>
      <t xml:space="preserve"> - After &gt; 5 &lt; 10 years of total residence (please specify)
</t>
    </r>
    <r>
      <rPr>
        <b/>
        <sz val="10"/>
        <color theme="1"/>
        <rFont val="Calibri"/>
        <family val="2"/>
      </rPr>
      <t>0</t>
    </r>
    <r>
      <rPr>
        <sz val="10"/>
        <color theme="1"/>
        <rFont val="Calibri"/>
        <family val="2"/>
      </rPr>
      <t xml:space="preserve"> </t>
    </r>
    <r>
      <rPr>
        <b/>
        <sz val="10"/>
        <color rgb="FFFF0000"/>
        <rFont val="Calibri"/>
        <family val="2"/>
      </rPr>
      <t>- After ≥ 10 years of total residence (please specify)</t>
    </r>
  </si>
  <si>
    <r>
      <rPr>
        <b/>
        <sz val="10"/>
        <color theme="1"/>
        <rFont val="Calibri"/>
        <family val="2"/>
      </rPr>
      <t>100</t>
    </r>
    <r>
      <rPr>
        <sz val="10"/>
        <color theme="1"/>
        <rFont val="Calibri"/>
        <family val="2"/>
      </rPr>
      <t xml:space="preserve"> - Both of these
</t>
    </r>
    <r>
      <rPr>
        <b/>
        <sz val="10"/>
        <color theme="1"/>
        <rFont val="Calibri"/>
        <family val="2"/>
      </rPr>
      <t xml:space="preserve">50 </t>
    </r>
    <r>
      <rPr>
        <sz val="10"/>
        <color theme="1"/>
        <rFont val="Calibri"/>
        <family val="2"/>
      </rPr>
      <t xml:space="preserve">- One of these (please specify)
</t>
    </r>
    <r>
      <rPr>
        <b/>
        <sz val="10"/>
        <color theme="1"/>
        <rFont val="Calibri"/>
        <family val="2"/>
      </rPr>
      <t>0</t>
    </r>
    <r>
      <rPr>
        <sz val="10"/>
        <color theme="1"/>
        <rFont val="Calibri"/>
        <family val="2"/>
      </rPr>
      <t xml:space="preserve"> - No provision. Only through private or community initiatives. </t>
    </r>
  </si>
  <si>
    <r>
      <t>According to the Law on Legal Status of Aliens family members mean: the spouse or the person with whom a registered partnership has been contracted, minor children/adopted children;</t>
    </r>
    <r>
      <rPr>
        <b/>
        <sz val="10"/>
        <rFont val="Calibri"/>
        <family val="2"/>
      </rPr>
      <t xml:space="preserve"> direct relatives in the ascending line (parents) and dependent adult children who have been dependent for at least one year and are unable to use the support of other family members </t>
    </r>
    <r>
      <rPr>
        <sz val="10"/>
        <rFont val="Calibri"/>
        <family val="2"/>
      </rPr>
      <t xml:space="preserve">residing in a foreign state.  </t>
    </r>
  </si>
  <si>
    <r>
      <rPr>
        <b/>
        <sz val="10"/>
        <color theme="1"/>
        <rFont val="Calibri"/>
        <family val="2"/>
      </rPr>
      <t>100</t>
    </r>
    <r>
      <rPr>
        <sz val="10"/>
        <color theme="1"/>
        <rFont val="Calibri"/>
        <family val="2"/>
      </rPr>
      <t xml:space="preserve"> - three of these
50 -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</si>
  <si>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rFont val="Calibri"/>
        <family val="2"/>
      </rPr>
      <t xml:space="preserve">Compulsory education as a legal right - </t>
    </r>
    <r>
      <rPr>
        <sz val="10"/>
        <rFont val="Calibri"/>
        <family val="2"/>
      </rPr>
      <t xml:space="preserve">Definition: compulsory education in Lithuanian - 6 (7) of age till 16 years of age, which in Lithuanian accounts for 10 years of schooling. Again, as no act/law is available, there is an implicit expectation and access for children to education. Only special decrees can be relied on: Decrees of June 1, 2003; April 5, 2005, September 1, 2005 of Minister of Education and Law. 
</t>
    </r>
    <r>
      <rPr>
        <b/>
        <sz val="10"/>
        <rFont val="Calibri"/>
        <family val="2"/>
      </rPr>
      <t xml:space="preserve">Access to non-compulsory education. </t>
    </r>
    <r>
      <rPr>
        <sz val="10"/>
        <rFont val="Calibri"/>
        <family val="2"/>
      </rPr>
      <t xml:space="preserve">No special provisions are available except activities of non-governmental organisations, such as organisations of minorities or project activities, such as the ones implemented by youth organisations 
</t>
    </r>
  </si>
  <si>
    <r>
      <t xml:space="preserve">The Action Plan 2018-2020 on the Integration of Foreigners into Lithuanian Society (adopted on the 21st of December 2018) includes the Task 10 "Reduce discrimination against foreigners". Measure 10.1. states "Organize training for </t>
    </r>
    <r>
      <rPr>
        <b/>
        <sz val="10"/>
        <rFont val="Calibri"/>
        <family val="2"/>
      </rPr>
      <t xml:space="preserve">education </t>
    </r>
    <r>
      <rPr>
        <sz val="10"/>
        <rFont val="Calibri"/>
        <family val="2"/>
      </rPr>
      <t>and health service workers intended to improve intercultural skills, reduce stereotypes and form values of respect for diversity and equality".</t>
    </r>
  </si>
  <si>
    <r>
      <t xml:space="preserve">Local right to vote  </t>
    </r>
    <r>
      <rPr>
        <u/>
        <sz val="10"/>
        <rFont val="Calibri"/>
        <family val="2"/>
      </rPr>
      <t>only</t>
    </r>
    <r>
      <rPr>
        <sz val="10"/>
        <rFont val="Calibri"/>
        <family val="2"/>
      </rPr>
      <t xml:space="preserve"> for the foreign nationals who possess permanent residence permit. </t>
    </r>
  </si>
  <si>
    <r>
      <rPr>
        <b/>
        <sz val="10"/>
        <rFont val="Calibri"/>
        <family val="2"/>
      </rPr>
      <t xml:space="preserve">100 </t>
    </r>
    <r>
      <rPr>
        <sz val="10"/>
        <rFont val="Calibri"/>
        <family val="2"/>
      </rPr>
      <t xml:space="preserve">- Both of these 
</t>
    </r>
    <r>
      <rPr>
        <b/>
        <sz val="10"/>
        <rFont val="Calibri"/>
        <family val="2"/>
      </rPr>
      <t xml:space="preserve">50 </t>
    </r>
    <r>
      <rPr>
        <sz val="10"/>
        <rFont val="Calibri"/>
        <family val="2"/>
      </rPr>
      <t xml:space="preserve">- Only A 
</t>
    </r>
    <r>
      <rPr>
        <b/>
        <sz val="10"/>
        <rFont val="Calibri"/>
        <family val="2"/>
      </rPr>
      <t xml:space="preserve">0 </t>
    </r>
    <r>
      <rPr>
        <sz val="10"/>
        <rFont val="Calibri"/>
        <family val="2"/>
      </rPr>
      <t>- None of these</t>
    </r>
  </si>
  <si>
    <r>
      <rPr>
        <b/>
        <sz val="10"/>
        <rFont val="Calibri"/>
        <family val="2"/>
      </rPr>
      <t>Dependent parents/grandparents.</t>
    </r>
    <r>
      <rPr>
        <sz val="10"/>
        <rFont val="Calibri"/>
        <family val="2"/>
      </rPr>
      <t xml:space="preserve"> The relatives in ascending line (up to the 3rd generation), but only of TCN on permanent residents permits, can aply for a temporary residence permits once a year for up t0 6 months.
</t>
    </r>
    <r>
      <rPr>
        <b/>
        <sz val="10"/>
        <rFont val="Calibri"/>
        <family val="2"/>
      </rPr>
      <t xml:space="preserve">
Dependent adult children.</t>
    </r>
    <r>
      <rPr>
        <sz val="10"/>
        <rFont val="Calibri"/>
        <family val="2"/>
      </rPr>
      <t xml:space="preserve"> Only for those under guardianship.</t>
    </r>
  </si>
  <si>
    <r>
      <rPr>
        <b/>
        <sz val="10"/>
        <rFont val="Calibri"/>
        <family val="2"/>
      </rPr>
      <t>Dependent parents/grandparents.</t>
    </r>
    <r>
      <rPr>
        <sz val="10"/>
        <rFont val="Calibri"/>
        <family val="2"/>
      </rPr>
      <t xml:space="preserve"> Only parents older than 66 and dependent on their children are eligible for family reunification permits.  
</t>
    </r>
    <r>
      <rPr>
        <b/>
        <sz val="10"/>
        <rFont val="Calibri"/>
        <family val="2"/>
      </rPr>
      <t>Dependent adult children</t>
    </r>
    <r>
      <rPr>
        <sz val="10"/>
        <rFont val="Calibri"/>
        <family val="2"/>
      </rPr>
      <t xml:space="preserve">. If special circumstances apply, other family members can be granted permits on grounds of having close ties to the country (such as siblings and parents living in Iceland, etc. This does not apply to those arriving in the country before turning 18, they are eligible for family reunification permits even if they have not obtained a permanent residence permit before turning 18.) </t>
    </r>
  </si>
  <si>
    <r>
      <rPr>
        <b/>
        <sz val="10"/>
        <color theme="1"/>
        <rFont val="Calibri"/>
        <family val="2"/>
      </rPr>
      <t xml:space="preserve">100 - </t>
    </r>
    <r>
      <rPr>
        <sz val="10"/>
        <color theme="1"/>
        <rFont val="Calibri"/>
        <family val="2"/>
      </rPr>
      <t>all three</t>
    </r>
    <r>
      <rPr>
        <b/>
        <sz val="10"/>
        <color theme="1"/>
        <rFont val="Calibri"/>
        <family val="2"/>
      </rPr>
      <t xml:space="preserve">
50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</si>
  <si>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rFont val="Calibri"/>
        <family val="2"/>
      </rPr>
      <t>Compulsory education as a legal right</t>
    </r>
    <r>
      <rPr>
        <sz val="10"/>
        <rFont val="Calibri"/>
        <family val="2"/>
      </rPr>
      <t xml:space="preserve">. There is equal access to compulsory education. There is no link with residence and no categories are excluded. There is however not explicit provision for all categories of migrants to have the same access as nationals. 
</t>
    </r>
    <r>
      <rPr>
        <b/>
        <sz val="10"/>
        <rFont val="Calibri"/>
        <family val="2"/>
      </rPr>
      <t xml:space="preserve">Access to non-compulsory education. </t>
    </r>
    <r>
      <rPr>
        <sz val="10"/>
        <rFont val="Calibri"/>
        <family val="2"/>
      </rPr>
      <t xml:space="preserve">There is no mention of migrants per se but all residents have equal access to non-compulsory education. </t>
    </r>
  </si>
  <si>
    <r>
      <rPr>
        <b/>
        <sz val="10"/>
        <rFont val="Calibri"/>
        <family val="2"/>
      </rPr>
      <t>Procedures available for victims.</t>
    </r>
    <r>
      <rPr>
        <sz val="10"/>
        <rFont val="Calibri"/>
        <family val="2"/>
      </rPr>
      <t xml:space="preserve"> As there is no anti-discrimination legislation, there is no provision for a special enforcement mechanism.
</t>
    </r>
    <r>
      <rPr>
        <b/>
        <sz val="10"/>
        <rFont val="Calibri"/>
        <family val="2"/>
      </rPr>
      <t>Role of legal entities in proceedings.</t>
    </r>
    <r>
      <rPr>
        <sz val="10"/>
        <rFont val="Calibri"/>
        <family val="2"/>
      </rPr>
      <t xml:space="preserve">
Associations may apply to the courts for the recognition of certain rights of its members or to relieve their members of certain duties, if safeguarding the interests at stake forms part of the association’s mandate, Art. 25(3), Act on Civil Procedure No. 91/1999.  However, organisations do not generally have individual standing (on behalf of victims). Exceptions include labour unions or umbrella organisations that have standing on behalf of their members in labour disputes, and enterprises, institutions and non-governmental organizations, who can, either in their own name or on behalf of their members who consider they are victims of gender discrimination, submit a case to the Gender Equality Complaints Committee.
</t>
    </r>
    <r>
      <rPr>
        <b/>
        <sz val="10"/>
        <rFont val="Calibri"/>
        <family val="2"/>
      </rPr>
      <t xml:space="preserve">Range of sanctions.
</t>
    </r>
    <r>
      <rPr>
        <sz val="10"/>
        <rFont val="Calibri"/>
        <family val="2"/>
      </rPr>
      <t xml:space="preserve">There are no explicit provisions setting out sanctions in discrimination cases, other than gender. 
</t>
    </r>
  </si>
  <si>
    <r>
      <rPr>
        <b/>
        <sz val="10"/>
        <color theme="1"/>
        <rFont val="Calibri"/>
        <family val="2"/>
      </rPr>
      <t>100</t>
    </r>
    <r>
      <rPr>
        <sz val="10"/>
        <color theme="1"/>
        <rFont val="Calibri"/>
        <family val="2"/>
      </rPr>
      <t xml:space="preserve"> - All of them has access to both 1) and 2)
</t>
    </r>
    <r>
      <rPr>
        <b/>
        <sz val="10"/>
        <color theme="1"/>
        <rFont val="Calibri"/>
        <family val="2"/>
      </rPr>
      <t>67</t>
    </r>
    <r>
      <rPr>
        <sz val="10"/>
        <color theme="1"/>
        <rFont val="Calibri"/>
        <family val="2"/>
      </rPr>
      <t xml:space="preserve"> - All of them has access to 1) 
</t>
    </r>
    <r>
      <rPr>
        <b/>
        <sz val="10"/>
        <color theme="1"/>
        <rFont val="Calibri"/>
        <family val="2"/>
      </rPr>
      <t>33</t>
    </r>
    <r>
      <rPr>
        <sz val="10"/>
        <color theme="1"/>
        <rFont val="Calibri"/>
        <family val="2"/>
      </rPr>
      <t xml:space="preserve"> - A and (C or certain categories of B) has equal access to 1)
</t>
    </r>
    <r>
      <rPr>
        <b/>
        <sz val="10"/>
        <color theme="1"/>
        <rFont val="Calibri"/>
        <family val="2"/>
      </rPr>
      <t>0</t>
    </r>
    <r>
      <rPr>
        <sz val="10"/>
        <color theme="1"/>
        <rFont val="Calibri"/>
        <family val="2"/>
      </rPr>
      <t xml:space="preserve"> - Only A or none has equal access to 1) 
</t>
    </r>
  </si>
  <si>
    <r>
      <rPr>
        <b/>
        <sz val="10"/>
        <color theme="1"/>
        <rFont val="Calibri"/>
        <family val="2"/>
      </rPr>
      <t>100</t>
    </r>
    <r>
      <rPr>
        <sz val="10"/>
        <color theme="1"/>
        <rFont val="Calibri"/>
        <family val="2"/>
      </rPr>
      <t xml:space="preserve"> - No Requirement OR Voluntary course/information (please specify which)
</t>
    </r>
    <r>
      <rPr>
        <b/>
        <sz val="10"/>
        <color theme="1"/>
        <rFont val="Calibri"/>
        <family val="2"/>
      </rPr>
      <t xml:space="preserve">50 </t>
    </r>
    <r>
      <rPr>
        <sz val="10"/>
        <color theme="1"/>
        <rFont val="Calibri"/>
        <family val="2"/>
      </rPr>
      <t xml:space="preserve">- Requirement to take an integration course
</t>
    </r>
    <r>
      <rPr>
        <b/>
        <sz val="10"/>
        <color theme="1"/>
        <rFont val="Calibri"/>
        <family val="2"/>
      </rPr>
      <t>0</t>
    </r>
    <r>
      <rPr>
        <sz val="10"/>
        <color theme="1"/>
        <rFont val="Calibri"/>
        <family val="2"/>
      </rPr>
      <t xml:space="preserve"> - Requirement includes integration test/assessment</t>
    </r>
  </si>
  <si>
    <r>
      <t xml:space="preserve">There is a list of six general grounds in § 123 and 14 grounds for refusal for considerations of ensuring public order and national security and protection of public health in § 124 of the Aliens Act. Additionally, § 144 brings out additional bases for </t>
    </r>
    <r>
      <rPr>
        <u/>
        <sz val="10"/>
        <rFont val="Calibri"/>
        <family val="2"/>
      </rPr>
      <t>refusal to extend</t>
    </r>
    <r>
      <rPr>
        <sz val="10"/>
        <rFont val="Calibri"/>
        <family val="2"/>
      </rPr>
      <t xml:space="preserve">, and § 146 bases for </t>
    </r>
    <r>
      <rPr>
        <u/>
        <sz val="10"/>
        <rFont val="Calibri"/>
        <family val="2"/>
      </rPr>
      <t>revocation</t>
    </r>
    <r>
      <rPr>
        <sz val="10"/>
        <rFont val="Calibri"/>
        <family val="2"/>
      </rPr>
      <t xml:space="preserve"> of temporary residence permit to settle with a spouse.</t>
    </r>
  </si>
  <si>
    <r>
      <t xml:space="preserve">The official aims of intercultural education include the appreciation of cultural diversity, and is delivered:
a. As a stand-alone curriculum subject;
</t>
    </r>
    <r>
      <rPr>
        <b/>
        <sz val="10"/>
        <color theme="1"/>
        <rFont val="Calibri"/>
        <family val="2"/>
      </rPr>
      <t>b. Integrated throughout the curriculum.</t>
    </r>
  </si>
  <si>
    <r>
      <rPr>
        <b/>
        <sz val="10"/>
        <color theme="1"/>
        <rFont val="Calibri"/>
        <family val="2"/>
      </rPr>
      <t>100 -</t>
    </r>
    <r>
      <rPr>
        <sz val="10"/>
        <color theme="1"/>
        <rFont val="Calibri"/>
        <family val="2"/>
      </rPr>
      <t xml:space="preserve"> All three</t>
    </r>
    <r>
      <rPr>
        <b/>
        <sz val="10"/>
        <color theme="1"/>
        <rFont val="Calibri"/>
        <family val="2"/>
      </rPr>
      <t xml:space="preserve">
50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</si>
  <si>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color theme="1"/>
        <rFont val="Calibri"/>
        <family val="2"/>
      </rPr>
      <t>100</t>
    </r>
    <r>
      <rPr>
        <sz val="10"/>
        <color theme="1"/>
        <rFont val="Calibri"/>
        <family val="2"/>
      </rPr>
      <t xml:space="preserve"> - Regular consultation, together with a) anf b) 
</t>
    </r>
    <r>
      <rPr>
        <b/>
        <sz val="10"/>
        <color theme="1"/>
        <rFont val="Calibri"/>
        <family val="2"/>
      </rPr>
      <t>75</t>
    </r>
    <r>
      <rPr>
        <sz val="10"/>
        <color theme="1"/>
        <rFont val="Calibri"/>
        <family val="2"/>
      </rPr>
      <t xml:space="preserve"> -  Regular consultation, with members elected or appointed by foreign residents or associations (with or without state intervention)
</t>
    </r>
    <r>
      <rPr>
        <b/>
        <sz val="10"/>
        <color theme="1"/>
        <rFont val="Calibri"/>
        <family val="2"/>
      </rPr>
      <t>50</t>
    </r>
    <r>
      <rPr>
        <sz val="10"/>
        <color theme="1"/>
        <rFont val="Calibri"/>
        <family val="2"/>
      </rPr>
      <t xml:space="preserve"> - Regular consultation of foreign residents on national level, with members selected/appointed by state only
</t>
    </r>
    <r>
      <rPr>
        <b/>
        <sz val="10"/>
        <color theme="1"/>
        <rFont val="Calibri"/>
        <family val="2"/>
      </rPr>
      <t xml:space="preserve">25  - </t>
    </r>
    <r>
      <rPr>
        <sz val="10"/>
        <color theme="1"/>
        <rFont val="Calibri"/>
        <family val="2"/>
      </rPr>
      <t xml:space="preserve">ad-hoc consultation of foreign residents on national level
</t>
    </r>
    <r>
      <rPr>
        <b/>
        <sz val="10"/>
        <color theme="1"/>
        <rFont val="Calibri"/>
        <family val="2"/>
      </rPr>
      <t xml:space="preserve">0 </t>
    </r>
    <r>
      <rPr>
        <sz val="10"/>
        <color theme="1"/>
        <rFont val="Calibri"/>
        <family val="2"/>
      </rPr>
      <t xml:space="preserve">- No consultation at the national level
</t>
    </r>
  </si>
  <si>
    <r>
      <t xml:space="preserve">B1. Since 13.02.2015, persons </t>
    </r>
    <r>
      <rPr>
        <b/>
        <sz val="10"/>
        <rFont val="Calibri"/>
        <family val="2"/>
      </rPr>
      <t>older than age 65</t>
    </r>
    <r>
      <rPr>
        <sz val="10"/>
        <rFont val="Calibri"/>
        <family val="2"/>
      </rPr>
      <t xml:space="preserve"> are expemted from the </t>
    </r>
    <r>
      <rPr>
        <u/>
        <sz val="10"/>
        <rFont val="Calibri"/>
        <family val="2"/>
      </rPr>
      <t>written part</t>
    </r>
    <r>
      <rPr>
        <sz val="10"/>
        <rFont val="Calibri"/>
        <family val="2"/>
      </rPr>
      <t xml:space="preserve"> of the language assesment/test.</t>
    </r>
  </si>
  <si>
    <r>
      <t xml:space="preserve">Since 01.01.2016, the minors who are born to parents or single parent, whom </t>
    </r>
    <r>
      <rPr>
        <b/>
        <sz val="10"/>
        <rFont val="Calibri"/>
        <family val="2"/>
      </rPr>
      <t>no state recognises under valid laws as its citizens</t>
    </r>
    <r>
      <rPr>
        <sz val="10"/>
        <rFont val="Calibri"/>
        <family val="2"/>
      </rPr>
      <t xml:space="preserve"> or citizen,  acquire Estonian citizenship by naturalisation automatically. This stipulation is only valid to to parents with </t>
    </r>
    <r>
      <rPr>
        <b/>
        <sz val="10"/>
        <rFont val="Calibri"/>
        <family val="2"/>
      </rPr>
      <t>undetermined citizenship</t>
    </r>
    <r>
      <rPr>
        <sz val="10"/>
        <rFont val="Calibri"/>
        <family val="2"/>
      </rPr>
      <t xml:space="preserve"> and does not apply to other nonnational parents.</t>
    </r>
  </si>
  <si>
    <r>
      <t>100</t>
    </r>
    <r>
      <rPr>
        <sz val="10"/>
        <color theme="1"/>
        <rFont val="Calibri"/>
        <family val="2"/>
      </rPr>
      <t xml:space="preserve"> - No residence requirement
</t>
    </r>
    <r>
      <rPr>
        <b/>
        <sz val="10"/>
        <color theme="1"/>
        <rFont val="Calibri"/>
        <family val="2"/>
      </rPr>
      <t>50</t>
    </r>
    <r>
      <rPr>
        <sz val="10"/>
        <color theme="1"/>
        <rFont val="Calibri"/>
        <family val="2"/>
      </rPr>
      <t xml:space="preserve"> - ≤  1 year
</t>
    </r>
    <r>
      <rPr>
        <b/>
        <sz val="10"/>
        <color theme="1"/>
        <rFont val="Calibri"/>
        <family val="2"/>
      </rPr>
      <t xml:space="preserve">0 </t>
    </r>
    <r>
      <rPr>
        <sz val="10"/>
        <color theme="1"/>
        <rFont val="Calibri"/>
        <family val="2"/>
      </rPr>
      <t>- &gt;1 year or no legal entitlement to family reunification for ordinary residents.</t>
    </r>
  </si>
  <si>
    <r>
      <rPr>
        <b/>
        <sz val="10"/>
        <color theme="1"/>
        <rFont val="Calibri"/>
        <family val="2"/>
      </rPr>
      <t>100</t>
    </r>
    <r>
      <rPr>
        <sz val="10"/>
        <color theme="1"/>
        <rFont val="Calibri"/>
        <family val="2"/>
      </rPr>
      <t xml:space="preserve"> - No Requirement OR Voluntary course/information (please specify which)
</t>
    </r>
    <r>
      <rPr>
        <b/>
        <sz val="10"/>
        <color theme="1"/>
        <rFont val="Calibri"/>
        <family val="2"/>
      </rPr>
      <t>50</t>
    </r>
    <r>
      <rPr>
        <sz val="10"/>
        <color theme="1"/>
        <rFont val="Calibri"/>
        <family val="2"/>
      </rPr>
      <t xml:space="preserve"> - Requirement to take an integration course
</t>
    </r>
    <r>
      <rPr>
        <b/>
        <sz val="10"/>
        <color theme="1"/>
        <rFont val="Calibri"/>
        <family val="2"/>
      </rPr>
      <t xml:space="preserve">0 </t>
    </r>
    <r>
      <rPr>
        <sz val="10"/>
        <color theme="1"/>
        <rFont val="Calibri"/>
        <family val="2"/>
      </rPr>
      <t>- Requirement includes integration test/assessment</t>
    </r>
  </si>
  <si>
    <r>
      <t xml:space="preserve">Higher than social assistance but can come from sources other than full time employment- </t>
    </r>
    <r>
      <rPr>
        <strike/>
        <sz val="10"/>
        <rFont val="Calibri"/>
        <family val="2"/>
      </rPr>
      <t>types of resources are not specified</t>
    </r>
    <r>
      <rPr>
        <sz val="10"/>
        <rFont val="Calibri"/>
        <family val="2"/>
      </rPr>
      <t xml:space="preserve"> (e.g. tax resolution, pensions, scholarships). Social assistance and unemployment benefits can also be included, but only when it comes to granting a temporary residence for the purpose of family reunification with a Croatian citizen. Sponsor must provide written statement confirming that he/she will cover all the maintenance expences during the stay of family member.</t>
    </r>
  </si>
  <si>
    <r>
      <t xml:space="preserve">A temporary residence permit for the purpose of family reunification shall be issued for a period of up to one year or until expiration of the term of validity of a temporary residence permit of a foreigner with whom reunification is sought.
A foreigner, who was granted temporary residence for the purpose of family reunification for an uninterrupted period of two years, can be granted temporary residence for the same purpose for the period of another two years, or until expiration of the term of validity of a temporary residence permit of a foreigner with whom reunification is sought.  </t>
    </r>
    <r>
      <rPr>
        <strike/>
        <sz val="10"/>
        <rFont val="Calibri"/>
        <family val="2"/>
      </rPr>
      <t>This means that duration of the family members' permit can be issued for one year maximum.</t>
    </r>
    <r>
      <rPr>
        <sz val="10"/>
        <rFont val="Calibri"/>
        <family val="2"/>
      </rPr>
      <t xml:space="preserve"> It can be issued for the duration of their sponsors' temporary permit if it expires in shorter period than one year. If sponsor has permit longer than one year then family members should renew permit after their one year permit expires. </t>
    </r>
  </si>
  <si>
    <r>
      <rPr>
        <b/>
        <sz val="10"/>
        <color theme="1"/>
        <rFont val="Calibri"/>
        <family val="2"/>
      </rPr>
      <t xml:space="preserve">100 - </t>
    </r>
    <r>
      <rPr>
        <sz val="10"/>
        <color theme="1"/>
        <rFont val="Calibri"/>
        <family val="2"/>
      </rPr>
      <t>All three</t>
    </r>
    <r>
      <rPr>
        <b/>
        <sz val="10"/>
        <color theme="1"/>
        <rFont val="Calibri"/>
        <family val="2"/>
      </rPr>
      <t xml:space="preserve">
50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</si>
  <si>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rFont val="Calibri"/>
        <family val="2"/>
      </rPr>
      <t>Compulsory education as a legal right.</t>
    </r>
    <r>
      <rPr>
        <sz val="10"/>
        <rFont val="Calibri"/>
        <family val="2"/>
      </rPr>
      <t xml:space="preserve"> Laws do not specify residential status of children but on the website of the Ministry of Education it is written: Eight-year elementary education in the Republic of Croatia is compulsory and free for all children at the age of six to fifteen.  This refers to all children with permanent residence in the Republic of Croatia, irrespective of their citizenship.  
</t>
    </r>
    <r>
      <rPr>
        <b/>
        <sz val="10"/>
        <rFont val="Calibri"/>
        <family val="2"/>
      </rPr>
      <t>Access to non-compulsory education.</t>
    </r>
    <r>
      <rPr>
        <sz val="10"/>
        <rFont val="Calibri"/>
        <family val="2"/>
      </rPr>
      <t xml:space="preserve"> Law does not provide any (special) support for vocational or university education and there is no structural support.
</t>
    </r>
  </si>
  <si>
    <r>
      <t xml:space="preserve"> </t>
    </r>
    <r>
      <rPr>
        <b/>
        <sz val="10"/>
        <rFont val="Calibri"/>
        <family val="2"/>
      </rPr>
      <t>Renunciation exemptions</t>
    </r>
    <r>
      <rPr>
        <sz val="10"/>
        <rFont val="Calibri"/>
        <family val="2"/>
      </rPr>
      <t>. Exceptions: the spouses of Croatian citizens, emigrants and their descendants, foreign citizens whose admission is deemed to be in the interest of Croatia and the members of Croatian people abroad.</t>
    </r>
  </si>
  <si>
    <r>
      <t xml:space="preserve">Article 1, of the Anti-Discrimination Act
Subject matter of the Act (1) This Act provides for the protection and promotion of equality as the highest value of the constitutional order of the Republic of Croatia, creates prerequisites for the realisation of equal opportunities and regulates protection against discrimination on the grounds of </t>
    </r>
    <r>
      <rPr>
        <b/>
        <sz val="10"/>
        <rFont val="Calibri"/>
        <family val="2"/>
      </rPr>
      <t>race</t>
    </r>
    <r>
      <rPr>
        <sz val="10"/>
        <rFont val="Calibri"/>
        <family val="2"/>
      </rPr>
      <t xml:space="preserve"> or </t>
    </r>
    <r>
      <rPr>
        <b/>
        <sz val="10"/>
        <rFont val="Calibri"/>
        <family val="2"/>
      </rPr>
      <t>ethnic</t>
    </r>
    <r>
      <rPr>
        <sz val="10"/>
        <rFont val="Calibri"/>
        <family val="2"/>
      </rPr>
      <t xml:space="preserve"> affiliation or colour, </t>
    </r>
    <r>
      <rPr>
        <b/>
        <sz val="10"/>
        <rFont val="Calibri"/>
        <family val="2"/>
      </rPr>
      <t>gender</t>
    </r>
    <r>
      <rPr>
        <sz val="10"/>
        <rFont val="Calibri"/>
        <family val="2"/>
      </rPr>
      <t xml:space="preserve">, language, </t>
    </r>
    <r>
      <rPr>
        <b/>
        <sz val="10"/>
        <rFont val="Calibri"/>
        <family val="2"/>
      </rPr>
      <t>religion</t>
    </r>
    <r>
      <rPr>
        <sz val="10"/>
        <rFont val="Calibri"/>
        <family val="2"/>
      </rPr>
      <t>, political or o</t>
    </r>
    <r>
      <rPr>
        <b/>
        <sz val="10"/>
        <rFont val="Calibri"/>
        <family val="2"/>
      </rPr>
      <t>ther belief</t>
    </r>
    <r>
      <rPr>
        <sz val="10"/>
        <rFont val="Calibri"/>
        <family val="2"/>
      </rPr>
      <t xml:space="preserve">, </t>
    </r>
    <r>
      <rPr>
        <b/>
        <sz val="10"/>
        <rFont val="Calibri"/>
        <family val="2"/>
      </rPr>
      <t>national</t>
    </r>
    <r>
      <rPr>
        <sz val="10"/>
        <rFont val="Calibri"/>
        <family val="2"/>
      </rPr>
      <t xml:space="preserve"> or social </t>
    </r>
    <r>
      <rPr>
        <b/>
        <sz val="10"/>
        <rFont val="Calibri"/>
        <family val="2"/>
      </rPr>
      <t>origin</t>
    </r>
    <r>
      <rPr>
        <sz val="10"/>
        <rFont val="Calibri"/>
        <family val="2"/>
      </rPr>
      <t>, property, trade union membership, education, social status, marital or family status, age, health condition, disability, genetic heritage, native identity, expression or sexual orientation.</t>
    </r>
  </si>
  <si>
    <r>
      <rPr>
        <b/>
        <sz val="10"/>
        <rFont val="Calibri"/>
        <family val="2"/>
      </rPr>
      <t xml:space="preserve">Procedures available for victims </t>
    </r>
    <r>
      <rPr>
        <sz val="10"/>
        <rFont val="Calibri"/>
        <family val="2"/>
      </rPr>
      <t xml:space="preserve">- Article 17
(1) A person who claims to be a victim of discrimination under the provisions of this Act shall be authorized to file a lawsuit ...
(2) The requirements of paragraph 1 this Article shall be decided by the court, applying the provisions of the Code of Civil Procedure, unless this Act provides otherwise.
(3) The requirements of paragraph 1 of this section may be brought together with the requirements for the protection of other rights to be decided in a civil action if all the claims are interrelated and if the same court for them, regardless of whether these claims are examined in regular or in a separate civil action, except in cases of trespass. In this case the relevant rules of the dispute in question, unless this Act provides otherwise.         Second option goes under the Criminal Act under the article 125. Violation of Equality
(1) Whoever, on the basis of race, ethnicity, color, sex, language, religion, political or other opinion, national or social origin, property, birth, education, social status, marital or family status, age, medical condition , disability, genetic inheritance, gender identity, expression, sexual orientation or other characteristics deny, restrict or causes other right to acquire goods or receiving services, the right to conduct business, the right to employment and advancement, or anyone on the basis of these differences or affiliations other privileges or benefits, shall be punished by imprisonment of up to three years.   And thirdly, according to to one lawyer we contacted administrative procedures are also there in cases if a person goes before the Administrative procedures but in the cases of violation of Act on General Administrative Procedure, or the Labour Act, or for example Act on gender equality. 
</t>
    </r>
    <r>
      <rPr>
        <b/>
        <sz val="10"/>
        <rFont val="Calibri"/>
        <family val="2"/>
      </rPr>
      <t xml:space="preserve">Shift in burden of proof in procedures </t>
    </r>
    <r>
      <rPr>
        <sz val="10"/>
        <rFont val="Calibri"/>
        <family val="2"/>
      </rPr>
      <t xml:space="preserve"> - Article 20, Burden of proof
(1) If a party in court or other proceedings claims that his/her right to equal treatment pursuant to
provisions of this Act has been violated, he/she shall make it plausible that discrimination has taken
place. In this case, it shall be for the respondent to prove that there has been no discrimination.
(2) The provision of paragraph 1 of this Article shall not apply to misdemeanour and criminal
proceedings.
</t>
    </r>
    <r>
      <rPr>
        <b/>
        <sz val="10"/>
        <rFont val="Calibri"/>
        <family val="2"/>
      </rPr>
      <t>Range of sanctions</t>
    </r>
    <r>
      <rPr>
        <sz val="10"/>
        <rFont val="Calibri"/>
        <family val="2"/>
      </rPr>
      <t xml:space="preserve">  - Article 17 relating to Specific anti-discrimination lawsuits.
</t>
    </r>
  </si>
  <si>
    <t xml:space="preserve">National Roma Inclusion Strategy from 2013 to 2020 (Government of the Republic of Croatia, 2012)
https://pravamanjina.gov.hr/UserDocsImages/arhiva/23102013/National%20Roma%20inclusion%20strategy%202013-2020.eng.pdf
Evaluation of Croatian National Roma Inclusion Strategy: Evaluation Report (Authors: Eben Friedman and Maja Horvat; 2015) https://pravamanjina.gov.hr/UserDocsImages/dokumenti/Evaluation%20of%20Croatian%20NRIS%20-%20Report%20EN.pdf  </t>
  </si>
  <si>
    <r>
      <t>Only LTR and family members of LTR (Long term residents): Cap.105 Aliens and Immigration Law Article 18 ΙΖ (1) [2007, 2013, 2014]  states that 3</t>
    </r>
    <r>
      <rPr>
        <vertAlign val="superscript"/>
        <sz val="10"/>
        <rFont val="Calibri"/>
        <family val="2"/>
      </rPr>
      <t>rd</t>
    </r>
    <r>
      <rPr>
        <sz val="10"/>
        <rFont val="Calibri"/>
        <family val="2"/>
      </rPr>
      <t xml:space="preserve"> country nationals with long term permit have the same access to the labor market and self-employment included the terms applied for remuneration and dismissal as natives, except when these activities do not concern, not even temporarily, public authority jobs [http://www.cylaw.org/nomoi/enop/ind/0_105/section-scb1da8115-1453-5f8a-56fa-cc246683f009.html]. Temporary Permit: Cap.105 Aliens and Immigration Law Article 18 ΣΕ, ΣΣΤ, ΣΖ, ΣΥ, ΣΘ (2012)  permits the entrance of 3rd country nationals for high specialization work in the country, but states that high specialization labor  from 3rd countries is forbiddenin except if it is authorized by the council of ministries under article 18ΣΣΤ (1). 
Family Reunion: Cap.105 Aliens and Immigration Law Article 18KA (5) [2007], ΤΘ [2012] concerning family reunion members  with a sponsor on a long term resident permit (including sponsors with refugee status or resident who have long term permit to other EU country and temporary working “blue card” work permits), the members of the family have all the rights to enter labor and self-employment as defined in article 18ΛΔ.</t>
    </r>
  </si>
  <si>
    <r>
      <t>Temporary Permit: Cap.105 Aliens and Immigration Law Article 18 ΣΕ, ΣΣΤ, ΣΖ, ΣΥ, ΣΘ (2012) while it permits the entrance of 3</t>
    </r>
    <r>
      <rPr>
        <vertAlign val="superscript"/>
        <sz val="10"/>
        <rFont val="Calibri"/>
        <family val="2"/>
      </rPr>
      <t>rd</t>
    </r>
    <r>
      <rPr>
        <sz val="10"/>
        <rFont val="Calibri"/>
        <family val="2"/>
      </rPr>
      <t xml:space="preserve"> country nationals for high specialization work in the country, it clearly defines in article 18ΣΣΤ (1) that high specialization labor input from 3</t>
    </r>
    <r>
      <rPr>
        <vertAlign val="superscript"/>
        <sz val="10"/>
        <rFont val="Calibri"/>
        <family val="2"/>
      </rPr>
      <t>rd</t>
    </r>
    <r>
      <rPr>
        <sz val="10"/>
        <rFont val="Calibri"/>
        <family val="2"/>
      </rPr>
      <t xml:space="preserve"> countries is </t>
    </r>
    <r>
      <rPr>
        <b/>
        <u/>
        <sz val="10"/>
        <rFont val="Calibri"/>
        <family val="2"/>
      </rPr>
      <t>Forbidden</t>
    </r>
    <r>
      <rPr>
        <sz val="10"/>
        <rFont val="Calibri"/>
        <family val="2"/>
      </rPr>
      <t xml:space="preserve">, except in the case that it has the authorization of the council of ministries </t>
    </r>
  </si>
  <si>
    <r>
      <rPr>
        <b/>
        <sz val="10"/>
        <rFont val="Calibri"/>
        <family val="2"/>
      </rPr>
      <t>Education and vocational training.</t>
    </r>
    <r>
      <rPr>
        <sz val="10"/>
        <rFont val="Calibri"/>
        <family val="2"/>
      </rPr>
      <t xml:space="preserve"> Long term residents: Cap.105 Aliens and Immigration Law Article 18 ΙΖ(β) states that long term residents have equal rights in the education and professional training, included scholarships for studuying (provisional on language capacity and educational pre-requisites by the educational institutes). Humarn Resource Development Agency does not require for particular status on its vocational training.Family Reunion: Cap.105 Aliens and Immigration Law Article 18KA (5) [2007], ΤΘ [2012] concerning members of family reunion with sponsor holding long term resident permit,  temporary working “blue card” work permit, refugee status and resident who has long term permit to other EU country have all the rights to education as citizens as defined in article 18ΛΔ.Humarn Resource Development Agency does not require for particular status on its vocational training. Temporary Work Permit: Cap.105 Aliens and Immigration Law Article 18 ΤΕ (γ)(2012) clearly states equal access for education and professional training, excluding  access in study grants, study fund and other loan provisions for secondary, tertiary and skill training. However, access is not prohibited. Humarn Resource Development Agency does not require for particular status on its vocational training.        
</t>
    </r>
    <r>
      <rPr>
        <b/>
        <sz val="10"/>
        <rFont val="Calibri"/>
        <family val="2"/>
      </rPr>
      <t xml:space="preserve">Study grants. </t>
    </r>
    <r>
      <rPr>
        <sz val="10"/>
        <rFont val="Calibri"/>
        <family val="2"/>
      </rPr>
      <t xml:space="preserve">A and B are provided for explicitely in the law. C (TCNs on temporary visa) On the establishment and operation of the Institution of State  Scholarship  Law of 2007; Article 14 (1) state that both Cypriot and TCNs are eligible for study grants but for TCN state funding is restricted to domestic institutions of Higher Education. Long term residents: Cap.105 Aliens and Immigration Law Article 18 ΙΖ (1)(β)[2007,2013,2014] states that long term residents have equal access to study grants as citizens. Residents on family reunion permits:  Cap.105 Aliens and Immigration Law Article 18ΛΔ (1)[2007]states that they have the same rights as sponsor.Residents on temporary work permits:Cap.105 Aliens and Immigration Law Article 18ΤΕ (2)[2012]("blue card") are exluded from study grants 
</t>
    </r>
  </si>
  <si>
    <r>
      <rPr>
        <b/>
        <sz val="10"/>
        <color theme="1"/>
        <rFont val="Calibri"/>
        <family val="2"/>
      </rPr>
      <t>100</t>
    </r>
    <r>
      <rPr>
        <sz val="10"/>
        <color theme="1"/>
        <rFont val="Calibri"/>
        <family val="2"/>
      </rPr>
      <t xml:space="preserve"> - No Requirement OR Voluntary course/information (please specify which)
</t>
    </r>
    <r>
      <rPr>
        <b/>
        <sz val="10"/>
        <color theme="1"/>
        <rFont val="Calibri"/>
        <family val="2"/>
      </rPr>
      <t xml:space="preserve">50 </t>
    </r>
    <r>
      <rPr>
        <sz val="10"/>
        <color theme="1"/>
        <rFont val="Calibri"/>
        <family val="2"/>
      </rPr>
      <t xml:space="preserve">- Requirement to take an integration course
</t>
    </r>
    <r>
      <rPr>
        <b/>
        <sz val="10"/>
        <color theme="1"/>
        <rFont val="Calibri"/>
        <family val="2"/>
      </rPr>
      <t xml:space="preserve">0 </t>
    </r>
    <r>
      <rPr>
        <sz val="10"/>
        <color theme="1"/>
        <rFont val="Calibri"/>
        <family val="2"/>
      </rPr>
      <t>- Requirement includes integration test/assessment</t>
    </r>
  </si>
  <si>
    <r>
      <rPr>
        <b/>
        <sz val="10"/>
        <color theme="1"/>
        <rFont val="Calibri"/>
        <family val="2"/>
      </rPr>
      <t xml:space="preserve">100- </t>
    </r>
    <r>
      <rPr>
        <sz val="10"/>
        <color theme="1"/>
        <rFont val="Calibri"/>
        <family val="2"/>
      </rPr>
      <t xml:space="preserve">All three
</t>
    </r>
    <r>
      <rPr>
        <b/>
        <sz val="10"/>
        <color theme="1"/>
        <rFont val="Calibri"/>
        <family val="2"/>
      </rPr>
      <t>50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</si>
  <si>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rFont val="Calibri"/>
        <family val="2"/>
      </rPr>
      <t>Compulsory education as a legal right.</t>
    </r>
    <r>
      <rPr>
        <sz val="10"/>
        <rFont val="Calibri"/>
        <family val="2"/>
      </rPr>
      <t xml:space="preserve"> While it is not explicitely written in a law, the Ministry of Education has asked the legal department's legal opinion and they have concluded that the article 20 of the constitution does not differentiate between citizens and TCN's.  "A child born abroad has to present the original birth certificate or other document (i.e. passport) issued by a relevant authority which confirms the date of birth and also satisfies the requirements the Ministry of Education and Culture." point β from the first link. 
</t>
    </r>
    <r>
      <rPr>
        <b/>
        <sz val="10"/>
        <rFont val="Calibri"/>
        <family val="2"/>
      </rPr>
      <t>Access to non-compulsory education.</t>
    </r>
    <r>
      <rPr>
        <sz val="10"/>
        <rFont val="Calibri"/>
        <family val="2"/>
      </rPr>
      <t xml:space="preserve"> Cap.105 Aliens and Immigration Law article 18ΤΕ. Vocational Training by Human Resource Development agency and Community Training centers  by Ministry of Education  provide vocational training do not require any permit for enrollment. All categories of Migrants have access to Higher Education and pre primary education(http://www.moec.gov.cy/dde/diapolitismiki/draseis_ypp.html)</t>
    </r>
  </si>
  <si>
    <r>
      <rPr>
        <b/>
        <sz val="10"/>
        <rFont val="Calibri"/>
        <family val="2"/>
      </rPr>
      <t>Renunciation requirement -</t>
    </r>
    <r>
      <rPr>
        <sz val="10"/>
        <rFont val="Calibri"/>
        <family val="2"/>
      </rPr>
      <t xml:space="preserve"> Civil Registry Law article 111 does not require for the renounciation of foreign nationality. However, it states that while in  the naturalization process(when minister of of interior accepts the naturalization and it has to be ratified by the House of Representatives) , if the applicant renounces her/his nationality, the House of Representative is not allowed to cancel the naturalization. http://www.cylaw.org/nomoi/enop/ind/2002_1_141/section-sc1884ab23-838d-dc25-776c-ec2739536ae9.htmlhttp://www.cylaw.org/nomoi/enop/non-ind/2002_1_141/full.html</t>
    </r>
  </si>
  <si>
    <r>
      <rPr>
        <b/>
        <sz val="10"/>
        <rFont val="Calibri"/>
        <family val="2"/>
      </rPr>
      <t xml:space="preserve">Shift in burden of proof in procedures </t>
    </r>
    <r>
      <rPr>
        <sz val="10"/>
        <rFont val="Calibri"/>
        <family val="2"/>
      </rPr>
      <t xml:space="preserve"> - The burden of proof shifts in judicial proceedings but not in proceedings before the equality body, since the latter has the power to carry out its own fact finding investigations.
</t>
    </r>
    <r>
      <rPr>
        <b/>
        <sz val="10"/>
        <rFont val="Calibri"/>
        <family val="2"/>
      </rPr>
      <t>Role of legal entities in proceedings</t>
    </r>
    <r>
      <rPr>
        <sz val="10"/>
        <rFont val="Calibri"/>
        <family val="2"/>
      </rPr>
      <t xml:space="preserve"> - Both (a and c) organizations which have a mandate via their constitution to represent some category of persons who may be discriminated have locus standi to apply to the supreme court. So an NGO or trade union may challenge a decision which has discriminatory effects without necessarily acting on behalf of a specific victim. 
</t>
    </r>
    <r>
      <rPr>
        <b/>
        <sz val="10"/>
        <rFont val="Calibri"/>
        <family val="2"/>
      </rPr>
      <t>Range of sanctions</t>
    </r>
    <r>
      <rPr>
        <sz val="10"/>
        <rFont val="Calibri"/>
        <family val="2"/>
      </rPr>
      <t xml:space="preserve"> - Material damages are explicitly covered 'positive damages', but there is no reference to 'moral damages' or 'injuries to feelings.' As for restitution there is no express reference to restitution thus reference can be made to general civil  law provisions to claim such provisions e.g labor law or employment matters. There is nothing on imposing positive measures., nor is there reference to  'negative measures to repeat future offence (however, the courts tend to be in general more strict in cases of repeat offenders). There are fines for legal entities e.g. companies.</t>
    </r>
  </si>
  <si>
    <r>
      <rPr>
        <b/>
        <sz val="10"/>
        <color theme="1"/>
        <rFont val="Calibri"/>
        <family val="2"/>
      </rPr>
      <t>100</t>
    </r>
    <r>
      <rPr>
        <sz val="10"/>
        <color theme="1"/>
        <rFont val="Calibri"/>
        <family val="2"/>
      </rPr>
      <t xml:space="preserve"> - All of them has access to both 1) and 2)
</t>
    </r>
    <r>
      <rPr>
        <b/>
        <sz val="10"/>
        <color theme="1"/>
        <rFont val="Calibri"/>
        <family val="2"/>
      </rPr>
      <t xml:space="preserve">67 </t>
    </r>
    <r>
      <rPr>
        <sz val="10"/>
        <color theme="1"/>
        <rFont val="Calibri"/>
        <family val="2"/>
      </rPr>
      <t xml:space="preserve">- All of them has access to 1) 
</t>
    </r>
    <r>
      <rPr>
        <b/>
        <sz val="10"/>
        <color theme="1"/>
        <rFont val="Calibri"/>
        <family val="2"/>
      </rPr>
      <t>33</t>
    </r>
    <r>
      <rPr>
        <sz val="10"/>
        <color theme="1"/>
        <rFont val="Calibri"/>
        <family val="2"/>
      </rPr>
      <t xml:space="preserve"> - A and (C or certain categories of B) has equal access to 1)
</t>
    </r>
    <r>
      <rPr>
        <b/>
        <sz val="10"/>
        <color theme="1"/>
        <rFont val="Calibri"/>
        <family val="2"/>
      </rPr>
      <t>0</t>
    </r>
    <r>
      <rPr>
        <sz val="10"/>
        <color theme="1"/>
        <rFont val="Calibri"/>
        <family val="2"/>
      </rPr>
      <t xml:space="preserve"> - Only A or none has equal access to 1) 
</t>
    </r>
  </si>
  <si>
    <t xml:space="preserve">Under Art.7(1) of the Civil Service Act, a civil servant is an appointed person who is a Bulgarian citizen or a citizen of another EU member state, of the European Economic Area or the Swiss Confederation. In this case TCN residents may not be appointed as civil servants. In case of appointments in the public sector, foreign nationals of long-term stay and persons – third country nationals that are family members of a Bulgarian citizen or of a citizen of EU member countries, of the European Economic Area or of the Swiss Confederation, they have the same rights as Bulgarian citizens. </t>
  </si>
  <si>
    <r>
      <rPr>
        <b/>
        <sz val="10"/>
        <rFont val="Calibri"/>
        <family val="2"/>
      </rPr>
      <t xml:space="preserve">Education and vocational training. </t>
    </r>
    <r>
      <rPr>
        <sz val="10"/>
        <rFont val="Calibri"/>
        <family val="2"/>
      </rPr>
      <t xml:space="preserve">New Article 72d of the Law on Employment Promotion (amended in 2013) provides that holders of single permit for residence and work are equal to Bulgarian citizens with regard to information about available work places, intermediation for finding a job, working conditions, access to goods and services; education and professional training; recognition of diplomas; recognition of evidence for professional qualifications, freedom of association and access to trade unions. The ‘single permit for residence and work’ is valid for a renewable period for up to one year (for reference, Article 24 i LFRB).  
</t>
    </r>
    <r>
      <rPr>
        <b/>
        <sz val="10"/>
        <rFont val="Calibri"/>
        <family val="2"/>
      </rPr>
      <t xml:space="preserve">Study grants. </t>
    </r>
    <r>
      <rPr>
        <sz val="10"/>
        <rFont val="Calibri"/>
        <family val="2"/>
      </rPr>
      <t xml:space="preserve">A and C covered: There are two types of study grants schemes: student maintenance grants under the Law on Higher Education and study grants for unemployed persons under the Law on Employment Promotion.  According to Article 94 of the Law on Higher Education (in Bulgarian: Закон за висшето образование), the conditions, the procedure and the amount of the study grants received by students are set by rules adopted by the Council of Ministers, the respective universities and the donor. In compliance with this legal norm, the Council of Ministers has adopted Governmental Decree No.90 of 26 May 2000 on the conditions and the procedure for giving study grants to students, PhD students and specialists from the state universities and scientific institutions. According to Article 1 of the Decree, study grants are given to "Students and PhD students who are foreigners and have received permission for permanent residence in Bulgaria and have been admitted in Bulgarian academic institutions under the same procedure as Bulgarian citizens". The beneficiaries of the study grants envisaged in the Law on Employment Promotion are unemployed persons who are registered as job seekers at the Employment Agency.Under Art.18 (3) of the Law on Employment Promotion, only long-term residents and  their family members have a right of registration to seek work at the local employment office of the Employment Agency at the Ministry of Labour and Social Policy. </t>
    </r>
  </si>
  <si>
    <r>
      <rPr>
        <sz val="10"/>
        <rFont val="Calibri"/>
        <family val="2"/>
      </rPr>
      <t>Academic recognition can be sought by Bulgarian citizens, foreigners and persons with a refugee status who had studied in Higher education institutions, which are created and operating in accordance to the legislation of the country, in which the higher education had been delivered and acquired.</t>
    </r>
    <r>
      <rPr>
        <u/>
        <sz val="10"/>
        <rFont val="Calibri"/>
        <family val="2"/>
      </rPr>
      <t xml:space="preserve">
Source: http://mail.nacid.bg/newdesign/kap/index.php?id=6</t>
    </r>
  </si>
  <si>
    <r>
      <rPr>
        <b/>
        <sz val="10"/>
        <color theme="1"/>
        <rFont val="Calibri"/>
        <family val="2"/>
      </rPr>
      <t>100</t>
    </r>
    <r>
      <rPr>
        <sz val="10"/>
        <color theme="1"/>
        <rFont val="Calibri"/>
        <family val="2"/>
      </rPr>
      <t xml:space="preserve"> - No Requirement OR Voluntary course/information (please specify which)
</t>
    </r>
    <r>
      <rPr>
        <b/>
        <sz val="10"/>
        <color theme="1"/>
        <rFont val="Calibri"/>
        <family val="2"/>
      </rPr>
      <t>50</t>
    </r>
    <r>
      <rPr>
        <sz val="10"/>
        <color theme="1"/>
        <rFont val="Calibri"/>
        <family val="2"/>
      </rPr>
      <t xml:space="preserve"> - Requirement to take an integration course
</t>
    </r>
    <r>
      <rPr>
        <b/>
        <sz val="10"/>
        <color theme="1"/>
        <rFont val="Calibri"/>
        <family val="2"/>
      </rPr>
      <t>0</t>
    </r>
    <r>
      <rPr>
        <sz val="10"/>
        <color theme="1"/>
        <rFont val="Calibri"/>
        <family val="2"/>
      </rPr>
      <t xml:space="preserve"> - Requirement includes integration test/assessment</t>
    </r>
  </si>
  <si>
    <r>
      <rPr>
        <b/>
        <sz val="10"/>
        <rFont val="Calibri"/>
        <family val="2"/>
      </rPr>
      <t>Dependent parents/grandparents.</t>
    </r>
    <r>
      <rPr>
        <sz val="10"/>
        <rFont val="Calibri"/>
        <family val="2"/>
      </rPr>
      <t xml:space="preserve"> Family members of Bulgarian nationals are relatives in the ascending line, including also relatives of ascending line only of one of the spouses, supported by the Bulgarian citizen or by his/hers spouse (Art.2(2), it.4) of the LFRB).
</t>
    </r>
    <r>
      <rPr>
        <b/>
        <sz val="10"/>
        <rFont val="Calibri"/>
        <family val="2"/>
      </rPr>
      <t>Dependent adult children.</t>
    </r>
    <r>
      <rPr>
        <sz val="10"/>
        <rFont val="Calibri"/>
        <family val="2"/>
      </rPr>
      <t xml:space="preserve"> Name of new law/policy: Law on amendment of and addition to the Law on Foreign Nationals in the Republic of Bulgaria (LFRB)
Date of adoption &amp; date of entry into force: 13.01.2011 &amp; 01.02.2011
Summary of changes: 
A definition for family members of a foreign national is introduced (Art. 2, Paras. 3 – 5). "Art. 2, Paras. 3 – 5 LFRB:""Art.2 (3) Family members of a foreigner as per this Act shall be:
1. a spouse;
2. children of the foreigner and of his/her spouse, including the adopted children, who are not of age of 18 years and are not in matrimony;
3. children of the foreigner, including the adopted children, who are not of age of 18 years and are not in matrimony, in the cases where he/she is entitled to the parental rights and the children are on alimony provided by him/her;
4. children of his/her spouse, including the adopted children, who are not of age of 18 years and are not in matrimony.
(4) (new – SG 9/2011; amend. and suppl. – SG 23/13) As family members shall also be considered the children of a foreigner or his/her spouse, who have turned 18 years age and who have not concluded matrimony in the cases where significant medical reasons require personal care for them or they are unable to provide for themselves due to the same reasons.
(5) (new – SG 9/2011) In the cases where the foreigner already has a spouse, who lives with him/her on the territory of the Republic of Bulgaria, union of the family with another spouse shall be forbidden."</t>
    </r>
  </si>
  <si>
    <r>
      <t xml:space="preserve">In addition - there is a new item 20 in paragraph 1 of the Additional provisions of the Law on Foreigners in the Republic of Bulgaria that defines the documents needed - namely, </t>
    </r>
    <r>
      <rPr>
        <i/>
        <sz val="10"/>
        <rFont val="Calibri"/>
        <family val="2"/>
      </rPr>
      <t>document for ownership or other documents proving ownership or right of use, or declaration by the owner</t>
    </r>
    <r>
      <rPr>
        <sz val="10"/>
        <rFont val="Calibri"/>
        <family val="2"/>
      </rPr>
      <t>. It was introduced in 2017 and amended in 2019 (the amendment concerns the need for notary acknowledgement for the declaration).</t>
    </r>
  </si>
  <si>
    <r>
      <rPr>
        <b/>
        <sz val="10"/>
        <rFont val="Calibri"/>
        <family val="2"/>
      </rPr>
      <t xml:space="preserve">Compulsory education as a legal right. </t>
    </r>
    <r>
      <rPr>
        <sz val="10"/>
        <rFont val="Calibri"/>
        <family val="2"/>
      </rPr>
      <t xml:space="preserve">Name of new law/policy: Law on amendment of and addition to the Law on Foreign Nationals in the Republic of Bulgaria, introducing amendments also to the Law on Public Education (in Bulgarian: Закон за народната просвета) 
Date of adoption &amp; date of entry into force: 13.01.2011 &amp; 01.02.2011
Summary of changes: 
Children of ‘obligatory school age’ that are family members of long term residence status holders are included in the scope of beneficiaries of free of charge education in schools (§ 4, Para. 2, point 1 of the Additional Provisions of the Law on Public Education).  
Web-link: http://dv.parliament.bg/DVWeb/showMaterialDV.jsp?idMat=43355 (Bulgarian text; no English language version has been accessible).                                              A positive development in this regard is found in the case law of Bulgarian courts. In 2014 by Judgment in case No.1158/2013 the Supreme Administrative Court of the Republic of Bulgaria repealed as unlawful Order No.РД-09-698/07.05.2009 of the Minister of Education and Science that defined the size of the fees that migrants shall pay to access school education in Bulgaria. The Court noted that:
“In this case, from the content of the order in question it is established that the only reason why the applicants should pay a fee for the education is the fact that they are foreign nationals. This undoubtedly constitutes discrimination on "national origin" and violates the applicants' rights as enshrined in Art. 14 of the European Convention on Human Rights in relation to Art. 2 of Protocol № 1 of the same Convention."
The Supreme Administrative Court of the Republic of Bulgaria based its judgment on the prohibition of discrimination under Article 14 of the ECHR in relation to the right to education under Article 2 of Protocol No.1 to the ECHR. The Bulgarian Supreme Court also made a reference to the case of Ponomaryovi v. Bulgaria, application No.5335/2005, in which the Strasbourg court had already ruled on the violation of rights by Bulgaria. However there is lack of legal certainty until the provision in the Law on Public Education is in force. 
</t>
    </r>
  </si>
  <si>
    <r>
      <t xml:space="preserve"> </t>
    </r>
    <r>
      <rPr>
        <b/>
        <sz val="10"/>
        <rFont val="Calibri"/>
        <family val="2"/>
      </rPr>
      <t xml:space="preserve">Right to vote in national elections. </t>
    </r>
    <r>
      <rPr>
        <sz val="10"/>
        <rFont val="Calibri"/>
        <family val="2"/>
      </rPr>
      <t xml:space="preserve">Under the Law on Election of Members of Parliament, only Bulgarian nationals have the right to vote. Foreign nationals in Bulgaria do not have voting rights and cannot participate in the election of state or local authorities, national or local referendums.
</t>
    </r>
  </si>
  <si>
    <r>
      <rPr>
        <b/>
        <sz val="10"/>
        <rFont val="Calibri"/>
        <family val="2"/>
      </rPr>
      <t xml:space="preserve">Procedures available for victims. </t>
    </r>
    <r>
      <rPr>
        <sz val="10"/>
        <rFont val="Calibri"/>
        <family val="2"/>
      </rPr>
      <t xml:space="preserve">Under the Protection Against Discrimination Act a complainant can choose for all grounds between the civil courts and the specialized equality body, the Protection Against Discrimination Commission, which is an adjudicator hearing cases in quasi-judicial, quasi-administrative proceedings. Under criminal law, only victims of race- and religion-based violence or incitement to hatred/ discrimination can ask for protection, and even then it is up to a public prosecutor to institute a case. 
</t>
    </r>
    <r>
      <rPr>
        <b/>
        <sz val="10"/>
        <rFont val="Calibri"/>
        <family val="2"/>
      </rPr>
      <t xml:space="preserve">Range of sanctions. </t>
    </r>
    <r>
      <rPr>
        <sz val="10"/>
        <rFont val="Calibri"/>
        <family val="2"/>
      </rPr>
      <t xml:space="preserve">Under the Protection Against Discrimination Act, victims are explicitly entitled to a), b), e), f), and h). Case law has also developed c) and g).   </t>
    </r>
  </si>
  <si>
    <r>
      <t xml:space="preserve">Permanent residents and persons on temporary work permits have access to college. However, someone on a temporary work permit would have to maintain their full-time employment, or risk violating the terms of their visa. Several categories of noncitizens are eligible for federal student aid, including permanent residents (but not temporary immigrants). (Department of Education, https://studentaid.ed.gov/sa/eligibility/non-us-citizens). 
</t>
    </r>
    <r>
      <rPr>
        <b/>
        <sz val="10"/>
        <rFont val="Calibri"/>
        <family val="2"/>
      </rPr>
      <t xml:space="preserve">Education and vocational training
</t>
    </r>
    <r>
      <rPr>
        <sz val="10"/>
        <rFont val="Calibri"/>
        <family val="2"/>
      </rPr>
      <t xml:space="preserve">Family members and LPRs have same access as US citizens to education and training. Given the multitude of temporary worker categories to the US, I focused on H1B and H2B. I find equal access to education and training. Both permit holders can study, while maintaining their full-time employment. 
</t>
    </r>
    <r>
      <rPr>
        <b/>
        <sz val="10"/>
        <rFont val="Calibri"/>
        <family val="2"/>
      </rPr>
      <t xml:space="preserve">Study grants
</t>
    </r>
    <r>
      <rPr>
        <sz val="10"/>
        <rFont val="Calibri"/>
        <family val="2"/>
      </rPr>
      <t xml:space="preserve">Family members and LPRs have same access as US citizens to education and training. The unequal treatment comes in the form of in-state tuition. H1B and H2B do not in themselves qualify holders for in-state tuition, regardless of their years of residence. The relevant legislation is at state level, where only a few have extended in-state tuition to legal-resident non-US citizens: CA, IL, NY, OK TX, UT, WA (1-year residence requirement) also KS, NB, NM, NY, WS (however requirement of graduation from state high school). In remaining states, equal access to in-state tuition is not guaranteed.
</t>
    </r>
  </si>
  <si>
    <r>
      <rPr>
        <b/>
        <sz val="10"/>
        <rFont val="Calibri"/>
        <family val="2"/>
      </rPr>
      <t xml:space="preserve">Dependent parents/grandparents
</t>
    </r>
    <r>
      <rPr>
        <sz val="10"/>
        <rFont val="Calibri"/>
        <family val="2"/>
      </rPr>
      <t xml:space="preserve">Only U.S. citizens are allowed to sponsor parents. U.S. permanent residents are allowed to sponsor adult dependent children under the family second preference category. https://travel.state.gov/content/travel/en/us-visas/immigrate/family-immigration/family-based-immigrant-visas.html
</t>
    </r>
    <r>
      <rPr>
        <b/>
        <sz val="10"/>
        <rFont val="Calibri"/>
        <family val="2"/>
      </rPr>
      <t xml:space="preserve">Dependent adult children
</t>
    </r>
    <r>
      <rPr>
        <sz val="10"/>
        <rFont val="Calibri"/>
        <family val="2"/>
      </rPr>
      <t xml:space="preserve">Those immigrating via the other family-based immigration processes are subject to the overall cap on family immigration, which currently allows up to 480,000 individuals per year. There are four “preference categories” for family-sponsored immigrants, each with their own numerical limitations: (1) unmarried sons and daughters of USCs; (2) spouses and adult, unmarried sons and daughters age 21 and over of legal permanent residents of the United States (LPRs); (3) married sons and daughters of USCs; and (4) brothers and sisters of adult USCs (over twenty-one years of age). In addition to the preference category limit, non-immediate relative family-sponsored immigrants are also subject to the general per-country limit, which states that the number of immigrant visas made available to a country in each fiscal year will not “exceed 7% (in the case of a single foreign state) or 2% (in the case of a dependent area) of the total number of such visas made available under such subsections in that fiscal year.” Source: http://www.loc.gov/law/help/family-reunification/us.php  </t>
    </r>
  </si>
  <si>
    <r>
      <rPr>
        <b/>
        <sz val="10"/>
        <color theme="1"/>
        <rFont val="Calibri"/>
        <family val="2"/>
      </rPr>
      <t>100</t>
    </r>
    <r>
      <rPr>
        <sz val="10"/>
        <color theme="1"/>
        <rFont val="Calibri"/>
        <family val="2"/>
      </rPr>
      <t xml:space="preserve"> - All three
</t>
    </r>
    <r>
      <rPr>
        <b/>
        <sz val="10"/>
        <color theme="1"/>
        <rFont val="Calibri"/>
        <family val="2"/>
      </rPr>
      <t>50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</si>
  <si>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color theme="1"/>
        <rFont val="Calibri"/>
        <family val="2"/>
      </rPr>
      <t>100</t>
    </r>
    <r>
      <rPr>
        <sz val="10"/>
        <color theme="1"/>
        <rFont val="Calibri"/>
        <family val="2"/>
      </rPr>
      <t xml:space="preserve"> - Both of these
</t>
    </r>
    <r>
      <rPr>
        <b/>
        <sz val="10"/>
        <color theme="1"/>
        <rFont val="Calibri"/>
        <family val="2"/>
      </rPr>
      <t xml:space="preserve">50 </t>
    </r>
    <r>
      <rPr>
        <sz val="10"/>
        <color theme="1"/>
        <rFont val="Calibri"/>
        <family val="2"/>
      </rPr>
      <t xml:space="preserve">- One of these (please specify)
</t>
    </r>
    <r>
      <rPr>
        <b/>
        <sz val="10"/>
        <color theme="1"/>
        <rFont val="Calibri"/>
        <family val="2"/>
      </rPr>
      <t>0</t>
    </r>
    <r>
      <rPr>
        <sz val="10"/>
        <color theme="1"/>
        <rFont val="Calibri"/>
        <family val="2"/>
      </rPr>
      <t xml:space="preserve"> - No provision. Only through private or community initiatives.</t>
    </r>
  </si>
  <si>
    <r>
      <t xml:space="preserve">Compulsory education as a legal right 
</t>
    </r>
    <r>
      <rPr>
        <sz val="10"/>
        <rFont val="Calibri"/>
        <family val="2"/>
      </rPr>
      <t xml:space="preserve">Supreme Court Case Plyler v Doe explicitly states that all students regardless of immigration status have access to a public K-12 education. </t>
    </r>
  </si>
  <si>
    <r>
      <t xml:space="preserve"> Regular consultation
</t>
    </r>
    <r>
      <rPr>
        <sz val="10"/>
        <rFont val="Calibri"/>
        <family val="2"/>
      </rPr>
      <t>The National Advisory Council does not serve this function, as it includes only policy experts (http://immigrants.illinois.gov/AdvisoryCouncil.htm).</t>
    </r>
  </si>
  <si>
    <r>
      <rPr>
        <b/>
        <sz val="10"/>
        <color theme="1"/>
        <rFont val="Calibri"/>
        <family val="2"/>
      </rPr>
      <t>100 -</t>
    </r>
    <r>
      <rPr>
        <sz val="10"/>
        <color theme="1"/>
        <rFont val="Calibri"/>
        <family val="2"/>
      </rPr>
      <t xml:space="preserve"> Three of these 
</t>
    </r>
    <r>
      <rPr>
        <b/>
        <sz val="10"/>
        <color theme="1"/>
        <rFont val="Calibri"/>
        <family val="2"/>
      </rPr>
      <t>67</t>
    </r>
    <r>
      <rPr>
        <sz val="10"/>
        <color theme="1"/>
        <rFont val="Calibri"/>
        <family val="2"/>
      </rPr>
      <t xml:space="preserve"> - Two of these
</t>
    </r>
    <r>
      <rPr>
        <b/>
        <sz val="10"/>
        <color theme="1"/>
        <rFont val="Calibri"/>
        <family val="2"/>
      </rPr>
      <t>33</t>
    </r>
    <r>
      <rPr>
        <sz val="10"/>
        <color theme="1"/>
        <rFont val="Calibri"/>
        <family val="2"/>
      </rPr>
      <t xml:space="preserve"> - One of these</t>
    </r>
    <r>
      <rPr>
        <b/>
        <sz val="10"/>
        <color theme="1"/>
        <rFont val="Calibri"/>
        <family val="2"/>
      </rPr>
      <t xml:space="preserve">
0 - </t>
    </r>
    <r>
      <rPr>
        <sz val="10"/>
        <color theme="1"/>
        <rFont val="Calibri"/>
        <family val="2"/>
      </rPr>
      <t xml:space="preserve">No specialized Body
</t>
    </r>
  </si>
  <si>
    <r>
      <t xml:space="preserve">Immediate access to labour market:
What categories of foreign residents have equal access to employment as nationals?
a. Permanent residents
b. Residents on temporary work permits  (excluding seasonal) within period of ≤ 1 year </t>
    </r>
    <r>
      <rPr>
        <sz val="10"/>
        <color rgb="FFFF0000"/>
        <rFont val="Calibri"/>
        <family val="2"/>
      </rPr>
      <t xml:space="preserve">Tier 5 visa is temporary work permit (up to 12 or 24 months) but includes seasonal workers. Tier 2 visa is for up to 5 years; start date is indicated on visa. Data below refers to Tier 5.
</t>
    </r>
    <r>
      <rPr>
        <sz val="10"/>
        <color theme="1"/>
        <rFont val="Calibri"/>
        <family val="2"/>
      </rPr>
      <t>c. Residents on family reunion permits (same as sponsor)</t>
    </r>
    <r>
      <rPr>
        <sz val="10"/>
        <color rgb="FFFF0000"/>
        <rFont val="Calibri"/>
        <family val="2"/>
      </rPr>
      <t xml:space="preserve"> NB in UK 'family reunion' refers only to individuals joining someone who has been granted protection. (On the other hand, 'family visa' is broader.)</t>
    </r>
  </si>
  <si>
    <r>
      <t xml:space="preserve">Restrictions on b, but not a and c. 
No restrictions on </t>
    </r>
    <r>
      <rPr>
        <b/>
        <sz val="10"/>
        <rFont val="Calibri"/>
        <family val="2"/>
      </rPr>
      <t>cat a.</t>
    </r>
    <r>
      <rPr>
        <sz val="10"/>
        <rFont val="Calibri"/>
        <family val="2"/>
      </rPr>
      <t xml:space="preserve"> 
</t>
    </r>
    <r>
      <rPr>
        <b/>
        <sz val="10"/>
        <rFont val="Calibri"/>
        <family val="2"/>
      </rPr>
      <t>Cat b</t>
    </r>
    <r>
      <rPr>
        <sz val="10"/>
        <rFont val="Calibri"/>
        <family val="2"/>
      </rPr>
      <t xml:space="preserve">: restrictions dependent on Tier type - e.g. if employer-sponsored (Tier 2) may be required to remain in particular role.
</t>
    </r>
    <r>
      <rPr>
        <b/>
        <sz val="10"/>
        <rFont val="Calibri"/>
        <family val="2"/>
      </rPr>
      <t xml:space="preserve">Cat c </t>
    </r>
    <r>
      <rPr>
        <sz val="10"/>
        <rFont val="Calibri"/>
        <family val="2"/>
      </rPr>
      <t>- family members - no employment as professional sports person or doctor/dentist in training (with some exceptions). (Para 59 UKVI Skilled workers &amp; students (dependants) policy guidance 2018)</t>
    </r>
  </si>
  <si>
    <r>
      <rPr>
        <b/>
        <sz val="10"/>
        <color theme="1"/>
        <rFont val="Calibri"/>
        <family val="2"/>
      </rPr>
      <t>100 -</t>
    </r>
    <r>
      <rPr>
        <sz val="10"/>
        <color theme="1"/>
        <rFont val="Calibri"/>
        <family val="2"/>
      </rPr>
      <t xml:space="preserve"> No Requirement OR Voluntary course/information (please specify which)
</t>
    </r>
    <r>
      <rPr>
        <b/>
        <sz val="10"/>
        <color theme="1"/>
        <rFont val="Calibri"/>
        <family val="2"/>
      </rPr>
      <t>50</t>
    </r>
    <r>
      <rPr>
        <sz val="10"/>
        <color theme="1"/>
        <rFont val="Calibri"/>
        <family val="2"/>
      </rPr>
      <t xml:space="preserve"> - Requirement to take an integration course
</t>
    </r>
    <r>
      <rPr>
        <b/>
        <sz val="10"/>
        <color theme="1"/>
        <rFont val="Calibri"/>
        <family val="2"/>
      </rPr>
      <t xml:space="preserve">0 </t>
    </r>
    <r>
      <rPr>
        <sz val="10"/>
        <color theme="1"/>
        <rFont val="Calibri"/>
        <family val="2"/>
      </rPr>
      <t>- Requirement includes integration test/assessment</t>
    </r>
  </si>
  <si>
    <r>
      <t xml:space="preserve">The absolute maximum social assistance UK residents can claim is determined by the "benefit cap", introduced at £26,000 per household per year (the average family income) and £18,200 for a single in 2013. The economic resources requirement for family visas is £18,600, set in 2012 and remaining unchanged since then. The income requirement therefore was </t>
    </r>
    <r>
      <rPr>
        <i/>
        <sz val="10"/>
        <rFont val="Calibri"/>
        <family val="2"/>
      </rPr>
      <t>higher</t>
    </r>
    <r>
      <rPr>
        <sz val="10"/>
        <rFont val="Calibri"/>
        <family val="2"/>
      </rPr>
      <t xml:space="preserve"> than the maximum level of social assistance for partners without dependent children but </t>
    </r>
    <r>
      <rPr>
        <i/>
        <sz val="10"/>
        <rFont val="Calibri"/>
        <family val="2"/>
      </rPr>
      <t>lower</t>
    </r>
    <r>
      <rPr>
        <sz val="10"/>
        <rFont val="Calibri"/>
        <family val="2"/>
      </rPr>
      <t xml:space="preserve"> than the maximum level of social assistance for families with children. In addition, however, some forms of income are excluded from the economic resources requirement: savings below £16,000 and most forms of social assistance. Third Country Nationals cannot claim most forms of social assistance in the first five year of entry, although their presence may affect the social assistance claim of UK partners. See https://migrationobservatory.ox.ac.uk/resources/reports/the-minimum-income-requirement-for-non-eea-family-members-in-the-uk-2/</t>
    </r>
  </si>
  <si>
    <r>
      <t xml:space="preserve">Family visa funds requirements (gross income before tax, or savings over £16,000, or combination of gross income and savings): Partner with no children – £18,600; 1 child in addition to the partner – £22,400; 2 children in addition to the partner – £24,800; 3 children in addition to the partner – £27,200. Most forms of social assistance cannot be counted as income (forms of social assistance related to inability to work, e.g. disability living allowance, can count). Pensions, self-employed income, income from rent all count. Note: For dependants of those on temporary visas, e.g. work or study, there are minimal economic resources requirements. For example, for those with a work visa bringing family members, each dependant must have £630 available to them and must have proof they have the money. (Example: You must have £2,205 if you want to bring your partner and one child with you to the UK (£945 to support yourself plus £630 for your partner and £630 for your child).) There are also even more minimal requirements for those entering as family visitors for short-term stay (less than 6 months), e.g. to visit a spouse you must be able to support yourself without working or help from public funds, or that you can be supported and housed by relatives or friends able to meet the cost of the return or onward journey. As of 2019, the benefits cap (maximum social assistance for a UK family) is £20,000 a year if you’re in a couple or are a single parent (£26,000 in London), which is now significantly less than mean income (£35,300) or median income (£29,400) of UK households, and £13,400 a year if you’re a single adult. This means the family visa income requirement therefore is slightly </t>
    </r>
    <r>
      <rPr>
        <i/>
        <sz val="10"/>
        <rFont val="Calibri"/>
        <family val="2"/>
      </rPr>
      <t>lower</t>
    </r>
    <r>
      <rPr>
        <sz val="10"/>
        <rFont val="Calibri"/>
        <family val="2"/>
      </rPr>
      <t xml:space="preserve"> than the maximum level of social assistance for families, but several income sources remain excluded.</t>
    </r>
  </si>
  <si>
    <r>
      <rPr>
        <b/>
        <sz val="10"/>
        <color theme="1"/>
        <rFont val="Calibri"/>
        <family val="2"/>
      </rPr>
      <t>100</t>
    </r>
    <r>
      <rPr>
        <sz val="10"/>
        <color theme="1"/>
        <rFont val="Calibri"/>
        <family val="2"/>
      </rPr>
      <t xml:space="preserve"> - all of these
</t>
    </r>
    <r>
      <rPr>
        <b/>
        <sz val="10"/>
        <color theme="1"/>
        <rFont val="Calibri"/>
        <family val="2"/>
      </rPr>
      <t>50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</si>
  <si>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sz val="10"/>
        <rFont val="Calibri"/>
        <family val="2"/>
      </rPr>
      <t xml:space="preserve">Current situation summarised in </t>
    </r>
    <r>
      <rPr>
        <u/>
        <sz val="10"/>
        <rFont val="Calibri"/>
        <family val="2"/>
      </rPr>
      <t xml:space="preserve">https://www.bell-foundation.org.uk/eal-programme/teaching-resources/eal-assessment-framework/ </t>
    </r>
    <r>
      <rPr>
        <sz val="10"/>
        <rFont val="Calibri"/>
        <family val="2"/>
      </rPr>
      <t>and</t>
    </r>
    <r>
      <rPr>
        <u/>
        <sz val="10"/>
        <rFont val="Calibri"/>
        <family val="2"/>
      </rPr>
      <t xml:space="preserve"> https://www.niesr.ac.uk/sites/default/files/publications/MigrantChildrenIntegrationFinalReport.pdf </t>
    </r>
    <r>
      <rPr>
        <sz val="10"/>
        <rFont val="Calibri"/>
        <family val="2"/>
      </rPr>
      <t xml:space="preserve"> p.10 (see also addition to 2014 box above).</t>
    </r>
  </si>
  <si>
    <r>
      <rPr>
        <b/>
        <sz val="10"/>
        <color theme="1"/>
        <rFont val="Calibri"/>
        <family val="2"/>
      </rPr>
      <t>100 -</t>
    </r>
    <r>
      <rPr>
        <sz val="10"/>
        <color theme="1"/>
        <rFont val="Calibri"/>
        <family val="2"/>
      </rPr>
      <t xml:space="preserve"> Three of these 
</t>
    </r>
    <r>
      <rPr>
        <b/>
        <sz val="10"/>
        <color theme="1"/>
        <rFont val="Calibri"/>
        <family val="2"/>
      </rPr>
      <t xml:space="preserve">67 </t>
    </r>
    <r>
      <rPr>
        <sz val="10"/>
        <color theme="1"/>
        <rFont val="Calibri"/>
        <family val="2"/>
      </rPr>
      <t xml:space="preserve">- Two of these
</t>
    </r>
    <r>
      <rPr>
        <b/>
        <sz val="10"/>
        <color theme="1"/>
        <rFont val="Calibri"/>
        <family val="2"/>
      </rPr>
      <t xml:space="preserve">33 </t>
    </r>
    <r>
      <rPr>
        <sz val="10"/>
        <color theme="1"/>
        <rFont val="Calibri"/>
        <family val="2"/>
      </rPr>
      <t>- One of these</t>
    </r>
    <r>
      <rPr>
        <b/>
        <sz val="10"/>
        <color theme="1"/>
        <rFont val="Calibri"/>
        <family val="2"/>
      </rPr>
      <t xml:space="preserve">
0 - </t>
    </r>
    <r>
      <rPr>
        <sz val="10"/>
        <color theme="1"/>
        <rFont val="Calibri"/>
        <family val="2"/>
      </rPr>
      <t xml:space="preserve">No specialized Body
</t>
    </r>
  </si>
  <si>
    <r>
      <t xml:space="preserve">Targeted measures to further the integration of TCNs into the labour market
</t>
    </r>
    <r>
      <rPr>
        <sz val="10"/>
        <color theme="1"/>
        <rFont val="Calibri"/>
        <family val="2"/>
      </rPr>
      <t>a. National programmes to address labour market situation of migrant youth
b. National programmes  to address labour market situation of migrant women</t>
    </r>
  </si>
  <si>
    <r>
      <rPr>
        <b/>
        <sz val="10"/>
        <rFont val="Calibri"/>
        <family val="2"/>
      </rPr>
      <t>100</t>
    </r>
    <r>
      <rPr>
        <sz val="10"/>
        <rFont val="Calibri"/>
        <family val="2"/>
      </rPr>
      <t xml:space="preserve"> - Yes. There are no additional restrictions than those based on </t>
    </r>
    <r>
      <rPr>
        <sz val="10"/>
        <color theme="1"/>
        <rFont val="Calibri"/>
        <family val="2"/>
      </rPr>
      <t xml:space="preserve">type of permit mentioned in 1 </t>
    </r>
    <r>
      <rPr>
        <sz val="10"/>
        <rFont val="Calibri"/>
        <family val="2"/>
      </rPr>
      <t xml:space="preserve">
</t>
    </r>
    <r>
      <rPr>
        <b/>
        <sz val="10"/>
        <rFont val="Calibri"/>
        <family val="2"/>
      </rPr>
      <t>50</t>
    </r>
    <r>
      <rPr>
        <sz val="10"/>
        <rFont val="Calibri"/>
        <family val="2"/>
      </rPr>
      <t xml:space="preserve"> - Other limiting conditions that apply to foreign residents, e.g. 
</t>
    </r>
    <r>
      <rPr>
        <b/>
        <sz val="10"/>
        <rFont val="Calibri"/>
        <family val="2"/>
      </rPr>
      <t>0</t>
    </r>
    <r>
      <rPr>
        <sz val="10"/>
        <rFont val="Calibri"/>
        <family val="2"/>
      </rPr>
      <t xml:space="preserve"> - Certain sectors and activities solely for nationals (please specify)</t>
    </r>
  </si>
  <si>
    <r>
      <rPr>
        <b/>
        <sz val="10"/>
        <color theme="1"/>
        <rFont val="Calibri"/>
        <family val="2"/>
      </rPr>
      <t>100</t>
    </r>
    <r>
      <rPr>
        <sz val="10"/>
        <color theme="1"/>
        <rFont val="Calibri"/>
        <family val="2"/>
      </rPr>
      <t xml:space="preserve"> - Explicit obligation in law for all categories of migrants to have  same access as nationals to a), and NO restrictions in law on access for some categories of migrants for b) 
</t>
    </r>
    <r>
      <rPr>
        <b/>
        <sz val="10"/>
        <color theme="1"/>
        <rFont val="Calibri"/>
        <family val="2"/>
      </rPr>
      <t xml:space="preserve">67 </t>
    </r>
    <r>
      <rPr>
        <sz val="10"/>
        <color theme="1"/>
        <rFont val="Calibri"/>
        <family val="2"/>
      </rPr>
      <t xml:space="preserve"> - Explicit obligation in law for all categories of migrants to have  same access as nationals to a), AND restrictions in law on access for some categories of migrants for b)  (please specify) 
</t>
    </r>
    <r>
      <rPr>
        <b/>
        <sz val="10"/>
        <color theme="1"/>
        <rFont val="Calibri"/>
        <family val="2"/>
      </rPr>
      <t>33</t>
    </r>
    <r>
      <rPr>
        <sz val="10"/>
        <color theme="1"/>
        <rFont val="Calibri"/>
        <family val="2"/>
      </rPr>
      <t xml:space="preserve"> - For a): No impediment to equal access in law. e.g. No link between compulsory education and residence, or no category of migrant excluded; regardless of policies of b) 
</t>
    </r>
    <r>
      <rPr>
        <b/>
        <sz val="10"/>
        <color theme="1"/>
        <rFont val="Calibri"/>
        <family val="2"/>
      </rPr>
      <t>0</t>
    </r>
    <r>
      <rPr>
        <sz val="10"/>
        <color theme="1"/>
        <rFont val="Calibri"/>
        <family val="2"/>
      </rPr>
      <t xml:space="preserve"> - Restrictions in law on access for some categories of migrants (please specify) for a) ; regardless of policies on b) </t>
    </r>
  </si>
  <si>
    <r>
      <rPr>
        <b/>
        <sz val="10"/>
        <color theme="1"/>
        <rFont val="Calibri"/>
        <family val="2"/>
      </rPr>
      <t>100</t>
    </r>
    <r>
      <rPr>
        <sz val="10"/>
        <color theme="1"/>
        <rFont val="Calibri"/>
        <family val="2"/>
      </rPr>
      <t xml:space="preserve"> - All three grounds
</t>
    </r>
    <r>
      <rPr>
        <b/>
        <sz val="10"/>
        <color theme="1"/>
        <rFont val="Calibri"/>
        <family val="2"/>
      </rPr>
      <t>50</t>
    </r>
    <r>
      <rPr>
        <sz val="10"/>
        <color theme="1"/>
        <rFont val="Calibri"/>
        <family val="2"/>
      </rPr>
      <t xml:space="preserve"> - Two grounds
</t>
    </r>
    <r>
      <rPr>
        <b/>
        <sz val="10"/>
        <color theme="1"/>
        <rFont val="Calibri"/>
        <family val="2"/>
      </rPr>
      <t>0</t>
    </r>
    <r>
      <rPr>
        <sz val="10"/>
        <color theme="1"/>
        <rFont val="Calibri"/>
        <family val="2"/>
      </rPr>
      <t xml:space="preserve"> - Ground a, none, or only based on international standards or constitution, subject to judicial interpretation</t>
    </r>
  </si>
  <si>
    <r>
      <rPr>
        <b/>
        <sz val="10"/>
        <color theme="1"/>
        <rFont val="Calibri"/>
        <family val="2"/>
      </rPr>
      <t>0</t>
    </r>
    <r>
      <rPr>
        <sz val="10"/>
        <color theme="1"/>
        <rFont val="Calibri"/>
        <family val="2"/>
      </rPr>
      <t xml:space="preserve"> - None
</t>
    </r>
    <r>
      <rPr>
        <b/>
        <sz val="10"/>
        <color theme="1"/>
        <rFont val="Calibri"/>
        <family val="2"/>
      </rPr>
      <t>25</t>
    </r>
    <r>
      <rPr>
        <sz val="10"/>
        <color theme="1"/>
        <rFont val="Calibri"/>
        <family val="2"/>
      </rPr>
      <t xml:space="preserve"> -</t>
    </r>
    <r>
      <rPr>
        <sz val="10"/>
        <color rgb="FFFF0000"/>
        <rFont val="Calibri"/>
        <family val="2"/>
      </rPr>
      <t xml:space="preserve"> One of these </t>
    </r>
    <r>
      <rPr>
        <sz val="10"/>
        <color theme="1"/>
        <rFont val="Calibri"/>
        <family val="2"/>
      </rPr>
      <t xml:space="preserve">
</t>
    </r>
    <r>
      <rPr>
        <b/>
        <sz val="10"/>
        <color theme="1"/>
        <rFont val="Calibri"/>
        <family val="2"/>
      </rPr>
      <t>50</t>
    </r>
    <r>
      <rPr>
        <sz val="10"/>
        <color theme="1"/>
        <rFont val="Calibri"/>
        <family val="2"/>
      </rPr>
      <t xml:space="preserve"> - Two of these
</t>
    </r>
    <r>
      <rPr>
        <b/>
        <sz val="10"/>
        <color theme="1"/>
        <rFont val="Calibri"/>
        <family val="2"/>
      </rPr>
      <t xml:space="preserve">75 - </t>
    </r>
    <r>
      <rPr>
        <sz val="10"/>
        <color theme="1"/>
        <rFont val="Calibri"/>
        <family val="2"/>
      </rPr>
      <t xml:space="preserve">Three of these
</t>
    </r>
    <r>
      <rPr>
        <b/>
        <sz val="10"/>
        <color theme="1"/>
        <rFont val="Calibri"/>
        <family val="2"/>
      </rPr>
      <t>100</t>
    </r>
    <r>
      <rPr>
        <sz val="10"/>
        <color theme="1"/>
        <rFont val="Calibri"/>
        <family val="2"/>
      </rPr>
      <t xml:space="preserve"> - All four of these </t>
    </r>
  </si>
  <si>
    <r>
      <rPr>
        <b/>
        <sz val="10"/>
        <rFont val="Calibri"/>
        <family val="2"/>
      </rPr>
      <t xml:space="preserve">Procedures available for victims 
</t>
    </r>
    <r>
      <rPr>
        <sz val="10"/>
        <rFont val="Calibri"/>
        <family val="2"/>
      </rPr>
      <t xml:space="preserve">Article 5 of the Labour Act, Law No. 4857 provides 'If the employer violates the above provisions in the execution or termination of the employment relationship, the employee may demand compensation up his (her) four months’ wages plus other claims of which he (she) has been deprived.'   Article 122 of the Turkish Criminal Law, Law No. 5237  provides 'Any person who makes discrimination between individuals because of their racial, lingual, religious,
sexual, political, philosophical belief or opinion, or for being supporters of different sects is sentenced to imprisonment from six months to one year or imposed punitive fine.' With regard to the Administrative procedures, Article 125 C (ı) of the Public Servants Law, Law No. 657 requires a disciplinary punishment (1-3 years suspension of promotion) in the event that a public servant is found in violation of Article 7 of the Law (See 115 above). The law further stipulates that such disciplinary punishment does not prevent filing further criminal prosecutions agains the public servant. Finally, it is possible to file an annulment case against the discriminative act at the Administrative Court according to the Article 12 of the Administrative Judicial Procedure Law, Law No. 2577 of 06.01.1982, published in the Official Journal dated 20.01.1982, No.17580.
</t>
    </r>
    <r>
      <rPr>
        <b/>
        <sz val="10"/>
        <rFont val="Calibri"/>
        <family val="2"/>
      </rPr>
      <t xml:space="preserve">Shift in burden of proof in procedures
</t>
    </r>
    <r>
      <rPr>
        <sz val="10"/>
        <rFont val="Calibri"/>
        <family val="2"/>
      </rPr>
      <t xml:space="preserve">The general rule on burden of proof is provided in Artcle 6 of Turkish Civil Law, Law No. 4721. According to this provision each party to the case shall prove his/her case unless otherwise provided in the law. Since the Administrative Procedure Law,  Law No. 2577 of 6 January 1982, published in the Official Gazette dated 20.01.1982, No. 17580, does not provided any rule departing from the above, Article 6 of the Turkish Civil Law is also applied in the administrative justice. On the other hand,  Article 206 of the Criminal Prosecution Law, Law No. 2577 reveals that the state will act sua sponte in collecting evidence for criminal law cases. Only the following paragraph of Article 5 of the Labour Act, Law No. 4857 provides such a shift of burden 'However, if the employee shows a strong likelihood of such a violation, the burden of proof that the alleged violation has not materialised shall rest on the employer.
</t>
    </r>
    <r>
      <rPr>
        <b/>
        <sz val="10"/>
        <rFont val="Calibri"/>
        <family val="2"/>
      </rPr>
      <t xml:space="preserve">Role of legal entities in proceedings 
</t>
    </r>
    <r>
      <rPr>
        <sz val="10"/>
        <rFont val="Calibri"/>
        <family val="2"/>
      </rPr>
      <t xml:space="preserve">Turkish law does not fully guarantee the right of associations, organizations or other legal entities with a legitimate interest to engage in judicial or administrative procedures, on behalf of victims of discrimination. Exceptions are trade unions, consumer protection associations and associations working for the protection and preservation of the environment. Thus, specialised NGOs do not have legal standing before the courts.
</t>
    </r>
    <r>
      <rPr>
        <b/>
        <sz val="10"/>
        <rFont val="Calibri"/>
        <family val="2"/>
      </rPr>
      <t xml:space="preserve">Range of sanctions 
</t>
    </r>
    <r>
      <rPr>
        <sz val="10"/>
        <rFont val="Calibri"/>
        <family val="2"/>
      </rPr>
      <t xml:space="preserve">The advantage of a court proceeding is that, this is the only procedure for the victims, where the victim may receive compensation. If the discriminatory act or action is an administrative act or action, before going to the court, the victim of discrimination has to request compensation from the administrative body responsible for the action. Victims can get financial compensation for  material and moral damages. (a) and (b) are covered under Turkish Code of Obligations, Law No. 6098 of 11.01.2011, published in the Official Gazette dated 04.02.2011, No. 27836. (Material damages (Articles 49-52), moral damages. tazminat(Article 56)). A compensation case can be filed against the State according to Administrative Procedure Law (Articles 12-13). (c) is covered under the Labour Law. According to Article 20 of the Law an employee can bring a case against the employer and claim to be re-employed in the event that termination of the employment contract is based on discriminative grounds.  (e) (f),  (d), (g) and (h) are not covered.
</t>
    </r>
  </si>
  <si>
    <r>
      <t>100</t>
    </r>
    <r>
      <rPr>
        <sz val="10"/>
        <color theme="1"/>
        <rFont val="Calibri"/>
        <family val="2"/>
      </rPr>
      <t xml:space="preserve"> - All of them
</t>
    </r>
    <r>
      <rPr>
        <b/>
        <sz val="10"/>
        <color rgb="FF000000"/>
        <rFont val="Calibri"/>
        <family val="2"/>
      </rPr>
      <t>50</t>
    </r>
    <r>
      <rPr>
        <sz val="10"/>
        <color theme="1"/>
        <rFont val="Calibri"/>
        <family val="2"/>
      </rPr>
      <t xml:space="preserve"> - A and (C or certain categories of B)
</t>
    </r>
    <r>
      <rPr>
        <b/>
        <sz val="10"/>
        <color rgb="FF000000"/>
        <rFont val="Calibri"/>
        <family val="2"/>
      </rPr>
      <t>0</t>
    </r>
    <r>
      <rPr>
        <sz val="10"/>
        <color theme="1"/>
        <rFont val="Calibri"/>
        <family val="2"/>
      </rPr>
      <t xml:space="preserve"> - Only A or none</t>
    </r>
  </si>
  <si>
    <r>
      <t>100</t>
    </r>
    <r>
      <rPr>
        <sz val="10"/>
        <rFont val="Calibri"/>
        <family val="2"/>
      </rPr>
      <t xml:space="preserve"> - Yes. There are no additional restrictions than those based on type of permit mentioned in 1 
</t>
    </r>
    <r>
      <rPr>
        <b/>
        <sz val="10"/>
        <rFont val="Calibri"/>
        <family val="2"/>
      </rPr>
      <t>50</t>
    </r>
    <r>
      <rPr>
        <sz val="10"/>
        <rFont val="Calibri"/>
        <family val="2"/>
      </rPr>
      <t xml:space="preserve"> - Other limiting conditions that apply to foreign residents, e.g. 
</t>
    </r>
    <r>
      <rPr>
        <b/>
        <sz val="10"/>
        <rFont val="Calibri"/>
        <family val="2"/>
      </rPr>
      <t>0</t>
    </r>
    <r>
      <rPr>
        <sz val="10"/>
        <rFont val="Calibri"/>
        <family val="2"/>
      </rPr>
      <t xml:space="preserve"> - Certain sectors and activities solely for nationals (please specify)</t>
    </r>
  </si>
  <si>
    <r>
      <t>100</t>
    </r>
    <r>
      <rPr>
        <sz val="10"/>
        <color theme="1"/>
        <rFont val="Calibri"/>
        <family val="2"/>
      </rPr>
      <t xml:space="preserve"> - All of them
</t>
    </r>
    <r>
      <rPr>
        <b/>
        <sz val="10"/>
        <color rgb="FF000000"/>
        <rFont val="Calibri"/>
        <family val="2"/>
      </rPr>
      <t>50</t>
    </r>
    <r>
      <rPr>
        <sz val="10"/>
        <color theme="1"/>
        <rFont val="Calibri"/>
        <family val="2"/>
      </rPr>
      <t xml:space="preserve"> - A and (C or certain categories of B) 
</t>
    </r>
    <r>
      <rPr>
        <b/>
        <sz val="10"/>
        <color rgb="FF000000"/>
        <rFont val="Calibri"/>
        <family val="2"/>
      </rPr>
      <t>0</t>
    </r>
    <r>
      <rPr>
        <sz val="10"/>
        <color theme="1"/>
        <rFont val="Calibri"/>
        <family val="2"/>
      </rPr>
      <t xml:space="preserve"> - Only A or none</t>
    </r>
  </si>
  <si>
    <r>
      <t>100</t>
    </r>
    <r>
      <rPr>
        <sz val="10"/>
        <color theme="1"/>
        <rFont val="Calibri"/>
        <family val="2"/>
      </rPr>
      <t xml:space="preserve"> - All of them has access to both 1) and 2)
67 - All of them has access to 1) 
</t>
    </r>
    <r>
      <rPr>
        <b/>
        <sz val="10"/>
        <color rgb="FF000000"/>
        <rFont val="Calibri"/>
        <family val="2"/>
      </rPr>
      <t>33</t>
    </r>
    <r>
      <rPr>
        <sz val="10"/>
        <color theme="1"/>
        <rFont val="Calibri"/>
        <family val="2"/>
      </rPr>
      <t xml:space="preserve"> - A and (C or certain categories of B) has equal access to 1)
</t>
    </r>
    <r>
      <rPr>
        <b/>
        <sz val="10"/>
        <color rgb="FF000000"/>
        <rFont val="Calibri"/>
        <family val="2"/>
      </rPr>
      <t>0</t>
    </r>
    <r>
      <rPr>
        <sz val="10"/>
        <color theme="1"/>
        <rFont val="Calibri"/>
        <family val="2"/>
      </rPr>
      <t xml:space="preserve"> - Only A or none has equal access to 1) 
</t>
    </r>
  </si>
  <si>
    <r>
      <t>100</t>
    </r>
    <r>
      <rPr>
        <sz val="10"/>
        <color theme="1"/>
        <rFont val="Calibri"/>
        <family val="2"/>
      </rPr>
      <t xml:space="preserve"> - Same procedures and fees as for nationals 
</t>
    </r>
    <r>
      <rPr>
        <b/>
        <sz val="10"/>
        <color rgb="FF000000"/>
        <rFont val="Calibri"/>
        <family val="2"/>
      </rPr>
      <t>50</t>
    </r>
    <r>
      <rPr>
        <sz val="10"/>
        <color theme="1"/>
        <rFont val="Calibri"/>
        <family val="2"/>
      </rPr>
      <t xml:space="preserve"> - Different procedure than for nationals (e.g. more documents and/or higher fees are required)
</t>
    </r>
    <r>
      <rPr>
        <b/>
        <sz val="10"/>
        <color rgb="FF000000"/>
        <rFont val="Calibri"/>
        <family val="2"/>
      </rPr>
      <t>0</t>
    </r>
    <r>
      <rPr>
        <sz val="10"/>
        <color theme="1"/>
        <rFont val="Calibri"/>
        <family val="2"/>
      </rPr>
      <t xml:space="preserve"> - Ad hoc/No procedure for recognition of titles for certain TCN residents or certain fields of study (e.g. recognition depending on mutual recognition agreements)</t>
    </r>
  </si>
  <si>
    <r>
      <t xml:space="preserve">100 - </t>
    </r>
    <r>
      <rPr>
        <sz val="10"/>
        <color theme="1"/>
        <rFont val="Calibri"/>
        <family val="2"/>
      </rPr>
      <t xml:space="preserve">All of them
</t>
    </r>
    <r>
      <rPr>
        <b/>
        <sz val="10"/>
        <color rgb="FF000000"/>
        <rFont val="Calibri"/>
        <family val="2"/>
      </rPr>
      <t>50</t>
    </r>
    <r>
      <rPr>
        <sz val="10"/>
        <color theme="1"/>
        <rFont val="Calibri"/>
        <family val="2"/>
      </rPr>
      <t xml:space="preserve"> - A and (C or certain categories of B) 
</t>
    </r>
    <r>
      <rPr>
        <b/>
        <sz val="10"/>
        <color rgb="FF000000"/>
        <rFont val="Calibri"/>
        <family val="2"/>
      </rPr>
      <t>0</t>
    </r>
    <r>
      <rPr>
        <sz val="10"/>
        <color theme="1"/>
        <rFont val="Calibri"/>
        <family val="2"/>
      </rPr>
      <t xml:space="preserve"> - Only A or none</t>
    </r>
  </si>
  <si>
    <r>
      <t>100</t>
    </r>
    <r>
      <rPr>
        <sz val="10"/>
        <color theme="1"/>
        <rFont val="Calibri"/>
        <family val="2"/>
      </rPr>
      <t xml:space="preserve"> - Allowed for both a) and b)
</t>
    </r>
    <r>
      <rPr>
        <b/>
        <sz val="10"/>
        <color rgb="FF000000"/>
        <rFont val="Calibri"/>
        <family val="2"/>
      </rPr>
      <t>75</t>
    </r>
    <r>
      <rPr>
        <sz val="10"/>
        <color theme="1"/>
        <rFont val="Calibri"/>
        <family val="2"/>
      </rPr>
      <t xml:space="preserve"> - Allowed for either a) or b)
</t>
    </r>
    <r>
      <rPr>
        <b/>
        <sz val="10"/>
        <color rgb="FF000000"/>
        <rFont val="Calibri"/>
        <family val="2"/>
      </rPr>
      <t>50</t>
    </r>
    <r>
      <rPr>
        <sz val="10"/>
        <color theme="1"/>
        <rFont val="Calibri"/>
        <family val="2"/>
      </rPr>
      <t xml:space="preserve"> - Restrictive definition of dependency (e.g. only one ground e.g. poor health or income or no access to social benefits) for both a) and b)
</t>
    </r>
    <r>
      <rPr>
        <b/>
        <sz val="10"/>
        <color rgb="FF000000"/>
        <rFont val="Calibri"/>
        <family val="2"/>
      </rPr>
      <t>25</t>
    </r>
    <r>
      <rPr>
        <sz val="10"/>
        <color theme="1"/>
        <rFont val="Calibri"/>
        <family val="2"/>
      </rPr>
      <t xml:space="preserve"> - Restrictive definition of dependency (e.g. only one ground e.g. poor health or income or no access to social benefits) for either a) or b)
</t>
    </r>
    <r>
      <rPr>
        <b/>
        <sz val="10"/>
        <color rgb="FF000000"/>
        <rFont val="Calibri"/>
        <family val="2"/>
      </rPr>
      <t>0</t>
    </r>
    <r>
      <rPr>
        <sz val="10"/>
        <color theme="1"/>
        <rFont val="Calibri"/>
        <family val="2"/>
      </rPr>
      <t xml:space="preserve"> - Not allowed or by discretion/exception for both a) and b)</t>
    </r>
  </si>
  <si>
    <r>
      <t xml:space="preserve">100 </t>
    </r>
    <r>
      <rPr>
        <sz val="10"/>
        <color theme="1"/>
        <rFont val="Calibri"/>
        <family val="2"/>
      </rPr>
      <t xml:space="preserve">- No Requirement OR Voluntary course/information (please specify which)
</t>
    </r>
    <r>
      <rPr>
        <b/>
        <sz val="10"/>
        <color rgb="FF000000"/>
        <rFont val="Calibri"/>
        <family val="2"/>
      </rPr>
      <t>50</t>
    </r>
    <r>
      <rPr>
        <sz val="10"/>
        <color theme="1"/>
        <rFont val="Calibri"/>
        <family val="2"/>
      </rPr>
      <t xml:space="preserve"> - Requirement to take a language course
</t>
    </r>
    <r>
      <rPr>
        <b/>
        <sz val="10"/>
        <color rgb="FF000000"/>
        <rFont val="Calibri"/>
        <family val="2"/>
      </rPr>
      <t>0</t>
    </r>
    <r>
      <rPr>
        <sz val="10"/>
        <color theme="1"/>
        <rFont val="Calibri"/>
        <family val="2"/>
      </rPr>
      <t xml:space="preserve"> - Requirement includes language test/assessment</t>
    </r>
  </si>
  <si>
    <r>
      <t>100</t>
    </r>
    <r>
      <rPr>
        <sz val="10"/>
        <color theme="1"/>
        <rFont val="Calibri"/>
        <family val="2"/>
      </rPr>
      <t xml:space="preserve"> -  A1 or less set as standard
</t>
    </r>
    <r>
      <rPr>
        <b/>
        <sz val="10"/>
        <color rgb="FF000000"/>
        <rFont val="Calibri"/>
        <family val="2"/>
      </rPr>
      <t>50</t>
    </r>
    <r>
      <rPr>
        <sz val="10"/>
        <color theme="1"/>
        <rFont val="Calibri"/>
        <family val="2"/>
      </rPr>
      <t xml:space="preserve"> - A2 set as standard
</t>
    </r>
    <r>
      <rPr>
        <b/>
        <sz val="10"/>
        <color rgb="FF000000"/>
        <rFont val="Calibri"/>
        <family val="2"/>
      </rPr>
      <t>0</t>
    </r>
    <r>
      <rPr>
        <sz val="10"/>
        <color theme="1"/>
        <rFont val="Calibri"/>
        <family val="2"/>
      </rPr>
      <t xml:space="preserve"> - B1 or higher set as standard. OR no standards, based on administrative discretion. (please specify which)</t>
    </r>
  </si>
  <si>
    <r>
      <t>100</t>
    </r>
    <r>
      <rPr>
        <sz val="10"/>
        <color theme="1"/>
        <rFont val="Calibri"/>
        <family val="2"/>
      </rPr>
      <t xml:space="preserve"> - None or at/below level of social assistance and no income source is excluded (please specify)
</t>
    </r>
    <r>
      <rPr>
        <b/>
        <sz val="10"/>
        <color rgb="FF000000"/>
        <rFont val="Calibri"/>
        <family val="2"/>
      </rPr>
      <t>50</t>
    </r>
    <r>
      <rPr>
        <sz val="10"/>
        <color theme="1"/>
        <rFont val="Calibri"/>
        <family val="2"/>
      </rPr>
      <t xml:space="preserve"> - Higher than social assistance and no income source is excluded
</t>
    </r>
    <r>
      <rPr>
        <b/>
        <sz val="10"/>
        <color rgb="FF000000"/>
        <rFont val="Calibri"/>
        <family val="2"/>
      </rPr>
      <t>0</t>
    </r>
    <r>
      <rPr>
        <sz val="10"/>
        <color theme="1"/>
        <rFont val="Calibri"/>
        <family val="2"/>
      </rPr>
      <t xml:space="preserve"> - Income source linked to employment or no use of social assistance</t>
    </r>
  </si>
  <si>
    <r>
      <t>100</t>
    </r>
    <r>
      <rPr>
        <sz val="10"/>
        <color theme="1"/>
        <rFont val="Calibri"/>
        <family val="2"/>
      </rPr>
      <t xml:space="preserve"> - None  
</t>
    </r>
    <r>
      <rPr>
        <b/>
        <sz val="10"/>
        <color rgb="FF000000"/>
        <rFont val="Calibri"/>
        <family val="2"/>
      </rPr>
      <t>50</t>
    </r>
    <r>
      <rPr>
        <sz val="10"/>
        <color theme="1"/>
        <rFont val="Calibri"/>
        <family val="2"/>
      </rPr>
      <t xml:space="preserve"> - Appropriate accommodation meeting the general health and safety standards
</t>
    </r>
    <r>
      <rPr>
        <b/>
        <sz val="10"/>
        <color rgb="FF000000"/>
        <rFont val="Calibri"/>
        <family val="2"/>
      </rPr>
      <t xml:space="preserve">0 - </t>
    </r>
    <r>
      <rPr>
        <sz val="10"/>
        <color theme="1"/>
        <rFont val="Calibri"/>
        <family val="2"/>
      </rPr>
      <t>Further requirements (please specify)</t>
    </r>
  </si>
  <si>
    <r>
      <t>100</t>
    </r>
    <r>
      <rPr>
        <sz val="10"/>
        <color theme="1"/>
        <rFont val="Calibri"/>
        <family val="2"/>
      </rPr>
      <t xml:space="preserve"> - Equal to sponsor's residence permit and renewable 
</t>
    </r>
    <r>
      <rPr>
        <b/>
        <sz val="10"/>
        <color rgb="FF000000"/>
        <rFont val="Calibri"/>
        <family val="2"/>
      </rPr>
      <t>50</t>
    </r>
    <r>
      <rPr>
        <sz val="10"/>
        <color theme="1"/>
        <rFont val="Calibri"/>
        <family val="2"/>
      </rPr>
      <t xml:space="preserve"> - Not equal to sponsor’s but ≥ 1 year renewable permit
</t>
    </r>
    <r>
      <rPr>
        <b/>
        <sz val="10"/>
        <color rgb="FF000000"/>
        <rFont val="Calibri"/>
        <family val="2"/>
      </rPr>
      <t>0</t>
    </r>
    <r>
      <rPr>
        <sz val="10"/>
        <color theme="1"/>
        <rFont val="Calibri"/>
        <family val="2"/>
      </rPr>
      <t xml:space="preserve"> - &lt; 1 year renewable permit or new application necessary</t>
    </r>
  </si>
  <si>
    <r>
      <t xml:space="preserve">100 - </t>
    </r>
    <r>
      <rPr>
        <sz val="10"/>
        <color theme="1"/>
        <rFont val="Calibri"/>
        <family val="2"/>
      </rPr>
      <t xml:space="preserve">No other than b
</t>
    </r>
    <r>
      <rPr>
        <b/>
        <sz val="10"/>
        <color rgb="FF000000"/>
        <rFont val="Calibri"/>
        <family val="2"/>
      </rPr>
      <t>50</t>
    </r>
    <r>
      <rPr>
        <sz val="10"/>
        <color theme="1"/>
        <rFont val="Calibri"/>
        <family val="2"/>
      </rPr>
      <t xml:space="preserve"> - Grounds include a,b,c
</t>
    </r>
    <r>
      <rPr>
        <b/>
        <sz val="10"/>
        <color rgb="FF000000"/>
        <rFont val="Calibri"/>
        <family val="2"/>
      </rPr>
      <t>0</t>
    </r>
    <r>
      <rPr>
        <sz val="10"/>
        <color theme="1"/>
        <rFont val="Calibri"/>
        <family val="2"/>
      </rPr>
      <t xml:space="preserve"> - Includes others like d (please specify) </t>
    </r>
  </si>
  <si>
    <r>
      <t>100</t>
    </r>
    <r>
      <rPr>
        <sz val="10"/>
        <color theme="1"/>
        <rFont val="Calibri"/>
        <family val="2"/>
      </rPr>
      <t xml:space="preserve"> - All elements
</t>
    </r>
    <r>
      <rPr>
        <b/>
        <sz val="10"/>
        <color rgb="FF000000"/>
        <rFont val="Calibri"/>
        <family val="2"/>
      </rPr>
      <t>50</t>
    </r>
    <r>
      <rPr>
        <sz val="10"/>
        <color theme="1"/>
        <rFont val="Calibri"/>
        <family val="2"/>
      </rPr>
      <t xml:space="preserve"> - Elements include any of these or other but not all 
</t>
    </r>
    <r>
      <rPr>
        <b/>
        <sz val="10"/>
        <color rgb="FF000000"/>
        <rFont val="Calibri"/>
        <family val="2"/>
      </rPr>
      <t>0</t>
    </r>
    <r>
      <rPr>
        <sz val="10"/>
        <color theme="1"/>
        <rFont val="Calibri"/>
        <family val="2"/>
      </rPr>
      <t xml:space="preserve"> - No elements </t>
    </r>
  </si>
  <si>
    <r>
      <t>100</t>
    </r>
    <r>
      <rPr>
        <sz val="10"/>
        <color theme="1"/>
        <rFont val="Calibri"/>
        <family val="2"/>
      </rPr>
      <t xml:space="preserve"> - After ≤ 3 years
</t>
    </r>
    <r>
      <rPr>
        <b/>
        <sz val="10"/>
        <color rgb="FF000000"/>
        <rFont val="Calibri"/>
        <family val="2"/>
      </rPr>
      <t>50</t>
    </r>
    <r>
      <rPr>
        <sz val="10"/>
        <color theme="1"/>
        <rFont val="Calibri"/>
        <family val="2"/>
      </rPr>
      <t xml:space="preserve">  - After &gt; 3 ≤ 5 years
</t>
    </r>
    <r>
      <rPr>
        <b/>
        <sz val="10"/>
        <color rgb="FF000000"/>
        <rFont val="Calibri"/>
        <family val="2"/>
      </rPr>
      <t>0</t>
    </r>
    <r>
      <rPr>
        <sz val="10"/>
        <color theme="1"/>
        <rFont val="Calibri"/>
        <family val="2"/>
      </rPr>
      <t xml:space="preserve"> - After &gt; 5 years, upon certain conditions or no right (e.g. normal procedure for permanent residence)</t>
    </r>
  </si>
  <si>
    <r>
      <rPr>
        <b/>
        <sz val="10"/>
        <rFont val="Calibri"/>
        <family val="2"/>
      </rPr>
      <t>Dependent parents/grandparents</t>
    </r>
    <r>
      <rPr>
        <sz val="10"/>
        <rFont val="Calibri"/>
        <family val="2"/>
      </rPr>
      <t xml:space="preserve">
Allowed only for members of Swiss citizens under certain conditions or for exceptional humanitarian cases; no systematic rights (no entitlements).
</t>
    </r>
    <r>
      <rPr>
        <b/>
        <sz val="10"/>
        <rFont val="Calibri"/>
        <family val="2"/>
      </rPr>
      <t xml:space="preserve">
Dependent adult children
</t>
    </r>
    <r>
      <rPr>
        <sz val="10"/>
        <rFont val="Calibri"/>
        <family val="2"/>
      </rPr>
      <t xml:space="preserve">The "exceptional humanitarian cases" clause can apply also in these cases (see correspondent's answer to previous question, art. 30 lit. b AL)
</t>
    </r>
  </si>
  <si>
    <r>
      <t xml:space="preserve">100 </t>
    </r>
    <r>
      <rPr>
        <sz val="10"/>
        <color theme="1"/>
        <rFont val="Calibri"/>
        <family val="2"/>
      </rPr>
      <t xml:space="preserve">- Explicit obligation in law for all categories of migrants to have  same access as nationals to a), and NO restrictions in law on access for some categories of migrants for b) 
</t>
    </r>
    <r>
      <rPr>
        <b/>
        <sz val="10"/>
        <color rgb="FF000000"/>
        <rFont val="Calibri"/>
        <family val="2"/>
      </rPr>
      <t>67</t>
    </r>
    <r>
      <rPr>
        <sz val="10"/>
        <color theme="1"/>
        <rFont val="Calibri"/>
        <family val="2"/>
      </rPr>
      <t xml:space="preserve">  - Explicit obligation in law for all categories of migrants to have  same access as nationals to a), AND restrictions in law on access for some categories of migrants for b)  (please specify) 
</t>
    </r>
    <r>
      <rPr>
        <b/>
        <sz val="10"/>
        <color rgb="FF000000"/>
        <rFont val="Calibri"/>
        <family val="2"/>
      </rPr>
      <t>33</t>
    </r>
    <r>
      <rPr>
        <sz val="10"/>
        <color theme="1"/>
        <rFont val="Calibri"/>
        <family val="2"/>
      </rPr>
      <t xml:space="preserve"> - For a): No impediment to equal access in law. e.g. No link between compulsory education and residence, or no category of migrant excluded; regardless of policies of b) 
</t>
    </r>
    <r>
      <rPr>
        <b/>
        <sz val="10"/>
        <color rgb="FF000000"/>
        <rFont val="Calibri"/>
        <family val="2"/>
      </rPr>
      <t>0</t>
    </r>
    <r>
      <rPr>
        <sz val="10"/>
        <color theme="1"/>
        <rFont val="Calibri"/>
        <family val="2"/>
      </rPr>
      <t xml:space="preserve"> - Restrictions in law on access for some categories of migrants (please specify) for a) ; regardless of policies on b) </t>
    </r>
  </si>
  <si>
    <r>
      <t>100</t>
    </r>
    <r>
      <rPr>
        <sz val="10"/>
        <color theme="1"/>
        <rFont val="Calibri"/>
        <family val="2"/>
      </rPr>
      <t xml:space="preserve"> - Both of these (please specify content of a and b)
</t>
    </r>
    <r>
      <rPr>
        <b/>
        <sz val="10"/>
        <color rgb="FF000000"/>
        <rFont val="Calibri"/>
        <family val="2"/>
      </rPr>
      <t>50</t>
    </r>
    <r>
      <rPr>
        <sz val="10"/>
        <color theme="1"/>
        <rFont val="Calibri"/>
        <family val="2"/>
      </rPr>
      <t xml:space="preserve"> - One of these (please specify content)
</t>
    </r>
    <r>
      <rPr>
        <b/>
        <sz val="10"/>
        <color rgb="FF000000"/>
        <rFont val="Calibri"/>
        <family val="2"/>
      </rPr>
      <t>0</t>
    </r>
    <r>
      <rPr>
        <sz val="10"/>
        <color theme="1"/>
        <rFont val="Calibri"/>
        <family val="2"/>
      </rPr>
      <t xml:space="preserve"> - None. Migrants only benefit from general support for all students (and targeted non-governmental initiatives where provided).</t>
    </r>
  </si>
  <si>
    <r>
      <rPr>
        <b/>
        <sz val="10"/>
        <color theme="1"/>
        <rFont val="Calibri"/>
        <family val="2"/>
      </rPr>
      <t xml:space="preserve">100 </t>
    </r>
    <r>
      <rPr>
        <sz val="10"/>
        <color theme="1"/>
        <rFont val="Calibri"/>
        <family val="2"/>
      </rPr>
      <t xml:space="preserve">- all of these
</t>
    </r>
    <r>
      <rPr>
        <b/>
        <sz val="10"/>
        <color theme="1"/>
        <rFont val="Calibri"/>
        <family val="2"/>
      </rPr>
      <t>50</t>
    </r>
    <r>
      <rPr>
        <sz val="10"/>
        <color theme="1"/>
        <rFont val="Calibri"/>
        <family val="2"/>
      </rPr>
      <t xml:space="preserve"> - One or two of these 
</t>
    </r>
    <r>
      <rPr>
        <b/>
        <sz val="10"/>
        <color rgb="FF000000"/>
        <rFont val="Calibri"/>
        <family val="2"/>
      </rPr>
      <t>0</t>
    </r>
    <r>
      <rPr>
        <sz val="10"/>
        <color theme="1"/>
        <rFont val="Calibri"/>
        <family val="2"/>
      </rPr>
      <t xml:space="preserve"> - Migrants only benefit from general support. If there is targeted support for migrants, it is only through non-governmental initiatives.</t>
    </r>
  </si>
  <si>
    <r>
      <t>100</t>
    </r>
    <r>
      <rPr>
        <sz val="10"/>
        <color theme="1"/>
        <rFont val="Calibri"/>
        <family val="2"/>
      </rPr>
      <t xml:space="preserve"> - Both of these
</t>
    </r>
    <r>
      <rPr>
        <b/>
        <sz val="10"/>
        <color rgb="FF000000"/>
        <rFont val="Calibri"/>
        <family val="2"/>
      </rPr>
      <t xml:space="preserve">50 </t>
    </r>
    <r>
      <rPr>
        <sz val="10"/>
        <color theme="1"/>
        <rFont val="Calibri"/>
        <family val="2"/>
      </rPr>
      <t xml:space="preserve">- One of these (please specify)
</t>
    </r>
    <r>
      <rPr>
        <b/>
        <sz val="10"/>
        <color rgb="FF000000"/>
        <rFont val="Calibri"/>
        <family val="2"/>
      </rPr>
      <t>0</t>
    </r>
    <r>
      <rPr>
        <sz val="10"/>
        <color theme="1"/>
        <rFont val="Calibri"/>
        <family val="2"/>
      </rPr>
      <t xml:space="preserve"> - No provision. Only through private or community initiatives. </t>
    </r>
  </si>
  <si>
    <r>
      <t>100</t>
    </r>
    <r>
      <rPr>
        <sz val="10"/>
        <color theme="1"/>
        <rFont val="Calibri"/>
        <family val="2"/>
      </rPr>
      <t xml:space="preserve"> - Both of these
</t>
    </r>
    <r>
      <rPr>
        <b/>
        <sz val="10"/>
        <color rgb="FF000000"/>
        <rFont val="Calibri"/>
        <family val="2"/>
      </rPr>
      <t>50</t>
    </r>
    <r>
      <rPr>
        <sz val="10"/>
        <color theme="1"/>
        <rFont val="Calibri"/>
        <family val="2"/>
      </rPr>
      <t xml:space="preserve"> - Only one of these (please specify)
</t>
    </r>
    <r>
      <rPr>
        <b/>
        <sz val="10"/>
        <color rgb="FF000000"/>
        <rFont val="Calibri"/>
        <family val="2"/>
      </rPr>
      <t>0</t>
    </r>
    <r>
      <rPr>
        <sz val="10"/>
        <color theme="1"/>
        <rFont val="Calibri"/>
        <family val="2"/>
      </rPr>
      <t xml:space="preserve"> - Level/goals not specified or defined.</t>
    </r>
  </si>
  <si>
    <r>
      <t>100</t>
    </r>
    <r>
      <rPr>
        <sz val="10"/>
        <color theme="1"/>
        <rFont val="Calibri"/>
        <family val="2"/>
      </rPr>
      <t xml:space="preserve"> - Two or more of these (please specify)
</t>
    </r>
    <r>
      <rPr>
        <b/>
        <sz val="10"/>
        <color rgb="FF000000"/>
        <rFont val="Calibri"/>
        <family val="2"/>
      </rPr>
      <t>50</t>
    </r>
    <r>
      <rPr>
        <sz val="10"/>
        <color theme="1"/>
        <rFont val="Calibri"/>
        <family val="2"/>
      </rPr>
      <t xml:space="preserve"> - At least one of these (please specify)
</t>
    </r>
    <r>
      <rPr>
        <b/>
        <sz val="10"/>
        <color rgb="FF000000"/>
        <rFont val="Calibri"/>
        <family val="2"/>
      </rPr>
      <t>0</t>
    </r>
    <r>
      <rPr>
        <sz val="10"/>
        <color theme="1"/>
        <rFont val="Calibri"/>
        <family val="2"/>
      </rPr>
      <t xml:space="preserve"> - None of these elements</t>
    </r>
  </si>
  <si>
    <r>
      <t>100</t>
    </r>
    <r>
      <rPr>
        <sz val="10"/>
        <color theme="1"/>
        <rFont val="Calibri"/>
        <family val="2"/>
      </rPr>
      <t xml:space="preserve"> - Both of these
</t>
    </r>
    <r>
      <rPr>
        <b/>
        <sz val="10"/>
        <color rgb="FF000000"/>
        <rFont val="Calibri"/>
        <family val="2"/>
      </rPr>
      <t>50</t>
    </r>
    <r>
      <rPr>
        <sz val="10"/>
        <color theme="1"/>
        <rFont val="Calibri"/>
        <family val="2"/>
      </rPr>
      <t xml:space="preserve"> - One of these (please specify)
</t>
    </r>
    <r>
      <rPr>
        <b/>
        <sz val="10"/>
        <color rgb="FF000000"/>
        <rFont val="Calibri"/>
        <family val="2"/>
      </rPr>
      <t>0</t>
    </r>
    <r>
      <rPr>
        <sz val="10"/>
        <color theme="1"/>
        <rFont val="Calibri"/>
        <family val="2"/>
      </rPr>
      <t xml:space="preserve"> - None. Migrants only benefit from general support. If there is targeted support for migrants, it is only through voluntary initiatives. </t>
    </r>
  </si>
  <si>
    <r>
      <t>100</t>
    </r>
    <r>
      <rPr>
        <sz val="10"/>
        <color theme="1"/>
        <rFont val="Calibri"/>
        <family val="2"/>
      </rPr>
      <t xml:space="preserve"> - Both of these
</t>
    </r>
    <r>
      <rPr>
        <b/>
        <sz val="10"/>
        <color rgb="FF000000"/>
        <rFont val="Calibri"/>
        <family val="2"/>
      </rPr>
      <t>50</t>
    </r>
    <r>
      <rPr>
        <sz val="10"/>
        <color theme="1"/>
        <rFont val="Calibri"/>
        <family val="2"/>
      </rPr>
      <t xml:space="preserve"> - One of these (please specify)
</t>
    </r>
    <r>
      <rPr>
        <b/>
        <sz val="10"/>
        <color rgb="FF000000"/>
        <rFont val="Calibri"/>
        <family val="2"/>
      </rPr>
      <t>0</t>
    </r>
    <r>
      <rPr>
        <sz val="10"/>
        <color theme="1"/>
        <rFont val="Calibri"/>
        <family val="2"/>
      </rPr>
      <t xml:space="preserve"> - Intercultural education not included in curriculum, or intercultural education does not include appreciation of cultural diversity (please specify).</t>
    </r>
  </si>
  <si>
    <r>
      <t>100</t>
    </r>
    <r>
      <rPr>
        <sz val="10"/>
        <color theme="1"/>
        <rFont val="Calibri"/>
        <family val="2"/>
      </rPr>
      <t xml:space="preserve"> - Both of these
</t>
    </r>
    <r>
      <rPr>
        <b/>
        <sz val="10"/>
        <color rgb="FF000000"/>
        <rFont val="Calibri"/>
        <family val="2"/>
      </rPr>
      <t>50</t>
    </r>
    <r>
      <rPr>
        <sz val="10"/>
        <color theme="1"/>
        <rFont val="Calibri"/>
        <family val="2"/>
      </rPr>
      <t xml:space="preserve"> - One of these (please specify)
</t>
    </r>
    <r>
      <rPr>
        <b/>
        <sz val="10"/>
        <color rgb="FF000000"/>
        <rFont val="Calibri"/>
        <family val="2"/>
      </rPr>
      <t>0</t>
    </r>
    <r>
      <rPr>
        <sz val="10"/>
        <color theme="1"/>
        <rFont val="Calibri"/>
        <family val="2"/>
      </rPr>
      <t xml:space="preserve"> - None</t>
    </r>
  </si>
  <si>
    <r>
      <t>100</t>
    </r>
    <r>
      <rPr>
        <sz val="10"/>
        <color theme="1"/>
        <rFont val="Calibri"/>
        <family val="2"/>
      </rPr>
      <t xml:space="preserve"> - A or B required 
</t>
    </r>
    <r>
      <rPr>
        <b/>
        <sz val="10"/>
        <color rgb="FF000000"/>
        <rFont val="Calibri"/>
        <family val="2"/>
      </rPr>
      <t xml:space="preserve">50- </t>
    </r>
    <r>
      <rPr>
        <sz val="10"/>
        <color theme="1"/>
        <rFont val="Calibri"/>
        <family val="2"/>
      </rPr>
      <t xml:space="preserve"> A or B offered extensively to teachers 
</t>
    </r>
    <r>
      <rPr>
        <b/>
        <sz val="10"/>
        <color rgb="FF000000"/>
        <rFont val="Calibri"/>
        <family val="2"/>
      </rPr>
      <t>0</t>
    </r>
    <r>
      <rPr>
        <sz val="10"/>
        <color theme="1"/>
        <rFont val="Calibri"/>
        <family val="2"/>
      </rPr>
      <t xml:space="preserve"> - A or B only ad hoc / project basis </t>
    </r>
  </si>
  <si>
    <r>
      <rPr>
        <sz val="10"/>
        <color theme="1"/>
        <rFont val="Calibri"/>
        <family val="2"/>
      </rPr>
      <t xml:space="preserve">Consultation of foreign residents on national level:
</t>
    </r>
    <r>
      <rPr>
        <b/>
        <sz val="10"/>
        <color rgb="FF000000"/>
        <rFont val="Calibri"/>
        <family val="2"/>
      </rPr>
      <t>Regular consultation</t>
    </r>
    <r>
      <rPr>
        <sz val="10"/>
        <color theme="1"/>
        <rFont val="Calibri"/>
        <family val="2"/>
      </rPr>
      <t xml:space="preserve">: consultation of immigrant population or of immigrant associations is structurally organised for policies which are relevant for foreign residents
</t>
    </r>
    <r>
      <rPr>
        <b/>
        <sz val="10"/>
        <color rgb="FF000000"/>
        <rFont val="Calibri"/>
        <family val="2"/>
      </rPr>
      <t>Ad-hoc consultation</t>
    </r>
    <r>
      <rPr>
        <sz val="10"/>
        <color theme="1"/>
        <rFont val="Calibri"/>
        <family val="2"/>
      </rPr>
      <t xml:space="preserve">: consultation of immigrant population or immigrant associations exists but is not structurally organised
Consultation powers:
a) Right of initiative to make its own reports or recommendations, even when not consulted.
b) Right to a response by the national authority to the its advice or recommendations.  </t>
    </r>
  </si>
  <si>
    <r>
      <t>100</t>
    </r>
    <r>
      <rPr>
        <sz val="10"/>
        <color theme="1"/>
        <rFont val="Calibri"/>
        <family val="2"/>
      </rPr>
      <t xml:space="preserve"> - Equal access with nationals (no restrictions imposed by government)
</t>
    </r>
    <r>
      <rPr>
        <b/>
        <sz val="10"/>
        <color rgb="FF000000"/>
        <rFont val="Calibri"/>
        <family val="2"/>
      </rPr>
      <t>50</t>
    </r>
    <r>
      <rPr>
        <sz val="10"/>
        <color theme="1"/>
        <rFont val="Calibri"/>
        <family val="2"/>
      </rPr>
      <t xml:space="preserve"> - Restricted access to internal elected positions
</t>
    </r>
    <r>
      <rPr>
        <b/>
        <sz val="10"/>
        <color rgb="FF000000"/>
        <rFont val="Calibri"/>
        <family val="2"/>
      </rPr>
      <t>0</t>
    </r>
    <r>
      <rPr>
        <sz val="10"/>
        <color theme="1"/>
        <rFont val="Calibri"/>
        <family val="2"/>
      </rPr>
      <t xml:space="preserve"> - Other official/legal restrictions apply</t>
    </r>
  </si>
  <si>
    <r>
      <t>100</t>
    </r>
    <r>
      <rPr>
        <sz val="10"/>
        <color theme="1"/>
        <rFont val="Calibri"/>
        <family val="2"/>
      </rPr>
      <t xml:space="preserve"> - Regular consultation, together with a) anf b) 
</t>
    </r>
    <r>
      <rPr>
        <b/>
        <sz val="10"/>
        <color rgb="FF000000"/>
        <rFont val="Calibri"/>
        <family val="2"/>
      </rPr>
      <t>75</t>
    </r>
    <r>
      <rPr>
        <sz val="10"/>
        <color theme="1"/>
        <rFont val="Calibri"/>
        <family val="2"/>
      </rPr>
      <t xml:space="preserve"> -  Regular consultation, with members elected or appointed by foreign residents or associations (with or without state intervention)
</t>
    </r>
    <r>
      <rPr>
        <b/>
        <sz val="10"/>
        <color rgb="FF000000"/>
        <rFont val="Calibri"/>
        <family val="2"/>
      </rPr>
      <t>50</t>
    </r>
    <r>
      <rPr>
        <sz val="10"/>
        <color theme="1"/>
        <rFont val="Calibri"/>
        <family val="2"/>
      </rPr>
      <t xml:space="preserve"> - Regular consultation of foreign residents on national level, with members selected/appointed by state only
</t>
    </r>
    <r>
      <rPr>
        <b/>
        <sz val="10"/>
        <color rgb="FF000000"/>
        <rFont val="Calibri"/>
        <family val="2"/>
      </rPr>
      <t>25</t>
    </r>
    <r>
      <rPr>
        <sz val="10"/>
        <color theme="1"/>
        <rFont val="Calibri"/>
        <family val="2"/>
      </rPr>
      <t xml:space="preserve">  - ad-hoc consultation of foreign residents on national level
</t>
    </r>
    <r>
      <rPr>
        <b/>
        <sz val="10"/>
        <color rgb="FF000000"/>
        <rFont val="Calibri"/>
        <family val="2"/>
      </rPr>
      <t xml:space="preserve">0 </t>
    </r>
    <r>
      <rPr>
        <sz val="10"/>
        <color theme="1"/>
        <rFont val="Calibri"/>
        <family val="2"/>
      </rPr>
      <t xml:space="preserve">- No consultation at the national level
</t>
    </r>
  </si>
  <si>
    <r>
      <rPr>
        <b/>
        <sz val="10"/>
        <rFont val="Calibri"/>
        <family val="2"/>
      </rPr>
      <t xml:space="preserve">Regular consultation
</t>
    </r>
    <r>
      <rPr>
        <sz val="10"/>
        <rFont val="Calibri"/>
        <family val="2"/>
      </rPr>
      <t xml:space="preserve">Art. 58 AL formally establishes the Federal Commission for Foreigners, whose mandate is (at least) to "traiter" all questions related to immigration and to cooperate with competent authorities on integration. This would seem to fulfil the conditions of note 7 (there is a "structure" through which consultation on relevant policies is organized). ; The Federal Commission can make its own reports and issue recommandations on its topics of interest. See the Commission's website (cf. mandate): http://www.ekm.admin.ch/fr/lacfm/mandat.php
</t>
    </r>
    <r>
      <rPr>
        <b/>
        <sz val="10"/>
        <rFont val="Calibri"/>
        <family val="2"/>
      </rPr>
      <t xml:space="preserve">Consultation powers
</t>
    </r>
    <r>
      <rPr>
        <sz val="10"/>
        <rFont val="Calibri"/>
        <family val="2"/>
      </rPr>
      <t>The Federal Commission can make its own reports and issue recommandations on its topics of interest. See the Commission's website (cf. mandate): http://www.ekm.admin.ch/fr/lacfm/mandat.php</t>
    </r>
  </si>
  <si>
    <r>
      <t>100</t>
    </r>
    <r>
      <rPr>
        <sz val="10"/>
        <color theme="1"/>
        <rFont val="Calibri"/>
        <family val="2"/>
      </rPr>
      <t xml:space="preserve"> - No Requirement OR Voluntary course/information (please specify which) 
</t>
    </r>
    <r>
      <rPr>
        <b/>
        <sz val="10"/>
        <color rgb="FF000000"/>
        <rFont val="Calibri"/>
        <family val="2"/>
      </rPr>
      <t>50</t>
    </r>
    <r>
      <rPr>
        <sz val="10"/>
        <color theme="1"/>
        <rFont val="Calibri"/>
        <family val="2"/>
      </rPr>
      <t xml:space="preserve"> - Requirement to take a language course
</t>
    </r>
    <r>
      <rPr>
        <b/>
        <sz val="10"/>
        <color rgb="FF000000"/>
        <rFont val="Calibri"/>
        <family val="2"/>
      </rPr>
      <t>0</t>
    </r>
    <r>
      <rPr>
        <sz val="10"/>
        <color theme="1"/>
        <rFont val="Calibri"/>
        <family val="2"/>
      </rPr>
      <t xml:space="preserve"> - Requirement includes language test/assessment</t>
    </r>
  </si>
  <si>
    <r>
      <t>100 -</t>
    </r>
    <r>
      <rPr>
        <sz val="10"/>
        <color theme="1"/>
        <rFont val="Calibri"/>
        <family val="2"/>
      </rPr>
      <t xml:space="preserve"> &gt; 5 years
</t>
    </r>
    <r>
      <rPr>
        <b/>
        <sz val="10"/>
        <color rgb="FF000000"/>
        <rFont val="Calibri"/>
        <family val="2"/>
      </rPr>
      <t>50</t>
    </r>
    <r>
      <rPr>
        <sz val="10"/>
        <color theme="1"/>
        <rFont val="Calibri"/>
        <family val="2"/>
      </rPr>
      <t xml:space="preserve"> - 5 years 
</t>
    </r>
    <r>
      <rPr>
        <b/>
        <sz val="10"/>
        <color rgb="FF000000"/>
        <rFont val="Calibri"/>
        <family val="2"/>
      </rPr>
      <t>0</t>
    </r>
    <r>
      <rPr>
        <sz val="10"/>
        <color theme="1"/>
        <rFont val="Calibri"/>
        <family val="2"/>
      </rPr>
      <t xml:space="preserve"> - &lt; 5 years</t>
    </r>
  </si>
  <si>
    <r>
      <t xml:space="preserve">100 - </t>
    </r>
    <r>
      <rPr>
        <sz val="10"/>
        <color theme="1"/>
        <rFont val="Calibri"/>
        <family val="2"/>
      </rPr>
      <t xml:space="preserve">Automatically
</t>
    </r>
    <r>
      <rPr>
        <b/>
        <sz val="10"/>
        <color rgb="FF000000"/>
        <rFont val="Calibri"/>
        <family val="2"/>
      </rPr>
      <t>50</t>
    </r>
    <r>
      <rPr>
        <sz val="10"/>
        <color theme="1"/>
        <rFont val="Calibri"/>
        <family val="2"/>
      </rPr>
      <t xml:space="preserve"> - Upon application
</t>
    </r>
    <r>
      <rPr>
        <b/>
        <sz val="10"/>
        <color rgb="FF000000"/>
        <rFont val="Calibri"/>
        <family val="2"/>
      </rPr>
      <t>0</t>
    </r>
    <r>
      <rPr>
        <sz val="10"/>
        <color theme="1"/>
        <rFont val="Calibri"/>
        <family val="2"/>
      </rPr>
      <t xml:space="preserve"> - Provided original requirements are still met </t>
    </r>
  </si>
  <si>
    <r>
      <t xml:space="preserve">100 - </t>
    </r>
    <r>
      <rPr>
        <sz val="10"/>
        <color theme="1"/>
        <rFont val="Calibri"/>
        <family val="2"/>
      </rPr>
      <t xml:space="preserve">≥ 3 years
</t>
    </r>
    <r>
      <rPr>
        <b/>
        <sz val="10"/>
        <color rgb="FF000000"/>
        <rFont val="Calibri"/>
        <family val="2"/>
      </rPr>
      <t>50</t>
    </r>
    <r>
      <rPr>
        <sz val="10"/>
        <color theme="1"/>
        <rFont val="Calibri"/>
        <family val="2"/>
      </rPr>
      <t xml:space="preserve"> - 1 year&lt; , &lt; 3 years
</t>
    </r>
    <r>
      <rPr>
        <b/>
        <sz val="10"/>
        <color rgb="FF000000"/>
        <rFont val="Calibri"/>
        <family val="2"/>
      </rPr>
      <t xml:space="preserve">0 - </t>
    </r>
    <r>
      <rPr>
        <sz val="10"/>
        <color theme="1"/>
        <rFont val="Calibri"/>
        <family val="2"/>
      </rPr>
      <t>≤ 1  year</t>
    </r>
  </si>
  <si>
    <r>
      <t>100</t>
    </r>
    <r>
      <rPr>
        <sz val="10"/>
        <color theme="1"/>
        <rFont val="Calibri"/>
        <family val="2"/>
      </rPr>
      <t xml:space="preserve"> - Equal access with nationals 
</t>
    </r>
    <r>
      <rPr>
        <b/>
        <sz val="10"/>
        <color rgb="FF000000"/>
        <rFont val="Calibri"/>
        <family val="2"/>
      </rPr>
      <t>50</t>
    </r>
    <r>
      <rPr>
        <sz val="10"/>
        <color theme="1"/>
        <rFont val="Calibri"/>
        <family val="2"/>
      </rPr>
      <t xml:space="preserve"> - Priority to nationals
</t>
    </r>
    <r>
      <rPr>
        <b/>
        <sz val="10"/>
        <color rgb="FF000000"/>
        <rFont val="Calibri"/>
        <family val="2"/>
      </rPr>
      <t>0</t>
    </r>
    <r>
      <rPr>
        <sz val="10"/>
        <color theme="1"/>
        <rFont val="Calibri"/>
        <family val="2"/>
      </rPr>
      <t xml:space="preserve"> - Other limiting conditions apply</t>
    </r>
  </si>
  <si>
    <r>
      <t>100</t>
    </r>
    <r>
      <rPr>
        <sz val="10"/>
        <color theme="1"/>
        <rFont val="Calibri"/>
        <family val="2"/>
      </rPr>
      <t xml:space="preserve"> - After ≤ 5 years of total residence(please specify)
</t>
    </r>
    <r>
      <rPr>
        <b/>
        <sz val="10"/>
        <color rgb="FF000000"/>
        <rFont val="Calibri"/>
        <family val="2"/>
      </rPr>
      <t>50</t>
    </r>
    <r>
      <rPr>
        <sz val="10"/>
        <color theme="1"/>
        <rFont val="Calibri"/>
        <family val="2"/>
      </rPr>
      <t xml:space="preserve"> - After &gt; 5 &lt; 10 years of total residence (please specify)
</t>
    </r>
    <r>
      <rPr>
        <b/>
        <sz val="10"/>
        <color rgb="FF000000"/>
        <rFont val="Calibri"/>
        <family val="2"/>
      </rPr>
      <t>0</t>
    </r>
    <r>
      <rPr>
        <sz val="10"/>
        <color theme="1"/>
        <rFont val="Calibri"/>
        <family val="2"/>
      </rPr>
      <t xml:space="preserve"> - After ≥ 10 years of total residence (please specify)</t>
    </r>
  </si>
  <si>
    <r>
      <t>100</t>
    </r>
    <r>
      <rPr>
        <sz val="10"/>
        <color theme="1"/>
        <rFont val="Calibri"/>
        <family val="2"/>
      </rPr>
      <t xml:space="preserve"> - No Assessment OR A1 or less set as standard (please specify which)
</t>
    </r>
    <r>
      <rPr>
        <b/>
        <sz val="10"/>
        <color rgb="FF000000"/>
        <rFont val="Calibri"/>
        <family val="2"/>
      </rPr>
      <t>50</t>
    </r>
    <r>
      <rPr>
        <sz val="10"/>
        <color theme="1"/>
        <rFont val="Calibri"/>
        <family val="2"/>
      </rPr>
      <t xml:space="preserve"> - A2 set as standard
</t>
    </r>
    <r>
      <rPr>
        <b/>
        <sz val="10"/>
        <color rgb="FF000000"/>
        <rFont val="Calibri"/>
        <family val="2"/>
      </rPr>
      <t>0</t>
    </r>
    <r>
      <rPr>
        <sz val="10"/>
        <color theme="1"/>
        <rFont val="Calibri"/>
        <family val="2"/>
      </rPr>
      <t xml:space="preserve"> - B1 or higher set as standard. OR no standards, based on administrative discretion.(please specify which)</t>
    </r>
  </si>
  <si>
    <r>
      <t>100</t>
    </r>
    <r>
      <rPr>
        <sz val="10"/>
        <color theme="1"/>
        <rFont val="Calibri"/>
        <family val="2"/>
      </rPr>
      <t xml:space="preserve"> - No Requirement OR Voluntary provision of information (please specify which)
</t>
    </r>
    <r>
      <rPr>
        <b/>
        <sz val="10"/>
        <color rgb="FF000000"/>
        <rFont val="Calibri"/>
        <family val="2"/>
      </rPr>
      <t>50</t>
    </r>
    <r>
      <rPr>
        <sz val="10"/>
        <color theme="1"/>
        <rFont val="Calibri"/>
        <family val="2"/>
      </rPr>
      <t xml:space="preserve"> - Requirement to complete a course
</t>
    </r>
    <r>
      <rPr>
        <b/>
        <sz val="10"/>
        <color rgb="FF000000"/>
        <rFont val="Calibri"/>
        <family val="2"/>
      </rPr>
      <t xml:space="preserve">0 </t>
    </r>
    <r>
      <rPr>
        <sz val="10"/>
        <color theme="1"/>
        <rFont val="Calibri"/>
        <family val="2"/>
      </rPr>
      <t>- Requirement to pass an integration test/assessment</t>
    </r>
  </si>
  <si>
    <r>
      <t>100</t>
    </r>
    <r>
      <rPr>
        <sz val="10"/>
        <color theme="1"/>
        <rFont val="Calibri"/>
        <family val="2"/>
      </rPr>
      <t xml:space="preserve"> - None 
</t>
    </r>
    <r>
      <rPr>
        <b/>
        <sz val="10"/>
        <color rgb="FF000000"/>
        <rFont val="Calibri"/>
        <family val="2"/>
      </rPr>
      <t>50</t>
    </r>
    <r>
      <rPr>
        <sz val="10"/>
        <color theme="1"/>
        <rFont val="Calibri"/>
        <family val="2"/>
      </rPr>
      <t xml:space="preserve"> - Minimum income (e.g. acknowledged level of poverty threshold)/no income source is excluded
</t>
    </r>
    <r>
      <rPr>
        <b/>
        <sz val="10"/>
        <color rgb="FF000000"/>
        <rFont val="Calibri"/>
        <family val="2"/>
      </rPr>
      <t>0</t>
    </r>
    <r>
      <rPr>
        <sz val="10"/>
        <color theme="1"/>
        <rFont val="Calibri"/>
        <family val="2"/>
      </rPr>
      <t xml:space="preserve"> - Additional requirements (e.g. employment, stable and sufficient resources, higher levels of income)</t>
    </r>
  </si>
  <si>
    <r>
      <t xml:space="preserve">100 </t>
    </r>
    <r>
      <rPr>
        <sz val="10"/>
        <color theme="1"/>
        <rFont val="Calibri"/>
        <family val="2"/>
      </rPr>
      <t xml:space="preserve">- Crimes with sentences of imprisonment for ≥ 5 years OR Use of qualifying period instead of refusal
</t>
    </r>
    <r>
      <rPr>
        <b/>
        <sz val="10"/>
        <color rgb="FF000000"/>
        <rFont val="Calibri"/>
        <family val="2"/>
      </rPr>
      <t>50</t>
    </r>
    <r>
      <rPr>
        <sz val="10"/>
        <color theme="1"/>
        <rFont val="Calibri"/>
        <family val="2"/>
      </rPr>
      <t xml:space="preserve"> - Crimes with sentences of imprisonment for &lt; 5 years
</t>
    </r>
    <r>
      <rPr>
        <b/>
        <sz val="10"/>
        <color rgb="FF000000"/>
        <rFont val="Calibri"/>
        <family val="2"/>
      </rPr>
      <t xml:space="preserve">0 </t>
    </r>
    <r>
      <rPr>
        <sz val="10"/>
        <color theme="1"/>
        <rFont val="Calibri"/>
        <family val="2"/>
      </rPr>
      <t>- For other offences (e.g. misdemeanours, minor offenses, pending criminal procedure)</t>
    </r>
  </si>
  <si>
    <r>
      <t>Simple application for grandchildren of non-national parents (3</t>
    </r>
    <r>
      <rPr>
        <vertAlign val="superscript"/>
        <sz val="10"/>
        <rFont val="Calibri"/>
        <family val="2"/>
      </rPr>
      <t>rd</t>
    </r>
    <r>
      <rPr>
        <sz val="10"/>
        <rFont val="Calibri"/>
        <family val="2"/>
      </rPr>
      <t xml:space="preserve"> generation), but not children (2</t>
    </r>
    <r>
      <rPr>
        <vertAlign val="superscript"/>
        <sz val="10"/>
        <rFont val="Calibri"/>
        <family val="2"/>
      </rPr>
      <t>nd</t>
    </r>
    <r>
      <rPr>
        <sz val="10"/>
        <rFont val="Calibri"/>
        <family val="2"/>
      </rPr>
      <t xml:space="preserve"> generation)</t>
    </r>
  </si>
  <si>
    <r>
      <t>100</t>
    </r>
    <r>
      <rPr>
        <sz val="10"/>
        <color theme="1"/>
        <rFont val="Calibri"/>
        <family val="2"/>
      </rPr>
      <t xml:space="preserve"> - All three grounds
</t>
    </r>
    <r>
      <rPr>
        <b/>
        <sz val="10"/>
        <color rgb="FF000000"/>
        <rFont val="Calibri"/>
        <family val="2"/>
      </rPr>
      <t>50</t>
    </r>
    <r>
      <rPr>
        <sz val="10"/>
        <color theme="1"/>
        <rFont val="Calibri"/>
        <family val="2"/>
      </rPr>
      <t xml:space="preserve"> - Two grounds (please specify which ones)
</t>
    </r>
    <r>
      <rPr>
        <b/>
        <sz val="10"/>
        <color rgb="FF000000"/>
        <rFont val="Calibri"/>
        <family val="2"/>
      </rPr>
      <t>0</t>
    </r>
    <r>
      <rPr>
        <sz val="10"/>
        <color theme="1"/>
        <rFont val="Calibri"/>
        <family val="2"/>
      </rPr>
      <t xml:space="preserve"> - Ground a, none, or only based on international standards or constitution, subject to judicial interpretation</t>
    </r>
  </si>
  <si>
    <r>
      <t>100</t>
    </r>
    <r>
      <rPr>
        <sz val="10"/>
        <color theme="1"/>
        <rFont val="Calibri"/>
        <family val="2"/>
      </rPr>
      <t xml:space="preserve"> - All three grounds
</t>
    </r>
    <r>
      <rPr>
        <b/>
        <sz val="10"/>
        <color rgb="FF000000"/>
        <rFont val="Calibri"/>
        <family val="2"/>
      </rPr>
      <t>50</t>
    </r>
    <r>
      <rPr>
        <sz val="10"/>
        <color theme="1"/>
        <rFont val="Calibri"/>
        <family val="2"/>
      </rPr>
      <t xml:space="preserve"> - Two grounds
</t>
    </r>
    <r>
      <rPr>
        <b/>
        <sz val="10"/>
        <color rgb="FF000000"/>
        <rFont val="Calibri"/>
        <family val="2"/>
      </rPr>
      <t xml:space="preserve">0 </t>
    </r>
    <r>
      <rPr>
        <sz val="10"/>
        <color theme="1"/>
        <rFont val="Calibri"/>
        <family val="2"/>
      </rPr>
      <t>- Ground a, none, or only based on international standards or constitution, subject to judicial interpretation</t>
    </r>
  </si>
  <si>
    <r>
      <t xml:space="preserve">100 - </t>
    </r>
    <r>
      <rPr>
        <sz val="10"/>
        <color rgb="FF000000"/>
        <rFont val="Calibri"/>
        <family val="2"/>
      </rPr>
      <t xml:space="preserve">All four of these </t>
    </r>
    <r>
      <rPr>
        <b/>
        <sz val="10"/>
        <color rgb="FF000000"/>
        <rFont val="Calibri"/>
        <family val="2"/>
      </rPr>
      <t xml:space="preserve">
75 -</t>
    </r>
    <r>
      <rPr>
        <sz val="10"/>
        <color rgb="FF000000"/>
        <rFont val="Calibri"/>
        <family val="2"/>
      </rPr>
      <t xml:space="preserve"> Three of these</t>
    </r>
    <r>
      <rPr>
        <b/>
        <sz val="10"/>
        <color rgb="FF000000"/>
        <rFont val="Calibri"/>
        <family val="2"/>
      </rPr>
      <t xml:space="preserve">
50 - </t>
    </r>
    <r>
      <rPr>
        <sz val="10"/>
        <color rgb="FF000000"/>
        <rFont val="Calibri"/>
        <family val="2"/>
      </rPr>
      <t>Two of these</t>
    </r>
    <r>
      <rPr>
        <b/>
        <sz val="10"/>
        <color rgb="FF000000"/>
        <rFont val="Calibri"/>
        <family val="2"/>
      </rPr>
      <t xml:space="preserve">
25 - </t>
    </r>
    <r>
      <rPr>
        <sz val="10"/>
        <color rgb="FF000000"/>
        <rFont val="Calibri"/>
        <family val="2"/>
      </rPr>
      <t xml:space="preserve">One of these </t>
    </r>
    <r>
      <rPr>
        <b/>
        <sz val="10"/>
        <color rgb="FF000000"/>
        <rFont val="Calibri"/>
        <family val="2"/>
      </rPr>
      <t xml:space="preserve">
0</t>
    </r>
    <r>
      <rPr>
        <sz val="10"/>
        <color theme="1"/>
        <rFont val="Calibri"/>
        <family val="2"/>
      </rPr>
      <t xml:space="preserve"> - None</t>
    </r>
  </si>
  <si>
    <r>
      <t>100</t>
    </r>
    <r>
      <rPr>
        <sz val="10"/>
        <color theme="1"/>
        <rFont val="Calibri"/>
        <family val="2"/>
      </rPr>
      <t xml:space="preserve"> - All three grounds
</t>
    </r>
    <r>
      <rPr>
        <b/>
        <sz val="10"/>
        <color rgb="FF000000"/>
        <rFont val="Calibri"/>
        <family val="2"/>
      </rPr>
      <t>50</t>
    </r>
    <r>
      <rPr>
        <sz val="10"/>
        <color theme="1"/>
        <rFont val="Calibri"/>
        <family val="2"/>
      </rPr>
      <t xml:space="preserve"> - Two grounds
</t>
    </r>
    <r>
      <rPr>
        <b/>
        <sz val="10"/>
        <color rgb="FF000000"/>
        <rFont val="Calibri"/>
        <family val="2"/>
      </rPr>
      <t>0</t>
    </r>
    <r>
      <rPr>
        <sz val="10"/>
        <color theme="1"/>
        <rFont val="Calibri"/>
        <family val="2"/>
      </rPr>
      <t xml:space="preserve"> - Ground A </t>
    </r>
  </si>
  <si>
    <r>
      <t xml:space="preserve">0 - </t>
    </r>
    <r>
      <rPr>
        <sz val="10"/>
        <color theme="1"/>
        <rFont val="Calibri"/>
        <family val="2"/>
      </rPr>
      <t xml:space="preserve">No specialized Body
</t>
    </r>
    <r>
      <rPr>
        <b/>
        <sz val="10"/>
        <color rgb="FF000000"/>
        <rFont val="Calibri"/>
        <family val="2"/>
      </rPr>
      <t>33</t>
    </r>
    <r>
      <rPr>
        <sz val="10"/>
        <color theme="1"/>
        <rFont val="Calibri"/>
        <family val="2"/>
      </rPr>
      <t xml:space="preserve"> - One of these
</t>
    </r>
    <r>
      <rPr>
        <b/>
        <sz val="10"/>
        <color rgb="FF000000"/>
        <rFont val="Calibri"/>
        <family val="2"/>
      </rPr>
      <t>67</t>
    </r>
    <r>
      <rPr>
        <sz val="10"/>
        <color theme="1"/>
        <rFont val="Calibri"/>
        <family val="2"/>
      </rPr>
      <t xml:space="preserve"> - Two of these
</t>
    </r>
    <r>
      <rPr>
        <b/>
        <sz val="10"/>
        <color rgb="FF000000"/>
        <rFont val="Calibri"/>
        <family val="2"/>
      </rPr>
      <t>100</t>
    </r>
    <r>
      <rPr>
        <sz val="10"/>
        <color theme="1"/>
        <rFont val="Calibri"/>
        <family val="2"/>
      </rPr>
      <t xml:space="preserve"> - Three of these </t>
    </r>
  </si>
  <si>
    <r>
      <t xml:space="preserve">100 </t>
    </r>
    <r>
      <rPr>
        <sz val="10"/>
        <color theme="1"/>
        <rFont val="Calibri"/>
        <family val="2"/>
      </rPr>
      <t xml:space="preserve">- Both of these 
</t>
    </r>
    <r>
      <rPr>
        <b/>
        <sz val="10"/>
        <color rgb="FF000000"/>
        <rFont val="Calibri"/>
        <family val="2"/>
      </rPr>
      <t xml:space="preserve">50 </t>
    </r>
    <r>
      <rPr>
        <sz val="10"/>
        <color theme="1"/>
        <rFont val="Calibri"/>
        <family val="2"/>
      </rPr>
      <t xml:space="preserve">- Only A 
</t>
    </r>
    <r>
      <rPr>
        <b/>
        <sz val="10"/>
        <color rgb="FF000000"/>
        <rFont val="Calibri"/>
        <family val="2"/>
      </rPr>
      <t xml:space="preserve">0 </t>
    </r>
    <r>
      <rPr>
        <sz val="10"/>
        <color theme="1"/>
        <rFont val="Calibri"/>
        <family val="2"/>
      </rPr>
      <t>- None of these</t>
    </r>
  </si>
  <si>
    <r>
      <rPr>
        <b/>
        <sz val="10"/>
        <rFont val="Calibri"/>
        <family val="2"/>
      </rPr>
      <t>Education and vocational training</t>
    </r>
    <r>
      <rPr>
        <sz val="10"/>
        <rFont val="Calibri"/>
        <family val="2"/>
      </rPr>
      <t xml:space="preserve"> As long as you have a permit, doesn't matter on what grounds, which is long enough for national registration (permit for at least one year) there is no distinction between TCN and other nationals. Acess to study grant permanent permit is required or you must have been living and working (taking care of your children under 10 is included in "working") in Sweden at least two years.
</t>
    </r>
    <r>
      <rPr>
        <b/>
        <sz val="10"/>
        <rFont val="Calibri"/>
        <family val="2"/>
      </rPr>
      <t>Study grants</t>
    </r>
    <r>
      <rPr>
        <sz val="10"/>
        <rFont val="Calibri"/>
        <family val="2"/>
      </rPr>
      <t xml:space="preserve">
You are normally only entitled to financial aid for studies if you have moved to Sweden for another reason than to study. If you are a visiting student, you must finance your studies yourself.TCN:s have the basic right to receive financial aid for studies, if you meet one of the following requirements:
• You have a permanent residence permit.
• You have refugee status or status as eligible for protection or have received a residence permit because of particular hardship according to the Swedish Migration Board.
• You and one of your parents have a valid residence permit based on close family ties with someone who lives in Sweden.
• Normally, only Swedish citizens are entitled to Swedish financial aid for studies outside Sweden. 
There are two main exceptions to the rule that everyone has access to study grants. Persons on temporary permits must have worked for two years. And family reunion permits for non-EU citizens do not have access to student loans.</t>
    </r>
  </si>
  <si>
    <r>
      <rPr>
        <b/>
        <sz val="10"/>
        <color theme="1"/>
        <rFont val="Calibri"/>
        <family val="2"/>
      </rPr>
      <t xml:space="preserve">100 </t>
    </r>
    <r>
      <rPr>
        <sz val="10"/>
        <color theme="1"/>
        <rFont val="Calibri"/>
        <family val="2"/>
      </rPr>
      <t xml:space="preserve">- No Requirement OR Voluntary course/information (please specify which)
</t>
    </r>
    <r>
      <rPr>
        <b/>
        <sz val="10"/>
        <color theme="1"/>
        <rFont val="Calibri"/>
        <family val="2"/>
      </rPr>
      <t>50</t>
    </r>
    <r>
      <rPr>
        <sz val="10"/>
        <color theme="1"/>
        <rFont val="Calibri"/>
        <family val="2"/>
      </rPr>
      <t xml:space="preserve"> - Requirement to take an integration course
</t>
    </r>
    <r>
      <rPr>
        <b/>
        <sz val="10"/>
        <color theme="1"/>
        <rFont val="Calibri"/>
        <family val="2"/>
      </rPr>
      <t xml:space="preserve">0 </t>
    </r>
    <r>
      <rPr>
        <sz val="10"/>
        <color theme="1"/>
        <rFont val="Calibri"/>
        <family val="2"/>
      </rPr>
      <t>- Requirement includes integration test/assessment</t>
    </r>
  </si>
  <si>
    <r>
      <rPr>
        <b/>
        <sz val="10"/>
        <color theme="1"/>
        <rFont val="Calibri"/>
        <family val="2"/>
      </rPr>
      <t xml:space="preserve">100 - </t>
    </r>
    <r>
      <rPr>
        <sz val="10"/>
        <color theme="1"/>
        <rFont val="Calibri"/>
        <family val="2"/>
      </rPr>
      <t>Three</t>
    </r>
    <r>
      <rPr>
        <b/>
        <sz val="10"/>
        <color theme="1"/>
        <rFont val="Calibri"/>
        <family val="2"/>
      </rPr>
      <t xml:space="preserve">
50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</si>
  <si>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color theme="1"/>
        <rFont val="Calibri"/>
        <family val="2"/>
      </rPr>
      <t xml:space="preserve">100 - </t>
    </r>
    <r>
      <rPr>
        <sz val="10"/>
        <color theme="1"/>
        <rFont val="Calibri"/>
        <family val="2"/>
      </rPr>
      <t xml:space="preserve">All four of these 
</t>
    </r>
    <r>
      <rPr>
        <b/>
        <sz val="10"/>
        <color theme="1"/>
        <rFont val="Calibri"/>
        <family val="2"/>
      </rPr>
      <t xml:space="preserve">75 </t>
    </r>
    <r>
      <rPr>
        <sz val="10"/>
        <color theme="1"/>
        <rFont val="Calibri"/>
        <family val="2"/>
      </rPr>
      <t xml:space="preserve">- Three of these
</t>
    </r>
    <r>
      <rPr>
        <b/>
        <sz val="10"/>
        <color theme="1"/>
        <rFont val="Calibri"/>
        <family val="2"/>
      </rPr>
      <t>50</t>
    </r>
    <r>
      <rPr>
        <sz val="10"/>
        <color theme="1"/>
        <rFont val="Calibri"/>
        <family val="2"/>
      </rPr>
      <t xml:space="preserve"> - Two of these
</t>
    </r>
    <r>
      <rPr>
        <b/>
        <sz val="10"/>
        <color theme="1"/>
        <rFont val="Calibri"/>
        <family val="2"/>
      </rPr>
      <t>25</t>
    </r>
    <r>
      <rPr>
        <sz val="10"/>
        <color theme="1"/>
        <rFont val="Calibri"/>
        <family val="2"/>
      </rPr>
      <t xml:space="preserve"> - One of these </t>
    </r>
    <r>
      <rPr>
        <b/>
        <sz val="10"/>
        <color theme="1"/>
        <rFont val="Calibri"/>
        <family val="2"/>
      </rPr>
      <t xml:space="preserve">
0</t>
    </r>
    <r>
      <rPr>
        <sz val="10"/>
        <color theme="1"/>
        <rFont val="Calibri"/>
        <family val="2"/>
      </rPr>
      <t xml:space="preserve"> - None
</t>
    </r>
  </si>
  <si>
    <r>
      <rPr>
        <b/>
        <sz val="10"/>
        <color theme="1"/>
        <rFont val="Calibri"/>
        <family val="2"/>
      </rPr>
      <t xml:space="preserve">100 - </t>
    </r>
    <r>
      <rPr>
        <sz val="10"/>
        <color theme="1"/>
        <rFont val="Calibri"/>
        <family val="2"/>
      </rPr>
      <t xml:space="preserve">Three of these </t>
    </r>
    <r>
      <rPr>
        <b/>
        <sz val="10"/>
        <color theme="1"/>
        <rFont val="Calibri"/>
        <family val="2"/>
      </rPr>
      <t xml:space="preserve">
67 - </t>
    </r>
    <r>
      <rPr>
        <sz val="10"/>
        <color theme="1"/>
        <rFont val="Calibri"/>
        <family val="2"/>
      </rPr>
      <t>Two of these</t>
    </r>
    <r>
      <rPr>
        <b/>
        <sz val="10"/>
        <color theme="1"/>
        <rFont val="Calibri"/>
        <family val="2"/>
      </rPr>
      <t xml:space="preserve">
33 - </t>
    </r>
    <r>
      <rPr>
        <sz val="10"/>
        <color theme="1"/>
        <rFont val="Calibri"/>
        <family val="2"/>
      </rPr>
      <t>One of these</t>
    </r>
    <r>
      <rPr>
        <b/>
        <sz val="10"/>
        <color theme="1"/>
        <rFont val="Calibri"/>
        <family val="2"/>
      </rPr>
      <t xml:space="preserve">
0 - </t>
    </r>
    <r>
      <rPr>
        <sz val="10"/>
        <color theme="1"/>
        <rFont val="Calibri"/>
        <family val="2"/>
      </rPr>
      <t xml:space="preserve">No specialized Body
</t>
    </r>
  </si>
  <si>
    <r>
      <t xml:space="preserve">Procedures available for victims
</t>
    </r>
    <r>
      <rPr>
        <sz val="10"/>
        <rFont val="Calibri"/>
        <family val="2"/>
      </rPr>
      <t xml:space="preserve">The time a case takes varies
</t>
    </r>
    <r>
      <rPr>
        <b/>
        <sz val="10"/>
        <rFont val="Calibri"/>
        <family val="2"/>
      </rPr>
      <t xml:space="preserve">
Shift in burden of proof in procedures: </t>
    </r>
    <r>
      <rPr>
        <sz val="10"/>
        <rFont val="Calibri"/>
        <family val="2"/>
      </rPr>
      <t xml:space="preserve">yes
</t>
    </r>
    <r>
      <rPr>
        <b/>
        <sz val="10"/>
        <rFont val="Calibri"/>
        <family val="2"/>
      </rPr>
      <t xml:space="preserve">
Role of legal entities in proceedings 
</t>
    </r>
    <r>
      <rPr>
        <sz val="10"/>
        <rFont val="Calibri"/>
        <family val="2"/>
      </rPr>
      <t xml:space="preserve">Chapter 6 Section 2 of the Discrimination Act gives non-profit organisations whose statutes state that it is to look after its members, the right to bring actions in their own name as a party. The association must have the consent of the individual and be suited to represent the individual in the case, taking account of its activities and its interest in the matter, its financial ability to bring an action and other circumstances and their right is secondary to that of a trade union in the employment field. Yes to B and No to C. Concerning C, at least thus far, a victim is required in order to bring a discrimination case in Sweden. At least the current legal thinking within the Swedish Equality Ombudsman is that a case cannot be filed without the consent of a victim.
</t>
    </r>
    <r>
      <rPr>
        <b/>
        <sz val="10"/>
        <rFont val="Calibri"/>
        <family val="2"/>
      </rPr>
      <t xml:space="preserve">
Range of sanctions 
</t>
    </r>
    <r>
      <rPr>
        <sz val="10"/>
        <rFont val="Calibri"/>
        <family val="2"/>
      </rPr>
      <t xml:space="preserve">Yes to A, B. (being denied employment or promotion does not give the discriminated person the right to economic compensation based on lost pay, but that is the exception). The individual can only ask for economic compensation and/or invalidity of contractual obligations, thus no to the rest of the questions unless redress can be achieved by economic compensation or invalidity of a contractual obligation. </t>
    </r>
  </si>
  <si>
    <r>
      <t xml:space="preserve">What categories of TCNs have equal access to social security? (unemployment benefits, old age pension, invalidity benefits, maternity leave, family benefits, social assistance)
a. Long-term residents
b. Residents on temporary work permits (excluding seasonal)
</t>
    </r>
    <r>
      <rPr>
        <sz val="10"/>
        <rFont val="Calibri"/>
        <family val="2"/>
      </rPr>
      <t>c. Residents on family reunion permits (same as sponsor)</t>
    </r>
  </si>
  <si>
    <r>
      <rPr>
        <b/>
        <sz val="10"/>
        <color theme="1"/>
        <rFont val="Calibri"/>
        <family val="2"/>
      </rPr>
      <t xml:space="preserve">100- </t>
    </r>
    <r>
      <rPr>
        <sz val="10"/>
        <color theme="1"/>
        <rFont val="Calibri"/>
        <family val="2"/>
      </rPr>
      <t>All three</t>
    </r>
    <r>
      <rPr>
        <b/>
        <sz val="10"/>
        <color theme="1"/>
        <rFont val="Calibri"/>
        <family val="2"/>
      </rPr>
      <t xml:space="preserve">
50</t>
    </r>
    <r>
      <rPr>
        <sz val="10"/>
        <color theme="1"/>
        <rFont val="Calibri"/>
        <family val="2"/>
      </rPr>
      <t xml:space="preserve">-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</si>
  <si>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color theme="1"/>
        <rFont val="Calibri"/>
        <family val="2"/>
      </rPr>
      <t>100 -</t>
    </r>
    <r>
      <rPr>
        <sz val="10"/>
        <color theme="1"/>
        <rFont val="Calibri"/>
        <family val="2"/>
      </rPr>
      <t xml:space="preserve"> Three of these</t>
    </r>
    <r>
      <rPr>
        <b/>
        <sz val="10"/>
        <color theme="1"/>
        <rFont val="Calibri"/>
        <family val="2"/>
      </rPr>
      <t xml:space="preserve">
67 - T</t>
    </r>
    <r>
      <rPr>
        <sz val="10"/>
        <color theme="1"/>
        <rFont val="Calibri"/>
        <family val="2"/>
      </rPr>
      <t>wo of these</t>
    </r>
    <r>
      <rPr>
        <b/>
        <sz val="10"/>
        <color theme="1"/>
        <rFont val="Calibri"/>
        <family val="2"/>
      </rPr>
      <t xml:space="preserve">
33 - </t>
    </r>
    <r>
      <rPr>
        <sz val="10"/>
        <color theme="1"/>
        <rFont val="Calibri"/>
        <family val="2"/>
      </rPr>
      <t>One of these</t>
    </r>
    <r>
      <rPr>
        <b/>
        <sz val="10"/>
        <color theme="1"/>
        <rFont val="Calibri"/>
        <family val="2"/>
      </rPr>
      <t xml:space="preserve">
0 - </t>
    </r>
    <r>
      <rPr>
        <sz val="10"/>
        <color theme="1"/>
        <rFont val="Calibri"/>
        <family val="2"/>
      </rPr>
      <t xml:space="preserve">No specialized Body
 </t>
    </r>
  </si>
  <si>
    <r>
      <rPr>
        <b/>
        <sz val="10"/>
        <rFont val="Calibri"/>
        <family val="2"/>
      </rPr>
      <t xml:space="preserve"> 1.</t>
    </r>
    <r>
      <rPr>
        <sz val="10"/>
        <rFont val="Calibri"/>
        <family val="2"/>
      </rPr>
      <t xml:space="preserve"> National Institute for International Education Ministry Department organized the Test of Proficiency in Korean (TOPIK) Beginner Level 1 or higher acquisition
</t>
    </r>
    <r>
      <rPr>
        <b/>
        <sz val="10"/>
        <rFont val="Calibri"/>
        <family val="2"/>
      </rPr>
      <t>2.</t>
    </r>
    <r>
      <rPr>
        <sz val="10"/>
        <rFont val="Calibri"/>
        <family val="2"/>
      </rPr>
      <t xml:space="preserve"> Completion of the entry-level Korean courses equivalent to enforce the agency specifying chapter, subject to the approval of the Minister of Justice of the diplomatic missions</t>
    </r>
  </si>
  <si>
    <r>
      <t xml:space="preserve">Regular consultation
</t>
    </r>
    <r>
      <rPr>
        <sz val="10"/>
        <rFont val="Calibri"/>
        <family val="2"/>
      </rPr>
      <t xml:space="preserve">Foreigners' policy committees were established at national level and similar committees were formed at local/regional level modeled on the national level. Migrant community representatives are more often represented at local/regional level than at national level where the government tends to appoint a 'famous person' to represent the immigrant community. (FRAMEWORK ACT ON TREATMENT OF FOREIGNERS RESIDING IN THE REPUBLIC OF KOREA
Article 8 (Foreigners' Policy Committee)) 
</t>
    </r>
    <r>
      <rPr>
        <b/>
        <sz val="10"/>
        <rFont val="Calibri"/>
        <family val="2"/>
      </rPr>
      <t xml:space="preserve">Consultation composition
</t>
    </r>
    <r>
      <rPr>
        <sz val="10"/>
        <rFont val="Calibri"/>
        <family val="2"/>
      </rPr>
      <t xml:space="preserve">Bodies include both experts and appointed persons of an immigrant/foreign background
</t>
    </r>
    <r>
      <rPr>
        <b/>
        <sz val="10"/>
        <rFont val="Calibri"/>
        <family val="2"/>
      </rPr>
      <t xml:space="preserve"> Consultation powers</t>
    </r>
    <r>
      <rPr>
        <sz val="10"/>
        <rFont val="Calibri"/>
        <family val="2"/>
      </rPr>
      <t xml:space="preserve">
The authorities at central, regional, and local levels should accept basic plans for a foreign resident policy established by the committees at corresponding levels. You can find the basic plan for a foreign resident policy 2008-1012 here:
http://multiculture.dibrary.net/posts/list/202/6949/en_US.do</t>
    </r>
  </si>
  <si>
    <r>
      <rPr>
        <b/>
        <sz val="10"/>
        <color theme="1"/>
        <rFont val="Calibri"/>
        <family val="2"/>
      </rPr>
      <t xml:space="preserve">100 - </t>
    </r>
    <r>
      <rPr>
        <sz val="10"/>
        <color theme="1"/>
        <rFont val="Calibri"/>
        <family val="2"/>
      </rPr>
      <t xml:space="preserve">All four of these 
</t>
    </r>
    <r>
      <rPr>
        <b/>
        <sz val="10"/>
        <color theme="1"/>
        <rFont val="Calibri"/>
        <family val="2"/>
      </rPr>
      <t>75</t>
    </r>
    <r>
      <rPr>
        <sz val="10"/>
        <color theme="1"/>
        <rFont val="Calibri"/>
        <family val="2"/>
      </rPr>
      <t xml:space="preserve"> - Three of these
</t>
    </r>
    <r>
      <rPr>
        <b/>
        <sz val="10"/>
        <color theme="1"/>
        <rFont val="Calibri"/>
        <family val="2"/>
      </rPr>
      <t>50 -</t>
    </r>
    <r>
      <rPr>
        <sz val="10"/>
        <color theme="1"/>
        <rFont val="Calibri"/>
        <family val="2"/>
      </rPr>
      <t xml:space="preserve"> Two of these
</t>
    </r>
    <r>
      <rPr>
        <b/>
        <sz val="10"/>
        <color theme="1"/>
        <rFont val="Calibri"/>
        <family val="2"/>
      </rPr>
      <t>25 -</t>
    </r>
    <r>
      <rPr>
        <sz val="10"/>
        <color theme="1"/>
        <rFont val="Calibri"/>
        <family val="2"/>
      </rPr>
      <t xml:space="preserve"> One of these </t>
    </r>
    <r>
      <rPr>
        <b/>
        <sz val="10"/>
        <color theme="1"/>
        <rFont val="Calibri"/>
        <family val="2"/>
      </rPr>
      <t xml:space="preserve">
0</t>
    </r>
    <r>
      <rPr>
        <sz val="10"/>
        <color theme="1"/>
        <rFont val="Calibri"/>
        <family val="2"/>
      </rPr>
      <t xml:space="preserve"> - None
</t>
    </r>
  </si>
  <si>
    <r>
      <rPr>
        <b/>
        <sz val="10"/>
        <color theme="1"/>
        <rFont val="Calibri"/>
        <family val="2"/>
      </rPr>
      <t>100 -</t>
    </r>
    <r>
      <rPr>
        <sz val="10"/>
        <color theme="1"/>
        <rFont val="Calibri"/>
        <family val="2"/>
      </rPr>
      <t xml:space="preserve"> Three of these 
</t>
    </r>
    <r>
      <rPr>
        <b/>
        <sz val="10"/>
        <color theme="1"/>
        <rFont val="Calibri"/>
        <family val="2"/>
      </rPr>
      <t xml:space="preserve">67 </t>
    </r>
    <r>
      <rPr>
        <sz val="10"/>
        <color theme="1"/>
        <rFont val="Calibri"/>
        <family val="2"/>
      </rPr>
      <t xml:space="preserve">- Two of these
</t>
    </r>
    <r>
      <rPr>
        <b/>
        <sz val="10"/>
        <color theme="1"/>
        <rFont val="Calibri"/>
        <family val="2"/>
      </rPr>
      <t>33 -</t>
    </r>
    <r>
      <rPr>
        <sz val="10"/>
        <color theme="1"/>
        <rFont val="Calibri"/>
        <family val="2"/>
      </rPr>
      <t xml:space="preserve"> One of these</t>
    </r>
    <r>
      <rPr>
        <b/>
        <sz val="10"/>
        <color theme="1"/>
        <rFont val="Calibri"/>
        <family val="2"/>
      </rPr>
      <t xml:space="preserve">
0 - </t>
    </r>
    <r>
      <rPr>
        <sz val="10"/>
        <color theme="1"/>
        <rFont val="Calibri"/>
        <family val="2"/>
      </rPr>
      <t xml:space="preserve">No specialized Body
</t>
    </r>
  </si>
  <si>
    <r>
      <rPr>
        <b/>
        <sz val="10"/>
        <rFont val="Calibri"/>
        <family val="2"/>
      </rPr>
      <t>Procedures available for victims</t>
    </r>
    <r>
      <rPr>
        <sz val="10"/>
        <rFont val="Calibri"/>
        <family val="2"/>
      </rPr>
      <t xml:space="preserve">
The only enforcement mechanisms for victims of discrimination are the compromise and conciliation procedures under the National Human Rights Commission. Article 45 only refers to breaches of criminal law that may have been discovered in the petition, but it does not state that discrimination itself can lead to a criminal proceeding.
Note that the anti-discrimination legal expert in South Korea thought that Articles 44, 45, and 47 cover juidical, civil, criminal and administrative procedures.
</t>
    </r>
    <r>
      <rPr>
        <b/>
        <sz val="10"/>
        <rFont val="Calibri"/>
        <family val="2"/>
      </rPr>
      <t xml:space="preserve">Shift in burden of proof in procedures 
</t>
    </r>
    <r>
      <rPr>
        <sz val="10"/>
        <rFont val="Calibri"/>
        <family val="2"/>
      </rPr>
      <t xml:space="preserve">It is not confirmed in the NHRC Act that there is a shift in the burden of the proof for discrimination cases.
</t>
    </r>
    <r>
      <rPr>
        <b/>
        <sz val="10"/>
        <rFont val="Calibri"/>
        <family val="2"/>
      </rPr>
      <t xml:space="preserve">Role of legal entities in proceedings 
</t>
    </r>
    <r>
      <rPr>
        <sz val="10"/>
        <rFont val="Calibri"/>
        <family val="2"/>
      </rPr>
      <t xml:space="preserve">National Human Rights Commission Act, articles 30(1), 32(3), 45, 47: the Commission may file an accusation to the Prosecutor General and may request the Korea Legal Aid Corporation or any other institution to render legal aid to the said victims. 
</t>
    </r>
    <r>
      <rPr>
        <b/>
        <sz val="10"/>
        <rFont val="Calibri"/>
        <family val="2"/>
      </rPr>
      <t xml:space="preserve">Range of sanctions 
</t>
    </r>
    <r>
      <rPr>
        <sz val="10"/>
        <rFont val="Calibri"/>
        <family val="2"/>
      </rPr>
      <t>a, b, c, e, f</t>
    </r>
  </si>
  <si>
    <r>
      <rPr>
        <b/>
        <sz val="10"/>
        <color theme="1"/>
        <rFont val="Calibri"/>
        <family val="2"/>
      </rPr>
      <t xml:space="preserve">100 </t>
    </r>
    <r>
      <rPr>
        <sz val="10"/>
        <color theme="1"/>
        <rFont val="Calibri"/>
        <family val="2"/>
      </rPr>
      <t xml:space="preserve">- all of these
</t>
    </r>
    <r>
      <rPr>
        <b/>
        <sz val="10"/>
        <color theme="1"/>
        <rFont val="Calibri"/>
        <family val="2"/>
      </rPr>
      <t>50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</si>
  <si>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color rgb="FF000000"/>
        <rFont val="Calibri"/>
        <family val="2"/>
      </rPr>
      <t>100</t>
    </r>
    <r>
      <rPr>
        <sz val="10"/>
        <color rgb="FF000000"/>
        <rFont val="Calibri"/>
        <family val="2"/>
      </rPr>
      <t xml:space="preserve"> - A or B required 
</t>
    </r>
    <r>
      <rPr>
        <b/>
        <sz val="10"/>
        <color rgb="FF000000"/>
        <rFont val="Calibri"/>
        <family val="2"/>
      </rPr>
      <t xml:space="preserve">50- </t>
    </r>
    <r>
      <rPr>
        <sz val="10"/>
        <color rgb="FF000000"/>
        <rFont val="Calibri"/>
        <family val="2"/>
      </rPr>
      <t xml:space="preserve"> A or B offered extensively to teachers 
</t>
    </r>
    <r>
      <rPr>
        <b/>
        <sz val="10"/>
        <color rgb="FF000000"/>
        <rFont val="Calibri"/>
        <family val="2"/>
      </rPr>
      <t>0</t>
    </r>
    <r>
      <rPr>
        <sz val="10"/>
        <color rgb="FF000000"/>
        <rFont val="Calibri"/>
        <family val="2"/>
      </rPr>
      <t xml:space="preserve"> - A or B only ad hoc / project basis </t>
    </r>
  </si>
  <si>
    <r>
      <rPr>
        <b/>
        <sz val="10"/>
        <color theme="1"/>
        <rFont val="Calibri"/>
        <family val="2"/>
      </rPr>
      <t xml:space="preserve">100 </t>
    </r>
    <r>
      <rPr>
        <sz val="10"/>
        <color theme="1"/>
        <rFont val="Calibri"/>
        <family val="2"/>
      </rPr>
      <t xml:space="preserve">- Regular consultation, together with a) anf b) 
</t>
    </r>
    <r>
      <rPr>
        <b/>
        <sz val="10"/>
        <color theme="1"/>
        <rFont val="Calibri"/>
        <family val="2"/>
      </rPr>
      <t xml:space="preserve">75 </t>
    </r>
    <r>
      <rPr>
        <sz val="10"/>
        <color theme="1"/>
        <rFont val="Calibri"/>
        <family val="2"/>
      </rPr>
      <t xml:space="preserve">-  Regular consultation, with members elected or appointed by foreign residents or associations (with or without state intervention)
</t>
    </r>
    <r>
      <rPr>
        <b/>
        <sz val="10"/>
        <color theme="1"/>
        <rFont val="Calibri"/>
        <family val="2"/>
      </rPr>
      <t>50</t>
    </r>
    <r>
      <rPr>
        <sz val="10"/>
        <color theme="1"/>
        <rFont val="Calibri"/>
        <family val="2"/>
      </rPr>
      <t xml:space="preserve"> - Regular consultation of foreign residents on national level, with members selected/appointed by state only
</t>
    </r>
    <r>
      <rPr>
        <b/>
        <sz val="10"/>
        <color theme="1"/>
        <rFont val="Calibri"/>
        <family val="2"/>
      </rPr>
      <t xml:space="preserve">25 </t>
    </r>
    <r>
      <rPr>
        <sz val="10"/>
        <color theme="1"/>
        <rFont val="Calibri"/>
        <family val="2"/>
      </rPr>
      <t xml:space="preserve"> - ad-hoc consultation of foreign residents on national level
</t>
    </r>
    <r>
      <rPr>
        <b/>
        <sz val="10"/>
        <color theme="1"/>
        <rFont val="Calibri"/>
        <family val="2"/>
      </rPr>
      <t>0</t>
    </r>
    <r>
      <rPr>
        <sz val="10"/>
        <color theme="1"/>
        <rFont val="Calibri"/>
        <family val="2"/>
      </rPr>
      <t xml:space="preserve"> - No consultation at the national level
</t>
    </r>
  </si>
  <si>
    <r>
      <rPr>
        <sz val="10"/>
        <color theme="1"/>
        <rFont val="Calibri"/>
        <family val="2"/>
      </rPr>
      <t xml:space="preserve">Consultation of foreign residents on national level:
</t>
    </r>
    <r>
      <rPr>
        <b/>
        <sz val="10"/>
        <color theme="1"/>
        <rFont val="Calibri"/>
        <family val="2"/>
      </rPr>
      <t>Regular consultation</t>
    </r>
    <r>
      <rPr>
        <sz val="10"/>
        <color theme="1"/>
        <rFont val="Calibri"/>
        <family val="2"/>
      </rPr>
      <t xml:space="preserve">: consultation of immigrant population or of immigrant associations is structurally organised for policies which are relevant for foreign residents
</t>
    </r>
    <r>
      <rPr>
        <b/>
        <sz val="10"/>
        <color theme="1"/>
        <rFont val="Calibri"/>
        <family val="2"/>
      </rPr>
      <t>Ad-hoc consultation</t>
    </r>
    <r>
      <rPr>
        <sz val="10"/>
        <color theme="1"/>
        <rFont val="Calibri"/>
        <family val="2"/>
      </rPr>
      <t xml:space="preserve">: consultation of immigrant population or immigrant associations exists but is not structurally organised
Consultation powers:
a) Right of initiative to make its own reports or recommendations, even when not consulted.
b) Right to a response by the national authority to the its advice or recommendations.  </t>
    </r>
  </si>
  <si>
    <r>
      <t xml:space="preserve">Structural consultation at the level of migration management of the Ministry of Internal Affairs of Russia is not conducted. There is only information on the website of the Ministry of Internal Affairs. 
</t>
    </r>
    <r>
      <rPr>
        <b/>
        <sz val="10"/>
        <rFont val="Calibri"/>
        <family val="2"/>
      </rPr>
      <t xml:space="preserve"> Regular consultation
</t>
    </r>
    <r>
      <rPr>
        <sz val="10"/>
        <rFont val="Calibri"/>
        <family val="2"/>
      </rPr>
      <t xml:space="preserve">On national level, consultative functions on migration issues are assigned to the Commission on migration of the Presidential council on interethnic relations and the Comission on harmonization of interethnic and inter-confessional relations of the Civic Chamber of the Russian Federation. These bodies work on migration policy and can reply to queries and petitions by foreign residents.
There are other public organizations that perform consultative functions, for example, "The union of migrant workers of Russia" that can include foreign residents, however, there is no data on the membership of the organization and current dealings of the organization. There is also a fund "Migration 21st century" that performs consultative functions. There are federal non-govermental organizations that have ties to specific countries, for example, the Congress of Uzbekis and Uzbekistanis that performs consultative functions, but information on the conditions of membership is unavailable.
</t>
    </r>
    <r>
      <rPr>
        <b/>
        <sz val="10"/>
        <rFont val="Calibri"/>
        <family val="2"/>
      </rPr>
      <t xml:space="preserve">Consultation composition
</t>
    </r>
    <r>
      <rPr>
        <sz val="10"/>
        <rFont val="Calibri"/>
        <family val="2"/>
      </rPr>
      <t xml:space="preserve">The comissions mentioned earlier are formed by the government. The membership of the "Union of the migrant workers", by its constitution, is determined by existing members, but information about its current business is unavailable. Memberhsip criteria for the Migration 21st Century fund and the Congress of uzbeki and uzbekistani are not available to the public.
</t>
    </r>
    <r>
      <rPr>
        <b/>
        <sz val="10"/>
        <rFont val="Calibri"/>
        <family val="2"/>
      </rPr>
      <t xml:space="preserve">Consultation powers
</t>
    </r>
    <r>
      <rPr>
        <sz val="10"/>
        <rFont val="Calibri"/>
        <family val="2"/>
      </rPr>
      <t xml:space="preserve">The Presidential comission and the comission of the Civic Chamber have a legal right to propose recommendations and receive responses from governmental agencies
</t>
    </r>
  </si>
  <si>
    <r>
      <rPr>
        <b/>
        <sz val="10"/>
        <rFont val="Calibri"/>
        <family val="2"/>
      </rPr>
      <t xml:space="preserve">Renunciation requirement
</t>
    </r>
    <r>
      <rPr>
        <sz val="10"/>
        <rFont val="Calibri"/>
        <family val="2"/>
      </rPr>
      <t xml:space="preserve">62-FZ 13.1d
</t>
    </r>
    <r>
      <rPr>
        <b/>
        <sz val="10"/>
        <rFont val="Calibri"/>
        <family val="2"/>
      </rPr>
      <t xml:space="preserve">Renunciation exemptions
</t>
    </r>
    <r>
      <rPr>
        <sz val="10"/>
        <rFont val="Calibri"/>
        <family val="2"/>
      </rPr>
      <t>62-FZ 13.1d "Renunciation of foreign citizenship is not required if that is allowed by an international agreement of the Russian Federation or the present Federal law or If the renunciation is impossible for reasons not dependent on the person"
For residents of Ukraine - a notarized letter to the consulate of Ukraine on the territory of the Russian Federation about the desire to withdraw from Ukrainian citizenship. Dual Citizenship Agreement between Russia and Tajikistan</t>
    </r>
  </si>
  <si>
    <r>
      <t xml:space="preserve">Cf. Statute of the International Student (Decree-Law No. 36/2014, of 10/3); Law No. 23/2007, of 4/7, artgs. 3º, 75º, 91º, 107º) and Decree-Law No. 36/2014, art. 3º). All categories(a, b and c)  have equality access to study grants, provided they are from countries that have signed a cooperation agreement which provides for reciprocity of conduct towards Portuguese nationals living in their territories.
</t>
    </r>
    <r>
      <rPr>
        <b/>
        <sz val="10"/>
        <rFont val="Calibri"/>
        <family val="2"/>
      </rPr>
      <t xml:space="preserve">Education and vocational training
</t>
    </r>
    <r>
      <rPr>
        <sz val="10"/>
        <rFont val="Calibri"/>
        <family val="2"/>
      </rPr>
      <t xml:space="preserve">B only after 2 years.The Statute of the International Student (Decree-Law No. 36/2014, of 10/3) does not seem affect the rights referred to "foreigners residing legally in Portugal for over two years", as well as the "children who legally reside with them" [art. 3, paragraph 2, subparagraph b)]. However, the same does not apply to those who have an initial authorization of temporary residence and their families (art. 75, paragraph 1, and art. 107, paragraph 1), and those who have the residence permit issued to students in higher education [since the residence permit is granted for an initial period of one year (see art. 91, paragraph 2, of Law No. 23/2007, of 4/7) and art. 3, paragraph 4, of Decree-Law No. 36/2014, expressly states that "the time of residence and residence permit for study is not relevant for the purposes" of subparagraph b) of the same article]. 
</t>
    </r>
    <r>
      <rPr>
        <b/>
        <sz val="10"/>
        <rFont val="Calibri"/>
        <family val="2"/>
      </rPr>
      <t xml:space="preserve">Study grants
</t>
    </r>
    <r>
      <rPr>
        <sz val="10"/>
        <rFont val="Calibri"/>
        <family val="2"/>
      </rPr>
      <t>All categories(a, b and c)  have equality access to study grants, provided they are from countries that have signed a cooperation agreement which provides for the application of such benefits or from countries whose law admits identical treatment to Portuguese students in similar circumstances.</t>
    </r>
  </si>
  <si>
    <r>
      <t xml:space="preserve">A covered. Bridging courses and technical langtuage courses. There is the PEI program ("Promotion of Immigrant Entrepreneurship"), intended to foster entrepreneurial attitudes among immigrant communities, with a special emphasis on those residing in neighborhoods of great vulnerability. The program will support the creation of 30 new businesses, and develop personal, social and business management skills. There is also the professional integration program for immigrant doctors (see Ordinance No. 925/2008, of 18/8), which aims to support immigrant medical graduates (from the EU or from other countries), but who have obtained a degree outside the EU in countries with which Portugal has no recognition agreements.
Other examples:
</t>
    </r>
    <r>
      <rPr>
        <b/>
        <sz val="10"/>
        <rFont val="Calibri"/>
        <family val="2"/>
      </rPr>
      <t>ACM,</t>
    </r>
    <r>
      <rPr>
        <sz val="10"/>
        <rFont val="Calibri"/>
        <family val="2"/>
      </rPr>
      <t xml:space="preserve"> Programs for Support to Entrepreneurship (know more here: https://www.acm.gov.pt/empreender/programas-de-apoio-ao-empreendedor); Office to Active Migrants in Portugal (GAEM - https://www.acm.gov.pt/-/gabinete-de-apoio-ao-empreendedor-migrante); GIP - Immigrant Job Centres Network (know more here: https://www.acm.gov.pt/-/o-que-sao-os-gabinetes-de-insercao-profissional-). </t>
    </r>
    <r>
      <rPr>
        <b/>
        <sz val="10"/>
        <rFont val="Calibri"/>
        <family val="2"/>
      </rPr>
      <t>IEFP</t>
    </r>
    <r>
      <rPr>
        <sz val="10"/>
        <rFont val="Calibri"/>
        <family val="2"/>
      </rPr>
      <t xml:space="preserve"> offers individual assistance and training sessions on job search techniques, equivalence procedures, search and referrals to vocational training and volunteering opportunities, etc; it provides access to (a) modular training at basic education level (available in Portuguese at: https://goo.gl/aCPTXi); (b) training in basic skills (reading, writing, calculation and information and communication technologies) and (c) Education and Training Courses for Adults (available in Portuguese at: https://bit.ly/2HCey7a) with equivalence to the 4th or 6th year of basic education or a professional certificate. Neither modular training nor training in basic skills entail an academic certification. IEFP and also has some employability support measures like the Measure for Professional Internships (Medida Estágios Profissionais, available in Portuguese at: https://bit.ly/2qryv5n)  that provides for 9 month paid internships without requiring prior equivalence procedures or academic diplomas; and the Measure Employment Contract (Medida Contrato Emprego- Apoios à Contratação, available in Portuguese at: https://bit.ly/2YfGp26) that provides financial incentives to employers which recruit employees for 12 months or longer under the obligation to provide them with vocational training. </t>
    </r>
    <r>
      <rPr>
        <b/>
        <sz val="10"/>
        <rFont val="Calibri"/>
        <family val="2"/>
      </rPr>
      <t>JRS</t>
    </r>
    <r>
      <rPr>
        <sz val="10"/>
        <rFont val="Calibri"/>
        <family val="2"/>
      </rPr>
      <t xml:space="preserve"> also offers a robust employability programme in partnership with private sponsors as well as personal skills training and vocational training in areas such as food retail, domestic services, geriatric care, food and beverage, hostelries or child care (Projecto Integra +, https://bit.ly/2MXK6EE). See also Project Refujobs (https://www.refujobs.acm.gov.pt/en/)</t>
    </r>
  </si>
  <si>
    <r>
      <rPr>
        <b/>
        <sz val="10"/>
        <color theme="1"/>
        <rFont val="Calibri"/>
        <family val="2"/>
      </rPr>
      <t xml:space="preserve">100 </t>
    </r>
    <r>
      <rPr>
        <sz val="10"/>
        <color theme="1"/>
        <rFont val="Calibri"/>
        <family val="2"/>
      </rPr>
      <t xml:space="preserve">- No Requirement OR Voluntary course/information (please specify which)
</t>
    </r>
    <r>
      <rPr>
        <b/>
        <sz val="10"/>
        <color theme="1"/>
        <rFont val="Calibri"/>
        <family val="2"/>
      </rPr>
      <t xml:space="preserve">50 </t>
    </r>
    <r>
      <rPr>
        <sz val="10"/>
        <color theme="1"/>
        <rFont val="Calibri"/>
        <family val="2"/>
      </rPr>
      <t xml:space="preserve">- Requirement to take an integration course
</t>
    </r>
    <r>
      <rPr>
        <b/>
        <sz val="10"/>
        <color theme="1"/>
        <rFont val="Calibri"/>
        <family val="2"/>
      </rPr>
      <t xml:space="preserve">0 </t>
    </r>
    <r>
      <rPr>
        <sz val="10"/>
        <color theme="1"/>
        <rFont val="Calibri"/>
        <family val="2"/>
      </rPr>
      <t>- Requirement includes integration test/assessment</t>
    </r>
  </si>
  <si>
    <r>
      <rPr>
        <b/>
        <sz val="10"/>
        <color theme="1"/>
        <rFont val="Calibri"/>
        <family val="2"/>
      </rPr>
      <t>100-</t>
    </r>
    <r>
      <rPr>
        <sz val="10"/>
        <color theme="1"/>
        <rFont val="Calibri"/>
        <family val="2"/>
      </rPr>
      <t xml:space="preserve"> all three</t>
    </r>
    <r>
      <rPr>
        <b/>
        <sz val="10"/>
        <color theme="1"/>
        <rFont val="Calibri"/>
        <family val="2"/>
      </rPr>
      <t xml:space="preserve">
50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</si>
  <si>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t xml:space="preserve">No restrictions in law on access to education.
</t>
    </r>
    <r>
      <rPr>
        <b/>
        <sz val="10"/>
        <rFont val="Calibri"/>
        <family val="2"/>
      </rPr>
      <t xml:space="preserve">Compulsory education as a legal right </t>
    </r>
    <r>
      <rPr>
        <sz val="10"/>
        <rFont val="Calibri"/>
        <family val="2"/>
      </rPr>
      <t xml:space="preserve">
Education Law 46/1986 of 14 October and last version  Law 49/2005 of 30 August states in article 6. n. 1. that Basic education is universal, compulsory and free. Article 3. C. assures the right to be different and values different knowledge and cultures. There is no explicit reference to migrant children in Education Law .Compulsory-age 6-18 for pupils enrolled fist time at level 7 and below (Law 85/2009 article 2. n. 1.)  the specific legislation for registration of foreign undocumented minors by granting them access to education in the same way that minors in a regular situation have. (Decree No. 67/2004, of 25 March)
</t>
    </r>
    <r>
      <rPr>
        <b/>
        <sz val="10"/>
        <rFont val="Calibri"/>
        <family val="2"/>
      </rPr>
      <t>Access to non-compulsory education</t>
    </r>
    <r>
      <rPr>
        <sz val="10"/>
        <rFont val="Calibri"/>
        <family val="2"/>
      </rPr>
      <t xml:space="preserve">
According to the PII II Final Report (2010-2013), Measure 24 (access to the professional training to undocumented foreign underage) was not accomplished, which indicates the persistence and permanence of obstacles for non documented migrant pupils to access and participate in vocational training and other work-based learning.</t>
    </r>
  </si>
  <si>
    <r>
      <t>ACIDI has carried out specific actions under a., as the translation of the requirements  for acessing Portuguese as a Second Language in the educational system; and b., namely the Telephone Translation Service covering 60 languages and available to service providers in Public Administration, including schools. However, no  specific counseling and orientation support mechanisms for migrant students exist or is mentioned as a need. The Choices Program 5th Generation Programa Escolhas, 5ª Geração (2013-2015) defined specific guidelines for establishing partnerships with schools, thus ensuring the articulation between formal and non-formal education. It also provides support and mentoring on educational paths of students and their families (in particular those of immigrant origin). The Local Centres for Support to Immigrants  Centros Locais de Apoio ao Imigrante (CLAI) have technicians that can help students and their families understand the  organization of the national education system.
Addiotionally, (for options b. and c)</t>
    </r>
    <r>
      <rPr>
        <b/>
        <sz val="10"/>
        <rFont val="Calibri"/>
        <family val="2"/>
      </rPr>
      <t xml:space="preserve"> </t>
    </r>
    <r>
      <rPr>
        <sz val="10"/>
        <rFont val="Calibri"/>
        <family val="2"/>
      </rPr>
      <t>CNAIM/ACM  helps in provision of resource persons/centres for orientation of migrant pupils  and these institutions also provide a mentoring program for migrants (https://www.acm.gov.pt/pt/estudar; https://www.acm.gov.pt/pt/-/programa-de-mentores-para-imigrantes). The CNAIM/ACM also provides a free translation service with 58 languages, and a special phone line for migrants (https://www.acm.gov.pt/pt/-/servico-de-traducao-telefonica; https://www.acm.gov.pt/pt/-/linha-sos-imigrant;)
General information is available only in Portuguese and English. The person can go directly to the CNAIMs and ask for information/explanation to the Ministry of Education Office or the Professional Insertion, Higher Education and Qualification Support Office (GAIPESQ). Additionally, migrants can use the Migrant Support Line or the Translation Help Line.</t>
    </r>
  </si>
  <si>
    <r>
      <rPr>
        <b/>
        <sz val="10"/>
        <rFont val="Calibri"/>
        <family val="2"/>
      </rPr>
      <t>National elections. Portugal allows certain Brazilian nationals, who are granted “special statutory political rights equality”, to vote in national elections.
Right to vote in local elections</t>
    </r>
    <r>
      <rPr>
        <sz val="10"/>
        <rFont val="Calibri"/>
        <family val="2"/>
      </rPr>
      <t xml:space="preserve">: Conditions: reciprocity (countries allowed - EU, Brazil, Cape Verde; Argentina, Chile, Colombia, Island, Norway, New Zealand, Peru, Uruguay, Venezuela; residence requirements (EU- none, Brazil &amp; Cape Verde -&gt; 2 years, TCN´s -&gt; 3 years); and registration procedures (registration with the voting authority of the area of residence). 
</t>
    </r>
    <r>
      <rPr>
        <b/>
        <sz val="10"/>
        <rFont val="Calibri"/>
        <family val="2"/>
      </rPr>
      <t>Right to stand in local elections</t>
    </r>
    <r>
      <rPr>
        <sz val="10"/>
        <rFont val="Calibri"/>
        <family val="2"/>
      </rPr>
      <t xml:space="preserve">: Conditions - reciprocity (countries allowed - EU, Brazil, Cape Verde); residence requirements (TCN's - &gt; 5 anos; PALOP - &gt; 3 anos); and registration procedures (registration with the voting authority of the area of residence). The most significant special treatment is in relation to Brazilians who reside in Portugal and are granted the status of equality of political rights, who enjoy a form of internal quasi-citizenship based on the Treaty of Friendship, Cooperation and Consultation between the Portuguese Republic and the Federal Republic of Brazil, signed on 22 April 2000.
(Declaração n.º 30/2017, de 3 de maio)
</t>
    </r>
  </si>
  <si>
    <r>
      <rPr>
        <b/>
        <sz val="10"/>
        <color theme="1"/>
        <rFont val="Calibri"/>
        <family val="2"/>
      </rPr>
      <t xml:space="preserve">100 - </t>
    </r>
    <r>
      <rPr>
        <sz val="10"/>
        <color theme="1"/>
        <rFont val="Calibri"/>
        <family val="2"/>
      </rPr>
      <t xml:space="preserve">Three of these 
</t>
    </r>
    <r>
      <rPr>
        <b/>
        <sz val="10"/>
        <color theme="1"/>
        <rFont val="Calibri"/>
        <family val="2"/>
      </rPr>
      <t>67</t>
    </r>
    <r>
      <rPr>
        <sz val="10"/>
        <color theme="1"/>
        <rFont val="Calibri"/>
        <family val="2"/>
      </rPr>
      <t xml:space="preserve"> - Two of these
</t>
    </r>
    <r>
      <rPr>
        <b/>
        <sz val="10"/>
        <color theme="1"/>
        <rFont val="Calibri"/>
        <family val="2"/>
      </rPr>
      <t>33</t>
    </r>
    <r>
      <rPr>
        <sz val="10"/>
        <color theme="1"/>
        <rFont val="Calibri"/>
        <family val="2"/>
      </rPr>
      <t xml:space="preserve"> - One of these</t>
    </r>
    <r>
      <rPr>
        <b/>
        <sz val="10"/>
        <color theme="1"/>
        <rFont val="Calibri"/>
        <family val="2"/>
      </rPr>
      <t xml:space="preserve">
0 - </t>
    </r>
    <r>
      <rPr>
        <sz val="10"/>
        <color theme="1"/>
        <rFont val="Calibri"/>
        <family val="2"/>
      </rPr>
      <t xml:space="preserve">No specialized Body
</t>
    </r>
  </si>
  <si>
    <r>
      <t xml:space="preserve">Dependent adult children. </t>
    </r>
    <r>
      <rPr>
        <sz val="10"/>
        <rFont val="Calibri"/>
        <family val="2"/>
      </rPr>
      <t>Aliens Act, Article 53 par.1, point 9 says that adult children are entitled to temporary resident permit if they have been staying in Poland for at least 5 years under auspicies of family reunion.</t>
    </r>
  </si>
  <si>
    <r>
      <rPr>
        <b/>
        <sz val="10"/>
        <color theme="1"/>
        <rFont val="Calibri"/>
        <family val="2"/>
      </rPr>
      <t>100</t>
    </r>
    <r>
      <rPr>
        <sz val="10"/>
        <color theme="1"/>
        <rFont val="Calibri"/>
        <family val="2"/>
      </rPr>
      <t xml:space="preserve"> - All three covered
50 -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</si>
  <si>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color theme="1"/>
        <rFont val="Calibri"/>
        <family val="2"/>
      </rPr>
      <t xml:space="preserve">100 - </t>
    </r>
    <r>
      <rPr>
        <sz val="10"/>
        <color theme="1"/>
        <rFont val="Calibri"/>
        <family val="2"/>
      </rPr>
      <t xml:space="preserve">All four of these </t>
    </r>
    <r>
      <rPr>
        <b/>
        <sz val="10"/>
        <color theme="1"/>
        <rFont val="Calibri"/>
        <family val="2"/>
      </rPr>
      <t xml:space="preserve">
75 - </t>
    </r>
    <r>
      <rPr>
        <sz val="10"/>
        <color theme="1"/>
        <rFont val="Calibri"/>
        <family val="2"/>
      </rPr>
      <t xml:space="preserve">Three of these
</t>
    </r>
    <r>
      <rPr>
        <b/>
        <sz val="10"/>
        <color theme="1"/>
        <rFont val="Calibri"/>
        <family val="2"/>
      </rPr>
      <t>50</t>
    </r>
    <r>
      <rPr>
        <sz val="10"/>
        <color theme="1"/>
        <rFont val="Calibri"/>
        <family val="2"/>
      </rPr>
      <t xml:space="preserve"> - Two of these
</t>
    </r>
    <r>
      <rPr>
        <b/>
        <sz val="10"/>
        <color theme="1"/>
        <rFont val="Calibri"/>
        <family val="2"/>
      </rPr>
      <t>25</t>
    </r>
    <r>
      <rPr>
        <sz val="10"/>
        <color theme="1"/>
        <rFont val="Calibri"/>
        <family val="2"/>
      </rPr>
      <t xml:space="preserve"> - One of these 
</t>
    </r>
    <r>
      <rPr>
        <b/>
        <sz val="10"/>
        <color theme="1"/>
        <rFont val="Calibri"/>
        <family val="2"/>
      </rPr>
      <t>0</t>
    </r>
    <r>
      <rPr>
        <sz val="10"/>
        <color theme="1"/>
        <rFont val="Calibri"/>
        <family val="2"/>
      </rPr>
      <t xml:space="preserve"> - None
</t>
    </r>
  </si>
  <si>
    <r>
      <rPr>
        <b/>
        <sz val="10"/>
        <rFont val="Calibri"/>
        <family val="2"/>
      </rPr>
      <t xml:space="preserve">a, c: </t>
    </r>
    <r>
      <rPr>
        <sz val="10"/>
        <rFont val="Calibri"/>
        <family val="2"/>
      </rPr>
      <t>Art. 4, point 4d of the Implementing Act.</t>
    </r>
  </si>
  <si>
    <r>
      <rPr>
        <b/>
        <sz val="10"/>
        <rFont val="Calibri"/>
        <family val="2"/>
      </rPr>
      <t xml:space="preserve">a, c: </t>
    </r>
    <r>
      <rPr>
        <sz val="10"/>
        <rFont val="Calibri"/>
        <family val="2"/>
      </rPr>
      <t>Art. 4, point 4b of the Implementing Act.</t>
    </r>
  </si>
  <si>
    <r>
      <t xml:space="preserve">a, c: </t>
    </r>
    <r>
      <rPr>
        <sz val="10"/>
        <rFont val="Calibri"/>
        <family val="2"/>
      </rPr>
      <t>Art. 4, point 4e of the Implementing Act.</t>
    </r>
  </si>
  <si>
    <r>
      <rPr>
        <b/>
        <sz val="10"/>
        <rFont val="Calibri"/>
        <family val="2"/>
      </rPr>
      <t>Education and vocational training</t>
    </r>
    <r>
      <rPr>
        <sz val="10"/>
        <rFont val="Calibri"/>
        <family val="2"/>
      </rPr>
      <t xml:space="preserve"> 
Both long-term residents and residents on family reunion permits have the same access as nationals. For residents on temporary work permits: certain temporary work permits could not be combined with full-time education or training programs, because the person involved would have to have full time employment at the time of renewal. There is no legal restriction regarding access to education or vocational training. 
</t>
    </r>
    <r>
      <rPr>
        <b/>
        <sz val="10"/>
        <rFont val="Calibri"/>
        <family val="2"/>
      </rPr>
      <t xml:space="preserve">Study grants
</t>
    </r>
    <r>
      <rPr>
        <sz val="10"/>
        <rFont val="Calibri"/>
        <family val="2"/>
      </rPr>
      <t xml:space="preserve">Grants for study are available for both long-term residents and residents on family reunion permits and residents with with temporary permits that can form a basis for permanent residence (excludes seasonal workers, and au pair and rejected asylym seekers who cannot be returned.)
</t>
    </r>
  </si>
  <si>
    <r>
      <rPr>
        <b/>
        <sz val="10"/>
        <rFont val="Calibri"/>
        <family val="2"/>
      </rPr>
      <t xml:space="preserve">Economic integration measures of youth and women </t>
    </r>
    <r>
      <rPr>
        <sz val="10"/>
        <rFont val="Calibri"/>
        <family val="2"/>
      </rPr>
      <t xml:space="preserve">
Although policy targets are favorable for both groups, the actual measures employed have been less than effective. NAV has a work force project program for immigrant women from 2008 called "Welcome in."  NAV has funded targeted projects for immigrant youth in colaboration with NGO's and local authorities in Oslo, Hordaland, Telemark and other regions. The Employment Gateway inkludi.no has a special focus on ethnic minoritiy youth.</t>
    </r>
  </si>
  <si>
    <r>
      <rPr>
        <b/>
        <sz val="10"/>
        <rFont val="Calibri"/>
        <family val="2"/>
      </rPr>
      <t>Dependent parents/grandparents</t>
    </r>
    <r>
      <rPr>
        <sz val="10"/>
        <rFont val="Calibri"/>
        <family val="2"/>
      </rPr>
      <t xml:space="preserve">
Only parents are eligible and there are two absolute conditions: above 60 years of age, and no spouse, nor relatives in ascending or descending line still in the country of origin, regardless of their ability to care for the applicant (cf Immigration Act §46). This was valid also before the Immigration Act of 2008 (cf the Immigration Regulations 1990 §24 (1) c, and the practice has been the same).
</t>
    </r>
    <r>
      <rPr>
        <b/>
        <sz val="10"/>
        <rFont val="Calibri"/>
        <family val="2"/>
      </rPr>
      <t>Dependent adult children</t>
    </r>
    <r>
      <rPr>
        <sz val="10"/>
        <rFont val="Calibri"/>
        <family val="2"/>
      </rPr>
      <t xml:space="preserve">
One of the following requirements:
You must be between the ages of 18 and 21, not have a spouse or cohabitant, and have previously held a residence permit in Norway for several years.
Your parents and all your siblings live in or are going to move to Norway. You are living with your parents, they support you, and you are not married or a cohabitant. Nor have you established an independent life outside the home through work or studies. 
You have serious health problems. Your parents must be the only ones who can give you personal care.
</t>
    </r>
  </si>
  <si>
    <r>
      <rPr>
        <b/>
        <sz val="10"/>
        <rFont val="Calibri"/>
        <family val="2"/>
      </rPr>
      <t xml:space="preserve">Compulsory education as a legal right </t>
    </r>
    <r>
      <rPr>
        <sz val="10"/>
        <rFont val="Calibri"/>
        <family val="2"/>
      </rPr>
      <t xml:space="preserve">
All communities are required by law to provide compulsory primary education for all children (6-16 years) living in the country, independent of immigration status. They are similarly required to provide all youngsters (16 - 19 years) access to upper seconday education. 
</t>
    </r>
    <r>
      <rPr>
        <b/>
        <sz val="10"/>
        <rFont val="Calibri"/>
        <family val="2"/>
      </rPr>
      <t xml:space="preserve">
Access to non-compulsory education
</t>
    </r>
    <r>
      <rPr>
        <sz val="10"/>
        <rFont val="Calibri"/>
        <family val="2"/>
      </rPr>
      <t xml:space="preserve">All children with legal residence are guaranteed pre-primary education.  Immigrants who have been refused residence but cannot be returned and seasonal workers on temporary permits are excluded from vocational training, all other categories share the same rights as nationals.
</t>
    </r>
  </si>
  <si>
    <r>
      <rPr>
        <b/>
        <sz val="10"/>
        <color theme="1"/>
        <rFont val="Calibri"/>
        <family val="2"/>
      </rPr>
      <t>100 -</t>
    </r>
    <r>
      <rPr>
        <sz val="10"/>
        <color theme="1"/>
        <rFont val="Calibri"/>
        <family val="2"/>
      </rPr>
      <t xml:space="preserve"> All four of these </t>
    </r>
    <r>
      <rPr>
        <b/>
        <sz val="10"/>
        <color theme="1"/>
        <rFont val="Calibri"/>
        <family val="2"/>
      </rPr>
      <t xml:space="preserve">
75 - </t>
    </r>
    <r>
      <rPr>
        <sz val="10"/>
        <color theme="1"/>
        <rFont val="Calibri"/>
        <family val="2"/>
      </rPr>
      <t>Three of these</t>
    </r>
    <r>
      <rPr>
        <b/>
        <sz val="10"/>
        <color theme="1"/>
        <rFont val="Calibri"/>
        <family val="2"/>
      </rPr>
      <t xml:space="preserve">
50 - </t>
    </r>
    <r>
      <rPr>
        <sz val="10"/>
        <color theme="1"/>
        <rFont val="Calibri"/>
        <family val="2"/>
      </rPr>
      <t>Two of these</t>
    </r>
    <r>
      <rPr>
        <b/>
        <sz val="10"/>
        <color theme="1"/>
        <rFont val="Calibri"/>
        <family val="2"/>
      </rPr>
      <t xml:space="preserve">
25 - </t>
    </r>
    <r>
      <rPr>
        <sz val="10"/>
        <color theme="1"/>
        <rFont val="Calibri"/>
        <family val="2"/>
      </rPr>
      <t>One of these</t>
    </r>
    <r>
      <rPr>
        <b/>
        <sz val="10"/>
        <color theme="1"/>
        <rFont val="Calibri"/>
        <family val="2"/>
      </rPr>
      <t xml:space="preserve">
0</t>
    </r>
    <r>
      <rPr>
        <sz val="10"/>
        <color theme="1"/>
        <rFont val="Calibri"/>
        <family val="2"/>
      </rPr>
      <t xml:space="preserve"> - None
</t>
    </r>
  </si>
  <si>
    <r>
      <rPr>
        <b/>
        <sz val="10"/>
        <rFont val="Calibri"/>
        <family val="2"/>
      </rPr>
      <t xml:space="preserve">Shift in burden of proof in procedures </t>
    </r>
    <r>
      <rPr>
        <sz val="10"/>
        <rFont val="Calibri"/>
        <family val="2"/>
      </rPr>
      <t xml:space="preserve">- Law against discrimination § 10 provides for shift in burden of proof from plaintiff to alleged perpetrator if circumstances give reason to believe that discrimination has taken place.
</t>
    </r>
    <r>
      <rPr>
        <b/>
        <sz val="10"/>
        <rFont val="Calibri"/>
        <family val="2"/>
      </rPr>
      <t>Range of sanctions</t>
    </r>
    <r>
      <rPr>
        <sz val="10"/>
        <rFont val="Calibri"/>
        <family val="2"/>
      </rPr>
      <t xml:space="preserve"> - Sanctions under the Norwegian law against discriminations § 14 (and administered by courts) are financial compensation to victims for material damages (a) and financial compensation to victims for moral damages/ damages for injuries to feelings (b). The law on the ombudsman agaist discrimination § 7 provides for restitution of rights lost due to discrimination/ damages in lieu (c). The ombudsman law § 8 also provides for daily fines as a negative measure to ensure discontinuation of ongoing discrimination or the restitution of rights (e). The law against discrimination § 15 also provides for criminal punishment by fine or imprisonment up to three years for organised, intentional discrimination. Norwegian criminal code § 349a provides for fine of imprisonment for up to six months for ethnic and religious discrimination in commercial sales and services. The formal purpose of such punishment is (as it is generally for criminal law) to create a preventive effect among the public (f). Positive measures (d), specific sanctions authorising publication of the offence (g) and specific sanctions for legal persons (h) are not provided for as sanctions in Norwegian law on ethnic discrimination. </t>
    </r>
  </si>
  <si>
    <r>
      <rPr>
        <b/>
        <sz val="10"/>
        <rFont val="Calibri"/>
        <family val="2"/>
      </rPr>
      <t>Powers to instigate proceedings and enforce findings</t>
    </r>
    <r>
      <rPr>
        <sz val="10"/>
        <rFont val="Calibri"/>
        <family val="2"/>
      </rPr>
      <t>- The Ombudsman cannot instigate proceeedings before judicial or administrative bodies other than itself. With regard to its own powers it can take on any case, referred by others or not. The obudsman has extensive powers to lead investigation and enforce findings (see above).   A above appears to be covered by  their services</t>
    </r>
  </si>
  <si>
    <r>
      <rPr>
        <b/>
        <sz val="10"/>
        <color theme="1"/>
        <rFont val="Calibri"/>
        <family val="2"/>
      </rPr>
      <t>100</t>
    </r>
    <r>
      <rPr>
        <sz val="10"/>
        <color theme="1"/>
        <rFont val="Calibri"/>
        <family val="2"/>
      </rPr>
      <t xml:space="preserve"> - all of these
</t>
    </r>
    <r>
      <rPr>
        <b/>
        <sz val="10"/>
        <color theme="1"/>
        <rFont val="Calibri"/>
        <family val="2"/>
      </rPr>
      <t xml:space="preserve">50 </t>
    </r>
    <r>
      <rPr>
        <sz val="10"/>
        <color theme="1"/>
        <rFont val="Calibri"/>
        <family val="2"/>
      </rPr>
      <t xml:space="preserve">-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</si>
  <si>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rFont val="Calibri"/>
        <family val="2"/>
      </rPr>
      <t>Compulsory education as a legal right</t>
    </r>
    <r>
      <rPr>
        <sz val="10"/>
        <rFont val="Calibri"/>
        <family val="2"/>
      </rPr>
      <t xml:space="preserve"> Compulsory school age is 6 to 16 years. Immigration Act 2009 s352(3) states 'providers of compsulory education cannot be prosecuted for enrolling a child who is unlawfully in NZ' By law children between the ages of 6 and 16 must go to school. Parents and/or carers of a child living unlawfully in New Zealand can apply for their children to go to school as a New Zealand student." Depending how you see this you could give NZ a 100 emphasising that children between 6 and 16 have to go to school or 33 emphasising that the state will not go out to find those children and make them go to school</t>
    </r>
  </si>
  <si>
    <r>
      <t xml:space="preserve">Right to vote in national elections
</t>
    </r>
    <r>
      <rPr>
        <sz val="10"/>
        <rFont val="Calibri"/>
        <family val="2"/>
      </rPr>
      <t xml:space="preserve">Permanent residents are eligible to vote in national elections after one year's continuous residence
</t>
    </r>
    <r>
      <rPr>
        <b/>
        <sz val="10"/>
        <rFont val="Calibri"/>
        <family val="2"/>
      </rPr>
      <t xml:space="preserve">
Right to vote in local elections 
</t>
    </r>
    <r>
      <rPr>
        <sz val="10"/>
        <rFont val="Calibri"/>
        <family val="2"/>
      </rPr>
      <t xml:space="preserve">Same as for national elections
</t>
    </r>
    <r>
      <rPr>
        <b/>
        <sz val="10"/>
        <rFont val="Calibri"/>
        <family val="2"/>
      </rPr>
      <t xml:space="preserve">Right to stand in local elections
</t>
    </r>
    <r>
      <rPr>
        <sz val="10"/>
        <rFont val="Calibri"/>
        <family val="2"/>
      </rPr>
      <t>Only NZ citizens are eligible to stand as a candidate for elections.</t>
    </r>
  </si>
  <si>
    <r>
      <t xml:space="preserve">Anyone can provide feedback on a bill before Parliament and the NZ public sector has a range of materials to ensure engagement with the public. Members of ethnic associations, such as the NZ Federation of Ethnic or Multicultural Councils, are elected by members of the organisations. Many such groups are recognised as 'stakeholders' by government agencies. Clear principles for consultation are established with tangata whenua - Maori. Beyond that, the level of consultation varies considerably. The Office of Ethnic Affairs disseminates best practice standards to other agencies, but no one is bound to respect them.
</t>
    </r>
    <r>
      <rPr>
        <b/>
        <sz val="10"/>
        <rFont val="Calibri"/>
        <family val="2"/>
      </rPr>
      <t xml:space="preserve">Regular consultation
</t>
    </r>
    <r>
      <rPr>
        <sz val="10"/>
        <rFont val="Calibri"/>
        <family val="2"/>
      </rPr>
      <t xml:space="preserve">2014 Multicultural New Zealand, the Federation of Multicultural Councils calls for Implement the recommendations of the Constitutional Advisory Panel
-Establish a Ministry of Ethnic Affairs and a National Ethnic Peoples Advisory Panel,
and develop a New Zealand Multicultural Policy
-Require all government agencies to develop an ethnic communities strategy
-Develop a community languages framework and national languages policy, as
recommended by the Royal Society of New Zealand Implement the recommendations of the Auditor General to improve the delivery of
migrant settlement support services, including in the community as well as at work.
Review the decision to transfer the Settling In programme from MSD to OEA and
restore the previous level of funding for the programme http://www.nzfmc.org.nz/assets/Multicultural-NZ-Election-Policy-Proposal.pdf
</t>
    </r>
    <r>
      <rPr>
        <b/>
        <sz val="10"/>
        <rFont val="Calibri"/>
        <family val="2"/>
      </rPr>
      <t xml:space="preserve">Consultation composition
</t>
    </r>
    <r>
      <rPr>
        <sz val="10"/>
        <rFont val="Calibri"/>
        <family val="2"/>
      </rPr>
      <t>Members of ethnic associations, such as the NZ Federation of Ethnic or Multicultural Councils, are elected by members of the organisations. Many such groups are recognised as 'stakeholders' by government agencies. Clear principles for consultation are established with tangata whenua - Moari. Beyond that, the level of consultation varies considerably. The Office of Ethnic Affairs disseminates best practice standards to other agencies, but no one is bound to respect them</t>
    </r>
  </si>
  <si>
    <r>
      <rPr>
        <b/>
        <sz val="10"/>
        <color theme="1"/>
        <rFont val="Calibri"/>
        <family val="2"/>
      </rPr>
      <t xml:space="preserve">100 - </t>
    </r>
    <r>
      <rPr>
        <sz val="10"/>
        <color theme="1"/>
        <rFont val="Calibri"/>
        <family val="2"/>
      </rPr>
      <t xml:space="preserve">All four of these </t>
    </r>
    <r>
      <rPr>
        <b/>
        <sz val="10"/>
        <color theme="1"/>
        <rFont val="Calibri"/>
        <family val="2"/>
      </rPr>
      <t xml:space="preserve">
75 - </t>
    </r>
    <r>
      <rPr>
        <sz val="10"/>
        <color theme="1"/>
        <rFont val="Calibri"/>
        <family val="2"/>
      </rPr>
      <t xml:space="preserve">Three of these
</t>
    </r>
    <r>
      <rPr>
        <b/>
        <sz val="10"/>
        <color theme="1"/>
        <rFont val="Calibri"/>
        <family val="2"/>
      </rPr>
      <t xml:space="preserve">50 </t>
    </r>
    <r>
      <rPr>
        <sz val="10"/>
        <color theme="1"/>
        <rFont val="Calibri"/>
        <family val="2"/>
      </rPr>
      <t xml:space="preserve">- Two of these
</t>
    </r>
    <r>
      <rPr>
        <b/>
        <sz val="10"/>
        <color theme="1"/>
        <rFont val="Calibri"/>
        <family val="2"/>
      </rPr>
      <t xml:space="preserve">25 </t>
    </r>
    <r>
      <rPr>
        <sz val="10"/>
        <color theme="1"/>
        <rFont val="Calibri"/>
        <family val="2"/>
      </rPr>
      <t xml:space="preserve">- One of these </t>
    </r>
    <r>
      <rPr>
        <b/>
        <sz val="10"/>
        <color theme="1"/>
        <rFont val="Calibri"/>
        <family val="2"/>
      </rPr>
      <t xml:space="preserve">
0</t>
    </r>
    <r>
      <rPr>
        <sz val="10"/>
        <color theme="1"/>
        <rFont val="Calibri"/>
        <family val="2"/>
      </rPr>
      <t xml:space="preserve"> - None
</t>
    </r>
  </si>
  <si>
    <r>
      <rPr>
        <b/>
        <sz val="10"/>
        <color theme="1"/>
        <rFont val="Calibri"/>
        <family val="2"/>
      </rPr>
      <t xml:space="preserve">100 - </t>
    </r>
    <r>
      <rPr>
        <sz val="10"/>
        <color theme="1"/>
        <rFont val="Calibri"/>
        <family val="2"/>
      </rPr>
      <t xml:space="preserve">Three of these 
</t>
    </r>
    <r>
      <rPr>
        <b/>
        <sz val="10"/>
        <color theme="1"/>
        <rFont val="Calibri"/>
        <family val="2"/>
      </rPr>
      <t xml:space="preserve">67 </t>
    </r>
    <r>
      <rPr>
        <sz val="10"/>
        <color theme="1"/>
        <rFont val="Calibri"/>
        <family val="2"/>
      </rPr>
      <t xml:space="preserve">- Two of these
</t>
    </r>
    <r>
      <rPr>
        <b/>
        <sz val="10"/>
        <color theme="1"/>
        <rFont val="Calibri"/>
        <family val="2"/>
      </rPr>
      <t>33</t>
    </r>
    <r>
      <rPr>
        <sz val="10"/>
        <color theme="1"/>
        <rFont val="Calibri"/>
        <family val="2"/>
      </rPr>
      <t xml:space="preserve"> - One of these</t>
    </r>
    <r>
      <rPr>
        <b/>
        <sz val="10"/>
        <color theme="1"/>
        <rFont val="Calibri"/>
        <family val="2"/>
      </rPr>
      <t xml:space="preserve">
0 - </t>
    </r>
    <r>
      <rPr>
        <sz val="10"/>
        <color theme="1"/>
        <rFont val="Calibri"/>
        <family val="2"/>
      </rPr>
      <t xml:space="preserve">No specialized Body
</t>
    </r>
  </si>
  <si>
    <r>
      <t xml:space="preserve">Procedures available for victims
</t>
    </r>
    <r>
      <rPr>
        <sz val="10"/>
        <rFont val="Calibri"/>
        <family val="2"/>
      </rPr>
      <t xml:space="preserve">"Under the HRA the Commission will try to mediate first. Civil proceedings can after failed mediation instigate civil proceedings under s 83 HRA before the Human Rights Review Tribunal  (“HRRT”).  Appeals to the High Court (and from there the usual appeals) are possible from the HRRT. 
Under Part 1A of the HRA complaints in regard to discriminatory legislation can be taken to the HRRT. The HRRT has the opportunity to declare discriminatory legislation inconsistent with BORA (s 92 J HRA). 
The “normal” criminal and administrative law remedies are available. 
Employment Court’s jurisdiction re disputes
(1)Challenge to determination of Authority
A party to a matter before the Authority who is dissatisfied with the determination of the Authority may elect to have the matter heard by the Court [see s 179].
(2)Referral of question of law to Court
Where a question of law arises during an investigation, the Authority may refer that question of law to the Court and delay the investigation until it receives the Court’s opinion [see s 177]
(3)Removal of dispute proceedings to Court
Where a matter is before the Authority, any party may apply to the Authority to have the matter, or part of it, removed to the Court to be heard and determined without the Authority investigating the matter [see s 178]
It should be noted that for the infringement of BORA so-called Baigent [Simpson v Attorney-General (Baigent) [1994] 3 NZLR 667 (CA)] damages are available. "
</t>
    </r>
    <r>
      <rPr>
        <b/>
        <sz val="10"/>
        <rFont val="Calibri"/>
        <family val="2"/>
      </rPr>
      <t xml:space="preserve">
Shift in burden of proof in procedures</t>
    </r>
    <r>
      <rPr>
        <sz val="10"/>
        <rFont val="Calibri"/>
        <family val="2"/>
      </rPr>
      <t xml:space="preserve"> 
In civil proceedings, the usual rules as to onus and standard of proof apply. Whoever alleges bears the onus of proving that the allegation on the balance of probabilities [Brown v Attorney-General [2005] 2 NZLR 405]. Administrative proceedings in New Zealand are deemed civil proceedings. 
</t>
    </r>
    <r>
      <rPr>
        <b/>
        <sz val="10"/>
        <rFont val="Calibri"/>
        <family val="2"/>
      </rPr>
      <t xml:space="preserve">Role of legal entities in proceedings 
</t>
    </r>
    <r>
      <rPr>
        <sz val="10"/>
        <rFont val="Calibri"/>
        <family val="2"/>
      </rPr>
      <t xml:space="preserve">"a. The Proceedings Commissioner  can appear in any proceedings before the Human Rights Review Tribunal and the courts when he/she decides to institutes a complaint (ss 82, 84 HRA)
b. Section 108 HRA states that “any person who satisfies the Human Rights Review Tribunal that he or she has an interest in the proceedings greater than the public generally, may appear and may call evidence on any matter that should be taken into account in determining the proceedings.”
c. In Attorney-General v Child Poverty Action Group(“CPAG”) (HC Wellington, CV 2006-485-1713, 6 Nov 2006) CPAG argued that it could take the case to the Human Rights Review Tribunal  even though they were “solely observer of the issues”. The Court concluded that “the Tribunal was correct to find that any person may may complain of discrimination, and thereafter bring proceedings before the Tribunal [66]. In the discussion the Court pointed out that by incorporating Part 1A into the HRA which allows a challenge to legislation and the ability for the Tribunal (and the courts) to issue  a declaration of inconsistency Parliament  gave the legislation a political purpose. The fact that Parliament had not curtailed standing at the time of incorporation meant that it wanted to allow any person to complain."
</t>
    </r>
    <r>
      <rPr>
        <b/>
        <sz val="10"/>
        <rFont val="Calibri"/>
        <family val="2"/>
      </rPr>
      <t xml:space="preserve">Range of sanctions
</t>
    </r>
    <r>
      <rPr>
        <sz val="10"/>
        <rFont val="Calibri"/>
        <family val="2"/>
      </rPr>
      <t xml:space="preserve">BORA itself does not provide for any. Remedies were judicially developed recognising that an effective protection of human rights enshrined in BORA would not be possible. The remedies so far developed  are: Baigent damages, stay of proceedings, exclusion of evidence.  It is still open whether the courts will award a declaration of inconsistency. The courts have hinted that this is open to them but have yet to issue one [see R v Hansen [2007] 3 NZLR 1]
HRA remedies are: declaration of inconsistency under Part 1A, s 92J; under s 86: a declaration that the defendant has committed a breach of the HRA; an order restraining the defendant from continuing or repeating the breach; damages; an order that the defendant perform any acts specified in the order with a view to redressing any loss or damage suffered; a declaration that any contract entered into or performed in contravention of any of the provisions of Part II of the HRA is an  illegal contract; relief in accordance with the Illegal Contracts Act 1970; such other relief as the Tribunal thinks fit.  
</t>
    </r>
  </si>
  <si>
    <r>
      <t xml:space="preserve">Powers to assists victims
</t>
    </r>
    <r>
      <rPr>
        <sz val="10"/>
        <rFont val="Calibri"/>
        <family val="2"/>
      </rPr>
      <t xml:space="preserve">The Human Rights Commission will do an independent investigation (s 75 HRA). If no settlement can be reached, the Office of the Proceedings Commissioner will be, when the requirements under s 82 HRA are met, take the case to the HRT and if necessary on appeal (s 84 HRA). The Human Rights Commission will independently investigate (ss 75, 78 HRA). 
</t>
    </r>
    <r>
      <rPr>
        <b/>
        <sz val="10"/>
        <rFont val="Calibri"/>
        <family val="2"/>
      </rPr>
      <t xml:space="preserve">Powers to instigate proceedings and enforce findings
</t>
    </r>
    <r>
      <rPr>
        <sz val="10"/>
        <rFont val="Calibri"/>
        <family val="2"/>
      </rPr>
      <t>In accordance with s 75(d) HRA the Complaints Division of the Human Rights</t>
    </r>
    <r>
      <rPr>
        <b/>
        <sz val="10"/>
        <rFont val="Calibri"/>
        <family val="2"/>
      </rPr>
      <t xml:space="preserve"> </t>
    </r>
    <r>
      <rPr>
        <sz val="10"/>
        <rFont val="Calibri"/>
        <family val="2"/>
      </rPr>
      <t xml:space="preserve">Commission can instigate investigations and proceedings in its own name. As already set out it can lead its own investigation. 
</t>
    </r>
  </si>
  <si>
    <r>
      <t>The Supreme Court in</t>
    </r>
    <r>
      <rPr>
        <i/>
        <sz val="10"/>
        <rFont val="Calibri"/>
        <family val="2"/>
      </rPr>
      <t xml:space="preserve"> Ioane Teitiotoa v The Chief Executive of the Ministry of Business, Inovation and Employment</t>
    </r>
    <r>
      <rPr>
        <sz val="10"/>
        <rFont val="Calibri"/>
        <family val="2"/>
      </rPr>
      <t xml:space="preserve"> [2015] NZSC 107 stated that environmental degradation resulting from climate change or other natural disasters could never create a pathway into the Refugee Convention or protected person jurisdiction.</t>
    </r>
  </si>
  <si>
    <r>
      <t xml:space="preserve">Range of sanctions: </t>
    </r>
    <r>
      <rPr>
        <i/>
        <sz val="10"/>
        <rFont val="Calibri"/>
        <family val="2"/>
      </rPr>
      <t xml:space="preserve">Attorney-General v Taylor </t>
    </r>
    <r>
      <rPr>
        <sz val="10"/>
        <rFont val="Calibri"/>
        <family val="2"/>
      </rPr>
      <t xml:space="preserve">[2015] NZHC 1706 was the first time the High Court granted a formal declaration on inconsistency with BORA. </t>
    </r>
  </si>
  <si>
    <r>
      <t xml:space="preserve">Education and vocational training 
</t>
    </r>
    <r>
      <rPr>
        <sz val="10"/>
        <rFont val="Calibri"/>
        <family val="2"/>
      </rPr>
      <t xml:space="preserve">Equal treatment as regards access to education (tuition fees etc.) (Article 7.45a (1)(b) refers to Article 2.2 WSF 2000): A: In principle equal treatment on the basis of Article 2.2 (1)(b) WSF 2000 which should properly refer to Article 11 (1)(b) Dir. 2003/109. See also Article 3 (1) (B) BSF 2000.
B: No access – Article 3 BSF 2000 a contrario.
C: Family members of a long-term resident have access (Article 3 (1) (A) (1) BSF 2000). Other family members do not (because not mentioned in list, and family member’s rights are coupled with that of sponsor).
</t>
    </r>
    <r>
      <rPr>
        <b/>
        <sz val="10"/>
        <rFont val="Calibri"/>
        <family val="2"/>
      </rPr>
      <t xml:space="preserve">Study grants
</t>
    </r>
    <r>
      <rPr>
        <sz val="10"/>
        <rFont val="Calibri"/>
        <family val="2"/>
      </rPr>
      <t>Equal treatment as regards access to study grants: A: In principle equal treatment on the basis of Article 2.2 (1)(b) WSF 2000 which should properly refer to Article 11 (1)(b) Dir. 2003/109. See also Article 3 (1) (B) BSF 2000.
B: No access – Article 3 BSF 2000 a contrario.
C: Family members of a long-term resident have access (Article 3 (1) (A) (1) BSF 2000). Other family members do not (because not mentioned in list, and family member’s rights are coupled with that of sponsor).</t>
    </r>
  </si>
  <si>
    <r>
      <rPr>
        <b/>
        <sz val="10"/>
        <rFont val="Calibri"/>
        <family val="2"/>
      </rPr>
      <t xml:space="preserve">Compulsory education as a legal right </t>
    </r>
    <r>
      <rPr>
        <sz val="10"/>
        <rFont val="Calibri"/>
        <family val="2"/>
      </rPr>
      <t xml:space="preserve">
Access of migrants (even if illegal) to primary and secondary schools is guaranteed. See Article 2 jo. 40 Wet primair onderwijs;
Article 27 (1a) Wet voortgezet onderwijs.
</t>
    </r>
    <r>
      <rPr>
        <b/>
        <sz val="10"/>
        <rFont val="Calibri"/>
        <family val="2"/>
      </rPr>
      <t xml:space="preserve">Access to non-compulsory education
</t>
    </r>
    <r>
      <rPr>
        <sz val="10"/>
        <rFont val="Calibri"/>
        <family val="2"/>
      </rPr>
      <t>In principle all minors, regardless of legal status, have the right to access vocational training. If the person, for the first time registers at the age of majority, he or she must have a valid residence permit. Overall access  to university education is open to all individuals who have enrolled before they were 18 (regardless of residence status). This right of access continues even after reaching the age of majority. If a migrant (non-EU national) seeks to enrol after that date for the first time, he or she needs a valid residence permit. See Article 8.1.1 Wet educatie en beroepsonderwijs and Artikel 7.32 (5) Wet Hogeronderwijs Wetenschap jo. Article 7.45a WHW.</t>
    </r>
  </si>
  <si>
    <r>
      <t xml:space="preserve">No possibility for participation in national elections. See http://www.rijksoverheid.nl/onderwerpen/verkiezingen/vraag-en-antwoord/wat-is-kiesrecht-en-wie-mogen-er-stemmen-of-gekozen-worden.html
</t>
    </r>
    <r>
      <rPr>
        <b/>
        <sz val="10"/>
        <rFont val="Calibri"/>
        <family val="2"/>
      </rPr>
      <t xml:space="preserve">Right to vote and stand in local elections: </t>
    </r>
    <r>
      <rPr>
        <sz val="10"/>
        <rFont val="Calibri"/>
        <family val="2"/>
      </rPr>
      <t>Full possibility, after five years lawful residence. See B3 Kieswet</t>
    </r>
  </si>
  <si>
    <r>
      <t>Only ad hoc consultation</t>
    </r>
    <r>
      <rPr>
        <sz val="10"/>
        <rFont val="Calibri"/>
        <family val="2"/>
      </rPr>
      <t xml:space="preserve"> following a change of the relevant law. The relevant Explanatory Memorandum refers to the fact that migrant organisations will be consulted where necessary and related to particular themes. there is no obligation in any law to engage in ad hoc consultation. The only exception is the AVCZ (Adviescommissie vreemdelingenzaken) which retains its role. See http://www.minderheden.org/pagina/Taakstelling. Change: http://www.eerstekamer.nl/id/vj90fb9vhson/ document_extern/visie_op_integratie_integratie/f=/vj90fcrbylni.pdf
4.2: Integration through general policy (rather than structural consultation etc.). See also:
http://www.eerstekamer.nl/wetsvoorstel/ 33297_intrekking_van_de_wet
https://zoek.officielebekendmakingen.nl/dossier/ 33297/kst-33297-3?resultIndex=32&amp;sorttype=1&amp;sortorder=4
Wet van 19 juni 2013, houdende intrekking van de Wet overleg minderhedenbeleid in verband met de herijking van de overlegvorm
</t>
    </r>
    <r>
      <rPr>
        <b/>
        <sz val="10"/>
        <rFont val="Calibri"/>
        <family val="2"/>
      </rPr>
      <t xml:space="preserve">Consultation composition
</t>
    </r>
    <r>
      <rPr>
        <sz val="10"/>
        <rFont val="Calibri"/>
        <family val="2"/>
      </rPr>
      <t xml:space="preserve">No official consultative body of immigrants
</t>
    </r>
    <r>
      <rPr>
        <b/>
        <sz val="10"/>
        <rFont val="Calibri"/>
        <family val="2"/>
      </rPr>
      <t xml:space="preserve">
Consultation powers
</t>
    </r>
    <r>
      <rPr>
        <sz val="10"/>
        <rFont val="Calibri"/>
        <family val="2"/>
      </rPr>
      <t>With the removal of the law, there is no right to be consulted anymore, nor a statutuary right to be heard otherwise. The AVCZ has a guaranteed role in the Vreemdelingen wet 2000. But it is not composed of migrants as such.</t>
    </r>
  </si>
  <si>
    <r>
      <t xml:space="preserve">Renunciation requirement
</t>
    </r>
    <r>
      <rPr>
        <sz val="10"/>
        <rFont val="Calibri"/>
        <family val="2"/>
      </rPr>
      <t xml:space="preserve">General requirement exists for renounciation of other nationality, although exceptions are provided
A and B are foreseen. De Handleiding Rijkswet op het Nederlanderschap 2003 specifies the exception found in Article 9(1)(b) to the general rule that the previous nationality must be renounced (where it is not ‘reasonable’ to request a person to do this). This includes both hardship and/or in situations where the person cannot be expected to contact the state of origin (eg. because he or she is a refugee). 
http://cadmus.eui.eu/bitstream/handle/1814/29792/NPR_2013_26-Netherlands.pdf?sequence=1
</t>
    </r>
    <r>
      <rPr>
        <b/>
        <sz val="10"/>
        <rFont val="Calibri"/>
        <family val="2"/>
      </rPr>
      <t xml:space="preserve">
</t>
    </r>
  </si>
  <si>
    <r>
      <rPr>
        <b/>
        <sz val="10"/>
        <color theme="1"/>
        <rFont val="Calibri"/>
        <family val="2"/>
      </rPr>
      <t xml:space="preserve">100 - </t>
    </r>
    <r>
      <rPr>
        <sz val="10"/>
        <color theme="1"/>
        <rFont val="Calibri"/>
        <family val="2"/>
      </rPr>
      <t xml:space="preserve">All four of these 
</t>
    </r>
    <r>
      <rPr>
        <b/>
        <sz val="10"/>
        <color theme="1"/>
        <rFont val="Calibri"/>
        <family val="2"/>
      </rPr>
      <t xml:space="preserve">75 - </t>
    </r>
    <r>
      <rPr>
        <sz val="10"/>
        <color theme="1"/>
        <rFont val="Calibri"/>
        <family val="2"/>
      </rPr>
      <t xml:space="preserve">Three of these
</t>
    </r>
    <r>
      <rPr>
        <b/>
        <sz val="10"/>
        <color theme="1"/>
        <rFont val="Calibri"/>
        <family val="2"/>
      </rPr>
      <t xml:space="preserve">50 </t>
    </r>
    <r>
      <rPr>
        <sz val="10"/>
        <color theme="1"/>
        <rFont val="Calibri"/>
        <family val="2"/>
      </rPr>
      <t xml:space="preserve">- Two of these
</t>
    </r>
    <r>
      <rPr>
        <b/>
        <sz val="10"/>
        <color theme="1"/>
        <rFont val="Calibri"/>
        <family val="2"/>
      </rPr>
      <t>25</t>
    </r>
    <r>
      <rPr>
        <sz val="10"/>
        <color theme="1"/>
        <rFont val="Calibri"/>
        <family val="2"/>
      </rPr>
      <t xml:space="preserve"> - One of these</t>
    </r>
    <r>
      <rPr>
        <b/>
        <sz val="10"/>
        <color theme="1"/>
        <rFont val="Calibri"/>
        <family val="2"/>
      </rPr>
      <t xml:space="preserve">
0</t>
    </r>
    <r>
      <rPr>
        <sz val="10"/>
        <color theme="1"/>
        <rFont val="Calibri"/>
        <family val="2"/>
      </rPr>
      <t xml:space="preserve"> - None
</t>
    </r>
  </si>
  <si>
    <r>
      <rPr>
        <b/>
        <sz val="10"/>
        <color theme="1"/>
        <rFont val="Calibri"/>
        <family val="2"/>
      </rPr>
      <t xml:space="preserve">100 - </t>
    </r>
    <r>
      <rPr>
        <sz val="10"/>
        <color theme="1"/>
        <rFont val="Calibri"/>
        <family val="2"/>
      </rPr>
      <t xml:space="preserve">Three of these </t>
    </r>
    <r>
      <rPr>
        <b/>
        <sz val="10"/>
        <color theme="1"/>
        <rFont val="Calibri"/>
        <family val="2"/>
      </rPr>
      <t xml:space="preserve">
67 - </t>
    </r>
    <r>
      <rPr>
        <sz val="10"/>
        <color theme="1"/>
        <rFont val="Calibri"/>
        <family val="2"/>
      </rPr>
      <t xml:space="preserve">Two of these
</t>
    </r>
    <r>
      <rPr>
        <b/>
        <sz val="10"/>
        <color theme="1"/>
        <rFont val="Calibri"/>
        <family val="2"/>
      </rPr>
      <t>33</t>
    </r>
    <r>
      <rPr>
        <sz val="10"/>
        <color theme="1"/>
        <rFont val="Calibri"/>
        <family val="2"/>
      </rPr>
      <t xml:space="preserve"> - One of these</t>
    </r>
    <r>
      <rPr>
        <b/>
        <sz val="10"/>
        <color theme="1"/>
        <rFont val="Calibri"/>
        <family val="2"/>
      </rPr>
      <t xml:space="preserve">
0 - </t>
    </r>
    <r>
      <rPr>
        <sz val="10"/>
        <color theme="1"/>
        <rFont val="Calibri"/>
        <family val="2"/>
      </rPr>
      <t>No specialized Body</t>
    </r>
  </si>
  <si>
    <r>
      <t xml:space="preserve">Procedures available for victims
</t>
    </r>
    <r>
      <rPr>
        <sz val="10"/>
        <rFont val="Calibri"/>
        <family val="2"/>
      </rPr>
      <t xml:space="preserve">Full access to all court levels is provided for.
</t>
    </r>
    <r>
      <rPr>
        <b/>
        <sz val="10"/>
        <rFont val="Calibri"/>
        <family val="2"/>
      </rPr>
      <t xml:space="preserve">Shift in burden of proof in procedures
</t>
    </r>
    <r>
      <rPr>
        <sz val="10"/>
        <rFont val="Calibri"/>
        <family val="2"/>
      </rPr>
      <t xml:space="preserve">Reversal of burden of proof is provided for in the Algemene Wet Gelijke Behandeling, see Article 10 </t>
    </r>
    <r>
      <rPr>
        <b/>
        <sz val="10"/>
        <rFont val="Calibri"/>
        <family val="2"/>
      </rPr>
      <t xml:space="preserve">
Role of legal entities in proceedings 
</t>
    </r>
    <r>
      <rPr>
        <sz val="10"/>
        <rFont val="Calibri"/>
        <family val="2"/>
      </rPr>
      <t xml:space="preserve">Legal entities can qualify as belanghebbende in all situations referred to indicator (on behalf of victims, support or as an action in themselves). See eg. the case NGO Open Doors case referred to above.
See also Article 10(2)(e) Wet College voor de rechten van de mens.
</t>
    </r>
    <r>
      <rPr>
        <b/>
        <sz val="10"/>
        <rFont val="Calibri"/>
        <family val="2"/>
      </rPr>
      <t xml:space="preserve">Range of sanctions
</t>
    </r>
    <r>
      <rPr>
        <sz val="10"/>
        <rFont val="Calibri"/>
        <family val="2"/>
      </rPr>
      <t>All sanctions are provided for in the Dutch Criminal Code, as part of a civil procedure and/or in the powers of the College. See also Article 13 Wet College Rechten van de Mens</t>
    </r>
  </si>
  <si>
    <r>
      <t xml:space="preserve">Powers to assists victims
</t>
    </r>
    <r>
      <rPr>
        <sz val="10"/>
        <rFont val="Calibri"/>
        <family val="2"/>
      </rPr>
      <t xml:space="preserve">It may assist victims both by providing advice and coming to a 'judgment' after investigating the case
</t>
    </r>
    <r>
      <rPr>
        <b/>
        <sz val="10"/>
        <rFont val="Calibri"/>
        <family val="2"/>
      </rPr>
      <t xml:space="preserve">
Powers to instigate proceedings and enforce findings
</t>
    </r>
    <r>
      <rPr>
        <sz val="10"/>
        <rFont val="Calibri"/>
        <family val="2"/>
      </rPr>
      <t>See Articles 10 - 13 Wet College rechten van de mens.</t>
    </r>
  </si>
  <si>
    <r>
      <rPr>
        <b/>
        <sz val="10"/>
        <color theme="1"/>
        <rFont val="Calibri"/>
        <family val="2"/>
      </rPr>
      <t>100</t>
    </r>
    <r>
      <rPr>
        <sz val="10"/>
        <color theme="1"/>
        <rFont val="Calibri"/>
        <family val="2"/>
      </rPr>
      <t xml:space="preserve"> - All three
50 -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</si>
  <si>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rFont val="Calibri"/>
        <family val="2"/>
      </rPr>
      <t xml:space="preserve">Education and vocational training </t>
    </r>
    <r>
      <rPr>
        <sz val="10"/>
        <rFont val="Calibri"/>
        <family val="2"/>
      </rPr>
      <t xml:space="preserve">
The Immigration Law has no provision expressly prohibiting third-country nationals from having access to vocational training under the same conditions as for EU nationals. Neither does it limit that access.
</t>
    </r>
    <r>
      <rPr>
        <b/>
        <sz val="10"/>
        <rFont val="Calibri"/>
        <family val="2"/>
      </rPr>
      <t xml:space="preserve">Study grants
</t>
    </r>
    <r>
      <rPr>
        <sz val="10"/>
        <rFont val="Calibri"/>
        <family val="2"/>
      </rPr>
      <t xml:space="preserve">Not all B and C:  All students registered in higher education program of studies, no matter what the country in which the studies are being carried out, can request financial aid from the State provided they meet the criteria for being granted financial aid. The student must be either a Luxembourg citizen domiciled in Luxembourg; a citizen of an EU Member State, domiciled in Luxembourg;  a worker’s family member or the worker; a third-country national or stateless person, and have resided in Luxembourg for at least five years and hold a secondary education diploma or equivalent recognized by the Ministry of Education; or have political refugee status in the Grand Duchy of Luxembourg and live in Luxembourg. </t>
    </r>
  </si>
  <si>
    <r>
      <rPr>
        <b/>
        <sz val="10"/>
        <rFont val="Calibri"/>
        <family val="2"/>
      </rPr>
      <t>Law 17 February 2009</t>
    </r>
    <r>
      <rPr>
        <sz val="10"/>
        <rFont val="Calibri"/>
        <family val="2"/>
      </rPr>
      <t xml:space="preserve"> introducing "language holiday" (congé linguistique) from work http://www.guichet.public.lu/citoyens/fr/travail-emploi/conges-jours-feries/formation-professionnelle/conge-linguistique/index.html. However this is generic Luxembourgish language training (limited in terms of hours) and not work-related content but allows greater flexibility to attend courses for foreign workers</t>
    </r>
  </si>
  <si>
    <r>
      <t xml:space="preserve">Restricted for both (https://www.emnluxembourg.lu/wp-content/uploads/2017/01/LU-EMN-NCP-EMN-FR-Study_FINAL_04.01.17.pdf p. 7)
The  Immigration Law allows the  family  reunification  of  </t>
    </r>
    <r>
      <rPr>
        <sz val="10"/>
        <rFont val="Calibri"/>
        <family val="2"/>
      </rPr>
      <t>first-degree  relatives</t>
    </r>
    <r>
      <rPr>
        <b/>
        <sz val="10"/>
        <rFont val="Calibri"/>
        <family val="2"/>
      </rPr>
      <t xml:space="preserve">  in  the  direct  ascending  line  of  the sponsor or of his/her spouse or partner, ifthey are dependent on them and do not enjoy proper family support in their country of origin.Besides the core family (nuclear family),the law grants the Ministry a discretionary power to authorise a family reunification of ascendants in the first degree,whoare dependent onthe sponsor. 
The Immigration Law allows the family reunification of </t>
    </r>
    <r>
      <rPr>
        <sz val="10"/>
        <rFont val="Calibri"/>
        <family val="2"/>
      </rPr>
      <t>unmarried adult children</t>
    </r>
    <r>
      <rPr>
        <b/>
        <sz val="10"/>
        <rFont val="Calibri"/>
        <family val="2"/>
      </rPr>
      <t xml:space="preserve"> of the sponsor and/or of his/her spouse  or  partner,  provided  that  they  are objectively  incapable to  providefor  themselves  due  to  their  health condition (Dependent adult children).
</t>
    </r>
  </si>
  <si>
    <r>
      <rPr>
        <b/>
        <sz val="10"/>
        <color theme="1"/>
        <rFont val="Calibri"/>
        <family val="2"/>
      </rPr>
      <t>100</t>
    </r>
    <r>
      <rPr>
        <sz val="10"/>
        <color theme="1"/>
        <rFont val="Calibri"/>
        <family val="2"/>
      </rPr>
      <t xml:space="preserve">- All three
</t>
    </r>
    <r>
      <rPr>
        <b/>
        <sz val="10"/>
        <color theme="1"/>
        <rFont val="Calibri"/>
        <family val="2"/>
      </rPr>
      <t>50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</si>
  <si>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t xml:space="preserve">Compulsory education as a legal right 
</t>
    </r>
    <r>
      <rPr>
        <sz val="10"/>
        <rFont val="Calibri"/>
        <family val="2"/>
      </rPr>
      <t>Compulsary education from age 4 to age 16 according to the law of May 22nd, 2009 and the subsequent regulations (règlements grand ducaux).</t>
    </r>
    <r>
      <rPr>
        <b/>
        <sz val="10"/>
        <rFont val="Calibri"/>
        <family val="2"/>
      </rPr>
      <t xml:space="preserve"> 
Access to non-compulsory education
</t>
    </r>
    <r>
      <rPr>
        <sz val="10"/>
        <rFont val="Calibri"/>
        <family val="2"/>
      </rPr>
      <t>1 year of social security payments are required in order to access adult education. Undocumented children have access to compulsory school (4 to 16 years), but not beyound and not within an apprenticeship organised alongside the dual German system with a work contract in the competitive sector. An undocumented immigrants will hardly obtain a work permit which is necessary for a third country national</t>
    </r>
    <r>
      <rPr>
        <b/>
        <sz val="10"/>
        <rFont val="Calibri"/>
        <family val="2"/>
      </rPr>
      <t xml:space="preserve">. </t>
    </r>
  </si>
  <si>
    <r>
      <rPr>
        <b/>
        <sz val="10"/>
        <color theme="1"/>
        <rFont val="Calibri"/>
        <family val="2"/>
      </rPr>
      <t>0</t>
    </r>
    <r>
      <rPr>
        <sz val="10"/>
        <color theme="1"/>
        <rFont val="Calibri"/>
        <family val="2"/>
      </rPr>
      <t xml:space="preserve"> - No right to vote in local elections for foreign or non-EU citizens
</t>
    </r>
    <r>
      <rPr>
        <b/>
        <sz val="10"/>
        <color theme="1"/>
        <rFont val="Calibri"/>
        <family val="2"/>
      </rPr>
      <t>25</t>
    </r>
    <r>
      <rPr>
        <sz val="10"/>
        <color theme="1"/>
        <rFont val="Calibri"/>
        <family val="2"/>
      </rPr>
      <t xml:space="preserve"> - Local right to vote but with major restrictions (more than five years of residence, reciprocity, other special conditions or special registration procedure, or only in certain municipalities)
</t>
    </r>
    <r>
      <rPr>
        <b/>
        <sz val="10"/>
        <color theme="1"/>
        <rFont val="Calibri"/>
        <family val="2"/>
      </rPr>
      <t>50</t>
    </r>
    <r>
      <rPr>
        <sz val="10"/>
        <color theme="1"/>
        <rFont val="Calibri"/>
        <family val="2"/>
      </rPr>
      <t xml:space="preserve"> - Local right to vote (no restrictions: Equal rights as nationals or requirement of less than or equal to five years of residence) and no or restricted right to stand in local elections
</t>
    </r>
    <r>
      <rPr>
        <b/>
        <sz val="10"/>
        <color theme="1"/>
        <rFont val="Calibri"/>
        <family val="2"/>
      </rPr>
      <t>75</t>
    </r>
    <r>
      <rPr>
        <sz val="10"/>
        <color theme="1"/>
        <rFont val="Calibri"/>
        <family val="2"/>
      </rPr>
      <t xml:space="preserve"> - Local right to vote (no restrictions) and unrestrictered right to stand in local elections
</t>
    </r>
    <r>
      <rPr>
        <b/>
        <sz val="10"/>
        <color theme="1"/>
        <rFont val="Calibri"/>
        <family val="2"/>
      </rPr>
      <t xml:space="preserve">100 </t>
    </r>
    <r>
      <rPr>
        <sz val="10"/>
        <color theme="1"/>
        <rFont val="Calibri"/>
        <family val="2"/>
      </rPr>
      <t>- National right to vote (no restrictions): Equal rights as nationals after certain period of residence</t>
    </r>
  </si>
  <si>
    <r>
      <t xml:space="preserve">Consultation composition
</t>
    </r>
    <r>
      <rPr>
        <sz val="10"/>
        <rFont val="Calibri"/>
        <family val="2"/>
      </rPr>
      <t xml:space="preserve">Articles 17-19 of Luxembourg’s Law of 16 December 2008 on the hosting and integration of foreigners provides a new legal basis for the existing Conseil National pour Etrangers [National Council for Foreigners] (CNE), whose mission is to study problems concerning foreigners and their integration in Luxembourg, and suggest measures for the improvement of the situation of foreigners and their families. Individual candidates are elected by registered associations (Grand Ducal Regulation, 15.11.2011).
</t>
    </r>
    <r>
      <rPr>
        <b/>
        <sz val="10"/>
        <rFont val="Calibri"/>
        <family val="2"/>
      </rPr>
      <t xml:space="preserve">Consultation powers
</t>
    </r>
    <r>
      <rPr>
        <sz val="10"/>
        <rFont val="Calibri"/>
        <family val="2"/>
      </rPr>
      <t xml:space="preserve">B covered.  Article 19 of the Law of 16 December 2008 on the hosting and integration of foreigners provides that the number of foreigners must be proportionate to their presence in Luxembourg as indicated by the national census. </t>
    </r>
  </si>
  <si>
    <r>
      <rPr>
        <b/>
        <sz val="10"/>
        <color theme="1"/>
        <rFont val="Calibri"/>
        <family val="2"/>
      </rPr>
      <t xml:space="preserve">100 - </t>
    </r>
    <r>
      <rPr>
        <sz val="10"/>
        <color theme="1"/>
        <rFont val="Calibri"/>
        <family val="2"/>
      </rPr>
      <t xml:space="preserve">All four of these 
</t>
    </r>
    <r>
      <rPr>
        <b/>
        <sz val="10"/>
        <color theme="1"/>
        <rFont val="Calibri"/>
        <family val="2"/>
      </rPr>
      <t xml:space="preserve">75 </t>
    </r>
    <r>
      <rPr>
        <sz val="10"/>
        <color theme="1"/>
        <rFont val="Calibri"/>
        <family val="2"/>
      </rPr>
      <t xml:space="preserve">- Three of these
</t>
    </r>
    <r>
      <rPr>
        <b/>
        <sz val="10"/>
        <color theme="1"/>
        <rFont val="Calibri"/>
        <family val="2"/>
      </rPr>
      <t>50</t>
    </r>
    <r>
      <rPr>
        <sz val="10"/>
        <color theme="1"/>
        <rFont val="Calibri"/>
        <family val="2"/>
      </rPr>
      <t xml:space="preserve"> - Two of these
</t>
    </r>
    <r>
      <rPr>
        <b/>
        <sz val="10"/>
        <color theme="1"/>
        <rFont val="Calibri"/>
        <family val="2"/>
      </rPr>
      <t>25</t>
    </r>
    <r>
      <rPr>
        <sz val="10"/>
        <color theme="1"/>
        <rFont val="Calibri"/>
        <family val="2"/>
      </rPr>
      <t xml:space="preserve"> - One of these </t>
    </r>
    <r>
      <rPr>
        <b/>
        <sz val="10"/>
        <color theme="1"/>
        <rFont val="Calibri"/>
        <family val="2"/>
      </rPr>
      <t xml:space="preserve">
0</t>
    </r>
    <r>
      <rPr>
        <sz val="10"/>
        <color theme="1"/>
        <rFont val="Calibri"/>
        <family val="2"/>
      </rPr>
      <t xml:space="preserve"> - None</t>
    </r>
  </si>
  <si>
    <r>
      <rPr>
        <b/>
        <sz val="10"/>
        <color theme="1"/>
        <rFont val="Calibri"/>
        <family val="2"/>
      </rPr>
      <t xml:space="preserve">100 - </t>
    </r>
    <r>
      <rPr>
        <sz val="10"/>
        <color theme="1"/>
        <rFont val="Calibri"/>
        <family val="2"/>
      </rPr>
      <t xml:space="preserve">Three of these </t>
    </r>
    <r>
      <rPr>
        <b/>
        <sz val="10"/>
        <color theme="1"/>
        <rFont val="Calibri"/>
        <family val="2"/>
      </rPr>
      <t xml:space="preserve">
67 -</t>
    </r>
    <r>
      <rPr>
        <sz val="10"/>
        <color theme="1"/>
        <rFont val="Calibri"/>
        <family val="2"/>
      </rPr>
      <t xml:space="preserve"> Two of these</t>
    </r>
    <r>
      <rPr>
        <b/>
        <sz val="10"/>
        <color theme="1"/>
        <rFont val="Calibri"/>
        <family val="2"/>
      </rPr>
      <t xml:space="preserve">
33 - </t>
    </r>
    <r>
      <rPr>
        <sz val="10"/>
        <color theme="1"/>
        <rFont val="Calibri"/>
        <family val="2"/>
      </rPr>
      <t>One of these</t>
    </r>
    <r>
      <rPr>
        <b/>
        <sz val="10"/>
        <color theme="1"/>
        <rFont val="Calibri"/>
        <family val="2"/>
      </rPr>
      <t xml:space="preserve">
0 - </t>
    </r>
    <r>
      <rPr>
        <sz val="10"/>
        <color theme="1"/>
        <rFont val="Calibri"/>
        <family val="2"/>
      </rPr>
      <t xml:space="preserve">No specialized Body
</t>
    </r>
  </si>
  <si>
    <r>
      <t xml:space="preserve">All of them have equal access to higher education but </t>
    </r>
    <r>
      <rPr>
        <b/>
        <sz val="10"/>
        <rFont val="Calibri"/>
        <family val="2"/>
      </rPr>
      <t>workable status of residents have equal access to vocational training</t>
    </r>
    <r>
      <rPr>
        <sz val="10"/>
        <rFont val="Calibri"/>
        <family val="2"/>
      </rPr>
      <t>.
Could get employed or go on a higher level of training by public vocational training, which provide the allowance during training period after the courses are complete. Study grants are not different among residence statuses.</t>
    </r>
  </si>
  <si>
    <r>
      <t xml:space="preserve">The duration of validity of permit is unlimited, but since alien registration card under the Alien Registration Act was abolished, permanent residents need to renew the new residence card under the Immigration Control and Refugee Recognition Act every seven years, which means the extension of the duration from five years to seven years.
</t>
    </r>
    <r>
      <rPr>
        <b/>
        <sz val="10"/>
        <rFont val="Calibri"/>
        <family val="2"/>
      </rPr>
      <t>Law on abolishment of Alien Registration Act and amendment of the Immigration Control and Refugee Recognition Act</t>
    </r>
    <r>
      <rPr>
        <sz val="10"/>
        <rFont val="Calibri"/>
        <family val="2"/>
      </rPr>
      <t xml:space="preserve">
Date of entry into force: July 9, 2012
Summary of changes: The duration of validity of permit is unlimited, but since alien registration card under the Alien Registration Act was abolished, permanent residents need to renew the new residence card under the Immigration Control and Refugee Recognition Act every seven years, which means the extension of the duration from five years to seven years.</t>
    </r>
  </si>
  <si>
    <r>
      <t xml:space="preserve">Permanent residents can stay abroad for 6 years because the maximum validity period of a re-entry permit is to be "5 years,".
</t>
    </r>
    <r>
      <rPr>
        <b/>
        <sz val="10"/>
        <rFont val="Calibri"/>
        <family val="2"/>
      </rPr>
      <t>Amendment of the Immigration Control and Refugee Recognition Act</t>
    </r>
    <r>
      <rPr>
        <sz val="10"/>
        <rFont val="Calibri"/>
        <family val="2"/>
      </rPr>
      <t xml:space="preserve">
Date of entry into force: July 9, 2012
Summary of changes: Under the new re-entry system, permanent residents can stay abroad for 6 years because the maximum validity period of a re-entry permit is to be "5 years," instead of the current "3 years, (and 1 year extension is permitted as same as former rule*).</t>
    </r>
  </si>
  <si>
    <r>
      <rPr>
        <b/>
        <sz val="10"/>
        <color theme="1"/>
        <rFont val="Calibri"/>
        <family val="2"/>
      </rPr>
      <t xml:space="preserve">100 </t>
    </r>
    <r>
      <rPr>
        <sz val="10"/>
        <color theme="1"/>
        <rFont val="Calibri"/>
        <family val="2"/>
      </rPr>
      <t>- all of these</t>
    </r>
    <r>
      <rPr>
        <b/>
        <sz val="10"/>
        <color theme="1"/>
        <rFont val="Calibri"/>
        <family val="2"/>
      </rPr>
      <t xml:space="preserve">
50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</si>
  <si>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color theme="1"/>
        <rFont val="Calibri"/>
        <family val="2"/>
      </rPr>
      <t xml:space="preserve">0 </t>
    </r>
    <r>
      <rPr>
        <sz val="10"/>
        <color theme="1"/>
        <rFont val="Calibri"/>
        <family val="2"/>
      </rPr>
      <t xml:space="preserve">- No right to vote in local elections for foreign or non-EU citizens
</t>
    </r>
    <r>
      <rPr>
        <b/>
        <sz val="10"/>
        <color theme="1"/>
        <rFont val="Calibri"/>
        <family val="2"/>
      </rPr>
      <t>25</t>
    </r>
    <r>
      <rPr>
        <sz val="10"/>
        <color theme="1"/>
        <rFont val="Calibri"/>
        <family val="2"/>
      </rPr>
      <t xml:space="preserve"> - Local right to vote but with major restrictions (more than five years of residence, reciprocity, other special conditions or special registration procedure, or only in certain municipalities)
</t>
    </r>
    <r>
      <rPr>
        <b/>
        <sz val="10"/>
        <color theme="1"/>
        <rFont val="Calibri"/>
        <family val="2"/>
      </rPr>
      <t>50</t>
    </r>
    <r>
      <rPr>
        <sz val="10"/>
        <color theme="1"/>
        <rFont val="Calibri"/>
        <family val="2"/>
      </rPr>
      <t xml:space="preserve"> - Local right to vote (no restrictions): Equal rights as nationals or requirement of less than or equal to five years of residence
</t>
    </r>
    <r>
      <rPr>
        <b/>
        <sz val="10"/>
        <color theme="1"/>
        <rFont val="Calibri"/>
        <family val="2"/>
      </rPr>
      <t>75</t>
    </r>
    <r>
      <rPr>
        <sz val="10"/>
        <color theme="1"/>
        <rFont val="Calibri"/>
        <family val="2"/>
      </rPr>
      <t xml:space="preserve"> - Local right to vote (no restrictions) and unrestrictered right to stand in local elections
</t>
    </r>
    <r>
      <rPr>
        <b/>
        <sz val="10"/>
        <color theme="1"/>
        <rFont val="Calibri"/>
        <family val="2"/>
      </rPr>
      <t>100</t>
    </r>
    <r>
      <rPr>
        <sz val="10"/>
        <color theme="1"/>
        <rFont val="Calibri"/>
        <family val="2"/>
      </rPr>
      <t xml:space="preserve"> - National right to vote (no restrictions): Equal rights as nationls after certain period of residence</t>
    </r>
  </si>
  <si>
    <r>
      <rPr>
        <b/>
        <sz val="10"/>
        <color indexed="8"/>
        <rFont val="Calibri"/>
        <family val="2"/>
      </rPr>
      <t>100</t>
    </r>
    <r>
      <rPr>
        <sz val="10"/>
        <color theme="1"/>
        <rFont val="Calibri"/>
        <family val="2"/>
      </rPr>
      <t xml:space="preserve"> - All of them
</t>
    </r>
    <r>
      <rPr>
        <b/>
        <sz val="10"/>
        <color indexed="8"/>
        <rFont val="Calibri"/>
        <family val="2"/>
      </rPr>
      <t>50</t>
    </r>
    <r>
      <rPr>
        <sz val="10"/>
        <color theme="1"/>
        <rFont val="Calibri"/>
        <family val="2"/>
      </rPr>
      <t xml:space="preserve"> - A and (C or certain categories of B)
</t>
    </r>
    <r>
      <rPr>
        <b/>
        <sz val="10"/>
        <color indexed="8"/>
        <rFont val="Calibri"/>
        <family val="2"/>
      </rPr>
      <t>0</t>
    </r>
    <r>
      <rPr>
        <sz val="10"/>
        <color theme="1"/>
        <rFont val="Calibri"/>
        <family val="2"/>
      </rPr>
      <t xml:space="preserve"> - Only A or none</t>
    </r>
  </si>
  <si>
    <r>
      <rPr>
        <b/>
        <sz val="10"/>
        <color indexed="8"/>
        <rFont val="Calibri"/>
        <family val="2"/>
      </rPr>
      <t>100</t>
    </r>
    <r>
      <rPr>
        <sz val="10"/>
        <color theme="1"/>
        <rFont val="Calibri"/>
        <family val="2"/>
      </rPr>
      <t xml:space="preserve"> - All of them
</t>
    </r>
    <r>
      <rPr>
        <b/>
        <sz val="10"/>
        <color indexed="8"/>
        <rFont val="Calibri"/>
        <family val="2"/>
      </rPr>
      <t>50</t>
    </r>
    <r>
      <rPr>
        <sz val="10"/>
        <color theme="1"/>
        <rFont val="Calibri"/>
        <family val="2"/>
      </rPr>
      <t xml:space="preserve"> - A and (C or certain categories of B) 
</t>
    </r>
    <r>
      <rPr>
        <b/>
        <sz val="10"/>
        <color indexed="8"/>
        <rFont val="Calibri"/>
        <family val="2"/>
      </rPr>
      <t>0</t>
    </r>
    <r>
      <rPr>
        <sz val="10"/>
        <color theme="1"/>
        <rFont val="Calibri"/>
        <family val="2"/>
      </rPr>
      <t xml:space="preserve"> - Only A or none</t>
    </r>
  </si>
  <si>
    <r>
      <rPr>
        <b/>
        <sz val="10"/>
        <color indexed="8"/>
        <rFont val="Calibri"/>
        <family val="2"/>
      </rPr>
      <t>100</t>
    </r>
    <r>
      <rPr>
        <sz val="10"/>
        <color theme="1"/>
        <rFont val="Calibri"/>
        <family val="2"/>
      </rPr>
      <t xml:space="preserve"> - All of them has access to both 1) and 2)
67 - All of them has access to 1) 
</t>
    </r>
    <r>
      <rPr>
        <b/>
        <sz val="10"/>
        <color indexed="8"/>
        <rFont val="Calibri"/>
        <family val="2"/>
      </rPr>
      <t>33</t>
    </r>
    <r>
      <rPr>
        <sz val="10"/>
        <color theme="1"/>
        <rFont val="Calibri"/>
        <family val="2"/>
      </rPr>
      <t xml:space="preserve"> - A and (C or certain categories of B) has equal access to 1)
</t>
    </r>
    <r>
      <rPr>
        <b/>
        <sz val="10"/>
        <color indexed="8"/>
        <rFont val="Calibri"/>
        <family val="2"/>
      </rPr>
      <t>0</t>
    </r>
    <r>
      <rPr>
        <sz val="10"/>
        <color theme="1"/>
        <rFont val="Calibri"/>
        <family val="2"/>
      </rPr>
      <t xml:space="preserve"> - Only A or none has equal access to 1) 
</t>
    </r>
  </si>
  <si>
    <r>
      <rPr>
        <b/>
        <sz val="10"/>
        <color indexed="8"/>
        <rFont val="Calibri"/>
        <family val="2"/>
      </rPr>
      <t>100</t>
    </r>
    <r>
      <rPr>
        <sz val="10"/>
        <color theme="1"/>
        <rFont val="Calibri"/>
        <family val="2"/>
      </rPr>
      <t xml:space="preserve"> - Same procedures and fees as for nationals 
</t>
    </r>
    <r>
      <rPr>
        <b/>
        <sz val="10"/>
        <color indexed="8"/>
        <rFont val="Calibri"/>
        <family val="2"/>
      </rPr>
      <t>50</t>
    </r>
    <r>
      <rPr>
        <sz val="10"/>
        <color theme="1"/>
        <rFont val="Calibri"/>
        <family val="2"/>
      </rPr>
      <t xml:space="preserve"> - Different procedure than for nationals (e.g. more documents and/or higher fees are required)
</t>
    </r>
    <r>
      <rPr>
        <b/>
        <sz val="10"/>
        <color indexed="8"/>
        <rFont val="Calibri"/>
        <family val="2"/>
      </rPr>
      <t>0</t>
    </r>
    <r>
      <rPr>
        <sz val="10"/>
        <color theme="1"/>
        <rFont val="Calibri"/>
        <family val="2"/>
      </rPr>
      <t xml:space="preserve"> - Ad hoc/No procedure for recognition of titles for certain TCN residents or certain fields of study (e.g. recognition depending on mutual recognition agreements)</t>
    </r>
  </si>
  <si>
    <r>
      <rPr>
        <b/>
        <sz val="10"/>
        <color indexed="8"/>
        <rFont val="Calibri"/>
        <family val="2"/>
      </rPr>
      <t xml:space="preserve">100 - </t>
    </r>
    <r>
      <rPr>
        <sz val="10"/>
        <color theme="1"/>
        <rFont val="Calibri"/>
        <family val="2"/>
      </rPr>
      <t xml:space="preserve">All of them
</t>
    </r>
    <r>
      <rPr>
        <b/>
        <sz val="10"/>
        <color indexed="8"/>
        <rFont val="Calibri"/>
        <family val="2"/>
      </rPr>
      <t>50</t>
    </r>
    <r>
      <rPr>
        <sz val="10"/>
        <color theme="1"/>
        <rFont val="Calibri"/>
        <family val="2"/>
      </rPr>
      <t xml:space="preserve"> - A and (C or certain categories of B) 
</t>
    </r>
    <r>
      <rPr>
        <b/>
        <sz val="10"/>
        <color indexed="8"/>
        <rFont val="Calibri"/>
        <family val="2"/>
      </rPr>
      <t>0</t>
    </r>
    <r>
      <rPr>
        <sz val="10"/>
        <color theme="1"/>
        <rFont val="Calibri"/>
        <family val="2"/>
      </rPr>
      <t xml:space="preserve"> - Only A or none</t>
    </r>
  </si>
  <si>
    <r>
      <rPr>
        <b/>
        <sz val="10"/>
        <color indexed="8"/>
        <rFont val="Calibri"/>
        <family val="2"/>
      </rPr>
      <t>100</t>
    </r>
    <r>
      <rPr>
        <sz val="10"/>
        <color theme="1"/>
        <rFont val="Calibri"/>
        <family val="2"/>
      </rPr>
      <t xml:space="preserve"> - Allowed for both a) and b)
</t>
    </r>
    <r>
      <rPr>
        <b/>
        <sz val="10"/>
        <color indexed="8"/>
        <rFont val="Calibri"/>
        <family val="2"/>
      </rPr>
      <t>75</t>
    </r>
    <r>
      <rPr>
        <sz val="10"/>
        <color theme="1"/>
        <rFont val="Calibri"/>
        <family val="2"/>
      </rPr>
      <t xml:space="preserve"> - Allowed for either a) or b)
</t>
    </r>
    <r>
      <rPr>
        <b/>
        <sz val="10"/>
        <color indexed="8"/>
        <rFont val="Calibri"/>
        <family val="2"/>
      </rPr>
      <t>50</t>
    </r>
    <r>
      <rPr>
        <sz val="10"/>
        <color theme="1"/>
        <rFont val="Calibri"/>
        <family val="2"/>
      </rPr>
      <t xml:space="preserve"> - Restrictive definition of dependency (e.g. only one ground e.g. poor health or income or no access to social benefits) for both a) and b)
</t>
    </r>
    <r>
      <rPr>
        <b/>
        <sz val="10"/>
        <color indexed="8"/>
        <rFont val="Calibri"/>
        <family val="2"/>
      </rPr>
      <t>25</t>
    </r>
    <r>
      <rPr>
        <sz val="10"/>
        <color theme="1"/>
        <rFont val="Calibri"/>
        <family val="2"/>
      </rPr>
      <t xml:space="preserve"> - Restrictive definition of dependency (e.g. only one ground e.g. poor health or income or no access to social benefits) for either a) or b)
</t>
    </r>
    <r>
      <rPr>
        <b/>
        <sz val="10"/>
        <color indexed="8"/>
        <rFont val="Calibri"/>
        <family val="2"/>
      </rPr>
      <t>0</t>
    </r>
    <r>
      <rPr>
        <sz val="10"/>
        <color theme="1"/>
        <rFont val="Calibri"/>
        <family val="2"/>
      </rPr>
      <t xml:space="preserve"> - Not allowed or by discretion/exception for both a) and b)</t>
    </r>
  </si>
  <si>
    <r>
      <rPr>
        <b/>
        <sz val="10"/>
        <color indexed="8"/>
        <rFont val="Calibri"/>
        <family val="2"/>
      </rPr>
      <t xml:space="preserve">100 </t>
    </r>
    <r>
      <rPr>
        <sz val="10"/>
        <color theme="1"/>
        <rFont val="Calibri"/>
        <family val="2"/>
      </rPr>
      <t xml:space="preserve">- No Requirement OR Voluntary course/information (please specify which)
</t>
    </r>
    <r>
      <rPr>
        <b/>
        <sz val="10"/>
        <color indexed="8"/>
        <rFont val="Calibri"/>
        <family val="2"/>
      </rPr>
      <t>50</t>
    </r>
    <r>
      <rPr>
        <sz val="10"/>
        <color theme="1"/>
        <rFont val="Calibri"/>
        <family val="2"/>
      </rPr>
      <t xml:space="preserve"> - Requirement to take a language course
</t>
    </r>
    <r>
      <rPr>
        <b/>
        <sz val="10"/>
        <color indexed="8"/>
        <rFont val="Calibri"/>
        <family val="2"/>
      </rPr>
      <t>0</t>
    </r>
    <r>
      <rPr>
        <sz val="10"/>
        <color theme="1"/>
        <rFont val="Calibri"/>
        <family val="2"/>
      </rPr>
      <t xml:space="preserve"> - Requirement includes language test/assessment</t>
    </r>
  </si>
  <si>
    <r>
      <rPr>
        <b/>
        <sz val="10"/>
        <color indexed="8"/>
        <rFont val="Calibri"/>
        <family val="2"/>
      </rPr>
      <t>100</t>
    </r>
    <r>
      <rPr>
        <sz val="10"/>
        <color theme="1"/>
        <rFont val="Calibri"/>
        <family val="2"/>
      </rPr>
      <t xml:space="preserve"> -  A1 or less set as standard
</t>
    </r>
    <r>
      <rPr>
        <b/>
        <sz val="10"/>
        <color indexed="8"/>
        <rFont val="Calibri"/>
        <family val="2"/>
      </rPr>
      <t>50</t>
    </r>
    <r>
      <rPr>
        <sz val="10"/>
        <color theme="1"/>
        <rFont val="Calibri"/>
        <family val="2"/>
      </rPr>
      <t xml:space="preserve"> - A2 set as standard
</t>
    </r>
    <r>
      <rPr>
        <b/>
        <sz val="10"/>
        <color indexed="8"/>
        <rFont val="Calibri"/>
        <family val="2"/>
      </rPr>
      <t>0</t>
    </r>
    <r>
      <rPr>
        <sz val="10"/>
        <color theme="1"/>
        <rFont val="Calibri"/>
        <family val="2"/>
      </rPr>
      <t xml:space="preserve"> - B1 or higher set as standard. OR no standards, based on administrative discretion. (please specify which)</t>
    </r>
  </si>
  <si>
    <r>
      <rPr>
        <b/>
        <sz val="10"/>
        <color rgb="FF000000"/>
        <rFont val="Calibri"/>
        <family val="2"/>
      </rPr>
      <t>100</t>
    </r>
    <r>
      <rPr>
        <sz val="10"/>
        <color indexed="8"/>
        <rFont val="Calibri"/>
        <family val="2"/>
      </rPr>
      <t xml:space="preserve"> - No Requirement OR Voluntary course/information (please specify which)
</t>
    </r>
    <r>
      <rPr>
        <b/>
        <sz val="10"/>
        <color rgb="FF000000"/>
        <rFont val="Calibri"/>
        <family val="2"/>
      </rPr>
      <t>50</t>
    </r>
    <r>
      <rPr>
        <sz val="10"/>
        <color indexed="8"/>
        <rFont val="Calibri"/>
        <family val="2"/>
      </rPr>
      <t xml:space="preserve"> - Requirement to take an integration course
</t>
    </r>
    <r>
      <rPr>
        <b/>
        <sz val="10"/>
        <color rgb="FF000000"/>
        <rFont val="Calibri"/>
        <family val="2"/>
      </rPr>
      <t>0</t>
    </r>
    <r>
      <rPr>
        <sz val="10"/>
        <color indexed="8"/>
        <rFont val="Calibri"/>
        <family val="2"/>
      </rPr>
      <t xml:space="preserve"> - Requirement includes integration test/assessment</t>
    </r>
  </si>
  <si>
    <r>
      <rPr>
        <b/>
        <sz val="10"/>
        <color indexed="8"/>
        <rFont val="Calibri"/>
        <family val="2"/>
      </rPr>
      <t>100</t>
    </r>
    <r>
      <rPr>
        <sz val="10"/>
        <color theme="1"/>
        <rFont val="Calibri"/>
        <family val="2"/>
      </rPr>
      <t xml:space="preserve"> - None or at/below level of social assistance and no income source is excluded (please specify)
</t>
    </r>
    <r>
      <rPr>
        <b/>
        <sz val="10"/>
        <color indexed="8"/>
        <rFont val="Calibri"/>
        <family val="2"/>
      </rPr>
      <t>50</t>
    </r>
    <r>
      <rPr>
        <sz val="10"/>
        <color theme="1"/>
        <rFont val="Calibri"/>
        <family val="2"/>
      </rPr>
      <t xml:space="preserve"> - Higher than social assistance and no income source is excluded
</t>
    </r>
    <r>
      <rPr>
        <b/>
        <sz val="10"/>
        <color indexed="8"/>
        <rFont val="Calibri"/>
        <family val="2"/>
      </rPr>
      <t>0</t>
    </r>
    <r>
      <rPr>
        <sz val="10"/>
        <color theme="1"/>
        <rFont val="Calibri"/>
        <family val="2"/>
      </rPr>
      <t xml:space="preserve"> - Income source linked to employment or no use of social assistance</t>
    </r>
  </si>
  <si>
    <r>
      <rPr>
        <b/>
        <sz val="10"/>
        <color indexed="8"/>
        <rFont val="Calibri"/>
        <family val="2"/>
      </rPr>
      <t>100</t>
    </r>
    <r>
      <rPr>
        <sz val="10"/>
        <color theme="1"/>
        <rFont val="Calibri"/>
        <family val="2"/>
      </rPr>
      <t xml:space="preserve"> - None  
</t>
    </r>
    <r>
      <rPr>
        <b/>
        <sz val="10"/>
        <color indexed="8"/>
        <rFont val="Calibri"/>
        <family val="2"/>
      </rPr>
      <t>50</t>
    </r>
    <r>
      <rPr>
        <sz val="10"/>
        <color theme="1"/>
        <rFont val="Calibri"/>
        <family val="2"/>
      </rPr>
      <t xml:space="preserve"> - Appropriate accommodation meeting the general health and safety standards
</t>
    </r>
    <r>
      <rPr>
        <b/>
        <sz val="10"/>
        <color indexed="8"/>
        <rFont val="Calibri"/>
        <family val="2"/>
      </rPr>
      <t xml:space="preserve">0 - </t>
    </r>
    <r>
      <rPr>
        <sz val="10"/>
        <color theme="1"/>
        <rFont val="Calibri"/>
        <family val="2"/>
      </rPr>
      <t>Further requirements (please specify)</t>
    </r>
  </si>
  <si>
    <r>
      <rPr>
        <b/>
        <sz val="10"/>
        <color indexed="8"/>
        <rFont val="Calibri"/>
        <family val="2"/>
      </rPr>
      <t>100</t>
    </r>
    <r>
      <rPr>
        <sz val="10"/>
        <color theme="1"/>
        <rFont val="Calibri"/>
        <family val="2"/>
      </rPr>
      <t xml:space="preserve"> - Equal to sponsor's residence permit and renewable 
</t>
    </r>
    <r>
      <rPr>
        <b/>
        <sz val="10"/>
        <color indexed="8"/>
        <rFont val="Calibri"/>
        <family val="2"/>
      </rPr>
      <t>50</t>
    </r>
    <r>
      <rPr>
        <sz val="10"/>
        <color theme="1"/>
        <rFont val="Calibri"/>
        <family val="2"/>
      </rPr>
      <t xml:space="preserve"> - Not equal to sponsor’s but ≥ 1 year renewable permit
</t>
    </r>
    <r>
      <rPr>
        <b/>
        <sz val="10"/>
        <color indexed="8"/>
        <rFont val="Calibri"/>
        <family val="2"/>
      </rPr>
      <t>0</t>
    </r>
    <r>
      <rPr>
        <sz val="10"/>
        <color theme="1"/>
        <rFont val="Calibri"/>
        <family val="2"/>
      </rPr>
      <t xml:space="preserve"> - &lt; 1 year renewable permit or new application necessary</t>
    </r>
  </si>
  <si>
    <r>
      <rPr>
        <b/>
        <sz val="10"/>
        <color indexed="8"/>
        <rFont val="Calibri"/>
        <family val="2"/>
      </rPr>
      <t xml:space="preserve">100 - </t>
    </r>
    <r>
      <rPr>
        <sz val="10"/>
        <color theme="1"/>
        <rFont val="Calibri"/>
        <family val="2"/>
      </rPr>
      <t xml:space="preserve">No other than b
</t>
    </r>
    <r>
      <rPr>
        <b/>
        <sz val="10"/>
        <color indexed="8"/>
        <rFont val="Calibri"/>
        <family val="2"/>
      </rPr>
      <t>50</t>
    </r>
    <r>
      <rPr>
        <sz val="10"/>
        <color theme="1"/>
        <rFont val="Calibri"/>
        <family val="2"/>
      </rPr>
      <t xml:space="preserve"> - Grounds include a,b,c
</t>
    </r>
    <r>
      <rPr>
        <b/>
        <sz val="10"/>
        <color indexed="8"/>
        <rFont val="Calibri"/>
        <family val="2"/>
      </rPr>
      <t>0</t>
    </r>
    <r>
      <rPr>
        <sz val="10"/>
        <color theme="1"/>
        <rFont val="Calibri"/>
        <family val="2"/>
      </rPr>
      <t xml:space="preserve"> - Includes others like d (please specify) </t>
    </r>
  </si>
  <si>
    <r>
      <rPr>
        <b/>
        <sz val="10"/>
        <color indexed="8"/>
        <rFont val="Calibri"/>
        <family val="2"/>
      </rPr>
      <t>100</t>
    </r>
    <r>
      <rPr>
        <sz val="10"/>
        <color theme="1"/>
        <rFont val="Calibri"/>
        <family val="2"/>
      </rPr>
      <t xml:space="preserve"> - All elements
</t>
    </r>
    <r>
      <rPr>
        <b/>
        <sz val="10"/>
        <color indexed="8"/>
        <rFont val="Calibri"/>
        <family val="2"/>
      </rPr>
      <t>50</t>
    </r>
    <r>
      <rPr>
        <sz val="10"/>
        <color theme="1"/>
        <rFont val="Calibri"/>
        <family val="2"/>
      </rPr>
      <t xml:space="preserve"> - Elements include any of these or other but not all 
</t>
    </r>
    <r>
      <rPr>
        <b/>
        <sz val="10"/>
        <color indexed="8"/>
        <rFont val="Calibri"/>
        <family val="2"/>
      </rPr>
      <t>0</t>
    </r>
    <r>
      <rPr>
        <sz val="10"/>
        <color theme="1"/>
        <rFont val="Calibri"/>
        <family val="2"/>
      </rPr>
      <t xml:space="preserve"> - No elements </t>
    </r>
  </si>
  <si>
    <r>
      <rPr>
        <b/>
        <sz val="10"/>
        <color indexed="8"/>
        <rFont val="Calibri"/>
        <family val="2"/>
      </rPr>
      <t>100</t>
    </r>
    <r>
      <rPr>
        <sz val="10"/>
        <color theme="1"/>
        <rFont val="Calibri"/>
        <family val="2"/>
      </rPr>
      <t xml:space="preserve"> - After ≤ 3 years
</t>
    </r>
    <r>
      <rPr>
        <b/>
        <sz val="10"/>
        <color indexed="8"/>
        <rFont val="Calibri"/>
        <family val="2"/>
      </rPr>
      <t>50</t>
    </r>
    <r>
      <rPr>
        <sz val="10"/>
        <color theme="1"/>
        <rFont val="Calibri"/>
        <family val="2"/>
      </rPr>
      <t xml:space="preserve">  - After &gt; 3 ≤ 5 years
</t>
    </r>
    <r>
      <rPr>
        <b/>
        <sz val="10"/>
        <color indexed="8"/>
        <rFont val="Calibri"/>
        <family val="2"/>
      </rPr>
      <t>0</t>
    </r>
    <r>
      <rPr>
        <sz val="10"/>
        <color theme="1"/>
        <rFont val="Calibri"/>
        <family val="2"/>
      </rPr>
      <t xml:space="preserve"> - After &gt; 5 years, upon certain conditions or no right (e.g. normal procedure for permanent residence)</t>
    </r>
  </si>
  <si>
    <r>
      <rPr>
        <b/>
        <sz val="10"/>
        <color indexed="8"/>
        <rFont val="Calibri"/>
        <family val="2"/>
      </rPr>
      <t xml:space="preserve">100 </t>
    </r>
    <r>
      <rPr>
        <sz val="10"/>
        <color theme="1"/>
        <rFont val="Calibri"/>
        <family val="2"/>
      </rPr>
      <t xml:space="preserve">- Explicit obligation in law for all categories of migrants to have  same access as nationals to a), and NO restrictions in law on access for some categories of migrants for b) 
</t>
    </r>
    <r>
      <rPr>
        <b/>
        <sz val="10"/>
        <color indexed="8"/>
        <rFont val="Calibri"/>
        <family val="2"/>
      </rPr>
      <t>67</t>
    </r>
    <r>
      <rPr>
        <sz val="10"/>
        <color theme="1"/>
        <rFont val="Calibri"/>
        <family val="2"/>
      </rPr>
      <t xml:space="preserve">  - Explicit obligation in law for all categories of migrants to have  same access as nationals to a), AND restrictions in law on access for some categories of migrants for b)  (please specify) 
</t>
    </r>
    <r>
      <rPr>
        <b/>
        <sz val="10"/>
        <color indexed="8"/>
        <rFont val="Calibri"/>
        <family val="2"/>
      </rPr>
      <t>33</t>
    </r>
    <r>
      <rPr>
        <sz val="10"/>
        <color theme="1"/>
        <rFont val="Calibri"/>
        <family val="2"/>
      </rPr>
      <t xml:space="preserve"> - For a): No impediment to equal access in law. e.g. No link between compulsory education and residence, or no category of migrant excluded; regardless of policies of b) 
</t>
    </r>
    <r>
      <rPr>
        <b/>
        <sz val="10"/>
        <color indexed="8"/>
        <rFont val="Calibri"/>
        <family val="2"/>
      </rPr>
      <t>0</t>
    </r>
    <r>
      <rPr>
        <sz val="10"/>
        <color theme="1"/>
        <rFont val="Calibri"/>
        <family val="2"/>
      </rPr>
      <t xml:space="preserve"> - Restrictions in law on access for some categories of migrants (please specify) for a) ; regardless of policies on b) </t>
    </r>
  </si>
  <si>
    <r>
      <rPr>
        <b/>
        <sz val="10"/>
        <color indexed="8"/>
        <rFont val="Calibri"/>
        <family val="2"/>
      </rPr>
      <t>100</t>
    </r>
    <r>
      <rPr>
        <sz val="10"/>
        <color theme="1"/>
        <rFont val="Calibri"/>
        <family val="2"/>
      </rPr>
      <t xml:space="preserve"> - Both of these (please specify content of a and b)
</t>
    </r>
    <r>
      <rPr>
        <b/>
        <sz val="10"/>
        <color indexed="8"/>
        <rFont val="Calibri"/>
        <family val="2"/>
      </rPr>
      <t>50</t>
    </r>
    <r>
      <rPr>
        <sz val="10"/>
        <color theme="1"/>
        <rFont val="Calibri"/>
        <family val="2"/>
      </rPr>
      <t xml:space="preserve"> - One of these (please specify content)
</t>
    </r>
    <r>
      <rPr>
        <b/>
        <sz val="10"/>
        <color indexed="8"/>
        <rFont val="Calibri"/>
        <family val="2"/>
      </rPr>
      <t>0</t>
    </r>
    <r>
      <rPr>
        <sz val="10"/>
        <color theme="1"/>
        <rFont val="Calibri"/>
        <family val="2"/>
      </rPr>
      <t xml:space="preserve"> - None. Migrants only benefit from general support for all students (and targeted non-governmental initiatives where provided).</t>
    </r>
  </si>
  <si>
    <r>
      <rPr>
        <b/>
        <sz val="10"/>
        <color theme="1"/>
        <rFont val="Calibri"/>
        <family val="2"/>
      </rPr>
      <t>100</t>
    </r>
    <r>
      <rPr>
        <sz val="10"/>
        <color theme="1"/>
        <rFont val="Calibri"/>
        <family val="2"/>
      </rPr>
      <t xml:space="preserve"> - all of these
</t>
    </r>
    <r>
      <rPr>
        <b/>
        <sz val="10"/>
        <color theme="1"/>
        <rFont val="Calibri"/>
        <family val="2"/>
      </rPr>
      <t>50</t>
    </r>
    <r>
      <rPr>
        <sz val="10"/>
        <color theme="1"/>
        <rFont val="Calibri"/>
        <family val="2"/>
      </rPr>
      <t xml:space="preserve"> - One or two of these 
</t>
    </r>
    <r>
      <rPr>
        <b/>
        <sz val="10"/>
        <color indexed="8"/>
        <rFont val="Calibri"/>
        <family val="2"/>
      </rPr>
      <t>0</t>
    </r>
    <r>
      <rPr>
        <sz val="10"/>
        <color theme="1"/>
        <rFont val="Calibri"/>
        <family val="2"/>
      </rPr>
      <t xml:space="preserve"> - Migrants only benefit from general support. If there is targeted support for migrants, it is only through non-governmental initiatives.</t>
    </r>
  </si>
  <si>
    <r>
      <rPr>
        <b/>
        <sz val="10"/>
        <color indexed="8"/>
        <rFont val="Calibri"/>
        <family val="2"/>
      </rPr>
      <t>100</t>
    </r>
    <r>
      <rPr>
        <sz val="10"/>
        <color theme="1"/>
        <rFont val="Calibri"/>
        <family val="2"/>
      </rPr>
      <t xml:space="preserve"> - Both of these
</t>
    </r>
    <r>
      <rPr>
        <b/>
        <sz val="10"/>
        <color indexed="8"/>
        <rFont val="Calibri"/>
        <family val="2"/>
      </rPr>
      <t xml:space="preserve">50 </t>
    </r>
    <r>
      <rPr>
        <sz val="10"/>
        <color theme="1"/>
        <rFont val="Calibri"/>
        <family val="2"/>
      </rPr>
      <t xml:space="preserve">- One of these (please specify)
</t>
    </r>
    <r>
      <rPr>
        <b/>
        <sz val="10"/>
        <color indexed="8"/>
        <rFont val="Calibri"/>
        <family val="2"/>
      </rPr>
      <t>0</t>
    </r>
    <r>
      <rPr>
        <sz val="10"/>
        <color theme="1"/>
        <rFont val="Calibri"/>
        <family val="2"/>
      </rPr>
      <t xml:space="preserve"> - No provision. Only through private or community initiatives. </t>
    </r>
  </si>
  <si>
    <r>
      <rPr>
        <b/>
        <sz val="10"/>
        <color indexed="8"/>
        <rFont val="Calibri"/>
        <family val="2"/>
      </rPr>
      <t>100</t>
    </r>
    <r>
      <rPr>
        <sz val="10"/>
        <color theme="1"/>
        <rFont val="Calibri"/>
        <family val="2"/>
      </rPr>
      <t xml:space="preserve"> - Both of these
</t>
    </r>
    <r>
      <rPr>
        <b/>
        <sz val="10"/>
        <color indexed="8"/>
        <rFont val="Calibri"/>
        <family val="2"/>
      </rPr>
      <t>50</t>
    </r>
    <r>
      <rPr>
        <sz val="10"/>
        <color theme="1"/>
        <rFont val="Calibri"/>
        <family val="2"/>
      </rPr>
      <t xml:space="preserve"> - Only one of these (please specify)
</t>
    </r>
    <r>
      <rPr>
        <b/>
        <sz val="10"/>
        <color indexed="8"/>
        <rFont val="Calibri"/>
        <family val="2"/>
      </rPr>
      <t>0</t>
    </r>
    <r>
      <rPr>
        <sz val="10"/>
        <color theme="1"/>
        <rFont val="Calibri"/>
        <family val="2"/>
      </rPr>
      <t xml:space="preserve"> - Level/goals not specified or defined.</t>
    </r>
  </si>
  <si>
    <r>
      <rPr>
        <b/>
        <sz val="10"/>
        <color indexed="8"/>
        <rFont val="Calibri"/>
        <family val="2"/>
      </rPr>
      <t>100</t>
    </r>
    <r>
      <rPr>
        <sz val="10"/>
        <color theme="1"/>
        <rFont val="Calibri"/>
        <family val="2"/>
      </rPr>
      <t xml:space="preserve"> - Two or more of these (please specify)
</t>
    </r>
    <r>
      <rPr>
        <b/>
        <sz val="10"/>
        <color indexed="8"/>
        <rFont val="Calibri"/>
        <family val="2"/>
      </rPr>
      <t>50</t>
    </r>
    <r>
      <rPr>
        <sz val="10"/>
        <color theme="1"/>
        <rFont val="Calibri"/>
        <family val="2"/>
      </rPr>
      <t xml:space="preserve"> - At least one of these (please specify)
</t>
    </r>
    <r>
      <rPr>
        <b/>
        <sz val="10"/>
        <color indexed="8"/>
        <rFont val="Calibri"/>
        <family val="2"/>
      </rPr>
      <t>0</t>
    </r>
    <r>
      <rPr>
        <sz val="10"/>
        <color theme="1"/>
        <rFont val="Calibri"/>
        <family val="2"/>
      </rPr>
      <t xml:space="preserve"> - None of these elements</t>
    </r>
  </si>
  <si>
    <r>
      <rPr>
        <b/>
        <sz val="10"/>
        <color indexed="8"/>
        <rFont val="Calibri"/>
        <family val="2"/>
      </rPr>
      <t>100</t>
    </r>
    <r>
      <rPr>
        <sz val="10"/>
        <color theme="1"/>
        <rFont val="Calibri"/>
        <family val="2"/>
      </rPr>
      <t xml:space="preserve"> - Both of these
</t>
    </r>
    <r>
      <rPr>
        <b/>
        <sz val="10"/>
        <color indexed="8"/>
        <rFont val="Calibri"/>
        <family val="2"/>
      </rPr>
      <t>50</t>
    </r>
    <r>
      <rPr>
        <sz val="10"/>
        <color theme="1"/>
        <rFont val="Calibri"/>
        <family val="2"/>
      </rPr>
      <t xml:space="preserve"> - One of these (please specify)
</t>
    </r>
    <r>
      <rPr>
        <b/>
        <sz val="10"/>
        <color indexed="8"/>
        <rFont val="Calibri"/>
        <family val="2"/>
      </rPr>
      <t>0</t>
    </r>
    <r>
      <rPr>
        <sz val="10"/>
        <color theme="1"/>
        <rFont val="Calibri"/>
        <family val="2"/>
      </rPr>
      <t xml:space="preserve"> - None. Migrants only benefit from general support. If there is targeted support for migrants, it is only through voluntary initiatives. </t>
    </r>
  </si>
  <si>
    <r>
      <rPr>
        <b/>
        <sz val="10"/>
        <color indexed="8"/>
        <rFont val="Calibri"/>
        <family val="2"/>
      </rPr>
      <t>100</t>
    </r>
    <r>
      <rPr>
        <sz val="10"/>
        <color theme="1"/>
        <rFont val="Calibri"/>
        <family val="2"/>
      </rPr>
      <t xml:space="preserve"> - Both of these
</t>
    </r>
    <r>
      <rPr>
        <b/>
        <sz val="10"/>
        <color indexed="8"/>
        <rFont val="Calibri"/>
        <family val="2"/>
      </rPr>
      <t>50</t>
    </r>
    <r>
      <rPr>
        <sz val="10"/>
        <color theme="1"/>
        <rFont val="Calibri"/>
        <family val="2"/>
      </rPr>
      <t xml:space="preserve"> - One of these (please specify)
</t>
    </r>
    <r>
      <rPr>
        <b/>
        <sz val="10"/>
        <color indexed="8"/>
        <rFont val="Calibri"/>
        <family val="2"/>
      </rPr>
      <t>0</t>
    </r>
    <r>
      <rPr>
        <sz val="10"/>
        <color theme="1"/>
        <rFont val="Calibri"/>
        <family val="2"/>
      </rPr>
      <t xml:space="preserve"> - Intercultural education not included in curriculum, or intercultural education does not include appreciation of cultural diversity (please specify).</t>
    </r>
  </si>
  <si>
    <r>
      <rPr>
        <b/>
        <sz val="10"/>
        <color indexed="8"/>
        <rFont val="Calibri"/>
        <family val="2"/>
      </rPr>
      <t>100</t>
    </r>
    <r>
      <rPr>
        <sz val="10"/>
        <color theme="1"/>
        <rFont val="Calibri"/>
        <family val="2"/>
      </rPr>
      <t xml:space="preserve"> - Both of these
</t>
    </r>
    <r>
      <rPr>
        <b/>
        <sz val="10"/>
        <color indexed="8"/>
        <rFont val="Calibri"/>
        <family val="2"/>
      </rPr>
      <t>50</t>
    </r>
    <r>
      <rPr>
        <sz val="10"/>
        <color theme="1"/>
        <rFont val="Calibri"/>
        <family val="2"/>
      </rPr>
      <t xml:space="preserve"> - One of these (please specify)
</t>
    </r>
    <r>
      <rPr>
        <b/>
        <sz val="10"/>
        <color indexed="8"/>
        <rFont val="Calibri"/>
        <family val="2"/>
      </rPr>
      <t>0</t>
    </r>
    <r>
      <rPr>
        <sz val="10"/>
        <color theme="1"/>
        <rFont val="Calibri"/>
        <family val="2"/>
      </rPr>
      <t xml:space="preserve"> - None</t>
    </r>
  </si>
  <si>
    <r>
      <rPr>
        <b/>
        <sz val="10"/>
        <color indexed="8"/>
        <rFont val="Calibri"/>
        <family val="2"/>
      </rPr>
      <t>100</t>
    </r>
    <r>
      <rPr>
        <sz val="10"/>
        <color theme="1"/>
        <rFont val="Calibri"/>
        <family val="2"/>
      </rPr>
      <t xml:space="preserve"> - A or B required 
</t>
    </r>
    <r>
      <rPr>
        <b/>
        <sz val="10"/>
        <color indexed="8"/>
        <rFont val="Calibri"/>
        <family val="2"/>
      </rPr>
      <t xml:space="preserve">50- </t>
    </r>
    <r>
      <rPr>
        <sz val="10"/>
        <color theme="1"/>
        <rFont val="Calibri"/>
        <family val="2"/>
      </rPr>
      <t xml:space="preserve"> A or B offered extensively to teachers 
</t>
    </r>
    <r>
      <rPr>
        <b/>
        <sz val="10"/>
        <color indexed="8"/>
        <rFont val="Calibri"/>
        <family val="2"/>
      </rPr>
      <t>0</t>
    </r>
    <r>
      <rPr>
        <sz val="10"/>
        <color theme="1"/>
        <rFont val="Calibri"/>
        <family val="2"/>
      </rPr>
      <t xml:space="preserve"> - A or B only ad hoc / project basis </t>
    </r>
  </si>
  <si>
    <r>
      <rPr>
        <b/>
        <sz val="10"/>
        <rFont val="Calibri"/>
        <family val="2"/>
      </rPr>
      <t>Compulsory education as a legal right.</t>
    </r>
    <r>
      <rPr>
        <sz val="10"/>
        <rFont val="Calibri"/>
        <family val="2"/>
      </rPr>
      <t xml:space="preserve">
 The basic rule is art. 38 law decree 286 of July 25, 1998: "All foreign pupils are required to attend school ad have the right to education..." According to the Decree of the President of the Republic DPR 394/1999, 31rst of August 1999, which is a Decree of implement of Law 40/1998, concerning immigration, foreign minors who are present in the national territory have the right to education, in the forms and ways foreseen for Italian citizens, indipendently from their position in relationship to their stay. As the Italians, they have to accomplish with compulsory education. This is stated in article 45 of the Decree, school enrolment.
</t>
    </r>
    <r>
      <rPr>
        <b/>
        <sz val="10"/>
        <rFont val="Calibri"/>
        <family val="2"/>
      </rPr>
      <t xml:space="preserve">
 Access to non-compulsory education. 
</t>
    </r>
    <r>
      <rPr>
        <sz val="10"/>
        <rFont val="Calibri"/>
        <family val="2"/>
      </rPr>
      <t xml:space="preserve">Usually, all children have access to pre-primary school (only in the biggest cities there are some problems but in fact almost all children attend primary school). Most migrant pupils are enrolled in technical-vocational high schools. The Guidelines for the access and the integration of foreign pupils suggest  that the schools pay special attention to migrant pupils that risk to drop out and  eventually guide them towards the CTP-  Centri Territoriali Permanenti (O.M. n. 455/97) for vocational education. Undocumented -older than 18- have no access to higher education.  Only regular migrants can enrol into higher education. </t>
    </r>
  </si>
  <si>
    <r>
      <t xml:space="preserve">Consultation of foreign residents on national level:
</t>
    </r>
    <r>
      <rPr>
        <b/>
        <sz val="10"/>
        <color indexed="8"/>
        <rFont val="Calibri"/>
        <family val="2"/>
      </rPr>
      <t>Regular consultation</t>
    </r>
    <r>
      <rPr>
        <sz val="10"/>
        <color theme="1"/>
        <rFont val="Calibri"/>
        <family val="2"/>
      </rPr>
      <t xml:space="preserve">: consultation of immigrant population or of immigrant associations is structurally organised for policies which are relevant for foreign residents
</t>
    </r>
    <r>
      <rPr>
        <b/>
        <sz val="10"/>
        <color indexed="8"/>
        <rFont val="Calibri"/>
        <family val="2"/>
      </rPr>
      <t>Ad-hoc consultation</t>
    </r>
    <r>
      <rPr>
        <sz val="10"/>
        <color theme="1"/>
        <rFont val="Calibri"/>
        <family val="2"/>
      </rPr>
      <t xml:space="preserve">: consultation of immigrant population or immigrant associations exists but is not structurally organised
Consultation powers:
a) Right of initiative to make its own reports or recommendations, even when not consulted.
b) Right to a response by the national authority to the its advice or recommendations.  </t>
    </r>
  </si>
  <si>
    <r>
      <rPr>
        <b/>
        <sz val="10"/>
        <color indexed="8"/>
        <rFont val="Calibri"/>
        <family val="2"/>
      </rPr>
      <t>100</t>
    </r>
    <r>
      <rPr>
        <sz val="10"/>
        <color theme="1"/>
        <rFont val="Calibri"/>
        <family val="2"/>
      </rPr>
      <t xml:space="preserve"> - Equal access with nationals (no restrictions imposed by government)
</t>
    </r>
    <r>
      <rPr>
        <b/>
        <sz val="10"/>
        <color indexed="8"/>
        <rFont val="Calibri"/>
        <family val="2"/>
      </rPr>
      <t>50</t>
    </r>
    <r>
      <rPr>
        <sz val="10"/>
        <color theme="1"/>
        <rFont val="Calibri"/>
        <family val="2"/>
      </rPr>
      <t xml:space="preserve"> - Restricted access to internal elected positions
</t>
    </r>
    <r>
      <rPr>
        <b/>
        <sz val="10"/>
        <color indexed="8"/>
        <rFont val="Calibri"/>
        <family val="2"/>
      </rPr>
      <t>0</t>
    </r>
    <r>
      <rPr>
        <sz val="10"/>
        <color theme="1"/>
        <rFont val="Calibri"/>
        <family val="2"/>
      </rPr>
      <t xml:space="preserve"> - Other official/legal restrictions apply</t>
    </r>
  </si>
  <si>
    <r>
      <rPr>
        <b/>
        <sz val="10"/>
        <color indexed="8"/>
        <rFont val="Calibri"/>
        <family val="2"/>
      </rPr>
      <t>100</t>
    </r>
    <r>
      <rPr>
        <sz val="10"/>
        <color theme="1"/>
        <rFont val="Calibri"/>
        <family val="2"/>
      </rPr>
      <t xml:space="preserve"> - Regular consultation, together with a) anf b) 
</t>
    </r>
    <r>
      <rPr>
        <b/>
        <sz val="10"/>
        <color indexed="8"/>
        <rFont val="Calibri"/>
        <family val="2"/>
      </rPr>
      <t>75</t>
    </r>
    <r>
      <rPr>
        <sz val="10"/>
        <color theme="1"/>
        <rFont val="Calibri"/>
        <family val="2"/>
      </rPr>
      <t xml:space="preserve"> -  Regular consultation, with members elected or appointed by foreign residents or associations (with or without state intervention)
</t>
    </r>
    <r>
      <rPr>
        <b/>
        <sz val="10"/>
        <color indexed="8"/>
        <rFont val="Calibri"/>
        <family val="2"/>
      </rPr>
      <t>50</t>
    </r>
    <r>
      <rPr>
        <sz val="10"/>
        <color theme="1"/>
        <rFont val="Calibri"/>
        <family val="2"/>
      </rPr>
      <t xml:space="preserve"> - Regular consultation of foreign residents on national level, with members selected/appointed by state only
</t>
    </r>
    <r>
      <rPr>
        <b/>
        <sz val="10"/>
        <color indexed="8"/>
        <rFont val="Calibri"/>
        <family val="2"/>
      </rPr>
      <t>25</t>
    </r>
    <r>
      <rPr>
        <sz val="10"/>
        <color theme="1"/>
        <rFont val="Calibri"/>
        <family val="2"/>
      </rPr>
      <t xml:space="preserve">  - ad-hoc consultation of foreign residents on national level
</t>
    </r>
    <r>
      <rPr>
        <b/>
        <sz val="10"/>
        <color indexed="8"/>
        <rFont val="Calibri"/>
        <family val="2"/>
      </rPr>
      <t xml:space="preserve">0 </t>
    </r>
    <r>
      <rPr>
        <sz val="10"/>
        <color theme="1"/>
        <rFont val="Calibri"/>
        <family val="2"/>
      </rPr>
      <t xml:space="preserve">- No consultation at the national level
</t>
    </r>
  </si>
  <si>
    <r>
      <rPr>
        <b/>
        <sz val="10"/>
        <color indexed="8"/>
        <rFont val="Calibri"/>
        <family val="2"/>
      </rPr>
      <t>100</t>
    </r>
    <r>
      <rPr>
        <sz val="10"/>
        <color theme="1"/>
        <rFont val="Calibri"/>
        <family val="2"/>
      </rPr>
      <t xml:space="preserve"> - No Requirement OR Voluntary course/information (please specify which) 
</t>
    </r>
    <r>
      <rPr>
        <b/>
        <sz val="10"/>
        <color indexed="8"/>
        <rFont val="Calibri"/>
        <family val="2"/>
      </rPr>
      <t>50</t>
    </r>
    <r>
      <rPr>
        <sz val="10"/>
        <color theme="1"/>
        <rFont val="Calibri"/>
        <family val="2"/>
      </rPr>
      <t xml:space="preserve"> - Requirement to take a language course
</t>
    </r>
    <r>
      <rPr>
        <b/>
        <sz val="10"/>
        <color indexed="8"/>
        <rFont val="Calibri"/>
        <family val="2"/>
      </rPr>
      <t>0</t>
    </r>
    <r>
      <rPr>
        <sz val="10"/>
        <color theme="1"/>
        <rFont val="Calibri"/>
        <family val="2"/>
      </rPr>
      <t xml:space="preserve"> - Requirement includes language test/assessment</t>
    </r>
  </si>
  <si>
    <r>
      <rPr>
        <b/>
        <sz val="10"/>
        <color indexed="8"/>
        <rFont val="Calibri"/>
        <family val="2"/>
      </rPr>
      <t>100 -</t>
    </r>
    <r>
      <rPr>
        <sz val="10"/>
        <color theme="1"/>
        <rFont val="Calibri"/>
        <family val="2"/>
      </rPr>
      <t xml:space="preserve"> &gt; 5 years
</t>
    </r>
    <r>
      <rPr>
        <b/>
        <sz val="10"/>
        <color indexed="8"/>
        <rFont val="Calibri"/>
        <family val="2"/>
      </rPr>
      <t>50</t>
    </r>
    <r>
      <rPr>
        <sz val="10"/>
        <color theme="1"/>
        <rFont val="Calibri"/>
        <family val="2"/>
      </rPr>
      <t xml:space="preserve"> - 5 years 
</t>
    </r>
    <r>
      <rPr>
        <b/>
        <sz val="10"/>
        <color indexed="8"/>
        <rFont val="Calibri"/>
        <family val="2"/>
      </rPr>
      <t>0</t>
    </r>
    <r>
      <rPr>
        <sz val="10"/>
        <color theme="1"/>
        <rFont val="Calibri"/>
        <family val="2"/>
      </rPr>
      <t xml:space="preserve"> - &lt; 5 years</t>
    </r>
  </si>
  <si>
    <r>
      <rPr>
        <b/>
        <sz val="10"/>
        <color indexed="8"/>
        <rFont val="Calibri"/>
        <family val="2"/>
      </rPr>
      <t xml:space="preserve">100 - </t>
    </r>
    <r>
      <rPr>
        <sz val="10"/>
        <color theme="1"/>
        <rFont val="Calibri"/>
        <family val="2"/>
      </rPr>
      <t xml:space="preserve">Automatically
</t>
    </r>
    <r>
      <rPr>
        <b/>
        <sz val="10"/>
        <color indexed="8"/>
        <rFont val="Calibri"/>
        <family val="2"/>
      </rPr>
      <t>50</t>
    </r>
    <r>
      <rPr>
        <sz val="10"/>
        <color theme="1"/>
        <rFont val="Calibri"/>
        <family val="2"/>
      </rPr>
      <t xml:space="preserve"> - Upon application
</t>
    </r>
    <r>
      <rPr>
        <b/>
        <sz val="10"/>
        <color indexed="8"/>
        <rFont val="Calibri"/>
        <family val="2"/>
      </rPr>
      <t>0</t>
    </r>
    <r>
      <rPr>
        <sz val="10"/>
        <color theme="1"/>
        <rFont val="Calibri"/>
        <family val="2"/>
      </rPr>
      <t xml:space="preserve"> - Provided original requirements are still met </t>
    </r>
  </si>
  <si>
    <r>
      <rPr>
        <b/>
        <sz val="10"/>
        <color indexed="8"/>
        <rFont val="Calibri"/>
        <family val="2"/>
      </rPr>
      <t xml:space="preserve">100 - </t>
    </r>
    <r>
      <rPr>
        <sz val="10"/>
        <color theme="1"/>
        <rFont val="Calibri"/>
        <family val="2"/>
      </rPr>
      <t xml:space="preserve">≥ 3 years
</t>
    </r>
    <r>
      <rPr>
        <b/>
        <sz val="10"/>
        <color indexed="8"/>
        <rFont val="Calibri"/>
        <family val="2"/>
      </rPr>
      <t>50</t>
    </r>
    <r>
      <rPr>
        <sz val="10"/>
        <color theme="1"/>
        <rFont val="Calibri"/>
        <family val="2"/>
      </rPr>
      <t xml:space="preserve"> - 1 year&lt; , &lt; 3 years
</t>
    </r>
    <r>
      <rPr>
        <b/>
        <sz val="10"/>
        <color indexed="8"/>
        <rFont val="Calibri"/>
        <family val="2"/>
      </rPr>
      <t xml:space="preserve">0 - </t>
    </r>
    <r>
      <rPr>
        <sz val="10"/>
        <color theme="1"/>
        <rFont val="Calibri"/>
        <family val="2"/>
      </rPr>
      <t>≤ 1  year</t>
    </r>
  </si>
  <si>
    <r>
      <rPr>
        <b/>
        <sz val="10"/>
        <color indexed="8"/>
        <rFont val="Calibri"/>
        <family val="2"/>
      </rPr>
      <t>100</t>
    </r>
    <r>
      <rPr>
        <sz val="10"/>
        <color theme="1"/>
        <rFont val="Calibri"/>
        <family val="2"/>
      </rPr>
      <t xml:space="preserve"> - Equal access with nationals 
</t>
    </r>
    <r>
      <rPr>
        <b/>
        <sz val="10"/>
        <color indexed="8"/>
        <rFont val="Calibri"/>
        <family val="2"/>
      </rPr>
      <t>50</t>
    </r>
    <r>
      <rPr>
        <sz val="10"/>
        <color theme="1"/>
        <rFont val="Calibri"/>
        <family val="2"/>
      </rPr>
      <t xml:space="preserve"> - Priority to nationals
</t>
    </r>
    <r>
      <rPr>
        <b/>
        <sz val="10"/>
        <color indexed="8"/>
        <rFont val="Calibri"/>
        <family val="2"/>
      </rPr>
      <t>0</t>
    </r>
    <r>
      <rPr>
        <sz val="10"/>
        <color theme="1"/>
        <rFont val="Calibri"/>
        <family val="2"/>
      </rPr>
      <t xml:space="preserve"> - Other limiting conditions apply</t>
    </r>
  </si>
  <si>
    <r>
      <rPr>
        <b/>
        <sz val="10"/>
        <color indexed="8"/>
        <rFont val="Calibri"/>
        <family val="2"/>
      </rPr>
      <t>100</t>
    </r>
    <r>
      <rPr>
        <sz val="10"/>
        <color theme="1"/>
        <rFont val="Calibri"/>
        <family val="2"/>
      </rPr>
      <t xml:space="preserve"> - After ≤ 5 years of total residence(please specify)
</t>
    </r>
    <r>
      <rPr>
        <b/>
        <sz val="10"/>
        <color indexed="8"/>
        <rFont val="Calibri"/>
        <family val="2"/>
      </rPr>
      <t>50</t>
    </r>
    <r>
      <rPr>
        <sz val="10"/>
        <color theme="1"/>
        <rFont val="Calibri"/>
        <family val="2"/>
      </rPr>
      <t xml:space="preserve"> - After &gt; 5 &lt; 10 years of total residence (please specify)
</t>
    </r>
    <r>
      <rPr>
        <b/>
        <sz val="10"/>
        <color indexed="8"/>
        <rFont val="Calibri"/>
        <family val="2"/>
      </rPr>
      <t>0</t>
    </r>
    <r>
      <rPr>
        <sz val="10"/>
        <color theme="1"/>
        <rFont val="Calibri"/>
        <family val="2"/>
      </rPr>
      <t xml:space="preserve"> - After ≥ 10 years of total residence (please specify)</t>
    </r>
  </si>
  <si>
    <r>
      <rPr>
        <b/>
        <sz val="10"/>
        <color indexed="8"/>
        <rFont val="Calibri"/>
        <family val="2"/>
      </rPr>
      <t>100</t>
    </r>
    <r>
      <rPr>
        <sz val="10"/>
        <color theme="1"/>
        <rFont val="Calibri"/>
        <family val="2"/>
      </rPr>
      <t xml:space="preserve"> - No Assessment OR A1 or less set as standard (please specify which)
</t>
    </r>
    <r>
      <rPr>
        <b/>
        <sz val="10"/>
        <color indexed="8"/>
        <rFont val="Calibri"/>
        <family val="2"/>
      </rPr>
      <t>50</t>
    </r>
    <r>
      <rPr>
        <sz val="10"/>
        <color theme="1"/>
        <rFont val="Calibri"/>
        <family val="2"/>
      </rPr>
      <t xml:space="preserve"> - A2 set as standard
</t>
    </r>
    <r>
      <rPr>
        <b/>
        <sz val="10"/>
        <color indexed="8"/>
        <rFont val="Calibri"/>
        <family val="2"/>
      </rPr>
      <t>0</t>
    </r>
    <r>
      <rPr>
        <sz val="10"/>
        <color theme="1"/>
        <rFont val="Calibri"/>
        <family val="2"/>
      </rPr>
      <t xml:space="preserve"> - B1 or higher set as standard. OR no standards, based on administrative discretion.(please specify which)</t>
    </r>
  </si>
  <si>
    <r>
      <rPr>
        <b/>
        <sz val="10"/>
        <color indexed="8"/>
        <rFont val="Calibri"/>
        <family val="2"/>
      </rPr>
      <t>100</t>
    </r>
    <r>
      <rPr>
        <sz val="10"/>
        <color theme="1"/>
        <rFont val="Calibri"/>
        <family val="2"/>
      </rPr>
      <t xml:space="preserve"> - No Requirement OR Voluntary provision of information (please specify which)
</t>
    </r>
    <r>
      <rPr>
        <b/>
        <sz val="10"/>
        <color indexed="8"/>
        <rFont val="Calibri"/>
        <family val="2"/>
      </rPr>
      <t>50</t>
    </r>
    <r>
      <rPr>
        <sz val="10"/>
        <color theme="1"/>
        <rFont val="Calibri"/>
        <family val="2"/>
      </rPr>
      <t xml:space="preserve"> - Requirement to complete a course
</t>
    </r>
    <r>
      <rPr>
        <b/>
        <sz val="10"/>
        <color indexed="8"/>
        <rFont val="Calibri"/>
        <family val="2"/>
      </rPr>
      <t xml:space="preserve">0 </t>
    </r>
    <r>
      <rPr>
        <sz val="10"/>
        <color theme="1"/>
        <rFont val="Calibri"/>
        <family val="2"/>
      </rPr>
      <t>- Requirement to pass an integration test/assessment</t>
    </r>
  </si>
  <si>
    <r>
      <rPr>
        <b/>
        <sz val="10"/>
        <color indexed="8"/>
        <rFont val="Calibri"/>
        <family val="2"/>
      </rPr>
      <t>100</t>
    </r>
    <r>
      <rPr>
        <sz val="10"/>
        <color theme="1"/>
        <rFont val="Calibri"/>
        <family val="2"/>
      </rPr>
      <t xml:space="preserve"> - None 
</t>
    </r>
    <r>
      <rPr>
        <b/>
        <sz val="10"/>
        <color indexed="8"/>
        <rFont val="Calibri"/>
        <family val="2"/>
      </rPr>
      <t>50</t>
    </r>
    <r>
      <rPr>
        <sz val="10"/>
        <color theme="1"/>
        <rFont val="Calibri"/>
        <family val="2"/>
      </rPr>
      <t xml:space="preserve"> - Minimum income (e.g. acknowledged level of poverty threshold)/no income source is excluded
</t>
    </r>
    <r>
      <rPr>
        <b/>
        <sz val="10"/>
        <color indexed="8"/>
        <rFont val="Calibri"/>
        <family val="2"/>
      </rPr>
      <t>0</t>
    </r>
    <r>
      <rPr>
        <sz val="10"/>
        <color theme="1"/>
        <rFont val="Calibri"/>
        <family val="2"/>
      </rPr>
      <t xml:space="preserve"> - Additional requirements (e.g. employment, stable and sufficient resources, higher levels of income)</t>
    </r>
  </si>
  <si>
    <r>
      <rPr>
        <b/>
        <sz val="10"/>
        <color indexed="8"/>
        <rFont val="Calibri"/>
        <family val="2"/>
      </rPr>
      <t xml:space="preserve">100 </t>
    </r>
    <r>
      <rPr>
        <sz val="10"/>
        <color theme="1"/>
        <rFont val="Calibri"/>
        <family val="2"/>
      </rPr>
      <t xml:space="preserve">- Crimes with sentences of imprisonment for ≥ 5 years OR Use of qualifying period instead of refusal
</t>
    </r>
    <r>
      <rPr>
        <b/>
        <sz val="10"/>
        <color indexed="8"/>
        <rFont val="Calibri"/>
        <family val="2"/>
      </rPr>
      <t>50</t>
    </r>
    <r>
      <rPr>
        <sz val="10"/>
        <color theme="1"/>
        <rFont val="Calibri"/>
        <family val="2"/>
      </rPr>
      <t xml:space="preserve"> - Crimes with sentences of imprisonment for &lt; 5 years
</t>
    </r>
    <r>
      <rPr>
        <b/>
        <sz val="10"/>
        <color indexed="8"/>
        <rFont val="Calibri"/>
        <family val="2"/>
      </rPr>
      <t xml:space="preserve">0 </t>
    </r>
    <r>
      <rPr>
        <sz val="10"/>
        <color theme="1"/>
        <rFont val="Calibri"/>
        <family val="2"/>
      </rPr>
      <t>- For other offences (e.g. misdemeanours, minor offenses, pending criminal procedure)</t>
    </r>
  </si>
  <si>
    <r>
      <rPr>
        <b/>
        <sz val="10"/>
        <color indexed="8"/>
        <rFont val="Calibri"/>
        <family val="2"/>
      </rPr>
      <t>100</t>
    </r>
    <r>
      <rPr>
        <sz val="10"/>
        <color theme="1"/>
        <rFont val="Calibri"/>
        <family val="2"/>
      </rPr>
      <t xml:space="preserve"> - All three grounds
</t>
    </r>
    <r>
      <rPr>
        <b/>
        <sz val="10"/>
        <color indexed="8"/>
        <rFont val="Calibri"/>
        <family val="2"/>
      </rPr>
      <t>50</t>
    </r>
    <r>
      <rPr>
        <sz val="10"/>
        <color theme="1"/>
        <rFont val="Calibri"/>
        <family val="2"/>
      </rPr>
      <t xml:space="preserve"> - Two grounds (please specify which ones)
</t>
    </r>
    <r>
      <rPr>
        <b/>
        <sz val="10"/>
        <color indexed="8"/>
        <rFont val="Calibri"/>
        <family val="2"/>
      </rPr>
      <t>0</t>
    </r>
    <r>
      <rPr>
        <sz val="10"/>
        <color theme="1"/>
        <rFont val="Calibri"/>
        <family val="2"/>
      </rPr>
      <t xml:space="preserve"> - Ground a, none, or only based on international standards or constitution, subject to judicial interpretation</t>
    </r>
  </si>
  <si>
    <r>
      <rPr>
        <b/>
        <sz val="10"/>
        <color indexed="8"/>
        <rFont val="Calibri"/>
        <family val="2"/>
      </rPr>
      <t>100</t>
    </r>
    <r>
      <rPr>
        <sz val="10"/>
        <color theme="1"/>
        <rFont val="Calibri"/>
        <family val="2"/>
      </rPr>
      <t xml:space="preserve"> - All three grounds
</t>
    </r>
    <r>
      <rPr>
        <b/>
        <sz val="10"/>
        <color indexed="8"/>
        <rFont val="Calibri"/>
        <family val="2"/>
      </rPr>
      <t>50</t>
    </r>
    <r>
      <rPr>
        <sz val="10"/>
        <color theme="1"/>
        <rFont val="Calibri"/>
        <family val="2"/>
      </rPr>
      <t xml:space="preserve"> - Two grounds
</t>
    </r>
    <r>
      <rPr>
        <b/>
        <sz val="10"/>
        <color indexed="8"/>
        <rFont val="Calibri"/>
        <family val="2"/>
      </rPr>
      <t xml:space="preserve">0 </t>
    </r>
    <r>
      <rPr>
        <sz val="10"/>
        <color theme="1"/>
        <rFont val="Calibri"/>
        <family val="2"/>
      </rPr>
      <t>- Ground a, none, or only based on international standards or constitution, subject to judicial interpretation</t>
    </r>
  </si>
  <si>
    <r>
      <rPr>
        <b/>
        <sz val="10"/>
        <color indexed="8"/>
        <rFont val="Calibri"/>
        <family val="2"/>
      </rPr>
      <t>0</t>
    </r>
    <r>
      <rPr>
        <sz val="10"/>
        <color theme="1"/>
        <rFont val="Calibri"/>
        <family val="2"/>
      </rPr>
      <t xml:space="preserve"> - None
</t>
    </r>
    <r>
      <rPr>
        <b/>
        <sz val="10"/>
        <color indexed="8"/>
        <rFont val="Calibri"/>
        <family val="2"/>
      </rPr>
      <t>25</t>
    </r>
    <r>
      <rPr>
        <sz val="10"/>
        <color theme="1"/>
        <rFont val="Calibri"/>
        <family val="2"/>
      </rPr>
      <t xml:space="preserve"> - One of these 
</t>
    </r>
    <r>
      <rPr>
        <b/>
        <sz val="10"/>
        <color indexed="8"/>
        <rFont val="Calibri"/>
        <family val="2"/>
      </rPr>
      <t>50</t>
    </r>
    <r>
      <rPr>
        <sz val="10"/>
        <color theme="1"/>
        <rFont val="Calibri"/>
        <family val="2"/>
      </rPr>
      <t xml:space="preserve"> - Two of these
</t>
    </r>
    <r>
      <rPr>
        <b/>
        <sz val="10"/>
        <color indexed="8"/>
        <rFont val="Calibri"/>
        <family val="2"/>
      </rPr>
      <t xml:space="preserve">75 - </t>
    </r>
    <r>
      <rPr>
        <sz val="10"/>
        <color theme="1"/>
        <rFont val="Calibri"/>
        <family val="2"/>
      </rPr>
      <t xml:space="preserve">Three of these
</t>
    </r>
    <r>
      <rPr>
        <b/>
        <sz val="10"/>
        <color indexed="8"/>
        <rFont val="Calibri"/>
        <family val="2"/>
      </rPr>
      <t>100</t>
    </r>
    <r>
      <rPr>
        <sz val="10"/>
        <color theme="1"/>
        <rFont val="Calibri"/>
        <family val="2"/>
      </rPr>
      <t xml:space="preserve"> - All four of these </t>
    </r>
  </si>
  <si>
    <r>
      <rPr>
        <b/>
        <sz val="10"/>
        <color indexed="8"/>
        <rFont val="Calibri"/>
        <family val="2"/>
      </rPr>
      <t>100</t>
    </r>
    <r>
      <rPr>
        <sz val="10"/>
        <color theme="1"/>
        <rFont val="Calibri"/>
        <family val="2"/>
      </rPr>
      <t xml:space="preserve"> - All three grounds
</t>
    </r>
    <r>
      <rPr>
        <b/>
        <sz val="10"/>
        <color indexed="8"/>
        <rFont val="Calibri"/>
        <family val="2"/>
      </rPr>
      <t>50</t>
    </r>
    <r>
      <rPr>
        <sz val="10"/>
        <color theme="1"/>
        <rFont val="Calibri"/>
        <family val="2"/>
      </rPr>
      <t xml:space="preserve"> - Two grounds
</t>
    </r>
    <r>
      <rPr>
        <b/>
        <sz val="10"/>
        <color indexed="8"/>
        <rFont val="Calibri"/>
        <family val="2"/>
      </rPr>
      <t>0</t>
    </r>
    <r>
      <rPr>
        <sz val="10"/>
        <color theme="1"/>
        <rFont val="Calibri"/>
        <family val="2"/>
      </rPr>
      <t xml:space="preserve"> - Ground A </t>
    </r>
  </si>
  <si>
    <r>
      <rPr>
        <b/>
        <sz val="10"/>
        <color indexed="8"/>
        <rFont val="Calibri"/>
        <family val="2"/>
      </rPr>
      <t xml:space="preserve">0 - </t>
    </r>
    <r>
      <rPr>
        <sz val="10"/>
        <color theme="1"/>
        <rFont val="Calibri"/>
        <family val="2"/>
      </rPr>
      <t xml:space="preserve">No specialized Body
</t>
    </r>
    <r>
      <rPr>
        <b/>
        <sz val="10"/>
        <color indexed="8"/>
        <rFont val="Calibri"/>
        <family val="2"/>
      </rPr>
      <t>33</t>
    </r>
    <r>
      <rPr>
        <sz val="10"/>
        <color theme="1"/>
        <rFont val="Calibri"/>
        <family val="2"/>
      </rPr>
      <t xml:space="preserve"> - One of these
</t>
    </r>
    <r>
      <rPr>
        <b/>
        <sz val="10"/>
        <color indexed="8"/>
        <rFont val="Calibri"/>
        <family val="2"/>
      </rPr>
      <t>67</t>
    </r>
    <r>
      <rPr>
        <sz val="10"/>
        <color theme="1"/>
        <rFont val="Calibri"/>
        <family val="2"/>
      </rPr>
      <t xml:space="preserve"> - Two of these
</t>
    </r>
    <r>
      <rPr>
        <b/>
        <sz val="10"/>
        <color indexed="8"/>
        <rFont val="Calibri"/>
        <family val="2"/>
      </rPr>
      <t>100</t>
    </r>
    <r>
      <rPr>
        <sz val="10"/>
        <color theme="1"/>
        <rFont val="Calibri"/>
        <family val="2"/>
      </rPr>
      <t xml:space="preserve"> - Three of these </t>
    </r>
  </si>
  <si>
    <r>
      <rPr>
        <b/>
        <sz val="10"/>
        <color indexed="8"/>
        <rFont val="Calibri"/>
        <family val="2"/>
      </rPr>
      <t xml:space="preserve">100 </t>
    </r>
    <r>
      <rPr>
        <sz val="10"/>
        <color theme="1"/>
        <rFont val="Calibri"/>
        <family val="2"/>
      </rPr>
      <t xml:space="preserve">- Both of these 
</t>
    </r>
    <r>
      <rPr>
        <b/>
        <sz val="10"/>
        <color indexed="8"/>
        <rFont val="Calibri"/>
        <family val="2"/>
      </rPr>
      <t xml:space="preserve">50 </t>
    </r>
    <r>
      <rPr>
        <sz val="10"/>
        <color theme="1"/>
        <rFont val="Calibri"/>
        <family val="2"/>
      </rPr>
      <t xml:space="preserve">- Only A 
</t>
    </r>
    <r>
      <rPr>
        <b/>
        <sz val="10"/>
        <color indexed="8"/>
        <rFont val="Calibri"/>
        <family val="2"/>
      </rPr>
      <t xml:space="preserve">0 </t>
    </r>
    <r>
      <rPr>
        <sz val="10"/>
        <color theme="1"/>
        <rFont val="Calibri"/>
        <family val="2"/>
      </rPr>
      <t>- None of these</t>
    </r>
  </si>
  <si>
    <r>
      <rPr>
        <b/>
        <sz val="10"/>
        <color theme="1"/>
        <rFont val="Calibri"/>
        <family val="2"/>
      </rPr>
      <t>100</t>
    </r>
    <r>
      <rPr>
        <sz val="10"/>
        <color theme="1"/>
        <rFont val="Calibri"/>
        <family val="2"/>
      </rPr>
      <t xml:space="preserve"> - all three
50 -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</si>
  <si>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t xml:space="preserve">The Social Welfare and Pensions Act </t>
    </r>
    <r>
      <rPr>
        <b/>
        <sz val="10"/>
        <rFont val="Calibri"/>
        <family val="2"/>
      </rPr>
      <t>2014</t>
    </r>
    <r>
      <rPr>
        <sz val="10"/>
        <rFont val="Calibri"/>
        <family val="2"/>
      </rPr>
      <t xml:space="preserve"> introduced the 'habitual residence' condition. For all social welfare payments in Ireland, applicants must satisfy the rules for each scheme to qualify and must also be 'habitually resident' in Ireland to qualify for the payment. Only Stamp 4 residence permit holders have equal access regardless of the length of the residence permit, which may range from periods of 6 months to five years depending on circumstances. This does not include many persons who are granted residence permission following a family reunion application (except for refugees and parents/spouses of Irish citizens). Certain exemptions from HRC may apply for family payments. </t>
    </r>
  </si>
  <si>
    <r>
      <t xml:space="preserve">Migrant Integration Strategy 2017-2020 published and acknowledges that promoting integration will require action not alone by all Government Departments but also by public bodies. Action 44 relates to the Public Employment Service and states that Proactive outreach and support measures will be undertaken by all public sector employers to increase the number of persons from an immigrant background working at all levels in the civil service and wider public service. There will be a particular focus on increasing the numbers of people from immigrant backgrounds working in front-line services. This work will have regard to public service employment principles of merit and transparency, and to restrictions regarding non-EEA nationals working in the Irish Public Service. </t>
    </r>
    <r>
      <rPr>
        <b/>
        <sz val="10"/>
        <rFont val="Calibri"/>
        <family val="2"/>
      </rPr>
      <t xml:space="preserve">NOTE: </t>
    </r>
    <r>
      <rPr>
        <sz val="10"/>
        <rFont val="Calibri"/>
        <family val="2"/>
      </rPr>
      <t>Action 45 and the target of Dept. of Public Expenditure and Reform to make the Civil Service fully representative of Irish society we will</t>
    </r>
    <r>
      <rPr>
        <b/>
        <sz val="10"/>
        <rFont val="Calibri"/>
        <family val="2"/>
      </rPr>
      <t xml:space="preserve"> aim to have 1% </t>
    </r>
    <r>
      <rPr>
        <sz val="10"/>
        <rFont val="Calibri"/>
        <family val="2"/>
      </rPr>
      <t>of the workforce from ethnic minorities. (As per current CSO data regarding demographics in Ireland, approx. 12-17% of Irish population are foreign born, depending on the source).</t>
    </r>
  </si>
  <si>
    <r>
      <rPr>
        <b/>
        <sz val="10"/>
        <color theme="1"/>
        <rFont val="Calibri"/>
        <family val="2"/>
      </rPr>
      <t>100</t>
    </r>
    <r>
      <rPr>
        <sz val="10"/>
        <color theme="1"/>
        <rFont val="Calibri"/>
        <family val="2"/>
      </rPr>
      <t xml:space="preserve"> - all of these
</t>
    </r>
    <r>
      <rPr>
        <b/>
        <sz val="10"/>
        <color theme="1"/>
        <rFont val="Calibri"/>
        <family val="2"/>
      </rPr>
      <t>50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</si>
  <si>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t xml:space="preserve">Right to vote in national elections
</t>
    </r>
    <r>
      <rPr>
        <sz val="10"/>
        <rFont val="Calibri"/>
        <family val="2"/>
      </rPr>
      <t>Legislation provides for the possibility of giving political rights on the basis of recipocity, but this has in fact applied only to UK nationals.  Citizens of the United Kingdom may not vote in national referenda or presidential elections
Anyone legally resident in Ireland has the right to vote in local elections. They must be registered on the Electoral Register.</t>
    </r>
  </si>
  <si>
    <r>
      <t xml:space="preserve">Education and vocational training
</t>
    </r>
    <r>
      <rPr>
        <sz val="10"/>
        <rFont val="Calibri"/>
        <family val="2"/>
      </rPr>
      <t xml:space="preserve">Besides LTRs and refugees, single permit holders are entitled to participation in higher education under the same terms as Hungarian citizens. Art. 39(1)h of the Law 204/2011 on national higher education reflects this change (came into force on 1st Jan. 2014).
</t>
    </r>
    <r>
      <rPr>
        <b/>
        <sz val="10"/>
        <rFont val="Calibri"/>
        <family val="2"/>
      </rPr>
      <t xml:space="preserve">Study grants
</t>
    </r>
    <r>
      <rPr>
        <sz val="10"/>
        <rFont val="Calibri"/>
        <family val="2"/>
      </rPr>
      <t>The eligibility for study grant depends on the student status and not on the type of resident permit. If you are a student in higher education, there is no difference (cf. Art. 1. of Govt. decree 51/2007 (III.26.), but for becoming a student, there are certain exclusive conditions. Holders of the "single permit" may also get state support See Act CCIV of 2011 §39 (1) h</t>
    </r>
  </si>
  <si>
    <r>
      <t xml:space="preserve">Dependent parents/grandparents
</t>
    </r>
    <r>
      <rPr>
        <sz val="10"/>
        <rFont val="Calibri"/>
        <family val="2"/>
      </rPr>
      <t xml:space="preserve">Art 19 (4) and the commentary to the Act makes clear that dependent parents may reunite with their children.
</t>
    </r>
    <r>
      <rPr>
        <b/>
        <sz val="10"/>
        <rFont val="Calibri"/>
        <family val="2"/>
      </rPr>
      <t xml:space="preserve">Dependent adult children
</t>
    </r>
    <r>
      <rPr>
        <sz val="10"/>
        <rFont val="Calibri"/>
        <family val="2"/>
      </rPr>
      <t>Only dependency due to health reasons is recognised. Only in cases where for health reasons the person is unable to take care of herself/himself.</t>
    </r>
  </si>
  <si>
    <r>
      <rPr>
        <b/>
        <sz val="10"/>
        <rFont val="Calibri"/>
        <family val="2"/>
      </rPr>
      <t xml:space="preserve">Compulsory education as a legal right </t>
    </r>
    <r>
      <rPr>
        <sz val="10"/>
        <rFont val="Calibri"/>
        <family val="2"/>
      </rPr>
      <t xml:space="preserve">
Attendance is compulsory for TCNs with a residence permit, longer than three months. Reference:   The Act is 190/2011, regulating the personal scope of compulsory education.  
</t>
    </r>
    <r>
      <rPr>
        <b/>
        <sz val="10"/>
        <rFont val="Calibri"/>
        <family val="2"/>
      </rPr>
      <t xml:space="preserve">Access to non-compulsory education
</t>
    </r>
    <r>
      <rPr>
        <sz val="10"/>
        <rFont val="Calibri"/>
        <family val="2"/>
      </rPr>
      <t>Only LTRs, refugees, stateless persons, ethnic Hungarians, students under bilateral agreements, residents with a single permit and Blue Card have the same right as citizens (see Art 39. of Law 204/2011.)  "Ethnic Hungarians" are include two groups:  those falling into the scope of the "Status law" (on assistance to hungarians living in the neighbouring countries, except Austria) and others living in a non-EU country and "identifying themselves as Hungarian"</t>
    </r>
  </si>
  <si>
    <r>
      <rPr>
        <b/>
        <sz val="10"/>
        <rFont val="Calibri"/>
        <family val="2"/>
      </rPr>
      <t xml:space="preserve">Right to vote in local elections </t>
    </r>
    <r>
      <rPr>
        <sz val="10"/>
        <rFont val="Calibri"/>
        <family val="2"/>
      </rPr>
      <t xml:space="preserve">
Only LTR permit holders and refugees are eligible to vote, and not to stand. Type of residence counts irrespective of duration of stay.</t>
    </r>
  </si>
  <si>
    <r>
      <rPr>
        <b/>
        <sz val="10"/>
        <color theme="1"/>
        <rFont val="Calibri"/>
        <family val="2"/>
      </rPr>
      <t xml:space="preserve">100 - </t>
    </r>
    <r>
      <rPr>
        <sz val="10"/>
        <color theme="1"/>
        <rFont val="Calibri"/>
        <family val="2"/>
      </rPr>
      <t xml:space="preserve">Three of these 
</t>
    </r>
    <r>
      <rPr>
        <b/>
        <sz val="10"/>
        <color theme="1"/>
        <rFont val="Calibri"/>
        <family val="2"/>
      </rPr>
      <t xml:space="preserve">67 </t>
    </r>
    <r>
      <rPr>
        <sz val="10"/>
        <color theme="1"/>
        <rFont val="Calibri"/>
        <family val="2"/>
      </rPr>
      <t>- Two of these
33 - One of these</t>
    </r>
    <r>
      <rPr>
        <b/>
        <sz val="10"/>
        <color theme="1"/>
        <rFont val="Calibri"/>
        <family val="2"/>
      </rPr>
      <t xml:space="preserve">
0 - </t>
    </r>
    <r>
      <rPr>
        <sz val="10"/>
        <color theme="1"/>
        <rFont val="Calibri"/>
        <family val="2"/>
      </rPr>
      <t xml:space="preserve">No specialized Body
</t>
    </r>
  </si>
  <si>
    <r>
      <t xml:space="preserve">Education and vocational training
</t>
    </r>
    <r>
      <rPr>
        <sz val="10"/>
        <rFont val="Calibri"/>
        <family val="2"/>
      </rPr>
      <t xml:space="preserve">Equal treatment in education and vocational training for regularly residing immigrants.
</t>
    </r>
    <r>
      <rPr>
        <b/>
        <sz val="10"/>
        <rFont val="Calibri"/>
        <family val="2"/>
      </rPr>
      <t xml:space="preserve">Study grants
</t>
    </r>
    <r>
      <rPr>
        <sz val="10"/>
        <rFont val="Calibri"/>
        <family val="2"/>
      </rPr>
      <t>Equal access to study grants for regularly residing immigrants. Usually in the conditions to apply for study grants, the state of permit is not pre-defined. The grants could be provided by the state or by private fundations. There are two categories of grants - for foreigners and for nationals. The State Scholarships Foundation (I.K.Y.) grants scholarships for postgraduate or postdoctoral studies in Greece to all foreigners as well as scholarships for the attendance of the Modern Greek Language and Culture (http://www.iky.gr/en/scholarships/welcome).</t>
    </r>
    <r>
      <rPr>
        <b/>
        <sz val="10"/>
        <rFont val="Calibri"/>
        <family val="2"/>
      </rPr>
      <t xml:space="preserve">
</t>
    </r>
  </si>
  <si>
    <r>
      <rPr>
        <b/>
        <sz val="10"/>
        <color theme="1"/>
        <rFont val="Calibri"/>
        <family val="2"/>
      </rPr>
      <t>100</t>
    </r>
    <r>
      <rPr>
        <sz val="10"/>
        <color theme="1"/>
        <rFont val="Calibri"/>
        <family val="2"/>
      </rPr>
      <t xml:space="preserve"> -All three
</t>
    </r>
    <r>
      <rPr>
        <b/>
        <sz val="10"/>
        <color theme="1"/>
        <rFont val="Calibri"/>
        <family val="2"/>
      </rPr>
      <t>50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</si>
  <si>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t xml:space="preserve">Compulsory education as a legal right 
</t>
    </r>
    <r>
      <rPr>
        <sz val="10"/>
        <rFont val="Calibri"/>
        <family val="2"/>
      </rPr>
      <t xml:space="preserve">All children of the age 6-15 are obliged to attend school (compulsary education) regardless of the situation of their parents.
</t>
    </r>
    <r>
      <rPr>
        <b/>
        <sz val="10"/>
        <rFont val="Calibri"/>
        <family val="2"/>
      </rPr>
      <t xml:space="preserve">Access to non-compulsory education.
</t>
    </r>
    <r>
      <rPr>
        <sz val="10"/>
        <rFont val="Calibri"/>
        <family val="2"/>
      </rPr>
      <t>The current legal framework for migrant education(L.2413/1996 for intercultural education,L.2790/2000 for reception and accommodation of ethnic Greeks coming from a third country and L. 2910/2001for the reception and accommodation of migrants from countries other than theEU) stipulates that all foreign children living in Greece are obliged to attend compulsary education schools(6-15) and have free access to all forms of school life. There is no special provision for pre-primary education, but implicitly the above apply to pre-primary. All categories of migrants have same legal access as nationals to vocational training  and higher education regardless of their residence status (includes undocumented)</t>
    </r>
    <r>
      <rPr>
        <b/>
        <sz val="10"/>
        <rFont val="Calibri"/>
        <family val="2"/>
      </rPr>
      <t xml:space="preserve">.
</t>
    </r>
  </si>
  <si>
    <r>
      <t xml:space="preserve">Right to vote in local elections 
</t>
    </r>
    <r>
      <rPr>
        <sz val="10"/>
        <rFont val="Calibri"/>
        <family val="2"/>
      </rPr>
      <t xml:space="preserve">Number 460/2013 decision of the Council of State, Plenary Session: 4 February 2013
Amendment which annuls the right to "elect and to be elected" in municipal elections by expatriates and legally residing in Greece foreigners from third countries.
</t>
    </r>
    <r>
      <rPr>
        <b/>
        <sz val="10"/>
        <rFont val="Calibri"/>
        <family val="2"/>
      </rPr>
      <t xml:space="preserve">Right to stand in local elections
</t>
    </r>
    <r>
      <rPr>
        <sz val="10"/>
        <rFont val="Calibri"/>
        <family val="2"/>
      </rPr>
      <t>Name of new law/policy: Number 460/2013 decision of the Council of State, Plenary Session
Date of adoption &amp; date of entry into force: 4 February 2013
Summary of changes: 
Amendment which annuls the right to "elect and to be elected" in municipal elections by expatriates and legally residing in Greece foreigners from third countries.</t>
    </r>
    <r>
      <rPr>
        <b/>
        <sz val="10"/>
        <rFont val="Calibri"/>
        <family val="2"/>
      </rPr>
      <t xml:space="preserve">
</t>
    </r>
  </si>
  <si>
    <r>
      <t xml:space="preserve"> Regular consultation
</t>
    </r>
    <r>
      <rPr>
        <sz val="10"/>
        <rFont val="Calibri"/>
        <family val="2"/>
      </rPr>
      <t xml:space="preserve">The National Commission for Migrants' Integration established by the art.1 of law n.3536/2007 does not include any migrant organisation or even dealing with migrant issues, except IOM, while composed of 28 members, among which all social partners and the Orthodox church. </t>
    </r>
    <r>
      <rPr>
        <b/>
        <sz val="10"/>
        <rFont val="Calibri"/>
        <family val="2"/>
      </rPr>
      <t xml:space="preserve">
</t>
    </r>
  </si>
  <si>
    <r>
      <rPr>
        <b/>
        <sz val="10"/>
        <color theme="1"/>
        <rFont val="Calibri"/>
        <family val="2"/>
      </rPr>
      <t xml:space="preserve">100 - </t>
    </r>
    <r>
      <rPr>
        <sz val="10"/>
        <color theme="1"/>
        <rFont val="Calibri"/>
        <family val="2"/>
      </rPr>
      <t xml:space="preserve">All four of these 
</t>
    </r>
    <r>
      <rPr>
        <b/>
        <sz val="10"/>
        <color theme="1"/>
        <rFont val="Calibri"/>
        <family val="2"/>
      </rPr>
      <t>75</t>
    </r>
    <r>
      <rPr>
        <sz val="10"/>
        <color theme="1"/>
        <rFont val="Calibri"/>
        <family val="2"/>
      </rPr>
      <t xml:space="preserve"> - Three of these
</t>
    </r>
    <r>
      <rPr>
        <b/>
        <sz val="10"/>
        <color theme="1"/>
        <rFont val="Calibri"/>
        <family val="2"/>
      </rPr>
      <t>50</t>
    </r>
    <r>
      <rPr>
        <sz val="10"/>
        <color theme="1"/>
        <rFont val="Calibri"/>
        <family val="2"/>
      </rPr>
      <t xml:space="preserve"> - Two of these
</t>
    </r>
    <r>
      <rPr>
        <b/>
        <sz val="10"/>
        <color theme="1"/>
        <rFont val="Calibri"/>
        <family val="2"/>
      </rPr>
      <t>25</t>
    </r>
    <r>
      <rPr>
        <sz val="10"/>
        <color theme="1"/>
        <rFont val="Calibri"/>
        <family val="2"/>
      </rPr>
      <t xml:space="preserve"> - One of these </t>
    </r>
    <r>
      <rPr>
        <b/>
        <sz val="10"/>
        <color theme="1"/>
        <rFont val="Calibri"/>
        <family val="2"/>
      </rPr>
      <t xml:space="preserve">
0</t>
    </r>
    <r>
      <rPr>
        <sz val="10"/>
        <color theme="1"/>
        <rFont val="Calibri"/>
        <family val="2"/>
      </rPr>
      <t xml:space="preserve"> - None
</t>
    </r>
  </si>
  <si>
    <r>
      <t xml:space="preserve">A and C
• </t>
    </r>
    <r>
      <rPr>
        <b/>
        <sz val="10"/>
        <rFont val="Calibri"/>
        <family val="2"/>
      </rPr>
      <t>Several professions are limited to French nationals</t>
    </r>
    <r>
      <rPr>
        <sz val="10"/>
        <rFont val="Calibri"/>
        <family val="2"/>
      </rPr>
      <t xml:space="preserve">, and a number of occupations are regulated (réglementées), that is their practice is conditional to the authorization by a professional association and to the possession of a diploma obtained in France /EU (doctors, teachers, bailiffs, clerks of the commercial courts…). 
• </t>
    </r>
    <r>
      <rPr>
        <b/>
        <sz val="10"/>
        <rFont val="Calibri"/>
        <family val="2"/>
      </rPr>
      <t xml:space="preserve">Residents on temporary work permit need to obtain a work permit. </t>
    </r>
    <r>
      <rPr>
        <sz val="10"/>
        <rFont val="Calibri"/>
        <family val="2"/>
      </rPr>
      <t xml:space="preserve">
Moreover, an employer who recruits a TNC for a period of more than 3 months and less than 12 months must pay a tax to the French Office for Immigration and Integration (OFII). </t>
    </r>
  </si>
  <si>
    <r>
      <t xml:space="preserve">The legal concept of equivalence does not exist in France. 
The procedure of recognition of formal degrees obtained abroad doesn’t have a legal framework and there is no principle of legal equivalence between diplomas obtained abroad and those delivered by the Ministry of Education. In France the body responsible for certifying foreign diplomas is the ENIC-NARIC, from the European network. It can only issue a </t>
    </r>
    <r>
      <rPr>
        <b/>
        <sz val="10"/>
        <rFont val="Calibri"/>
        <family val="2"/>
      </rPr>
      <t>certificate of comparability</t>
    </r>
    <r>
      <rPr>
        <sz val="10"/>
        <rFont val="Calibri"/>
        <family val="2"/>
      </rPr>
      <t xml:space="preserve"> - certifying the validity of foreign diplomas OR </t>
    </r>
    <r>
      <rPr>
        <b/>
        <sz val="10"/>
        <rFont val="Calibri"/>
        <family val="2"/>
      </rPr>
      <t>a certificate attesting the duration of studies</t>
    </r>
    <r>
      <rPr>
        <sz val="10"/>
        <rFont val="Calibri"/>
        <family val="2"/>
      </rPr>
      <t xml:space="preserve"> undertaken abroad if there is no equivalent of the diploma in France. However, since these certifications have no legal value – employers are not forced to accept those certifications, and in practice, few of them know about these certifications. (Source: interview with ENIC NARIC, June 2019)</t>
    </r>
  </si>
  <si>
    <r>
      <t xml:space="preserve">All TNCs have equal access to unemployment benefits, old age pension, invalidity benefits, maternity leave, family benefits. Regarding the RSA (minimum income benefit from unemployed or underemployed workers), TCNs have to wait five years before applying (excepted refugees and BSP who can benefit from it as soon as they have the status by showing their receipt).  
</t>
    </r>
    <r>
      <rPr>
        <b/>
        <sz val="10"/>
        <rFont val="Calibri"/>
        <family val="2"/>
      </rPr>
      <t xml:space="preserve">Sources: </t>
    </r>
    <r>
      <rPr>
        <sz val="10"/>
        <rFont val="Calibri"/>
        <family val="2"/>
      </rPr>
      <t xml:space="preserve">
• Code de l'action sociale et des familles Article L262-4, code du travail Article L160-1
• Code du travail Article R5421-3 </t>
    </r>
  </si>
  <si>
    <r>
      <t xml:space="preserve">A </t>
    </r>
    <r>
      <rPr>
        <b/>
        <sz val="10"/>
        <rFont val="Calibri"/>
        <family val="2"/>
      </rPr>
      <t xml:space="preserve">Law on Equality and Citizenship adopted in January 2017 </t>
    </r>
    <r>
      <rPr>
        <sz val="10"/>
        <rFont val="Calibri"/>
        <family val="2"/>
      </rPr>
      <t>has</t>
    </r>
    <r>
      <rPr>
        <b/>
        <sz val="10"/>
        <rFont val="Calibri"/>
        <family val="2"/>
      </rPr>
      <t xml:space="preserve"> removed the nationality criteria</t>
    </r>
    <r>
      <rPr>
        <sz val="10"/>
        <rFont val="Calibri"/>
        <family val="2"/>
      </rPr>
      <t xml:space="preserve"> </t>
    </r>
    <r>
      <rPr>
        <b/>
        <sz val="10"/>
        <rFont val="Calibri"/>
        <family val="2"/>
      </rPr>
      <t>for some professions</t>
    </r>
    <r>
      <rPr>
        <sz val="10"/>
        <rFont val="Calibri"/>
        <family val="2"/>
      </rPr>
      <t>, mainly in the legal or medical sector - but provided that the foreign national has a french diploma.</t>
    </r>
  </si>
  <si>
    <r>
      <rPr>
        <b/>
        <sz val="10"/>
        <rFont val="Calibri"/>
        <family val="2"/>
      </rPr>
      <t>Law of 27 January 2017 on Equality and Citizenship -</t>
    </r>
    <r>
      <rPr>
        <sz val="10"/>
        <rFont val="Calibri"/>
        <family val="2"/>
      </rPr>
      <t xml:space="preserve"> cancelled the requirement of nationality for a number of self-employed activities (opening a café, a cabaret, a drinking establishment, managing a funeral service) and for holders of a French / EU diploma in dental surgery.</t>
    </r>
  </si>
  <si>
    <r>
      <t>A targeted programme for beneficiaries of international protection called "</t>
    </r>
    <r>
      <rPr>
        <b/>
        <sz val="10"/>
        <rFont val="Calibri"/>
        <family val="2"/>
      </rPr>
      <t>HOPE</t>
    </r>
    <r>
      <rPr>
        <sz val="10"/>
        <rFont val="Calibri"/>
        <family val="2"/>
      </rPr>
      <t>" was launched in 2017 by the Ministry of Interior. It combines access to housing, language learning courses and training opportunities on occupation facing shortages for 8 months. The program has been expanded to reach 1 500 beneficaries in 2019, but not all TCNs can benefit from this programme, only BIPs. Funding: 63 million euros until 2022.</t>
    </r>
  </si>
  <si>
    <r>
      <t>Since septembre 2018, beneficiaries of subsidiary protection also have equal access to scholarship. (</t>
    </r>
    <r>
      <rPr>
        <b/>
        <sz val="10"/>
        <rFont val="Calibri"/>
        <family val="2"/>
      </rPr>
      <t>Circular n° 2018-079 of 25 june 2018</t>
    </r>
    <r>
      <rPr>
        <sz val="10"/>
        <rFont val="Calibri"/>
        <family val="2"/>
      </rPr>
      <t xml:space="preserve"> relative to grant awarding process for school year 2018-2019).</t>
    </r>
  </si>
  <si>
    <r>
      <t>The "</t>
    </r>
    <r>
      <rPr>
        <b/>
        <sz val="10"/>
        <rFont val="Calibri"/>
        <family val="2"/>
      </rPr>
      <t>Investment skills Plan</t>
    </r>
    <r>
      <rPr>
        <sz val="10"/>
        <rFont val="Calibri"/>
        <family val="2"/>
      </rPr>
      <t>" (PIC) has been launched in 2018 by the Ministry of Employment in order to promote vulnerable individuals' integration into the labour market, including TNCs, and in particular BIPs. It provides:
- "</t>
    </r>
    <r>
      <rPr>
        <b/>
        <sz val="10"/>
        <rFont val="Calibri"/>
        <family val="2"/>
      </rPr>
      <t>Parcours Contractualisé d'Accompagnement vers l'Emploi et l'Autonomie (PACEA</t>
    </r>
    <r>
      <rPr>
        <sz val="10"/>
        <rFont val="Calibri"/>
        <family val="2"/>
      </rPr>
      <t>)" led by the local missions: provide language training, social and professional support and a grant during 3 to 6 months for young TCNs aged less than 25 years;
- A call for proposals for refugee's integration into the labour market was also launched in October 2018 for a total budget of 15 millions. 18 projects were awarded in January 2019. 10 000 refugees will now benefit from different targeted programmes.</t>
    </r>
  </si>
  <si>
    <r>
      <t>Since 2018, we have also seen the development of targeted programmes for young migrants under 26 - such as the "</t>
    </r>
    <r>
      <rPr>
        <b/>
        <sz val="10"/>
        <rFont val="Calibri"/>
        <family val="2"/>
      </rPr>
      <t>PIAL</t>
    </r>
    <r>
      <rPr>
        <sz val="10"/>
        <rFont val="Calibri"/>
        <family val="2"/>
      </rPr>
      <t>". It is</t>
    </r>
    <r>
      <rPr>
        <b/>
        <sz val="10"/>
        <rFont val="Calibri"/>
        <family val="2"/>
      </rPr>
      <t xml:space="preserve"> </t>
    </r>
    <r>
      <rPr>
        <sz val="10"/>
        <rFont val="Calibri"/>
        <family val="2"/>
      </rPr>
      <t xml:space="preserve">a program carried out by local missions (access points for employment and social services) for young migrants under 26 who do
not have CEFRL level A1 in French, which provides language training from 3 to 6 months - so that they can be successively enrolled in mainstream support program that generally require A2 level in French. </t>
    </r>
  </si>
  <si>
    <r>
      <rPr>
        <b/>
        <sz val="10"/>
        <rFont val="Calibri"/>
        <family val="2"/>
      </rPr>
      <t>Since March 1st 2019</t>
    </r>
    <r>
      <rPr>
        <sz val="10"/>
        <rFont val="Calibri"/>
        <family val="2"/>
      </rPr>
      <t>, asylum seekers can apply for a work permit after 6 months on the condition of presenting an offer of employment or a contract. Access to the labour market is allowed only if OFPRA has not ruled on the asylum application within 6 months after the registration of the application and only if this delay cannot be attributed to the applicant.</t>
    </r>
  </si>
  <si>
    <r>
      <rPr>
        <b/>
        <sz val="10"/>
        <rFont val="Calibri"/>
        <family val="2"/>
      </rPr>
      <t>Since March 2019</t>
    </r>
    <r>
      <rPr>
        <sz val="10"/>
        <rFont val="Calibri"/>
        <family val="2"/>
      </rPr>
      <t xml:space="preserve">, at the time of the signature of the CIR, the French office for immigration and integration (Ofii) will also offer - to the signatories who face particular difficulties in finding an employment and who agree to it - the possibility to benefit from public employment support services to support their integration into the labour market. Three months after the completion of all trainings, the Ofii will organise a follow- up meeting to assess the progress achieved by the participants as well as their needs. On that occasion, the signatories who still face difficulties in finding an employment will be referred once again to public employment support services.
</t>
    </r>
  </si>
  <si>
    <r>
      <rPr>
        <b/>
        <sz val="10"/>
        <rFont val="Calibri"/>
        <family val="2"/>
      </rPr>
      <t xml:space="preserve">L.411-1 CESEDA : </t>
    </r>
    <r>
      <rPr>
        <sz val="10"/>
        <rFont val="Calibri"/>
        <family val="2"/>
      </rPr>
      <t>At least 18 months of regular stay for TCNs.</t>
    </r>
  </si>
  <si>
    <r>
      <rPr>
        <b/>
        <sz val="10"/>
        <rFont val="Calibri"/>
        <family val="2"/>
      </rPr>
      <t>Article L.411-8 CESEDA, created by Law n°2007-1631 of November 20th 2007</t>
    </r>
    <r>
      <rPr>
        <sz val="10"/>
        <rFont val="Calibri"/>
        <family val="2"/>
      </rPr>
      <t xml:space="preserve">: language  test/assessment is obligatory for people between 16 and 65 years old (with some exceptions) and if the minimum level is not fulfilled, the applicant is required to take a two-months language training. If the level is still insufficient after this training, it does not represent an obstacle for the reunification procedure. 
</t>
    </r>
  </si>
  <si>
    <r>
      <t xml:space="preserve">Language and civic republican values courses after arrival for family migrants. </t>
    </r>
    <r>
      <rPr>
        <b/>
        <sz val="10"/>
        <rFont val="Calibri"/>
        <family val="2"/>
      </rPr>
      <t>Article L.311-9 CESEDA</t>
    </r>
    <r>
      <rPr>
        <sz val="10"/>
        <rFont val="Calibri"/>
        <family val="2"/>
      </rPr>
      <t xml:space="preserve"> : For the first renewal of the permit, administrative authorities take into account the non-respect, manifested by the willingness of the foreigner to follow the requirements of the CAI. </t>
    </r>
  </si>
  <si>
    <r>
      <t xml:space="preserve">Article L.311-9 CESEDA : </t>
    </r>
    <r>
      <rPr>
        <sz val="10"/>
        <rFont val="Calibri"/>
        <family val="2"/>
      </rPr>
      <t xml:space="preserve">A1 level </t>
    </r>
  </si>
  <si>
    <r>
      <rPr>
        <b/>
        <sz val="10"/>
        <rFont val="Calibri"/>
        <family val="2"/>
      </rPr>
      <t>Article R311-30-12 -&gt; Article R311-30-16</t>
    </r>
    <r>
      <rPr>
        <sz val="10"/>
        <rFont val="Calibri"/>
        <family val="2"/>
      </rPr>
      <t>: since October 2008, family members who arrived in France through the family reunification procedure, have to attend civic orientation courses within the framework of the "Integration and Welcoming Contract (CAI)"</t>
    </r>
  </si>
  <si>
    <r>
      <rPr>
        <b/>
        <sz val="10"/>
        <rFont val="Calibri"/>
        <family val="2"/>
      </rPr>
      <t xml:space="preserve">Article L411-5 CESEDA </t>
    </r>
    <r>
      <rPr>
        <sz val="10"/>
        <rFont val="Calibri"/>
        <family val="2"/>
      </rPr>
      <t xml:space="preserve">- Economic requirement are harder to meet, and may reach 1,20 minimum wage X 12 month (for 6 persons) art. R. 411-4 CESEDA, décret n° 2008-614 du 27 juin 2008. Economic resources of both sponsors and partners of the year preceding the application are taken into consideration - regardless of social benefits. The calculation of the amount of ressources must necessary take into acccount the composition of the family. </t>
    </r>
  </si>
  <si>
    <r>
      <rPr>
        <b/>
        <sz val="10"/>
        <rFont val="Calibri"/>
        <family val="2"/>
      </rPr>
      <t>Article L411-5 2° CESEDA</t>
    </r>
    <r>
      <rPr>
        <sz val="10"/>
        <rFont val="Calibri"/>
        <family val="2"/>
      </rPr>
      <t xml:space="preserve">: accommodation requirement apply to all sponsors TCNs. The sponsor needs to have an accommodation upon arrival of his/her family members meeting minimum size requirement according to the family composition as well as the urban living area.   </t>
    </r>
    <r>
      <rPr>
        <b/>
        <sz val="10"/>
        <rFont val="Calibri"/>
        <family val="2"/>
      </rPr>
      <t xml:space="preserve">Articles 2 and 3 of decree n° 2002-120 of 30 january 2002 </t>
    </r>
    <r>
      <rPr>
        <sz val="10"/>
        <rFont val="Calibri"/>
        <family val="2"/>
      </rPr>
      <t xml:space="preserve">also specify that the sponsor's accommodation needs to meet </t>
    </r>
    <r>
      <rPr>
        <b/>
        <sz val="10"/>
        <rFont val="Calibri"/>
        <family val="2"/>
      </rPr>
      <t>general health and safety standards.</t>
    </r>
  </si>
  <si>
    <r>
      <rPr>
        <b/>
        <sz val="10"/>
        <rFont val="Calibri"/>
        <family val="2"/>
      </rPr>
      <t>Articles L431-1 and R431-1 CESEDA</t>
    </r>
    <r>
      <rPr>
        <sz val="10"/>
        <rFont val="Calibri"/>
        <family val="2"/>
      </rPr>
      <t>: temporary residence permit of one year renewable.</t>
    </r>
    <r>
      <rPr>
        <b/>
        <sz val="10"/>
        <rFont val="Calibri"/>
        <family val="2"/>
      </rPr>
      <t xml:space="preserve"> Article L314-11 CESEDA</t>
    </r>
    <r>
      <rPr>
        <sz val="10"/>
        <rFont val="Calibri"/>
        <family val="2"/>
      </rPr>
      <t>: family members of refugees are entitled to a 10-year residence permit.</t>
    </r>
  </si>
  <si>
    <r>
      <t>At least 3 years and under conditions (</t>
    </r>
    <r>
      <rPr>
        <b/>
        <sz val="10"/>
        <rFont val="Calibri"/>
        <family val="2"/>
      </rPr>
      <t>Article L314-9 CESEDA</t>
    </r>
    <r>
      <rPr>
        <sz val="10"/>
        <rFont val="Calibri"/>
        <family val="2"/>
      </rPr>
      <t>)</t>
    </r>
  </si>
  <si>
    <r>
      <rPr>
        <b/>
        <sz val="10"/>
        <rFont val="Calibri"/>
        <family val="2"/>
      </rPr>
      <t>Law of July 29th 2015 is modifying L.752-1 CESEDA</t>
    </r>
    <r>
      <rPr>
        <sz val="10"/>
        <rFont val="Calibri"/>
        <family val="2"/>
      </rPr>
      <t xml:space="preserve"> and decree n°2015-1166 of 21 september 2015 is modifying </t>
    </r>
    <r>
      <rPr>
        <b/>
        <sz val="10"/>
        <rFont val="Calibri"/>
        <family val="2"/>
      </rPr>
      <t>R.812-4 of the CESEDA</t>
    </r>
    <r>
      <rPr>
        <sz val="10"/>
        <rFont val="Calibri"/>
        <family val="2"/>
      </rPr>
      <t xml:space="preserve"> : beneficiaries of subsidiary protection as well as stateless people are no longer required to fulfil the 18 months residence requirement </t>
    </r>
  </si>
  <si>
    <r>
      <rPr>
        <b/>
        <sz val="10"/>
        <rFont val="Calibri"/>
        <family val="2"/>
      </rPr>
      <t>Entry into force of Law n° 2015-1166 of 29 July 2015 and implementing decree 21 september 2015</t>
    </r>
    <r>
      <rPr>
        <sz val="10"/>
        <rFont val="Calibri"/>
        <family val="2"/>
      </rPr>
      <t xml:space="preserve">: economic resources are not a requirement for beneficiaries of international protection -except for applications with spouses/partners if the marriage / partnership was celebrated </t>
    </r>
    <r>
      <rPr>
        <u/>
        <sz val="10"/>
        <rFont val="Calibri"/>
        <family val="2"/>
      </rPr>
      <t>after</t>
    </r>
    <r>
      <rPr>
        <sz val="10"/>
        <rFont val="Calibri"/>
        <family val="2"/>
      </rPr>
      <t xml:space="preserve"> the asylum application of the BIP or with a minor children born after the asylum application.</t>
    </r>
  </si>
  <si>
    <r>
      <rPr>
        <b/>
        <sz val="10"/>
        <rFont val="Calibri"/>
        <family val="2"/>
      </rPr>
      <t xml:space="preserve">Article L752-1 of CESEDA created by Law n° 2015-1166 of 29 July 2015 and implementing decree 21 september 2015 </t>
    </r>
    <r>
      <rPr>
        <sz val="10"/>
        <rFont val="Calibri"/>
        <family val="2"/>
      </rPr>
      <t xml:space="preserve">: accommodation is no longer a requirement for beneficiaries of subsidiary protection - except for family reunification procedures with spouses/partners if the marriage / partnership was celebrated after the asylum application of the BIP - or with a minor children born after the asylum application.   </t>
    </r>
  </si>
  <si>
    <r>
      <t xml:space="preserve">a; b; d. Article L.431-2 CESEDA : </t>
    </r>
    <r>
      <rPr>
        <sz val="10"/>
        <rFont val="Calibri"/>
        <family val="2"/>
      </rPr>
      <t xml:space="preserve">Break-up of couple relationship not resulting from death before three years  can represent ground for rejecting, withdrawing or refusing to renew status. </t>
    </r>
    <r>
      <rPr>
        <b/>
        <sz val="10"/>
        <rFont val="Calibri"/>
        <family val="2"/>
      </rPr>
      <t xml:space="preserve">Article L316-3 CESEDA </t>
    </r>
    <r>
      <rPr>
        <sz val="10"/>
        <rFont val="Calibri"/>
        <family val="2"/>
      </rPr>
      <t xml:space="preserve">provides that the administrative authority has to renew status of family members victims of domestic physical violence.
</t>
    </r>
  </si>
  <si>
    <r>
      <rPr>
        <b/>
        <sz val="10"/>
        <rFont val="Calibri"/>
        <family val="2"/>
      </rPr>
      <t>Article L.411-8 CESEDA repealed by Law No.2016-274 of March 7th 2016.</t>
    </r>
    <r>
      <rPr>
        <sz val="10"/>
        <rFont val="Calibri"/>
        <family val="2"/>
      </rPr>
      <t xml:space="preserve"> Based on this reform, the pre-departure language assessment has been removed and family members are now required to sign a </t>
    </r>
    <r>
      <rPr>
        <b/>
        <sz val="10"/>
        <rFont val="Calibri"/>
        <family val="2"/>
      </rPr>
      <t xml:space="preserve">"Republican Integration Contract </t>
    </r>
    <r>
      <rPr>
        <sz val="10"/>
        <rFont val="Calibri"/>
        <family val="2"/>
      </rPr>
      <t xml:space="preserve">(CIR)" </t>
    </r>
    <r>
      <rPr>
        <b/>
        <sz val="10"/>
        <rFont val="Calibri"/>
        <family val="2"/>
      </rPr>
      <t>upon their arrival in France</t>
    </r>
    <r>
      <rPr>
        <sz val="10"/>
        <rFont val="Calibri"/>
        <family val="2"/>
      </rPr>
      <t>.</t>
    </r>
    <r>
      <rPr>
        <b/>
        <sz val="10"/>
        <rFont val="Calibri"/>
        <family val="2"/>
      </rPr>
      <t xml:space="preserve"> </t>
    </r>
    <r>
      <rPr>
        <sz val="10"/>
        <rFont val="Calibri"/>
        <family val="2"/>
      </rPr>
      <t xml:space="preserve">This programme replaces the "Integration and Welcoming Contract (CAI)".  </t>
    </r>
  </si>
  <si>
    <r>
      <rPr>
        <b/>
        <sz val="10"/>
        <rFont val="Calibri"/>
        <family val="2"/>
      </rPr>
      <t>Article L.411-8 CESEDA repealed by Law No.2016-274 of March 7th 2016</t>
    </r>
    <r>
      <rPr>
        <sz val="10"/>
        <rFont val="Calibri"/>
        <family val="2"/>
      </rPr>
      <t xml:space="preserve">. Based on this reform, the pre-departure integration measures have been removed and family members are now required to sign a "Republican Integration Contract (CIR)" </t>
    </r>
    <r>
      <rPr>
        <b/>
        <sz val="10"/>
        <rFont val="Calibri"/>
        <family val="2"/>
      </rPr>
      <t xml:space="preserve">upon their arrival in France. </t>
    </r>
    <r>
      <rPr>
        <sz val="10"/>
        <rFont val="Calibri"/>
        <family val="2"/>
      </rPr>
      <t xml:space="preserve">This programme replaces the "Integration and Welcoming Contract (CAI)".                                           Based on this reform, a </t>
    </r>
    <r>
      <rPr>
        <b/>
        <sz val="10"/>
        <rFont val="Calibri"/>
        <family val="2"/>
      </rPr>
      <t xml:space="preserve">digital information booklet </t>
    </r>
    <r>
      <rPr>
        <sz val="10"/>
        <rFont val="Calibri"/>
        <family val="2"/>
      </rPr>
      <t>called "</t>
    </r>
    <r>
      <rPr>
        <i/>
        <sz val="10"/>
        <rFont val="Calibri"/>
        <family val="2"/>
      </rPr>
      <t>Living in France</t>
    </r>
    <r>
      <rPr>
        <sz val="10"/>
        <rFont val="Calibri"/>
        <family val="2"/>
      </rPr>
      <t>" is sent to family members before their departure. It provides useful information for preparing their arrival and settle in France (find accommodation, a job...)</t>
    </r>
  </si>
  <si>
    <r>
      <t>Requirements remain the same, but</t>
    </r>
    <r>
      <rPr>
        <b/>
        <sz val="10"/>
        <rFont val="Calibri"/>
        <family val="2"/>
      </rPr>
      <t xml:space="preserve"> Law No.2016-274 of March 7th 2016 </t>
    </r>
    <r>
      <rPr>
        <sz val="10"/>
        <rFont val="Calibri"/>
        <family val="2"/>
      </rPr>
      <t>introduced the "Republican integration contract" (CIR), replacing the "Integration and Welcoming Contract (CAI)". Under the CIR, family members are required to attend free language courses of 50; 100 or 200 hours to reach A1 level of the Common European Framework of Reference for Languages (CEFRL).</t>
    </r>
  </si>
  <si>
    <r>
      <t xml:space="preserve">Entry into force of Law No.2016-274 of 7 March 2016, modifying article R311-24 CESEDA : Decree of july 2016, No.2016-900, modifying article R311 -23: </t>
    </r>
    <r>
      <rPr>
        <sz val="10"/>
        <rFont val="Calibri"/>
        <family val="2"/>
      </rPr>
      <t xml:space="preserve">the "Integration and Welcoming Contract (CAI)" is replaced by the "Republican Integration Contract" (CIR). All TCNs, including family members arriving in France through the family reunification procedure, have to attend 12 hours of civic orientation courses, spread over 2 sessions. </t>
    </r>
  </si>
  <si>
    <r>
      <t>Law n° 2016-274 of 7 March 2016 is modifying Article L411-5 CESEDA</t>
    </r>
    <r>
      <rPr>
        <sz val="10"/>
        <rFont val="Calibri"/>
        <family val="2"/>
      </rPr>
      <t>, introducing two categories of TCNs who are exempted from economic resources requirement: disabled persons (at least 50 %) as well as TCNs aged more than 65 years old who have been residing in France for 25 years and who have been married with their spouses for at least 10 years.</t>
    </r>
  </si>
  <si>
    <r>
      <t xml:space="preserve">Modification of </t>
    </r>
    <r>
      <rPr>
        <b/>
        <sz val="10"/>
        <rFont val="Calibri"/>
        <family val="2"/>
      </rPr>
      <t>Article L.314-9 by law No.2016-274</t>
    </r>
    <r>
      <rPr>
        <sz val="10"/>
        <rFont val="Calibri"/>
        <family val="2"/>
      </rPr>
      <t xml:space="preserve"> but the requirements remain unchanged</t>
    </r>
  </si>
  <si>
    <r>
      <rPr>
        <b/>
        <sz val="10"/>
        <rFont val="Calibri"/>
        <family val="2"/>
      </rPr>
      <t>Law n° 2017-86 of 27 january 2017 on equality and citizenship</t>
    </r>
    <r>
      <rPr>
        <sz val="10"/>
        <rFont val="Calibri"/>
        <family val="2"/>
      </rPr>
      <t xml:space="preserve">, specifies that the administrative authority cannot withdraw or refuse to renew status of family members victims of domestic violence.
</t>
    </r>
  </si>
  <si>
    <r>
      <rPr>
        <b/>
        <sz val="10"/>
        <rFont val="Calibri"/>
        <family val="2"/>
      </rPr>
      <t>Law adopted in septemher 2018 No.2018-778 modifying Article L.311-9 CESEDA :</t>
    </r>
    <r>
      <rPr>
        <sz val="10"/>
        <rFont val="Calibri"/>
        <family val="2"/>
      </rPr>
      <t xml:space="preserve"> but same requirements. </t>
    </r>
  </si>
  <si>
    <r>
      <rPr>
        <b/>
        <sz val="10"/>
        <rFont val="Calibri"/>
        <family val="2"/>
      </rPr>
      <t xml:space="preserve">Law of September 2018, No.2018-778 modifying Article L.311-9 CESEDA and Decree adopted in February 2019 No.2019-141 modifying Article R311-23. </t>
    </r>
    <r>
      <rPr>
        <sz val="10"/>
        <rFont val="Calibri"/>
        <family val="2"/>
      </rPr>
      <t xml:space="preserve">TCNs - including family members arriving in France through the family reunification procedure - have to attend </t>
    </r>
    <r>
      <rPr>
        <b/>
        <sz val="10"/>
        <rFont val="Calibri"/>
        <family val="2"/>
      </rPr>
      <t>24 hours of civic orientation courses instead of 12 under the CAI.</t>
    </r>
    <r>
      <rPr>
        <sz val="10"/>
        <rFont val="Calibri"/>
        <family val="2"/>
      </rPr>
      <t xml:space="preserve"> The 4 sessions cover a wider range of topics: the history and values of the French Republic, the functioning of daily life and French institutions, the history of European construction, access to public services, healthcare, education, housing, employment but also support services for childcare or parenthood – to name but a few.</t>
    </r>
  </si>
  <si>
    <r>
      <rPr>
        <b/>
        <sz val="10"/>
        <rFont val="Calibri"/>
        <family val="2"/>
      </rPr>
      <t>Law of September 2018</t>
    </r>
    <r>
      <rPr>
        <sz val="10"/>
        <rFont val="Calibri"/>
        <family val="2"/>
      </rPr>
      <t>, No.2018-778 creating article L.313-25 CESEDA: family members of beneficiaries of subsidiary protection arriving in France through the family reunification procedure are entitled to a pluriannual residence permit valid for 4 years - instead of 1 year before</t>
    </r>
  </si>
  <si>
    <r>
      <t>Modifications of several articles with the</t>
    </r>
    <r>
      <rPr>
        <b/>
        <sz val="10"/>
        <rFont val="Calibri"/>
        <family val="2"/>
      </rPr>
      <t xml:space="preserve"> law of September 2018, No.2018-778 </t>
    </r>
    <r>
      <rPr>
        <sz val="10"/>
        <rFont val="Calibri"/>
        <family val="2"/>
      </rPr>
      <t xml:space="preserve"> but the requirements remain unchanged </t>
    </r>
  </si>
  <si>
    <r>
      <t xml:space="preserve">The right to family reunification of children recognised refugees has been extended to their </t>
    </r>
    <r>
      <rPr>
        <b/>
        <sz val="10"/>
        <rFont val="Calibri"/>
        <family val="2"/>
      </rPr>
      <t>minor siblings</t>
    </r>
    <r>
      <rPr>
        <sz val="10"/>
        <rFont val="Calibri"/>
        <family val="2"/>
      </rPr>
      <t>, in addition to their parents who were already eligible family members.</t>
    </r>
  </si>
  <si>
    <r>
      <t xml:space="preserve">Since </t>
    </r>
    <r>
      <rPr>
        <b/>
        <sz val="10"/>
        <rFont val="Calibri"/>
        <family val="2"/>
      </rPr>
      <t>March 1st 2019</t>
    </r>
    <r>
      <rPr>
        <sz val="10"/>
        <rFont val="Calibri"/>
        <family val="2"/>
      </rPr>
      <t xml:space="preserve"> - with the entry into force of the</t>
    </r>
    <r>
      <rPr>
        <b/>
        <sz val="10"/>
        <rFont val="Calibri"/>
        <family val="2"/>
      </rPr>
      <t xml:space="preserve"> Law on asylum and migration of September 10th 2018</t>
    </r>
    <r>
      <rPr>
        <sz val="10"/>
        <rFont val="Calibri"/>
        <family val="2"/>
      </rPr>
      <t xml:space="preserve"> also called "Collomb Law" - the number of hours of language courses which every newcomers, including family members arriving in France through the family reunification procedure, have to attend within the framework of the Republican Integration Contract (CIR) have been doubled from 200 to a maximum of 400 hours. Illiterate individuals can benefit from up to 600 hours of courses.</t>
    </r>
  </si>
  <si>
    <r>
      <rPr>
        <b/>
        <sz val="10"/>
        <rFont val="Calibri"/>
        <family val="2"/>
      </rPr>
      <t>Decree No.2019-141 of February 2019 modifying Article R311-24 CESEDA :</t>
    </r>
    <r>
      <rPr>
        <sz val="10"/>
        <rFont val="Calibri"/>
        <family val="2"/>
      </rPr>
      <t xml:space="preserve"> but the requirements remain the same </t>
    </r>
  </si>
  <si>
    <r>
      <rPr>
        <b/>
        <sz val="10"/>
        <color theme="1"/>
        <rFont val="Calibri"/>
        <family val="2"/>
      </rPr>
      <t xml:space="preserve">100 </t>
    </r>
    <r>
      <rPr>
        <sz val="10"/>
        <color theme="1"/>
        <rFont val="Calibri"/>
        <family val="2"/>
      </rPr>
      <t xml:space="preserve">- Explicit obligation in law for all categories of migrants to have same access as nationals to a), and NO restrictions in law on access for some categories of migrants for b) 
</t>
    </r>
    <r>
      <rPr>
        <b/>
        <sz val="10"/>
        <color theme="1"/>
        <rFont val="Calibri"/>
        <family val="2"/>
      </rPr>
      <t>67</t>
    </r>
    <r>
      <rPr>
        <sz val="10"/>
        <color theme="1"/>
        <rFont val="Calibri"/>
        <family val="2"/>
      </rPr>
      <t xml:space="preserve">  - Explicit obligation in law for all categories of migrants to have  same access as nationals to a), AND restrictions in law on access for some categories of migrants for b)  (please specify) 
</t>
    </r>
    <r>
      <rPr>
        <b/>
        <sz val="10"/>
        <color theme="1"/>
        <rFont val="Calibri"/>
        <family val="2"/>
      </rPr>
      <t>33</t>
    </r>
    <r>
      <rPr>
        <sz val="10"/>
        <color theme="1"/>
        <rFont val="Calibri"/>
        <family val="2"/>
      </rPr>
      <t xml:space="preserve"> - For a): No impediment to equal access in law. e.g. No link between compulsory education and residence, or no category of migrant excluded; regardless of policies of b) 
</t>
    </r>
    <r>
      <rPr>
        <b/>
        <sz val="10"/>
        <color theme="1"/>
        <rFont val="Calibri"/>
        <family val="2"/>
      </rPr>
      <t>0</t>
    </r>
    <r>
      <rPr>
        <sz val="10"/>
        <color theme="1"/>
        <rFont val="Calibri"/>
        <family val="2"/>
      </rPr>
      <t xml:space="preserve"> - Restrictions in law on access for some categories of migrants (please specify) for a) ; regardless of policies on b) </t>
    </r>
  </si>
  <si>
    <r>
      <rPr>
        <b/>
        <sz val="10"/>
        <rFont val="Calibri"/>
        <family val="2"/>
      </rPr>
      <t>Compulsory education as a legal right</t>
    </r>
    <r>
      <rPr>
        <sz val="10"/>
        <rFont val="Calibri"/>
        <family val="2"/>
      </rPr>
      <t xml:space="preserve">
Education is explicitly universal by law. But no specification is made in favour of migrant pupils (or newly arrived pupils). Children of undocumented families are admitted without discrimination. Compulsory education goes from the age of 6 to the age of 16. Primary education extends on 5 years, and lower secondary education on 4 years. Consequently, if a child does not repeat a year, he/she will finish compulsory education when he/she has reached high school (general, technological or vocational high school).
</t>
    </r>
    <r>
      <rPr>
        <b/>
        <sz val="10"/>
        <rFont val="Calibri"/>
        <family val="2"/>
      </rPr>
      <t>Access to non-compulsory education</t>
    </r>
    <r>
      <rPr>
        <sz val="10"/>
        <rFont val="Calibri"/>
        <family val="2"/>
      </rPr>
      <t xml:space="preserve">
Pre-primary education starts from the age of 2 and extends to the age of 6. It is free. Most children of migrant families attend pre-primary schools at the age of 3 (like French people do). Every child living in France has a right to state school education, including pre-primary education.  No legal restrictions to access vocational training and higher education. 
</t>
    </r>
  </si>
  <si>
    <r>
      <rPr>
        <b/>
        <sz val="10"/>
        <rFont val="Calibri"/>
        <family val="2"/>
      </rPr>
      <t>2012 Circulars including  n°2012-143 du 2-10-2012 (BOEN n°37 of 11 october 2012</t>
    </r>
    <r>
      <rPr>
        <sz val="10"/>
        <rFont val="Calibri"/>
        <family val="2"/>
      </rPr>
      <t>): "If the language knowledge of the student, notably in terms of understanding and writing, remains insufficient, the student must be able to benefit from assistance and resources adapted to their needs to progress and attain a sufficient level compatible with the demands of teachers in mainstream classrooms."</t>
    </r>
  </si>
  <si>
    <r>
      <t xml:space="preserve">None yet. See </t>
    </r>
    <r>
      <rPr>
        <b/>
        <sz val="10"/>
        <rFont val="Calibri"/>
        <family val="2"/>
      </rPr>
      <t>circular n°2012-143 of October 2nd 2012</t>
    </r>
    <r>
      <rPr>
        <sz val="10"/>
        <rFont val="Calibri"/>
        <family val="2"/>
      </rPr>
      <t xml:space="preserve">: "An evaluation tool, designd at national level, is intended to permit the evaluation of newly arrived foreign-speaking students during their initial training. </t>
    </r>
  </si>
  <si>
    <r>
      <rPr>
        <sz val="10"/>
        <rFont val="Calibri"/>
        <family val="2"/>
      </rPr>
      <t>In France there is no single approach to intercultural education. Some universities may offer a teaching module on this during pre-service training - but this is not a requirement for all universities.</t>
    </r>
    <r>
      <rPr>
        <b/>
        <sz val="10"/>
        <rFont val="Calibri"/>
        <family val="2"/>
      </rPr>
      <t xml:space="preserve"> </t>
    </r>
    <r>
      <rPr>
        <sz val="10"/>
        <rFont val="Calibri"/>
        <family val="2"/>
      </rPr>
      <t xml:space="preserve">(Cf. Dossier de veille de l’IFÉ, n° 129, "l’interculturel à l’école : quels cadres de référence ?", March 2019) 
</t>
    </r>
  </si>
  <si>
    <r>
      <t xml:space="preserve">B) Several targeted programmes provided by universities and civil society organisations to facilitate access of migrants and beneficiaries of international protection to higher education have emerged since 2015. </t>
    </r>
    <r>
      <rPr>
        <b/>
        <sz val="10"/>
        <rFont val="Calibri"/>
        <family val="2"/>
      </rPr>
      <t>University programmes</t>
    </r>
    <r>
      <rPr>
        <sz val="10"/>
        <rFont val="Calibri"/>
        <family val="2"/>
      </rPr>
      <t xml:space="preserve"> mainly consist in providing additional language support for one year to facilitate then their access to university courses. Civil society organisations, such as "</t>
    </r>
    <r>
      <rPr>
        <b/>
        <sz val="10"/>
        <rFont val="Calibri"/>
        <family val="2"/>
      </rPr>
      <t>Wintegreat</t>
    </r>
    <r>
      <rPr>
        <sz val="10"/>
        <rFont val="Calibri"/>
        <family val="2"/>
      </rPr>
      <t xml:space="preserve">" which was founded in 2015, provide language and social orientation courses as well as mentoring support to help migrant students find an internship / employment. </t>
    </r>
  </si>
  <si>
    <r>
      <rPr>
        <b/>
        <sz val="10"/>
        <rFont val="Calibri"/>
        <family val="2"/>
      </rPr>
      <t>There is no legal requirements for courses to use established second-language learning standards</t>
    </r>
    <r>
      <rPr>
        <sz val="10"/>
        <rFont val="Calibri"/>
        <family val="2"/>
      </rPr>
      <t xml:space="preserve">. Yet, some school districts require the use of standards at their own level.
- </t>
    </r>
    <r>
      <rPr>
        <b/>
        <sz val="10"/>
        <rFont val="Calibri"/>
        <family val="2"/>
      </rPr>
      <t>Teachers do not need to be specialised and certified in second-language learning standards</t>
    </r>
    <r>
      <rPr>
        <sz val="10"/>
        <rFont val="Calibri"/>
        <family val="2"/>
      </rPr>
      <t xml:space="preserve">. At primary level, all voluntary teachers can be assigned to an UPE2A class, but a priority is given to teachers having a certification in “French second-language learning” (FLS) or in “French foreign language” (FLE). Those who do not have this certification may receive a training during their mission, depending on each school districts. At secondary level, every professor graduated in French literature can teach French as a second-language. In practice, teachers specialised in FLE are prioritised in most school districts. 
- </t>
    </r>
    <r>
      <rPr>
        <b/>
        <sz val="10"/>
        <rFont val="Calibri"/>
        <family val="2"/>
      </rPr>
      <t>Curriculum standards are not monitored by a State body</t>
    </r>
    <r>
      <rPr>
        <sz val="10"/>
        <rFont val="Calibri"/>
        <family val="2"/>
      </rPr>
      <t xml:space="preserve">. An evaluation should yet be done by the professors during the school year, and a support tool has been designed to enable the assessment of allophone students progresses during their training. </t>
    </r>
  </si>
  <si>
    <r>
      <t xml:space="preserve">B) Founding of the </t>
    </r>
    <r>
      <rPr>
        <b/>
        <sz val="10"/>
        <rFont val="Calibri"/>
        <family val="2"/>
      </rPr>
      <t>network 'RESOME</t>
    </r>
    <r>
      <rPr>
        <sz val="10"/>
        <rFont val="Calibri"/>
        <family val="2"/>
      </rPr>
      <t xml:space="preserve">' (Migrants and exiles higher education and guidance network), a network of students and professors aiming at facilitating
access to higher education and French language learning for refugees and
migrants. It offers French courses during the academic year, summer programmes and provide online resources. </t>
    </r>
  </si>
  <si>
    <r>
      <t xml:space="preserve">B) Founding of the </t>
    </r>
    <r>
      <rPr>
        <b/>
        <sz val="10"/>
        <rFont val="Calibri"/>
        <family val="2"/>
      </rPr>
      <t>network "Migrants in higher education</t>
    </r>
    <r>
      <rPr>
        <sz val="10"/>
        <rFont val="Calibri"/>
        <family val="2"/>
      </rPr>
      <t xml:space="preserve">" (MEnS) in September 2017 which coordinates 40 higher education institutions (universities, schools, institutes) as well as associations committed to the reception and integration of migrant students in France. </t>
    </r>
  </si>
  <si>
    <r>
      <t>Since September 2017, a support programme called "</t>
    </r>
    <r>
      <rPr>
        <b/>
        <i/>
        <sz val="10"/>
        <rFont val="Calibri"/>
        <family val="2"/>
      </rPr>
      <t>Devoirs faits</t>
    </r>
    <r>
      <rPr>
        <sz val="10"/>
        <rFont val="Calibri"/>
        <family val="2"/>
      </rPr>
      <t>" has been launched by the Ministry of Education for all children who need homework support. However this programme is not specific for migrants pupils.</t>
    </r>
  </si>
  <si>
    <r>
      <t>Since January 2017, a targeted programme for highly qualified migrants called "</t>
    </r>
    <r>
      <rPr>
        <b/>
        <sz val="10"/>
        <rFont val="Calibri"/>
        <family val="2"/>
      </rPr>
      <t>PAUSE</t>
    </r>
    <r>
      <rPr>
        <sz val="10"/>
        <rFont val="Calibri"/>
        <family val="2"/>
      </rPr>
      <t>" was launched by the Ministry of Education in collaboration with the Collège de France, to encourage higher education institutions as well as research institutes to host refugees scholars. As part of this programme, senior lecturers in universities in need of international protection are also encouraged to apply.  However, the this programme only concern a limited number (less than 100)  of lecturers.</t>
    </r>
  </si>
  <si>
    <r>
      <rPr>
        <b/>
        <sz val="10"/>
        <rFont val="Calibri"/>
        <family val="2"/>
      </rPr>
      <t>Article L131-1 of the Education Code - as modified by Law n°2019-791 of 26 july 2019</t>
    </r>
    <r>
      <rPr>
        <sz val="10"/>
        <rFont val="Calibri"/>
        <family val="2"/>
      </rPr>
      <t xml:space="preserve">: education is compulsory for every child from the age of three instead of six - including for undocumented children. Furthermore, starting from September 2020, 16-year olds will be required to attend a training until they reach 18 (apprenticeship, vocational training, civic service...). The implementing decree should be published early 2020.
 </t>
    </r>
  </si>
  <si>
    <r>
      <t xml:space="preserve">The interministerial delegation for the reception and integration of refugees (DiAir) launched in 2019 the website </t>
    </r>
    <r>
      <rPr>
        <i/>
        <sz val="10"/>
        <rFont val="Calibri"/>
        <family val="2"/>
      </rPr>
      <t>"refugies.info"</t>
    </r>
    <r>
      <rPr>
        <sz val="10"/>
        <rFont val="Calibri"/>
        <family val="2"/>
      </rPr>
      <t xml:space="preserve"> - which also provides information on the educational system in several migrants languages of origin</t>
    </r>
  </si>
  <si>
    <r>
      <t xml:space="preserve">Entry into force of </t>
    </r>
    <r>
      <rPr>
        <b/>
        <sz val="10"/>
        <rFont val="Calibri"/>
        <family val="2"/>
      </rPr>
      <t>Law No.2016-274 of 7 March 2016</t>
    </r>
    <r>
      <rPr>
        <sz val="10"/>
        <rFont val="Calibri"/>
        <family val="2"/>
      </rPr>
      <t>, modifying article R311-24 CESEDA : Decree of july 2016, No.2016-900, modifying article R311 -23: the "Integration and Welcoming Contract (CAI)" is replaced by the "</t>
    </r>
    <r>
      <rPr>
        <b/>
        <sz val="10"/>
        <rFont val="Calibri"/>
        <family val="2"/>
      </rPr>
      <t>Republican Integration Contract</t>
    </r>
    <r>
      <rPr>
        <sz val="10"/>
        <rFont val="Calibri"/>
        <family val="2"/>
      </rPr>
      <t xml:space="preserve">" (CIR). All TCNs have to attend </t>
    </r>
    <r>
      <rPr>
        <b/>
        <sz val="10"/>
        <rFont val="Calibri"/>
        <family val="2"/>
      </rPr>
      <t>12 hours</t>
    </r>
    <r>
      <rPr>
        <sz val="10"/>
        <rFont val="Calibri"/>
        <family val="2"/>
      </rPr>
      <t xml:space="preserve"> of civic orientation courses, spread over 2 sessions. 
</t>
    </r>
  </si>
  <si>
    <r>
      <t xml:space="preserve">Since the entry into force of the </t>
    </r>
    <r>
      <rPr>
        <b/>
        <sz val="10"/>
        <rFont val="Calibri"/>
        <family val="2"/>
      </rPr>
      <t>National Strategy for the reception and integration of refugees on June 5th, 2018, some ad-hoc consultation of BIPs exists</t>
    </r>
    <r>
      <rPr>
        <sz val="10"/>
        <rFont val="Calibri"/>
        <family val="2"/>
      </rPr>
      <t xml:space="preserve"> - but is not structurally organised. The Interministerial Delegation for the reception and integration of refugees (DiAir), responsible for overseeing the implementation of the National Strategy, organise each year several working groups with refugees and institutional / civil society organisations representatives on integration topics. </t>
    </r>
    <r>
      <rPr>
        <b/>
        <sz val="10"/>
        <rFont val="Calibri"/>
        <family val="2"/>
      </rPr>
      <t xml:space="preserve">
</t>
    </r>
    <r>
      <rPr>
        <sz val="10"/>
        <rFont val="Calibri"/>
        <family val="2"/>
      </rPr>
      <t xml:space="preserve">The DiAir also organises an annual meeting called "Agora" with the participation of all actors involved in the reception and integration of refugees, including beneficiaries of international protection themselves. 
</t>
    </r>
    <r>
      <rPr>
        <b/>
        <sz val="10"/>
        <rFont val="Calibri"/>
        <family val="2"/>
      </rPr>
      <t xml:space="preserve">
</t>
    </r>
    <r>
      <rPr>
        <sz val="10"/>
        <rFont val="Calibri"/>
        <family val="2"/>
      </rPr>
      <t xml:space="preserve">No such mechanism applies to other TCNs.        </t>
    </r>
    <r>
      <rPr>
        <b/>
        <sz val="10"/>
        <rFont val="Calibri"/>
        <family val="2"/>
      </rPr>
      <t xml:space="preserve">                                                                                                                                                                                                                                                                                                                                                                                                                                                                                                                                                                                                                                                                                                                                                                                                                                                                                                                                                                                                                                                                                              </t>
    </r>
  </si>
  <si>
    <r>
      <rPr>
        <b/>
        <sz val="10"/>
        <rFont val="Calibri"/>
        <family val="2"/>
      </rPr>
      <t>Law of September 2018, 2018-778 modifying Article L.311-9 CESEDA and Decree adopted in February 2019 No.2019-141 modifying Article R311-23</t>
    </r>
    <r>
      <rPr>
        <sz val="10"/>
        <rFont val="Calibri"/>
        <family val="2"/>
      </rPr>
      <t xml:space="preserve">. Since March 1st 2019 - all TCNs with a residence permit valid for more than one year have now to attend </t>
    </r>
    <r>
      <rPr>
        <b/>
        <sz val="10"/>
        <rFont val="Calibri"/>
        <family val="2"/>
      </rPr>
      <t xml:space="preserve">24 hours of </t>
    </r>
    <r>
      <rPr>
        <b/>
        <u/>
        <sz val="10"/>
        <rFont val="Calibri"/>
        <family val="2"/>
      </rPr>
      <t xml:space="preserve">collective </t>
    </r>
    <r>
      <rPr>
        <b/>
        <sz val="10"/>
        <rFont val="Calibri"/>
        <family val="2"/>
      </rPr>
      <t>social orientation courses instead of 12 under the CAI</t>
    </r>
    <r>
      <rPr>
        <sz val="10"/>
        <rFont val="Calibri"/>
        <family val="2"/>
      </rPr>
      <t xml:space="preserve">. Collective information sessions also provide information on work-related issues (i.e. how to register to the public employment agency, procedure to recognise diplomas and qualifications, legal framework: types of contracts, income etc.). Even though groups are composed of 12 people maximum, information is not provided on individual basis, and remain quite dense despite the increase in the number of hours. </t>
    </r>
  </si>
  <si>
    <r>
      <rPr>
        <b/>
        <sz val="10"/>
        <rFont val="Calibri"/>
        <family val="2"/>
      </rPr>
      <t xml:space="preserve">Article L.314-8 CESEDA: </t>
    </r>
    <r>
      <rPr>
        <sz val="10"/>
        <rFont val="Calibri"/>
        <family val="2"/>
      </rPr>
      <t xml:space="preserve">non-EU immigrants who can justify more than 5 years of continuous residence in France can qualify for permanent residence (10-year residence's card).                                                    
</t>
    </r>
    <r>
      <rPr>
        <b/>
        <sz val="10"/>
        <rFont val="Calibri"/>
        <family val="2"/>
      </rPr>
      <t>Exception for refugees</t>
    </r>
    <r>
      <rPr>
        <sz val="10"/>
        <rFont val="Calibri"/>
        <family val="2"/>
      </rPr>
      <t>, who automatically become long-term residents upon recognition of the international protection</t>
    </r>
  </si>
  <si>
    <r>
      <rPr>
        <b/>
        <sz val="10"/>
        <rFont val="Calibri"/>
        <family val="2"/>
      </rPr>
      <t>Article R314-1 CESEDA</t>
    </r>
    <r>
      <rPr>
        <sz val="10"/>
        <rFont val="Calibri"/>
        <family val="2"/>
      </rPr>
      <t xml:space="preserve"> - when applying for permanent residence, non-EU immigrants need to submit any documents that can attest sufficient proficiency in French, in particular the certification "Diplôme initial de la langue française" (Dilf).  </t>
    </r>
  </si>
  <si>
    <r>
      <rPr>
        <b/>
        <sz val="10"/>
        <rFont val="Calibri"/>
        <family val="2"/>
      </rPr>
      <t>Article L314-8 CESEDA</t>
    </r>
    <r>
      <rPr>
        <sz val="10"/>
        <rFont val="Calibri"/>
        <family val="2"/>
      </rPr>
      <t xml:space="preserve">. Stable and sufficient, level of minimum wage (SMIC), no recourse to social assistance although individual circumstances are considered. The French Conseil d’Etat clarified in a ruling that the solidarity allowance for the elderly and the allowance for disabled adults shall not be taken into account in the calculation of the Conseil d’Etat, 26 December 2013, M. Nouri-Shakeri, request n°366722. resources of the applicant for an EC long-term residence permit. On the other hand, it stated that the requirement of having a minimum amount of resources other than the ones coming from social aid is not against the principle of equality of treatment. Conseil d’Etat, 5 March 2014, Mme B., request n° 374145. in fact there were no modifications of article 21-27 of the civil code since the law n°2003-1119 of 26 November 2003  there have been several modifications of article 314-8 of the Ceseda over the years – but the economic resources requirement have remained the same since 2007. Therefore, a score of 0 should be assigned also before 2014. </t>
    </r>
  </si>
  <si>
    <r>
      <rPr>
        <b/>
        <sz val="10"/>
        <rFont val="Calibri"/>
        <family val="2"/>
      </rPr>
      <t>Article L314-1 CESEDA :</t>
    </r>
    <r>
      <rPr>
        <sz val="10"/>
        <rFont val="Calibri"/>
        <family val="2"/>
      </rPr>
      <t xml:space="preserve"> 10-year residence permit.</t>
    </r>
  </si>
  <si>
    <r>
      <rPr>
        <b/>
        <sz val="10"/>
        <rFont val="Calibri"/>
        <family val="2"/>
      </rPr>
      <t xml:space="preserve">Article R314-3 CESEDA : </t>
    </r>
    <r>
      <rPr>
        <sz val="10"/>
        <rFont val="Calibri"/>
        <family val="2"/>
      </rPr>
      <t>Upon request.</t>
    </r>
  </si>
  <si>
    <r>
      <rPr>
        <b/>
        <sz val="10"/>
        <rFont val="Calibri"/>
        <family val="2"/>
      </rPr>
      <t xml:space="preserve">Article L314-7 CESEDA </t>
    </r>
    <r>
      <rPr>
        <sz val="10"/>
        <rFont val="Calibri"/>
        <family val="2"/>
      </rPr>
      <t>- 10-year resident card cannot be renewed after more than three conitnuous years outside the EU</t>
    </r>
  </si>
  <si>
    <r>
      <rPr>
        <b/>
        <sz val="10"/>
        <rFont val="Calibri"/>
        <family val="2"/>
      </rPr>
      <t>Article L.111-1 CSS :</t>
    </r>
    <r>
      <rPr>
        <sz val="10"/>
        <rFont val="Calibri"/>
        <family val="2"/>
      </rPr>
      <t xml:space="preserve"> Social security benefits with equal access as nationals
</t>
    </r>
    <r>
      <rPr>
        <b/>
        <sz val="10"/>
        <rFont val="Calibri"/>
        <family val="2"/>
      </rPr>
      <t>Article L. 512-1 CSS :</t>
    </r>
    <r>
      <rPr>
        <sz val="10"/>
        <rFont val="Calibri"/>
        <family val="2"/>
      </rPr>
      <t xml:space="preserve"> Family benefits with equal access as nationals
</t>
    </r>
    <r>
      <rPr>
        <b/>
        <sz val="10"/>
        <rFont val="Calibri"/>
        <family val="2"/>
      </rPr>
      <t xml:space="preserve">Article L311-7 CSS : </t>
    </r>
    <r>
      <rPr>
        <sz val="10"/>
        <rFont val="Calibri"/>
        <family val="2"/>
      </rPr>
      <t xml:space="preserve">Retirement benefits with equal access as nationals
</t>
    </r>
    <r>
      <rPr>
        <b/>
        <sz val="10"/>
        <rFont val="Calibri"/>
        <family val="2"/>
      </rPr>
      <t xml:space="preserve">Article L821-1 CSS : </t>
    </r>
    <r>
      <rPr>
        <sz val="10"/>
        <rFont val="Calibri"/>
        <family val="2"/>
      </rPr>
      <t xml:space="preserve">Adult with disabilities' allowance with equal access as nationals
</t>
    </r>
    <r>
      <rPr>
        <b/>
        <sz val="10"/>
        <rFont val="Calibri"/>
        <family val="2"/>
      </rPr>
      <t>Article L.5411-4 CSS :</t>
    </r>
    <r>
      <rPr>
        <sz val="10"/>
        <rFont val="Calibri"/>
        <family val="2"/>
      </rPr>
      <t xml:space="preserve"> Unemployment allowances with equal access as nationals
</t>
    </r>
    <r>
      <rPr>
        <b/>
        <sz val="10"/>
        <rFont val="Calibri"/>
        <family val="2"/>
      </rPr>
      <t>Article L262-2  CSS :</t>
    </r>
    <r>
      <rPr>
        <sz val="10"/>
        <rFont val="Calibri"/>
        <family val="2"/>
      </rPr>
      <t xml:space="preserve"> Income of active solidarity (RSA) with equal access as nationals</t>
    </r>
  </si>
  <si>
    <r>
      <rPr>
        <b/>
        <sz val="10"/>
        <rFont val="Calibri"/>
        <family val="2"/>
      </rPr>
      <t xml:space="preserve">Modification of Article R314-1 by decree No.2016-1456 </t>
    </r>
    <r>
      <rPr>
        <sz val="10"/>
        <rFont val="Calibri"/>
        <family val="2"/>
      </rPr>
      <t>but the requirements remain unchanged</t>
    </r>
  </si>
  <si>
    <r>
      <t>Modification of</t>
    </r>
    <r>
      <rPr>
        <b/>
        <sz val="10"/>
        <rFont val="Calibri"/>
        <family val="2"/>
      </rPr>
      <t xml:space="preserve"> Article L314-8 by law No.2016-274 </t>
    </r>
    <r>
      <rPr>
        <sz val="10"/>
        <rFont val="Calibri"/>
        <family val="2"/>
      </rPr>
      <t xml:space="preserve">but the requirements remain unchanged </t>
    </r>
  </si>
  <si>
    <r>
      <rPr>
        <b/>
        <sz val="10"/>
        <rFont val="Calibri"/>
        <family val="2"/>
      </rPr>
      <t xml:space="preserve">Modification of Article R314-1 by decree No.2016-1456 : </t>
    </r>
    <r>
      <rPr>
        <sz val="10"/>
        <rFont val="Calibri"/>
        <family val="2"/>
      </rPr>
      <t xml:space="preserve">non-EU immigrants have to take a language test to demonstrate a proficiency in French corresponding to level “A2” of the Common European Framework of References for languages.
</t>
    </r>
  </si>
  <si>
    <r>
      <t xml:space="preserve">Modification of </t>
    </r>
    <r>
      <rPr>
        <b/>
        <sz val="10"/>
        <rFont val="Calibri"/>
        <family val="2"/>
      </rPr>
      <t>Article L314-8b y law No.2018-778</t>
    </r>
    <r>
      <rPr>
        <sz val="10"/>
        <rFont val="Calibri"/>
        <family val="2"/>
      </rPr>
      <t xml:space="preserve"> but the requirements remain unchanged</t>
    </r>
  </si>
  <si>
    <r>
      <rPr>
        <b/>
        <sz val="10"/>
        <rFont val="Calibri"/>
        <family val="2"/>
      </rPr>
      <t>Entry into force of Law No.2018-778 on March 1st 2019, modifying article L.314-8 CESEDA</t>
    </r>
    <r>
      <rPr>
        <sz val="10"/>
        <rFont val="Calibri"/>
        <family val="2"/>
      </rPr>
      <t xml:space="preserve">: beneficiaries of subsidiary protection receive a multiannual residence permit valid for four years. After these 4 years, they are automatically entitled to a 10-year residence permit. </t>
    </r>
  </si>
  <si>
    <r>
      <rPr>
        <b/>
        <sz val="10"/>
        <rFont val="Calibri"/>
        <family val="2"/>
      </rPr>
      <t>Civil code, article 21-17:</t>
    </r>
    <r>
      <rPr>
        <sz val="10"/>
        <rFont val="Calibri"/>
        <family val="2"/>
      </rPr>
      <t xml:space="preserve"> All TNCs are eligible for naturalisation after 5 years of lawful residence. 
No minimum period of residence in France is required for the refugees.
Beneficiaries of subsidiary protection are eligible for naturalisation after 5 years of residence, as for ordinary TCNs. 
</t>
    </r>
  </si>
  <si>
    <r>
      <rPr>
        <b/>
        <sz val="10"/>
        <rFont val="Calibri"/>
        <family val="2"/>
      </rPr>
      <t>Article 21-7, Civil Code</t>
    </r>
    <r>
      <rPr>
        <sz val="10"/>
        <rFont val="Calibri"/>
        <family val="2"/>
      </rPr>
      <t>: children born on the territory to non-national parents acquire automatically the French citizenship at the age of majority (18) providing that they have been residing in France for a continuous or discontinuous period of 5 years since the age of 11.  since 1998</t>
    </r>
  </si>
  <si>
    <r>
      <t xml:space="preserve">Since 1st January 2012, ‘linguistic assimilation’ is no longer assessed by a civil servant: applicants must present a linguistic diploma, awarded by an institution accredited by the French State, that certifies </t>
    </r>
    <r>
      <rPr>
        <b/>
        <sz val="10"/>
        <rFont val="Calibri"/>
        <family val="2"/>
      </rPr>
      <t>spoken proficiency in French corresponding to level “B1” of the Common European Framework of Reference
for Languages</t>
    </r>
    <r>
      <rPr>
        <sz val="10"/>
        <rFont val="Calibri"/>
        <family val="2"/>
      </rPr>
      <t xml:space="preserve">. Language requirements do not apply to refugees and stateless people who have resided in France on a regular basis over the last 15 years and who are more than 70 years old. </t>
    </r>
  </si>
  <si>
    <r>
      <rPr>
        <b/>
        <sz val="10"/>
        <rFont val="Calibri"/>
        <family val="2"/>
      </rPr>
      <t xml:space="preserve">Civil Code, art. 21-14: </t>
    </r>
    <r>
      <rPr>
        <sz val="10"/>
        <rFont val="Calibri"/>
        <family val="2"/>
      </rPr>
      <t xml:space="preserve">There is a professional integration requirement, which means that the person must have a stable financial situation. 
According to the </t>
    </r>
    <r>
      <rPr>
        <b/>
        <sz val="10"/>
        <rFont val="Calibri"/>
        <family val="2"/>
      </rPr>
      <t>Circulaire n° NOR INTK1207286C of October 16th  2012,</t>
    </r>
    <r>
      <rPr>
        <sz val="10"/>
        <rFont val="Calibri"/>
        <family val="2"/>
      </rPr>
      <t xml:space="preserve"> this does not only take into account the current income and type of employment contract (eg fixed or short term) but the entiere career trajectory.</t>
    </r>
  </si>
  <si>
    <r>
      <rPr>
        <b/>
        <sz val="10"/>
        <rFont val="Calibri"/>
        <family val="2"/>
      </rPr>
      <t>Civil code, Article 21-27</t>
    </r>
    <r>
      <rPr>
        <sz val="10"/>
        <rFont val="Calibri"/>
        <family val="2"/>
      </rPr>
      <t xml:space="preserve">: naturalisation applications are rejected for those who:                                                                                       
 -  have been condemned in France to a sentence of imprisonment for at least six months without reprieve, 
- have been sentenced for a crime or an offense constituting a violation of the fundamental interests of the Nation; 
- have been convicted of an act of terrorism </t>
    </r>
  </si>
  <si>
    <r>
      <rPr>
        <b/>
        <sz val="10"/>
        <rFont val="Calibri"/>
        <family val="2"/>
      </rPr>
      <t>From April 2020</t>
    </r>
    <r>
      <rPr>
        <sz val="10"/>
        <rFont val="Calibri"/>
        <family val="2"/>
      </rPr>
      <t xml:space="preserve">, all applicants will have to pass a test to demonstrate also their </t>
    </r>
    <r>
      <rPr>
        <b/>
        <sz val="10"/>
        <rFont val="Calibri"/>
        <family val="2"/>
      </rPr>
      <t>written proficiency in French corresponding to level “B1” of the Common European Framework of References for languages</t>
    </r>
    <r>
      <rPr>
        <sz val="10"/>
        <rFont val="Calibri"/>
        <family val="2"/>
      </rPr>
      <t>.</t>
    </r>
  </si>
  <si>
    <r>
      <rPr>
        <b/>
        <sz val="10"/>
        <color theme="1"/>
        <rFont val="Calibri"/>
        <family val="2"/>
      </rPr>
      <t xml:space="preserve">
100 - </t>
    </r>
    <r>
      <rPr>
        <sz val="10"/>
        <color theme="1"/>
        <rFont val="Calibri"/>
        <family val="2"/>
      </rPr>
      <t>All four of these</t>
    </r>
    <r>
      <rPr>
        <b/>
        <sz val="10"/>
        <color theme="1"/>
        <rFont val="Calibri"/>
        <family val="2"/>
      </rPr>
      <t xml:space="preserve"> 
75 - </t>
    </r>
    <r>
      <rPr>
        <sz val="10"/>
        <color theme="1"/>
        <rFont val="Calibri"/>
        <family val="2"/>
      </rPr>
      <t xml:space="preserve">Three of these
</t>
    </r>
    <r>
      <rPr>
        <b/>
        <sz val="10"/>
        <color theme="1"/>
        <rFont val="Calibri"/>
        <family val="2"/>
      </rPr>
      <t xml:space="preserve">50 </t>
    </r>
    <r>
      <rPr>
        <sz val="10"/>
        <color theme="1"/>
        <rFont val="Calibri"/>
        <family val="2"/>
      </rPr>
      <t xml:space="preserve">- Two of these
</t>
    </r>
    <r>
      <rPr>
        <b/>
        <sz val="10"/>
        <color theme="1"/>
        <rFont val="Calibri"/>
        <family val="2"/>
      </rPr>
      <t>25</t>
    </r>
    <r>
      <rPr>
        <sz val="10"/>
        <color theme="1"/>
        <rFont val="Calibri"/>
        <family val="2"/>
      </rPr>
      <t xml:space="preserve"> - One of these </t>
    </r>
    <r>
      <rPr>
        <b/>
        <sz val="10"/>
        <color theme="1"/>
        <rFont val="Calibri"/>
        <family val="2"/>
      </rPr>
      <t xml:space="preserve">
0</t>
    </r>
    <r>
      <rPr>
        <sz val="10"/>
        <color theme="1"/>
        <rFont val="Calibri"/>
        <family val="2"/>
      </rPr>
      <t xml:space="preserve"> - None
</t>
    </r>
  </si>
  <si>
    <r>
      <rPr>
        <b/>
        <sz val="10"/>
        <color theme="1"/>
        <rFont val="Calibri"/>
        <family val="2"/>
      </rPr>
      <t xml:space="preserve">100 - </t>
    </r>
    <r>
      <rPr>
        <sz val="10"/>
        <color theme="1"/>
        <rFont val="Calibri"/>
        <family val="2"/>
      </rPr>
      <t xml:space="preserve">Three of these 
</t>
    </r>
    <r>
      <rPr>
        <b/>
        <sz val="10"/>
        <color theme="1"/>
        <rFont val="Calibri"/>
        <family val="2"/>
      </rPr>
      <t xml:space="preserve">67 </t>
    </r>
    <r>
      <rPr>
        <sz val="10"/>
        <color theme="1"/>
        <rFont val="Calibri"/>
        <family val="2"/>
      </rPr>
      <t xml:space="preserve">- Two of these
</t>
    </r>
    <r>
      <rPr>
        <b/>
        <sz val="10"/>
        <color theme="1"/>
        <rFont val="Calibri"/>
        <family val="2"/>
      </rPr>
      <t xml:space="preserve">33 </t>
    </r>
    <r>
      <rPr>
        <sz val="10"/>
        <color theme="1"/>
        <rFont val="Calibri"/>
        <family val="2"/>
      </rPr>
      <t>- One of these</t>
    </r>
    <r>
      <rPr>
        <b/>
        <sz val="10"/>
        <color theme="1"/>
        <rFont val="Calibri"/>
        <family val="2"/>
      </rPr>
      <t xml:space="preserve">
0 - </t>
    </r>
    <r>
      <rPr>
        <sz val="10"/>
        <color theme="1"/>
        <rFont val="Calibri"/>
        <family val="2"/>
      </rPr>
      <t xml:space="preserve">No specialized Body
</t>
    </r>
  </si>
  <si>
    <r>
      <t>The law provides for a prohibition of direct and indirect discrimination on grounds a). However legislation no longer explicitely prohibits discrimination on ground c) but general principles of public law ensures access to all to education regardless of nationality even for illegal foreigners. Finally, Constitutionnal law provide for equality of access on the ground of religion.</t>
    </r>
    <r>
      <rPr>
        <b/>
        <sz val="10"/>
        <rFont val="Calibri"/>
        <family val="2"/>
      </rPr>
      <t xml:space="preserve">
Law No.2008-496, Article 2(1°) </t>
    </r>
    <r>
      <rPr>
        <sz val="10"/>
        <rFont val="Calibri"/>
        <family val="2"/>
      </rPr>
      <t xml:space="preserve">: Any discrimination direct or indirect, based on an ethnicity or a race is forbidden in terms of social protection, health, social benefits, education, access to and supply of public goods and services. 
</t>
    </r>
    <r>
      <rPr>
        <b/>
        <sz val="10"/>
        <rFont val="Calibri"/>
        <family val="2"/>
      </rPr>
      <t>Article L111-1 of the Education Code</t>
    </r>
    <r>
      <rPr>
        <sz val="10"/>
        <rFont val="Calibri"/>
        <family val="2"/>
      </rPr>
      <t xml:space="preserve"> : Education is a right for all children residing on the French territory without distinction.
</t>
    </r>
  </si>
  <si>
    <r>
      <rPr>
        <b/>
        <sz val="10"/>
        <rFont val="Calibri"/>
        <family val="2"/>
      </rPr>
      <t>Law no 2008-496</t>
    </r>
    <r>
      <rPr>
        <sz val="10"/>
        <rFont val="Calibri"/>
        <family val="2"/>
      </rPr>
      <t xml:space="preserve"> completed transposition by providing protection for race, origin and sex. However, Constitutional law provides for protection on the ground of religion and public law provides for equal protection on the ground of nationality suject to legal residence in the country.
Articles L.111-2-2; L311-2 and L.434-20 of the Social security code : no nationality criteria for granting social protection, only residency condition. </t>
    </r>
  </si>
  <si>
    <r>
      <rPr>
        <b/>
        <sz val="10"/>
        <rFont val="Calibri"/>
        <family val="2"/>
      </rPr>
      <t>Law No.2008-496, Article 2(1°)</t>
    </r>
    <r>
      <rPr>
        <sz val="10"/>
        <rFont val="Calibri"/>
        <family val="2"/>
      </rPr>
      <t xml:space="preserve"> : Any discrimination direct or indirect, based on an ethnicity or a race is forbidden in terms of social protection, health, social benefits, education, access to and supply of public goods and services. 
Grounds a), b) and c) are covered by</t>
    </r>
    <r>
      <rPr>
        <b/>
        <sz val="10"/>
        <rFont val="Calibri"/>
        <family val="2"/>
      </rPr>
      <t xml:space="preserve"> article 225-2 of the Penal Code and by Law no 2002-72 </t>
    </r>
    <r>
      <rPr>
        <sz val="10"/>
        <rFont val="Calibri"/>
        <family val="2"/>
      </rPr>
      <t>as it relates to the prohibition of direct and indirect discrimination in access to housing.</t>
    </r>
  </si>
  <si>
    <r>
      <rPr>
        <b/>
        <sz val="10"/>
        <rFont val="Calibri"/>
        <family val="2"/>
      </rPr>
      <t>Shift in burden of proof in procedures</t>
    </r>
    <r>
      <rPr>
        <sz val="10"/>
        <rFont val="Calibri"/>
        <family val="2"/>
      </rPr>
      <t xml:space="preserve">  - </t>
    </r>
    <r>
      <rPr>
        <b/>
        <sz val="10"/>
        <rFont val="Calibri"/>
        <family val="2"/>
      </rPr>
      <t xml:space="preserve">Law no 2008-496 </t>
    </r>
    <r>
      <rPr>
        <sz val="10"/>
        <rFont val="Calibri"/>
        <family val="2"/>
      </rPr>
      <t xml:space="preserve">repealled article 19 of Law no 2004-1496 and completed transposition by providing a definition of direct and indirect discrimination in article 1, applicable to all texts on discrimination. On 30 October, 2009 - the Conseil d'Etat has issued a judgment providing for the shift in the burden of proof in all administrative procedures relating to discrimination law.
</t>
    </r>
    <r>
      <rPr>
        <b/>
        <sz val="10"/>
        <rFont val="Calibri"/>
        <family val="2"/>
      </rPr>
      <t>Range of sanctions</t>
    </r>
    <r>
      <rPr>
        <sz val="10"/>
        <rFont val="Calibri"/>
        <family val="2"/>
      </rPr>
      <t xml:space="preserve"> - e),f),g) are available before the penal courts only which excludes indirect discrimination
</t>
    </r>
  </si>
  <si>
    <r>
      <rPr>
        <b/>
        <sz val="10"/>
        <rFont val="Calibri"/>
        <family val="2"/>
      </rPr>
      <t>Cf. Organic Law No.2011-333 Article 5</t>
    </r>
    <r>
      <rPr>
        <sz val="10"/>
        <rFont val="Calibri"/>
        <family val="2"/>
      </rPr>
      <t xml:space="preserve">  about the mission of the Défenseur des droits.</t>
    </r>
  </si>
  <si>
    <r>
      <rPr>
        <b/>
        <sz val="10"/>
        <rFont val="Calibri"/>
        <family val="2"/>
      </rPr>
      <t xml:space="preserve">Law No.2008-496 modified by law No.2015-1776 : Article 1 </t>
    </r>
    <r>
      <rPr>
        <sz val="10"/>
        <rFont val="Calibri"/>
        <family val="2"/>
      </rPr>
      <t xml:space="preserve">"Is constitutive of a direct discrimination the situation in which, based on his/her origin, sex, family situation, pregnancy, physical appearance, particular vulnerability caused by his/her economic situation, apparent or known by his/her author, patronym, place of residency, health status, loss of autonomy, handicap, genetic characteristics, mores, sexual orientation, gender identity, age, political opinion, trade-union activities, capacity to express in another language than french, to an ethnicty, a nation, alleged race or religion predetermined - a person is treated less favourably than another.
Definition is the same at article 225-1 Penal code and 1132-14 of the Labour Code.
</t>
    </r>
  </si>
  <si>
    <r>
      <rPr>
        <b/>
        <sz val="10"/>
        <rFont val="Calibri"/>
        <family val="2"/>
      </rPr>
      <t>Article L1132-4 of the Labour Code as modified by law No.2016-1547 :</t>
    </r>
    <r>
      <rPr>
        <sz val="10"/>
        <rFont val="Calibri"/>
        <family val="2"/>
      </rPr>
      <t xml:space="preserve"> No modification. </t>
    </r>
  </si>
  <si>
    <r>
      <rPr>
        <b/>
        <sz val="10"/>
        <rFont val="Calibri"/>
        <family val="2"/>
      </rPr>
      <t xml:space="preserve">Law No.2016-1547 modifying article 2 of Law No.2008-496 : repeals 1° and adds </t>
    </r>
    <r>
      <rPr>
        <sz val="10"/>
        <rFont val="Calibri"/>
        <family val="2"/>
      </rPr>
      <t>: "any discrimination direct or indirect based on one of the grounds mentioned in article 1 is forbidden in terms of social protection, health, social benefits, education, access to and supply of public goods and services, including housing and health. 
Nationality is still not mentioned as such</t>
    </r>
  </si>
  <si>
    <r>
      <rPr>
        <b/>
        <sz val="10"/>
        <rFont val="Calibri"/>
        <family val="2"/>
      </rPr>
      <t xml:space="preserve">Law No.2016-1547 modifying article 2 of Law No.2008-496 : repeals 1° and adds </t>
    </r>
    <r>
      <rPr>
        <sz val="10"/>
        <rFont val="Calibri"/>
        <family val="2"/>
      </rPr>
      <t xml:space="preserve">: "any discrimination direct or indirect based on one of the grounds mentioned in article 1 is forbidden in terms of social protection, health, social benefits, education, access to and supply of public goods and services, including housing and health. 
</t>
    </r>
  </si>
  <si>
    <r>
      <t>A) and B)</t>
    </r>
    <r>
      <rPr>
        <b/>
        <sz val="10"/>
        <rFont val="Calibri"/>
        <family val="2"/>
      </rPr>
      <t xml:space="preserve"> </t>
    </r>
    <r>
      <rPr>
        <sz val="10"/>
        <rFont val="Calibri"/>
        <family val="2"/>
      </rPr>
      <t>: No modification.
C)</t>
    </r>
    <r>
      <rPr>
        <b/>
        <sz val="10"/>
        <rFont val="Calibri"/>
        <family val="2"/>
      </rPr>
      <t xml:space="preserve"> : Law No.2016-1547 modifying Article 10 of Law No.2008-496: </t>
    </r>
    <r>
      <rPr>
        <sz val="10"/>
        <rFont val="Calibri"/>
        <family val="2"/>
      </rPr>
      <t xml:space="preserve">A regularly declared association since at least 5 years that is involved in the fight against discriminations or in the field of handicap - can act infront of a civil or administrative jurisdiction in order to establish that several physical person are suffering from a direct or indirect discrimination  [..] can act in the same purpose, an association regularly declared for at least 5 years which statutory nature encompasses the defense of one interest violated by the discrimination in question. </t>
    </r>
    <r>
      <rPr>
        <b/>
        <sz val="10"/>
        <rFont val="Calibri"/>
        <family val="2"/>
      </rPr>
      <t xml:space="preserve">
Criminal Jurisdiction : Articles 2-1  to 2-22 of the Criminal Code</t>
    </r>
  </si>
  <si>
    <r>
      <rPr>
        <b/>
        <sz val="10"/>
        <rFont val="Calibri"/>
        <family val="2"/>
      </rPr>
      <t>Article L1132-4 of the Labour Code as modified by law No.2017-256 :</t>
    </r>
    <r>
      <rPr>
        <sz val="10"/>
        <rFont val="Calibri"/>
        <family val="2"/>
      </rPr>
      <t xml:space="preserve"> No modification. </t>
    </r>
  </si>
  <si>
    <r>
      <rPr>
        <b/>
        <sz val="10"/>
        <rFont val="Calibri"/>
        <family val="2"/>
      </rPr>
      <t xml:space="preserve">Case law : </t>
    </r>
    <r>
      <rPr>
        <b/>
        <u/>
        <sz val="10"/>
        <rFont val="Calibri"/>
        <family val="2"/>
      </rPr>
      <t xml:space="preserve">Appeal Court of Paris, 31st of January 2018, Chibanis v. SNCF : </t>
    </r>
    <r>
      <rPr>
        <sz val="10"/>
        <rFont val="Calibri"/>
        <family val="2"/>
      </rPr>
      <t xml:space="preserve">recognizes discrimination based on nationality but this is not a last resort court : the binding effect of such a decision is then limited. </t>
    </r>
  </si>
  <si>
    <r>
      <rPr>
        <b/>
        <sz val="10"/>
        <rFont val="Calibri"/>
        <family val="2"/>
      </rPr>
      <t>Article L1132-4 of the Labour Code as modified by law No.2019-486 :</t>
    </r>
    <r>
      <rPr>
        <sz val="10"/>
        <rFont val="Calibri"/>
        <family val="2"/>
      </rPr>
      <t xml:space="preserve"> No modification. </t>
    </r>
  </si>
  <si>
    <r>
      <rPr>
        <b/>
        <sz val="10"/>
        <rFont val="Calibri"/>
        <family val="2"/>
      </rPr>
      <t>Regular consultation</t>
    </r>
    <r>
      <rPr>
        <sz val="10"/>
        <rFont val="Calibri"/>
        <family val="2"/>
      </rPr>
      <t xml:space="preserve">
The Advisory Board for Ethnic Relations (ETNO) consists of the national level ETNO and the four regional level ETNOs. The national Advisory Board for Ethnic Relations (ETNO) is appointed by the State Council every three years, is funded by the Ministry of the Interior and the secretariat operates within the Ministry of the Interior. Its legal status is determined in the decree 352/2008 and this decree has not changed since 2007. According to an e-mail from the ETNO's secretary (25 May 2010) the only change in official policy has been that the four geographical areas of esponsibility have been changed. The number of the statute is 352/2008. It can be found in Finnish on the internet at: http://www.finlex.fi/fi/laki/alkup/2008/20080352 
</t>
    </r>
    <r>
      <rPr>
        <b/>
        <sz val="10"/>
        <rFont val="Calibri"/>
        <family val="2"/>
      </rPr>
      <t>Consultation composition</t>
    </r>
    <r>
      <rPr>
        <sz val="10"/>
        <rFont val="Calibri"/>
        <family val="2"/>
      </rPr>
      <t xml:space="preserve">
Migrants and ethnic minorities are represented in ETNO through NGOs. These member NGOs representing migrant communities and ethnic or religious minorities are re-elected every three years through an open call. The State Council appoints the NGOs, after which these elected NGOs appoint their representatives in ETNO without any special state intervention.
</t>
    </r>
    <r>
      <rPr>
        <b/>
        <sz val="10"/>
        <rFont val="Calibri"/>
        <family val="2"/>
      </rPr>
      <t>Consultation powers</t>
    </r>
    <r>
      <rPr>
        <sz val="10"/>
        <rFont val="Calibri"/>
        <family val="2"/>
      </rPr>
      <t xml:space="preserve">
The statute on the Advisory Board for Ethnic Relations. ETNO has the right of initiative (a.) stated in the statute. In practice ETNO has also the right to a response by national authorities (b.). This right is not stated literally in the statute, but the spirit of the statute includes this right: The most essential authorities are represented in ETNO and it is a question of two-way integration and dialogue between all member organisations in ETNO.  The number of the statute is 352/2008. It can be found in Finnish on the internet at: http://www.finlex.fi/fi/laki/alkup/2008/20080352 </t>
    </r>
  </si>
  <si>
    <r>
      <rPr>
        <b/>
        <sz val="10"/>
        <rFont val="Calibri"/>
        <family val="2"/>
      </rPr>
      <t xml:space="preserve">Renunciation requirement
</t>
    </r>
    <r>
      <rPr>
        <sz val="10"/>
        <rFont val="Calibri"/>
        <family val="2"/>
      </rPr>
      <t xml:space="preserve">
There is no requirement to renounce / lose foreign nationality. For example the webpage of the Finnish Immigration service states that ”Finnish legislation allows multiple nationality (dual nationality). Finns acquiring citizenship in another state will not lose their Finnish citizenship. Although multiple nationality is allowed, persons with multiple nationality (dual nationality) will lose their Finnish citizenship at age 22, if they lack a sufficient connection to Finland. Read more on the fact sheet Retaining Finnish citizenship at the age of 22.” This is available at: http://www.migri.fi/netcomm/content.asp?article=3576&amp;language=EN</t>
    </r>
  </si>
  <si>
    <r>
      <rPr>
        <b/>
        <sz val="10"/>
        <color theme="1"/>
        <rFont val="Calibri"/>
        <family val="2"/>
      </rPr>
      <t xml:space="preserve">100 - </t>
    </r>
    <r>
      <rPr>
        <sz val="10"/>
        <color theme="1"/>
        <rFont val="Calibri"/>
        <family val="2"/>
      </rPr>
      <t xml:space="preserve">All four of these 
</t>
    </r>
    <r>
      <rPr>
        <b/>
        <sz val="10"/>
        <color theme="1"/>
        <rFont val="Calibri"/>
        <family val="2"/>
      </rPr>
      <t>75</t>
    </r>
    <r>
      <rPr>
        <sz val="10"/>
        <color theme="1"/>
        <rFont val="Calibri"/>
        <family val="2"/>
      </rPr>
      <t xml:space="preserve"> - Three of these
</t>
    </r>
    <r>
      <rPr>
        <b/>
        <sz val="10"/>
        <color theme="1"/>
        <rFont val="Calibri"/>
        <family val="2"/>
      </rPr>
      <t>50</t>
    </r>
    <r>
      <rPr>
        <sz val="10"/>
        <color theme="1"/>
        <rFont val="Calibri"/>
        <family val="2"/>
      </rPr>
      <t xml:space="preserve"> - Two of these
25 - One of these </t>
    </r>
    <r>
      <rPr>
        <b/>
        <sz val="10"/>
        <color theme="1"/>
        <rFont val="Calibri"/>
        <family val="2"/>
      </rPr>
      <t xml:space="preserve">
0</t>
    </r>
    <r>
      <rPr>
        <sz val="10"/>
        <color theme="1"/>
        <rFont val="Calibri"/>
        <family val="2"/>
      </rPr>
      <t xml:space="preserve"> - None
</t>
    </r>
  </si>
  <si>
    <r>
      <rPr>
        <b/>
        <sz val="10"/>
        <rFont val="Calibri"/>
        <family val="2"/>
      </rPr>
      <t>Range of sanctions:</t>
    </r>
    <r>
      <rPr>
        <sz val="10"/>
        <rFont val="Calibri"/>
        <family val="2"/>
      </rPr>
      <t xml:space="preserve"> sanctions include a), b), e) and f). c) restitution of rights is also possible both in criminal and administrative matters, thus increasing the number of conditions to five.</t>
    </r>
  </si>
  <si>
    <r>
      <rPr>
        <b/>
        <sz val="10"/>
        <color theme="1"/>
        <rFont val="Calibri"/>
        <family val="2"/>
      </rPr>
      <t>100</t>
    </r>
    <r>
      <rPr>
        <sz val="10"/>
        <color theme="1"/>
        <rFont val="Calibri"/>
        <family val="2"/>
      </rPr>
      <t xml:space="preserve"> - No Requirement OR Voluntary course/information (please specify which)
</t>
    </r>
    <r>
      <rPr>
        <b/>
        <sz val="10"/>
        <color theme="1"/>
        <rFont val="Calibri"/>
        <family val="2"/>
      </rPr>
      <t>50 -</t>
    </r>
    <r>
      <rPr>
        <sz val="10"/>
        <color theme="1"/>
        <rFont val="Calibri"/>
        <family val="2"/>
      </rPr>
      <t xml:space="preserve"> Requirement to take an integration course
</t>
    </r>
    <r>
      <rPr>
        <b/>
        <sz val="10"/>
        <color theme="1"/>
        <rFont val="Calibri"/>
        <family val="2"/>
      </rPr>
      <t>0</t>
    </r>
    <r>
      <rPr>
        <sz val="10"/>
        <color theme="1"/>
        <rFont val="Calibri"/>
        <family val="2"/>
      </rPr>
      <t xml:space="preserve"> - Requirement includes integration test/assessment</t>
    </r>
  </si>
  <si>
    <r>
      <t xml:space="preserve">Since the coalition agreement between CDU, CSU and SPD of the 19th governmental period in 2018 “AnKER” Centres (Reception, Decision and Return Centres) have been established for refugees, mainly for those with 'low prospects to stay in Germany', mainly in Bavaria. Children living in these centres, and in some other reception centres in other Bundesländer, are not allowed to attend mainstream schools. Schooling provided in AnKER Centres is not on the same standard as in mainstream schools and does not aim at integration in Germany. Children and their families by law remain in AnKER Centres up to 6 months, but in practice mostly much longer (Hess, Sabine; Pott, Andreas; Schammann, Hannes; Scherr, Albert; Schiffauer, Werner (2018). Welche Auswirkungen haben „Anker-Zentren“? – Eine Kurzstudie für den Mediendienst Integration. Mediendienst Integration, Berlin). Young people above the age of compulsory schooling have no access to education while living in AnKER centres. Single asylum applicants over 17 years stay in AnKER centers up to 12 months, but in practice mostly much longer. </t>
    </r>
    <r>
      <rPr>
        <i/>
        <sz val="10"/>
        <rFont val="Calibri"/>
        <family val="2"/>
      </rPr>
      <t>Due to these restrictions, I would tend to allocating a 0 score, but am not sure if it is appropriate.</t>
    </r>
  </si>
  <si>
    <r>
      <rPr>
        <b/>
        <sz val="10"/>
        <rFont val="Calibri"/>
        <family val="2"/>
      </rPr>
      <t>Renunciation requirement.</t>
    </r>
    <r>
      <rPr>
        <sz val="10"/>
        <rFont val="Calibri"/>
        <family val="2"/>
      </rPr>
      <t xml:space="preserve"> Numerous exceptions admitted. In practice. more than 50 % of naturalisations are in acceptance of dual nationality. Full toleration of dual citizenship on both sides, but only for EU nationalities. No longer necessary to lodge release application with competent authority of country of origin where deemed difficult or impossible.
</t>
    </r>
    <r>
      <rPr>
        <b/>
        <sz val="10"/>
        <rFont val="Calibri"/>
        <family val="2"/>
      </rPr>
      <t xml:space="preserve">Renunciation exemptions. </t>
    </r>
    <r>
      <rPr>
        <sz val="10"/>
        <rFont val="Calibri"/>
        <family val="2"/>
      </rPr>
      <t>A and B</t>
    </r>
  </si>
  <si>
    <r>
      <rPr>
        <b/>
        <sz val="10"/>
        <color theme="1"/>
        <rFont val="Calibri"/>
        <family val="2"/>
      </rPr>
      <t xml:space="preserve">100 - </t>
    </r>
    <r>
      <rPr>
        <sz val="10"/>
        <color theme="1"/>
        <rFont val="Calibri"/>
        <family val="2"/>
      </rPr>
      <t xml:space="preserve">All four of these 
</t>
    </r>
    <r>
      <rPr>
        <b/>
        <sz val="10"/>
        <color theme="1"/>
        <rFont val="Calibri"/>
        <family val="2"/>
      </rPr>
      <t>75</t>
    </r>
    <r>
      <rPr>
        <sz val="10"/>
        <color theme="1"/>
        <rFont val="Calibri"/>
        <family val="2"/>
      </rPr>
      <t xml:space="preserve"> - Three of these
</t>
    </r>
    <r>
      <rPr>
        <b/>
        <sz val="10"/>
        <color theme="1"/>
        <rFont val="Calibri"/>
        <family val="2"/>
      </rPr>
      <t>50</t>
    </r>
    <r>
      <rPr>
        <sz val="10"/>
        <color theme="1"/>
        <rFont val="Calibri"/>
        <family val="2"/>
      </rPr>
      <t xml:space="preserve"> - Two of these
</t>
    </r>
    <r>
      <rPr>
        <b/>
        <sz val="10"/>
        <color theme="1"/>
        <rFont val="Calibri"/>
        <family val="2"/>
      </rPr>
      <t>25</t>
    </r>
    <r>
      <rPr>
        <sz val="10"/>
        <color theme="1"/>
        <rFont val="Calibri"/>
        <family val="2"/>
      </rPr>
      <t xml:space="preserve"> - One of these </t>
    </r>
    <r>
      <rPr>
        <b/>
        <sz val="10"/>
        <color theme="1"/>
        <rFont val="Calibri"/>
        <family val="2"/>
      </rPr>
      <t xml:space="preserve">
0</t>
    </r>
    <r>
      <rPr>
        <sz val="10"/>
        <color theme="1"/>
        <rFont val="Calibri"/>
        <family val="2"/>
      </rPr>
      <t xml:space="preserve"> - None
</t>
    </r>
  </si>
  <si>
    <r>
      <rPr>
        <b/>
        <sz val="10"/>
        <color theme="1"/>
        <rFont val="Calibri"/>
        <family val="2"/>
      </rPr>
      <t xml:space="preserve">100 - </t>
    </r>
    <r>
      <rPr>
        <sz val="10"/>
        <color theme="1"/>
        <rFont val="Calibri"/>
        <family val="2"/>
      </rPr>
      <t xml:space="preserve">Three of these 
</t>
    </r>
    <r>
      <rPr>
        <b/>
        <sz val="10"/>
        <color theme="1"/>
        <rFont val="Calibri"/>
        <family val="2"/>
      </rPr>
      <t>67</t>
    </r>
    <r>
      <rPr>
        <sz val="10"/>
        <color theme="1"/>
        <rFont val="Calibri"/>
        <family val="2"/>
      </rPr>
      <t xml:space="preserve"> - Two of these
</t>
    </r>
    <r>
      <rPr>
        <b/>
        <sz val="10"/>
        <color theme="1"/>
        <rFont val="Calibri"/>
        <family val="2"/>
      </rPr>
      <t>33</t>
    </r>
    <r>
      <rPr>
        <sz val="10"/>
        <color theme="1"/>
        <rFont val="Calibri"/>
        <family val="2"/>
      </rPr>
      <t xml:space="preserve"> - One of these</t>
    </r>
    <r>
      <rPr>
        <b/>
        <sz val="10"/>
        <color theme="1"/>
        <rFont val="Calibri"/>
        <family val="2"/>
      </rPr>
      <t xml:space="preserve">
0 - </t>
    </r>
    <r>
      <rPr>
        <sz val="10"/>
        <color theme="1"/>
        <rFont val="Calibri"/>
        <family val="2"/>
      </rPr>
      <t xml:space="preserve">No specialized Body
</t>
    </r>
  </si>
  <si>
    <r>
      <rPr>
        <b/>
        <sz val="10"/>
        <rFont val="Calibri"/>
        <family val="2"/>
      </rPr>
      <t>Role of legal entities in proceedings.</t>
    </r>
    <r>
      <rPr>
        <sz val="10"/>
        <rFont val="Calibri"/>
        <family val="2"/>
      </rPr>
      <t xml:space="preserve"> Until recently, Anti-discrimination associations were entitled to support plaintiffs in court proceedings only if there were no mandatory representations through advocates, former version of Sec. 23.2 sentence 1 AGG.317 Since 1 July 2008, however, the associations are able to do so even if representations through advocates are mandatory.318 These associations are allowed to conduct legal matters for the plaintiff, Sec. 23.3 AGG, most importantly give legal advice. In the case of representation by the association, Sec. 90.2 Code of Civil Procedure (Zivilprozessordnung) regulates that the acts of the counsel are taken as acts of the party, if the latter does not contradict.
</t>
    </r>
    <r>
      <rPr>
        <b/>
        <sz val="10"/>
        <rFont val="Calibri"/>
        <family val="2"/>
      </rPr>
      <t>Range of sanctions.</t>
    </r>
    <r>
      <rPr>
        <sz val="10"/>
        <rFont val="Calibri"/>
        <family val="2"/>
      </rPr>
      <t xml:space="preserve"> a,b,c,d,e,f;depending on interpretation, sanctions limited, not including concluding contract, g continues to be a doubtful indicator due to personality rights</t>
    </r>
  </si>
  <si>
    <r>
      <t xml:space="preserve">Education and vocational training &amp; Study grants
</t>
    </r>
    <r>
      <rPr>
        <sz val="10"/>
        <rFont val="Calibri"/>
        <family val="2"/>
      </rPr>
      <t xml:space="preserve">A and C: If the person is family reunified he has the same access to vocational training and study grants as EU nationals. If the third country national is staying in Denmark on the basis of a work permit he does not have equal access to education and vocational training as EU nationals
</t>
    </r>
    <r>
      <rPr>
        <b/>
        <sz val="10"/>
        <rFont val="Calibri"/>
        <family val="2"/>
      </rPr>
      <t xml:space="preserve">
</t>
    </r>
  </si>
  <si>
    <r>
      <rPr>
        <b/>
        <sz val="10"/>
        <color theme="1"/>
        <rFont val="Calibri"/>
        <family val="2"/>
      </rPr>
      <t xml:space="preserve">100 - </t>
    </r>
    <r>
      <rPr>
        <sz val="10"/>
        <color theme="1"/>
        <rFont val="Calibri"/>
        <family val="2"/>
      </rPr>
      <t>all of these</t>
    </r>
    <r>
      <rPr>
        <b/>
        <sz val="10"/>
        <color theme="1"/>
        <rFont val="Calibri"/>
        <family val="2"/>
      </rPr>
      <t xml:space="preserve">
50 - </t>
    </r>
    <r>
      <rPr>
        <sz val="10"/>
        <color theme="1"/>
        <rFont val="Calibri"/>
        <family val="2"/>
      </rPr>
      <t xml:space="preserve">One or two of these </t>
    </r>
    <r>
      <rPr>
        <b/>
        <sz val="10"/>
        <color theme="1"/>
        <rFont val="Calibri"/>
        <family val="2"/>
      </rPr>
      <t xml:space="preserve">
0</t>
    </r>
    <r>
      <rPr>
        <sz val="10"/>
        <color theme="1"/>
        <rFont val="Calibri"/>
        <family val="2"/>
      </rPr>
      <t xml:space="preserve"> - Migrants only benefit from general support. If there is targeted support for migrants, it is only through non-governmental initiatives.</t>
    </r>
  </si>
  <si>
    <r>
      <t xml:space="preserve">Compulsory education as a legal right 
</t>
    </r>
    <r>
      <rPr>
        <sz val="10"/>
        <rFont val="Calibri"/>
        <family val="2"/>
      </rPr>
      <t xml:space="preserve">Pre-Primary Education - the initial stage of organised instruction designed primarily to introduce very young children to a school-type environment. This stage comprises kindergartens and pre-school classes. Upon completion of this stage, children continue their education at the next stage (primary education).Primary and Lower Secondary Education - The Danish Folkeskole is a comprehensive school covering both primary and lower secondary education, i.e. the first (grade 1 to 6) and second (grade 7-9/10) stage basic education or in other words it caters for the 7-16/17-year-olds. It comprises the Folkeskole, private elementary schools, continuation schools.
</t>
    </r>
    <r>
      <rPr>
        <b/>
        <sz val="10"/>
        <rFont val="Calibri"/>
        <family val="2"/>
      </rPr>
      <t xml:space="preserve">Access to non-compulsory education
</t>
    </r>
    <r>
      <rPr>
        <sz val="10"/>
        <rFont val="Calibri"/>
        <family val="2"/>
      </rPr>
      <t>Undocumented migrants do not have access to non-compulsory education, as this requires a residence permit. Furthermore,</t>
    </r>
    <r>
      <rPr>
        <b/>
        <sz val="10"/>
        <rFont val="Calibri"/>
        <family val="2"/>
      </rPr>
      <t xml:space="preserve"> </t>
    </r>
    <r>
      <rPr>
        <sz val="10"/>
        <rFont val="Calibri"/>
        <family val="2"/>
      </rPr>
      <t>migrants may not receive any social benefits during their stay. If the study period is one year, the migrant must document either a security deposit of appr. 51.000 DKR, or the payment of the upcoming tuition fee. If the period is less than a year, the migrant must document 4200 DKR times the amount of months the education takes.</t>
    </r>
  </si>
  <si>
    <r>
      <rPr>
        <sz val="10"/>
        <rFont val="Calibri"/>
        <family val="2"/>
      </rPr>
      <t xml:space="preserve">L 178 ensures that foreigners achieve voting rights at local and regional elections after 3 years, against 4 years earlier. By virtue of this, foreigners residing in Denmark can also run for office in local and regional elections after 3 years stay. 
</t>
    </r>
    <r>
      <rPr>
        <b/>
        <sz val="10"/>
        <rFont val="Calibri"/>
        <family val="2"/>
      </rPr>
      <t xml:space="preserve">
</t>
    </r>
  </si>
  <si>
    <r>
      <rPr>
        <b/>
        <sz val="10"/>
        <color theme="1"/>
        <rFont val="Calibri"/>
        <family val="2"/>
      </rPr>
      <t xml:space="preserve">100 - </t>
    </r>
    <r>
      <rPr>
        <sz val="10"/>
        <color theme="1"/>
        <rFont val="Calibri"/>
        <family val="2"/>
      </rPr>
      <t xml:space="preserve">All four of these 
</t>
    </r>
    <r>
      <rPr>
        <b/>
        <sz val="10"/>
        <color theme="1"/>
        <rFont val="Calibri"/>
        <family val="2"/>
      </rPr>
      <t>75</t>
    </r>
    <r>
      <rPr>
        <sz val="10"/>
        <color theme="1"/>
        <rFont val="Calibri"/>
        <family val="2"/>
      </rPr>
      <t xml:space="preserve"> - Three of these
</t>
    </r>
    <r>
      <rPr>
        <b/>
        <sz val="10"/>
        <color theme="1"/>
        <rFont val="Calibri"/>
        <family val="2"/>
      </rPr>
      <t>50</t>
    </r>
    <r>
      <rPr>
        <sz val="10"/>
        <color theme="1"/>
        <rFont val="Calibri"/>
        <family val="2"/>
      </rPr>
      <t xml:space="preserve"> - Two of these
</t>
    </r>
    <r>
      <rPr>
        <b/>
        <sz val="10"/>
        <color theme="1"/>
        <rFont val="Calibri"/>
        <family val="2"/>
      </rPr>
      <t xml:space="preserve">25 </t>
    </r>
    <r>
      <rPr>
        <sz val="10"/>
        <color theme="1"/>
        <rFont val="Calibri"/>
        <family val="2"/>
      </rPr>
      <t xml:space="preserve">- One of these </t>
    </r>
    <r>
      <rPr>
        <b/>
        <sz val="10"/>
        <color theme="1"/>
        <rFont val="Calibri"/>
        <family val="2"/>
      </rPr>
      <t xml:space="preserve">
0</t>
    </r>
    <r>
      <rPr>
        <sz val="10"/>
        <color theme="1"/>
        <rFont val="Calibri"/>
        <family val="2"/>
      </rPr>
      <t xml:space="preserve"> - None
</t>
    </r>
  </si>
  <si>
    <r>
      <rPr>
        <b/>
        <sz val="10"/>
        <color theme="1"/>
        <rFont val="Calibri"/>
        <family val="2"/>
      </rPr>
      <t xml:space="preserve">100 - </t>
    </r>
    <r>
      <rPr>
        <sz val="10"/>
        <color theme="1"/>
        <rFont val="Calibri"/>
        <family val="2"/>
      </rPr>
      <t xml:space="preserve">Three of these 
</t>
    </r>
    <r>
      <rPr>
        <b/>
        <sz val="10"/>
        <color theme="1"/>
        <rFont val="Calibri"/>
        <family val="2"/>
      </rPr>
      <t xml:space="preserve">67 </t>
    </r>
    <r>
      <rPr>
        <sz val="10"/>
        <color theme="1"/>
        <rFont val="Calibri"/>
        <family val="2"/>
      </rPr>
      <t xml:space="preserve">- Two of these
</t>
    </r>
    <r>
      <rPr>
        <b/>
        <sz val="10"/>
        <color theme="1"/>
        <rFont val="Calibri"/>
        <family val="2"/>
      </rPr>
      <t>33</t>
    </r>
    <r>
      <rPr>
        <sz val="10"/>
        <color theme="1"/>
        <rFont val="Calibri"/>
        <family val="2"/>
      </rPr>
      <t xml:space="preserve"> - One of these</t>
    </r>
    <r>
      <rPr>
        <b/>
        <sz val="10"/>
        <color theme="1"/>
        <rFont val="Calibri"/>
        <family val="2"/>
      </rPr>
      <t xml:space="preserve">
0 - </t>
    </r>
    <r>
      <rPr>
        <sz val="10"/>
        <color theme="1"/>
        <rFont val="Calibri"/>
        <family val="2"/>
      </rPr>
      <t>No specialized Body</t>
    </r>
  </si>
  <si>
    <r>
      <t xml:space="preserve">Procedures available for victims. </t>
    </r>
    <r>
      <rPr>
        <sz val="10"/>
        <rFont val="Calibri"/>
        <family val="2"/>
      </rPr>
      <t xml:space="preserve">Access for victims to civil, criminal and administrative procedures is found in different laws: Penal Code, Act The Board of Equal Treatment,  Act on Equal Treatment, Act on Prohibition of Discrimination on account of Race, Labour Market Discrimination Act.
</t>
    </r>
    <r>
      <rPr>
        <b/>
        <sz val="10"/>
        <rFont val="Calibri"/>
        <family val="2"/>
      </rPr>
      <t xml:space="preserve">Shift in burden of proof in procedures. </t>
    </r>
    <r>
      <rPr>
        <sz val="10"/>
        <rFont val="Calibri"/>
        <family val="2"/>
      </rPr>
      <t xml:space="preserve">In the preparatory works to the Act on Ethnic Equal Treatment it is stated that the DIHR which originally handled the administrative procedures, should follow the inquisitorial principle and ensure that sufficient information was gathered. The shifting of the burden of proof is therefore not possible in administrative procedures.
</t>
    </r>
    <r>
      <rPr>
        <b/>
        <sz val="10"/>
        <rFont val="Calibri"/>
        <family val="2"/>
      </rPr>
      <t xml:space="preserve">Role of legal entities in proceedings. </t>
    </r>
    <r>
      <rPr>
        <sz val="10"/>
        <rFont val="Calibri"/>
        <family val="2"/>
      </rPr>
      <t xml:space="preserve">Both a) and b). Trade unions as well as NGO can engage in proceedings on behalf of victims of discrimination. They can eg. file a complaint to the the new </t>
    </r>
    <r>
      <rPr>
        <b/>
        <sz val="10"/>
        <rFont val="Calibri"/>
        <family val="2"/>
      </rPr>
      <t>Board of Equal Treatment.</t>
    </r>
    <r>
      <rPr>
        <sz val="10"/>
        <rFont val="Calibri"/>
        <family val="2"/>
      </rPr>
      <t xml:space="preserve"> A and B.</t>
    </r>
  </si>
  <si>
    <r>
      <t xml:space="preserve">Powers to assists victims. 
</t>
    </r>
    <r>
      <rPr>
        <sz val="10"/>
        <rFont val="Calibri"/>
        <family val="2"/>
      </rPr>
      <t xml:space="preserve">The Danish Institute for Human Rights is appointed as Specialized Equality Body according to article 13 in EU directive 2000/43/EC. The Institute thus carries out the work of the specialised equality agency while the Board of Equal Treatment is an administrative complaints mechanism.The Danish Institute gives independent legal advice to victims of discrimination in accordance with section 10 of the Danish Act on Ethnic Equal Treatment.
</t>
    </r>
  </si>
  <si>
    <r>
      <t>100</t>
    </r>
    <r>
      <rPr>
        <sz val="10"/>
        <color theme="1"/>
        <rFont val="Calibri"/>
        <family val="2"/>
      </rPr>
      <t xml:space="preserve"> - Same procedures and fees as for nationals 
</t>
    </r>
    <r>
      <rPr>
        <b/>
        <sz val="10"/>
        <color theme="1"/>
        <rFont val="Calibri"/>
        <family val="2"/>
      </rPr>
      <t>50</t>
    </r>
    <r>
      <rPr>
        <sz val="10"/>
        <color theme="1"/>
        <rFont val="Calibri"/>
        <family val="2"/>
      </rPr>
      <t xml:space="preserve"> - Different procedure than for nationals (e.g. more documents and/or higher fees are required)
</t>
    </r>
    <r>
      <rPr>
        <b/>
        <sz val="10"/>
        <color theme="1"/>
        <rFont val="Calibri"/>
        <family val="2"/>
      </rPr>
      <t>0</t>
    </r>
    <r>
      <rPr>
        <sz val="10"/>
        <color theme="1"/>
        <rFont val="Calibri"/>
        <family val="2"/>
      </rPr>
      <t xml:space="preserve"> - Ad hoc/No procedure for recognition of titles for certain TCN residents or certain fields of study (e.g. recognition depending on mutual recognition agreements)</t>
    </r>
  </si>
  <si>
    <r>
      <t xml:space="preserve">100 - </t>
    </r>
    <r>
      <rPr>
        <sz val="10"/>
        <color theme="1"/>
        <rFont val="Calibri"/>
        <family val="2"/>
      </rPr>
      <t xml:space="preserve">≥ 3 years
</t>
    </r>
    <r>
      <rPr>
        <b/>
        <sz val="10"/>
        <color theme="1"/>
        <rFont val="Calibri"/>
        <family val="2"/>
      </rPr>
      <t>50</t>
    </r>
    <r>
      <rPr>
        <sz val="10"/>
        <color theme="1"/>
        <rFont val="Calibri"/>
        <family val="2"/>
      </rPr>
      <t xml:space="preserve"> - 1 year&lt; , &lt; 3 years
</t>
    </r>
    <r>
      <rPr>
        <b/>
        <sz val="10"/>
        <color theme="1"/>
        <rFont val="Calibri"/>
        <family val="2"/>
      </rPr>
      <t xml:space="preserve">0 - </t>
    </r>
    <r>
      <rPr>
        <sz val="10"/>
        <color theme="1"/>
        <rFont val="Calibri"/>
        <family val="2"/>
      </rPr>
      <t>≤ 1  year</t>
    </r>
  </si>
  <si>
    <r>
      <t>100</t>
    </r>
    <r>
      <rPr>
        <sz val="10"/>
        <color theme="1"/>
        <rFont val="Calibri"/>
        <family val="2"/>
      </rPr>
      <t xml:space="preserve"> - After ≤ 5 years of total residence(please specify)
</t>
    </r>
    <r>
      <rPr>
        <b/>
        <sz val="10"/>
        <color theme="1"/>
        <rFont val="Calibri"/>
        <family val="2"/>
      </rPr>
      <t>50</t>
    </r>
    <r>
      <rPr>
        <sz val="10"/>
        <color theme="1"/>
        <rFont val="Calibri"/>
        <family val="2"/>
      </rPr>
      <t xml:space="preserve"> - After &gt; 5 &lt; 10 years of total residence (please specify)
</t>
    </r>
    <r>
      <rPr>
        <b/>
        <sz val="10"/>
        <color theme="1"/>
        <rFont val="Calibri"/>
        <family val="2"/>
      </rPr>
      <t>0</t>
    </r>
    <r>
      <rPr>
        <sz val="10"/>
        <color theme="1"/>
        <rFont val="Calibri"/>
        <family val="2"/>
      </rPr>
      <t xml:space="preserve"> - After ≥ 10 years of total residence (please specify)</t>
    </r>
  </si>
  <si>
    <r>
      <rPr>
        <b/>
        <sz val="10"/>
        <color theme="1"/>
        <rFont val="Calibri"/>
        <family val="2"/>
      </rPr>
      <t>100 - three 
50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</si>
  <si>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t xml:space="preserve">Art. 14 Constitution states: </t>
    </r>
    <r>
      <rPr>
        <i/>
        <sz val="10"/>
        <rFont val="Calibri"/>
        <family val="2"/>
      </rPr>
      <t>Los extranjeros avecindados en Chile por más de cinco años, y que cumplan con los requisitos señalados en el inciso primero del artículo 13, podrán ejercer el derecho de sufragio en los casos y formas que determine la ley</t>
    </r>
    <r>
      <rPr>
        <sz val="10"/>
        <rFont val="Calibri"/>
        <family val="2"/>
      </rPr>
      <t>. Therefore, national right to vote (no restrictions): Equal rights as nationals after certain period of residence (5 years).</t>
    </r>
  </si>
  <si>
    <r>
      <rPr>
        <b/>
        <sz val="10"/>
        <rFont val="Calibri"/>
        <family val="2"/>
      </rPr>
      <t xml:space="preserve">Dependent parents/grandparents </t>
    </r>
    <r>
      <rPr>
        <sz val="10"/>
        <rFont val="Calibri"/>
        <family val="2"/>
      </rPr>
      <t xml:space="preserve">- Still now allowed for low-income families even for dependents who would not depend on social benefits: January 2014): “The federal government lifted a two-year moratorium on parent and grandparent sponsorship earlier this month. But the sponsorship program has reopened with stricter conditions: the number of new applications accepted is capped at 5,000 for 2014 and higher financial requirements will be imposed. 1)    The sponsor(s) must have (combined) income of at least 30% over the Low Income Cut-Off, which varies depending on family size.  2)    The sponsor(s) must provide three years of Canada Revenue Agency Notices of Assessment
3)    The sponsored person may not go on social assistance for at least 20 years following receipt of permanent residence. Sponsors are responsible for their family's financial needs.Kenney said these changes are necessary to protect Canadians from being burdened by higher taxes. No quantitative justification for the 30% above the minimum necessary income, but rather a description of the burden that PGP sponsorship poses to the Canadian public and the incidence of PGP seeking financial assistance after the sponsorship period is up. The original guidelines were developed in 1978, and CIC's justification for the increase to 30% is based on better integration/shorter timelines for economic security and economic performance of immigrants during that time as compared to now, in addition to the increase cost of living. http://gazette.gc.ca/rp-pr/p1/2013/2013-05-18/html/reg2-eng.html 
</t>
    </r>
    <r>
      <rPr>
        <b/>
        <sz val="10"/>
        <rFont val="Calibri"/>
        <family val="2"/>
      </rPr>
      <t>Dependent adult children</t>
    </r>
    <r>
      <rPr>
        <sz val="10"/>
        <rFont val="Calibri"/>
        <family val="2"/>
      </rPr>
      <t xml:space="preserve"> - Effective August 1, 2014: the definition of a dependent child is changing for Citizenship and Immigration Canada’s (CIC’s) immigration programs. The age at which a child will be considered a dependant is being reduced, from under 22 to under 19. The exception for full-time students is also being removed. Children of applicants who are 19 or over but are financially dependent on their parents and are enrolled in full-time studies will no longer be eligible to be processed as dependent children. New requirements: A child who depends on their parent for financial and other support. A son or daughter is considered a dependant of their parent when the child is:
under 19 years old, and does not have a spouse or partner, or
19 years old and over, and has depended largely on the parent’s financial support since before the age of 19 because of a physical or mental condition. http://www.cic.gc.ca/english/department/media/notices/2014-06-23.asp</t>
    </r>
  </si>
  <si>
    <r>
      <rPr>
        <b/>
        <sz val="10"/>
        <color theme="1"/>
        <rFont val="Calibri"/>
        <family val="2"/>
      </rPr>
      <t>100</t>
    </r>
    <r>
      <rPr>
        <sz val="10"/>
        <color theme="1"/>
        <rFont val="Calibri"/>
        <family val="2"/>
      </rPr>
      <t xml:space="preserve"> - All of these
</t>
    </r>
    <r>
      <rPr>
        <b/>
        <sz val="10"/>
        <color theme="1"/>
        <rFont val="Calibri"/>
        <family val="2"/>
      </rPr>
      <t>50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</si>
  <si>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rFont val="Calibri"/>
        <family val="2"/>
      </rPr>
      <t>Compulsory education as a legal right</t>
    </r>
    <r>
      <rPr>
        <sz val="10"/>
        <rFont val="Calibri"/>
        <family val="2"/>
      </rPr>
      <t xml:space="preserve">  - 21(1) 29(1) Education Act resident minors required to attend school and not refused admission for parents' irregular status. Residence or immigration status is not one of the eligibility criteria. Authorised to study at pre-school, primary, or secondary level and to qualify for funding for ESL/ESD. Section 30(2) IRPA still intereted to mean children holding visitor's visas are not permitted to study however could be challenged that qualification is about parents, not child.
</t>
    </r>
    <r>
      <rPr>
        <b/>
        <sz val="10"/>
        <rFont val="Calibri"/>
        <family val="2"/>
      </rPr>
      <t>Access to non-compulsory education</t>
    </r>
    <r>
      <rPr>
        <sz val="10"/>
        <rFont val="Calibri"/>
        <family val="2"/>
      </rPr>
      <t xml:space="preserve"> - Residence or immigration status is not one of the eligibility criteria for pre-school and primary level.  The federal government through Citizenship and Imiigration Canada and ESDC offers specific programs for vocational training to all migrant pupils. International tuition waivers exist in some immigrant-receiving provinces which grant residents same access as nationals to university. However undocumented migrants right restricted including major financial and legal barriers. Students without permanent residence or citizenship are most often required to hold a study permit. Universities with autonomy may admit on case-by-case bas</t>
    </r>
  </si>
  <si>
    <r>
      <rPr>
        <b/>
        <sz val="10"/>
        <color theme="1"/>
        <rFont val="Calibri"/>
        <family val="2"/>
      </rPr>
      <t xml:space="preserve">100 - </t>
    </r>
    <r>
      <rPr>
        <sz val="10"/>
        <color theme="1"/>
        <rFont val="Calibri"/>
        <family val="2"/>
      </rPr>
      <t xml:space="preserve">Three of these 
</t>
    </r>
    <r>
      <rPr>
        <b/>
        <sz val="10"/>
        <color theme="1"/>
        <rFont val="Calibri"/>
        <family val="2"/>
      </rPr>
      <t>67</t>
    </r>
    <r>
      <rPr>
        <sz val="10"/>
        <color theme="1"/>
        <rFont val="Calibri"/>
        <family val="2"/>
      </rPr>
      <t xml:space="preserve"> - Two of these
</t>
    </r>
    <r>
      <rPr>
        <b/>
        <sz val="10"/>
        <color theme="1"/>
        <rFont val="Calibri"/>
        <family val="2"/>
      </rPr>
      <t xml:space="preserve">33 </t>
    </r>
    <r>
      <rPr>
        <sz val="10"/>
        <color theme="1"/>
        <rFont val="Calibri"/>
        <family val="2"/>
      </rPr>
      <t>- One of these</t>
    </r>
    <r>
      <rPr>
        <b/>
        <sz val="10"/>
        <color theme="1"/>
        <rFont val="Calibri"/>
        <family val="2"/>
      </rPr>
      <t xml:space="preserve">
0 - </t>
    </r>
    <r>
      <rPr>
        <sz val="10"/>
        <color theme="1"/>
        <rFont val="Calibri"/>
        <family val="2"/>
      </rPr>
      <t xml:space="preserve">No specialized Body
</t>
    </r>
  </si>
  <si>
    <r>
      <rPr>
        <b/>
        <sz val="10"/>
        <rFont val="Calibri"/>
        <family val="2"/>
      </rPr>
      <t>Procedures available for victims</t>
    </r>
    <r>
      <rPr>
        <sz val="10"/>
        <rFont val="Calibri"/>
        <family val="2"/>
      </rPr>
      <t xml:space="preserve"> - b and c-in some cases-in the case of judicial civil procedures it is often administered by provinces and not all do so 
</t>
    </r>
    <r>
      <rPr>
        <b/>
        <sz val="10"/>
        <rFont val="Calibri"/>
        <family val="2"/>
      </rPr>
      <t>Shift in burden of proof in procedures</t>
    </r>
    <r>
      <rPr>
        <sz val="10"/>
        <rFont val="Calibri"/>
        <family val="2"/>
      </rPr>
      <t xml:space="preserve"> - In Canada, once the plaintiff has established the prima facie case of discrimination, the onus falls on the defendant to provide a reasonable explanation for why the allegedly discriminatory conduct occurred. The burden, which shifts to the defendant at this stage is, however, only an evidentiary burden.
</t>
    </r>
    <r>
      <rPr>
        <b/>
        <sz val="10"/>
        <rFont val="Calibri"/>
        <family val="2"/>
      </rPr>
      <t>Role of legal entities in proceedings</t>
    </r>
    <r>
      <rPr>
        <sz val="10"/>
        <rFont val="Calibri"/>
        <family val="2"/>
      </rPr>
      <t xml:space="preserve">  - The victim does not always need to be identified but those bringing the case forward need to be standing before the courts which is no simple matter.  a jurisdictional divergence and hence more than 11 pieces legislation (provinces + federal) exist. For example in Alberta – The Commission can NOT launch a so-called “victim-less” claim, but other legislations may differ and depends on a case-by-case basis</t>
    </r>
  </si>
  <si>
    <r>
      <rPr>
        <b/>
        <sz val="10"/>
        <rFont val="Calibri"/>
        <family val="2"/>
      </rPr>
      <t xml:space="preserve">Powers to assists victims </t>
    </r>
    <r>
      <rPr>
        <sz val="10"/>
        <rFont val="Calibri"/>
        <family val="2"/>
      </rPr>
      <t xml:space="preserve">- the rule varies from province to province 
</t>
    </r>
  </si>
  <si>
    <r>
      <rPr>
        <b/>
        <sz val="10"/>
        <color theme="1"/>
        <rFont val="Calibri"/>
        <family val="2"/>
      </rPr>
      <t>100</t>
    </r>
    <r>
      <rPr>
        <sz val="10"/>
        <color theme="1"/>
        <rFont val="Calibri"/>
        <family val="2"/>
      </rPr>
      <t xml:space="preserve"> - All three
</t>
    </r>
    <r>
      <rPr>
        <b/>
        <sz val="10"/>
        <color theme="1"/>
        <rFont val="Calibri"/>
        <family val="2"/>
      </rPr>
      <t>50</t>
    </r>
    <r>
      <rPr>
        <sz val="10"/>
        <color theme="1"/>
        <rFont val="Calibri"/>
        <family val="2"/>
      </rPr>
      <t xml:space="preserve">-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</si>
  <si>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t xml:space="preserve">Regular consultation
</t>
    </r>
    <r>
      <rPr>
        <sz val="10"/>
        <rFont val="Calibri"/>
        <family val="2"/>
      </rPr>
      <t xml:space="preserve">According to the law, the "conseil consultatif des étrangers" is asked to give motivated and preliminary notices to any projects and bills of law, decrees or prescriptions concerning the access to the territory, the stay, the establishment and the estrangement of the foreigners. The "Conseil consultatif de la main-d'oeuvre étrangère" has the role of studying and of formulating opinions, of initiative or at the request of the Minister for Employment and Work, on the problems social, economic and administrative relating to the occupation of foreign labour.
</t>
    </r>
    <r>
      <rPr>
        <b/>
        <sz val="10"/>
        <rFont val="Calibri"/>
        <family val="2"/>
      </rPr>
      <t>Consultation composition</t>
    </r>
    <r>
      <rPr>
        <sz val="10"/>
        <rFont val="Calibri"/>
        <family val="2"/>
      </rPr>
      <t xml:space="preserve">
The "conseil consultatif des étrangers" is composed for half of the Belgian representatives and the foreigners of bodies taking charge of the defence of the interests of the migrant workers and of students' recognized organizations. All the members are named by the ministry of interior.The "Conseil consultatif de la main-d'oeuvre étrangère" includes nine members appointed among the candidates presented on a double list by the most representative organizations of the employees. 
</t>
    </r>
    <r>
      <rPr>
        <b/>
        <sz val="10"/>
        <rFont val="Calibri"/>
        <family val="2"/>
      </rPr>
      <t>Consultation powers</t>
    </r>
    <r>
      <rPr>
        <sz val="10"/>
        <rFont val="Calibri"/>
        <family val="2"/>
      </rPr>
      <t xml:space="preserve">
The “Conseil consultatif des étrangers” is consulted by the national and federal Parliaments. It does not have a right of initiative (article 31 of the law of</t>
    </r>
    <r>
      <rPr>
        <b/>
        <sz val="10"/>
        <rFont val="Calibri"/>
        <family val="2"/>
      </rPr>
      <t xml:space="preserve"> </t>
    </r>
    <r>
      <rPr>
        <sz val="10"/>
        <rFont val="Calibri"/>
        <family val="2"/>
      </rPr>
      <t>December 15, 1980). The « Conseil consultatif pour l’occupation des travailleurs étrangers” has a right of initiative</t>
    </r>
    <r>
      <rPr>
        <b/>
        <sz val="10"/>
        <rFont val="Calibri"/>
        <family val="2"/>
      </rPr>
      <t xml:space="preserve"> </t>
    </r>
    <r>
      <rPr>
        <sz val="10"/>
        <rFont val="Calibri"/>
        <family val="2"/>
      </rPr>
      <t>(article 2 of the royal decree of 1992, April 16). There is no right to a response by the national authority.</t>
    </r>
  </si>
  <si>
    <r>
      <rPr>
        <b/>
        <sz val="10"/>
        <color theme="1"/>
        <rFont val="Calibri"/>
        <family val="2"/>
      </rPr>
      <t xml:space="preserve">100 - </t>
    </r>
    <r>
      <rPr>
        <sz val="10"/>
        <color theme="1"/>
        <rFont val="Calibri"/>
        <family val="2"/>
      </rPr>
      <t xml:space="preserve">Three of these </t>
    </r>
    <r>
      <rPr>
        <b/>
        <sz val="10"/>
        <color theme="1"/>
        <rFont val="Calibri"/>
        <family val="2"/>
      </rPr>
      <t xml:space="preserve">
67 - </t>
    </r>
    <r>
      <rPr>
        <sz val="10"/>
        <color theme="1"/>
        <rFont val="Calibri"/>
        <family val="2"/>
      </rPr>
      <t>Two of these</t>
    </r>
    <r>
      <rPr>
        <b/>
        <sz val="10"/>
        <color theme="1"/>
        <rFont val="Calibri"/>
        <family val="2"/>
      </rPr>
      <t xml:space="preserve">
33 - </t>
    </r>
    <r>
      <rPr>
        <sz val="10"/>
        <color theme="1"/>
        <rFont val="Calibri"/>
        <family val="2"/>
      </rPr>
      <t>One of these</t>
    </r>
    <r>
      <rPr>
        <b/>
        <sz val="10"/>
        <color theme="1"/>
        <rFont val="Calibri"/>
        <family val="2"/>
      </rPr>
      <t xml:space="preserve">
0 - </t>
    </r>
    <r>
      <rPr>
        <sz val="10"/>
        <color theme="1"/>
        <rFont val="Calibri"/>
        <family val="2"/>
      </rPr>
      <t xml:space="preserve">No specialized Body
</t>
    </r>
  </si>
  <si>
    <r>
      <rPr>
        <b/>
        <sz val="10"/>
        <color theme="1"/>
        <rFont val="Calibri"/>
        <family val="2"/>
      </rPr>
      <t>100-</t>
    </r>
    <r>
      <rPr>
        <sz val="10"/>
        <color theme="1"/>
        <rFont val="Calibri"/>
        <family val="2"/>
      </rPr>
      <t xml:space="preserve"> All three</t>
    </r>
    <r>
      <rPr>
        <b/>
        <sz val="10"/>
        <color theme="1"/>
        <rFont val="Calibri"/>
        <family val="2"/>
      </rPr>
      <t xml:space="preserve">
50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</si>
  <si>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color theme="1"/>
        <rFont val="Calibri"/>
        <family val="2"/>
      </rPr>
      <t xml:space="preserve">100 - </t>
    </r>
    <r>
      <rPr>
        <sz val="10"/>
        <color theme="1"/>
        <rFont val="Calibri"/>
        <family val="2"/>
      </rPr>
      <t xml:space="preserve">All four of these 
</t>
    </r>
    <r>
      <rPr>
        <b/>
        <sz val="10"/>
        <color theme="1"/>
        <rFont val="Calibri"/>
        <family val="2"/>
      </rPr>
      <t>75</t>
    </r>
    <r>
      <rPr>
        <sz val="10"/>
        <color theme="1"/>
        <rFont val="Calibri"/>
        <family val="2"/>
      </rPr>
      <t xml:space="preserve"> - Three of these
</t>
    </r>
    <r>
      <rPr>
        <b/>
        <sz val="10"/>
        <color theme="1"/>
        <rFont val="Calibri"/>
        <family val="2"/>
      </rPr>
      <t xml:space="preserve">50 </t>
    </r>
    <r>
      <rPr>
        <sz val="10"/>
        <color theme="1"/>
        <rFont val="Calibri"/>
        <family val="2"/>
      </rPr>
      <t xml:space="preserve">- Two of these
</t>
    </r>
    <r>
      <rPr>
        <b/>
        <sz val="10"/>
        <color theme="1"/>
        <rFont val="Calibri"/>
        <family val="2"/>
      </rPr>
      <t>25</t>
    </r>
    <r>
      <rPr>
        <sz val="10"/>
        <color theme="1"/>
        <rFont val="Calibri"/>
        <family val="2"/>
      </rPr>
      <t xml:space="preserve"> - One of these </t>
    </r>
    <r>
      <rPr>
        <b/>
        <sz val="10"/>
        <color theme="1"/>
        <rFont val="Calibri"/>
        <family val="2"/>
      </rPr>
      <t xml:space="preserve">
0</t>
    </r>
    <r>
      <rPr>
        <sz val="10"/>
        <color theme="1"/>
        <rFont val="Calibri"/>
        <family val="2"/>
      </rPr>
      <t xml:space="preserve"> - None
</t>
    </r>
  </si>
  <si>
    <r>
      <rPr>
        <b/>
        <sz val="10"/>
        <color theme="1"/>
        <rFont val="Calibri"/>
        <family val="2"/>
      </rPr>
      <t xml:space="preserve">100 - </t>
    </r>
    <r>
      <rPr>
        <sz val="10"/>
        <color theme="1"/>
        <rFont val="Calibri"/>
        <family val="2"/>
      </rPr>
      <t xml:space="preserve">Three of these 
</t>
    </r>
    <r>
      <rPr>
        <b/>
        <sz val="10"/>
        <color theme="1"/>
        <rFont val="Calibri"/>
        <family val="2"/>
      </rPr>
      <t>67</t>
    </r>
    <r>
      <rPr>
        <sz val="10"/>
        <color theme="1"/>
        <rFont val="Calibri"/>
        <family val="2"/>
      </rPr>
      <t xml:space="preserve"> - Two of these
</t>
    </r>
    <r>
      <rPr>
        <b/>
        <sz val="10"/>
        <color theme="1"/>
        <rFont val="Calibri"/>
        <family val="2"/>
      </rPr>
      <t>33</t>
    </r>
    <r>
      <rPr>
        <sz val="10"/>
        <color theme="1"/>
        <rFont val="Calibri"/>
        <family val="2"/>
      </rPr>
      <t xml:space="preserve"> - One of these</t>
    </r>
    <r>
      <rPr>
        <b/>
        <sz val="10"/>
        <color theme="1"/>
        <rFont val="Calibri"/>
        <family val="2"/>
      </rPr>
      <t xml:space="preserve">
0 - </t>
    </r>
    <r>
      <rPr>
        <sz val="10"/>
        <color theme="1"/>
        <rFont val="Calibri"/>
        <family val="2"/>
      </rPr>
      <t xml:space="preserve">No specialized Body
</t>
    </r>
  </si>
  <si>
    <t xml:space="preserve">One-stop-shop available - AEI-NOOSR or state territory OQUs.  Note, however, that mutual recognition of licences even within Australia is problematic due to different laws applying in each State and Territory. An attempt was made to create an authority overseeing mutual recognition of licences within Australia called the National Occupational Licensing Authority (NOLA) and several States have passed relevant legislation (see for example the Occupational Licensing (Adoption of National Law) Act 2010 NSW and the Occupational Licensing National Law (NSW). However, NOLA is in the process of being disestablished and that "States will work with the Council for the Australian Federation (CAF) to develop alternative options to national licensing" (see http://nola.gov.au/ and  http://www.licencerecognition.gov.au/). </t>
  </si>
  <si>
    <r>
      <t>No mandatory requirements family or sponsor. Family members who apply for permanent visas at the same time as the primary visa applicant (e.g. skilled visas) are required to show that they have functional English and that if they cannot satisfy this requirement, they have to pay a 2nd visa charge. These additional fees can be as high as $4890. Payment of this 2nd visa charge entitles them to receive English language classes (510 hours) under the Adult Migrant English Program (AMEP) after arrival in Australia</t>
    </r>
    <r>
      <rPr>
        <b/>
        <sz val="10"/>
        <rFont val="Calibri"/>
        <family val="2"/>
      </rPr>
      <t xml:space="preserve"> this course is non-compulsory</t>
    </r>
    <r>
      <rPr>
        <sz val="10"/>
        <rFont val="Calibri"/>
        <family val="2"/>
      </rPr>
      <t xml:space="preserve">. This does not apply to partner migration visas themselves (e.g. family reunification or family formation). Those who arrive under the Humanitarian Program including the family members of refugee visa holders etc are also entitled to receive English tuition under the AMEP.  AMEP is available for both permanent visa holders lacking "functional English" and certain visa category holders.  </t>
    </r>
  </si>
  <si>
    <r>
      <rPr>
        <b/>
        <sz val="10"/>
        <color theme="1"/>
        <rFont val="Calibri"/>
        <family val="2"/>
      </rPr>
      <t>100</t>
    </r>
    <r>
      <rPr>
        <sz val="10"/>
        <color theme="1"/>
        <rFont val="Calibri"/>
        <family val="2"/>
      </rPr>
      <t xml:space="preserve"> - One or two of these
</t>
    </r>
    <r>
      <rPr>
        <b/>
        <sz val="10"/>
        <color theme="1"/>
        <rFont val="Calibri"/>
        <family val="2"/>
      </rPr>
      <t>50</t>
    </r>
    <r>
      <rPr>
        <sz val="10"/>
        <color theme="1"/>
        <rFont val="Calibri"/>
        <family val="2"/>
      </rPr>
      <t xml:space="preserve"> - One or two of these 
</t>
    </r>
    <r>
      <rPr>
        <b/>
        <sz val="10"/>
        <color theme="1"/>
        <rFont val="Calibri"/>
        <family val="2"/>
      </rPr>
      <t>0</t>
    </r>
    <r>
      <rPr>
        <sz val="10"/>
        <color theme="1"/>
        <rFont val="Calibri"/>
        <family val="2"/>
      </rPr>
      <t xml:space="preserve"> - Migrants only benefit from general support. If there is targeted support for migrants, it is only through non-governmental initiatives.</t>
    </r>
  </si>
  <si>
    <r>
      <rPr>
        <b/>
        <sz val="10"/>
        <color theme="1"/>
        <rFont val="Calibri"/>
        <family val="2"/>
      </rPr>
      <t xml:space="preserve">100 - </t>
    </r>
    <r>
      <rPr>
        <sz val="10"/>
        <color theme="1"/>
        <rFont val="Calibri"/>
        <family val="2"/>
      </rPr>
      <t xml:space="preserve">All four of these
</t>
    </r>
    <r>
      <rPr>
        <b/>
        <sz val="10"/>
        <color theme="1"/>
        <rFont val="Calibri"/>
        <family val="2"/>
      </rPr>
      <t xml:space="preserve">75 </t>
    </r>
    <r>
      <rPr>
        <sz val="10"/>
        <color theme="1"/>
        <rFont val="Calibri"/>
        <family val="2"/>
      </rPr>
      <t xml:space="preserve">- Three of these
</t>
    </r>
    <r>
      <rPr>
        <b/>
        <sz val="10"/>
        <color theme="1"/>
        <rFont val="Calibri"/>
        <family val="2"/>
      </rPr>
      <t xml:space="preserve"> 50 -</t>
    </r>
    <r>
      <rPr>
        <sz val="10"/>
        <color theme="1"/>
        <rFont val="Calibri"/>
        <family val="2"/>
      </rPr>
      <t xml:space="preserve"> Two of these
</t>
    </r>
    <r>
      <rPr>
        <b/>
        <sz val="10"/>
        <color theme="1"/>
        <rFont val="Calibri"/>
        <family val="2"/>
      </rPr>
      <t>25</t>
    </r>
    <r>
      <rPr>
        <sz val="10"/>
        <color theme="1"/>
        <rFont val="Calibri"/>
        <family val="2"/>
      </rPr>
      <t xml:space="preserve"> - One of these 
</t>
    </r>
    <r>
      <rPr>
        <b/>
        <sz val="10"/>
        <color theme="1"/>
        <rFont val="Calibri"/>
        <family val="2"/>
      </rPr>
      <t xml:space="preserve">0 </t>
    </r>
    <r>
      <rPr>
        <sz val="10"/>
        <color theme="1"/>
        <rFont val="Calibri"/>
        <family val="2"/>
      </rPr>
      <t>- None</t>
    </r>
  </si>
  <si>
    <r>
      <rPr>
        <b/>
        <sz val="10"/>
        <color theme="1"/>
        <rFont val="Calibri"/>
        <family val="2"/>
      </rPr>
      <t xml:space="preserve">100 - </t>
    </r>
    <r>
      <rPr>
        <sz val="10"/>
        <color theme="1"/>
        <rFont val="Calibri"/>
        <family val="2"/>
      </rPr>
      <t xml:space="preserve">Three of these </t>
    </r>
    <r>
      <rPr>
        <b/>
        <sz val="10"/>
        <color theme="1"/>
        <rFont val="Calibri"/>
        <family val="2"/>
      </rPr>
      <t xml:space="preserve">
67 - </t>
    </r>
    <r>
      <rPr>
        <sz val="10"/>
        <color theme="1"/>
        <rFont val="Calibri"/>
        <family val="2"/>
      </rPr>
      <t xml:space="preserve">Two of these
</t>
    </r>
    <r>
      <rPr>
        <b/>
        <sz val="10"/>
        <color theme="1"/>
        <rFont val="Calibri"/>
        <family val="2"/>
      </rPr>
      <t>33</t>
    </r>
    <r>
      <rPr>
        <sz val="10"/>
        <color theme="1"/>
        <rFont val="Calibri"/>
        <family val="2"/>
      </rPr>
      <t xml:space="preserve"> - One of these
</t>
    </r>
    <r>
      <rPr>
        <b/>
        <sz val="10"/>
        <color theme="1"/>
        <rFont val="Calibri"/>
        <family val="2"/>
      </rPr>
      <t xml:space="preserve">0 </t>
    </r>
    <r>
      <rPr>
        <sz val="10"/>
        <color theme="1"/>
        <rFont val="Calibri"/>
        <family val="2"/>
      </rPr>
      <t xml:space="preserve">- No specialized Body
 </t>
    </r>
  </si>
  <si>
    <r>
      <rPr>
        <b/>
        <sz val="10"/>
        <rFont val="Calibri"/>
        <family val="2"/>
      </rPr>
      <t xml:space="preserve">Procedures available for victims </t>
    </r>
    <r>
      <rPr>
        <sz val="10"/>
        <rFont val="Calibri"/>
        <family val="2"/>
      </rPr>
      <t xml:space="preserve">- The focus of all Australian discrimination legislation is on conciliation, and it is divided into 2 parts: (1) the investigation of a complaint; and (2) the conciliation. This is an administrative procedure that is usually handled by AHRC (on Federal level) and by individual State Board or Commission on a State level (eg NSW Anti-Discrimination Board or the Victorian Equal Opportunity and Human Rights Commission). If a complaint is not resolved, then the complainant can apply to a court or a tribunal for the complaint to be heard: s 46PO of the Australian Human Rights Commission Act 1986 (Cth). This is the judicial civil procedure stage. In Victoria, it is a criminal offence to commit an act of ‘serious vilification’ (racial and religious), including actual and threatened physical harm or damage to property: s24 and s25 of the Racial and Religious Tolerance Act 2001 (Vic). Victims may complain to Victoria Police for investigation and prosecution.
</t>
    </r>
    <r>
      <rPr>
        <b/>
        <sz val="10"/>
        <rFont val="Calibri"/>
        <family val="2"/>
      </rPr>
      <t>Shift in burden of proof in procedures</t>
    </r>
    <r>
      <rPr>
        <sz val="10"/>
        <rFont val="Calibri"/>
        <family val="2"/>
      </rPr>
      <t xml:space="preserve"> - In all cases of direct and indirect discrimination, the applicant carries the onus of proof. Yet, the respondent carries the onus when seeking to rely on an exemption or exception (see above). When establishing discrimination itself, the only variation arises when there is a shift in the onus in the statutory definition of indirect discrimination which requires the respondent to demonstrate that the alleged act was ‘reasonable’.
</t>
    </r>
    <r>
      <rPr>
        <b/>
        <sz val="10"/>
        <rFont val="Calibri"/>
        <family val="2"/>
      </rPr>
      <t>Role of legal entities in proceedings</t>
    </r>
    <r>
      <rPr>
        <sz val="10"/>
        <rFont val="Calibri"/>
        <family val="2"/>
      </rPr>
      <t xml:space="preserve">  - Australian Human Rights Commission has the power to inquire under its own initiative into any act or practice that may be inconsistent with, or contrary to, any human right (see sections 11(1)(f) and 20(1) of the Australian Human Rights Commission Act 1986 (Cth). Both Federal and State laws have provision for representative actions: s46PB and s46PC of the Australian Human Rights Commission Act 1986 (Cth). Trade unions may also lodge a complaint on behalf of the person: s 46P. Commissioners created under the AHRC Act 1986 have a statutory right to assist courts in an amicus curiae role where there is a matter of broader application or public interest: s46PV(1). The agency involved in complaint handling (eg AHRC) can be designated under the AHRC Act to make complaint on its own initiative.
 </t>
    </r>
    <r>
      <rPr>
        <b/>
        <sz val="10"/>
        <rFont val="Calibri"/>
        <family val="2"/>
      </rPr>
      <t>Range of sanctions</t>
    </r>
    <r>
      <rPr>
        <sz val="10"/>
        <rFont val="Calibri"/>
        <family val="2"/>
      </rPr>
      <t>- The remedy most commonly awarded is for the payment of an amount of financial compensation. Other types of damages awarded are: (1) Special damages for economic loss: covers the loss of earning capacity where there is financial loss directly attributable to the discrimination; (2) General damages for non-economic loss: covers issues such as hurt, humiliation, and injury to feelings; (3) Promotions or transfers: ordering that the person be employed, transferred or promoted to the position which they were denied due to the unlawful discrimination; (4) Not to repeat unlawful act: identifies an unlawful act and that the act not be repeated or continued; (5) Apology: an individual apologises to the complainant for the discrimination or harassment; (6) Variation of contract: the termination of contract should be varied to redress the loss or damage to the complainant; and (7) Other redress: order the respondent to perform any reasonable act or course of conduct to redress any loss or damage suffered by the complainant (This is a broad power of the Court). Note that the AHRC has no power to make an award of damages - only the FCC or Federal Court can do this. (Brandy  v Human Rights &amp; Equal Opportunity Commission [1995] HCA 10)</t>
    </r>
  </si>
  <si>
    <t xml:space="preserve">Legal migrants can enrol in a PRIVATE health insurance immediately upon their arrival. This private health insurance is often covered by the employer. Since 2011, they can also enrol in the national system of health insurance (JKN) after legally residing 6 months in Indonesia. In other terms, TCNs with immigration permission need to reside in Indonesia for 6 months in order to be eligible and enrol in the national system of health insurance (JKN), which is still an insurance. 
Law No. 40 Year 2014 on Insurance
Law No. 24 Year 2011
</t>
  </si>
  <si>
    <t>Legal migrants can enrol in a PRIVATE health insurance immediately upon their arrival. This private health insurance is often covered by the employer. Since 2011, they can also enrol in the national system of health insurance (JKN) after legally residing 6 months in Indonesia. In other terms, TCNs with immigration permission need to reside in Indonesia for 6 months in order to be eligible and enrol in the national system of health insurance (JKN), which is still an insurance.
Law No. 40 Year 2014 on Insurance
Law No. 24 Year 2011</t>
  </si>
  <si>
    <t>Limited access is provided by UNHCR and IOM (not the government), but for most asylum seekers there is none 
It is important to note that they formally have access, but they have to pay as private patients. They are not allowed to enrol in the national health insurance (JKN) 
(see e.g. https://bit.ly/313F7cC and https://bit.ly/2X8STKe)</t>
  </si>
  <si>
    <t>“Know your rights” handbook (UNHCR et al.) (https://bit.ly/3gdSIEJ)
It is important to note that they formally have access, but they have to pay.   The payment in JKN is a nominal registration fee, not to be confused with paying for all medical costs as was the case before JKN was available and accessible to forced migrants (since 2016).
(see e.g. https://bit.ly/313F7cC and https://bit.ly/2X8STKe)
Asylum seekers living independently are eligible to access health services facilities as Indonesian citizens are. 
‘Puskesmas’ are primary care centres offering GP consultations, dental clinic, family planning, infant vaccination and toddler health care. The fee is between IDR5,000 and IDR35,000  (€0,29 to €2). (https://bit.ly/3f8Z8DW)
Those living in shelters, detention centres  or community housing under IOM care are provided with basic health services. Further treatment in consultation with IOM.
However, media reports suggest that many asylum seekers (especially if not in the care of UNHCR and IOM) are not receiving their rights.
(e.g. https://bit.ly/3faMPH2,</t>
  </si>
  <si>
    <t>No access</t>
  </si>
  <si>
    <t>Undocumented migrants get access to health care if they pay for the services that they need.</t>
  </si>
  <si>
    <t>Neither, but no access.</t>
  </si>
  <si>
    <t>Information for asylum seekers and refugees is provided by UNHCR and IOM, but not by the government.</t>
  </si>
  <si>
    <r>
      <rPr>
        <b/>
        <sz val="10"/>
        <color theme="1"/>
        <rFont val="Calibri"/>
        <family val="2"/>
        <scheme val="minor"/>
      </rPr>
      <t>100</t>
    </r>
    <r>
      <rPr>
        <sz val="10"/>
        <color theme="1"/>
        <rFont val="Calibri"/>
        <family val="2"/>
        <scheme val="minor"/>
      </rPr>
      <t xml:space="preserve"> - 3-4 of these (please specify)
</t>
    </r>
    <r>
      <rPr>
        <b/>
        <sz val="10"/>
        <color theme="1"/>
        <rFont val="Calibri"/>
        <family val="2"/>
        <scheme val="minor"/>
      </rPr>
      <t>50</t>
    </r>
    <r>
      <rPr>
        <sz val="10"/>
        <color theme="1"/>
        <rFont val="Calibri"/>
        <family val="2"/>
        <scheme val="minor"/>
      </rPr>
      <t xml:space="preserve"> - 1-2 of these (please specify)
</t>
    </r>
    <r>
      <rPr>
        <b/>
        <sz val="10"/>
        <color theme="1"/>
        <rFont val="Calibri"/>
        <family val="2"/>
        <scheme val="minor"/>
      </rPr>
      <t>0</t>
    </r>
    <r>
      <rPr>
        <sz val="10"/>
        <color theme="1"/>
        <rFont val="Calibri"/>
        <family val="2"/>
        <scheme val="minor"/>
      </rPr>
      <t xml:space="preserve"> - None of these topics </t>
    </r>
  </si>
  <si>
    <r>
      <rPr>
        <b/>
        <sz val="10"/>
        <color theme="1"/>
        <rFont val="Calibri"/>
        <family val="2"/>
        <scheme val="minor"/>
      </rPr>
      <t>100</t>
    </r>
    <r>
      <rPr>
        <sz val="10"/>
        <color theme="1"/>
        <rFont val="Calibri"/>
        <family val="2"/>
        <scheme val="minor"/>
      </rPr>
      <t xml:space="preserve"> - 3-5 of these (please specify)
</t>
    </r>
    <r>
      <rPr>
        <b/>
        <sz val="10"/>
        <color theme="1"/>
        <rFont val="Calibri"/>
        <family val="2"/>
        <scheme val="minor"/>
      </rPr>
      <t>50</t>
    </r>
    <r>
      <rPr>
        <sz val="10"/>
        <color theme="1"/>
        <rFont val="Calibri"/>
        <family val="2"/>
        <scheme val="minor"/>
      </rPr>
      <t xml:space="preserve"> - 1-2 of these (please specify)
</t>
    </r>
    <r>
      <rPr>
        <b/>
        <sz val="10"/>
        <color theme="1"/>
        <rFont val="Calibri"/>
        <family val="2"/>
        <scheme val="minor"/>
      </rPr>
      <t>0</t>
    </r>
    <r>
      <rPr>
        <sz val="10"/>
        <color theme="1"/>
        <rFont val="Calibri"/>
        <family val="2"/>
        <scheme val="minor"/>
      </rPr>
      <t xml:space="preserve"> - None of these </t>
    </r>
  </si>
  <si>
    <r>
      <rPr>
        <b/>
        <sz val="10"/>
        <color theme="1"/>
        <rFont val="Calibri"/>
        <family val="2"/>
        <scheme val="minor"/>
      </rPr>
      <t xml:space="preserve">100 </t>
    </r>
    <r>
      <rPr>
        <sz val="10"/>
        <color theme="1"/>
        <rFont val="Calibri"/>
        <family val="2"/>
        <scheme val="minor"/>
      </rPr>
      <t xml:space="preserve">- Interpreters are available free of charge to patients
</t>
    </r>
    <r>
      <rPr>
        <b/>
        <sz val="10"/>
        <color theme="1"/>
        <rFont val="Calibri"/>
        <family val="2"/>
        <scheme val="minor"/>
      </rPr>
      <t>50</t>
    </r>
    <r>
      <rPr>
        <sz val="10"/>
        <color theme="1"/>
        <rFont val="Calibri"/>
        <family val="2"/>
        <scheme val="minor"/>
      </rPr>
      <t xml:space="preserve"> - Interpreters are available but patients must pay all (or a substantial part) of the costs
</t>
    </r>
    <r>
      <rPr>
        <b/>
        <sz val="10"/>
        <color theme="1"/>
        <rFont val="Calibri"/>
        <family val="2"/>
        <scheme val="minor"/>
      </rPr>
      <t>0</t>
    </r>
    <r>
      <rPr>
        <sz val="10"/>
        <color theme="1"/>
        <rFont val="Calibri"/>
        <family val="2"/>
        <scheme val="minor"/>
      </rPr>
      <t xml:space="preserve"> - No interpretation services available</t>
    </r>
  </si>
  <si>
    <r>
      <rPr>
        <b/>
        <sz val="10"/>
        <color theme="1"/>
        <rFont val="Calibri"/>
        <family val="2"/>
        <scheme val="minor"/>
      </rPr>
      <t xml:space="preserve">100 - </t>
    </r>
    <r>
      <rPr>
        <sz val="10"/>
        <color theme="1"/>
        <rFont val="Calibri"/>
        <family val="2"/>
        <scheme val="minor"/>
      </rPr>
      <t>All three groups</t>
    </r>
    <r>
      <rPr>
        <b/>
        <sz val="10"/>
        <color theme="1"/>
        <rFont val="Calibri"/>
        <family val="2"/>
        <scheme val="minor"/>
      </rPr>
      <t xml:space="preserve">
67 - </t>
    </r>
    <r>
      <rPr>
        <sz val="10"/>
        <color theme="1"/>
        <rFont val="Calibri"/>
        <family val="2"/>
        <scheme val="minor"/>
      </rPr>
      <t xml:space="preserve">Two groups (please specify) </t>
    </r>
    <r>
      <rPr>
        <b/>
        <sz val="10"/>
        <color theme="1"/>
        <rFont val="Calibri"/>
        <family val="2"/>
        <scheme val="minor"/>
      </rPr>
      <t xml:space="preserve">
33 - </t>
    </r>
    <r>
      <rPr>
        <sz val="10"/>
        <color theme="1"/>
        <rFont val="Calibri"/>
        <family val="2"/>
        <scheme val="minor"/>
      </rPr>
      <t xml:space="preserve">One group   (please specify) </t>
    </r>
    <r>
      <rPr>
        <b/>
        <sz val="10"/>
        <color theme="1"/>
        <rFont val="Calibri"/>
        <family val="2"/>
        <scheme val="minor"/>
      </rPr>
      <t xml:space="preserve">
0 - </t>
    </r>
    <r>
      <rPr>
        <sz val="10"/>
        <color theme="1"/>
        <rFont val="Calibri"/>
        <family val="2"/>
        <scheme val="minor"/>
      </rPr>
      <t>None</t>
    </r>
    <r>
      <rPr>
        <b/>
        <sz val="10"/>
        <color theme="1"/>
        <rFont val="Calibri"/>
        <family val="2"/>
        <scheme val="minor"/>
      </rPr>
      <t xml:space="preserve">
</t>
    </r>
  </si>
  <si>
    <r>
      <rPr>
        <b/>
        <sz val="10"/>
        <color theme="1"/>
        <rFont val="Calibri"/>
        <family val="2"/>
        <scheme val="minor"/>
      </rPr>
      <t>100</t>
    </r>
    <r>
      <rPr>
        <sz val="10"/>
        <color theme="1"/>
        <rFont val="Calibri"/>
        <family val="2"/>
        <scheme val="minor"/>
      </rPr>
      <t xml:space="preserve"> - Neither
50 - A or B (please specify)
0 - A and B</t>
    </r>
  </si>
  <si>
    <r>
      <rPr>
        <b/>
        <sz val="10"/>
        <color theme="1"/>
        <rFont val="Calibri"/>
        <family val="2"/>
        <scheme val="minor"/>
      </rPr>
      <t xml:space="preserve">100 </t>
    </r>
    <r>
      <rPr>
        <sz val="10"/>
        <color theme="1"/>
        <rFont val="Calibri"/>
        <family val="2"/>
        <scheme val="minor"/>
      </rPr>
      <t xml:space="preserve">-  Inclusion is unconditional
</t>
    </r>
    <r>
      <rPr>
        <b/>
        <sz val="10"/>
        <color theme="1"/>
        <rFont val="Calibri"/>
        <family val="2"/>
        <scheme val="minor"/>
      </rPr>
      <t>50</t>
    </r>
    <r>
      <rPr>
        <sz val="10"/>
        <color theme="1"/>
        <rFont val="Calibri"/>
        <family val="2"/>
        <scheme val="minor"/>
      </rPr>
      <t xml:space="preserve"> - Some conditions for inclusion
</t>
    </r>
    <r>
      <rPr>
        <b/>
        <sz val="10"/>
        <color theme="1"/>
        <rFont val="Calibri"/>
        <family val="2"/>
        <scheme val="minor"/>
      </rPr>
      <t>0</t>
    </r>
    <r>
      <rPr>
        <sz val="10"/>
        <color theme="1"/>
        <rFont val="Calibri"/>
        <family val="2"/>
        <scheme val="minor"/>
      </rPr>
      <t xml:space="preserve"> - No inclusion (costs must be paid in full by the user or by a commercial insurance policy)</t>
    </r>
  </si>
  <si>
    <r>
      <rPr>
        <b/>
        <sz val="10"/>
        <color theme="1"/>
        <rFont val="Calibri"/>
        <family val="2"/>
        <scheme val="minor"/>
      </rPr>
      <t>100</t>
    </r>
    <r>
      <rPr>
        <sz val="10"/>
        <color theme="1"/>
        <rFont val="Calibri"/>
        <family val="2"/>
        <scheme val="minor"/>
      </rPr>
      <t xml:space="preserve"> -  Inclusion is unconditional
</t>
    </r>
    <r>
      <rPr>
        <b/>
        <sz val="10"/>
        <color theme="1"/>
        <rFont val="Calibri"/>
        <family val="2"/>
        <scheme val="minor"/>
      </rPr>
      <t>50</t>
    </r>
    <r>
      <rPr>
        <sz val="10"/>
        <color theme="1"/>
        <rFont val="Calibri"/>
        <family val="2"/>
        <scheme val="minor"/>
      </rPr>
      <t xml:space="preserve"> - Some conditions for inclusion
</t>
    </r>
    <r>
      <rPr>
        <b/>
        <sz val="10"/>
        <color theme="1"/>
        <rFont val="Calibri"/>
        <family val="2"/>
        <scheme val="minor"/>
      </rPr>
      <t>0</t>
    </r>
    <r>
      <rPr>
        <sz val="10"/>
        <color theme="1"/>
        <rFont val="Calibri"/>
        <family val="2"/>
        <scheme val="minor"/>
      </rPr>
      <t xml:space="preserve"> - No inclusion (costs must be paid in full by the user or by a commercial insurance policy)</t>
    </r>
  </si>
  <si>
    <r>
      <t xml:space="preserve">Powers to assists victims
</t>
    </r>
    <r>
      <rPr>
        <sz val="10"/>
        <color theme="1"/>
        <rFont val="Calibri"/>
        <family val="2"/>
        <scheme val="minor"/>
      </rPr>
      <t xml:space="preserve">According to the Sec. 21b of the Law no. 349/1999 Coll., on Public Defender of Rights, the competence of the equality body includes the independent legal advice to the victims.
</t>
    </r>
    <r>
      <rPr>
        <b/>
        <sz val="10"/>
        <color theme="1"/>
        <rFont val="Calibri"/>
        <family val="2"/>
        <scheme val="minor"/>
      </rPr>
      <t xml:space="preserve">Powers to instigate proceedings and enforce findings
</t>
    </r>
    <r>
      <rPr>
        <sz val="10"/>
        <color theme="1"/>
        <rFont val="Calibri"/>
        <family val="2"/>
        <scheme val="minor"/>
      </rPr>
      <t>The powers of investigation apply only with respect to public bodies (where this competence is based on previous competencies of the Public Defender of Rights as an public administration ombudsman.</t>
    </r>
    <r>
      <rPr>
        <b/>
        <sz val="10"/>
        <color theme="1"/>
        <rFont val="Calibri"/>
        <family val="2"/>
        <scheme val="minor"/>
      </rPr>
      <t xml:space="preserve">
</t>
    </r>
  </si>
  <si>
    <r>
      <rPr>
        <b/>
        <sz val="10"/>
        <color theme="1"/>
        <rFont val="Calibri"/>
        <family val="2"/>
        <scheme val="minor"/>
      </rPr>
      <t>Procedures available for victims</t>
    </r>
    <r>
      <rPr>
        <sz val="10"/>
        <color theme="1"/>
        <rFont val="Calibri"/>
        <family val="2"/>
        <scheme val="minor"/>
      </rPr>
      <t xml:space="preserve"> - Access for victims, irrespective of grounds of discrimination, to:                  
a) judicial civil procedures                                                 b) criminal procedures                     
c) administrative procedures           
</t>
    </r>
    <r>
      <rPr>
        <b/>
        <sz val="10"/>
        <color theme="1"/>
        <rFont val="Calibri"/>
        <family val="2"/>
        <scheme val="minor"/>
      </rPr>
      <t xml:space="preserve">Shift in burden of proof in procedures </t>
    </r>
    <r>
      <rPr>
        <sz val="10"/>
        <color theme="1"/>
        <rFont val="Calibri"/>
        <family val="2"/>
        <scheme val="minor"/>
      </rPr>
      <t xml:space="preserve"> - a) shift in burden of proof in judicial civil procedures                                        
b) shift in burden of proof in administrative procedures
</t>
    </r>
    <r>
      <rPr>
        <b/>
        <sz val="10"/>
        <color theme="1"/>
        <rFont val="Calibri"/>
        <family val="2"/>
        <scheme val="minor"/>
      </rPr>
      <t>Role of legal entities in proceedings</t>
    </r>
    <r>
      <rPr>
        <sz val="10"/>
        <color theme="1"/>
        <rFont val="Calibri"/>
        <family val="2"/>
        <scheme val="minor"/>
      </rPr>
      <t xml:space="preserve">  - Legal entities with a legitimate interest in defending the principle of equality:          
a) may engage in proceedings on behalf of victims         
b) may engage in proceedings in support of victims  
Definition: proceedings on behalf of victims means to represent a person or company  in a court;  proceedings in support of victims means joining already existing proceedings
</t>
    </r>
    <r>
      <rPr>
        <b/>
        <sz val="10"/>
        <color theme="1"/>
        <rFont val="Calibri"/>
        <family val="2"/>
        <scheme val="minor"/>
      </rPr>
      <t>Range of sanctions</t>
    </r>
    <r>
      <rPr>
        <sz val="10"/>
        <color theme="1"/>
        <rFont val="Calibri"/>
        <family val="2"/>
        <scheme val="minor"/>
      </rPr>
      <t xml:space="preserve"> - Sanctions include:           
a) financial compensation to victims for material damages      
b) financial compensation to victims for moral damages/ damages for injuries to feelings                                   
c) restitution of rights lost due to discrimination/ damages in lieu             
d) imposing positive measures on discrimination                                           
e) imposing negative measures to stop offending                                           
f) imposing negative measures to prevent repeat offending                         
g) specific sanctions authorising publication of the verdict (in a non-judicial publication, i.e. not in documents produced by the court)        
h) specific sanctions for legal persons</t>
    </r>
  </si>
  <si>
    <r>
      <rPr>
        <b/>
        <sz val="10"/>
        <color theme="1"/>
        <rFont val="Calibri"/>
        <family val="2"/>
        <scheme val="minor"/>
      </rPr>
      <t xml:space="preserve">100 </t>
    </r>
    <r>
      <rPr>
        <sz val="10"/>
        <color theme="1"/>
        <rFont val="Calibri"/>
        <family val="2"/>
        <scheme val="minor"/>
      </rPr>
      <t xml:space="preserve">- Both of these 
</t>
    </r>
    <r>
      <rPr>
        <b/>
        <sz val="10"/>
        <color theme="1"/>
        <rFont val="Calibri"/>
        <family val="2"/>
        <scheme val="minor"/>
      </rPr>
      <t xml:space="preserve">50 </t>
    </r>
    <r>
      <rPr>
        <sz val="10"/>
        <color theme="1"/>
        <rFont val="Calibri"/>
        <family val="2"/>
        <scheme val="minor"/>
      </rPr>
      <t xml:space="preserve">- Only A 
</t>
    </r>
    <r>
      <rPr>
        <b/>
        <sz val="10"/>
        <color theme="1"/>
        <rFont val="Calibri"/>
        <family val="2"/>
        <scheme val="minor"/>
      </rPr>
      <t xml:space="preserve">0 </t>
    </r>
    <r>
      <rPr>
        <sz val="10"/>
        <color theme="1"/>
        <rFont val="Calibri"/>
        <family val="2"/>
        <scheme val="minor"/>
      </rPr>
      <t>- None of these</t>
    </r>
  </si>
  <si>
    <r>
      <rPr>
        <b/>
        <sz val="10"/>
        <color theme="1"/>
        <rFont val="Calibri"/>
        <family val="2"/>
        <scheme val="minor"/>
      </rPr>
      <t xml:space="preserve">100 - </t>
    </r>
    <r>
      <rPr>
        <sz val="10"/>
        <color theme="1"/>
        <rFont val="Calibri"/>
        <family val="2"/>
        <scheme val="minor"/>
      </rPr>
      <t>Three of these</t>
    </r>
    <r>
      <rPr>
        <b/>
        <sz val="10"/>
        <color theme="1"/>
        <rFont val="Calibri"/>
        <family val="2"/>
        <scheme val="minor"/>
      </rPr>
      <t xml:space="preserve"> 
67 - </t>
    </r>
    <r>
      <rPr>
        <sz val="10"/>
        <color theme="1"/>
        <rFont val="Calibri"/>
        <family val="2"/>
        <scheme val="minor"/>
      </rPr>
      <t xml:space="preserve">Two of these
</t>
    </r>
    <r>
      <rPr>
        <b/>
        <sz val="10"/>
        <color theme="1"/>
        <rFont val="Calibri"/>
        <family val="2"/>
        <scheme val="minor"/>
      </rPr>
      <t>33</t>
    </r>
    <r>
      <rPr>
        <sz val="10"/>
        <color theme="1"/>
        <rFont val="Calibri"/>
        <family val="2"/>
        <scheme val="minor"/>
      </rPr>
      <t xml:space="preserve"> - One of these</t>
    </r>
    <r>
      <rPr>
        <b/>
        <sz val="10"/>
        <color theme="1"/>
        <rFont val="Calibri"/>
        <family val="2"/>
        <scheme val="minor"/>
      </rPr>
      <t xml:space="preserve">
0 - </t>
    </r>
    <r>
      <rPr>
        <sz val="10"/>
        <color theme="1"/>
        <rFont val="Calibri"/>
        <family val="2"/>
        <scheme val="minor"/>
      </rPr>
      <t>No specialized Body</t>
    </r>
  </si>
  <si>
    <r>
      <rPr>
        <b/>
        <sz val="10"/>
        <color theme="1"/>
        <rFont val="Calibri"/>
        <family val="2"/>
        <scheme val="minor"/>
      </rPr>
      <t>100</t>
    </r>
    <r>
      <rPr>
        <sz val="10"/>
        <color theme="1"/>
        <rFont val="Calibri"/>
        <family val="2"/>
        <scheme val="minor"/>
      </rPr>
      <t xml:space="preserve"> - All three grounds
</t>
    </r>
    <r>
      <rPr>
        <b/>
        <sz val="10"/>
        <color theme="1"/>
        <rFont val="Calibri"/>
        <family val="2"/>
        <scheme val="minor"/>
      </rPr>
      <t>50</t>
    </r>
    <r>
      <rPr>
        <sz val="10"/>
        <color theme="1"/>
        <rFont val="Calibri"/>
        <family val="2"/>
        <scheme val="minor"/>
      </rPr>
      <t xml:space="preserve"> - Two grounds
</t>
    </r>
    <r>
      <rPr>
        <b/>
        <sz val="10"/>
        <color theme="1"/>
        <rFont val="Calibri"/>
        <family val="2"/>
        <scheme val="minor"/>
      </rPr>
      <t>0</t>
    </r>
    <r>
      <rPr>
        <sz val="10"/>
        <color theme="1"/>
        <rFont val="Calibri"/>
        <family val="2"/>
        <scheme val="minor"/>
      </rPr>
      <t xml:space="preserve"> - Ground A </t>
    </r>
  </si>
  <si>
    <r>
      <rPr>
        <b/>
        <sz val="10"/>
        <color theme="1"/>
        <rFont val="Calibri"/>
        <family val="2"/>
        <scheme val="minor"/>
      </rPr>
      <t>0</t>
    </r>
    <r>
      <rPr>
        <sz val="10"/>
        <color theme="1"/>
        <rFont val="Calibri"/>
        <family val="2"/>
        <scheme val="minor"/>
      </rPr>
      <t xml:space="preserve"> - None
</t>
    </r>
    <r>
      <rPr>
        <b/>
        <sz val="10"/>
        <color theme="1"/>
        <rFont val="Calibri"/>
        <family val="2"/>
        <scheme val="minor"/>
      </rPr>
      <t>25</t>
    </r>
    <r>
      <rPr>
        <sz val="10"/>
        <color theme="1"/>
        <rFont val="Calibri"/>
        <family val="2"/>
        <scheme val="minor"/>
      </rPr>
      <t xml:space="preserve"> - One of these 
</t>
    </r>
    <r>
      <rPr>
        <b/>
        <sz val="10"/>
        <color theme="1"/>
        <rFont val="Calibri"/>
        <family val="2"/>
        <scheme val="minor"/>
      </rPr>
      <t>50</t>
    </r>
    <r>
      <rPr>
        <sz val="10"/>
        <color theme="1"/>
        <rFont val="Calibri"/>
        <family val="2"/>
        <scheme val="minor"/>
      </rPr>
      <t xml:space="preserve"> - Two of these
</t>
    </r>
    <r>
      <rPr>
        <b/>
        <sz val="10"/>
        <color theme="1"/>
        <rFont val="Calibri"/>
        <family val="2"/>
        <scheme val="minor"/>
      </rPr>
      <t xml:space="preserve">75 - </t>
    </r>
    <r>
      <rPr>
        <sz val="10"/>
        <color theme="1"/>
        <rFont val="Calibri"/>
        <family val="2"/>
        <scheme val="minor"/>
      </rPr>
      <t xml:space="preserve">Three of these
</t>
    </r>
    <r>
      <rPr>
        <b/>
        <sz val="10"/>
        <color theme="1"/>
        <rFont val="Calibri"/>
        <family val="2"/>
        <scheme val="minor"/>
      </rPr>
      <t>100</t>
    </r>
    <r>
      <rPr>
        <sz val="10"/>
        <color theme="1"/>
        <rFont val="Calibri"/>
        <family val="2"/>
        <scheme val="minor"/>
      </rPr>
      <t xml:space="preserve"> - All four of these </t>
    </r>
  </si>
  <si>
    <r>
      <rPr>
        <b/>
        <sz val="10"/>
        <color theme="1"/>
        <rFont val="Calibri"/>
        <family val="2"/>
        <scheme val="minor"/>
      </rPr>
      <t>100</t>
    </r>
    <r>
      <rPr>
        <sz val="10"/>
        <color theme="1"/>
        <rFont val="Calibri"/>
        <family val="2"/>
        <scheme val="minor"/>
      </rPr>
      <t xml:space="preserve"> - All three grounds
</t>
    </r>
    <r>
      <rPr>
        <b/>
        <sz val="10"/>
        <color theme="1"/>
        <rFont val="Calibri"/>
        <family val="2"/>
        <scheme val="minor"/>
      </rPr>
      <t>50</t>
    </r>
    <r>
      <rPr>
        <sz val="10"/>
        <color theme="1"/>
        <rFont val="Calibri"/>
        <family val="2"/>
        <scheme val="minor"/>
      </rPr>
      <t xml:space="preserve"> - Two grounds
</t>
    </r>
    <r>
      <rPr>
        <b/>
        <sz val="10"/>
        <color theme="1"/>
        <rFont val="Calibri"/>
        <family val="2"/>
        <scheme val="minor"/>
      </rPr>
      <t xml:space="preserve">0 </t>
    </r>
    <r>
      <rPr>
        <sz val="10"/>
        <color theme="1"/>
        <rFont val="Calibri"/>
        <family val="2"/>
        <scheme val="minor"/>
      </rPr>
      <t>- Ground a, none, or only based on international standards or constitution, subject to judicial interpretation</t>
    </r>
  </si>
  <si>
    <r>
      <rPr>
        <b/>
        <sz val="10"/>
        <color theme="1"/>
        <rFont val="Calibri"/>
        <family val="2"/>
        <scheme val="minor"/>
      </rPr>
      <t>100</t>
    </r>
    <r>
      <rPr>
        <sz val="10"/>
        <color theme="1"/>
        <rFont val="Calibri"/>
        <family val="2"/>
        <scheme val="minor"/>
      </rPr>
      <t xml:space="preserve"> - All three grounds
</t>
    </r>
    <r>
      <rPr>
        <b/>
        <sz val="10"/>
        <color theme="1"/>
        <rFont val="Calibri"/>
        <family val="2"/>
        <scheme val="minor"/>
      </rPr>
      <t>50</t>
    </r>
    <r>
      <rPr>
        <sz val="10"/>
        <color theme="1"/>
        <rFont val="Calibri"/>
        <family val="2"/>
        <scheme val="minor"/>
      </rPr>
      <t xml:space="preserve"> - Two grounds (please specify which ones)
</t>
    </r>
    <r>
      <rPr>
        <b/>
        <sz val="10"/>
        <color theme="1"/>
        <rFont val="Calibri"/>
        <family val="2"/>
        <scheme val="minor"/>
      </rPr>
      <t>0</t>
    </r>
    <r>
      <rPr>
        <sz val="10"/>
        <color theme="1"/>
        <rFont val="Calibri"/>
        <family val="2"/>
        <scheme val="minor"/>
      </rPr>
      <t xml:space="preserve"> - Ground a, none, or only based on international standards or constitution, subject to judicial interpretation</t>
    </r>
  </si>
  <si>
    <r>
      <t xml:space="preserve">100 </t>
    </r>
    <r>
      <rPr>
        <sz val="10"/>
        <color theme="1"/>
        <rFont val="Calibri"/>
        <family val="2"/>
        <scheme val="minor"/>
      </rPr>
      <t>- No requirement for anyone</t>
    </r>
    <r>
      <rPr>
        <b/>
        <sz val="10"/>
        <color theme="1"/>
        <rFont val="Calibri"/>
        <family val="2"/>
        <scheme val="minor"/>
      </rPr>
      <t xml:space="preserve">
50 </t>
    </r>
    <r>
      <rPr>
        <sz val="10"/>
        <color theme="1"/>
        <rFont val="Calibri"/>
        <family val="2"/>
        <scheme val="minor"/>
      </rPr>
      <t>- Yes, but with multiple substantial exemptions: a. On humanitarian grounds (e.g. for refugees, stateless); b. On accessibility grounds (e.g. cost, distance, impossibility))</t>
    </r>
    <r>
      <rPr>
        <b/>
        <sz val="10"/>
        <color theme="1"/>
        <rFont val="Calibri"/>
        <family val="2"/>
        <scheme val="minor"/>
      </rPr>
      <t xml:space="preserve">
0 </t>
    </r>
    <r>
      <rPr>
        <sz val="10"/>
        <color theme="1"/>
        <rFont val="Calibri"/>
        <family val="2"/>
        <scheme val="minor"/>
      </rPr>
      <t>- Yes, and no substantive exceptions (beyond humanitarian reasons, e.g., exemptions only for spouses, citizens of certain countries /person not being able to renounce origin country citizenship)</t>
    </r>
  </si>
  <si>
    <r>
      <rPr>
        <b/>
        <sz val="10"/>
        <color theme="1"/>
        <rFont val="Calibri"/>
        <family val="2"/>
        <scheme val="minor"/>
      </rPr>
      <t xml:space="preserve">100 </t>
    </r>
    <r>
      <rPr>
        <sz val="10"/>
        <color theme="1"/>
        <rFont val="Calibri"/>
        <family val="2"/>
        <scheme val="minor"/>
      </rPr>
      <t xml:space="preserve">- Crimes with sentences of imprisonment for ≥ 5 years OR Use of qualifying period instead of refusal
</t>
    </r>
    <r>
      <rPr>
        <b/>
        <sz val="10"/>
        <color theme="1"/>
        <rFont val="Calibri"/>
        <family val="2"/>
        <scheme val="minor"/>
      </rPr>
      <t>50</t>
    </r>
    <r>
      <rPr>
        <sz val="10"/>
        <color theme="1"/>
        <rFont val="Calibri"/>
        <family val="2"/>
        <scheme val="minor"/>
      </rPr>
      <t xml:space="preserve"> - Crimes with sentences of imprisonment for &lt; 5 years
</t>
    </r>
    <r>
      <rPr>
        <b/>
        <sz val="10"/>
        <color theme="1"/>
        <rFont val="Calibri"/>
        <family val="2"/>
        <scheme val="minor"/>
      </rPr>
      <t xml:space="preserve">0 </t>
    </r>
    <r>
      <rPr>
        <sz val="10"/>
        <color theme="1"/>
        <rFont val="Calibri"/>
        <family val="2"/>
        <scheme val="minor"/>
      </rPr>
      <t>- For other offences (e.g. misdemeanours, minor offenses, pending criminal procedure)</t>
    </r>
  </si>
  <si>
    <r>
      <rPr>
        <b/>
        <sz val="10"/>
        <color theme="1"/>
        <rFont val="Calibri"/>
        <family val="2"/>
        <scheme val="minor"/>
      </rPr>
      <t>100</t>
    </r>
    <r>
      <rPr>
        <sz val="10"/>
        <color theme="1"/>
        <rFont val="Calibri"/>
        <family val="2"/>
        <scheme val="minor"/>
      </rPr>
      <t xml:space="preserve"> - None 
</t>
    </r>
    <r>
      <rPr>
        <b/>
        <sz val="10"/>
        <color theme="1"/>
        <rFont val="Calibri"/>
        <family val="2"/>
        <scheme val="minor"/>
      </rPr>
      <t>50</t>
    </r>
    <r>
      <rPr>
        <sz val="10"/>
        <color theme="1"/>
        <rFont val="Calibri"/>
        <family val="2"/>
        <scheme val="minor"/>
      </rPr>
      <t xml:space="preserve"> - Minimum income (e.g. acknowledged level of poverty threshold)/no income source is excluded
</t>
    </r>
    <r>
      <rPr>
        <b/>
        <sz val="10"/>
        <color theme="1"/>
        <rFont val="Calibri"/>
        <family val="2"/>
        <scheme val="minor"/>
      </rPr>
      <t>0</t>
    </r>
    <r>
      <rPr>
        <sz val="10"/>
        <color theme="1"/>
        <rFont val="Calibri"/>
        <family val="2"/>
        <scheme val="minor"/>
      </rPr>
      <t xml:space="preserve"> - Additional requirements (e.g. employment, stable and sufficient resources, higher levels of income)</t>
    </r>
  </si>
  <si>
    <r>
      <rPr>
        <b/>
        <sz val="10"/>
        <color theme="1"/>
        <rFont val="Calibri"/>
        <family val="2"/>
        <scheme val="minor"/>
      </rPr>
      <t>100</t>
    </r>
    <r>
      <rPr>
        <sz val="10"/>
        <color theme="1"/>
        <rFont val="Calibri"/>
        <family val="2"/>
        <scheme val="minor"/>
      </rPr>
      <t xml:space="preserve"> - No Requirement OR Voluntary provision of information (please specify which)
</t>
    </r>
    <r>
      <rPr>
        <b/>
        <sz val="10"/>
        <color theme="1"/>
        <rFont val="Calibri"/>
        <family val="2"/>
        <scheme val="minor"/>
      </rPr>
      <t>50</t>
    </r>
    <r>
      <rPr>
        <sz val="10"/>
        <color theme="1"/>
        <rFont val="Calibri"/>
        <family val="2"/>
        <scheme val="minor"/>
      </rPr>
      <t xml:space="preserve"> - Requirement to complete a course
</t>
    </r>
    <r>
      <rPr>
        <b/>
        <sz val="10"/>
        <color theme="1"/>
        <rFont val="Calibri"/>
        <family val="2"/>
        <scheme val="minor"/>
      </rPr>
      <t xml:space="preserve">0 </t>
    </r>
    <r>
      <rPr>
        <sz val="10"/>
        <color theme="1"/>
        <rFont val="Calibri"/>
        <family val="2"/>
        <scheme val="minor"/>
      </rPr>
      <t>- Requirement to pass an integration test/assessment</t>
    </r>
  </si>
  <si>
    <r>
      <rPr>
        <b/>
        <sz val="10"/>
        <color theme="1"/>
        <rFont val="Calibri"/>
        <family val="2"/>
        <scheme val="minor"/>
      </rPr>
      <t>100</t>
    </r>
    <r>
      <rPr>
        <sz val="10"/>
        <color theme="1"/>
        <rFont val="Calibri"/>
        <family val="2"/>
        <scheme val="minor"/>
      </rPr>
      <t xml:space="preserve"> - No Assessment OR A1 or less set as standard (please specify which)
</t>
    </r>
    <r>
      <rPr>
        <b/>
        <sz val="10"/>
        <color theme="1"/>
        <rFont val="Calibri"/>
        <family val="2"/>
        <scheme val="minor"/>
      </rPr>
      <t>50</t>
    </r>
    <r>
      <rPr>
        <sz val="10"/>
        <color theme="1"/>
        <rFont val="Calibri"/>
        <family val="2"/>
        <scheme val="minor"/>
      </rPr>
      <t xml:space="preserve"> - A2 set as standard
</t>
    </r>
    <r>
      <rPr>
        <b/>
        <sz val="10"/>
        <color theme="1"/>
        <rFont val="Calibri"/>
        <family val="2"/>
        <scheme val="minor"/>
      </rPr>
      <t>0</t>
    </r>
    <r>
      <rPr>
        <sz val="10"/>
        <color theme="1"/>
        <rFont val="Calibri"/>
        <family val="2"/>
        <scheme val="minor"/>
      </rPr>
      <t xml:space="preserve"> - B1 or higher set as standard. OR no standards, based on administrative discretion.(please specify which)</t>
    </r>
  </si>
  <si>
    <r>
      <rPr>
        <b/>
        <sz val="10"/>
        <color theme="1"/>
        <rFont val="Calibri"/>
        <family val="2"/>
        <scheme val="minor"/>
      </rPr>
      <t>100</t>
    </r>
    <r>
      <rPr>
        <sz val="10"/>
        <color theme="1"/>
        <rFont val="Calibri"/>
        <family val="2"/>
        <scheme val="minor"/>
      </rPr>
      <t xml:space="preserve"> - Automatic at birth – unconditional
</t>
    </r>
    <r>
      <rPr>
        <b/>
        <sz val="10"/>
        <color theme="1"/>
        <rFont val="Calibri"/>
        <family val="2"/>
        <scheme val="minor"/>
      </rPr>
      <t>67 -</t>
    </r>
    <r>
      <rPr>
        <sz val="10"/>
        <color theme="1"/>
        <rFont val="Calibri"/>
        <family val="2"/>
        <scheme val="minor"/>
      </rPr>
      <t xml:space="preserve"> Automatic, but attached to conditions related to the parents’ status or to other requirements (e.g., age of majority)
</t>
    </r>
    <r>
      <rPr>
        <b/>
        <sz val="10"/>
        <color theme="1"/>
        <rFont val="Calibri"/>
        <family val="2"/>
        <scheme val="minor"/>
      </rPr>
      <t>33</t>
    </r>
    <r>
      <rPr>
        <sz val="10"/>
        <color theme="1"/>
        <rFont val="Calibri"/>
        <family val="2"/>
        <scheme val="minor"/>
      </rPr>
      <t xml:space="preserve"> - Upon simple application or declaration after birth
</t>
    </r>
    <r>
      <rPr>
        <b/>
        <sz val="10"/>
        <color theme="1"/>
        <rFont val="Calibri"/>
        <family val="2"/>
        <scheme val="minor"/>
      </rPr>
      <t xml:space="preserve">0 - </t>
    </r>
    <r>
      <rPr>
        <sz val="10"/>
        <color theme="1"/>
        <rFont val="Calibri"/>
        <family val="2"/>
        <scheme val="minor"/>
      </rPr>
      <t xml:space="preserve">naturalization procedure (facilitated or not) </t>
    </r>
  </si>
  <si>
    <r>
      <rPr>
        <b/>
        <sz val="10"/>
        <color theme="1"/>
        <rFont val="Calibri"/>
        <family val="2"/>
        <scheme val="minor"/>
      </rPr>
      <t>100</t>
    </r>
    <r>
      <rPr>
        <sz val="10"/>
        <color theme="1"/>
        <rFont val="Calibri"/>
        <family val="2"/>
        <scheme val="minor"/>
      </rPr>
      <t xml:space="preserve"> - After ≤ 5 years of total residence(please specify)
</t>
    </r>
    <r>
      <rPr>
        <b/>
        <sz val="10"/>
        <color theme="1"/>
        <rFont val="Calibri"/>
        <family val="2"/>
        <scheme val="minor"/>
      </rPr>
      <t>50</t>
    </r>
    <r>
      <rPr>
        <sz val="10"/>
        <color theme="1"/>
        <rFont val="Calibri"/>
        <family val="2"/>
        <scheme val="minor"/>
      </rPr>
      <t xml:space="preserve"> - After &gt; 5 &lt; 10 years of total residence (please specify)
</t>
    </r>
    <r>
      <rPr>
        <b/>
        <sz val="10"/>
        <color theme="1"/>
        <rFont val="Calibri"/>
        <family val="2"/>
        <scheme val="minor"/>
      </rPr>
      <t>0</t>
    </r>
    <r>
      <rPr>
        <sz val="10"/>
        <color theme="1"/>
        <rFont val="Calibri"/>
        <family val="2"/>
        <scheme val="minor"/>
      </rPr>
      <t xml:space="preserve"> - After ≥ 10 years of total residence (please specify)</t>
    </r>
  </si>
  <si>
    <r>
      <rPr>
        <b/>
        <sz val="10"/>
        <color theme="1"/>
        <rFont val="Calibri"/>
        <family val="2"/>
        <scheme val="minor"/>
      </rPr>
      <t>100</t>
    </r>
    <r>
      <rPr>
        <sz val="10"/>
        <color theme="1"/>
        <rFont val="Calibri"/>
        <family val="2"/>
        <scheme val="minor"/>
      </rPr>
      <t xml:space="preserve"> - Equal access with nationals 
</t>
    </r>
    <r>
      <rPr>
        <b/>
        <sz val="10"/>
        <color theme="1"/>
        <rFont val="Calibri"/>
        <family val="2"/>
        <scheme val="minor"/>
      </rPr>
      <t>50</t>
    </r>
    <r>
      <rPr>
        <sz val="10"/>
        <color theme="1"/>
        <rFont val="Calibri"/>
        <family val="2"/>
        <scheme val="minor"/>
      </rPr>
      <t xml:space="preserve"> - Priority to nationals
</t>
    </r>
    <r>
      <rPr>
        <b/>
        <sz val="10"/>
        <color theme="1"/>
        <rFont val="Calibri"/>
        <family val="2"/>
        <scheme val="minor"/>
      </rPr>
      <t>0</t>
    </r>
    <r>
      <rPr>
        <sz val="10"/>
        <color theme="1"/>
        <rFont val="Calibri"/>
        <family val="2"/>
        <scheme val="minor"/>
      </rPr>
      <t xml:space="preserve"> - Other limiting conditions apply</t>
    </r>
  </si>
  <si>
    <r>
      <rPr>
        <b/>
        <sz val="10"/>
        <color theme="1"/>
        <rFont val="Calibri"/>
        <family val="2"/>
        <scheme val="minor"/>
      </rPr>
      <t xml:space="preserve">100 - </t>
    </r>
    <r>
      <rPr>
        <sz val="10"/>
        <color theme="1"/>
        <rFont val="Calibri"/>
        <family val="2"/>
        <scheme val="minor"/>
      </rPr>
      <t xml:space="preserve">≥ 3 years
</t>
    </r>
    <r>
      <rPr>
        <b/>
        <sz val="10"/>
        <color theme="1"/>
        <rFont val="Calibri"/>
        <family val="2"/>
        <scheme val="minor"/>
      </rPr>
      <t>50</t>
    </r>
    <r>
      <rPr>
        <sz val="10"/>
        <color theme="1"/>
        <rFont val="Calibri"/>
        <family val="2"/>
        <scheme val="minor"/>
      </rPr>
      <t xml:space="preserve"> - 1 year&lt; , &lt; 3 years
</t>
    </r>
    <r>
      <rPr>
        <b/>
        <sz val="10"/>
        <color theme="1"/>
        <rFont val="Calibri"/>
        <family val="2"/>
        <scheme val="minor"/>
      </rPr>
      <t xml:space="preserve">0 - </t>
    </r>
    <r>
      <rPr>
        <sz val="10"/>
        <color theme="1"/>
        <rFont val="Calibri"/>
        <family val="2"/>
        <scheme val="minor"/>
      </rPr>
      <t>≤ 1  year</t>
    </r>
  </si>
  <si>
    <r>
      <rPr>
        <b/>
        <sz val="10"/>
        <color theme="1"/>
        <rFont val="Calibri"/>
        <family val="2"/>
        <scheme val="minor"/>
      </rPr>
      <t xml:space="preserve">100 - </t>
    </r>
    <r>
      <rPr>
        <sz val="10"/>
        <color theme="1"/>
        <rFont val="Calibri"/>
        <family val="2"/>
        <scheme val="minor"/>
      </rPr>
      <t xml:space="preserve">Automatically
</t>
    </r>
    <r>
      <rPr>
        <b/>
        <sz val="10"/>
        <color theme="1"/>
        <rFont val="Calibri"/>
        <family val="2"/>
        <scheme val="minor"/>
      </rPr>
      <t>50</t>
    </r>
    <r>
      <rPr>
        <sz val="10"/>
        <color theme="1"/>
        <rFont val="Calibri"/>
        <family val="2"/>
        <scheme val="minor"/>
      </rPr>
      <t xml:space="preserve"> - Upon application
</t>
    </r>
    <r>
      <rPr>
        <b/>
        <sz val="10"/>
        <color theme="1"/>
        <rFont val="Calibri"/>
        <family val="2"/>
        <scheme val="minor"/>
      </rPr>
      <t>0</t>
    </r>
    <r>
      <rPr>
        <sz val="10"/>
        <color theme="1"/>
        <rFont val="Calibri"/>
        <family val="2"/>
        <scheme val="minor"/>
      </rPr>
      <t xml:space="preserve"> - Provided original requirements are still met </t>
    </r>
  </si>
  <si>
    <r>
      <rPr>
        <b/>
        <sz val="10"/>
        <color theme="1"/>
        <rFont val="Calibri"/>
        <family val="2"/>
        <scheme val="minor"/>
      </rPr>
      <t>100 -</t>
    </r>
    <r>
      <rPr>
        <sz val="10"/>
        <color theme="1"/>
        <rFont val="Calibri"/>
        <family val="2"/>
        <scheme val="minor"/>
      </rPr>
      <t xml:space="preserve"> &gt; 5 years
</t>
    </r>
    <r>
      <rPr>
        <b/>
        <sz val="10"/>
        <color theme="1"/>
        <rFont val="Calibri"/>
        <family val="2"/>
        <scheme val="minor"/>
      </rPr>
      <t>50</t>
    </r>
    <r>
      <rPr>
        <sz val="10"/>
        <color theme="1"/>
        <rFont val="Calibri"/>
        <family val="2"/>
        <scheme val="minor"/>
      </rPr>
      <t xml:space="preserve"> - 5 years 
</t>
    </r>
    <r>
      <rPr>
        <b/>
        <sz val="10"/>
        <color theme="1"/>
        <rFont val="Calibri"/>
        <family val="2"/>
        <scheme val="minor"/>
      </rPr>
      <t>0</t>
    </r>
    <r>
      <rPr>
        <sz val="10"/>
        <color theme="1"/>
        <rFont val="Calibri"/>
        <family val="2"/>
        <scheme val="minor"/>
      </rPr>
      <t xml:space="preserve"> - &lt; 5 years</t>
    </r>
  </si>
  <si>
    <r>
      <rPr>
        <b/>
        <sz val="10"/>
        <color theme="1"/>
        <rFont val="Calibri"/>
        <family val="2"/>
        <scheme val="minor"/>
      </rPr>
      <t>100</t>
    </r>
    <r>
      <rPr>
        <sz val="10"/>
        <color theme="1"/>
        <rFont val="Calibri"/>
        <family val="2"/>
        <scheme val="minor"/>
      </rPr>
      <t xml:space="preserve"> - None or at/below level of social assistance and no income source is excluded (please specify)
</t>
    </r>
    <r>
      <rPr>
        <b/>
        <sz val="10"/>
        <color theme="1"/>
        <rFont val="Calibri"/>
        <family val="2"/>
        <scheme val="minor"/>
      </rPr>
      <t>50</t>
    </r>
    <r>
      <rPr>
        <sz val="10"/>
        <color theme="1"/>
        <rFont val="Calibri"/>
        <family val="2"/>
        <scheme val="minor"/>
      </rPr>
      <t xml:space="preserve"> - Higher than social assistance and no income source is excluded
</t>
    </r>
    <r>
      <rPr>
        <b/>
        <sz val="10"/>
        <color theme="1"/>
        <rFont val="Calibri"/>
        <family val="2"/>
        <scheme val="minor"/>
      </rPr>
      <t>0</t>
    </r>
    <r>
      <rPr>
        <sz val="10"/>
        <color theme="1"/>
        <rFont val="Calibri"/>
        <family val="2"/>
        <scheme val="minor"/>
      </rPr>
      <t xml:space="preserve"> - Income source linked to employment or no use of social assistance</t>
    </r>
  </si>
  <si>
    <r>
      <rPr>
        <b/>
        <sz val="10"/>
        <color theme="1"/>
        <rFont val="Calibri"/>
        <family val="2"/>
        <scheme val="minor"/>
      </rPr>
      <t>100</t>
    </r>
    <r>
      <rPr>
        <sz val="10"/>
        <color theme="1"/>
        <rFont val="Calibri"/>
        <family val="2"/>
        <scheme val="minor"/>
      </rPr>
      <t xml:space="preserve"> - No Requirement OR Voluntary course/information (please specify which) 
</t>
    </r>
    <r>
      <rPr>
        <b/>
        <sz val="10"/>
        <color theme="1"/>
        <rFont val="Calibri"/>
        <family val="2"/>
        <scheme val="minor"/>
      </rPr>
      <t>50</t>
    </r>
    <r>
      <rPr>
        <sz val="10"/>
        <color theme="1"/>
        <rFont val="Calibri"/>
        <family val="2"/>
        <scheme val="minor"/>
      </rPr>
      <t xml:space="preserve"> - Requirement to take a language course
</t>
    </r>
    <r>
      <rPr>
        <b/>
        <sz val="10"/>
        <color theme="1"/>
        <rFont val="Calibri"/>
        <family val="2"/>
        <scheme val="minor"/>
      </rPr>
      <t>0</t>
    </r>
    <r>
      <rPr>
        <sz val="10"/>
        <color theme="1"/>
        <rFont val="Calibri"/>
        <family val="2"/>
        <scheme val="minor"/>
      </rPr>
      <t xml:space="preserve"> - Requirement includes language test/assessment</t>
    </r>
  </si>
  <si>
    <r>
      <rPr>
        <b/>
        <sz val="10"/>
        <color theme="1"/>
        <rFont val="Calibri"/>
        <family val="2"/>
        <scheme val="minor"/>
      </rPr>
      <t>100 -</t>
    </r>
    <r>
      <rPr>
        <sz val="10"/>
        <color theme="1"/>
        <rFont val="Calibri"/>
        <family val="2"/>
        <scheme val="minor"/>
      </rPr>
      <t xml:space="preserve"> &lt; 5 years 
</t>
    </r>
    <r>
      <rPr>
        <b/>
        <sz val="10"/>
        <color theme="1"/>
        <rFont val="Calibri"/>
        <family val="2"/>
        <scheme val="minor"/>
      </rPr>
      <t>50</t>
    </r>
    <r>
      <rPr>
        <sz val="10"/>
        <color theme="1"/>
        <rFont val="Calibri"/>
        <family val="2"/>
        <scheme val="minor"/>
      </rPr>
      <t xml:space="preserve"> - 5 years
</t>
    </r>
    <r>
      <rPr>
        <b/>
        <sz val="10"/>
        <color theme="1"/>
        <rFont val="Calibri"/>
        <family val="2"/>
        <scheme val="minor"/>
      </rPr>
      <t>0</t>
    </r>
    <r>
      <rPr>
        <sz val="10"/>
        <color theme="1"/>
        <rFont val="Calibri"/>
        <family val="2"/>
        <scheme val="minor"/>
      </rPr>
      <t xml:space="preserve"> - &gt; 5 years or no legal entitlement to permanent residence for ordinary residents</t>
    </r>
  </si>
  <si>
    <r>
      <rPr>
        <b/>
        <sz val="10"/>
        <color theme="1"/>
        <rFont val="Calibri"/>
        <family val="2"/>
        <scheme val="minor"/>
      </rPr>
      <t xml:space="preserve">Regular consultation </t>
    </r>
    <r>
      <rPr>
        <sz val="10"/>
        <color theme="1"/>
        <rFont val="Calibri"/>
        <family val="2"/>
        <scheme val="minor"/>
      </rPr>
      <t>- There are no official consultation mechanisms of foreign residents on national levels. The Committee for Rights of Foreigners cannot be considered as such since the consultations of foreigners are not required and might be only unofficially and ad hoc happening by NGOs. The Advisory Committee composed of representatives of NGOs and state officials not of foreign nationals.</t>
    </r>
  </si>
  <si>
    <r>
      <rPr>
        <b/>
        <sz val="10"/>
        <color theme="1"/>
        <rFont val="Calibri"/>
        <family val="2"/>
        <scheme val="minor"/>
      </rPr>
      <t>Right to vote in national elections</t>
    </r>
    <r>
      <rPr>
        <sz val="10"/>
        <color theme="1"/>
        <rFont val="Calibri"/>
        <family val="2"/>
        <scheme val="minor"/>
      </rPr>
      <t xml:space="preserve">- Basic condition for political participation is having Czech citizenship.
</t>
    </r>
    <r>
      <rPr>
        <b/>
        <sz val="10"/>
        <color theme="1"/>
        <rFont val="Calibri"/>
        <family val="2"/>
        <scheme val="minor"/>
      </rPr>
      <t>Right to vote in local elections</t>
    </r>
    <r>
      <rPr>
        <sz val="10"/>
        <color theme="1"/>
        <rFont val="Calibri"/>
        <family val="2"/>
        <scheme val="minor"/>
      </rPr>
      <t xml:space="preserve">  - General rule of reciprocity in effect since 2001; since no treaties have been concluded with any other countries, legal rules have had no effect. November 2014: Human Rights Council votes against proposal by Foreigners' Rights Committee to grant voting rights to non-EU citizens with permanent residence. 
</t>
    </r>
  </si>
  <si>
    <r>
      <rPr>
        <b/>
        <sz val="10"/>
        <color theme="1"/>
        <rFont val="Calibri"/>
        <family val="2"/>
        <scheme val="minor"/>
      </rPr>
      <t>100</t>
    </r>
    <r>
      <rPr>
        <sz val="10"/>
        <color theme="1"/>
        <rFont val="Calibri"/>
        <family val="2"/>
        <scheme val="minor"/>
      </rPr>
      <t xml:space="preserve"> - Funding or support (in kind) for immigrant organisations involved in consultation and advice at national level without further conditions than being a partner in talks 
</t>
    </r>
    <r>
      <rPr>
        <b/>
        <sz val="10"/>
        <color theme="1"/>
        <rFont val="Calibri"/>
        <family val="2"/>
        <scheme val="minor"/>
      </rPr>
      <t>50</t>
    </r>
    <r>
      <rPr>
        <sz val="10"/>
        <color theme="1"/>
        <rFont val="Calibri"/>
        <family val="2"/>
        <scheme val="minor"/>
      </rPr>
      <t xml:space="preserve"> - Funding or support (in kind) dependent on criteria set by the state (beyond being a partner in consultation and different than for non-immigrant groups) 
</t>
    </r>
    <r>
      <rPr>
        <b/>
        <sz val="10"/>
        <color theme="1"/>
        <rFont val="Calibri"/>
        <family val="2"/>
        <scheme val="minor"/>
      </rPr>
      <t>0</t>
    </r>
    <r>
      <rPr>
        <sz val="10"/>
        <color theme="1"/>
        <rFont val="Calibri"/>
        <family val="2"/>
        <scheme val="minor"/>
      </rPr>
      <t xml:space="preserve"> - No support funding</t>
    </r>
  </si>
  <si>
    <r>
      <t xml:space="preserve">100 </t>
    </r>
    <r>
      <rPr>
        <sz val="10"/>
        <color theme="1"/>
        <rFont val="Calibri"/>
        <family val="2"/>
        <scheme val="minor"/>
      </rPr>
      <t>- Policy of information  by state targeted at migrant on individual basis (through individualised meeting or one-stop-shop)</t>
    </r>
    <r>
      <rPr>
        <b/>
        <sz val="10"/>
        <color theme="1"/>
        <rFont val="Calibri"/>
        <family val="2"/>
        <scheme val="minor"/>
      </rPr>
      <t xml:space="preserve">
50 </t>
    </r>
    <r>
      <rPr>
        <sz val="10"/>
        <color theme="1"/>
        <rFont val="Calibri"/>
        <family val="2"/>
        <scheme val="minor"/>
      </rPr>
      <t>- Policy of information on general basis  (through individual campaigns in certain regions, brochures, websites updated on a regular basis)</t>
    </r>
    <r>
      <rPr>
        <b/>
        <sz val="10"/>
        <color theme="1"/>
        <rFont val="Calibri"/>
        <family val="2"/>
        <scheme val="minor"/>
      </rPr>
      <t xml:space="preserve">
0</t>
    </r>
    <r>
      <rPr>
        <sz val="10"/>
        <color theme="1"/>
        <rFont val="Calibri"/>
        <family val="2"/>
        <scheme val="minor"/>
      </rPr>
      <t xml:space="preserve"> - No active policy of information in the last year</t>
    </r>
  </si>
  <si>
    <r>
      <rPr>
        <b/>
        <sz val="10"/>
        <color theme="1"/>
        <rFont val="Calibri"/>
        <family val="2"/>
        <scheme val="minor"/>
      </rPr>
      <t>100</t>
    </r>
    <r>
      <rPr>
        <sz val="10"/>
        <color theme="1"/>
        <rFont val="Calibri"/>
        <family val="2"/>
        <scheme val="minor"/>
      </rPr>
      <t xml:space="preserve"> - Regular consultation, together with a) anf b) 
</t>
    </r>
    <r>
      <rPr>
        <b/>
        <sz val="10"/>
        <color theme="1"/>
        <rFont val="Calibri"/>
        <family val="2"/>
        <scheme val="minor"/>
      </rPr>
      <t>75</t>
    </r>
    <r>
      <rPr>
        <sz val="10"/>
        <color theme="1"/>
        <rFont val="Calibri"/>
        <family val="2"/>
        <scheme val="minor"/>
      </rPr>
      <t xml:space="preserve"> -  Regular consultation, with members elected or appointed by foreign residents or associations (with or without state intervention)
</t>
    </r>
    <r>
      <rPr>
        <b/>
        <sz val="10"/>
        <color theme="1"/>
        <rFont val="Calibri"/>
        <family val="2"/>
        <scheme val="minor"/>
      </rPr>
      <t>50</t>
    </r>
    <r>
      <rPr>
        <sz val="10"/>
        <color theme="1"/>
        <rFont val="Calibri"/>
        <family val="2"/>
        <scheme val="minor"/>
      </rPr>
      <t xml:space="preserve"> - Regular consultation of foreign residents on national level, with members selected/appointed by state only
</t>
    </r>
    <r>
      <rPr>
        <b/>
        <sz val="10"/>
        <color theme="1"/>
        <rFont val="Calibri"/>
        <family val="2"/>
        <scheme val="minor"/>
      </rPr>
      <t>25</t>
    </r>
    <r>
      <rPr>
        <sz val="10"/>
        <color theme="1"/>
        <rFont val="Calibri"/>
        <family val="2"/>
        <scheme val="minor"/>
      </rPr>
      <t xml:space="preserve">  - ad-hoc consultation of foreign residents on national level
</t>
    </r>
    <r>
      <rPr>
        <b/>
        <sz val="10"/>
        <color theme="1"/>
        <rFont val="Calibri"/>
        <family val="2"/>
        <scheme val="minor"/>
      </rPr>
      <t xml:space="preserve">0 </t>
    </r>
    <r>
      <rPr>
        <sz val="10"/>
        <color theme="1"/>
        <rFont val="Calibri"/>
        <family val="2"/>
        <scheme val="minor"/>
      </rPr>
      <t xml:space="preserve">- No consultation at the national level
</t>
    </r>
  </si>
  <si>
    <r>
      <rPr>
        <b/>
        <sz val="10"/>
        <color theme="1"/>
        <rFont val="Calibri"/>
        <family val="2"/>
        <scheme val="minor"/>
      </rPr>
      <t>100</t>
    </r>
    <r>
      <rPr>
        <sz val="10"/>
        <color theme="1"/>
        <rFont val="Calibri"/>
        <family val="2"/>
        <scheme val="minor"/>
      </rPr>
      <t xml:space="preserve"> - Equal access with nationals (no restrictions imposed by government)
</t>
    </r>
    <r>
      <rPr>
        <b/>
        <sz val="10"/>
        <color theme="1"/>
        <rFont val="Calibri"/>
        <family val="2"/>
        <scheme val="minor"/>
      </rPr>
      <t>50</t>
    </r>
    <r>
      <rPr>
        <sz val="10"/>
        <color theme="1"/>
        <rFont val="Calibri"/>
        <family val="2"/>
        <scheme val="minor"/>
      </rPr>
      <t xml:space="preserve"> - Restricted access to internal elected positions
</t>
    </r>
    <r>
      <rPr>
        <b/>
        <sz val="10"/>
        <color theme="1"/>
        <rFont val="Calibri"/>
        <family val="2"/>
        <scheme val="minor"/>
      </rPr>
      <t>0</t>
    </r>
    <r>
      <rPr>
        <sz val="10"/>
        <color theme="1"/>
        <rFont val="Calibri"/>
        <family val="2"/>
        <scheme val="minor"/>
      </rPr>
      <t xml:space="preserve"> - Other official/legal restrictions appl</t>
    </r>
  </si>
  <si>
    <r>
      <rPr>
        <b/>
        <sz val="10"/>
        <color theme="1"/>
        <rFont val="Calibri"/>
        <family val="2"/>
        <scheme val="minor"/>
      </rPr>
      <t>0</t>
    </r>
    <r>
      <rPr>
        <sz val="10"/>
        <color theme="1"/>
        <rFont val="Calibri"/>
        <family val="2"/>
        <scheme val="minor"/>
      </rPr>
      <t xml:space="preserve"> - No right to vote in local elections for foreign or non-EU citizens
</t>
    </r>
    <r>
      <rPr>
        <b/>
        <sz val="10"/>
        <color theme="1"/>
        <rFont val="Calibri"/>
        <family val="2"/>
        <scheme val="minor"/>
      </rPr>
      <t>25</t>
    </r>
    <r>
      <rPr>
        <sz val="10"/>
        <color theme="1"/>
        <rFont val="Calibri"/>
        <family val="2"/>
        <scheme val="minor"/>
      </rPr>
      <t xml:space="preserve"> - Local right to vote but with major restrictions (more than five years of residence, reciprocity, other special conditions or special registration procedure, or only in certain municipalities)
</t>
    </r>
    <r>
      <rPr>
        <b/>
        <sz val="10"/>
        <color theme="1"/>
        <rFont val="Calibri"/>
        <family val="2"/>
        <scheme val="minor"/>
      </rPr>
      <t>50</t>
    </r>
    <r>
      <rPr>
        <sz val="10"/>
        <color theme="1"/>
        <rFont val="Calibri"/>
        <family val="2"/>
        <scheme val="minor"/>
      </rPr>
      <t xml:space="preserve"> - Local right to vote (no restrictions: Equal rights as nationals or requirement of less than or equal to five years of residence) and  no or restricted right to stand in local elections
</t>
    </r>
    <r>
      <rPr>
        <b/>
        <sz val="10"/>
        <color theme="1"/>
        <rFont val="Calibri"/>
        <family val="2"/>
        <scheme val="minor"/>
      </rPr>
      <t>75</t>
    </r>
    <r>
      <rPr>
        <sz val="10"/>
        <color theme="1"/>
        <rFont val="Calibri"/>
        <family val="2"/>
        <scheme val="minor"/>
      </rPr>
      <t xml:space="preserve"> - Local right to vote (no restrictions) and unrestrictered right to stand in local elections
</t>
    </r>
    <r>
      <rPr>
        <b/>
        <sz val="10"/>
        <color theme="1"/>
        <rFont val="Calibri"/>
        <family val="2"/>
        <scheme val="minor"/>
      </rPr>
      <t xml:space="preserve">100 </t>
    </r>
    <r>
      <rPr>
        <sz val="10"/>
        <color theme="1"/>
        <rFont val="Calibri"/>
        <family val="2"/>
        <scheme val="minor"/>
      </rPr>
      <t>- National right to vote (no restrictions): Equal rights as nationals after certain period of residence</t>
    </r>
  </si>
  <si>
    <r>
      <t xml:space="preserve">Consultation of foreign residents on national level:
</t>
    </r>
    <r>
      <rPr>
        <b/>
        <sz val="10"/>
        <color theme="1"/>
        <rFont val="Calibri"/>
        <family val="2"/>
        <scheme val="minor"/>
      </rPr>
      <t>Regular consultation</t>
    </r>
    <r>
      <rPr>
        <sz val="10"/>
        <color theme="1"/>
        <rFont val="Calibri"/>
        <family val="2"/>
        <scheme val="minor"/>
      </rPr>
      <t xml:space="preserve">: consultation of immigrant population or of immigrant associations is structurally organised for policies which are relevant for foreign residents
</t>
    </r>
    <r>
      <rPr>
        <b/>
        <sz val="10"/>
        <color theme="1"/>
        <rFont val="Calibri"/>
        <family val="2"/>
        <scheme val="minor"/>
      </rPr>
      <t>Ad-hoc consultation</t>
    </r>
    <r>
      <rPr>
        <sz val="10"/>
        <color theme="1"/>
        <rFont val="Calibri"/>
        <family val="2"/>
        <scheme val="minor"/>
      </rPr>
      <t xml:space="preserve">: consultation of immigrant population or immigrant associations exists but is not structurally organised
Consultation powers:
a) Right of initiative to make its own reports or recommendations, even when not consulted.
b) Right to a response by the national authority to the its advice or recommendations.  </t>
    </r>
  </si>
  <si>
    <r>
      <rPr>
        <b/>
        <sz val="10"/>
        <color theme="1"/>
        <rFont val="Calibri"/>
        <family val="2"/>
        <scheme val="minor"/>
      </rPr>
      <t xml:space="preserve">Compulsory education as a legal right </t>
    </r>
    <r>
      <rPr>
        <sz val="10"/>
        <color theme="1"/>
        <rFont val="Calibri"/>
        <family val="2"/>
        <scheme val="minor"/>
      </rPr>
      <t xml:space="preserve">- There is a legal right for all compulsory-age children (including undocumented) in the country to attend basic education. 
According to Section 20 (2) letter a) of the Education Act, foreigner nations shall have, under the same condition as citizens of the Czech Republic, access to the basic education, provided that they reside in the Czech Republic. 
However, as can be seen from the Section 36 (2) of the Education Act, the law does not mandate a compulsory school attendance for undocumented migrants or migrants with the visa for up to 90 days. The law only gives them the right to access a basic education when they are compulsory-age children in the Section 20 (2) letter a). On the other hand, the compulsory school attendance is specifically established for other categories of foreigners in the prescribed age. 
Also, see Article 33 of the (Czech) Charter of Fundamental Rights and Freedoms ( Constitutional Act No. 2/1993 Coll.), saying, that everyone has the right to education.
</t>
    </r>
    <r>
      <rPr>
        <b/>
        <sz val="10"/>
        <color theme="1"/>
        <rFont val="Calibri"/>
        <family val="2"/>
        <scheme val="minor"/>
      </rPr>
      <t>Access to non-compulsory education</t>
    </r>
    <r>
      <rPr>
        <sz val="10"/>
        <color theme="1"/>
        <rFont val="Calibri"/>
        <family val="2"/>
        <scheme val="minor"/>
      </rPr>
      <t xml:space="preserve">-According to the Section 20 ( 1) of the Act No. 561/2004 Coll., on Pre-school, Basic, Secondary, Tertiary Professional and other Education ( the Education Act), as amended, only Citizens of European Union Member States shall have access to education and school services defined herein under the same conditions as citizens of the Czech Republic. 
According to the Section 20 (2) letter d) of the Education Act, as amended, person not included in sub -section 1 shall have, under the same conditions as citizens of the Czech Republic, access hereunder to pre-school education, only if they are in possession of a residence permit of the Czech Republic exceeding 90 day and reside in the Czech Republic, or are persons with the right to stay for the purpose of scientific research, or enjoying asylum or subsidiary protection, international protection seekers or persons enjoying temporary protection. Those foreigners have to, according to the Section 20 (3) of the Education Act, as amended, prove to the head teacher of the school or school facility not later than on the day when the education or provision of school services is commenced that they legally reside in the Czech Republic. Legal residence shall be proven by a document specified under the special legal regulation.  See Section 20 (2) letter c) of the Education Act.
All TCN s have the right to free primary education in the Czech language, which also includes access to school meals, leisure education in school facilities for interest education in daily attendance, and Czech lessons. The conditions for access by TCNs to pre-primary education, upper secondary education, tertiary professional education, and school services are modified, according to the legal residency. 
See Act No. 561/2004 Coll., on Pre-school, Basic, Secondary, Tertiary Professional and other Education (hereinafter the Education Act), as amended.
Primary education – see Section 20 (1), 20 (2) letter a), b) of the Education Act. 
(2) ....[TCNs] shall have access, under the same conditions as citizens of the Czech Republic, in accordance with this Act, to:
a) primary education including institutional education and protective education provided that they reside in the Czech Republic;
b) meals that are provided at schools, school clubs organised by a school facility on order to further t develop hobbies and interests of pupils, regular day school attendance, and in the case of pupils of a primary school, to relevant grades of a secondary school or corresponding classes of a conservatory;
Secondary education – see Section 20 (2) letter c) of the Education Act.
(2) ....[TCNs] shall have access, under the same conditions as citizens of the Czech Republic, in accordance with this Act, to:
c)             secondary education, tertiary professional education, including institutional education and protective education provided that they legally reside in the Czech Republic;
Pre-school education, basic artistic education, language education and school services – see Section 20 (2) letter d) of the Education Act.
d) pre-school education, basic artistic education, language education and school services under this Act if they are in possession of a residence permit of the Czech Republic exceeding ninety (90) days and reside in the Czech Republic, or are persons who are permitted to reside in the Czech Republic for the purpose of research, persons receiving asylum, subsidiary protection, international protection seekers, or persons receiving temporary protection.
The right of all children to be educated is also enshrined in the Constitution of the Czech Republic (No. 1/1993 Coll.) and the Charter of Fundamental Rights and Freedoms (No. 2/1993 Coll.). The Constitution states that everybody is equal in accessing the law. According to the law, everyone has an equal opportunity to receive education, free of charge, at compulsory and upper-secondary level (meaning 9 years of compulsory education).
</t>
    </r>
  </si>
  <si>
    <r>
      <rPr>
        <b/>
        <sz val="10"/>
        <color theme="1"/>
        <rFont val="Calibri"/>
        <family val="2"/>
        <scheme val="minor"/>
      </rPr>
      <t>100</t>
    </r>
    <r>
      <rPr>
        <sz val="10"/>
        <color theme="1"/>
        <rFont val="Calibri"/>
        <family val="2"/>
        <scheme val="minor"/>
      </rPr>
      <t xml:space="preserve"> - A or B required 
</t>
    </r>
    <r>
      <rPr>
        <b/>
        <sz val="10"/>
        <color theme="1"/>
        <rFont val="Calibri"/>
        <family val="2"/>
        <scheme val="minor"/>
      </rPr>
      <t xml:space="preserve">50- </t>
    </r>
    <r>
      <rPr>
        <sz val="10"/>
        <color theme="1"/>
        <rFont val="Calibri"/>
        <family val="2"/>
        <scheme val="minor"/>
      </rPr>
      <t xml:space="preserve"> A or B offered extensively to teachers 
</t>
    </r>
    <r>
      <rPr>
        <b/>
        <sz val="10"/>
        <color theme="1"/>
        <rFont val="Calibri"/>
        <family val="2"/>
        <scheme val="minor"/>
      </rPr>
      <t>0</t>
    </r>
    <r>
      <rPr>
        <sz val="10"/>
        <color theme="1"/>
        <rFont val="Calibri"/>
        <family val="2"/>
        <scheme val="minor"/>
      </rPr>
      <t xml:space="preserve"> - A or B only ad hoc / project basis </t>
    </r>
  </si>
  <si>
    <r>
      <rPr>
        <b/>
        <sz val="10"/>
        <color theme="1"/>
        <rFont val="Calibri"/>
        <family val="2"/>
        <scheme val="minor"/>
      </rPr>
      <t>100</t>
    </r>
    <r>
      <rPr>
        <sz val="10"/>
        <color theme="1"/>
        <rFont val="Calibri"/>
        <family val="2"/>
        <scheme val="minor"/>
      </rPr>
      <t xml:space="preserve"> - Both of these
</t>
    </r>
    <r>
      <rPr>
        <b/>
        <sz val="10"/>
        <color theme="1"/>
        <rFont val="Calibri"/>
        <family val="2"/>
        <scheme val="minor"/>
      </rPr>
      <t>50</t>
    </r>
    <r>
      <rPr>
        <sz val="10"/>
        <color theme="1"/>
        <rFont val="Calibri"/>
        <family val="2"/>
        <scheme val="minor"/>
      </rPr>
      <t xml:space="preserve"> - One of these (please specify)
</t>
    </r>
    <r>
      <rPr>
        <b/>
        <sz val="10"/>
        <color theme="1"/>
        <rFont val="Calibri"/>
        <family val="2"/>
        <scheme val="minor"/>
      </rPr>
      <t>0</t>
    </r>
    <r>
      <rPr>
        <sz val="10"/>
        <color theme="1"/>
        <rFont val="Calibri"/>
        <family val="2"/>
        <scheme val="minor"/>
      </rPr>
      <t xml:space="preserve"> - None</t>
    </r>
  </si>
  <si>
    <r>
      <rPr>
        <b/>
        <sz val="10"/>
        <color theme="1"/>
        <rFont val="Calibri"/>
        <family val="2"/>
        <scheme val="minor"/>
      </rPr>
      <t>100</t>
    </r>
    <r>
      <rPr>
        <sz val="10"/>
        <color theme="1"/>
        <rFont val="Calibri"/>
        <family val="2"/>
        <scheme val="minor"/>
      </rPr>
      <t xml:space="preserve"> - Both of these
</t>
    </r>
    <r>
      <rPr>
        <b/>
        <sz val="10"/>
        <color theme="1"/>
        <rFont val="Calibri"/>
        <family val="2"/>
        <scheme val="minor"/>
      </rPr>
      <t>50</t>
    </r>
    <r>
      <rPr>
        <sz val="10"/>
        <color theme="1"/>
        <rFont val="Calibri"/>
        <family val="2"/>
        <scheme val="minor"/>
      </rPr>
      <t xml:space="preserve"> - One of these (please specify)
</t>
    </r>
    <r>
      <rPr>
        <b/>
        <sz val="10"/>
        <color theme="1"/>
        <rFont val="Calibri"/>
        <family val="2"/>
        <scheme val="minor"/>
      </rPr>
      <t>0</t>
    </r>
    <r>
      <rPr>
        <sz val="10"/>
        <color theme="1"/>
        <rFont val="Calibri"/>
        <family val="2"/>
        <scheme val="minor"/>
      </rPr>
      <t xml:space="preserve"> - Intercultural education not included in curriculum, or intercultural education does not include appreciation of cultural diversity (please specify).</t>
    </r>
  </si>
  <si>
    <r>
      <rPr>
        <b/>
        <sz val="10"/>
        <color theme="1"/>
        <rFont val="Calibri"/>
        <family val="2"/>
        <scheme val="minor"/>
      </rPr>
      <t>100</t>
    </r>
    <r>
      <rPr>
        <sz val="10"/>
        <color theme="1"/>
        <rFont val="Calibri"/>
        <family val="2"/>
        <scheme val="minor"/>
      </rPr>
      <t xml:space="preserve"> - Both of these
</t>
    </r>
    <r>
      <rPr>
        <b/>
        <sz val="10"/>
        <color theme="1"/>
        <rFont val="Calibri"/>
        <family val="2"/>
        <scheme val="minor"/>
      </rPr>
      <t>50</t>
    </r>
    <r>
      <rPr>
        <sz val="10"/>
        <color theme="1"/>
        <rFont val="Calibri"/>
        <family val="2"/>
        <scheme val="minor"/>
      </rPr>
      <t xml:space="preserve"> - One of these (please specify)
</t>
    </r>
    <r>
      <rPr>
        <b/>
        <sz val="10"/>
        <color theme="1"/>
        <rFont val="Calibri"/>
        <family val="2"/>
        <scheme val="minor"/>
      </rPr>
      <t>0</t>
    </r>
    <r>
      <rPr>
        <sz val="10"/>
        <color theme="1"/>
        <rFont val="Calibri"/>
        <family val="2"/>
        <scheme val="minor"/>
      </rPr>
      <t xml:space="preserve"> - None. Migrants only benefit from general support. If there is targeted support for migrants, it is only through voluntary initiatives. </t>
    </r>
  </si>
  <si>
    <r>
      <rPr>
        <b/>
        <sz val="10"/>
        <color theme="1"/>
        <rFont val="Calibri"/>
        <family val="2"/>
        <scheme val="minor"/>
      </rPr>
      <t>100</t>
    </r>
    <r>
      <rPr>
        <sz val="10"/>
        <color theme="1"/>
        <rFont val="Calibri"/>
        <family val="2"/>
        <scheme val="minor"/>
      </rPr>
      <t xml:space="preserve"> - Two or more of these (please specify)
</t>
    </r>
    <r>
      <rPr>
        <b/>
        <sz val="10"/>
        <color theme="1"/>
        <rFont val="Calibri"/>
        <family val="2"/>
        <scheme val="minor"/>
      </rPr>
      <t>50</t>
    </r>
    <r>
      <rPr>
        <sz val="10"/>
        <color theme="1"/>
        <rFont val="Calibri"/>
        <family val="2"/>
        <scheme val="minor"/>
      </rPr>
      <t xml:space="preserve"> - At least one of these (please specify)
</t>
    </r>
    <r>
      <rPr>
        <b/>
        <sz val="10"/>
        <color theme="1"/>
        <rFont val="Calibri"/>
        <family val="2"/>
        <scheme val="minor"/>
      </rPr>
      <t>0</t>
    </r>
    <r>
      <rPr>
        <sz val="10"/>
        <color theme="1"/>
        <rFont val="Calibri"/>
        <family val="2"/>
        <scheme val="minor"/>
      </rPr>
      <t xml:space="preserve"> - None of these elements</t>
    </r>
  </si>
  <si>
    <r>
      <rPr>
        <b/>
        <sz val="10"/>
        <color theme="1"/>
        <rFont val="Calibri"/>
        <family val="2"/>
        <scheme val="minor"/>
      </rPr>
      <t>100</t>
    </r>
    <r>
      <rPr>
        <sz val="10"/>
        <color theme="1"/>
        <rFont val="Calibri"/>
        <family val="2"/>
        <scheme val="minor"/>
      </rPr>
      <t xml:space="preserve"> - Both of these
</t>
    </r>
    <r>
      <rPr>
        <b/>
        <sz val="10"/>
        <color theme="1"/>
        <rFont val="Calibri"/>
        <family val="2"/>
        <scheme val="minor"/>
      </rPr>
      <t>50</t>
    </r>
    <r>
      <rPr>
        <sz val="10"/>
        <color theme="1"/>
        <rFont val="Calibri"/>
        <family val="2"/>
        <scheme val="minor"/>
      </rPr>
      <t xml:space="preserve"> - Only one of these (please specify)
</t>
    </r>
    <r>
      <rPr>
        <b/>
        <sz val="10"/>
        <color theme="1"/>
        <rFont val="Calibri"/>
        <family val="2"/>
        <scheme val="minor"/>
      </rPr>
      <t>0</t>
    </r>
    <r>
      <rPr>
        <sz val="10"/>
        <color theme="1"/>
        <rFont val="Calibri"/>
        <family val="2"/>
        <scheme val="minor"/>
      </rPr>
      <t xml:space="preserve"> - Level/goals not specified or defined.</t>
    </r>
  </si>
  <si>
    <r>
      <rPr>
        <b/>
        <sz val="10"/>
        <color theme="1"/>
        <rFont val="Calibri"/>
        <family val="2"/>
        <scheme val="minor"/>
      </rPr>
      <t>100</t>
    </r>
    <r>
      <rPr>
        <sz val="10"/>
        <color theme="1"/>
        <rFont val="Calibri"/>
        <family val="2"/>
        <scheme val="minor"/>
      </rPr>
      <t xml:space="preserve"> - Both of these
</t>
    </r>
    <r>
      <rPr>
        <b/>
        <sz val="10"/>
        <color theme="1"/>
        <rFont val="Calibri"/>
        <family val="2"/>
        <scheme val="minor"/>
      </rPr>
      <t xml:space="preserve">50 </t>
    </r>
    <r>
      <rPr>
        <sz val="10"/>
        <color theme="1"/>
        <rFont val="Calibri"/>
        <family val="2"/>
        <scheme val="minor"/>
      </rPr>
      <t xml:space="preserve">- One of these (please specify)
</t>
    </r>
    <r>
      <rPr>
        <b/>
        <sz val="10"/>
        <color theme="1"/>
        <rFont val="Calibri"/>
        <family val="2"/>
        <scheme val="minor"/>
      </rPr>
      <t>0</t>
    </r>
    <r>
      <rPr>
        <sz val="10"/>
        <color theme="1"/>
        <rFont val="Calibri"/>
        <family val="2"/>
        <scheme val="minor"/>
      </rPr>
      <t xml:space="preserve"> - No provision. Only through private or community initiatives.</t>
    </r>
  </si>
  <si>
    <r>
      <t xml:space="preserve">               100 – </t>
    </r>
    <r>
      <rPr>
        <sz val="10"/>
        <color theme="1"/>
        <rFont val="Calibri"/>
        <family val="2"/>
        <scheme val="minor"/>
      </rPr>
      <t>all of three</t>
    </r>
    <r>
      <rPr>
        <b/>
        <sz val="10"/>
        <color theme="1"/>
        <rFont val="Calibri"/>
        <family val="2"/>
        <scheme val="minor"/>
      </rPr>
      <t xml:space="preserve">
               50 - </t>
    </r>
    <r>
      <rPr>
        <sz val="10"/>
        <color theme="1"/>
        <rFont val="Calibri"/>
        <family val="2"/>
        <scheme val="minor"/>
      </rPr>
      <t>one or two of these</t>
    </r>
    <r>
      <rPr>
        <b/>
        <sz val="10"/>
        <color theme="1"/>
        <rFont val="Calibri"/>
        <family val="2"/>
        <scheme val="minor"/>
      </rPr>
      <t xml:space="preserve">
               0 -  </t>
    </r>
    <r>
      <rPr>
        <sz val="10"/>
        <color theme="1"/>
        <rFont val="Calibri"/>
        <family val="2"/>
        <scheme val="minor"/>
      </rPr>
      <t>None, Migrants only benefit from general support. If there is targeted support for migrants, it is only through non-governmental initiatives.</t>
    </r>
  </si>
  <si>
    <r>
      <rPr>
        <b/>
        <sz val="10"/>
        <color theme="1"/>
        <rFont val="Calibri"/>
        <family val="2"/>
        <scheme val="minor"/>
      </rPr>
      <t>100</t>
    </r>
    <r>
      <rPr>
        <sz val="10"/>
        <color theme="1"/>
        <rFont val="Calibri"/>
        <family val="2"/>
        <scheme val="minor"/>
      </rPr>
      <t xml:space="preserve"> - Both of these (please specify content of a and b)
</t>
    </r>
    <r>
      <rPr>
        <b/>
        <sz val="10"/>
        <color theme="1"/>
        <rFont val="Calibri"/>
        <family val="2"/>
        <scheme val="minor"/>
      </rPr>
      <t>50</t>
    </r>
    <r>
      <rPr>
        <sz val="10"/>
        <color theme="1"/>
        <rFont val="Calibri"/>
        <family val="2"/>
        <scheme val="minor"/>
      </rPr>
      <t xml:space="preserve"> - One of these (please specify content)
</t>
    </r>
    <r>
      <rPr>
        <b/>
        <sz val="10"/>
        <color theme="1"/>
        <rFont val="Calibri"/>
        <family val="2"/>
        <scheme val="minor"/>
      </rPr>
      <t>0</t>
    </r>
    <r>
      <rPr>
        <sz val="10"/>
        <color theme="1"/>
        <rFont val="Calibri"/>
        <family val="2"/>
        <scheme val="minor"/>
      </rPr>
      <t xml:space="preserve"> - None. Migrants only benefit from general support for all students (and targeted non-governmental initiatives where provided).</t>
    </r>
  </si>
  <si>
    <r>
      <rPr>
        <b/>
        <sz val="10"/>
        <color theme="1"/>
        <rFont val="Calibri"/>
        <family val="2"/>
        <scheme val="minor"/>
      </rPr>
      <t xml:space="preserve">100 </t>
    </r>
    <r>
      <rPr>
        <sz val="10"/>
        <color theme="1"/>
        <rFont val="Calibri"/>
        <family val="2"/>
        <scheme val="minor"/>
      </rPr>
      <t xml:space="preserve">- Explicit obligation in law for all categories of migrants to have  same access as nationals to a), and NO restrictions in law on access for some categories of migrants for b) 
</t>
    </r>
    <r>
      <rPr>
        <b/>
        <sz val="10"/>
        <color theme="1"/>
        <rFont val="Calibri"/>
        <family val="2"/>
        <scheme val="minor"/>
      </rPr>
      <t>67</t>
    </r>
    <r>
      <rPr>
        <sz val="10"/>
        <color theme="1"/>
        <rFont val="Calibri"/>
        <family val="2"/>
        <scheme val="minor"/>
      </rPr>
      <t xml:space="preserve">  - Explicit obligation in law for all categories of migrants to have  same access as nationals to a), AND restrictions in law on access for some categories of migrants for b)  (please specify) 
</t>
    </r>
    <r>
      <rPr>
        <b/>
        <sz val="10"/>
        <color theme="1"/>
        <rFont val="Calibri"/>
        <family val="2"/>
        <scheme val="minor"/>
      </rPr>
      <t>33</t>
    </r>
    <r>
      <rPr>
        <sz val="10"/>
        <color theme="1"/>
        <rFont val="Calibri"/>
        <family val="2"/>
        <scheme val="minor"/>
      </rPr>
      <t xml:space="preserve"> - For a): No impediment to equal access in law. e.g. No link between compulsory education and residence, or no category of migrant excluded; regardless of policies of b) 
</t>
    </r>
    <r>
      <rPr>
        <b/>
        <sz val="10"/>
        <color theme="1"/>
        <rFont val="Calibri"/>
        <family val="2"/>
        <scheme val="minor"/>
      </rPr>
      <t>0</t>
    </r>
    <r>
      <rPr>
        <sz val="10"/>
        <color theme="1"/>
        <rFont val="Calibri"/>
        <family val="2"/>
        <scheme val="minor"/>
      </rPr>
      <t xml:space="preserve"> - Restrictions in law on access for some categories of migrants (please specify) for a) ; regardless of policies on b) </t>
    </r>
  </si>
  <si>
    <r>
      <rPr>
        <b/>
        <sz val="10"/>
        <rFont val="Calibri"/>
        <family val="2"/>
        <scheme val="minor"/>
      </rPr>
      <t xml:space="preserve">Grounds of rejections: </t>
    </r>
    <r>
      <rPr>
        <sz val="10"/>
        <rFont val="Calibri"/>
        <family val="2"/>
        <scheme val="minor"/>
      </rPr>
      <t>If a foreigner does not have an accommodation, health insurance, economic resources etc. For details see § 9, § 37 and § 56 of Act No. 326/1999 Coll. The reasons are extensive and include a, b, c and d.  
§ 56 The reasons for not long stay visa: …b) the alien filing their applications for long-stay visas falsely c) the foreigner is registered in the records of undesirable persons, d) knowledge of the fact that the costs associated with the stay of the alien in the bore Czech Republic, e) present false or amended terms and information relevant to the assessment of the application referred to therein are not facts (…) h) are discovered facts suggesting that the foreigner after your stay fixed long-stay visa or leave the territory it intends to exploit long-term visa for any purpose other than that stated in the application for a long-term visa i) before showing the long-term visas do not submit proof of travel health insurance during their stay in the territory, which corresponds to the conditions specified in § 180j, and upon request proof of payment of the premium shown on the proof of travel medical insurance, unless the cases mentioned in § 180j paragraph 4, j) the alien's stay in the territory is not in the interest of the Czech Republic, or there is another serious obstacle residence in the territory, a) the alien has not paid the fine or costs incurred in connection with proceedings conducted under this Act. (2) Long-term visa, except for a visa for a stay over 90 days for leave to remain in the territory because according to § 33, paragraph 3, Department of foreigners granted if a) fails the criminal record (§ 174), or b) in the past 5 years, violated the obligation imposed by this Act, provided that the consequences of denial of long-term visas are adequate grounds for denying a long-term visa. In assessing the adequacy of the police particularly takes into account the implications of this denial of the private and family life of a foreigner.</t>
    </r>
  </si>
  <si>
    <r>
      <rPr>
        <b/>
        <sz val="10"/>
        <color theme="1"/>
        <rFont val="Calibri"/>
        <family val="2"/>
        <scheme val="minor"/>
      </rPr>
      <t>100</t>
    </r>
    <r>
      <rPr>
        <sz val="10"/>
        <color theme="1"/>
        <rFont val="Calibri"/>
        <family val="2"/>
        <scheme val="minor"/>
      </rPr>
      <t xml:space="preserve"> - After ≤ 3 years
</t>
    </r>
    <r>
      <rPr>
        <b/>
        <sz val="10"/>
        <color theme="1"/>
        <rFont val="Calibri"/>
        <family val="2"/>
        <scheme val="minor"/>
      </rPr>
      <t>50</t>
    </r>
    <r>
      <rPr>
        <sz val="10"/>
        <color theme="1"/>
        <rFont val="Calibri"/>
        <family val="2"/>
        <scheme val="minor"/>
      </rPr>
      <t xml:space="preserve">  - After &gt; 3 ≤ 5 years
</t>
    </r>
    <r>
      <rPr>
        <b/>
        <sz val="10"/>
        <color theme="1"/>
        <rFont val="Calibri"/>
        <family val="2"/>
        <scheme val="minor"/>
      </rPr>
      <t>0</t>
    </r>
    <r>
      <rPr>
        <sz val="10"/>
        <color theme="1"/>
        <rFont val="Calibri"/>
        <family val="2"/>
        <scheme val="minor"/>
      </rPr>
      <t xml:space="preserve"> - After &gt; 5 years, upon certain conditions or no right (e.g. normal procedure for permanent residence)</t>
    </r>
  </si>
  <si>
    <r>
      <rPr>
        <b/>
        <sz val="10"/>
        <color theme="1"/>
        <rFont val="Calibri"/>
        <family val="2"/>
        <scheme val="minor"/>
      </rPr>
      <t>100</t>
    </r>
    <r>
      <rPr>
        <sz val="10"/>
        <color theme="1"/>
        <rFont val="Calibri"/>
        <family val="2"/>
        <scheme val="minor"/>
      </rPr>
      <t xml:space="preserve"> - All elements
</t>
    </r>
    <r>
      <rPr>
        <b/>
        <sz val="10"/>
        <color theme="1"/>
        <rFont val="Calibri"/>
        <family val="2"/>
        <scheme val="minor"/>
      </rPr>
      <t>50</t>
    </r>
    <r>
      <rPr>
        <sz val="10"/>
        <color theme="1"/>
        <rFont val="Calibri"/>
        <family val="2"/>
        <scheme val="minor"/>
      </rPr>
      <t xml:space="preserve"> - Elements include any of these or other but not all 
</t>
    </r>
    <r>
      <rPr>
        <b/>
        <sz val="10"/>
        <color theme="1"/>
        <rFont val="Calibri"/>
        <family val="2"/>
        <scheme val="minor"/>
      </rPr>
      <t>0</t>
    </r>
    <r>
      <rPr>
        <sz val="10"/>
        <color theme="1"/>
        <rFont val="Calibri"/>
        <family val="2"/>
        <scheme val="minor"/>
      </rPr>
      <t xml:space="preserve"> - No elements </t>
    </r>
  </si>
  <si>
    <r>
      <rPr>
        <b/>
        <sz val="10"/>
        <color theme="1"/>
        <rFont val="Calibri"/>
        <family val="2"/>
        <scheme val="minor"/>
      </rPr>
      <t xml:space="preserve">100 - </t>
    </r>
    <r>
      <rPr>
        <sz val="10"/>
        <color theme="1"/>
        <rFont val="Calibri"/>
        <family val="2"/>
        <scheme val="minor"/>
      </rPr>
      <t xml:space="preserve">No other than b
</t>
    </r>
    <r>
      <rPr>
        <b/>
        <sz val="10"/>
        <color theme="1"/>
        <rFont val="Calibri"/>
        <family val="2"/>
        <scheme val="minor"/>
      </rPr>
      <t>50</t>
    </r>
    <r>
      <rPr>
        <sz val="10"/>
        <color theme="1"/>
        <rFont val="Calibri"/>
        <family val="2"/>
        <scheme val="minor"/>
      </rPr>
      <t xml:space="preserve"> - Grounds include a,b,c
</t>
    </r>
    <r>
      <rPr>
        <b/>
        <sz val="10"/>
        <color theme="1"/>
        <rFont val="Calibri"/>
        <family val="2"/>
        <scheme val="minor"/>
      </rPr>
      <t>0</t>
    </r>
    <r>
      <rPr>
        <sz val="10"/>
        <color theme="1"/>
        <rFont val="Calibri"/>
        <family val="2"/>
        <scheme val="minor"/>
      </rPr>
      <t xml:space="preserve"> - Includes others like d (please specify) </t>
    </r>
  </si>
  <si>
    <r>
      <rPr>
        <b/>
        <sz val="10"/>
        <color theme="1"/>
        <rFont val="Calibri"/>
        <family val="2"/>
        <scheme val="minor"/>
      </rPr>
      <t>100</t>
    </r>
    <r>
      <rPr>
        <sz val="10"/>
        <color theme="1"/>
        <rFont val="Calibri"/>
        <family val="2"/>
        <scheme val="minor"/>
      </rPr>
      <t xml:space="preserve"> - Equal to sponsor's residence permit and renewable 
</t>
    </r>
    <r>
      <rPr>
        <b/>
        <sz val="10"/>
        <color theme="1"/>
        <rFont val="Calibri"/>
        <family val="2"/>
        <scheme val="minor"/>
      </rPr>
      <t>50</t>
    </r>
    <r>
      <rPr>
        <sz val="10"/>
        <color theme="1"/>
        <rFont val="Calibri"/>
        <family val="2"/>
        <scheme val="minor"/>
      </rPr>
      <t xml:space="preserve"> - Not equal to sponsor’s but ≥ 1 year renewable permit
</t>
    </r>
    <r>
      <rPr>
        <b/>
        <sz val="10"/>
        <color theme="1"/>
        <rFont val="Calibri"/>
        <family val="2"/>
        <scheme val="minor"/>
      </rPr>
      <t>0</t>
    </r>
    <r>
      <rPr>
        <sz val="10"/>
        <color theme="1"/>
        <rFont val="Calibri"/>
        <family val="2"/>
        <scheme val="minor"/>
      </rPr>
      <t xml:space="preserve"> - &lt; 1 year renewable permit or new application necessary</t>
    </r>
  </si>
  <si>
    <r>
      <rPr>
        <b/>
        <sz val="10"/>
        <color theme="1"/>
        <rFont val="Calibri"/>
        <family val="2"/>
        <scheme val="minor"/>
      </rPr>
      <t>100</t>
    </r>
    <r>
      <rPr>
        <sz val="10"/>
        <color theme="1"/>
        <rFont val="Calibri"/>
        <family val="2"/>
        <scheme val="minor"/>
      </rPr>
      <t xml:space="preserve"> - None  
</t>
    </r>
    <r>
      <rPr>
        <b/>
        <sz val="10"/>
        <color theme="1"/>
        <rFont val="Calibri"/>
        <family val="2"/>
        <scheme val="minor"/>
      </rPr>
      <t>50</t>
    </r>
    <r>
      <rPr>
        <sz val="10"/>
        <color theme="1"/>
        <rFont val="Calibri"/>
        <family val="2"/>
        <scheme val="minor"/>
      </rPr>
      <t xml:space="preserve"> - Appropriate accommodation meeting the general health and safety standards
</t>
    </r>
    <r>
      <rPr>
        <b/>
        <sz val="10"/>
        <color theme="1"/>
        <rFont val="Calibri"/>
        <family val="2"/>
        <scheme val="minor"/>
      </rPr>
      <t xml:space="preserve">0 - </t>
    </r>
    <r>
      <rPr>
        <sz val="10"/>
        <color theme="1"/>
        <rFont val="Calibri"/>
        <family val="2"/>
        <scheme val="minor"/>
      </rPr>
      <t>Further requirements (please specify)</t>
    </r>
  </si>
  <si>
    <r>
      <rPr>
        <b/>
        <sz val="10"/>
        <color theme="1"/>
        <rFont val="Calibri"/>
        <family val="2"/>
        <scheme val="minor"/>
      </rPr>
      <t>100</t>
    </r>
    <r>
      <rPr>
        <sz val="10"/>
        <color theme="1"/>
        <rFont val="Calibri"/>
        <family val="2"/>
        <scheme val="minor"/>
      </rPr>
      <t xml:space="preserve"> - No Requirement OR Voluntary course/information (please specify which)
</t>
    </r>
    <r>
      <rPr>
        <b/>
        <sz val="10"/>
        <color theme="1"/>
        <rFont val="Calibri"/>
        <family val="2"/>
        <scheme val="minor"/>
      </rPr>
      <t>50</t>
    </r>
    <r>
      <rPr>
        <sz val="10"/>
        <color theme="1"/>
        <rFont val="Calibri"/>
        <family val="2"/>
        <scheme val="minor"/>
      </rPr>
      <t xml:space="preserve"> - Requirement to take an integration course
</t>
    </r>
    <r>
      <rPr>
        <b/>
        <sz val="10"/>
        <color theme="1"/>
        <rFont val="Calibri"/>
        <family val="2"/>
        <scheme val="minor"/>
      </rPr>
      <t xml:space="preserve">0 </t>
    </r>
    <r>
      <rPr>
        <sz val="10"/>
        <color theme="1"/>
        <rFont val="Calibri"/>
        <family val="2"/>
        <scheme val="minor"/>
      </rPr>
      <t>- Requirement includes integration test/assessment</t>
    </r>
  </si>
  <si>
    <r>
      <rPr>
        <b/>
        <sz val="10"/>
        <color theme="1"/>
        <rFont val="Calibri"/>
        <family val="2"/>
        <scheme val="minor"/>
      </rPr>
      <t>100</t>
    </r>
    <r>
      <rPr>
        <sz val="10"/>
        <color theme="1"/>
        <rFont val="Calibri"/>
        <family val="2"/>
        <scheme val="minor"/>
      </rPr>
      <t xml:space="preserve"> -  A1 or less set as standard
</t>
    </r>
    <r>
      <rPr>
        <b/>
        <sz val="10"/>
        <color theme="1"/>
        <rFont val="Calibri"/>
        <family val="2"/>
        <scheme val="minor"/>
      </rPr>
      <t>50</t>
    </r>
    <r>
      <rPr>
        <sz val="10"/>
        <color theme="1"/>
        <rFont val="Calibri"/>
        <family val="2"/>
        <scheme val="minor"/>
      </rPr>
      <t xml:space="preserve"> - A2 set as standard
</t>
    </r>
    <r>
      <rPr>
        <b/>
        <sz val="10"/>
        <color theme="1"/>
        <rFont val="Calibri"/>
        <family val="2"/>
        <scheme val="minor"/>
      </rPr>
      <t>0</t>
    </r>
    <r>
      <rPr>
        <sz val="10"/>
        <color theme="1"/>
        <rFont val="Calibri"/>
        <family val="2"/>
        <scheme val="minor"/>
      </rPr>
      <t xml:space="preserve"> - B1 or higher set as standard. OR no standards, based on administrative discretion. (please specify which)</t>
    </r>
  </si>
  <si>
    <r>
      <rPr>
        <b/>
        <sz val="10"/>
        <color theme="1"/>
        <rFont val="Calibri"/>
        <family val="2"/>
        <scheme val="minor"/>
      </rPr>
      <t xml:space="preserve">100 </t>
    </r>
    <r>
      <rPr>
        <sz val="10"/>
        <color theme="1"/>
        <rFont val="Calibri"/>
        <family val="2"/>
        <scheme val="minor"/>
      </rPr>
      <t xml:space="preserve">- No Requirement OR Voluntary course/information (please specify which)
</t>
    </r>
    <r>
      <rPr>
        <b/>
        <sz val="10"/>
        <color theme="1"/>
        <rFont val="Calibri"/>
        <family val="2"/>
        <scheme val="minor"/>
      </rPr>
      <t>50</t>
    </r>
    <r>
      <rPr>
        <sz val="10"/>
        <color theme="1"/>
        <rFont val="Calibri"/>
        <family val="2"/>
        <scheme val="minor"/>
      </rPr>
      <t xml:space="preserve"> - Requirement to take a language course
</t>
    </r>
    <r>
      <rPr>
        <b/>
        <sz val="10"/>
        <color theme="1"/>
        <rFont val="Calibri"/>
        <family val="2"/>
        <scheme val="minor"/>
      </rPr>
      <t>0</t>
    </r>
    <r>
      <rPr>
        <sz val="10"/>
        <color theme="1"/>
        <rFont val="Calibri"/>
        <family val="2"/>
        <scheme val="minor"/>
      </rPr>
      <t xml:space="preserve"> - Requirement includes language test/assessment</t>
    </r>
  </si>
  <si>
    <r>
      <rPr>
        <b/>
        <sz val="10"/>
        <color theme="1"/>
        <rFont val="Calibri"/>
        <family val="2"/>
        <scheme val="minor"/>
      </rPr>
      <t xml:space="preserve">100- </t>
    </r>
    <r>
      <rPr>
        <sz val="10"/>
        <color theme="1"/>
        <rFont val="Calibri"/>
        <family val="2"/>
        <scheme val="minor"/>
      </rPr>
      <t xml:space="preserve"> None measure OR voluntary information/course (please specify)
</t>
    </r>
    <r>
      <rPr>
        <b/>
        <sz val="10"/>
        <color theme="1"/>
        <rFont val="Calibri"/>
        <family val="2"/>
        <scheme val="minor"/>
      </rPr>
      <t>50</t>
    </r>
    <r>
      <rPr>
        <sz val="10"/>
        <color theme="1"/>
        <rFont val="Calibri"/>
        <family val="2"/>
        <scheme val="minor"/>
      </rPr>
      <t xml:space="preserve"> - Requirement to take an integration course
</t>
    </r>
    <r>
      <rPr>
        <b/>
        <sz val="10"/>
        <color theme="1"/>
        <rFont val="Calibri"/>
        <family val="2"/>
        <scheme val="minor"/>
      </rPr>
      <t>0</t>
    </r>
    <r>
      <rPr>
        <sz val="10"/>
        <color theme="1"/>
        <rFont val="Calibri"/>
        <family val="2"/>
        <scheme val="minor"/>
      </rPr>
      <t xml:space="preserve"> - Requirement to pass an integration test/assessment</t>
    </r>
  </si>
  <si>
    <r>
      <rPr>
        <b/>
        <sz val="10"/>
        <color theme="1"/>
        <rFont val="Calibri"/>
        <family val="2"/>
        <scheme val="minor"/>
      </rPr>
      <t>100</t>
    </r>
    <r>
      <rPr>
        <sz val="10"/>
        <color theme="1"/>
        <rFont val="Calibri"/>
        <family val="2"/>
        <scheme val="minor"/>
      </rPr>
      <t xml:space="preserve"> - No Requirement OR Voluntary course/information (please specify which)
</t>
    </r>
    <r>
      <rPr>
        <b/>
        <sz val="10"/>
        <color theme="1"/>
        <rFont val="Calibri"/>
        <family val="2"/>
        <scheme val="minor"/>
      </rPr>
      <t>50</t>
    </r>
    <r>
      <rPr>
        <sz val="10"/>
        <color theme="1"/>
        <rFont val="Calibri"/>
        <family val="2"/>
        <scheme val="minor"/>
      </rPr>
      <t xml:space="preserve"> - Requirement to take a language course
</t>
    </r>
    <r>
      <rPr>
        <b/>
        <sz val="10"/>
        <color theme="1"/>
        <rFont val="Calibri"/>
        <family val="2"/>
        <scheme val="minor"/>
      </rPr>
      <t>0</t>
    </r>
    <r>
      <rPr>
        <sz val="10"/>
        <color theme="1"/>
        <rFont val="Calibri"/>
        <family val="2"/>
        <scheme val="minor"/>
      </rPr>
      <t xml:space="preserve"> - Requirement includes language test/assessment</t>
    </r>
  </si>
  <si>
    <r>
      <rPr>
        <b/>
        <sz val="10"/>
        <color theme="1"/>
        <rFont val="Calibri"/>
        <family val="2"/>
        <scheme val="minor"/>
      </rPr>
      <t>100</t>
    </r>
    <r>
      <rPr>
        <sz val="10"/>
        <color theme="1"/>
        <rFont val="Calibri"/>
        <family val="2"/>
        <scheme val="minor"/>
      </rPr>
      <t xml:space="preserve"> - Allowed for both a) and b)
</t>
    </r>
    <r>
      <rPr>
        <b/>
        <sz val="10"/>
        <color theme="1"/>
        <rFont val="Calibri"/>
        <family val="2"/>
        <scheme val="minor"/>
      </rPr>
      <t>75</t>
    </r>
    <r>
      <rPr>
        <sz val="10"/>
        <color theme="1"/>
        <rFont val="Calibri"/>
        <family val="2"/>
        <scheme val="minor"/>
      </rPr>
      <t xml:space="preserve"> - Allowed for either a) or b)
</t>
    </r>
    <r>
      <rPr>
        <b/>
        <sz val="10"/>
        <color theme="1"/>
        <rFont val="Calibri"/>
        <family val="2"/>
        <scheme val="minor"/>
      </rPr>
      <t>50</t>
    </r>
    <r>
      <rPr>
        <sz val="10"/>
        <color theme="1"/>
        <rFont val="Calibri"/>
        <family val="2"/>
        <scheme val="minor"/>
      </rPr>
      <t xml:space="preserve"> - Restrictive definition of dependency (e.g. only one ground e.g. poor health or income or no access to social benefits) for both a) and b)
</t>
    </r>
    <r>
      <rPr>
        <b/>
        <sz val="10"/>
        <color theme="1"/>
        <rFont val="Calibri"/>
        <family val="2"/>
        <scheme val="minor"/>
      </rPr>
      <t>25</t>
    </r>
    <r>
      <rPr>
        <sz val="10"/>
        <color theme="1"/>
        <rFont val="Calibri"/>
        <family val="2"/>
        <scheme val="minor"/>
      </rPr>
      <t xml:space="preserve"> - Restrictive definition of dependency (e.g. only one ground e.g. poor health or income or no access to social benefits) for either a) or b)
</t>
    </r>
    <r>
      <rPr>
        <b/>
        <sz val="10"/>
        <color theme="1"/>
        <rFont val="Calibri"/>
        <family val="2"/>
        <scheme val="minor"/>
      </rPr>
      <t>0</t>
    </r>
    <r>
      <rPr>
        <sz val="10"/>
        <color theme="1"/>
        <rFont val="Calibri"/>
        <family val="2"/>
        <scheme val="minor"/>
      </rPr>
      <t xml:space="preserve"> - Not allowed or by discretion/exception for both a) and b)</t>
    </r>
  </si>
  <si>
    <r>
      <rPr>
        <b/>
        <sz val="10"/>
        <color theme="1"/>
        <rFont val="Calibri"/>
        <family val="2"/>
        <scheme val="minor"/>
      </rPr>
      <t>100</t>
    </r>
    <r>
      <rPr>
        <sz val="10"/>
        <color theme="1"/>
        <rFont val="Calibri"/>
        <family val="2"/>
        <scheme val="minor"/>
      </rPr>
      <t xml:space="preserve"> - No residence requirement
</t>
    </r>
    <r>
      <rPr>
        <b/>
        <sz val="10"/>
        <color theme="1"/>
        <rFont val="Calibri"/>
        <family val="2"/>
        <scheme val="minor"/>
      </rPr>
      <t>50</t>
    </r>
    <r>
      <rPr>
        <sz val="10"/>
        <color theme="1"/>
        <rFont val="Calibri"/>
        <family val="2"/>
        <scheme val="minor"/>
      </rPr>
      <t xml:space="preserve"> - ≤  1 year
</t>
    </r>
    <r>
      <rPr>
        <b/>
        <sz val="10"/>
        <color theme="1"/>
        <rFont val="Calibri"/>
        <family val="2"/>
        <scheme val="minor"/>
      </rPr>
      <t xml:space="preserve">0 </t>
    </r>
    <r>
      <rPr>
        <sz val="10"/>
        <color theme="1"/>
        <rFont val="Calibri"/>
        <family val="2"/>
        <scheme val="minor"/>
      </rPr>
      <t>- &gt;1 year or no legal entitlement to family reunification for ordinary residents.</t>
    </r>
  </si>
  <si>
    <r>
      <t>Residence requirement for ordinary legal residents (sponsor)
Note: "Residence" is defined as the whole period of lawful and habitual stay since entry. For instance, if the requirement is 6 months as a permanent resident, which itself can only be obtained after 2 years' residence, please select "After &gt; 1 year"
(</t>
    </r>
    <r>
      <rPr>
        <u/>
        <sz val="10"/>
        <color theme="1"/>
        <rFont val="Calibri"/>
        <family val="2"/>
        <scheme val="minor"/>
      </rPr>
      <t>Please specify in the comment box the exact number of months required</t>
    </r>
    <r>
      <rPr>
        <sz val="10"/>
        <color theme="1"/>
        <rFont val="Calibri"/>
        <family val="2"/>
        <scheme val="minor"/>
      </rPr>
      <t>)</t>
    </r>
  </si>
  <si>
    <r>
      <rPr>
        <b/>
        <sz val="10"/>
        <color theme="1"/>
        <rFont val="Calibri"/>
        <family val="2"/>
        <scheme val="minor"/>
      </rPr>
      <t xml:space="preserve">100 - </t>
    </r>
    <r>
      <rPr>
        <sz val="10"/>
        <color theme="1"/>
        <rFont val="Calibri"/>
        <family val="2"/>
        <scheme val="minor"/>
      </rPr>
      <t xml:space="preserve">All of them
</t>
    </r>
    <r>
      <rPr>
        <b/>
        <sz val="10"/>
        <color theme="1"/>
        <rFont val="Calibri"/>
        <family val="2"/>
        <scheme val="minor"/>
      </rPr>
      <t>50</t>
    </r>
    <r>
      <rPr>
        <sz val="10"/>
        <color theme="1"/>
        <rFont val="Calibri"/>
        <family val="2"/>
        <scheme val="minor"/>
      </rPr>
      <t xml:space="preserve"> - A and (C or certain categories of B) 
</t>
    </r>
    <r>
      <rPr>
        <b/>
        <sz val="10"/>
        <color theme="1"/>
        <rFont val="Calibri"/>
        <family val="2"/>
        <scheme val="minor"/>
      </rPr>
      <t>0</t>
    </r>
    <r>
      <rPr>
        <sz val="10"/>
        <color theme="1"/>
        <rFont val="Calibri"/>
        <family val="2"/>
        <scheme val="minor"/>
      </rPr>
      <t xml:space="preserve"> - Only A or none</t>
    </r>
  </si>
  <si>
    <r>
      <rPr>
        <b/>
        <sz val="10"/>
        <rFont val="Calibri"/>
        <family val="2"/>
        <scheme val="minor"/>
      </rPr>
      <t>100</t>
    </r>
    <r>
      <rPr>
        <sz val="10"/>
        <rFont val="Calibri"/>
        <family val="2"/>
        <scheme val="minor"/>
      </rPr>
      <t xml:space="preserve"> - Both (please specify content)
</t>
    </r>
    <r>
      <rPr>
        <b/>
        <sz val="10"/>
        <rFont val="Calibri"/>
        <family val="2"/>
        <scheme val="minor"/>
      </rPr>
      <t>50</t>
    </r>
    <r>
      <rPr>
        <sz val="10"/>
        <rFont val="Calibri"/>
        <family val="2"/>
        <scheme val="minor"/>
      </rPr>
      <t xml:space="preserve"> -One of these (please specify content)
</t>
    </r>
    <r>
      <rPr>
        <b/>
        <sz val="10"/>
        <rFont val="Calibri"/>
        <family val="2"/>
        <scheme val="minor"/>
      </rPr>
      <t>0</t>
    </r>
    <r>
      <rPr>
        <sz val="10"/>
        <rFont val="Calibri"/>
        <family val="2"/>
        <scheme val="minor"/>
      </rPr>
      <t xml:space="preserve"> - Only ad hoc (mainly through projects implemented by NGOs)</t>
    </r>
  </si>
  <si>
    <r>
      <rPr>
        <b/>
        <sz val="10"/>
        <rFont val="Calibri"/>
        <family val="2"/>
        <scheme val="minor"/>
      </rPr>
      <t>100</t>
    </r>
    <r>
      <rPr>
        <sz val="10"/>
        <rFont val="Calibri"/>
        <family val="2"/>
        <scheme val="minor"/>
      </rPr>
      <t xml:space="preserve"> - A and b (please specify content)
</t>
    </r>
    <r>
      <rPr>
        <b/>
        <sz val="10"/>
        <rFont val="Calibri"/>
        <family val="2"/>
        <scheme val="minor"/>
      </rPr>
      <t>50</t>
    </r>
    <r>
      <rPr>
        <sz val="10"/>
        <rFont val="Calibri"/>
        <family val="2"/>
        <scheme val="minor"/>
      </rPr>
      <t xml:space="preserve"> - A or b (please specify content)
</t>
    </r>
    <r>
      <rPr>
        <b/>
        <sz val="10"/>
        <rFont val="Calibri"/>
        <family val="2"/>
        <scheme val="minor"/>
      </rPr>
      <t>0</t>
    </r>
    <r>
      <rPr>
        <sz val="10"/>
        <rFont val="Calibri"/>
        <family val="2"/>
        <scheme val="minor"/>
      </rPr>
      <t xml:space="preserve"> - Only ad hoc (mainly through projects implemented by NGOs)</t>
    </r>
  </si>
  <si>
    <r>
      <rPr>
        <b/>
        <sz val="10"/>
        <color theme="1"/>
        <rFont val="Calibri"/>
        <family val="2"/>
        <scheme val="minor"/>
      </rPr>
      <t>100</t>
    </r>
    <r>
      <rPr>
        <sz val="10"/>
        <color theme="1"/>
        <rFont val="Calibri"/>
        <family val="2"/>
        <scheme val="minor"/>
      </rPr>
      <t xml:space="preserve"> - Same procedures and fees as for nationals 
</t>
    </r>
    <r>
      <rPr>
        <b/>
        <sz val="10"/>
        <color theme="1"/>
        <rFont val="Calibri"/>
        <family val="2"/>
        <scheme val="minor"/>
      </rPr>
      <t>50</t>
    </r>
    <r>
      <rPr>
        <sz val="10"/>
        <color theme="1"/>
        <rFont val="Calibri"/>
        <family val="2"/>
        <scheme val="minor"/>
      </rPr>
      <t xml:space="preserve"> - Different procedure than for nationals (e.g. more documents and/or higher fees are required)
</t>
    </r>
    <r>
      <rPr>
        <b/>
        <sz val="10"/>
        <color theme="1"/>
        <rFont val="Calibri"/>
        <family val="2"/>
        <scheme val="minor"/>
      </rPr>
      <t>0</t>
    </r>
    <r>
      <rPr>
        <sz val="10"/>
        <color theme="1"/>
        <rFont val="Calibri"/>
        <family val="2"/>
        <scheme val="minor"/>
      </rPr>
      <t xml:space="preserve"> - Ad hoc/No procedure for recognition of titles for certain TCN residents or certain fields of study (e.g. recognition depending on mutual recognition agreements)</t>
    </r>
  </si>
  <si>
    <r>
      <rPr>
        <b/>
        <sz val="10"/>
        <color theme="1"/>
        <rFont val="Calibri"/>
        <family val="2"/>
        <scheme val="minor"/>
      </rPr>
      <t>100</t>
    </r>
    <r>
      <rPr>
        <sz val="10"/>
        <color theme="1"/>
        <rFont val="Calibri"/>
        <family val="2"/>
        <scheme val="minor"/>
      </rPr>
      <t xml:space="preserve"> - All of them has access to both 1) and 2)
67 - All of them has access to 1) 
</t>
    </r>
    <r>
      <rPr>
        <b/>
        <sz val="10"/>
        <color theme="1"/>
        <rFont val="Calibri"/>
        <family val="2"/>
        <scheme val="minor"/>
      </rPr>
      <t>33</t>
    </r>
    <r>
      <rPr>
        <sz val="10"/>
        <color theme="1"/>
        <rFont val="Calibri"/>
        <family val="2"/>
        <scheme val="minor"/>
      </rPr>
      <t xml:space="preserve"> - A and (C or certain categories of B) has equal access to 1)
</t>
    </r>
    <r>
      <rPr>
        <b/>
        <sz val="10"/>
        <color theme="1"/>
        <rFont val="Calibri"/>
        <family val="2"/>
        <scheme val="minor"/>
      </rPr>
      <t>0</t>
    </r>
    <r>
      <rPr>
        <sz val="10"/>
        <color theme="1"/>
        <rFont val="Calibri"/>
        <family val="2"/>
        <scheme val="minor"/>
      </rPr>
      <t xml:space="preserve"> - Only A or none has equal access to 1) 
</t>
    </r>
  </si>
  <si>
    <r>
      <rPr>
        <b/>
        <sz val="10"/>
        <color theme="1"/>
        <rFont val="Calibri"/>
        <family val="2"/>
        <scheme val="minor"/>
      </rPr>
      <t>100</t>
    </r>
    <r>
      <rPr>
        <sz val="10"/>
        <color theme="1"/>
        <rFont val="Calibri"/>
        <family val="2"/>
        <scheme val="minor"/>
      </rPr>
      <t xml:space="preserve"> - All of them
</t>
    </r>
    <r>
      <rPr>
        <b/>
        <sz val="10"/>
        <color theme="1"/>
        <rFont val="Calibri"/>
        <family val="2"/>
        <scheme val="minor"/>
      </rPr>
      <t>50</t>
    </r>
    <r>
      <rPr>
        <sz val="10"/>
        <color theme="1"/>
        <rFont val="Calibri"/>
        <family val="2"/>
        <scheme val="minor"/>
      </rPr>
      <t xml:space="preserve"> - A and (C or certain categories of B) 
</t>
    </r>
    <r>
      <rPr>
        <b/>
        <sz val="10"/>
        <color theme="1"/>
        <rFont val="Calibri"/>
        <family val="2"/>
        <scheme val="minor"/>
      </rPr>
      <t>0</t>
    </r>
    <r>
      <rPr>
        <sz val="10"/>
        <color theme="1"/>
        <rFont val="Calibri"/>
        <family val="2"/>
        <scheme val="minor"/>
      </rPr>
      <t xml:space="preserve"> - Only A or none</t>
    </r>
  </si>
  <si>
    <r>
      <rPr>
        <b/>
        <sz val="10"/>
        <rFont val="Calibri"/>
        <family val="2"/>
        <scheme val="minor"/>
      </rPr>
      <t>100</t>
    </r>
    <r>
      <rPr>
        <sz val="10"/>
        <rFont val="Calibri"/>
        <family val="2"/>
        <scheme val="minor"/>
      </rPr>
      <t xml:space="preserve"> - Yes. There are no additional restrictions than those based on type of permit mentioned in 1
</t>
    </r>
    <r>
      <rPr>
        <b/>
        <sz val="10"/>
        <rFont val="Calibri"/>
        <family val="2"/>
        <scheme val="minor"/>
      </rPr>
      <t>50</t>
    </r>
    <r>
      <rPr>
        <sz val="10"/>
        <rFont val="Calibri"/>
        <family val="2"/>
        <scheme val="minor"/>
      </rPr>
      <t xml:space="preserve"> - Other limiting conditions that apply to foreign residents, e.g. linguistic testing (please specify)
</t>
    </r>
    <r>
      <rPr>
        <b/>
        <sz val="10"/>
        <rFont val="Calibri"/>
        <family val="2"/>
        <scheme val="minor"/>
      </rPr>
      <t>0</t>
    </r>
    <r>
      <rPr>
        <sz val="10"/>
        <rFont val="Calibri"/>
        <family val="2"/>
        <scheme val="minor"/>
      </rPr>
      <t xml:space="preserve"> - Certain sectors and activities solely for nationals (please specify)</t>
    </r>
  </si>
  <si>
    <r>
      <rPr>
        <b/>
        <sz val="10"/>
        <rFont val="Calibri"/>
        <family val="2"/>
        <scheme val="minor"/>
      </rPr>
      <t>100</t>
    </r>
    <r>
      <rPr>
        <sz val="10"/>
        <rFont val="Calibri"/>
        <family val="2"/>
        <scheme val="minor"/>
      </rPr>
      <t xml:space="preserve"> - Yes. There are no additional restrictions than those based on type of permit mentioned in 1 
</t>
    </r>
    <r>
      <rPr>
        <b/>
        <sz val="10"/>
        <rFont val="Calibri"/>
        <family val="2"/>
        <scheme val="minor"/>
      </rPr>
      <t>50</t>
    </r>
    <r>
      <rPr>
        <sz val="10"/>
        <rFont val="Calibri"/>
        <family val="2"/>
        <scheme val="minor"/>
      </rPr>
      <t xml:space="preserve"> - Other limiting conditions that apply to foreign residents, e.g. 
</t>
    </r>
    <r>
      <rPr>
        <b/>
        <sz val="10"/>
        <rFont val="Calibri"/>
        <family val="2"/>
        <scheme val="minor"/>
      </rPr>
      <t>0</t>
    </r>
    <r>
      <rPr>
        <sz val="10"/>
        <rFont val="Calibri"/>
        <family val="2"/>
        <scheme val="minor"/>
      </rPr>
      <t xml:space="preserve"> - Certain sectors and activities solely for nationals (please specify)</t>
    </r>
  </si>
  <si>
    <r>
      <rPr>
        <b/>
        <sz val="10"/>
        <color theme="1"/>
        <rFont val="Calibri"/>
        <family val="2"/>
        <scheme val="minor"/>
      </rPr>
      <t>100</t>
    </r>
    <r>
      <rPr>
        <sz val="10"/>
        <color theme="1"/>
        <rFont val="Calibri"/>
        <family val="2"/>
        <scheme val="minor"/>
      </rPr>
      <t xml:space="preserve"> - All of them
</t>
    </r>
    <r>
      <rPr>
        <b/>
        <sz val="10"/>
        <color theme="1"/>
        <rFont val="Calibri"/>
        <family val="2"/>
        <scheme val="minor"/>
      </rPr>
      <t>50</t>
    </r>
    <r>
      <rPr>
        <sz val="10"/>
        <color theme="1"/>
        <rFont val="Calibri"/>
        <family val="2"/>
        <scheme val="minor"/>
      </rPr>
      <t xml:space="preserve"> - A and (C or certain categories of B)
</t>
    </r>
    <r>
      <rPr>
        <b/>
        <sz val="10"/>
        <color theme="1"/>
        <rFont val="Calibri"/>
        <family val="2"/>
        <scheme val="minor"/>
      </rPr>
      <t>0</t>
    </r>
    <r>
      <rPr>
        <sz val="10"/>
        <color theme="1"/>
        <rFont val="Calibri"/>
        <family val="2"/>
        <scheme val="minor"/>
      </rPr>
      <t xml:space="preserve"> - Only A or none</t>
    </r>
  </si>
  <si>
    <r>
      <rPr>
        <b/>
        <sz val="10"/>
        <rFont val="Calibri"/>
        <family val="2"/>
      </rPr>
      <t>0</t>
    </r>
    <r>
      <rPr>
        <sz val="10"/>
        <rFont val="Calibri"/>
        <family val="2"/>
      </rPr>
      <t xml:space="preserve"> - bb28a=0 &amp; bb28b=0 
</t>
    </r>
    <r>
      <rPr>
        <b/>
        <sz val="10"/>
        <rFont val="Calibri"/>
        <family val="2"/>
      </rPr>
      <t>17</t>
    </r>
    <r>
      <rPr>
        <sz val="10"/>
        <rFont val="Calibri"/>
        <family val="2"/>
      </rPr>
      <t xml:space="preserve"> - bb28a=50 &amp; bb28b=0
</t>
    </r>
    <r>
      <rPr>
        <b/>
        <sz val="10"/>
        <rFont val="Calibri"/>
        <family val="2"/>
      </rPr>
      <t>33</t>
    </r>
    <r>
      <rPr>
        <sz val="10"/>
        <rFont val="Calibri"/>
        <family val="2"/>
      </rPr>
      <t xml:space="preserve"> - bb28a=0 &amp; bb28b=50
</t>
    </r>
    <r>
      <rPr>
        <b/>
        <sz val="10"/>
        <rFont val="Calibri"/>
        <family val="2"/>
      </rPr>
      <t>50</t>
    </r>
    <r>
      <rPr>
        <sz val="10"/>
        <rFont val="Calibri"/>
        <family val="2"/>
      </rPr>
      <t xml:space="preserve"> - bb28a=50 &amp; bb28b=50
</t>
    </r>
    <r>
      <rPr>
        <b/>
        <sz val="10"/>
        <rFont val="Calibri"/>
        <family val="2"/>
      </rPr>
      <t>67</t>
    </r>
    <r>
      <rPr>
        <sz val="10"/>
        <rFont val="Calibri"/>
        <family val="2"/>
      </rPr>
      <t xml:space="preserve"> - bb28a=0 &amp; bb28b=100
</t>
    </r>
    <r>
      <rPr>
        <b/>
        <sz val="10"/>
        <rFont val="Calibri"/>
        <family val="2"/>
      </rPr>
      <t>83</t>
    </r>
    <r>
      <rPr>
        <sz val="10"/>
        <rFont val="Calibri"/>
        <family val="2"/>
      </rPr>
      <t xml:space="preserve"> - bb28a=50 &amp; bb28b=100
</t>
    </r>
    <r>
      <rPr>
        <b/>
        <sz val="10"/>
        <rFont val="Calibri"/>
        <family val="2"/>
      </rPr>
      <t>100</t>
    </r>
    <r>
      <rPr>
        <sz val="10"/>
        <rFont val="Calibri"/>
        <family val="2"/>
      </rPr>
      <t xml:space="preserve"> - bb28a=100</t>
    </r>
  </si>
  <si>
    <r>
      <t>0</t>
    </r>
    <r>
      <rPr>
        <sz val="10"/>
        <rFont val="Calibri"/>
        <family val="2"/>
      </rPr>
      <t xml:space="preserve"> - bb28a=0 &amp; bb28b=0 
</t>
    </r>
    <r>
      <rPr>
        <b/>
        <sz val="10"/>
        <rFont val="Calibri"/>
        <family val="2"/>
      </rPr>
      <t>17</t>
    </r>
    <r>
      <rPr>
        <sz val="10"/>
        <rFont val="Calibri"/>
        <family val="2"/>
      </rPr>
      <t xml:space="preserve"> - bb28a=50 &amp; bb28b=0
</t>
    </r>
    <r>
      <rPr>
        <b/>
        <sz val="10"/>
        <rFont val="Calibri"/>
        <family val="2"/>
      </rPr>
      <t>33</t>
    </r>
    <r>
      <rPr>
        <sz val="10"/>
        <rFont val="Calibri"/>
        <family val="2"/>
      </rPr>
      <t xml:space="preserve"> - bb28a=0 &amp; bb28b=50
</t>
    </r>
    <r>
      <rPr>
        <b/>
        <sz val="10"/>
        <rFont val="Calibri"/>
        <family val="2"/>
      </rPr>
      <t>50</t>
    </r>
    <r>
      <rPr>
        <sz val="10"/>
        <rFont val="Calibri"/>
        <family val="2"/>
      </rPr>
      <t xml:space="preserve"> - bb28a=50 &amp; bb28b=50
</t>
    </r>
    <r>
      <rPr>
        <b/>
        <sz val="10"/>
        <rFont val="Calibri"/>
        <family val="2"/>
      </rPr>
      <t>67</t>
    </r>
    <r>
      <rPr>
        <sz val="10"/>
        <rFont val="Calibri"/>
        <family val="2"/>
      </rPr>
      <t xml:space="preserve"> - bb28a=0 &amp; bb28b=100
</t>
    </r>
    <r>
      <rPr>
        <b/>
        <sz val="10"/>
        <rFont val="Calibri"/>
        <family val="2"/>
      </rPr>
      <t>83</t>
    </r>
    <r>
      <rPr>
        <sz val="10"/>
        <rFont val="Calibri"/>
        <family val="2"/>
      </rPr>
      <t xml:space="preserve"> - bb28a=50 &amp; bb28b=100
</t>
    </r>
    <r>
      <rPr>
        <b/>
        <sz val="10"/>
        <rFont val="Calibri"/>
        <family val="2"/>
      </rPr>
      <t>100</t>
    </r>
    <r>
      <rPr>
        <sz val="10"/>
        <rFont val="Calibri"/>
        <family val="2"/>
      </rPr>
      <t xml:space="preserve"> - bb28a=100</t>
    </r>
  </si>
  <si>
    <t>0 - bb29a=0 &amp; bb29b=0 &amp; bb29c=0
10 - bb29a=0 &amp; bb29b=50 &amp; bb29c=0
20 - bb29a=0 &amp; bb29b=100 &amp; bb29c=0
30 - bb29a=0 &amp; bb29b=0 &amp; bb29c=50
40 - bb29a=0 &amp; bb29b=50 &amp; bb29c=50
50 - bb29a=0 &amp; bb29b=100 &amp; bb29c=50
60 - bb29a=0 &amp; bb29b=0 &amp; bb29c=100
70 - bb29a=0 &amp; bb29b=50 &amp; bb29c=100
80 - bb29a=0 &amp; bb29b=100 &amp; bb29c=100
90 - bb29a=50
100 - bb29a=100</t>
  </si>
  <si>
    <r>
      <rPr>
        <b/>
        <sz val="10"/>
        <rFont val="Calibri"/>
        <family val="2"/>
      </rPr>
      <t>0</t>
    </r>
    <r>
      <rPr>
        <sz val="10"/>
        <rFont val="Calibri"/>
        <family val="2"/>
      </rPr>
      <t xml:space="preserve"> - cd64=0
</t>
    </r>
    <r>
      <rPr>
        <b/>
        <sz val="10"/>
        <rFont val="Calibri"/>
        <family val="2"/>
      </rPr>
      <t>33</t>
    </r>
    <r>
      <rPr>
        <sz val="10"/>
        <rFont val="Calibri"/>
        <family val="2"/>
      </rPr>
      <t xml:space="preserve"> - cd64=50 &amp; cc59=0
</t>
    </r>
    <r>
      <rPr>
        <b/>
        <sz val="10"/>
        <rFont val="Calibri"/>
        <family val="2"/>
      </rPr>
      <t>67</t>
    </r>
    <r>
      <rPr>
        <sz val="10"/>
        <rFont val="Calibri"/>
        <family val="2"/>
      </rPr>
      <t xml:space="preserve"> - cd64=100 &amp; cc59=0
</t>
    </r>
    <r>
      <rPr>
        <b/>
        <sz val="10"/>
        <rFont val="Calibri"/>
        <family val="2"/>
      </rPr>
      <t>100</t>
    </r>
    <r>
      <rPr>
        <sz val="10"/>
        <rFont val="Calibri"/>
        <family val="2"/>
      </rPr>
      <t xml:space="preserve"> - cc59=50 or 100 &amp; cd64=50 or 100</t>
    </r>
  </si>
  <si>
    <r>
      <t>0</t>
    </r>
    <r>
      <rPr>
        <sz val="10"/>
        <rFont val="Calibri"/>
        <family val="2"/>
      </rPr>
      <t xml:space="preserve"> - cd64=0
</t>
    </r>
    <r>
      <rPr>
        <b/>
        <sz val="10"/>
        <rFont val="Calibri"/>
        <family val="2"/>
      </rPr>
      <t>33</t>
    </r>
    <r>
      <rPr>
        <sz val="10"/>
        <rFont val="Calibri"/>
        <family val="2"/>
      </rPr>
      <t xml:space="preserve"> - cd64=50 &amp; cc59=0
</t>
    </r>
    <r>
      <rPr>
        <b/>
        <sz val="10"/>
        <rFont val="Calibri"/>
        <family val="2"/>
      </rPr>
      <t>67</t>
    </r>
    <r>
      <rPr>
        <sz val="10"/>
        <rFont val="Calibri"/>
        <family val="2"/>
      </rPr>
      <t xml:space="preserve"> - cd64=100 &amp; cc59=0
</t>
    </r>
    <r>
      <rPr>
        <b/>
        <sz val="10"/>
        <rFont val="Calibri"/>
        <family val="2"/>
      </rPr>
      <t>100</t>
    </r>
    <r>
      <rPr>
        <sz val="10"/>
        <rFont val="Calibri"/>
        <family val="2"/>
      </rPr>
      <t xml:space="preserve"> - cc59=50 or 100 &amp; cd64=50 or 100</t>
    </r>
  </si>
  <si>
    <t>Change in the law for Latvian ‘non-citizens' only: The child will automatically be entitled to Latvian citizenship by birth, but may obtain release from it if both parents agree that the child should have another nationality. https://globalcit.eu/no-children-born-with-a-non-citizen-status-in-latvia-from-1-january-2020/</t>
  </si>
  <si>
    <t>Organisation led by immigrants participate in ad-hoc events and some consultive bodies, e.g. civic council under the Ministry of Culture or meetings and consulting with parliament committee on foreign affairs. But it happens sporadically, there is no systematic approach to their involvement into governance.</t>
  </si>
  <si>
    <t>Law introduced on 28.05.2018. Article 112
(1) At the request of the spouse, as well as the child who has become an adult, who have been granted temporary residence in the Republic of North Macedonia on the basis of family unification for a continuous duration of at least four years and not approved temporary residence for the other reasons set forth in Article 71 of this Law, an autonomous residence permit can be issued if they fulfill the conditions of Article 72 of this law.</t>
  </si>
  <si>
    <t>The Law on Foreigners does not contain specific stipulations on the right to autonomous residence permit for partners and children reaching age of majority. Upon certain conditions: if the partner or child reaching majority gets employed, then the residence status will be linked with the employment status/</t>
  </si>
  <si>
    <t>Although the Law 25,871 establishes this obligation, there are few state programs that provide Spanish language courses free of charge. More than 80% of the migrant population speak the official language of the country. Not in pre-primary so only a applies.</t>
  </si>
  <si>
    <t>There are some educational guides online but not in different languages. However most of the students are spanish speakers so the guides cover them.</t>
  </si>
  <si>
    <t xml:space="preserve">Law 26206 Articles 16 and 143 include the obligation to ensure education even without the Argentine national identity card. And Law 25871 in Article 7, and Decree 616/17 art.7 guarantee equal access to education to all nationals. Compulsory  education across the country ranges from the age of five (5) years old until the completion of the level of Secondary Education. </t>
  </si>
  <si>
    <t>Ministry of Education Resolution 3720-E / 2017 ,Since 2017 the national identity card is necessary and be a resident for the start of the recognition of a title but it aplies oonly to access to university https://dpicuantico.com/sitio/wp-content/uploads/2017/10/NORMATIVA-ADMINISTRATIVO-17-10.pdf</t>
  </si>
  <si>
    <t>b. Integrated throughout the curriculum. The law 26.206 arts. 50 and 143 included the intercultural diversity, included also at the regional level where most migrants are (e.g. Buenos Aires). Intercultarity is integrated throughout the curriculum.</t>
  </si>
  <si>
    <t>100 - After ≤ 3 years
50  - After &gt; 3 ≤ 5 years
0 - After &gt; 5 years, upon certain conditions or no right (e.g. normal procedure for permanent residence)</t>
  </si>
  <si>
    <t>There are some educational guides online but not in different languages. However most of the students are spanish native speakers so the guides cover them.</t>
  </si>
  <si>
    <r>
      <rPr>
        <b/>
        <sz val="10"/>
        <rFont val="Calibri"/>
        <family val="2"/>
      </rPr>
      <t>100</t>
    </r>
    <r>
      <rPr>
        <sz val="10"/>
        <rFont val="Calibri"/>
        <family val="2"/>
      </rPr>
      <t xml:space="preserve"> - three
50 - one or two
</t>
    </r>
    <r>
      <rPr>
        <b/>
        <sz val="10"/>
        <rFont val="Calibri"/>
        <family val="2"/>
      </rPr>
      <t>0</t>
    </r>
    <r>
      <rPr>
        <sz val="10"/>
        <rFont val="Calibri"/>
        <family val="2"/>
      </rPr>
      <t xml:space="preserve"> - Migrants only benefit from general support. If there is targeted support for migrants, it is only through non-governmental initiatives.</t>
    </r>
  </si>
  <si>
    <t xml:space="preserve">Newcomers with 1-year-permits and permanent residence can be reunited in SE with their spouse or civil/long-term partner and other dependents. </t>
  </si>
  <si>
    <t xml:space="preserve">New citizenship law into effect. It made it easier for children to be citizens by application. Before stateless could be citizens by application before five years of age. Changed to 18 years. Before a child could be citizen by application after five years of residence and a pemanent residence permit. Changed to 3 years. Thus, Swedish laws is based on domicil, not place of birth. </t>
  </si>
  <si>
    <t>a. Non-discrimination Act (1325/2014), entry into force from 1.1.2015. Section 9 on positive action: “Proportionate different treatment that aims to promote de facto equality, or to prevent or remove the disadvantages attributable to discrimination, does not constitute discrimination.” 
b.  “According to the Non-Discrimination Act this includes the evaluation of the realisation of equality and taking necessary measures to promote the realisation of equality. It is further stipulated that these measures need to be effective, expedient and proportionate”. Source: Equality Network report 2015 (https://www.equalitylaw.eu/downloads/5209-finland-country-report-non-discrimination-2020-1-22-mb )</t>
  </si>
  <si>
    <t xml:space="preserve">Section 54 of the Aliens Act was changed as a part of the implementation of Istanbul Convention: "“An alien who has been granted a temporary or permanent residence permit on the basis of family ties may be granted a residence permit after the termination of the family relationship because of his or her close ties to Finland or his or her personal situation due to violence or abuse by his or her spouse towards him or her or his or her child, and refusing authorization would be disproportionate in the circumstances.” https://www.finlex.fi/fi/laki/alkup/2015/20150377 </t>
  </si>
  <si>
    <t xml:space="preserve">Targeted policies and projects were confirmed from 2007-2014 and these priorities have continued from 2015-2019. Source: OECD and European Migration Network. </t>
  </si>
  <si>
    <t xml:space="preserve">#DIV/0! </t>
  </si>
  <si>
    <t>In the case of permanent visas such as permanent parent visas (subclasses 804, 864, 103, 143 etc) certain other conditions such as balance of family test (that is showing that half of applicant's children permanently reside in Australia or applicant has more children living permanently in Australia than in any other country) also have to be satisfied.  The balance of family test is required in 173, 103, 143 subclasses (see XXX.213 of the respective subclass) and may be required in 804, 864, 884 subclasses if other conditions are not fulfilled (see XXX.214 of those subclasses). Schedule 2 Migration Regulations 1994 (Cth). There is significant demand for this visa and places are limited. You could wait up to 30 years to have this visa decided.
In the case of temporary visas such as temporary work visas (for eg, subclass 457 visa) dependent adult children are allowed if they are wholly or substantially dependent on the visa holder or the partner of the visa holder OR are incapacitated for work. In the case of permanent visas, conditions additional to dependency apply, for eg, the adult child must be between 18 -25yrs, must not be married,  in a de facto relationship or engaged to be married, not be in fulltime work AND since 18 yrs or within 6 months /reasonable time after completing year 12 have been undertaking a full-time study course at an educational institutions leading to a profession, trade or vocational qualification. See for example Clause 457.321, definition of "member of the family unit" in regulation 1.12 and definition of "dependent child" in regulation 1.03 Migration Regulations 1994 (Cth); See criteria for subclass 101 visa, clauses 101.211(1)(b), 101.211(2), 101.213(1) or subclass 802, clauses 802.212(1), 802.214. See also the Remaining Relative and Carer visa subclasses  which were used for adult children</t>
  </si>
  <si>
    <t>In 2004, Croatia cancelled the recognition procedure for foreign academic qualifications because certain foreign qualifications did not have Croatian equivalent. Now the Agency for Science and Higher Education has a mandate to verify TCNs diplomas through ENIC and NARIC networks, but the substantive evaluation of the academic and professional qualifications according to the minimum standards of each profession and the final decision on the recognition of qualifications remain with professional associations. Depending on the profession of third country national, his/her qualifications will be subject to either recognition procedure conducted by the Croatian ENIC/NARIC Office or will be eligible for automatic recognition if provisions of Act on Regulated Professions and Recognition of Foreign Professional Qualifications are applicable. More info: https://www.azvo.hr/index.php/en/medunarodne-aktivnosti/ured-enic-naric</t>
  </si>
  <si>
    <t>Law does not provide any support to migrant pupils.</t>
  </si>
  <si>
    <t>Undocumented persons cannot participate in vocational training.</t>
  </si>
  <si>
    <t>B is only available for foreign university students to help them find employment and link up with companies. There are also measures to help graduate students prolong their residence to access employment, however these are no measures targeting migrants educated in Japan and then trying to access university.</t>
  </si>
  <si>
    <t>Several government projects to implement Japanese courses for immigrant children in various types of schools, but not yet pre-school. However no evidence of use of standardised curriculum or trained Japanese-as-second-language teachers. e.g. According to April 2009 Promotion of Support Measures for Foreign Residents in Japan, Japanese courses will be offered to Brazilian children, etc. in Rainbow Bridge Classrooms in cities with high foreign population, etc. This also includes Japanese language lessons and study support to enrol in public schools and promote exchange with Brazilian community, etc. and local society, particularly among children. There are also plans to expand establishment of Japanese language classes through "Projects for Teaching Japanese Language to foreigners as residents."</t>
  </si>
  <si>
    <t>Permanent residents can stay abroad for 3 years total and then perhaps stay another year more (4 years)</t>
  </si>
  <si>
    <t xml:space="preserve">Name of new law/policy: law on abolishment of Alien Registration Act and amendment of the Immigration Control and Refugee Recognition Act
Date of entry into force: July 9, 2012
Summary of changes: The duration of validity of permit is unlimited, but since alien registration card under the Alien Registration Act was abolished, permanent residents need to renew the new residence card under the Immigration Control and Refugee Recognition Act every seven years, which means the extension of the duration from five years to seven years.
</t>
  </si>
  <si>
    <t xml:space="preserve">5 years for present card. 7 years for new card system under the 2009 Amendment (but not in force in July 2010) </t>
  </si>
  <si>
    <t>Under Enforcement Decree of Employment Insurance Act Article 2, 1, guarantees most foreign workers are eligible for public unemployment benefits</t>
  </si>
  <si>
    <t>Requires higher than social assistance but does not specify the sources of income</t>
  </si>
  <si>
    <t>Only B</t>
  </si>
  <si>
    <t>Since 2012: Two tier system favours higher income applicants. Other tier is possible if child held permanent residence for three years. Includes requirements of support, health, and English language.
17 and under allowed. 18-20 allowed provided single and without children. 21-24 allowed provided single, without children and dependent. But separate Sibling and Adult Child category no longer exists as of mid-May 2012. Some of the children can still come under the Dependent Child category.</t>
  </si>
  <si>
    <t xml:space="preserve">NZ has both population-based agencies (e.g. Ministry of Pacific and Island Affairs and the Office of Ethnic Affairs) and broad portfolio-specific government agencies (e.g. Health) that provide policy advice to the government on issues pertaining to immigrant communitiies. Some also provie community-specific services. Many such agencies meet with ethnic community groups in the process of developing and communicating government policy. The Office of Ethnic Affairs has published policy documents containing information on the benefits of consultation with immigrant and ethnic communities and best practice guidelines for those undertaking such consultation (see 'Ethnic perspectives in policy' and 'Ethnicity matters'). The Office of Ethnic Affairs disseminates these standards to other agencies, but no one is bound to respect them. Also New Zealand Diversity Forum for 10 years since 2004. </t>
  </si>
  <si>
    <t>2014: Ethnic Affairs Minister Judith Collins and Social Development Minister Paula Bennett recently announced the transfer of migrant and refugee community development programme, Settling In, from the Ministry of Social Development to the Office of Ethnic Affairs. The Ministers said the move would enable closer sharing of the capabilities of the Office of Ethnic Affairs and Settling In and more effective targeting of services to areas where they are most needed.</t>
  </si>
  <si>
    <t>8 USC 1153 (a)(1) allocates 23,400 visas annually to unmarried sons and daughters (over the age of 21) of citizens; (a)(2) allocates 114,200 visas annually for spouses, children and unmarried sons and daughters of LPRs.  (The law provides for additional visas in the event that other categories are not exhausted but existing backlogs effectively mean that the numbers are capped as described)</t>
  </si>
  <si>
    <t>Family reunification not regulated at legislative level but only through internal directives subject to amendment at any time</t>
  </si>
  <si>
    <t>2014 law: Art. 35/ç says that the person with the residence permit should be staying at least for the last one year.</t>
  </si>
  <si>
    <t>Eligibility for residence permit of adult children is assessed independently from their parents, according to Directive No.63 of the GDS</t>
  </si>
  <si>
    <t>6458/2013: Article 34 states that eligible family members include foreign national spouses, minor children, and dependent children</t>
  </si>
  <si>
    <t>No accomodation requirement under Turkish law</t>
  </si>
  <si>
    <t>6458/2013:  Article 35 b) introduces an accommodation requirement</t>
  </si>
  <si>
    <t>Directive No.63 requires sponsor to agree to undertake certain cases, but does not contain provision requiring the sponsor to prove his or her economic resources.</t>
  </si>
  <si>
    <t>6458/2013:  The sponsor should be earning at least the amount of the minimum wage in Turkey. Art. 35/1/a.</t>
  </si>
  <si>
    <t>Directive No.63 stipulates that the spouse shall be granted a residence permit equal to that of the sponsor in cases of family reunification</t>
  </si>
  <si>
    <t>6458/2013:  Article 34 states that the family members shall be issued a family residence permit with a period of validity of maximum 2 years at each turn. Duration of family residence permit shall not, in any case, exceed the period of the residence permit of the sponsor.</t>
  </si>
  <si>
    <t>Turkish law does not grant the right to residence permit for partners. With regard to the children reaching the age of majority, the Directive No. 63 of the GDS does not provide for an automatic renewal of the permit, but it indicates that the applications of such persons shall be considered under the rules for persons who arrived in Turkey for long term residence purposes.</t>
  </si>
  <si>
    <t xml:space="preserve">Long-term residence granted on a discretionary basis.The residence period required depends on your professional and civil status. If you are a tourist, after the expiry date of your visa (3 months) you can apply for a maximum of 6 months residence (this is what the seasonal workers from Russian republics, east europe are doing); If you are applying as professional to work and to reside in Turkey, you do it from the Turkish embasy/consulate located in your country of origin for a year; after the first year of residence you can apply for a three year of residence  in Turkey; If you are married with a Turk then you can apply for a three year residence permit mmediately; and then you can apply for five years if you like. But then you can also apply for an extra three years.  
</t>
  </si>
  <si>
    <t xml:space="preserve">Law is unclear about the required level of economic resources which enables discretionary practices. Paragraph (C) of Article 7 of the Law Related to Residence and Travels of Foreign Subjects, Law Number 5683 of 15 July 1950 provides that residence permit shall not be submitted to the foreign subject persons who are determined that his/her living expenses will not be provided on the legal grounds in the period they request to stay. It is in the discretion of the officials to evaluate this criterion. Unemployment benefits and social assistance are not included. Bank accounts or family benefits or third person’s benefits are included.
</t>
  </si>
  <si>
    <t>As long as you have a permit, doesn't matter on what grounds, which is long enough for national registration (permit for at least one year) there is no distinction between TCN and other nationals. Acess to study grant permanent permit is required or you must have been living and working (taking care of your children under 10 is included in "working") in Sweden at least two years.</t>
  </si>
  <si>
    <t>New obligation for municipalities to provide social studies and civic orientation for some immigrants: https://www.riksdagen.se/sv/Dokument-Lagar/Lagar/Svenskforfattningssamling/sfs_sfs-2013-156/</t>
  </si>
  <si>
    <t>see24. In the law (see 24) it is stated reasonable accomodation for family and sufficient income to support him/herself. The law is is only for immigrants that have been in the country less than 4 years in the country, have no children in sweden and does not apply to refugees.</t>
  </si>
  <si>
    <t xml:space="preserve">Since January 2002 children with a residence permit have same access to preschool care and class as Swedish nationals. Education Act states that all children, irrespective of gender, place of residence, social or financial situation, shall have equal access to education in the public school system. However, attendance for undocumented migrants is not compulsory. While the municipal authorities are required to make an educational place of the appropriate kind available, the family in question may choose to decline the offer. Undocumented parents may not be sanctioned for failing to send their children to school. Municipalities are not obliged to promote places in preschool or compulsory school, although many choose to. 1st to 9th grades compulsory. 1st grade begins the year the pupil turns seven. Children to undocumented migrants are not entitled to attend compulsory education, since they are not supposed to be in the country at all. Most often the authorities have turned down their parents’ asylum application, but they remained in Sweden anyway. However many elementary schools accept these children and they have right to do that, but no obligation. Children to asylum–seekers (application still in the process) are entitled to pre-school, elementary and upper-secondary (gymnasium) education although they are not required to attend these school forms (even if elementary school is compulsory for children 7-15 years of age). For more information see “Förordningen om utbildning, förskoleverksamhet och skolbarnomsorg för asylsökande barn m.fl (2001:976)” and  “Den nya skollagen – för kunskap, valfrihet och trygghet (Ds 2009:25)”. The discussion has resulted in a State Official Report (SOU 2010:5) with new suggestions. According to the dep. of Justice, the report is now circulated for comments. The suggestion is to have the same rules for all children (documents or not). The only exception concerns children assumed to stay no more than 3-4 months. For an English summary see p 15-20 at: http://www.regeringen.se/content/1/c6/13/88/33/9dc4e1a1.pdf </t>
  </si>
  <si>
    <t xml:space="preserve"> The changes in the Swedish Education Act from 2013, granting undocumented migrants right up to upper secondary education (including upper secondary vocational training) makes Sweden  if they started their studies before age 18. They do not have access to tertiary education. (Prop. 2012/13:58 Utbildning för barn som vistas i landet utan tillstånd) http://www.regeringen.se/sb/d/15650/a/206413.  For more on the bill see  http://www.riksdagen.se/sv/Dokument-Lagar/Forslag/Propositioner-och-skrivelser/Utbildning-for-barn-som-vistas_H00358/?text=true for more on the practice see http://www.skolverket.se/regelverk/mer-om-skolans-ansvar/papperslosa-barn-1.205221
 The changes in the Swedish Education Act from 2013, granting undocumented migrants right up to upper secondary education (including upper secondary vocational training) makes Sweden  if they started their studies before age 18. They do not have access to tertiary education.</t>
  </si>
  <si>
    <t>Children under 15 can be naturalised together with its parents as soon as a permanent residence permit is granted. Children aged 15—18 by notification by guardian if child is permanent resident (resident for five years) then fees lowered. Declaration for those who have been living in Sweden for at least three years.</t>
  </si>
  <si>
    <t>Art. 46, par 9 let. c), GEO 194/2002.</t>
  </si>
  <si>
    <t xml:space="preserve">Law 157/ 2011 for modification and completion of the laws concerning foreigners in Romania: A new requirement concerning housing has been introduced and refers to the “proof of holding a housing space considered normal for a Romanian family”, a concept still unclearly defined. The change in the art 46 of the 157/2011 law refers to the proof of “legally holding accommodation considered to be appropriate for a similar Romanian family” with no other specific requirements.
</t>
  </si>
  <si>
    <t>Points a, b and d are applicable. In the case of break-up of family relationship, former family members have a right to apply for an independent right of stay which cannot exceed 6 months (art. 64, GEO 194/2002). During this period they may apply for a renewal of permit on a different ground, if they come to satisfy the general provisions of the law (work, study, etc.). Other grounds for annulment/ withdrawal:right of stay was granted on the basis of a marriage of convenience; the person concerned violated a previous prohibition to enter Romanian territory, regulations regarding the state borders or employment; the person concerned is a threat to public health and refuses to undergo adequate medical treatment. (art. 77 of GEO 194/2002).</t>
  </si>
  <si>
    <t xml:space="preserve">Law 157/ 2011 for modification and completion of the laws concerning foreigners in Romania: Bigamy, polygamy and lack of conjugal relations are included among grounds for refusal of granting family reunion; In the case of short-term residence, the 2011 law introduced the no showing at the interview for the residence extension as a ground for refusal the residence prolongation;
</t>
  </si>
  <si>
    <t>If migrants do not have the right to stay, they can't go to school. Only the asylum seekers children can start to learn Romanian language in an one year free program, before receiving the refugee status. Children of the foreign citizens with the right to stay in Romania, which do not speak Romanian, enjoy an one year free Romanian language course (Methodology for organizing and conducting the initiation rate Romanian language and schooling of children of foreigners who have acquired a form protection or a right of residence in Romania, and citizens Member States of the European Union and European Economic Area, Annex 1 to the Order of the Ministry of Education no. 5925 of 12/11/2009).
The immigrants who do not have the right to reside in Romania can't access vocational training and higher education. The legal immigrants have access in the same conditions as nationals.</t>
  </si>
  <si>
    <t xml:space="preserve">For access to school, children of the foreign citizens with the right to stay in Romania, which do not speak Romanian, enjoy an one year free Romanian language course (Methodology for organizing and conducting the initiation rate Romanian language and schooling of children of foreigners who have acquired a form protection or a right of residence in Romania, and citizens Member States of the European Union and European Economic Area, Annex 1 to the Order of the Ministry of Education no. 5925 of 12/11/2009) In order to facilitate access to the Romanian education system, minor asylum seekers benefit, for free, of a preparation course, that lasts one school year, for enrollment in the national education system(Law 122/2006 regarding asylum in Romania, art. 18(01))  </t>
  </si>
  <si>
    <t>Art. 71, par 1, let. a), GEO 194/2002 on the legal status of aliens.</t>
  </si>
  <si>
    <t xml:space="preserve">Law 157/ 2011 for modification and completion of the laws concerning foreigners in Romania: The minimum duration needed to apply for a long-term residence for an unlimited period is reduced to 4 years in the case of refugees, and 5 years for other categories of immigrants who are eligible for applying for a long-term residence for unlimited period, that is: immigrants who had continuous legal residence in Romania in the past 5 years (except the residence provided by a short-stay visa, a diplomatic stay visa or seasonal workers ‘visa); have not committed any illegal action on the Romanian territory. 
</t>
  </si>
  <si>
    <t>Sponsor must have had employment for four years. The four-year rule, which is a requirement specifically for family formation/post-flight spouses is found in the Immigration Act Section 40a and was introduced in 2009 (in force 2010). There is generally no waiting period before someone is eligible for family reunification, with the exceptions to persons who arrived themselves as asylum seekers or family members, who are sponsoring someone for family FORMATION.For many asylum seekers, this involves waiting over a year for case decision, two years in introductory program and two years in employment = 7 years.   For new marriages, sponsors under 23 years of age must have been employed or in education for the last two years. The government in 2010 instituted a number of limitations on family reunion especially targeting asylum seekers and youth marrying outside the country (family establishment).</t>
  </si>
  <si>
    <t xml:space="preserve">Minimum stipulated income for 2010: NOK 217 000 ( = € 27 600). Income such as disability benifits, age pension, academic scholarships and stipends, and private investments are included.  </t>
  </si>
  <si>
    <t>There are both structural and ad hoc consultative bodies. KIM (Contact Committee for Immigrants and the Authorities) is structural. SOHEMI, is an ad hoc body under the Directorate of health. The Minister of Justice has an ad hoc contact group with participation from national-level associations. The Directorate of Police has an ad-hoc dialogue forum with minority organisations. A number of other national level institutions have their own ad hoc fora.
KIM: Members are nominated and proposed regionally by associations, but final appointment is by the Government (highest level). To arrive at an overall ethnic and gender balance in consultative body, the government may make small adjustments (member or reserve member) among persons nominated by the associations.
KIM is mandated to both respond to consultative requests and to initiate issues on its own accord. All public authorities are required by law to respond to the recommendations and initiatives of consultative bodies.</t>
  </si>
  <si>
    <t>Obligatory 300 hr. course. 250 hrs. language skills and 50 hrs society information.</t>
  </si>
  <si>
    <t xml:space="preserve">As long as they are not under the effect of the Employment Act (long-term residents or refugees) TCNs are not entitled to any education support or vocational training. </t>
  </si>
  <si>
    <t>The basic rule is 3 years but the validity of the residence permit must not extend beyond that of the sponsor.</t>
  </si>
  <si>
    <t xml:space="preserve">There is access only for legally residing TCNs with LTR status or residence permit if they are engaged in gainful employment. Other 'non-Hungarian citizens' can have access only if they pay for the cost of education. (Art.110 of the Law 79/1993 on Public Education)
There is access only for legally residing TCNs with LTR status or residence permit if they are engaged in gainful employment. Other 'non-Hungarian citizens' can have access only if they pay for the cost of education. (Art.110 of the Law 79/1993 on Public Education) 1. Those who are under the Law on Migration and Residence, and who hold a residence permit can have access to pre-primary education under the same conditions as Hungarian citizens. 2. The mentioned fee can be partially or fully reduced, upon the decision of the headmaster, as per the regulatios of the organization that runs the school. The tution fee may not exceed the actual cost of education per student. </t>
  </si>
  <si>
    <t xml:space="preserve">Application is needed after 5 years, but original material conditions are not required. This rule may only be applied in the first five years after the issuance of the permit (see: http://www.bmbah.hu/jomla/index.php?option=com_k2&amp;view=item&amp;layout=item&amp;id=43&amp;Itemid=373&amp;lang=hu ).  </t>
  </si>
  <si>
    <t>2012: Equal Treatment Authority saw 40% decrease in budget http://www.non-discrimination.net/content/media/HU-38-HU_flash_r_ETA_budget_cut.pdf</t>
  </si>
  <si>
    <t xml:space="preserve">Pan Canadian Framework for the Assessment and Recognition of Foreign Qualifications: Canadians and internationally-trained applicants will be treated equally with regards to the requirements that must be demonstrated in order to achieve qualification recognition.  Recognition of foreign qualifications in one jurisdiction requires that other jurisdictions accept that licensing decision. Once an internationally-trained individual is certified by a province or territory, he or she cannot be treated any differently for certification purposes than a domestically-trained worker. 7 academic credential assessment services (Framework) http://www.hrsdc.gc.ca/eng/workplaceskills/publications/fcr/pcf_folder/PDF/pcf.pdf </t>
  </si>
  <si>
    <t>Moratorium on new Parent and Grandparent (PGP) permanent resident applications from November 2011  and through 2012 and 2013</t>
  </si>
  <si>
    <t>Note: Government began capping the number of parents and grandparents in 2004</t>
  </si>
  <si>
    <t>Children can be dependent if they meet one of the following conditions:
They are under age 22 and unmarried or not in a common-law relationship;
They have been full-time students since before age 22, attend a post-secondary educational institution and have been substantially dependent on the financial support of a parent since before age 22 and, if married or a common-law partner, since becoming a spouse or a common-law partner; OR
They are age 22 or over and have been substantially dependent on the financial support of a parent since before age 22 because of a physical or mental condition.</t>
  </si>
  <si>
    <t xml:space="preserve">They receive permanent resident status immediately </t>
  </si>
  <si>
    <t>requirement to be a citizen is to have resided in Canada as a permanent resident for 3 out of 4 years prior to the application</t>
  </si>
  <si>
    <t xml:space="preserve">Change in 2012:The federal government announced a regulation that will require proof of official language ability to be submitted with applications for citizenship. Name of law IRPA
</t>
  </si>
  <si>
    <t xml:space="preserve">Applications for naturalisation must demonstrate an “adequate understanding of one of Canada’s two official languages.” (Citizenship Act, section 5).  </t>
  </si>
  <si>
    <t>Level defined as basic</t>
  </si>
  <si>
    <t xml:space="preserve">Victims must be identifed even if it is systemic discrimination </t>
  </si>
  <si>
    <t>An opinion may be asked from the wellfare or healtcare authorities of the sponsor's domicile or place of residence in case "the applicant is a member of the alien’s extended family or if there is another special reason related to establishing the family’s situation" and a residence permit granted for humanitarian reasons.</t>
  </si>
  <si>
    <t>2011: Income requirement imposed on refugees in cases of family formation</t>
  </si>
  <si>
    <t>2011: Identity requirements tightened in response to allegations of fraud</t>
  </si>
  <si>
    <t>Ground d is included in the Aliens Act, section 54, sub-section 1, which stipulates that ”A new fixed-term residence permit is issued if the requirements under which the alien was issued with his or her previous fixed-term residence permit are still met.” Section 56 on cancelling residence permits also includes a similar condition under sebsection 5.</t>
  </si>
  <si>
    <t>Grounds include c, but break-up does not automatically lead to refusal or withdrawal of the permit if the person concerned has developed other solid ties to Finland (section 54(6) of Aliens Act).</t>
  </si>
  <si>
    <t>6 years but only of permanent residence, therefore total residence can be 11 years.</t>
  </si>
  <si>
    <t>6 years: Supreme Court: eligibility starts on day one. Court confirms eligibility starts day foreigner receives first temporary residence permit.</t>
  </si>
  <si>
    <t xml:space="preserve">Name of new law/policy: Laki kansalaisuuslain muuttamisesta (579/2011) – Act (579/2011) amending the Nationality Act (359/2003).  1.9.2011
 The Act aims to improve the social cohesion and integration of immigrants by making naturalization more flexible. The period of residence in Finland required for citizenship will come down from 6 years to 5 years, assuming that the period of residence is uninterrupted. Moreover, any person who has lived in Finland for 4 years and can demonstrate sufficient command of Finnish or Swedish can obtain Finnish citizenship.
</t>
  </si>
  <si>
    <t xml:space="preserve">Use of a qualifying/waiting period </t>
  </si>
  <si>
    <t xml:space="preserve"> Laki kansalaisuuslain muuttamisesta (579/2011): The integrity requirement was revised so that the waiting periods that follow from different punishable offences and during which the offender will not be naturalised were entered into the law as a separate provision. At the same time the waiting periods changed </t>
  </si>
  <si>
    <t>Positive action is allowed, but not required.</t>
  </si>
  <si>
    <t>The Ombudsman can investigate, but has no means by which to enforce findings.</t>
  </si>
  <si>
    <t>2011 law: One year's residence or right to stay for at least one year</t>
  </si>
  <si>
    <t>2011 also eliminates this right for Belgian citizens</t>
  </si>
  <si>
    <t>December 2012 Francophone Community creates obligatory integration pathway for family migrants. 2013 Integration Law in Flanders raises level of required Dutch courses from A1 to A2</t>
  </si>
  <si>
    <t>2013 Integration Law in Flanders raises level of required Dutch courses from A1 to A2</t>
  </si>
  <si>
    <t xml:space="preserve">This article was cancelled by the Council of State by a judgment n°201.375 of February 26, 2010.  The council of State considered that the royal decree neither was in conformity with the law nor with the preliminary works. The consequence is that sufficient housing can be proven by any legal way. </t>
  </si>
  <si>
    <t>Under the terms of the law of September 15, 2006 (modifying article 10, § 2, al. 2 of the law of December 15, 1980), the family member must bring the proof that the rejoined foreigner lays out a sufficient housing. The concept of sufficient housing and its control were defined by the' royal decree of April 27, 2007 (inserting article 26/3 into the royal decree of October 8, 1981).</t>
  </si>
  <si>
    <t xml:space="preserve">In Belgium the Constitutional Court  121/2013 of 26 September 2013
interpreted some provision of the law on access to the territory, residence,
establishment and removal of  foreigners in
light of Directive 2003/86. Circular of 13 December 2013
explained how to apply certain provisions of the law, taking into account the way the
Constitutional Court interpreted the Directive.
</t>
  </si>
  <si>
    <t xml:space="preserve">8th of July 2011 law: sufficient and stable economic resources in order not to become a charge for the state. These resources must be at least equivalent at 120% of the Minimum Income of Integration (1232 euros). This calculation cannot take into account family benefits, welfare benefits (revenu d'integration sociale), financial social aid, waiting or transition benefits as well as unemployment benefits unless the sponsor is actively looking for work.
</t>
  </si>
  <si>
    <t>Resource requirement not required for family of a student or handicapped adult child</t>
  </si>
  <si>
    <t>2011 law introduces all four grounds also reunited family members who become divorced or separated must wait two years before applying for family reunification themselves for a partner abroad.</t>
  </si>
  <si>
    <t>2006 grounds more limited on A and D</t>
  </si>
  <si>
    <t>2011 law introduces all four grounds required by the EC Directive</t>
  </si>
  <si>
    <t>Only D for permanent reisdents and at the discretion of the minister</t>
  </si>
  <si>
    <t>2011 law extends the period of dependent residence from 2-3 years, meaning that an application for autonomous residence must come after three years</t>
  </si>
  <si>
    <t>Autonomous residence is granted after two years</t>
  </si>
  <si>
    <t xml:space="preserve">Residence requirment raised from 3 to 5 years: Law modifying the nationality Code in order to make the access to nationality immigration-neutral
Date of adoption &amp; date of entry into force: 14st of January 2013 – 21st of January 2013
</t>
  </si>
  <si>
    <t>3 years of legal stay. Two 20.02.2009 decisions by the Court of Cassation that the 7-year declaration option must include all periods of temporary residence and leave to remain.This confirms the preliminary works of the law and to the circular to 25th May 2007.</t>
  </si>
  <si>
    <t>Proof of social  integration (completion of integration programme, 400 hours of professional training, educational degree from country)</t>
  </si>
  <si>
    <t>2013 Nationality Act introduces employment requirement for 5-year procedure (none for 10-year procedure)</t>
  </si>
  <si>
    <t>No economic resource requirement</t>
  </si>
  <si>
    <t xml:space="preserve">Name of new law/policy: Law on amendment of and addition to the Law on Foreign Nationals in the Republic of Bulgaria (LFRB), introducing amendments also to other laws given below
Date of adoption &amp; date of entry into force: 13.01.2011 &amp; 01.02.2011
Summary of changes: 
 Article 33, Para.1 of the Law on Foreign Nationals in the Republic of Bulgaria is amended to state that long term residence holders and their family members are given access to the national labour market as Bulgarian citizens. They can be employed under the same procedure existing for Bulgarian citizens.
</t>
  </si>
  <si>
    <t>“Long-term residents” in Bulgaria are “third-country nationals with long-term residence permits in the Republic of Bulgaria”. Under Article 33(1) of the Law for Foreigners in the Republic of Bulgaria (LFRB), foreigners with long-term residence permits in Bulgaria shall be able to start work under equal conditions as Bulgarians. No need for a work permit. No work permit is required for third country nationals who are family members of Bulgarian, EU, EEA and Swiss nationals. Family members of long-term permanent stay have the right to work permit issued by the Employment Agency.</t>
  </si>
  <si>
    <t xml:space="preserve">Art.18 (3),1&amp;5 of the Employment Promotion Act stipulates the right to register at Employment Bureaus under equal conditions as Bulgarian and EU nationals to: Long-term residents in  Bulgaria; third country nationals who are family members of Bulgarian, EU, EEA and Swiss nationals. </t>
  </si>
  <si>
    <t xml:space="preserve">New Article 72d of the Law on Employment Promotion (amended in 2013) provides that holders of single permit for residence and work are equal to Bulgarian citizens with regard to information about available work places, intermediation for finding a job, working conditions, access to goods and services; education and professional training; recognition of diplomas; recognition of evidence for professional qualifications, freedom of association and access to trade unions.  The ‘single permit for residence and work’ is valid for a renewable period for up to one year (for reference, Article 24 i LFRB).  </t>
  </si>
  <si>
    <t xml:space="preserve">The right to recognize higher education and completed periods of study in foreign universities is laid down by the  State requirements for recognition of higher education and completed period of study in foreign universities (Art.2). Third country residents in Bulgaria who have obtained EU professional qualification have equal rights as EU nationals under Art.8 (1) it.3 of the Law for Recognition of Professional Qualifications.
</t>
  </si>
  <si>
    <t xml:space="preserve">Name of new law/policy: Law on amendment of and addition to the Law on Foreign Nationals in the Republic of Bulgaria (LFRB)
Date of adoption &amp; date of entry into force: 13.01.2011 &amp; 01.02.2011
Summary of changes: 
A definition for family members of a foreign national is introduced (Art. 2, Paras. 3 – 5). "Art. 2, Paras. 3 – 5 LFRB:""Art.2 (3) Family members of a foreigner as per this Act shall be:
1. a spouse;
2. children of the foreigner and of his/her spouse, including the adopted children, who are not of age of 18 years and are not in matrimony;
3. children of the foreigner, including the adopted children, who are not of age of 18 years and are not in matrimony, in the cases where he/she is entitled to the parental rights and the children are on alimony provided by him/her;
4. children of his/her spouse, including the adopted children, who are not of age of 18 years and are not in matrimony.
(4) (new – SG 9/2011; amend. and suppl. – SG 23/13) As family members shall also be considered the children of a foreigner or his/her spouse, who have turned 18 years age and who have not concluded matrimony in the cases where significant medical reasons require personal care for them or they are unable to provide for themselves due to the same reasons.
(5) (new – SG 9/2011) In the cases where the foreigner already has a spouse, who lives with him/her on the territory of the Republic of Bulgaria, union of the family with another spouse shall be forbidden."""
</t>
  </si>
  <si>
    <t xml:space="preserve">Long-term residence (up to one year) requires applicants to have accommodation, economic resources, mandatory security and insurance under the Bulgarian legislation (Art.24, (1&amp;2) of the LFRB).
The Draft law on amendment and supplementation of the LFRB specifies the amount of economic resources. The text “long-term residence requires persons to have accommodation, mandatory security and insurance, regular financial resources to the amount not less than the minimum monthly salary or pension under the Bulgarian legislation throughout the term of residence” is currently under public discussion.Under Art.24 (1) it.13 family members of foreign nationals of long-term residence (up to 1 year) are entitled to a long-term permit (up to 1 year) provided they have a visa and respond to certain conditions (provided housing, maintenance, obligatory insurance and security as per Bulgarian legislation).
</t>
  </si>
  <si>
    <t>No provision in Bulgarian legislation. The Draft law on amendment and supplementation of the LFRB stipulates the right to autonomous residence permit for spouses and children reaching age of majority following a period of 5-year stay in the country.</t>
  </si>
  <si>
    <t xml:space="preserve">According to Article 53 (3) of the Bulgarian Constitution primary and secondary education in state and municipal schools is free. School attendance up to the age of 16 is compulsory.
Children start school at the age of seven, and they are supposed to have turned or to turn seven in the year they join the first grade. Six-year-olds may join the first grade in case their physical and mental development allows for such a step. School education is compulsory up to the 8th grade. Parents or guardians who do not ensure the attendance of their children of compulsory school age at school are subject to fines. The right to education of foreign nationals in Bulgaria is regulated by the Public Education Act (PEA). As per §4 (1) of the Supplementary provisions of the PEA school education is free of charge for foreign nationals:  
• Allowed to stay in Bulgaria on a permanent basis;
• granted humanitarian status as per the Law on Asylum and  Refugees
• children (of compulsory school age  up to 16 years) of nationals of EU member states, European Economic Area and Swiss Confederation provided their parents or guardians are employed in the Republic of Bulgaria.
• Approved by resolutions of the Council of Ministers or by intergovernmental agreements in which this issue has been settled;
In accordance with the Law on Asylum and Refugees, foreign citizens with refugee status have the rights and obligations of Bulgarian citizens, including the right to education.
Foreigners with long term stay (up to one year) may be trained in Bulgarian schools by paying tuition fees.
There are no special provisions for children of undocumented migrants. Under §4 (3) of the Public Education Act “Foreign nationals may be trained in Bulgarian schools in the country and abroad on a fee paying basis. The fees to be paid by foreign nationals to state-maintained and municipal schools shall be endorsed by the Minister of Education, Youth and Science. The sums shall be used to promote the training process in the schools where the foreign nationals are being trained”. The text refers to all foreign nationals with the exception of persons mentioned under §4 (2). </t>
  </si>
  <si>
    <t xml:space="preserve">"Long-term residents in Bulgaria:
• Are entitled to social assistance under equal conditions as Bulgarian (Art2 (3&amp;4) of the Social Assistance Act)
• Are entitled to medical services under the Law of Health  under equal conditions as Bulgarians (Art83 (10), Law of Health"
</t>
  </si>
  <si>
    <t>Applicants for Bulgarian citizenship should present documents issued by relevant foreign authorities, certifying their release of former citizenship or declare their will to be released on acquiring Bulgarian citizenship. If no such document is applied, then it should be presented within a three-year period following receipt of the notification that the Citizenship Council with the Ministry of Justice has approved the application for Bulgarian citizenship (Art4, it.12 of Regulation No1 of 19.02.1999 for application of Chapter Five of the BCA).</t>
  </si>
  <si>
    <t>"Name of new law/policy:  Law on amendment of and addition to the Law on Foreign Nationals in the Republic of Bulgaria, introducing amendments to the Law on Bulgarian Citizenship
Date of adoption &amp; date of entry into force: 10.12.2013 &amp; 20.12.2013
Summary of changes:  Dual citizenship is allowed for certain categories of migrants in Bulgaria. According to the new Article 12, Paragraph 2 of the Law on Bulgarian Citizenship, the following groups of persons are exempted from the requirement to renounce one’s previous nationality:
1. Persons - spouses of Bulgarian citizens; 
2. Nationals of a Member State of the European Union, State Party to the Agreement on the European Economic Area or the Swiss Confederation; 
3. Nationals of countries with which Bulgaria has signed agreements, which establish reciprocity  .
Web-link: http://dv.parliament.bg/DVWeb/showMaterialDV.jsp;jsessionid=F80EC223696C1B82B239E5268A371544?idMat=81164 (Bulgarian text; no English language version has been accessible)
"</t>
  </si>
  <si>
    <t xml:space="preserve">in principle possible, but under conditions for yearly residents; legal claim for long-term residents </t>
  </si>
  <si>
    <t>In line with art. 54 of the Law on Foreigners (LEtr) the cantonal authorities can conclude integration contracts with family members of TCNs. Language courses are the most frequently adopted measures. The prolongation of the resident permits can be made subject on the fulfilment of the integration agreement. "Le conjoint ainsi que les enfants célibataires âgés de moins de 18 ans du titulaire d’une autorisation d’établissement ont droit à une autorisation de séjour. Son octroi peut être lié à la participation à un cours de langue ou à un cours d’intégration (art. 54, al. 1, LEtr ; directives ch. IV 2.1.4). Un regroupement familial au titre de l’art. 43 LEtr est possible lorsque le membre de la famille résidant en Suisse remplit toutes les conditions pour obtenir une autorisation d'établissement (durée du séjour, comportement), mais que celle-ci ne lui a pas encore été délivrée pour diverses raisons (retard dans le traitement du dossier, délai pour la production de documents)." Art. 54 mandatory  integration conditions or contracts can be edicted by cantons and are already in some cases  (most restrictiv practice); little experience up to now, because the new law enforced from 2008.  Art. 54§2 and 96 AL (see reviewer's remarks under q6) provide a legal basis for establishing integration conditions, except when there is a right to family reunification, since in thses cases there is no discretion (see reviewer's remarks under q32)</t>
  </si>
  <si>
    <t>the authorities can conclude an integration contract with a B-permit holder, but there are so far no rules on how the requirements have to be implemented in the cantons.</t>
  </si>
  <si>
    <t>Pre-primary level :[national level coordination]. In federalist Switzerland, education is a competence of subnational units, the cantons. At federal level, the rules stated above are 'recommandations', guidelines which are not legally binding. However 1) the 1991 Recomandation already mentions pre-primary as the school level that children of immigrants should be able to attend. Fruther, a 2003 document reaffirms the principle: schooling for all children. i.e. also undocumented [http://www.sans-papiers.ch/site/index.php?id=27]. Moreover, the HarmoS intercantonal agreement (in force since August 1st 2009, which is legally binding for the 12 of the 26 cantons that ratified the agreement) makes 2 years of pre-primary education compulsory - a feature which ensures effective opening of pre-primary education to all children whether documented or legal residents, migrants or not (http://www.edk.ch/dyn/15421.php).  Vocational training: [practice at subnational level]. Undocumented children are prevented from accessing apprenticeship, since they would need a legal stay  permit granting access to the labour market in order to be able to sign an apprenticeship contract. Political efforts to change this situation are ongoing. University education: [practice at subnational level]. Undocumented migrants may access university  (tertiary education) as there are no legal provision preventing them to do so; however they do not have access to university "in law". For post-obligatory schooling, there are no legal provisions. Secondary schooling is a possibility in some Cantons (e.g. Geneva). There, the only precondition to enter a secondary school is the health insurance of the minor in question.</t>
  </si>
  <si>
    <t>Since 2013, access to pre-primary education and vocational training is a legal right for all migrants (see HarmoS agreement and motion Barthassat), but still no legal right or explicit obligation in law to access academic routes for all categories of migrants.</t>
  </si>
  <si>
    <t>Both Swiss and foreing pupils as long as they qualify as foreign language speaking have  the right to support in language of instruction at pre-primary, primary and lower secondary schools , generally parallet to regular teaching http://www.edk.ch/dyn/15875.php.</t>
  </si>
  <si>
    <t>Person has resided in Switzerland for 12 years (3 of these must have been in the 5 years preceding the application). Source: http://eudo-citizenship.eu/databases/modes-of-acquisition?p=&amp;application=modesAcquisition&amp;search=1&amp;modeby=idmode&amp;idmode=A06</t>
  </si>
  <si>
    <t>12 years</t>
  </si>
  <si>
    <t>Additional info: general conditions by virtue of federal law (see art. 14 and 26 NL) + possible additional requirements depending on cantonal/communal law</t>
  </si>
  <si>
    <t>There is an integration requirement, but there are no indications on how this requirement should be fulfilled (courses etc.)</t>
  </si>
  <si>
    <t xml:space="preserve"> (1) cantonal conditions are applicable only to "ordinary" naturalization. For "simplified" naturalization of Swiss citizens' spouses no such conditions apply (art. 26 NL); (2) Sufficient economic ressources are an express legal condition in a minority of cantons only (E.G. GE, GR, JU)</t>
  </si>
  <si>
    <t>General condition of "respect for public order" expressed in art. 14 and 26 NL (very broad wording)</t>
  </si>
  <si>
    <t xml:space="preserve">There seems to be a much more strict policy on granting work permits to residents on temporary work permits. More claims seem to be refused on the basis of the needs of the market and the needs of the specific sector of employment, while the availability of nationals is also a very important criteria. As far as long term residents is concerned, that have aquired the status from another EU member state, according to 18ΚΔ and 18ΙΘ access to employment can be restricted according to the restrictions apply for the TCNs.  Through a circular ('residence permits for foreign companies employees'), the personnel of these companies is excluded of the procedures for residence permits (including their stagiers, domestic personnel, spouses, children)   </t>
  </si>
  <si>
    <t xml:space="preserve">The academic recognition is assigned to the State’s Agency, (http://www.kysats.ac.cy/?page=home&amp;catid=171&amp;lang=gr ) according to the specific conditions set by law. The TCN’s are eligible to make an application for their foreign academic titles to be recognized, since anyone can apply.
</t>
  </si>
  <si>
    <t xml:space="preserve">The measures taken are quite poor, while vocational training seems to be the most preferable measure, usually with funds from the European Refugee Fund and the European Integration Fund. A Committee of Experts has been established by the Ministry of Interior working on a plan about Integration. </t>
  </si>
  <si>
    <t>Third country nationals on a temporary residence permit as employees connected with a certain employer are excluded from unemployment benefits</t>
  </si>
  <si>
    <t xml:space="preserve">The House of Parliament voted for the Law transposing the Directive 2003/86/EC for family reunification on the 14.02.2007. The Directive should have been transposed until the 23rd of January 2006. At least an annual residence permit (18 KI (1)) </t>
  </si>
  <si>
    <t>According to 18ΛΣΤ the grounds for refusal include that the preconditions set are not or no longer met</t>
  </si>
  <si>
    <t>(grounds: all (a,b,c,d (see 18ΛΣΤ which asks for the preconditions of 18ΛΒ, ΛΓ, ΛΖ)</t>
  </si>
  <si>
    <t>according to 18ΛΣΤ (4), before refusal or withdrawal, due account is taken of (regulated by law) :                                                                                                               a. Solidity of sponsor’s family relationship
b duration of sponsors residence in MS and c. existing links with country of origin. Case d is covered only by the provision of 18ΛΕ (3), according to which in cases of domestic violence, trafficking etc a separate residence permit should by issued. This is dealt with in a later indicator.</t>
  </si>
  <si>
    <t xml:space="preserve">There is an explicit obligation in Cypriot law for all categories of migrants to have same access as nationals. However, there is a question mark as to what is happening in practice since  the  circular of the Ministry of Education of 2004, which put this legal stipulation in doubt: the access to education of children of undocumented migrants remains uncertain, as the Council of Ministers rejected the relevant decision of the Equality body in 2006 that ruled discriminatory the Ministry of Education circular to refuse registration for migrant children whose parents do not provide evidence of a valid permit (No. A/P 727/20060, 8.05.2006). The Ministry of Education in 2007 assured the interested parties that the current policy  is to enroll all pupils and  the presentation of a the parents' valid permit id not required; yet the circular has not been officially withdrawn which leaves considerable discretion to individual headmasters to decide. In fact, the Commissioner for Children Rights, in her latest Annual Report for 2008, referred to a complaint she received about the refusal of a secondary school to enroll a child of the an asylum-seeker due to the failure to produce assurance about residence. After the intervention of the commissioner the child was eventually enrolled. Currently the Equality and Antidiscrimination Authority is examining the issue.
On Primary and Elementary education law of 1993 and 2004 [ 24(I)/1993 and 220(I) 2004] access to pre-primary, elementary and Middle school is compulsory </t>
  </si>
  <si>
    <t>According to art. 18ΛΣΤ(1)(α) it is stipulated that application may rejected, revoked or its renewal denied when the preconditions no longer apply.</t>
  </si>
  <si>
    <t>An alien of full age and of good character, may apply for the acquisition of the citizenship of Cyprus by naturalization if he satisfies the Minister of the Interior that during the eight years immediately preceding the date of his application he has resided in Cyprus for periods amounting in the aggregate to not less than five years the last year of which must be a continuous stay in Cyprus.</t>
  </si>
  <si>
    <t>There is no specification at the law. Through the provision of "good character" the administration rejects the petitions. There is application of analogical reasoning of other laws, although this practice has been criticized by the Ombudsman</t>
  </si>
  <si>
    <t>(a) The law explicitly states 'on behalf' of the victim and this requires that the victim is a member and that the victim has sanctioned the proceedings.</t>
  </si>
  <si>
    <t>Family reunion permit holders have equal access as sponsor only after 1st year. Access to the labour market of TCNs is limited to same sector. Free change of employment status and stay permit scope (i.e. from dependent to self-employed working activity and viceversa) may occur only after 3 years of regular working stay in the country and only at the permit renewal phase from one year to another.</t>
  </si>
  <si>
    <t>Art.43 of law n.3801/2009 provides to reunified familiy members full access to employment without any condition</t>
  </si>
  <si>
    <t>TCNs in order to apply for self-employed activity must submit a business and viability plan proving that such activity would contribute to the development of Greek national economy, must deposit 60.000€ in a recognised bank, while some professions are reserved solely for nationals by law(i.e. open market sellers)</t>
  </si>
  <si>
    <t>All people employed within the Greek territory, regardless of their nationality, are subject to the benefits provided for by corresponding legislation, as far as they fulfill their responsibilities and pay their contributions.</t>
  </si>
  <si>
    <t>Art.14 of law n.3838/2010 on citizenship and political rights of immigrants. They are granted the right to vote only if they have been awarded the long term residence status, if they are holders of indefinite term 10 year permit, ethnic greeks with a 5 year residence after the acquision of such status and other categories (EU citizens holders of a valid permanent stay document for at least 5 years).
(art.17 of law n.3838/2010 on citizenship and political rights of immigrants)-legal migrants registered in the local election lists under the condition they have sufficient knowledge of Greek language in order to exercise their tasks-mandate, may be elected as municipal council members or council members of municipal districs, or local councillors. They may not be elected mayors or vice mayors. The EU nationals may also stand election only for these same  posts, described by the  correspondent, (according to art. 28, law 3463/2006)</t>
  </si>
  <si>
    <t>Number 460/2013 decision of the Council of State, Plenary Session: 4 February 2013
Amendment which annuls the right to "elect and to be elected" in municipal elections by expatriates and legally residing in Greece foreigners from third countries.
 Number 460/2013 decision of the Council of State: 4 February 2013 Amendment which annuls the right to "elect and to be elected" in municipal elections by expatriates and legally residing in Greece foreigners from third countries.</t>
  </si>
  <si>
    <t>Choice based on recent TV, Radio and internet campaigns (just started airing on April-May '10), sponsored by the General Secretariat of Immigration Policy of the Ministry of Interior. The campaigns regard a selection of immigrant issues, such as long term resident status and electoral rights</t>
  </si>
  <si>
    <t>February 2013: Electoral rights removed</t>
  </si>
  <si>
    <t xml:space="preserve"> Law 3879/2010 Development of Lifelong learning and other provisions, Article 26, Par.7a: 21 September 2010): Introduces new conditions for third country nationals to apply for a long term stay permit: a) adequate knowledge of the Greek language and b) knowledge of elements of Greek history and Greek culture.
</t>
  </si>
  <si>
    <t>After a total of 10 years of residence within the last 12 years</t>
  </si>
  <si>
    <t xml:space="preserve">For the basic categories its 5-7 years, depending on when the applicants legal residence has commenced, art. 2 &amp; 25, law 3838/2010.  Option 1:  7 years of continuous residence prior the application (the applicant immigrant should be also holder of a LTR permit), according to art.2 of law n.3838/2010 on Greek citizenship and political participation of ethnic Greeks and legal immigrants. More favourable conditions (no 7 years requirement) apply for ethnic greek immigrants and for those born in the country. The law provides for min 7 years for all other categories (EU citizens, refugees). Under transitional provisions (art.25) those immigrants who at the publication of the law in the official gazette had already completed 5 years of legal residence in Greece have the right within a 2 years' limit to apply for citizenship. </t>
  </si>
  <si>
    <t xml:space="preserve">2013: End of transitional phase and increase of residence requirement from 5 to 7 years.
</t>
  </si>
  <si>
    <t xml:space="preserve"> Number 460/2013 decision of the Council of State, Plenary Session: 4 February 2013
Summary of changes: The decision also annuls the granting of citizenship to children of third country nationals which were born in Greece or have attended Greek school for six years (the right of citizenship on that basis and the right to elect and to be elected were granted by the Law 3838/2010)
</t>
  </si>
  <si>
    <t>Law n.3838/2010 provides acquisition of nationality upon application by both parents only if residing both legally in the country for &gt;5 years - Under transitional provisions, more favourable conditions apply for those who are already born in the country at the publication of the law in the official gazette: both parents should reside legally, but only one should reside for a min of 5 years. For this category there is a 3 years limit within which application should be submitted.</t>
  </si>
  <si>
    <t>Sanctions include a, b, c, f, h, and also e</t>
  </si>
  <si>
    <t>Grounds a and b.</t>
  </si>
  <si>
    <t xml:space="preserve">5) “European Law 2013” – Legge n. 97/2013
Date of adoption: 6/8/2013
Date of entry into force: 4/9/2013
A non-EU citizen with a long term permit (EU permit for long term residents) can be a civil servant at the same conditions of an EU citizen. Previously, according to the prevalent opinion, except in special cases non-EU citizens were not allowed be civil servants. </t>
  </si>
  <si>
    <t xml:space="preserve">Invalidity benefits are only for long-term residents. The maintenance of residence in Italy is a condition for eligibility for old-age pensions.
</t>
  </si>
  <si>
    <t xml:space="preserve">Allowed if they have no family support in their country of origin
Adult child cannot look after himself due to serious health conditions </t>
  </si>
  <si>
    <t xml:space="preserve">D.lgs. 160/2008 modified previous law in the sense of allowing family reunions between parents and sons at the condition parents have not any other sons in their country of origin, or if they are older than 65 in the case that the sons living in their country of origin cannot look after them for serious and documented health problems
</t>
  </si>
  <si>
    <t>Before the agreement there was not a requirement.</t>
  </si>
  <si>
    <t>Law 94/2009 changed the art. 29, co. 3, lett. a), d.lgs. 286/98 prescribing that the sponsor has to provide an accomodation meeting not only the general health standards, but even the suitability of property conditions according to town offices judgement.</t>
  </si>
  <si>
    <t xml:space="preserve">Neither the Guidelines for the access and the integration (Miur-Ministry of Education, 2006) nor the Circular of the Ministry of Education –MIUR- n. 2 MIURAOODGOS prot. n. 101/R.U.U Rome, 8th of January 2010: Indications and recommendations for the integration of pupils without the Italian citizenship establish systematic provisions of guidance or systematic provisions of  financial resources. However, recently, 3rd of May 2010 there has been a MIUR Circular, concerning ad hoc financial measures for projects concerning areas at risk, where the concentration of immigrants is especially high. Oggetto: Art. 9 del C.C.N.L. Comparto Scuola – Misure incentivanti per progetti relativi alle aree a rischio, a forte processo immigratorio e contro l’emarginazione scolastica. Anno Scolastico 2009/10.
</t>
  </si>
  <si>
    <t>According to art. 9, c. 2 bis (as modified by law 94/2009) there is a italian language test for people requesting the long term residence permit, whose elements are still to be defined by a Minister decree not yet made at the present time http://www.interno.it/mininterno/export/sites/default/it/sezioni/servizi/legislazione/immigrazione/0954_2010_06_16_DM_04062010.html</t>
  </si>
  <si>
    <t>Consecutive period of 1 year allowed, if destination is external to EU Member States</t>
  </si>
  <si>
    <t>Uninterrupted legal residence until eighteenth year + declaration</t>
  </si>
  <si>
    <t>Generally income must be higher than the minimum required to have permit of stay</t>
  </si>
  <si>
    <t>TCNs on temporary work permits do not have the right to change employer or sector.  Third country national workers are able to accept employment only with work permit which indicates the job (position) and the enterprise, agency or organisation at which the alien will be employed.</t>
  </si>
  <si>
    <t>No access to placement services for those with a work permit. However, all TCNs can access services of general economic interest.</t>
  </si>
  <si>
    <t>Since 2010 Law on Citizenship, the only category of TCNs exempt from this requirement are persons granted refugee status.
A: Article 7. 9 of new 2010 Citizenship Law: he has acquired citizenship of the Republic of Lithuania while having refugee
status in the Republic of Lithuania.</t>
  </si>
  <si>
    <t> Law on Equal Treatment does not specifically covers social security, but it covers services.</t>
  </si>
  <si>
    <t>In 2007 there was no possibility to launch a civil claim in case of discrmination.
According to the Code of Administrative Offences the sanction means fine and these money goes to State budget, but not for a victim.</t>
  </si>
  <si>
    <t>July 2008 Law on Equal Treatment
July 2008 Law on Equal Treatment (Article 4) has a provision on the shift of the burden of proof in all judicial and administrative procedures. However, this provision is not repeated in other procedural legislation (Code of Civil Procedure).</t>
  </si>
  <si>
    <t>No conditions for access for family reunion permit holders. Temporary work permit holders are tied to their sector, but not to their employer. Workers could change employers, sectors or professions after three years.</t>
  </si>
  <si>
    <t>Law 17 February 2009 introducing "language holiday" (congé linguistique) from work http://www.guichet.public.lu/citoyens/fr/travail-emploi/conges-jours-feries/formation-professionnelle/conge-linguistique/index.html. However this is generic Luxembourgish language training (limited in terms of hours) and not work-related content but allows greater flexibility to attend courses for foreign workers</t>
  </si>
  <si>
    <t>There is no law on family reunion. The practice does not foresee any specific period of residence but such family reunion is accepted only for persons who are supposed to live in Luxembourg as long-term residents.</t>
  </si>
  <si>
    <t>Article 69 of the  2008 Immigration Law provides that, third-country nationals holding residence permits valid for at least one year, and who have a well-founded possibility of obtaining long-term residence status, and who reside for at least twelve months in Luxembourg, can request family reunification for the family members when they (1) show proof of having stable, regular and sufficient financial resources to meet their own needs and those of their dependent family members, without resorting to the social assistance system, as specified by Grand-Ducal Regulation; (2) have adequate housing to lodge their family members; and (3) have health insurance for themselves and their family members.</t>
  </si>
  <si>
    <t xml:space="preserve">EU citizens and TCNs can vote and stand for all municipal positions, including the mayor. Loi du 13 février 2011 portant modification de:  1. la loi communale modifiée du 13 décembre 1988, 2. la loi électorale modifiée du 18 février 2003. 
</t>
  </si>
  <si>
    <t>The president is designated by the Ministry of Family Affairs.
The Law of 27.07.1993 on the integration of foreigners in the GDL and social action in favor of foreigners provides that the CNE can draft reports on its own initiative or that of the government, but not the right to a response to the government.</t>
  </si>
  <si>
    <t>Articles 17-19 of Luxembourg’s Law of 16 December 2008 on the hosting and integration of foreigners provides a new legal basis for the existing Conseil National pour Etrangers [National Council for Foreigners] (CNE), whose mission is to study problems concerning foreigners and their integration in Luxembourg, and suggest measures for the improvement of the situation of foreigners and their families.
Only the right of initiative to make reports is guaranteed in law. Article 18 of the Law of 16 December 2008 on the hosting and integration of foreigners, the CNE's is charged with studying, on its own initiative or that of the government, problems concerning foreigners and their integration in Luxembourg, and suggest measures for the improvement of the situation of foreigners and their families. It will submit an annual report on foreigner integration in Luxembourg to the government, which will make the report public.</t>
  </si>
  <si>
    <t>The right of initiative to make reports is guaranteed in Article 18 of the Law of 16 December 2008 on the hosting and integration of foreigners. The CNE's is charged with studying, on its own initiative or that of the government, problems concerning foreigners and their integration in Luxembourg, and suggest measures for the improvement of the situation of foreigners and their families. It submits an annual report on foreigner integration in Luxembourg to the government, which is public. The national body can also take postions without being asked for by the government (2011).</t>
  </si>
  <si>
    <t xml:space="preserve">Basic non-structured interview </t>
  </si>
  <si>
    <t>In the law of 2001, dual citizenship was not tolerated according to the very restrictive rules entailed in art. 25 LNL.</t>
  </si>
  <si>
    <t>TCN is able to work only with a work permit, until he/she receives a permanent residence permit on any ground (e.g.after 5 years of employment with a temporary residence permit)</t>
  </si>
  <si>
    <t>TCN is able to work only with a work permit (and only in take the type of job indicated therein), until he/she receives a permanent residence permit on any ground (e.g.after 5 years of employment with a temporary residence permit). Certain categories of TCN with temporary resident permits have the same access to employment as nationals (e.g, residents on family reunion permits or students (up to 20 h/week))</t>
  </si>
  <si>
    <t>TCN are not allowed to take a position in the civil service.</t>
  </si>
  <si>
    <t>March 2010: TCN has an equal access to vocational training/study grants, if he/she has a permanent residence permit on any ground (e.g.after 5 years of employment with a temporary residence permit)</t>
  </si>
  <si>
    <t>Name of new law/policy: Amendment to Law on Universities
Date of adoption &amp; date of entry into force: 14.07.2011/01.08.2011
Summary of changes:
According to the added Article 83.1 foreign students are now eligible for national budget stipends .
 The Law now says that, in accordance to the international agreements that have been signed, the state funding can be allocated for university or college so as to cover stipends for foreign students. The requirements and administration of these stipends are regulated by the Cabinet of Ministers.
Currently, these regulations state that the foreigner can apply for these stipends only in two cases – if there is an international agreement indicating that stipends have to be provided to the students from the country in question or in cases where the foreigner comes from a country where stipends are provided to Latvian students.</t>
  </si>
  <si>
    <t>Temporary residence permit holders (with some exceptions  - such as spouses of holders of permanent residence permits)  are not entitled to unemployment benefits or social assistance. Family benefits are only available for permanent residents.</t>
  </si>
  <si>
    <t xml:space="preserve">NB - According to the Immgration law,  the relatives in the ascending line of the foreigners cannot apply for a residence permit (only for a permit of up to 6 months every year); however, the Law on the status of the long-term resident only speaks of the "family members" without specifying who these family members my be - thus, if this latter law is intepreted in accordance with the directive 2003/109, parents of long-term residents should be able to reunite their children - however, it is not expressly stated in the law
According to the Immgration law,  the adult children cannot apply for a residence permit (only for a permit of up to 6 months every year); however, the Law on the status of the long-term resident only speaks of the "family members" without specifying who these family members my be, thus dependent adult children might in fact be able to apply </t>
  </si>
  <si>
    <t>Also: insufficient means; sentence for  serious crimes, absence from Latvia, work without work permit etc.</t>
  </si>
  <si>
    <t>"At least five years" spent legally (with a residence permit) in Latvia immediately before applying for the status, the periods of absence  not exceeding 6 consecutive months or 10 months alltogether (or justified absence, such as illness,  force majeure et al.)</t>
  </si>
  <si>
    <t>According to Article 9, citizens of Latvia may now have an additional (dual) citizenship (limitations apply ).
Up until the introduction of this article, dual citizenship was not an option in Latvia. With the amendments, it is now introduced, but currently only with certain countries: EU member states, European Free Trade Association member states, NATO member states, Australia, Brazil and New Zealand.
A: Exemption applies to refugees, as regulated by article 12, clause 6 of the Citizenship Law</t>
  </si>
  <si>
    <t>Temporary work permit holders are tied to specific employer. Family reunion permit holders must apply for a work permit.</t>
  </si>
  <si>
    <t xml:space="preserve">Quota of work permits is the instrument of limiting the maximum number of aliens in the labour market and has been annually determined by the Government since 2004. It takes into account fluctuations and conditions of the labour market, but it may not exceed 5 per cent of the actively working population of Slovenia on an annual basis. The quota includes TCNs who seek access to the Slovenian labour market for the first time or are coming into the country annually to be employed or perform other forms of temporary contract work on various grounds. Is is allocated for employment, seconded workers, training and advanced training, seasonal work and individual services of TCNs. Besides these purposes, TCNs who are to gain a new work permit are categorised in the following priority order: (i) those who are to be issued a work permit irrespective of the situation and conditions on the labour market; (ii) immediate family members of TCNs in possession of personal work permits for an indefinite period of time; (iii) TCNs with professional qualifications in skill-shortage occupations; (iv) migrant workers from neighbouring countries; (v) long-term residents and close family members of TCNs who have a temporary residence permit. The quota does not include workers who are according to international agreements equated with Slovenian nationals, workers who do not need a work permit, TCNs with a personal work permit, representatives and seconded workers from third countries undergoing further training courses (Refer to Articles 5 and 6 of the Employment and Work of Aliens Act). Other instruments can be activated in cases of an excessive influx of foreign labour. In addition to new employment or work of aliens being non-permissible when it has negative effects on the restructuring of the economy and the employment rate, the Government may set restrictions or prohibitions on the influx of new workers from third countries in its entirety or from specific regions if there are well-founded reasons that this is in public or general commercial interest. In March 2009, the procedure for issuance of an employment permit without the labour market test to combat shortage of certain occupations /skills, which was introduced a year before, was removed by the amended Rules on work permits, on registration and de-registration of work and on the supervision of the employment and work of aliens (see Official Gazette of the Republic of Slovenia, 27/2008 and 28/2009). 
In June 2009 the Government adopted a temporary measure - Decree on restrictions and prohibition of employment and work of aliens (Official Gazette of the Republic of Slovenia, 44/2009), by activating for the first time Article 5 (7) of the Employment and Work of Aliens Act which says that “the Government may, in addition to the overall quota, also set restrictions and prohibitions on the employment of or work by aliens by region, area of activity, company and occupation. It may also set restrictions or prohibitions on the influx of new alien workers in its entirety or from specific regions if there are well-founded reasons that this is in the public interest or the general commercial interest.” The first set of measures included inter alia ban on seasonal employment except forestry and agriculture, the second set included inter alia prohibition of employment from certain regions by transferring the unused portion of employment permits quota for 11,000 permits for 2009. The remaining quota was in 95 percent allocated to TCNs residing in the territory of the former Yugoslavia, excluding Kosovo and 5 percent for all other TCNs, residing in other third countries, including Kosovo. At the same time 1000 employment permits for higher skilled workers were ensured (higher level of education at minimum and a minimum wage of 2.5 Slovenian minimum wages). Decree was amended twice in 2010 and prolonged these temporary measures until the end of 2010 (Official Gazette of the Republic of Slovenia, 33/2010). 
Draft Act Amending the Employment and Work of Aliens Act (as published by the Ministry of Labour, Family and Social Affairs on 26 May 2010) does not prescribe obligatory annual work permit quota. </t>
  </si>
  <si>
    <t xml:space="preserve">In 2010 the  Exercise of Rights to Public Funds Act (Zakon o uveljavljanju pravic iz javnih sredstev) anulled the provisions of the Scholarship Act that provided for study grants for TCNs with permanent and temporary residence permit and their family members, meaning that TCNs had no access to study grants at all.     </t>
  </si>
  <si>
    <t>2011: All temporary and permanent non-EU residents (except seasonal workers) are now eligible to sponsor their families.</t>
  </si>
  <si>
    <t>TCN with one year's residence</t>
  </si>
  <si>
    <t xml:space="preserve">No limitation to duration of residence/permit applies to researchers and those who have residence permit for the benefit of the state as decided on competent Ministry opinion. </t>
  </si>
  <si>
    <t>The Higher Education Act (2006) recognises equal access to higher education for migrant pupils, who are descendants of foreign born Slovenes ( without Slovene citizenship); migrant pupils from other members states of EU have equal access as Slovene citizens. Other migrant pupils can access higher education under the same condition as Slovene citizens, if the principle of reciprocity applies with the respective members state ( under billateral or other agreements between Slovenia and the respective State.)</t>
  </si>
  <si>
    <t>According to Aliens Act, Art.82 (Official Gazette 107/2006) the state should guarantee information, inter alia, on rights and duties. I have not noticed an 'active policy of information'. The regulation on the above mentioned integration article is in preparation.</t>
  </si>
  <si>
    <t>examination at an "elementary level"</t>
  </si>
  <si>
    <t xml:space="preserve">The national anti discrimination Act  is The Implementation of the Principle of Equal Treatment Act (IPETA), which came in force on 7 May 2004. According to the Act, equal treatment is required irrespective of personal circumstances such as nationality, racial or ethnic origin, sex, state of health, disability, language, religious or other conviction, age, sexual orientation, education, financial status, social status or other personal circumstances. Discriminatory acts shall be prohibited in every field of social life and especially in the fields of employment, labour relations, participation in trade unions and special interest associations, education, social security, and access to and supply of goods and services. </t>
  </si>
  <si>
    <t>Article 23 of the IPETA states that non-governmental organisations shall have the right to take part in judicial and administrative proceedings initiated by alleged victims of discrimination, however according to the national law the only legal person who can be a representative at the courts is a law society. The only way to involve an NGO is for the victim to give authorisation for representation to one of the employees of the NGO. If the latter is the case, two situations can arise: NGO employs an attorney at law, in which case, he as a physical person, will be representing the victim. However, no NGO in Slovenia actually employs an attorney at law. In second case,  emplyees of NGOs can be authorised to represent a victim however only in disputes of little value or administrative procedures ( in all other instances the preson can only be represented by an attorney at law).</t>
  </si>
  <si>
    <t>The Advocate of the principle of Equality can  refer the case to the relevant inspection service, which starts an official administrative procedure. The inspection has to take in consideration the facts of the case established by the Advocate ( the national independent agency).</t>
  </si>
  <si>
    <t xml:space="preserve">The most significant change first (in 2012) allowed the family members with a temporary residence permit for purpose of family reunification to enter the labour market earlier than 12 months after their arrival and without a work permit. However, this change only lasted for approximately a year, when Ministry of Labour, Social Affairs and Family of the Slovak Republic (“Ministry of Labour”) reintroduced by the latter amendment of Act on Employment Services an obligation to apply for a work permit during the first 12 months of the stay. </t>
  </si>
  <si>
    <t>Situation remained unchanged compared with 2007. Temporary resedence permit holders may enter the labour market under following conditions: a) workers must apply for work permit and for temporary residence permit for purpose of employment; Change of permit is necessary if they change employer or place of work, b) students may only work 10 hours per week without work permit c) Family reunion permit holders may start to work after 12 months of continuous stay in SVK.</t>
  </si>
  <si>
    <t>Family reunion permit holders have access to labour market only after 12 months of continuous stay. Temporary work permit holders do not have the right to change job or employer.</t>
  </si>
  <si>
    <t>More favorable treatment is applied to EU nationals - for TCN both Academic and Proffessional recognition is not automatic.</t>
  </si>
  <si>
    <t>permanent residence: after 5 years and upon certain conditions</t>
  </si>
  <si>
    <t>consultation exists for asylum seekers and refugees only</t>
  </si>
  <si>
    <t>State support is aimed at organisations dealing with asylum seeker and refugees.</t>
  </si>
  <si>
    <t xml:space="preserve">more than 180 days continuously without informing police in writing </t>
  </si>
  <si>
    <t>permanent residence of "at least five years" is required</t>
  </si>
  <si>
    <t>Since October 2007, No standards are stipulated by Citizenship Act and language test remains based on administrative discretion. Applicant must demonstrate command of the Slovak language by a test, both written and oral and demonstrate a general knowledge of the Slovak Republic according to Article 8., par. 5-8 of Act. Applicant must understand meaning of a question and to give an answer to selected topic. Before, language at ground level - "ground level" means ability to understand meaning of a question and to give an answer. No test is used. Language is examined by an interview</t>
  </si>
  <si>
    <t xml:space="preserve">Citizenship Act does not provide for special integration measures. However, to be considered sufficiently integrated an applicant must pass the test of the Slovak language and knowledge of Slovak republic pursuant to the scope stipulated by the Citizenship Act. Under Article 8 par. 4 personal questions about his/her life and their significant others, questions related to general issues, particularly history, geography and socio-political development of the Slovak Republic are imposed. Administrative discretion. Before October 2007, there was no such requirement. </t>
  </si>
  <si>
    <t xml:space="preserve"> reasons like administrative expulsion or judicial expulsion causes automatically lost of residence in the coutry which is the very prerequisite for the acquisition of citizenship. The reality is that the competent body takes into account "public interest" which can be very broadly interpreted. Therefore every kind of administrative offence can cause rejection of the application.  In the practice the reason for rejection of an application can be a  statement of the police or secret service that the applicant might be a threat for security without any further explanation. This is however not the official reason for the rejection of the application - in such cases the competent body uses  very broad and general reasons why the application was rejection (there is no right to citizenship guaranteed, short time of residence, lack of integration etc.).</t>
  </si>
  <si>
    <t>some laws refer to the ground "other status" under which also nationality can be subsumed</t>
  </si>
  <si>
    <t xml:space="preserve">2008: Article 6 Paragraph 2 of Anti-discrimination Act - new definition of principle on equal treatment was established </t>
  </si>
  <si>
    <t xml:space="preserve">2008: Article 5 Paragraph 2 Sub-paragraph (a) of Anti-discrimination Act - new definition of principle on equal treatment was established </t>
  </si>
  <si>
    <t xml:space="preserve">2008: Article 5 Paragraph 2 Sub-paragraph (d) of Anti-discrimination Act - new definition of principle on equal treatment was established </t>
  </si>
  <si>
    <t>for a) and b) Article 10 of Anti-discrimination Act fo c) Slovak National Center for Human Rights and other non-governmental organizations dealing with anti-discrimination can file public actions, introduced by Amendment No. 384/2008 Coll., effective 15.10.2008 (JUDr. Daniela Gemerska, Slovak National Center for Human Rights)</t>
  </si>
  <si>
    <t>Article 1 Paragraph 2 Sub-paragraph (e) and (g) of Slovak National Centre for Human Rights Act - competence to investigate granted in 2008</t>
  </si>
  <si>
    <t xml:space="preserve">Act No. 365/2004 Coll. on Equal Treatment in Certain Areas and Protection against Discrimination, amending and supplementing certain other laws (Antidiscrimination Act) Amended by Act No. 32/2013 Coll. The amendment extended the possibility to adopt Affirmative actions on members of racial and ethnic groups and national minorities (reasons for their use could not be based on ethnicity before April 2013), but rather on socio-economic disadvantage. Adoption of temporary measures aimed at eliminating disadvantages (especially social and economic) arising from belonging to these groups will thus not be considered discrimination.  According to "§ 8a (4) The authorities adopting positive action measures shall be obliged to monitor, evaluate and publish measures taken in order to assess the justification for their continuation and report to the Slovak National Centre for Human rights of the facts." It seems like assessment is done within their discretion.
</t>
  </si>
  <si>
    <t>Article 8a of Anti-discrimination Act - temporary positive action on the basis of age and disabilities is allowed, assesment of the measures by public bodies is mandatory (reports to Slovak National Center of Human Rights)</t>
  </si>
  <si>
    <t xml:space="preserve">B since 2009: Acse’s integration activities have been transferred to Ofii (French office of immigration and integration). Training provided are only generic language training. Some TCN’s can have an assessment of skills when they sign their CAI. Differents "accord-cadre" signed, since 2007, between State and occupational sectors in order to promote employment of newly arrived immigrants (http://femmes.gouv.fr/dossiers/egalite-professionnelle/promotion-de-legalite-professionnelle/10-les-accords-conclus-par-letat-avec-des-partenaires-publics-et-prives/ et http://www.diplomatie.gouv.fr/fr/IMG/pdf/L_essentiel_sur_l_integration_Promouvoir_l_integration_des_immigres_legaux.pdf ). </t>
  </si>
  <si>
    <t>2 new « accords cadres » have signed on 27/12/2007, setting general goals, that already existed before, to promote integration of migrant youth &amp; migrant women.  http://www.lacse.fr/ancsec_internet/ressources/files/ILD___new/accords_cadres/Accord-cadre_ACSE-SDFE-DPM-DIV.pdf The earlier Accords Cadres dates from 2003. http://www.travail-solidarite.gouv.fr/espaces,770/femmes-egalite,772/egalite-professionnelle-l-accord,6330.html</t>
  </si>
  <si>
    <t xml:space="preserve">l'article R. 311-30-2 du code de l'entrée et du séjour des étrangers et du droit d'asile : language  test/assessment is obligatory (with some exceptions) and if the minimum level is not fulfilled, applicant is required to take a training. But if after this training his level is still insufficient, it is not an impediment for the applicant for the suceed of his family reunification procedure </t>
  </si>
  <si>
    <t>l'article R. 311-30-2 CESEDA  + Arrêté 1er décembre 2008, NOR:IMIC0827547A : JO 5 déc:
Evaluation of level of knowledge of French republican values</t>
  </si>
  <si>
    <t>A applies. No policies on French language learning at pre-primary level. Support in the language of instruction is provided during the primary level (age 6 to 11), in special structures called CLIN (induction forms), set in primary schools where there is a number of such pupils. Pupils usually do not attend such forms full time. Moreover, CLINs may welcome also pupils from other schools of the neighbourhood. When non-French speaking pupils are not enough in a neighbourhood to maintain a special form, special teachers may move from one school to the other to help them during a few hours a week. 
CLA-NSA: special structure for children who did'nt attended school before arriving in France. CLA for children attending school before, education is adapted to their level.</t>
  </si>
  <si>
    <t>2012 Circulars including  n°2012-143 du 2-10-2012(BOEN spécial n°37 du 11 octobre 2012): "If the language knowledge of the student, notably in terms of understanding and writing, remains insufficient, the student must be able to benefit from assistance and resources adapted to their needs to progress and attain a sufficient level compatible with the demands of teachers in mainstream classrooms."</t>
  </si>
  <si>
    <t>The is a large diversity of ways of working in the CLINs, no standard method, nor tools. These structures are not strongly monitored.</t>
  </si>
  <si>
    <t xml:space="preserve">precision : official standards for learning French as a second language are not necessarily ignored in CLINs. But they are not mandatory. CLINs practices are close to the art of bricolage, I would say. I don't know a good academic study on these issues. I know that General Inspectorate recently wrote a report, but it was not made public  </t>
  </si>
  <si>
    <t xml:space="preserve">None yet: See third 2012 October circular: See third circular http://www.education.gouv.fr/pid25535/bulletin_officiel.html?cid_bo=61527 2.3 "An evaluation tool, designd at national leve, is intended to permit the evaluation of newly arrived foreign-speaking students during their initial training. </t>
  </si>
  <si>
    <t>experiment: "Parcours de réussite professionnelle, PARP" special grants provided by the ministry of immigration, integration and natinal identity to excellent students beginning higher education who previously were pupils in CLIN ou CLA. 12 grants awarded in april 2010. Each amounts to 2400 euros a year and is valid for 3 years</t>
  </si>
  <si>
    <t>Administrative (police) subjective discretion of suficient knowledge « according to the applicant's condition »</t>
  </si>
  <si>
    <t>Since 1st January 2012, ‘linguistic assimilation’ is no longer assessed by a civil servant: applicants must present a linguistic diploma, awarded by an institution accredited by the French State, that certifies the B1 level of the Common European Framework of Reference
for Languages</t>
  </si>
  <si>
    <t xml:space="preserve"> According
to Article 21-24 of the Civil Code, the outcome of the assimilation interview is the signature,
by the applicant, of the ‘charter of rights and duties of French citizens’, which recalls the
principles, values and essential symbols of the French Republic (decree of 30 January 2012).
The decree specifies what kind of knowledge is evaluated with the help of questions asked in
the form of a multiple-choice questionnaire (MCQ) by the civil servant. For example, the
questionnaire included questions such as “Who do you associate with the Arc de Triomphe?
(1) Napoleon (2) The General de Gaulle (3) Julius Caesar”.  The decree provided that the questionnaire should enter into force no later than 1st July
2012.</t>
  </si>
  <si>
    <t xml:space="preserve">circular of 16 October 2012 indicates that the degree of knowledge will be assessed through natural
conversation, and not through an ‘artificial’ questionnaire. A second circular of the Minister of the Interior, also dated 16 October 2012, recalls that the applicant must sign the charter and if he/she refuses to sign, the application would be
declared inadmissible for ‘lack of assimilation’. If the application is approved, the charter is
given to the new French citizens during the ceremony of reception in French citizenship </t>
  </si>
  <si>
    <t xml:space="preserve">Decree n°2013-794 concerning access to French nationality - There is still an integration test/assessment, but the test is no longer based on a multiple choise test. It is assessed during an interiew between the applicant and the administrative officer. The level is assessed according to a "citizen" booklet and not anymore according to primary school level. 
Decree n°2013-795 concerning experimentation of new rules for acquisition procedure: The decree introduces an experimental scheme concerning nationality acquisition procedure. Facing marked geographical inequalities to access French nationality, this experimental scheme aims to reinforce qualitative and quantitative capacities to process nationality applications. Decision in case of nationality application would no longer be taken by departmental prefect but by some prefectures designated at inter-departmental level. Moreover, in this scheme, personal interview with a prefecture agent is replaced by an interview with a specific commission. This plan is currently implemented in 11 French departments. </t>
  </si>
  <si>
    <t xml:space="preserve">2013 circular also addresses professional integration of candidates: the minister asks that current labor market conditions and steps taken by the candidate be taken into account. He also recommends that application file of young graduates and students in “sectors of excellence” be examined “with open-mindedness”. </t>
  </si>
  <si>
    <t xml:space="preserve">Law no 2008-496 completed transposition by stipulating a definition of direct and indirect discrimination in article 1, adding an explicit reference to instructions to discriminate that applies to all grounds as regards employment ( article L1132-1 LC and article 6 of Law no 83-634 in public service), However, it has eliminated explicit reference to the ground of nationality in private employment law, this ground is therefore now only covered by article 225-2 of the Penal Code in matters of explicit direct discrimination or by trigerring indirect discrimination in private employment law (article L1132-2 LC). </t>
  </si>
  <si>
    <t>The law provides for a prohibition of discrimination on grounds a) and c), and Constitutionnal law provide for equality on the basis of religion.</t>
  </si>
  <si>
    <t>The law provides for a prohibition of direct and indirect discrimination on grounds a). However legislation no longuer explicitely prohibits discrimination on ground c) but general principles of public law insures access to all to education regardless of nationality even for illegal foreigners. Finally, Constitutionnal law provide for equality of access on the ground of religion.</t>
  </si>
  <si>
    <t>The law provides for a prohibition of discrimination on grounds a) and c), and general principles provide for equality on the basis of religion</t>
  </si>
  <si>
    <t>Law no 2008-496 completed transposition by providing protection for race, origin and sex. However, Constitutional law provides for protection on the ground of religion and public law provides for equal protection on the ground of nationality suject to legal residence in the country.</t>
  </si>
  <si>
    <t>Grounds a), b) and c) are covered by  article 225-2 of the Penal Code and by Law no 2002-72 as it relates to the prohibition of direct and indirect discrimination in access to housing.</t>
  </si>
  <si>
    <t>Law no 2008-496 repealled article 19 of Law no 2004-1496 and completed transposition by providing a definition of direct and indirect discrimination in article 1, applicable to all texts on discrimination. On 30 October, 2009 the Conseil d'Etat has renedered a judgment providing for the shift in the burden of proof in all administrative procedures relating to discrimination law.</t>
  </si>
  <si>
    <t>For, race, origin, ethnic origin and nationality Article 19 of the law 2004-1486 of December 30, 2004 provides for the shift in the burden of proof before both the civil and administrative tribunal. For other grounds, the shift in the burden of proof only applies before civil courts.</t>
  </si>
  <si>
    <t>These obligations exist only for age, sex and disability.</t>
  </si>
  <si>
    <t xml:space="preserve">Only Estonian citizens can work as a a sole proprietor who provides security services. </t>
  </si>
  <si>
    <t>Law: Labour Market Benefits and Services Act (2005): https://www.riigiteataja.ee/akt/948762</t>
  </si>
  <si>
    <t>The Government of the Republic of Estonia Regulation No 89 of 6 April 2006 “Criteria and Procedures for Assessment and Academic Recognition of Foreign Qualifications and for Use of Title of Qualification Granted in Foreign Education System: https://www.riigiteataja.ee/akt/128052011008?leiaKehtiv</t>
  </si>
  <si>
    <t>A: Occupation-specific language training is available in Estonian started under Estonian Integration Programme 2008-2013: Professional language studies, Teaching of Estonian in vocational schools, Workplace exchanges to boost Estonian language skills, 
Language studies for public sector workers</t>
  </si>
  <si>
    <t xml:space="preserve">The requirement is less stringent in case of children; no time limits for spouses of the donor who is in the so-called short-termed employment (up to 6 months). </t>
  </si>
  <si>
    <t xml:space="preserve">Normally the precondition to join the TCN is that the TCN has lived in Estonia for 2 years and they have to have a legal income for the past 6 months to cover the living costs. http://www.politsei.ee/et/teenused/elamisluba/tahtajaline-elamisluba/abikaasa-juurde/ </t>
  </si>
  <si>
    <t xml:space="preserve">The regulation of the Minister of Education and Research on intensive study of state language at higher education level stipulates that all students whose Estonian language skills are not at the required level can study Estonian intensively at HEIs. Furthermore, if a student with insufficient Estonian language skills studies Estonian intensively, his/her nominal study time lengthens up to one year. </t>
  </si>
  <si>
    <t>must be resident in municipality and have permanent residence permit (min duration for PRM 3 years)</t>
  </si>
  <si>
    <t>Non-citizens’ membership in political parties is banned by the Constitution (Article 48).</t>
  </si>
  <si>
    <t>Normally takes the form of consultations with ethnic minority organisations. In what follows consultative bodies primary to deal with NATIONAL (non-immigrant) minorities or solely culture are not covered. State of affairs as of early May 2010. There was a previous presidential council.</t>
  </si>
  <si>
    <t xml:space="preserve">, Nationalities Roundtable since 26 May 2010:
This is the second attempt to establish the roundtable for ethnic, national and linguistic minorities in Estonia. The first President of Estonia Roundtable of National Minorities (rahvusvähemuste ümarlaud) that operated between 1999-2010 became inactive during the recent years of its operation. The new roundtable was moved from the President’s office to Estonian Cooperation Assembly established in 2007 and renamed to Roundtable of Nationalities (Eesti Koostöö Kogu Rahvuste Ümarlaud). The composition of the membership in the roundtable was changed and more non-Russian minorities, including more recently arrived expats were included among the members. However, the activities of the new roundtable have also remained modest and its influence on the political life is insignificant. 
Web-link:
http://www.kogu.ee/olemus-ja-roll/rahvustevahelised-suhted/
</t>
  </si>
  <si>
    <t xml:space="preserve">Detailed provisions only in the area of ordinary employment. However, some instances of nationality discrimination may be banned with the references to constitutional provisions </t>
  </si>
  <si>
    <t>Detailed provisions only in the area of ordinary employment (private sector and some elements of public). Discrimination  on any ground is banned by constitutional provisions.   In Estonia the constitutional provisions are directly applicable. The constitution bans discrimination on any ground and almost everywhere but it does not provide its definition etc. In principle I may claim to apply these provisions in courts but there are no guidelines on how they shall be applied. The relevant case law of the supreme court is still  undeveloped.</t>
  </si>
  <si>
    <t>The principle is applicable only in individual disputes in the field of ordinary employment (mostly private sector) in judicial and quasi-judicial procedures.</t>
  </si>
  <si>
    <t>No limits regarding grounds in case of discrimination in public sector (ombudsman-style procedure at the Chancellor of Justice).</t>
  </si>
  <si>
    <t xml:space="preserve">New equality body – the Commissioner for Gender Equality and Equal Treatment </t>
  </si>
  <si>
    <t>In case of discrimination in public sector the Chancellor of Justice may start on its own initiative an ombudsman-style procedure</t>
  </si>
  <si>
    <t xml:space="preserve">2007: in private employment, not explicit </t>
  </si>
  <si>
    <t>Now C included: art. 19.3 OL 2/2009 Article 19 LO 2/2009 authorises children from the age of 18 and spouses who have reunited to work without having to wait for a minimum period of residence.</t>
  </si>
  <si>
    <t xml:space="preserve">1 year of prior legal residence and having obtained authorization for at least an additional full year. </t>
  </si>
  <si>
    <t>The existence of reasons justifiying the need to regroupment
If they are children of only one spouse, the spouse should  exercise the parental authority alone or have custody</t>
  </si>
  <si>
    <t>Local authorities may elaborate a certificate</t>
  </si>
  <si>
    <t>According to article 18.2 OL 2/2009, adequate housing is required, and it will be the Autonomous Regions or the municipal authorities who inform on the suitability of the housing. The certificate is a document of the administration which has a perceptive nature</t>
  </si>
  <si>
    <t xml:space="preserve">According to the Immigration Rules 557/2011 to obtain the family reunification residence permit, sponsors will have to fulfill certain conditions (Arts. 54 and 55):
Income: for the sponsor and one family member an amount of money equal to 150% IPREM (index included in the yearly State Budget that establishes a minimal family income in order to grant social benefits). In 2014 it has been established at 532,51 €/month. Any extra family member will require an extra 50% IPREM. The sponsor will have to provide evidence of the sustainability of that income during the next year, and the six months prior to his/her application may be used to ascertain his/her economic capacity (for instance, if the sponsor remained unemployed during the previous six months family reunification could be denied). Those amounts could be adjusted if reunited family members are minors. Salary and Social Security rolls are considered income, but certain social benefits can not be considered as income. http://extranjeros.empleo.gob.es/es/InformacionInteres/InformacionProcedimientos/Ciudadanosnocomunitarios/hoja012/index.html
</t>
  </si>
  <si>
    <t>Children (Art. 41.4 RELOEX): age of majority and residence or work permit 5 years, Partner (Art. 41.1, 41.2 RELOEX); work permit or 5-years residence or special conditions of 41.2 RELOEX</t>
  </si>
  <si>
    <t>Art. 19.2, 19.3 OL 2/2009, A previous period of residence is not required. Partners will get an autonomous residence permit when they have sufficient financial resources, as well as children of 18 years old and older with sufficient financial resources. Article 19 LO 2/2009 doesn’t establish any time limit, but it says that when one disposes of sufficient economic means they will benefit of an independent residence permit. We may understand that after 3 years they already dispose of sufficient means</t>
  </si>
  <si>
    <t>Right to education for all persons, regardless of administrative situation, age, or education level.
Since Constitutional Court decision of 7 Nov. 2007 and Organic Law 2/2009 of 11 December, equal access to post-compulsory education for those over 18 and undocumented (Art. 9)</t>
  </si>
  <si>
    <t>Respect for diversity tends to be a priority across all subjects and levels in Autonomous Communities. These were set out in LOE Statutory Law of Education in 2006. It is also a main objective of "Education for Citizenship and Human Rights" introduced in 2007-8 School Year and since January 2009 Supreme Court decision, is mandatory for all students: http://www.ciudadania.profes.net/ver_noticia.aspx?id=10642</t>
  </si>
  <si>
    <t>New LOMCE 2013 Law on improvement of educational quality Organic Law 8/2013</t>
  </si>
  <si>
    <t>art. 13 of Spanish constitution, reciprocity criteria.  Spanish government announced its intention to sign bilateral agreements with non-EU countries to confer (with reciprocity) the right to vote.  In the framework of treaties of friendship and cooperation, Spain intends to negotiate the principle of reciprocity with Argentina, Uruguay, Chile, Columbia and Venezula.  At the moment, only Norway benefits from reciprocity.</t>
  </si>
  <si>
    <t>The Spanish government has celebrate several bilateral agreements with non-EU States to confer by reciprocity the right to vote</t>
  </si>
  <si>
    <t xml:space="preserve">In the 2009 call the criteria have been objectified attributing a score to each one (the forum is currently under renovation). Once the deadline for the submission of applications is passed, the General Secretary for Immigration and Emigration will appoint a Commission composed of civil servants or staff of the Secretariat that will examine and assign the corresponding score according to how much they meet or don’t meet the requirements. Theoretically, those organisations which obtain the highest score will become members of the Forum. The criteria are found in the Article 7 </t>
  </si>
  <si>
    <t>Ad hoc informational campaigns by Electoral Census Office (ECO) e.g. in 2011 and now in run-up to 2015 elections</t>
  </si>
  <si>
    <t>Elimination of national allocation of funding for Spanish Integration Fund http://www.ipsnews.net/2012/04/spain-slashes-funds-for-integration-of-immigrants/</t>
  </si>
  <si>
    <t>Exception: 5 years is not required for people included in article 72.3 RD 2393/2004</t>
  </si>
  <si>
    <t>Based on income source: Instruction DGI/SGRJ/04/2009: financial resources are required for LTR-EC, income from social assistance is excluded. OL 2/2009 doesn't mention it for LTR. For what concerns long-term residents-EC, these resources cannot come from social assistance, which doesn’t mean that the quantity has to be superior to the social assistance quantity.</t>
  </si>
  <si>
    <t xml:space="preserve">A) According to the Regulation of 2001, permanent residence could be lost because of continued absence of Spain of more than 6 months. This has been changed in the new Regulation of 2004. According to article 76 d) it can only be lost because of continued absence of more than 12 months or because of absence of Spain of more than 30 months during the overall period of 5 years. </t>
  </si>
  <si>
    <t>The Specialised Body has been created by Law in 2003</t>
  </si>
  <si>
    <t xml:space="preserve">Under Sec. 21 of the Residence Act (AufenthG) the permit requires that the activity conforms with the economic interest of the country or the region, that the activity has positive effects on the economy, and that the activity is financially viable. 1. superordinate economic interest or particular regional need, 2. expectation of positive economic influence 3. secured financing (own capital or credit). The law helps to interpret conditions 1+2 by stating that they are generally fulfilled if a minimum of 1 Million Euro are invested and 10 new employments are created. </t>
  </si>
  <si>
    <t>No discriminatory treatment occurs with regard to vocational training  however they are dependent on additional requirements (5 years residence plus legal employment or 3 years of residence plus legal employment of at least one parent).</t>
  </si>
  <si>
    <t>No discriminatory treatment occurs with regard to vocational training, however they are dependent on additional requirements (5 years residence plus legal employment or 3 years of residence plus legal employment of at least one parent).</t>
  </si>
  <si>
    <t>The Länder are responsible for the recognition of academic qualification acquired outside the EU</t>
  </si>
  <si>
    <t>There is a variety of relances on reduction of unemployment by the Federal Agency for Labour and the Länder and authorities in charge of integration policies.</t>
  </si>
  <si>
    <t>December 2008: New Integration course concept introduces test for familiy members</t>
  </si>
  <si>
    <t>Passage of course</t>
  </si>
  <si>
    <t>Passage of test</t>
  </si>
  <si>
    <t>The residence requirement is 2 years for spouses and 5 years for children.</t>
  </si>
  <si>
    <t>School attendance is compulsory for all children with a ‚general residence‘ (‚gewöhnlicher Aufenthalt‘, ‚Wohnsitz‘) in the very Land. Compulsory education also applies to refugees with a preliminary and precarious status, the so-called ‚Duldung‘ (‚suspension of deportation‘, § 60, Aufenthaltsgesetz). In the case of refugee children, compulsory education starts three months after their immigration. The access of undocumented children to schools is not regulated by uniform nationwide law, but different legal regulations in the Länder. In addition to that, the enrollment procedures differ from community to community. In some Länder compulsory education also applies to undocumented children (e.g. Bayern, Nordrhein-Westfalen), in other Länder undocumented children merely have a ‚right to schooling‘ (‚Schulzugangsrecht‘, e.g. Baden-Württemberg, Hessen), but in all cases schooling is not always guaranteed. After a legislative change in November 2011, school leaders and teachers are no longer obliged to inform the immigration office if they gain knowledge about undocumented children. Schools and other institutions of public education are exempted from their duty to report foreigners pursuant (§ 87 1, 2 Aufenthaltsgesetz). Nevertheless, in practice, there can be various barriers to realize the right to schooling, e.g. when undocumented children cannot meet the requirement for proof of residency for school enrollment. 
According to German Law, all legal inhabitants (migrants or not) are entitled to get a kindergarten place (from age 4 on). Access to university education is restricted to migrants in legal residence status.</t>
  </si>
  <si>
    <t>No requirement but there exist several projects in the German Länder (for instance: Family orentied integration training FIT in Bremen, where newcomer parents are made familiar with the German education system</t>
  </si>
  <si>
    <t xml:space="preserve">In some of the Länder the Ministry for cultural affairs provides schools with  high portion of socially disadvantaged pupils extra financial support or teacher hours. Migrant pupils benefit from this overproportionally because of their belonging to the targeted group of socially disadvantaged pupils. If there is targeted support for migrants, it is only through voluntary initiatives. </t>
  </si>
  <si>
    <t>Campaigns have been started in most of the Länder. Support is given by establishing quota for migrant teachers (for instance in Hamburg) or by giving high relevance to the knowledge of migrant languages. North-Rhine Westphalia's Encouragement for Resettlers (Aussiedler) to enter the teacher workforce: http://www.schulministerium.nrw.de/ZBL/Wege/Seiteneinstieg/Spaetaussiedler/Spaetaussiedler.pdf</t>
  </si>
  <si>
    <t>There are no legal restrictions.  However, political parties might impose restrictions to access, e.g. require a certain time of residence, or require that at least half of the members of party institutions must be German. These restrictions apply for the membership in "CDU"; no such restrictions apply for the members of the "SPD". (PR)</t>
  </si>
  <si>
    <t xml:space="preserve">The law of the formation of parties (Parteiengesetz) does state that politital associations whose members and board members are by the majority foreigners are not regarded as political parties. See Sec. 2 Para. 1 ParteienG. The parties can impose minimum periods of residence as precondition (some do, some don't) but the postulation that the majority of membership and board must be  German is a part of the ParteienG (party law). </t>
  </si>
  <si>
    <t>In 2011 a permanent advisory body was created which consists of up to 10 representatives of migrant organisations operating nationwide (Beirat der Beauftragten der Bundesregierung für Migration, Flüchtlinge und Integration). The body is attached to the office of the Federal Government Commissioner for Integration. More info: http://www.bundesregierung.de/Content/DE/Artikel/IB/Anlagen/2011-01-20-erlass-integrationsbeirat.pdf?__blob=publicationFile&amp;v=2</t>
  </si>
  <si>
    <t>Consultation bodies are basically composed of persons specifically invited according to a list drawn up by a high ranking state official (secretary of state; commissioner for the integration of immigrants). Although there seems to be some flexibility (the person invited may name another person in case of illness) it seems wrong to assume that organizations of foreign residents are free to choose their representatives.
Organisations consulted ad hoc are chosen by the State. It is left to organisations to elect their representatives.</t>
  </si>
  <si>
    <t>Exemptions are possible due to personal reasons (illness etc.) as well as in the case of "hardship". In addition, some categories of foreigners are not subject to integration courses (children in education, persons without any integration needs etc., see Sec. 44 of the Residence Act).</t>
  </si>
  <si>
    <t>8 years</t>
  </si>
  <si>
    <t>See Sec. 10(1)(3) StAG (applicants must be able to maintain themselves without recourse to social assistance / social assistance defines minimum income)</t>
  </si>
  <si>
    <t xml:space="preserve">Removes requirement for persons below 23. Livelihood cannot include social or unemployment assistance unless person concerned is not responsible for this. </t>
  </si>
  <si>
    <t>higher threshold: threshold of 180 daily fines has been reduced to 90 daily fines and imprisonment of three months rather than 6 months (previously)</t>
  </si>
  <si>
    <t>Since 1 July 2008, however, the associations are able to do so even if representations through advocates are mandatory.318 These associations are allowed to conduct legal matters for the plaintiff, Sec. 23.3 AGG, most importantly give legal advice. In the case of representation by the association, Sec. 90.2 Code of Civil Procedure (Zivilprozessordnung) regulates that the acts of the counsel are taken as acts of the party, if the latter does not contradict</t>
  </si>
  <si>
    <t>Until recently, Anti-discrimination associations were entitled to support plaintiffs in court proceedings only if there were no mandatory representations through advocates, former version of Sec. 23.2 sentence 1 AGG.317</t>
  </si>
  <si>
    <t>a,b,c,d,e,f;depending on interpretation, sanctions limited, not including concluding contract, g continues to be a doubtful indicator due to personality rights</t>
  </si>
  <si>
    <t>no special policy aimed at aliens</t>
  </si>
  <si>
    <t>Section 42b of the Act 326/1999 Coll, states that the foreigner has to provide a document confirming monthly income of the certain amount that is higher than social assistance however, it does not specify what kind of document is acceptable.  This provision of the law gives the immigration authorities (police) a huge discretion what document is sufficient and acceptable and what is not. From my experience employment contract, bank account statement is accepted.</t>
  </si>
  <si>
    <t xml:space="preserve">Name of new law/policy: Amendment of the Alien Residency Act, ACT No. 103/2013 Coll.
Date of adoption &amp; date of entry into force: 01. 05. 2013
Summary of changes: The amendment had changed the definition of proof of subsistence (economic resources), excluding some of the social benefits (such as child benefits, unemployment benefit or benefits of assistance in material need) from the decisive income. 
</t>
  </si>
  <si>
    <t xml:space="preserve"> According to Section 16 of the Education Act, a child, pupil or student having special educational needs shall be a disabled person, or a person disadvantaged in terms of health condition or social position. For the purpose of this Act, social disadvantage shall mean: a)a family environment with a low social and cultural status, threat of pathological social phenomena; b)institutional education ordered or protective education imposed, or c) the status of asylum seeker, a person enjoying supplementary protection, or a party to proceedings for granting international protection in the Czech Republic under a special legal regulation. Children, pupils or students with special educational needs shall be entitled to an education the content, form and methods of which correspond to their educational needs and possibilities, on the creation of necessary conditions enabling such education and on the advisory assistance of the school and the school advisory facility. Ministry of Education has been working on materials to address the educational situation of migrant groups. </t>
  </si>
  <si>
    <t xml:space="preserve">Multicultural education is a transversal theme. Multicultural education is part of the selected educational curricula of pedagogical schools. However, multicultural education as a separate subject is not compulsory for all prospective teachers. As can be seen, multicultural education of teachers is among the compulsory optional subjects. There are also a number of methodological materials and teaching aids to help teachers to further their education in this field, such as widespread information portal Czechkid (www.czechkid.cz, also available in English). The Czechkid web pages are supplemented by a methodology, which is available at the Faculty of Humanities of Charles University in Prague. 
</t>
  </si>
  <si>
    <t>There are several exceptions. The condition of 5 years of permanent residence permit (which usually follows after five years of continuous residence in the Czech Republic, but there are also some exceptions and the permanent residence permit may be obtained even without those five years of continuous residence in very limited cases) may be waived in several cases, e.g. if a spouse is a Czech citizen, if a foreigner was born in Czech Republic, lives in the Czech Republic for more than 10 years, is stateless or recognized refugee etc.</t>
  </si>
  <si>
    <t>generally, they have to follow the same rules as first generation immigrants (with the exception of not neccessarily having a permanent residence permit for at least 5 years). I would only elaborate on it in one issue. There are several exceptions. The condition of 5 years of permanent residence permit may be waived in several cases, e.g. if a spouse is a Czech citizen, if a foreigner was born in Czech Republic, lives in the Czech Republic for more than 10 years, is stateless or recognized refugee etc.</t>
  </si>
  <si>
    <t xml:space="preserve">only a simple interview, no language level stated. The regulation of the Ministry of Education no. 137/1993 Coll. states that the knowledge of the Czech language is determined by the municipal civil servant conducting an interview with the applicant. The applicant has to be able to fluently answer questions about everyday life and to be able to interpret article from the daily newspaper. The knowledge of the Czech language can be exempted in case of special situation, Section 11 part. 4 of the Act no. 40/1993 Coll. </t>
  </si>
  <si>
    <t>only the Czech language test in form of a non-formal interview</t>
  </si>
  <si>
    <t>Application will be rejected for any deliberately committed crime in 5 previous years to the application</t>
  </si>
  <si>
    <t>A and B: Section 118/2 of the Act No. 40/1993 Coll</t>
  </si>
  <si>
    <t xml:space="preserve">There is not any implementation of directives regarding these areas. </t>
  </si>
  <si>
    <t xml:space="preserve"> Only the Law on consumer protection contains the clause saying that it is prohibited to the seller to discriminate against consumer (no specific ground provided for). This Law does not apply to rental housing.</t>
  </si>
  <si>
    <t>The sanctions exist only within the limit of the Law on employment and they cannot be subsumed to any of your options; they include a), b), f) and g).</t>
  </si>
  <si>
    <t xml:space="preserve">Option a) and b). The victims do not have authomatic access or standing in the administrative procedures. 
The individual action against discrimination is provided for in the section 10 of the Anti-discrimination Law. It allows for the victim of discrimination to seek financial compensation for moral damages, restitution of rights lost due to discrimination, imposing of negative measures to stop offending, imposing negative measures to prevent repeat offending, and also allowing the court to order the perpetrator of the discrimination, when proposed so by the victim, to publish an apology for the offence. The financial compensation for material damages is provided according to general privision of the Sec. 420 of the Civil code. </t>
  </si>
  <si>
    <t>Not applicable - the Specialized Equality Agency was not established.</t>
  </si>
  <si>
    <t>Not applicable - the specialized Equality Agency was not established.
Not applicable, there is not any specialized agency.</t>
  </si>
  <si>
    <t>According to the Sec. 21b of the Law no. 349/1999 Coll., on Public Defender of Rights, the competence of the equality body includes the independent legal advice to the victims.
The powers of investigation apply only with respect to public bodies (where this competence is based on previous competencies of the Public Defender of Rights as an public administration ombudsman.</t>
  </si>
  <si>
    <t>Temporary work permit holders are tied to specific employer and job. Art. 13(2) of The Act on Freedom of Self-Employment of 2 July 2004 provides that spouses have the access to economic activity on the same terms as Polish nationals. First-degree relatives in the direct ascending line and adult children from family reunification may be granted a residence permit for a specified period of time on the basis of Art. 53a(4) AA. In such a case the access to employment is limited. They are allowed to work in Poland after obtaining a work permit issued by the voivode appropriate for the location of the employer’s seat (in accordance with Art. 87(1) of the Act on Promotion of Employment and on the Labour Market Institutions of 20 April 2004).</t>
  </si>
  <si>
    <t>Level of monthly income must exceed the income which forms a basis for granting social assistance based on relevant regulations. Since 2006 it was 120 euro per single person and 90 euro per each family member.</t>
  </si>
  <si>
    <t>5  years as a permanent resident (5 years to acquire)</t>
  </si>
  <si>
    <t xml:space="preserve">Amendment in the 2009 Act on Polish Citizenship (in force from 2012): 3 years as a permanent resident (5 years to acquire) </t>
  </si>
  <si>
    <t>Until 2012 when the Citizenship Law changed, the procedure was discretionary. The tests became obligatory in 2012.</t>
  </si>
  <si>
    <t>Administrative discretion</t>
  </si>
  <si>
    <t>Administrative discretion and requirements for LTR</t>
  </si>
  <si>
    <t>Administrative discretion-'threat to public order and security'</t>
  </si>
  <si>
    <t>Renunciation of foreign citizenship no longer required. Dual nationality allowed for all categories of naturalised foreigners.</t>
  </si>
  <si>
    <t>Requirement of renunciation is subject to discretionary decision of Presidential Chancellery.</t>
  </si>
  <si>
    <t xml:space="preserve">Art.1 of the Act on implementing some regulations of the EU in the field of equal treatment of 3 Dec. 2010 (henceforth Implementing Act) enumerates race, ethnic origin, nationality, religion. There is no general provision in Polish law prohibiting discrimination based on nationality (meaning citizenship). Similarly, the anti-discrimination provisions of the Labour Code cover all persons, no matter what their nationality (or stateless status), but it does not contain the term stateless person. Nationality is an explicitly protected ground in ETA (Article 1,3) however ‘nationality’ (narodowość) is understood as belonging to a nation (citizenship is not covered verbatim). There is no relevant case law dealing with nationality and ethnicity and the possible overlap of these two grounds.
</t>
  </si>
  <si>
    <t>There is labour code anti-discrimination provision which covers access to vocational training (all grounds are protected), however it is not very detailed and uses the general term “access to the vocational training increasing qualifications” (Article183 para 1,  Labour Code). The labour code provisions apply to the training organized by the employer only. Other kinds of training, outside the employment, are governed by different laws on education generally lacking clear anti-discrimination clauses in relation to different kinds of vocational training. 
Training for the unemployed is also covered by antidiscrimination clause (Act on promotion of employment and institutions of labour market, art. 40).</t>
  </si>
  <si>
    <t>No explicit anti-discrimination clause, only refence to international standards</t>
  </si>
  <si>
    <t>Art. 4, point 4d of the Implementing Act.</t>
  </si>
  <si>
    <t>Judicial interpretation required, no anti-discrimination in the field of housing. Constitutional provision only</t>
  </si>
  <si>
    <t>Art. 4, point 4b of the Implementing Act.</t>
  </si>
  <si>
    <t>Art. 4, point 4e of the Implementing Act.</t>
  </si>
  <si>
    <t xml:space="preserve">only in employment related relations </t>
  </si>
  <si>
    <t xml:space="preserve"> Art. 14 of the Implementing Act.</t>
  </si>
  <si>
    <t>Art.61, clause 1 (option a) and 2 (option b) of the Code of Civil Procedure.</t>
  </si>
  <si>
    <t xml:space="preserve">The specialised body is a Department for Women, Family and Counteracting Discrimination within the Ministry of Labour and Social Policy. However this Department is not an equality body. If focused mainly (however also in a limited way) on gender issues. PL Government did not claimed that it was an official Equality Body according to Race Directive (43/2000). </t>
  </si>
  <si>
    <t>Department for Women, Family and Counteracting Discrimination was abolished at the beginning of 2010 (de facto at the end of 2009) .In 2008 Government Plenipotentiary for Equal Treatment was established, however it is also not an equality body with a mandate to provide independent assistance to victims or to conduct independent research or formulate independent reports and recomendations. None - ECRI or Paris Principles are not fulfilled by this body.</t>
  </si>
  <si>
    <t>Until 2010, no institution or body was officially designated as the specialised body as required by Directive 2000/43. The 2010 ETAdesignatedthe Ombud’s Office as the equality body. The law appropriately amended the existing Act by granting the Ombud new competences (in addition to its very broad mandate of protecting human rights and freedoms). However, although the new law obliged the Ombud to undertake a number of responsibilities, the law on state budget did not envisage any additional resourcesandfunding for 2011.Notwithstanding these difficulties, the Ombud has started different functions foreseen by ETA.</t>
  </si>
  <si>
    <t>Only in Labour code and general clause.</t>
  </si>
  <si>
    <t>All categories(a, b and c)  have equality access to study grants, provided they are from countries that have signed a cooperation agreement which provides for the application of such benefits or from countries whose law admits identical treatment to Portuguese students in similar circumstances.</t>
  </si>
  <si>
    <t xml:space="preserve">Decree-Law nr. 341/07 dated 12 October which sets up a new regime, based on the principle of mutual trust, for the automatic recognition of foreign academic degrees of a level and nature and with objectives that are identical to the degrees of licenciado, mestre and doutor awarded by Portuguese higher education institutions. Under this new regime the registration of any degree shall be made at a Portuguese public university or at the Directorate General  for Higher Education. For the degree of licenciado and mestre at a Portuguese public polytechnic institute.    </t>
  </si>
  <si>
    <t>A covered since 2007 National Plan for Immigrant Integration</t>
  </si>
  <si>
    <t>(See: Plan for Immigrant Integration, May 2007 - measures   81 and 116). Mesure  81. Access to professional training and employment  (PCM/ ACIDI, I.P./ MTSS/ IEFP, I.P.): “ To defend equal opportunities of access to professional training and employment for young descendents of immigrants by  eradicating all forms of discrimination and racism.  Mesure 116. To promote the employability and enterpreneurship of female immigrantsnamely through access to education and to professional training (PCM/ CIG)“To motivate employers to set up gender equality programmes which favour the recruitmentof female immigrants and the attending of training schemes relative to improvingtheir professional status.To promote sensitisation and training programmes in the area of inter-culturality and gender equality directed towards both employers and workers.”</t>
  </si>
  <si>
    <t>2009: Reduction of income requirement due to onset of economic crisis</t>
  </si>
  <si>
    <t xml:space="preserve">Proff of sufficient means of subsistence to meet the needs of the applicant’s family - Original and photocopy of the applicant’s individual tax return </t>
  </si>
  <si>
    <t>In the Portuguese Constitution of the Republic "all foreigners who live in the country enjoy the same rights as Portuguese citizens".CRP artº13 and 15. Pre-primary is for children ages 3-5 (Law 5/1997 of 10 Februar). It is not compulsory but universal at age 5 (Law 85/2009 article 1. n. 2.). Migrants  can profit as all other pupils from access to diversified vocational training but there are governmental organizations as ACIDI (Alto Comissariado para a Imigracao e Dialogo Intercultural) created by Law 167/2007 and under directly connected to the Council of Ministers, that supports and offers guidance to immigrant families in this area. As well, several NGOs support immigrant access to education.</t>
  </si>
  <si>
    <t xml:space="preserve"> In the National plan for the integration of Immigrants (2010-2013), the government encourages the development of projects and the implementation of specific offices in H.Ed. to help the access and success of immigrant students: Measure 28, defines the importance of the access to scolarship to foreign or immigrant descendants with legal residence for at list five years; Measure 31, reinforce the cooperation between the Ministry of Education and the Universities on the transmission of informations to the foreign or immigrant descendants. </t>
  </si>
  <si>
    <t>Schools have the autonomy to develop, or not, inclusion programmes. reference to the Normative Law no. 7 / 2006, of 6th February, namely "the recognition and respect for the individual needs of all students and, in particularly, the specific needs of recently arrived students to the national education system; these should be assumed as a fundamental principle by building curriculum projects that ensure fair access to the curriculum and educational success."</t>
  </si>
  <si>
    <t>a: Portuguese as second language is introduced in the national curriculum for Basic Education in article 8 of Law 6/2001 and for secondary Education in article 5 Law 74/2004.</t>
  </si>
  <si>
    <t xml:space="preserve">a: The Normative Order 7 / 2006, 6th February and the Normative Order 30/2007 provides additional activities to support teaching and learning of Portuguese as second language. For the remaining subjects, the additional activities for immigrant students follow the guidelines for the remaining students. Additional school time is included in immigrant pupils curricula for Portuguese as second language. According to individual needs, the schools may include other support measures (mediation, tutoring, etc.). </t>
  </si>
  <si>
    <t>Higher education institutions offer optional courses in Intercultural Education or related for teacher training programmes. All pre-service teacher training includes an area of cultural, social and ethical education. (Bologna Masters in Teaching Education). What I know is that it is not compulsory. There are postgraduate courses and teacher development courses and programmes offered by Higher education institutions and other institutions and associations, but on voluntary participation. Again, it is recommended but individual teachers may or may not attend any of those training programmes. I agree with the reviewer who says "teachers can continue..." but it is their own decison. The in-service teachers can continue their training in the areas of Intercultural and Multicultural Education in Public and Private Higher Education Institutions (Masters and PhD).The ACIDI also provides short-term training in intercultural education and citizenship.http://www.entreculturas.pt/Formacao.aspx</t>
  </si>
  <si>
    <t>Portugal also allows certain Brazilian nationals, who are granted “special statutory political rights equality”, to vote in national elections.
Conditions: reciprocity (countries allowed - EU, Brazil, Cape Verde, Argentina, Chile, Israel, Norway, Estonia, Peru, Urugai, Venezuela); residence requirements (TCN's - &gt; 3 years; PALOP - &gt; 2 years); and registration procedures (registration with the voting authority of the area of residence)
Conditions - reciprocity (countries allowed - EU, Brazil, Cape Verde, Peru, Urugai); residence requirements (TCN's - &gt; 5 anos; PALOP - &gt; 4 anos); and registration procedures (registration with the voting authority of the area of residence)</t>
  </si>
  <si>
    <t>The conditions and procedures of acquisition of long term resident status were established by the Act 23/2007 of 4 July. (Transposition of the Council Directive n. º 2003/109/CE, of 25 November 2003, concerning the status of long-term resident to third-country residents).</t>
  </si>
  <si>
    <t>The Council Directive n. º 2003/109/CE, of 25 November 2003, concerning the status of long-term resident to third-country residents was only transposed to the Portuguese law in July 2007 (Act 23/2007 of 4 July). Thus, in that case, the conditions and procedures were the same applied to permanent residence permits, which include the proof of sufficient means of subsistence - Original and photocopy of the applicant’s individual tax return (IRS) and photocopy for the previous year</t>
  </si>
  <si>
    <t xml:space="preserve">Decree 760/2009: The criterion for determining the means of sbsistence is adopted as the guaranteed monthly minimum wage,  net of contributions Social Security with the following valuation per capita in each household:               a) First adult 100%;               b) Second or more adults 50%;  c) Children and young people under the age of 18 years and adult children over 30%. This decreee established exceptional circumstances for immigrants in involuntary unemployment. 
</t>
  </si>
  <si>
    <t>A temporary residence permit is valid for a period of two years from the date of issue of the permit. A permanent residence permit has no expiry date.</t>
  </si>
  <si>
    <t>A temporary residence permit is renewable for successive periods of three years; A permanent residence permit must be renewed every five years. In both cases renewal is necessary whenever any personal identification details change.</t>
  </si>
  <si>
    <t>After granting of status, the holder cannot remain absent from the country for more than 24 consecutive months or for a total of 30 months within a period of 3 years.This absence beyond the limits established may be justified through the submission of a request to SEF before the departure of the resident from national territory or, in exceptional cases, after departure.</t>
  </si>
  <si>
    <t>Long-term residents shall lose the long-term resident status in the event of absence from Portuguese territory for a period of 6 consecutive years. (Act 23/2007, 4 July 2007, Art. 131, e).</t>
  </si>
  <si>
    <t>99A: To have sufficient knowledge of the Portuguese language is one of the criteria to be awarded nationality. 99c: Documentation proving competence in the Portuguese language – this proof can be obtained through an exam certificate issued by an official Portuguese educational institution. 99d: 15 euros. 99e: Note: Test Models published in Diário da República, 1st series no. 240, Dezember 15, 2006</t>
  </si>
  <si>
    <t>To have sufficient knowledge of the Portuguese language is one of the criteria to be awarded nationality</t>
  </si>
  <si>
    <t>There are limitations in administrative procedures to impose fines; in labour law only trade unions have legal standing.</t>
  </si>
  <si>
    <t>Malta still has not transposed Directive 2003/86/EC so these answers are based on the existing legislation namely the Immigration Act.   LN 278 of 2006 only gives the right to family reunion tho those who got their LTR status in another member state and wish to reside in Malta.</t>
  </si>
  <si>
    <t xml:space="preserve">In certain exceptional circumstances, family members have the right to be granted an autonomous residence permit. </t>
  </si>
  <si>
    <t xml:space="preserve">Regulation 18 states that the Director may reject, withdraw or refuse to renew a family member's residence permit in the following conditions: a) where the conditions laid down by these regulations are not, and are no longer satisfied (in such a case the contributions of the family members to the household income shall be taken into account where the sponsor fails to prove that he has the sufficient economic resources without recourse to the social assistance system); b) where the sponsor and his family members do not, or no longer live, in a real marital or family relationship; c) where it is found that the sponsor is already married; d) where it is shown that the family reunification permit was based on false or misleading information, false or falsified documents, or otherwise fraudulently obtained and e) where it is shown that the marriage or adoption which are the subject of the application for family reunification was contracted solely for the purpose of enabling the person concerned to enter or reside in Malta. </t>
  </si>
  <si>
    <t>The law does not seem to indicate a requirement of a time period for these rights to be acquired.  It seems that these rights last as long as the sponsor enjoys them and may continue after the demise of the sponsor in certain circumstances.</t>
  </si>
  <si>
    <t>B applies. There is also an Assistant Director of Education with responsibilities for multicultural education (Ms Josephine Vassallo).</t>
  </si>
  <si>
    <t>Only citizens of Malta are given a right to vote in general elections. 
Malta restricts local right to vote and stand for election under conditions of recipriocity to states that are members of the Council of Europe; only British citizens benefitted from this arrangement, before Malta became a member of the European Union.  Unlike Spain, Malta has not tried to actualise this possibility for reciprocity agreements with non-EU countries.</t>
  </si>
  <si>
    <t xml:space="preserve">Name of new law/policy: Amendments to the Long Term Residence Regulations 
Date of adoption &amp; date of entry into force: 1 August 2010 
Summary of changes: The amendments made changes to a number of provisions in the Long Term Residence regulations that were originally adopted in 2006. The amendments include 
 the introduction of integration requirements including integration and language tests.
</t>
  </si>
  <si>
    <t>Regulation 5(2)(a) of Legal Notice 278 of 2006 requires stable and regular resources which are equivalent to at least the national minimum wage in Malta with an addition of another 20% income or resources for each member of the family.</t>
  </si>
  <si>
    <t xml:space="preserve">The status shall be lost if the resident is absent from the EU for a period of more than 12 consecutive months or if he is absent from Malta and resides for more than 6 years in another member state </t>
  </si>
  <si>
    <t>Had ius soli up to 1989</t>
  </si>
  <si>
    <t>Not indicated specifically by the law.</t>
  </si>
  <si>
    <t xml:space="preserve">Name of new law/policy: Act No. IX of 2012 entitled the Equality for Men and Women (Amendment) Act, 2012.
Date of adoption &amp; date of entry into force: 28th June 2012 
Summary of changes: This act of parliament extending the existing grounds of discrimination from Gender and Race to all grounds of discrimination in line with the Horizontal Equality Directive. This includes religion as one of the protected grounds. The National Commission for the Promotion of Equality thereby becomes the relevant equality body also for discrimination on religious grounds . Discrimination on the basis of nationality is not included. 
Web-link: http://www.doi-archived.gov.mt/en/parliamentacts/2012/Act%20IX.pdf
</t>
  </si>
  <si>
    <t>Ground (a) as of 3rd April 2007 (LN 85 of 2007) Equal Treatment of Persons (Order) 2007</t>
  </si>
  <si>
    <t xml:space="preserve">Availability of the options depends on the nature of the infringement. If a law is discriminatory, judicial (constitutional) remedies are available, if the action of a public authority is discriminatory, administrative procedures are available (and sometimes even judicial or quasi-judicial remedies are available), if the discriminatory act is committed by a private party and constitutes an offence (Art.82A) then criminal procedures are available.  Furthermore, by virtue of LN 85 of 2007 if the discriminatory act is committed by a private party and relates to race/ethnic origin, such party may lodge a complaint with the National Commission for the Protection of Equality. 
Applicable for the grounds of racial discrimination which include (h) in terms of criminal sanctions, (c) and (e) through administrative proceedings in relation to employment and both through civil proceedings in relation to all spheres.  For religion, the position is the same as for racial discrimination under Legal Notice 462 of 2004 for the sphere of employment in relation to proceedings that can be brought before the Industrial Tribunal.  Any other proceedings of a constitutional nature based on the Constitution or the European Convention may provide any remedy deemed effective. </t>
  </si>
  <si>
    <t>Racial discrimination in acc ess to goods and services only has been provided to the national commission for the promotion of equality, leaving racial discrimination in employment to be dealt with by the national employment government department.</t>
  </si>
  <si>
    <t xml:space="preserve">2012: National Commission for the Promotion of Equality has had its remit expanded to cover further grounds. </t>
  </si>
  <si>
    <t xml:space="preserve">Yes but only the National Commission for the Promotion of Equality
The National Commission for the Promotion of Equality cannot enforce its findings unless the parties agree to be bound by them.  Even if they do accept its opinion to be binding it doesnot have legal proceedures to enforce the mediation agreement after it has carried out its investigation. However the opinion of the National Commission for the Promotion of Equality is only binding on the parties where these accept to be so bound. </t>
  </si>
  <si>
    <t>2012: 17. (1) The Commissioner may initiate investigations on any
matter involving an act or omission that is allegedly unlawful under
the provisions of this Act.
(2) The Commissioner may also initiate investigations on the
receipt of a complaint in writing by persons who claim to be the
victims of an act or omission contrary to the provisions of this Act.</t>
  </si>
  <si>
    <t xml:space="preserve">Herziening van de Wet arbeid vreemdelingen 2012-2013 adopted in November 2013: Previously, the labour market permit could be renewed and  no new labour market test would be applied. However, from now on, the TWV (labour access market permit) will only be provided for a maximum of 1 year (down from three) and will subject to a renewed labour market test (in fact, there is no possibility to renew, a new permit will have to be requested each time).
</t>
  </si>
  <si>
    <t>This applies to TCN who has access to the labour market based on his residence permit</t>
  </si>
  <si>
    <t>TCN's with a permit to work have no acces to study grants</t>
  </si>
  <si>
    <t xml:space="preserve">These nationals policies are not specially aimed at migrants with a long term residence status. The aim is to lead migrants to work and vocational training no mather what their residentional status is (or whether they obtained the Dutch nationality).   </t>
  </si>
  <si>
    <t>National targeted integration programmes cut to subsidise migrant-specific training and policies related to all areas of integration. For example Integration for newcomers is since the introduction of the Act on Integration (Wet inburgering) the own responsibility of the newcomers. They will in principle only get an intake to define wether or not they fall into the scope of the integration act. If they are obliged to integrate they have to do an integration exam within 3 1/2 years after their arrival. If they need a course they can follow one. The courses are given by private course institutions.</t>
  </si>
  <si>
    <t>For example: programmes are developped to reduce the language deprivation and dropping out of school for migrant youth. Measure directed at migrant womae: the financing of local projects directed at finding jobs for migrant women or supporting migrant women who wants to start a self-employed business. The support of pilots aimed at specificalle attracking migrant women for the health sector. A initiative to attrackt 50.000 woman for voluntary jobs. See: http://home.szw.nl/index.cfm?menu_item_id=13711&amp;hoofdmenu_item_id=1375&amp;rubriek_item=391837&amp;rubriek_id=391817&amp;set_id=135&amp;doctype_id=6&amp;link_id=150141#link11311200 For youth, cooperation between FORUM and municipalities to promote early contact between migrant youth and businesses as well as extensive 'train the trainer' programmes</t>
  </si>
  <si>
    <t>National targeted integration programmes cut to subsidise migrant-specific training and policies related to all areas of integration</t>
  </si>
  <si>
    <t>In some cases the granting of social assistance can be a reason for the Immigration and Naturalisation Service to withdraw the residence permit</t>
  </si>
  <si>
    <t>Following a ‘decree’ (Besluit), which modifies the Vreemdelingenbesluit 2000 taken in 2012, only the ‘nuclear’ family (child, spouse) are eligible for family reunification. Discretionary admission is still possible - 3.13 (2). See: Article 3.14 Vb 2000; Article 3.24a Vb 2000.</t>
  </si>
  <si>
    <t xml:space="preserve">‘extended family reunification’ included single parents aged 65 years and over
‘extended family reunification’ children
who had come of age, on the condition that they belonged to the family of the
sponsor and were dependent on him or her for reasons of health. </t>
  </si>
  <si>
    <t>Since January 2007, the Civic Integration Act requires most non-Dutch and non-EU nationals living in the Netherlands to speak Dutch and have some general knowledge of the country.</t>
  </si>
  <si>
    <t>In case of formation of a new family (marriage) the sponsor must have 120 % of the minimum wages, in case of reuniun of a family which already existed the sponsor must have 100% of the social benefit norm</t>
  </si>
  <si>
    <t>ECJ notes that the minimum wage has the same level as unemployment benefit.  As a consequence of the Chakroun judgment  (Court of Justice EU), the differentiation between family formation and family reunion as to the income requirement is not allowed.</t>
  </si>
  <si>
    <t>Durable sufficient resources amounting to atleast minimum wage. All resources in principle counted. See article 3.22 (1) jo. 3.74 Vb 2000. After Chakroun, the minimum income reference in Article 3.74 to has been changed to the gross minimum wage. In practice, it does matter however. Due to the taxation system, the person who receives a gross minimum income will have more money ‘left over’ after taxes than a person who receives a net minimum income in the form of social assistance. It follows that it can indeed be said that the change to gross minimum wage as reference point for family reunification has created a greater burden. The relevant change was effected on the 31st of July 2010 by Besluit van 24 juli 2010 tot wijziging van het Vreemdelingenbesluit 2000 in verband met Richtlijn 2003/86/EG van de Raad van 22 september 2003 inzake het recht op gezinshereniging (PbEU L 251), Stb. 2010, 306.</t>
  </si>
  <si>
    <t>Though Dutch legislation does not mention all these elements, it must always be investigated whether the refusal or withdrawal is in accordance with Article 8 ECHR.</t>
  </si>
  <si>
    <t>However these elemenet are only regulated by law in case of refusal on the ground of public order. In other cases the elements are supposed to be weighed in the assessment whether article 8 of the ECHR will be violated by refusing the application or renewel.</t>
  </si>
  <si>
    <t xml:space="preserve">3 years </t>
  </si>
  <si>
    <t>2010 Implementation of Civic Integration Act: Now partners/ spouses has to pass an integration exam</t>
  </si>
  <si>
    <t>Compulsary age is from 5 till 18 years. Pupils from 16 and 17 have a qualification obligation. If they have a certain qualification before 18 following education is no longer compulsary. Primary school starts at the age of 4 years. Migrants have legal access from this age onwards.</t>
  </si>
  <si>
    <t xml:space="preserve">Targeted measures: State funds were available for all Institutions of higher education to develop a diversity policy in the period 2006-2008. Currently funds to stimulate migrant attendance are only available for Universities of Applied Science. From 2011 onwards funds will also be available for regular Universities.The Institutions of Higher education are free to develop their own policy and spend the funding accordingly. No central policy is in place, just central funding.
Targeted measures for 2014 where a.o. laid down in the "strategische agenda van OCW, Het Hoogste Goed (2007a)" (strategic agenda of the ministry of education, cultur and science). </t>
  </si>
  <si>
    <t>No central recommendations or provision of written information on the school system in different languages (a), resource persons (b) interpreters (c). Rather, they are decided at local level and provided by certain schools due to the considerable degree of local autonomy.</t>
  </si>
  <si>
    <t xml:space="preserve">Support for pre-primairy education is available through Municipalities, and financed by the state, based on the documents “ Bestuurlijke afspraken voor- en vroegschoolse educatie” and “ Kwaliteitsagenda primair onderwijs”. The program focuses on migrant pupils as well as Dutch pupils from deprived backgrounds. The office of child services refers children to this program when at age 2 and a language deficit is determined.
In primary education there is a possibility to install a transitional class for pupils with language barriers (Wet op het Primair Onderwijs (artikel 166 en 166a) .
Parents/Guardians of pupils have to give a consent to placing pupils in such a class. Special transitional classes are installed for recently migrated pupils with no knowledge of the Dutch language (neveninstromers).
An extra year of primary education focusing on language deficits (kopklas), is available for pupils before going on to secondary school.
No specific program is in place in secondary schools. The additional funding based on the number of migrants enrolled in the school is supposed to cover language courses. 
</t>
  </si>
  <si>
    <t>only a</t>
  </si>
  <si>
    <t>Policy is mostly made by municipalities. Municipalities have stricter policy towards teachers of classes with pupils with no knowledge of the Dutch-Language. They are required to use established methods and be certified as a second language teacher (NT2-docent).
Teachers of transitional classes with pupils with language deprivation (and thus at least basic knowledge of the Dutch language) are far less monitored . They are obliged to write a lesson plan which is judged and corrected by organs of the municipalities. When approved, a school receives funding for the classes.
The teacher is advised, but not obliged, to follow additional courses on second language teaching.
At the state level, the sufficiency of the curriculum is monitored by pre en post testing the pupils who participated in the classes.
In short: general provisions are made by the state and state funding is available. Execution of this general policy is in the hands of municipalities.  The programs are focused of deprived pupils (not specifically on migrants). The majority of pupils enrolled in these programs are of foreign descent. Is this the appropriate score to reflect these comments?</t>
  </si>
  <si>
    <t>only b</t>
  </si>
  <si>
    <t>only a. See The strategic agenda of the ministry of education, culture and science (ministry of OCW). See also the "convenant leerkracht van Nedelrand HBO (ministry of  OCW) and ‘Krachtig meesterschap’ Kwaliteitsagenda voor het opleiden van leraren 2008-2011 (Ministry of OCW).However these measures are directed to attract more migrants to enter the teacher workforce in the long run. There are no general meausures to improve the position of migrants in the workforce. Special measures are mostly directed at sectors with a shortage of employees.</t>
  </si>
  <si>
    <t>It is formulated as well as one of the 58 primary objectives for the Primary education but can at the same time be adressed in other parts of the curriculum f.e. reading.</t>
  </si>
  <si>
    <t xml:space="preserve">Only b. See Act on the competences for techers in the primary education. </t>
  </si>
  <si>
    <t>Consultation at national level is regulated in the Act of Consultation Minoriy Policy. This Act prescribes at least a consultation meeting three times a year with representatives of the minority organisation which are working together in the National Consultation Minorities. However the number of times they meet depends on the willingness of the minister to respect these conditions. See: http://www.lize.nl/index.php?go=home.showPages&amp;pagenr=115    There is  another advisory body which is not composes af represenatives of minority groups. The Advicory Commision on Aliens Affairs (ACVZ) has the legal duty to advice the Minister in Aliens Law and policy. The relevant provision in the Aliens Act does not specify whether this is on request or on its own initiative. However this provision is generally considered to mean both forms of advise.
LOM decide on their own membership. (See ex criteria WOM) 
A and B: National Dialogue Structure is not a parliament of minorities, but a
compliment to the national legislative structure. Any disputes between dialogue participants</t>
  </si>
  <si>
    <t>March 12, 2013 Law 33 297  Repeal of the Law on the Consultation of Minorities  Intrekking van de Wet overleg minderhedenbeleid. This law repeals the official consultation body Landelijk Overleg Minderheden (LOM). This body now exists as a voluntary organisation
No official consultative body of immigrants</t>
  </si>
  <si>
    <t>June 19 2013: Repeal of Wet overleg minderhedenbeleid http://wetten.overheid.nl/BWBR0033596/geldigheidsdatum_16-02-2015</t>
  </si>
  <si>
    <t>With the implementation of Directive 2003/109/EC Dutch law has changed. A period of abcense of 1 year outside the territory of the EM-member states is allowed and a period of 6 years outside the territory of the Netherlands, but within the territory of the EM-member states is allowed.</t>
  </si>
  <si>
    <t>From 1 April 2007 the same integration exam is needed for obtaining the Dutch nationality as the integration exam which is needed for all immigrants (see question 6 and onwards). Between 1-1-2007 and 1-4-2007 one can choose to do the 'old' exam from the Naturalisation Law or the 'new' exam from the Wet Inburgering.</t>
  </si>
  <si>
    <t xml:space="preserve">Article 2(5) of the General Equal Treatment Act reads: " The prohibition on discrimination on the grounds of nationality contained in this Act does not apply: a. if the discrimination is based on generally binding regulations or on written or unwritten rules of international law, or b. in cases where nationality is a determining factor." In addition, Article 1 of the Dutch Constitution prohibits discrimination on the ground of religion, belief, political opinion, race, sex or on any other ground. </t>
  </si>
  <si>
    <t xml:space="preserve">Equal treatment legislation prohibits discrimination regarding permission to receive education or training during or prior to the employment relationship (Article 5(1) subsection f GETA) and in the field of professional guidance (Article 7(1) GETA). </t>
  </si>
  <si>
    <t>Article 7(2)  in conjunction with Article 7(1) subsection c GETA reads: "Subsection 1 (c) [i.e., the prohibition of discrimination by institutions which are active in the field of education] does not affect the freedom of an educational establishment founded on religious or ideological principles to impose requirements governing admission to or participation in the education it provides which, having regard to the establishment’s purpose, are necessary for the fulfilment of its principles; such requirements may not lead to discrimination on the sole grounds of political opinion, race, sex, nationality, heterosexual or homosexual orientation or civil status. (...)"</t>
  </si>
  <si>
    <t>See Article 7a GETA.</t>
  </si>
  <si>
    <t>Article 7(1) GETA reads: "It is unlawful to discriminate in offering goods or services, in concluding, implementing or terminating agreements thereon, and in providing educational or careers guidance if such acts of discrimination are committed: a. in the course of carrying on a business or practising a profession; b. by the public sector; c. by institutions which are active in the fields of housing, social services, health care, cultural affairs or education, or d. by private persons not engaged in carrying on a business or practising a profession, insofar as the offer is made publicly."</t>
  </si>
  <si>
    <t>See Article 10 GETA.</t>
  </si>
  <si>
    <t xml:space="preserve">See Article 12 GETA. </t>
  </si>
  <si>
    <t xml:space="preserve"> 'ESOL for Work' and Workplace ESOL qualifications were launched in October 2007 to provide shorter, more job-focussed courses with a more flexible approach to assessment. </t>
  </si>
  <si>
    <t xml:space="preserve">As of 2011/2012 year,  ESOL delivered in the workplace is no longer
eligible for funding.  The Skills for Life uplift for literacy and ESOL is also removed. Generic ESOL courses are limited in England for Active unemployed adults. Note that in Scotland ESOL is available for Low-income adults. http://www.parliament.uk/business/publications/research/briefing-papers/SN05946/changes-to-funding-for-english-for-speakers-of-other-languages-esol-courses
</t>
  </si>
  <si>
    <t>Other conditions apply such as living alone in the most exceptional compassionate circumstances.</t>
  </si>
  <si>
    <t xml:space="preserve">Change to immigration rules CM7944  October 2010
Date of adoption: 1 October 2010. Entry into force: 22 October 2010
These changes to rules introduced an English language requirement for migrants applying for leave to enter or remain as the spouse or civil partner, fiancé(e) or proposed civil partner, unmarried partner or same sex partner of a British citizen or person settled in the United Kingdom.
Weblink: https://www.gov.uk/government/uploads/system/uploads/attachment_data/file/267983/cm7944.pdf
</t>
  </si>
  <si>
    <t>2012: Introduction of requirement of B1 for family members' renewal of permit</t>
  </si>
  <si>
    <t xml:space="preserve">Requirement is B1 or above for settlement visas. Full details of ways of demonstrating this at https://www.gov.uk/government/uploads/system/uploads/attachment_data/file/182545/statement-of-intent-koll.pdf For an entry visa to stay with family for up to 2.5 years the rules are a little less stringent: 
Up to 6 months: “Family visitor visa” (no integration requirements, no rights to work or public funds, no right to switch to other visas)
6 months to 2.5 months “family of a settled person’ visa: language requirement at A1, high cost, right to work, no right to public funds
More than 2.5 years: need leave to remain so full demonstratoin of KoLL requirements
</t>
  </si>
  <si>
    <t>Requirement to take Life in the UK test  if applying for stay of longer than 2.5 years</t>
  </si>
  <si>
    <t>Note: On 5 July 2013, the High Court issued a judgment in the case of MM &amp; Ors v SSHD [2013] which criticized the new minimum income requirement as “so onerous in effect as to be an unjustified and disproportionate interference with a genuine spousal relationship”, but did not find it unlawful.  The UK government has appealed the ruling. While awaiting appeal, the UK Home Office announced it would put on hold decisions in some spouse/partner and child settlement visa and leave to remain applications until the appeal to the MM &amp; Ors judgment is finally determined by the Courts.</t>
  </si>
  <si>
    <t>Changes to rules HC 194, July 2012
Date of adoption: 13 June 2012. Entry into force: 9 July 2012
 The primary change is an increased minimum income requirement for non-EU nationals wishing to join a British citizen or permanent resident of the UK. To sponsor the entry of a non-EU partner (husband, wife, civil or unmarried partner or fiancé(e)) to the UK, British citizens and permanent residents must now either meet a minimum income requirement of £18,600 per annum, or demonstrate that they have adequate cash savings or other income sources. The requirement is based on the level at which Housing Benefit is fully withdrawn, close to UK median income, and would mean that 47% of the UK population would not be able to access family reunion.  The income requirement is higher for those applying to also bring a child under the age of 18: £22,400 for one child and an additional £2,400 per further child. Applicants need to meet the minimum income threshold at three stages: when the partner applies to come to the UK, when they apply for further leave to remain after 2.5 years in the UK, and when they apply for indefinite leave to remain after five years of residence.</t>
  </si>
  <si>
    <t>The right to autonomous residence permit for partners and children reaching the age of majority depends on the immigration category.  (1) Spouse - the right to autonomous residence permit (i.e. ILR) is 2 years; (2) Children and Dependant relatives joining</t>
  </si>
  <si>
    <t>2012: Extending the time before family unification migrants who are  spouses or partners, and PBS dependants, can apply for settlement from 2 years to 5 years ‘to test the genuineness of the relationship'. Also ended immediate settlement in the UK for spouses and partners who have been
married or in a relationship for at least four years before entering the UK, and
requiring them to complete a five year probationary period before they can apply for settlement.</t>
  </si>
  <si>
    <t xml:space="preserve">
From October 2013 all applicants for settlement are required to pass the Life in the UK Test and present an
English language speaking and listening qualification at B1 level or above of the Common European Framework of
Reference for Languages.</t>
  </si>
  <si>
    <t xml:space="preserve">Mainstreaming of Ethnic Minority Achievement Grant:  April 2011: EMAG (along with a range of other school grants) was mainstreamed into a single  Dedicated Schools Grant allocated by central government to each local authority, although funding levels were maintained during 2011-12 allowing local authorities to retain a portion of the funding to continue running centralised EMA services. However, there is no longer any obligation or guidance on how the funding is spent so resource are no longer always focused on migrant and minority children. 
</t>
  </si>
  <si>
    <t xml:space="preserve">There are recommendations and incentives through optional funding and information, but not requirements. Conditions and standards for induction and English as an additional language that are tied to the Ethnic Minority Achievement Grant (EMAG) Most of the grant is devolved by local educational authorities to schools and allows for them to make centrally organised language support courses either through specialised teachers or bilingual classroom assistants, extra targeted language measures, and short professional development courses for specialist and mainstream staff. New Arrivals Excellence Programme offers advice, guidance, training and websites/resources for local authorities and schools on induction and English as an additional language. Also there is guidance on good practice. http://nationalstrategies.standards.dcsf.gov.uk/node/96582 </t>
  </si>
  <si>
    <t>In 1999, the DfEE Ethnic Minority Achievement Grant (EMAG) replaced Home Office 'Section 11' funding. This grant was distributed to local authorities on a formula basis relating to the number of EAL learners and the number of pupils from ‘underachieving’ minority ethnic groups in local authorities, combined with a free school meals indicator: The purpose of the grant is two-fold;
To enable strategic managers in schools and LEAs to lead whole school change to narrow achievement gaps and ensure equality of outcomes.
To meet the costs of some of the additional support to meet the specific needs of bilingual learners and under-achieving pupils. Each local authority was required to devolve the bulk of this funding to schools.'
The bulk of this grant was required to be devolved to schools in a local authority area and was required to be spent only on the purposes outlined above, whether by local authorities or by schools.</t>
  </si>
  <si>
    <t>From April 2013, an 'EAL' factor could be included in local funding formulae to enable schools in England to meet the needs of bilingual pupils. This factor is limited to bilingual pupils who have been enrolled in English schools for a maximum of three years. The local schools forum can decide: whether to include an EAL factor in their formula; whether this factor will 'count' bilingual pupils who have been enrolled in a school in England for one, two or three years
the cash value of this factor for primary aged pupils and for secondary aged pupils. 87% of all local authorities chose to include an EAL factor in their local formula in 2014/5. The value of local authority EAL primary factor is relatively narrow with 99 local authorities allocating between £250 and £1,000 per pupil. Overall, all local authorities are allocating less than 5% of schools block funding through this factor with an average of around 0.9%. A total of £243 million was delegated to schools through the EAL factor in 2014/5. For 2015/6 the government has identified a minimum funding level for this EAL factor within its calculations for identifying the sums which should be made available to local authorities. The minimum funding levels for English as an additional language 2015-16 will be: Primary £466 Secondary £1,130. This minimum funding level will apply to pupils with EAL who entered the English state school system in the past three years. DfE (July 2014): Fairer schools funding: arrangements for 2015 to 2016. However there is no compulsion for local authorities to include an EAL factor, nor for the value of this to be at the minimum level or above. 
Under the current system, there is no accountability mechanism regarding schools' use of this funding. Schools are not required to use this funding to meet the needs of bilingual pupils. http://www.naldic.org.uk/research-and-information/eal-funding</t>
  </si>
  <si>
    <t>A and B: There is also guidance for schools about planning for additional numbers. In January 2010 the department for children schools and families published ‘Guide to forecasting pupil numbers in school place planning). Government in England and Wales allocates amounts for different support measures to local authorities. Two funding streams to finance activities for ethnic minorities and at risk children, including immigrants. Some schools have set up mentoring programmes (pper mentoring, teacher, wider communities)</t>
  </si>
  <si>
    <t xml:space="preserve">Only A through OFSTED. Mainstreaming of Ethnic Minority Achievement Grant:  April 2011: EMAG (along with a range of other school grants) was mainstreamed into a single  Dedicated Schools Grant allocated by central government to each local authority, although funding levels were maintained during 2011-12 allowing local authorities to retain a portion of the funding to continue running centralised EMA services. However, there is no longer any obligation or guidance on how the funding is spent so resource are no longer always focused on migrant and minority children. 
</t>
  </si>
  <si>
    <t>According to a research report from the NASUWT (Teachers Union) published in April 2012, the impact of this 'mainstreaming' of EAL and ethnic minority funding was a reduction in available support at a time when demand for such services were increasing.</t>
  </si>
  <si>
    <t>A and B: A: Guidance from OFSTED. B: SinceApril 2013, an 'EAL' factor could be included in local funding formulae to enable schools in England to meet the needs of bilingual pupils.  87% of all local authorities chose to include an EAL factor in their local formula in 2014/5. The value of local authority EAL primary factor is relatively narrow with 99 local authorities allocating between £250 and £1,000 per pupil. Overall, all local authorities are allocating less than 5% of schools block funding through this factor with an average of around 0.9%. A total of £243 million was delegated to schools through the EAL factor in 2014/5.  However there is no compulsion for local authorities to include an EAL factor, nor for the value of this to be at the minimum level or above. Under the current system, there is no accountability mechanism regarding schools' use of this funding. Schools are not required to use this funding to meet the needs of bilingual pupils. http://www.naldic.org.uk/research-and-information/eal-funding</t>
  </si>
  <si>
    <t xml:space="preserve">TDA and ITT providers are working to increase the numbers of trainees with a minority ethnic background recruited each year and to improve the retention on programmes.  There is little else to encourage migrants into teaching. There is a special scheme available for those who have trained overseas: If you qualified as a teacher inside the European Union, mobility laws apply. This means you can access teaching positions in the same way as home trained teachers. If you qualified as a teacher overseas, and outside the European Economic Area (EEA), you may be eligible to work in England as a temporary, unqualified teacher for up to four years while you achieve qualified teacher status (QTS). Currently, this programme is only available in England. </t>
  </si>
  <si>
    <t>February 2013:Minister agrees to keep citizenship education, despite Curriculum Review Expert Panel's advice to drop citizenship from the school curriculum</t>
  </si>
  <si>
    <t>For almost all categories of TCN, a five year residence requirement was introduced in April 2006 (replacing a 4 year requirement).</t>
  </si>
  <si>
    <t>policy of "probationary citizenship" created in the 2009 Act but never enacted</t>
  </si>
  <si>
    <t>On 9 July 2012, the 14-year rule (paragraph 276B(i)(b)) (which provided a route to settlement on the grounds of long residence, lawful or unlawful) was withdrawn. Instead, the new Immigration Rules provided that at least 20 years' continuous residence, lawful or unlawful, would, subject to criminality and other criteria, normally be necessary to establish a claim to remain in the UK on the basis of the Article 8 right to respect for private life. (The 10-year rule (paragraph 276B(i)(a)), which provides a route to settlement on the grounds of continuous lawful residence in the UK of at least 10 years, was unaffected and remains in place)</t>
  </si>
  <si>
    <t>Changes to Immigration Rules HC628: Date of adoption: 6 September 2013. Entry into force 1 October 2013
Summary of changes:
From October 2013 all applicants for settlement are required to pass the Life in the UK Test and present an
English language speaking and listening qualification at B1 level or above of the Common European Framework of
Reference for Languages</t>
  </si>
  <si>
    <t xml:space="preserve">19 March 2007 with a change in the Immigration Rules HC 398 Knowledge of Language and Life (KOLL) requirement was introduced as a statutory
requirement for citizenship applications in 2005. In 2007 the requirement was also introduced for
those applying for settlement in the United Kingdom, known as Indefinite Leave to Remain (ILR). Most settlement applicants aged between 18 and 64 must show that they have sufficient knowledge of the English language and of life in the UK. They can meet this requirement by either passing the 'Life in the UK' test (Option 3) or obtaining an approved English for Speakers of Other Languages (ESOL) qualification using specified citizenship materials (Option 2). </t>
  </si>
  <si>
    <t>Not the case no specific requirement of either although it is necessary for the applicant to show ties (which would include economic ties) to the UK</t>
  </si>
  <si>
    <t>2009 Act on probationary citizenship passed but never enacted: Requirement of having been in certain activity (example: work) for a certain number of years before acquiring permanent residence or continuous employment since leave was granted. Economic migrants must demonstrate that they are self-sufficient, paid taxes, and have not been a burden on the state (though not obligated to stay in employment that brought them to UK) while family reunion permit holders must prove that they can support themselves or be supported by a sponsor.</t>
  </si>
  <si>
    <t xml:space="preserve">Changes to Immigration Rules CM 8337, Date of adoption: March 2012. Entry into force 6 April 2012: 
After these changes, most Tier 2 migrants became subject to a new income requirement to earn at least £35,000 per annum while migrant domestic workers are no longer be eligible for permanent settlement and new maximum lengths of stay will be introduced for some skilled and temporary workers (Tiers 2 and 5).
</t>
  </si>
  <si>
    <t>2009 Citizenship Act passed but not enforced: First permit is probationary citizenship which for permanent residency track is minimum 3 years, maximum five (From Option 1 to 2) no more than 5, although unclear how discretion is applied.</t>
  </si>
  <si>
    <t>Proposed in 2009 Act: After first permit, must meet specified requirements and assessment "Active Citizenship" activity before acquisition of permanent residence. Detailed guidance on how this requirement will be applied, types of activities, how long, how overseen, all not yet available.</t>
  </si>
  <si>
    <t xml:space="preserve">ILR lapses if the person spends more than 2 years living outside the country. </t>
  </si>
  <si>
    <t>2009 Proposed Act: During probationary citizenship phase, applicants must still abide by the residency requirement.</t>
  </si>
  <si>
    <t>2009 Citizenship Act: Work or family routes restricted access to public funds and services during probationary citizenship before obtaining permanent residence, which is minimum 3 and maximum 5 years.</t>
  </si>
  <si>
    <t xml:space="preserve"> 2009 Borders, Citizenship and Immigration Act  proposed  “qualifying period” as the period immediately before the date of the application for naturalisation. In the case of the main applicant this is eight years (five if applying to join a spouse) if you do not meet the “activity condition”. This is reduced to six years (three if joining a spouse) if you do meet the activity condition (section 41). There is an element of penalising those who do not wish to become UK citizens: in the scheme outlined in “The Path to Citizenship”, if one does not wish to apply for citizenship one would be forced to wait a further two years for permanent settlement (i.e. 3 years of probationary citizenship with volunteering for settlement; 5 years without volunteering). There is no reference to this in the 2009 Act, but this is how it will work (source Refugee Council).</t>
  </si>
  <si>
    <t>From 28 October 2013, there will be two parts to the KoLL requirement, both of which must be
met by all applicants for settlement unless the individual is exempt (see below). Applicants will be
required to:
• pass the Life in the UK test; and
• have a speaking and listening qualification in English at B1 CEFR or higher, or an equivalent
level qualification.</t>
  </si>
  <si>
    <t>Life in the UK test is set at ESOL Entry Level 3, which is equivalent of B1 (Option 3). However, ESOL route only requires applicants to demonstrate 'relevant progress', your college must confirm that you have progressed by at least one level from the level at which you were assessed at the beginning of the course that led to your relevant qualification. For example, if you were initially assessed by your college as being below Entry 1 level, you must obtain an ESOL (speaking and listening) qualification at Entry 1 level (a1) or above (Option 1)</t>
  </si>
  <si>
    <t>Proposed in 2009 Act</t>
  </si>
  <si>
    <t>Yes, but with some important exceptions for nationality. small in scale, and refers to things like employment in positions of national security, etc.</t>
  </si>
  <si>
    <t xml:space="preserve">Yes, but with some limited exceptions for nationality. </t>
  </si>
  <si>
    <t xml:space="preserve">Yes, but with some important exceptions for nationality. </t>
  </si>
  <si>
    <t>Yes, with some very limited exceptions for nationality.</t>
  </si>
  <si>
    <t>Yes for race and religious discrimination, within the scope of the Directives. For nationality and race/religion outside the scope of the Directives, the burden is not shifted in the same way, and the usual rules of proof normally apply. 
The equality commissions, NGOs, trade unions and other interested bodies may only support a case brought by a victim, except that in some circumstances, judicial review can be sought by an interested body against decisions by public authorities even when they are not 'victims'. The new Commission for Equality and Human Rights can seek injunctive relief to prevent a public or private body committing acts of discrimination. 
yes, and a, b, c, and f at times as well.</t>
  </si>
  <si>
    <t xml:space="preserve">The Equality Act 2010 applies the shift in the burden of proof to all non-criminal claims.
The Equality Act 2010 consolidates rather than changes the previous legislation in this regard. 
This is unaffected by the Equality Act 2010 except that tribunals will be able to make (non-binding) recommendations for action. </t>
  </si>
  <si>
    <t>Note: 2012 Equality and Human Rights Commission's budget was cut in half by the government.</t>
  </si>
  <si>
    <t xml:space="preserve">This is unaffected by the Equality Act 2010. </t>
  </si>
  <si>
    <t xml:space="preserve">Yes, but final enforcement depends on the courts. </t>
  </si>
  <si>
    <t>The legislation proves for the introduction of limited positive action measures on the ground sof race, ethnic origin, national origin and nationality: some exceptions to the prohibition of discrimination on the grounds of religion can be viewed as positive action measures. In Northern Ireland, strong legislative obligations are placed on public and private bodies bodies to promote religious equality, which can require positive action measures to be taken and also impose equality requirements in the awarding of state contracts. Private companies that do not comply with these obligations can be barred from state contracts.</t>
  </si>
  <si>
    <t>Positive action (in the form of preferential treatment) is permitted rather than required, the Equality Act 2010 slightly expanding the circumstances under which this is permitted.</t>
  </si>
  <si>
    <t>Work permit holders including 'green card' permit holders have the right to change employer after 12 months but only within the same occupational category. For family reunion permit holders, access to employment and self-employment depends on nature of employment permit granted.</t>
  </si>
  <si>
    <t>The number of 'middle-income' categories of employment (30,000 -  60,000 pa) that qualify a migrant for green card status were reduced in 2009. Increased emphasis on labour market needs tests since middle of 2009. Also changes in immediate access to labour market for family migrants.</t>
  </si>
  <si>
    <t>The number of 'middle-income' categories of employment (30,000 -  60,000 pa) that qualify a migrant for green card status were reduced in 2009. Increased emphasis on labour market needs tests since middle of 2009.</t>
  </si>
  <si>
    <t>Language acquisition programmes are underdeveloped, under-resourced and inadequate. Special arrangements apply to refugees and persons with LTR but there is a continuing problem with high rates of unemployment</t>
  </si>
  <si>
    <t>A: Since 2008, Employment for People from Immigrant Communities (EPIC) is an active labour market programme which supports immigrants in Ireland to become financially independent and more socially integrated by entering employment or further education and training. Working with each client on their personal progression plan, the dual nature of the EPIC programme  allows each participant to benefit from in-house pre-employment training and ‘on the ground’ actual business experience brought to the programmes by companies. - See more at: http://www.bitc.ie/employment-programmes/employment-for-immigrants/#sthash.0slIUuQK.dpuf</t>
  </si>
  <si>
    <t>There are no nationality conditions attached to Irish social welfare (as long as immigrants satisfy the same conditions as irish born applicants) but a habitual residence condition does apply for certain types of social welfare payment and job seekers payments are dependent on availabilty for work and therefore on the applicant's status</t>
  </si>
  <si>
    <t>Family reunion is dependent on the type of employment. It is granted immediately to 'green card' holders but work permit holders must be legally in the State and must have income above a certain threshold before family reunification will be granted. Criteria to date have not been transparent.</t>
  </si>
  <si>
    <t>Refugees may apply for reunification with other members but they must demonstrate dependency and any application is only granted at the discretion of the Minister for Justice.
For the purposes of the Act children are deemed to be under 18 years.  Older children can be granted reunification once dependency is established (but only at the discretion of the Minister of Justice).</t>
  </si>
  <si>
    <t>Discretionary regime as to means may apply</t>
  </si>
  <si>
    <t>Discretionary regime but status of spouse and dependents is dependent on main party.</t>
  </si>
  <si>
    <t>Spouse may apply for own work permit but no automatic right to autonomous status exists for spouse or dependent children.</t>
  </si>
  <si>
    <t>A applies. Some written resources are available.  Many important information documents tend to be translated into a number of major European languages, as, for example, French and Russian. 'The all Ireland Programme for Immigrant parents' is a cross border initiative of the Irish Society for the Prevention of Cruelty to Children (ISPCC) that has engaged in a wide-ranging consultation process on issues relating to the parenting of children in Ireland.  This initiative has produced an information pack and toolkit for immigrant parents, which includes a comprehensive section on the Irish education system.  It has been translated into a number of languages.</t>
  </si>
  <si>
    <t>No stand-alone subject dealing with interculturalism exists, but both the Primary and Junior Certificate curricula support the aims of intercultural education, broadly based.  Exposure to such issues is generally delivered via the educational system's SPHE programe (Social and Personal Health Education).  The development of an intercultural education strategy for Ireland was first muted in 2008.  A number of documents have been produced. and relevant goverment departments have been engaged in a wide-ranging consultation process.  The strategy will be launched in 2010.</t>
  </si>
  <si>
    <t>Ad hoc consultation with migrant groups</t>
  </si>
  <si>
    <t>Ministerial Council on Migrant Integration:  September 2010: Mary White, T.D., then Minister for Integration announced the establishment of a Ministerial Council on Migrant Integration to advise her on issues faced by migrants in Ireland on 22 September 2010. The Ministerial Council on Integration was established during the previous administration in the form of regional forums, each of which met once on the following dates: Connacht/Ulster 7 October 2010; Dublin 14 October 2010; Rest of Leinster 1 November 2010; and Munster 11 November 2010.
Web-link: http://www.integration.ie/website/omi/omiwebv6.nsf/page/aboutus-ministerialcouncil-overview-en#more
Appointed by minister based on an expression of interest:  http://www.integration.ie/website/omi/omiwebv6.nsf/page/aboutus-ministerialcouncil-overview-en#more</t>
  </si>
  <si>
    <t>State support for immigrant organisation is not non-existent but very limited; most funds come from private and/or philanthropic sources. Where state support is provided it is usually for research or information provision. A very small number of organisations, notably the Irish Refugee Council, receive a subvention to partially defray running costs. From 2006 a modest amount (€5m in the first instance) has been provided for integration-related activities on a project basis. A portion of this funding has gone to the NGO sector.</t>
  </si>
  <si>
    <t xml:space="preserve">The permission is valid indefinitely, but a fresh stamp has to be affixed to any new passport. </t>
  </si>
  <si>
    <t>A certificate of good character is required</t>
  </si>
  <si>
    <t>This is dependent on judicial interpretation, the Irish legislation is not explicit on this point.</t>
  </si>
  <si>
    <t>After 2007, Equality Tribunal confirmed anti-discrimination covers social advantages and protection</t>
  </si>
  <si>
    <t xml:space="preserve">The victim must agree to accept the organisations assistance, and that assistance may amount to representation but only at the level of the Equality Tribunal, and the Labour Court, where someone must go to the ordinary court system, then no such assistance is provided for. </t>
  </si>
  <si>
    <t xml:space="preserve">The Equality Authority may assist in taking actions; due to underfunding the Equality Authority only takes cases of strategic importance.  </t>
  </si>
  <si>
    <t xml:space="preserve">By Act No. 485 of 12 June 2009 (amending the Act on Danish Courses for Adult Aliens et al. and the Act on Integration) an offer of free vocational Danish courses on the internet ('Online Dansk') was established, see http://www.nyidanmark.dk/en-us/Integration/online_danish/online_danish.htm. By Act No. 1512 of 27 December 2009 (amending the Act on Danish courses for Adult Aliens et al.) a supplement to the ordinary Danish courses was introduced. The Act establishes cost-free 'intro-Danish', i.e. Danish courses aiming at the Danish labour market for aliens above 18 residing in Denmark on a more temporary basis with the purpose of employment (or frontier workers). The offer applies to all aliens having ordinary employment, continuous lawful residence and the right to take up employment in Denmark. Aliens who are encompassed by the Act on Integration (such aliens are offered Danish courses etc. under the Act on Integration) or have attended Danish courses are not entitled to receive an offer on intro-Danish. Moreover, aliens receiving starting assistance ('starthjælp') or social assistance ('kontanthjælp') are not entitled to receive an offer of intro-Danish (except for EU citizens residing in Denmark on the basis of the EU rules on free movement). See http://www.nyidanmark.dk/en-us/integration/informationguide/learning_danish/learning_danish.htm and https://www.workindenmark.dk/Find+information/Til+arbejdstagere/Livet+i+Danmark/Danskundervisning.aspx. </t>
  </si>
  <si>
    <t>Act No. 573 of 31 May 2010, an amendment of the Act on Danish Courses for Adult Aliens et al. was introduced. The Act makes Danish courses cost-free for all aliens encompassed by the Act (as opposed to aliens encompassed by the Act on Integration, which was the previous wording). The municipality must offer all aliens above 18 years legally residing in the municipality Danish courses free of charge. Danish courses encompasses courses in Danish culture and society and may encompass training in a Danish company. By Act No. 571 of 31 May 2010, the Act on Integration was amended to encompass not only refugees and aliens residing on the basis of family reunification, but also other aliens, such as aliens issued with a residence permit for employment purposes under Aliens Act Section 9a. TCNs must be offered an integrationprogramme encompassing Danish courses, courses in the Danish society, culture and history, and may be entitled to employment related offers. The municipality may offer financial support to a mentor service.</t>
  </si>
  <si>
    <t xml:space="preserve">More on A: Occupation-specific language training, mentoring scheme, additional training, job placement. Law No.1610 (L 70)
Date of adoption &amp; date of entry into force: December 17th 2013 &amp; January 1st 2014 
Among several changes, this revision adjusted especially §2 in the Law on Danish-education for Adult Foreigners and others, so that the Danish courses have to be employment-directed, and that foreigner at or above the age of 18 and registered in the municipality are offered Danish courses in up to 5 years from the point in time where the foreigner first could attend the course. The offer for employment-directed Danish courses applies for a maximum of 250 hours and for up to 1 year and 6 months from the first point in time where the foreigner could start the course. The supplier of employment-directed courses must offer a module test-evaluation of the foreigners’ skills after 250 hours. 
Name of new law/policy: Law no.650 (L 190)
Date of adoption &amp; date of entry into force: May 23rd 2013 &amp; July 1st 2013
Summary of changes:
The law establishes several duties and more coordinated work routines on the part of the Danish municipalities when it comes to integration. The municipalities must as soon as possible, and at latest after 3 months offer all newly arrived foreigners who have been granted stay either as refugees or as reunited family members, an individual integration-plan as well as they must identify the resort management area responsible for the coordination of the the integration effort for the foreigner and the person’s family. The law also confers upon the municipalities a duty, within 3 months, to offer a health screening of all newly arrived people, both refugees and reunited family members. Finally, the law also revises passages in the LAB (law on active employment efforts), whereby municipalities can decide to point out the local job center as the main coordinator of integration efforts.
Web-link: http://www.ft.dk/samling/20121/lovforslag/l190/index.htm
</t>
  </si>
  <si>
    <t>'A new chance for everyone' integration programme and Consolidation of Integration Act: since 2005</t>
  </si>
  <si>
    <t>a. Campaign "brug for alle unge" (We Need All Youngsters) since 2003 and Program for female immigrants (kvindeprogrammet) since 2003. http://mnw.kvinfo.dk/content/kvinfo-mentor-network</t>
  </si>
  <si>
    <t xml:space="preserve">Start Help programme was introduced for people who had not been resident in Denmark for at least seven out of the most recent eight years and provided a benefit 35 per cent lower than standard SA benefits. While this affected returning Danish citizens, it predominantly affected migrants. Two further changes also affected migrants: in 2004 a cap was introduced on the total amount of SA benefits, housing subsidies and specific support effective after receiving benefits for six months; and in 2006 the “300 hours rule” was
introduced, under which married spouses receiving SA must each have at least 300 hours or work over a two-year period or benefits for one spouse are stopped. </t>
  </si>
  <si>
    <t xml:space="preserve">Act No. 982 of 2 October 2009 Section 2: old age pension requires 10 years of legal residence in Denmark OR (convention or quota refugees), cf. . The size of the pension depends of the length of stay. Full pension is possbile after 40 years of legal residence. </t>
  </si>
  <si>
    <t xml:space="preserve">Law No. 1603 (L 72): December 17th 2010 &amp; January 1st 2011: This law changed the law on social pension, so that when it comes to calculating the amount of pension funds for senior citizens who have migrated to Denmark, their periods of earned right to pension in other countries are no longer transferred with the migrant to Denmark. Hence, senior citizens who have migrated to Denmark do not qualify for the same pension funds as ethnically Danish senior citizens: http://www.ft.dk/samling/20101/lovforslag/l72/index.htm
Law no.1609 (L79): adopted: December 12th 2010 &amp; January 1st 2011: Introduced an earnings-principle, which was used to discriminate in the payment of child- and youth benefits to families in Denmark, effectively barring newly arrived immigrant families from receiving child- and youth benefits equivalent to that of ethnically Danish families until they had held residence in Denmark for 2 years. Newly arrived families thereby only had the right to 25% of the benefits after 6 months, 50% of the benefits after 12 months, 75% of benefits after 18 months and 100% after 2 years. Law 1382 (L31) </t>
  </si>
  <si>
    <t>Now A and C: Same entitlement for family members as for sponsors on public benefits: no longer additional restriction of Start Help and Introduction Benefits. Act No. 1364 of 28/12/2011 repealed 2002 Start Help, ceiling on social, 500-krone-reduction, 225-hour rule, the introduction allowance
https://www.retsinformation.dk/FORMS/R0710.aspx?id=139969 
- Start aid was abolished and replaced with equal access to social assistance (in 2012 affected 4,000 full time equivalencts per year) 
- The ceiling on the cash benefit was eliminated, so that total benefits can no longer be reduced (in 2012, 6,000 full-time equivalents) 
- The so-called 500-kroner reduction was eliminated, so the cash benefit will no longer be lowered after six months  
- 225-hour rule of ordinary and unsubsidised work was lifted for couples (400 full-time equivalents)
- introduction allowance was lifted allowing equal access for newly arrived foreigners on the introduction programme (5,335 full-time equivalents)
Law of December 21st 2011 &amp; January 1st 2012:
Cancelled the upper threshold of payable child benefits of DKR 35.136. Families with many children could now receive the same benefits per child as families with fewer children.</t>
  </si>
  <si>
    <t>Law 1398 (L84): December 19th 2012 &amp; January 1st 2013
Changed the laws guiding child benefits, so that refugee families are now exempt from the earnings-principle of L79, whereby recipients, in order to qualify for 100% of child- and youth benefits, should have held residence or work-permit in Denmark for two years: http://www.ft.dk/samling/20121/lovforslag/l84/index.htm</t>
  </si>
  <si>
    <t>For family reunification with children it is required that the sponsor has permanent Danish residence permit or holds a temporary residence permit with a view to permanent residence</t>
  </si>
  <si>
    <t>spouse/partner must either hold a Danish residence permit granted on the grounds of asylum or Protected Status (the Danish Aliens Act, section 7 and 8) or have held a permanent Danish residence permit for the past three years or more.</t>
  </si>
  <si>
    <t>May 2012 law change: The point system, which required applicants to acquire 120 or 60 points, used in family reunification cases is eliminated. The minimum age requirement  reverted back to earlier rules so that both spouses involved in family reunification must again normally be at least 24, as it was prior to the law changes of 1 July 2011.</t>
  </si>
  <si>
    <t>By an amendment of the Aliens Act adopted 25 April 2007, it was decided to establish an immigration test for foreigners applying for family reunification and for religious preachers applying for (prolongation of) a residence permit, following the Dutch example. The implementation of the immigration test was adopted on 15 April 2010 (Act No. 400 of 21 April 2010). The immigration test is an oral test. It consists of a Danish language test and a societal knowledge test. The level of the Danish language test is A1-minus . The test must be taken after the applicant has received recognition in advance of his or her application for family reunification. The applicant will be granted a temporary visa valid for 3 months in order to take the test in Denmark; the test must be passed within the first two and a half months (75 days); it may be re-taken within this period, but then the fee must also be re-paid, and family reunification will be refused if the applicant fails, eventually.
Furthermore, the requirement shall not apply to foreigners who are granted family reunification according to special practice, among others where the sponsor has a residence permit granted for occupational or educational reasons. Lastly, the test requirement will not apply if the foreigner already has a good knowledge of Danish and Denmark, for instance acquired during a stay in Denmark for a number of years.</t>
  </si>
  <si>
    <t xml:space="preserve">Law no.601 (L168): June 1st 2011 &amp; July 1st 2011: language requirement in connection with the immigration test will be tightened, and the fee for taking the new test will be raised to DKK 3,600. </t>
  </si>
  <si>
    <t>May 2012 law change: The immigration test eliminated and instead a Danish language test will be implemented. The applicant is required to pass the test no later than six months after being granted family reunification.</t>
  </si>
  <si>
    <t>Computer-based test based on film about Danish norms, values, fundamental rights, practical facts like prohibition of female circumcision, forced marriage, parental responsibilities, etc.</t>
  </si>
  <si>
    <t>2010 permanent residence points-based system required Prøve i Dansk 2, the equivalent of B1 on CEFR</t>
  </si>
  <si>
    <t>July 2012: new government returns to Danish 1 test, equivalent of A2</t>
  </si>
  <si>
    <t xml:space="preserve">Law no.601 (L168): June 1st 2011 &amp; July 1st 2011: The attachment requirement is tightened so that the spouses’/partners’ combined attachment to Denmark must be considerably greater than their combined attachment to any other country. The attachment requirement will be changed for both the spouse/partner residing in Denmark and the foreign spouse/partner. In future, the foreign spouse/partner must normally have visited Denmark twice, and must have completed a Danish language course on A1 level. The spouse/partner residing in Denmark must normally have resided in Denmark for at least 15 years, and must have made an effort to integrate into Danish society. As is the case today, the attachment requirement in not to be met if the spouse/partner residing in Denmark has held Danish citizenship for over 28 years, or if he/she was born and raised in Denmark or came to Denmark as a small child, and has resided legally in Denmark for over 28 years. </t>
  </si>
  <si>
    <t>May 2012 law change: The connection requirement will also revert back to the stipulations in place before 1 July 2011. This means that the combined affiliation to Denmark of both spouses must be greater, but not much greater, to Denmark than their affiliation to another country. The connection requirement will not apply if the spouse living in Denmark has been a Danish citizen for longer than 26 years or if the spouse living in Denmark is a foreign national who was born in Denmark or came to Denmark as a child and has remained in Denmark legally for 26 years. Previously the requirement was 28 years.</t>
  </si>
  <si>
    <t xml:space="preserve">Law 601 2011: The collateral requirement will be raised to DKK 100,000 (2011 level) </t>
  </si>
  <si>
    <t>May 2012 law change: collateral requirement reduced from 100,000 kroner to 50,000 kroner.</t>
  </si>
  <si>
    <t>2013 Law amending the Integration Act on the composition of the Council for Ethnic Minorities allows municipalities without local Councils to appoint representatives to the National Council in order to ensure wider representation. Representatives are still elected from the other councils.  Representatives are also appointed from the four largest municipalities.  The chair is also appointed by the Minister. http://www.ft.dk/samling/20131/lovforslag/l97/html_som_fremsat.htm</t>
  </si>
  <si>
    <t xml:space="preserve">All informations concerning political rights, citizenship etc. can be found on the webpage of the Ministry of Refugees, Immigrants and Integration Affairs www.nyidanmark.dk This is not considered to be an active effort of disseminating information since it is dependent on the initiative of the individual to seek the information. It should however be mentioned that the webpage is available in 18 different languages. </t>
  </si>
  <si>
    <t>Ministry-led campaign Alles Valg (Everyone's choice) provided new Danes with  information on both the municipalities' tasks and on the municipal and regional elections. 20 election meetings were held around Denmark directed at immigrants.  Information was also published in different languages, along with a dialogue tool where participants will discuss the prioritization of various municipal tasks. The project involved many NGOs including the Danish Refugee Council, the Council for Ethnic Minorities,  Red Cross Youth, Danish Youth Council and the Neighbourhood Mothers Organisation.  http://sm.dk/nyheder/2013/flere-nydanskere-skal-stemme-til-kommunalvalget. Also 300.000 kroner allocated by Copenhagen commune for voter turnout among immigrants. These actions led to slight increases: http://politiken.dk/indland/politik/Kommunalvalg/ECE2142724/flere-indvandrere-stemte---men-der-er-lang-vej-endnu/</t>
  </si>
  <si>
    <t>2012 overturning of points-based system sets the residence requirement at 5 years</t>
  </si>
  <si>
    <t xml:space="preserve">May 25th 2010 the Danish Parliament passed a bill which makes it possible to receive long term residence after 4 years provided that the person fulfills a range of requrements concerning employment, public debt, passing integration tests, language test etc. </t>
  </si>
  <si>
    <t xml:space="preserve">After 7 years of habitual residence, or  in exceptional cases after 3 or 5 years of habitual residence: the applicant has previously had a residence permit as a worker, student or au-pair, has not received any financial aid from the state during the last three years and has  achieved a reasonable attachment to Danish society. </t>
  </si>
  <si>
    <t>The applicant is required to have had 2,5 years of full time employment or have worked shorter hours for a period which coresponds to 2,5 years of full time employment.</t>
  </si>
  <si>
    <t xml:space="preserve"> The 2010 amendment to the Aliens Act which enters into force August 1st 2010 requires 2,5 years fulltime employment within the last 3 years.</t>
  </si>
  <si>
    <t xml:space="preserve">2011/1 LSV 36 (L36): The law reformed several laws, including the law on active social policy, the integration law, the law on active employment efforts and the law on individual housing benefits. These reforms cancelled a range of laws, whereby migrants would receive less social benefits than ethnically Danish citizens. Thus the “starthjælpen” (which was lower than the cash benefits “kontanthjælpen”) was cancelled, as was the upper threshold on cash benefits and the demand that the right to receive cash benefits was conditional on having worked at least 225 hours the last year. This concerns permamently residing migrants (including refugees), direct family members to Danish residents, or EU-citizens under employment.
</t>
  </si>
  <si>
    <t>Law No. 1456 (L5) passed June 15th 2013, and and a week prior to this the Ministry of Justice issued a Circular Letter (CIS nr 9253 af 06/06/2013) and implemented by July 2014: declaration (rights-based procedure) after public school final exams in 9th or 10th grade with a grade average of at least 02 or at 18 years of age. Other conditions: legal residence and several years of reisdence, good behaviour and no criminal record). http://www.justitsministeriet.dk/arbejdsomr%C3%A5der/statsborgerskab/unge-f%C3%B8dt-og-opvokset-i-danmark</t>
  </si>
  <si>
    <t>Citizenship of the parents decides the citizenship at birth: Had forms of ius soli up to 1976 and declaration procedure for second-generation immigrant descendants until 2003 afterwards limited to Nordic countries with justification of changing nature of migration</t>
  </si>
  <si>
    <t>Level set at equivalent of B1</t>
  </si>
  <si>
    <t>November 2008: Level raised to B2</t>
  </si>
  <si>
    <t xml:space="preserve">2013: Circular Letter no.9253 Danish Test 3 (Prøve i Dansk 3, B2) will be lowered to Danish Test 2 (Prøve i Dansk 2, B1)
</t>
  </si>
  <si>
    <t xml:space="preserve">Law No. 1456 (L5): December 3rd 2013 &amp; January 1st 2014 The law mandates the Minister of Justice to establish a Citizenship Test, and after negotiations with the Minister of Education to formulate rules about administration and effectuation of the test, the selection of students, the collection of fees and about appeals, etc. These rules are not specified in details in the law.  https://www.retsinformation.dk/Forms/R0710.aspx?id=152087
 </t>
  </si>
  <si>
    <t>2013 Circular brings slight changes to this list: Applicants can not be recorded on a bill, if either is
sentenced to imprisonment of 1½ years or more,
sentenced to imprisonment of 60 days or more for violation of Penal Code chapter 12 and 13 (for eg terrorism), or
expelled. https://www.retsinformation.dk/Forms/R0710.aspx?id=152087#Bil3</t>
  </si>
  <si>
    <t>1,5 years imprisonment. For minor offences there is a waiting period which varies depending on the crime committed and the sentence. Fines will also cause a waiting period. According to the rules in force, it is not at all possible for you to be listed in a naturalisation bill if:
You have been sentenced to at least 60 days' imprisonment for violation of Part 12 (offences against national independence and security) and/or Part 13 (offences against the Constitution and the supreme authorities of the State) of the Criminal Code
You have been sentenced to permanent expulsion
You have been sentenced to imprisonment for 18 months or more
If you have been sentenced for other offences, the general rule is that you cannot be listed in a naturalisation bill until the expiration of a certain waiting period, cf. Schedule 2 of the Guidelines.
The length of the waiting period normally depends on the length of the sentence.</t>
  </si>
  <si>
    <t>Exemptions see following question
Exemptions: •Applicants who automatically lose their present citizenship 
•Applicants with refugee status 
•Applicants from countries where experience shows that it is impossible or implies extreme difficulties to be released from citizenship 
•Applicants whose application for release from their present citizenship has been refused 
•Applicants who have proved that they have made a serious, but unsuccessful attempt to be released from their present citizenship</t>
  </si>
  <si>
    <t xml:space="preserve">The prohibitions against discrimination on the grounds of nationality provided by the EU Treaty, only applies to EU citizens and not to third-country nationals who are the subject of the MIPEX. Furthermore the prohibition only applies (for the EU citizens) in very limited areas of life compared to the coverage of the Race Equality Directive. Question 115 c, thus implies whether Denmark extended the prohibition against discrimination in housing, goods and services, labour market etc. to anybody (not only EU citizens), so that any person could be protected against discrimination due to not only race and ethnicity but also nationality. The answer to that question is No. It is stated that the Committee of experts discussed whether discrimination on the ground of “nationality” should be included in the Equal Treatment Act from 2003 (but decided not to because it was already covered extensively by the EU treaty). The Ministry has no reference to this information, and when you look into the Committees report No 1422/2002 (chapter 7.2), no reference is made on such a discussion. On the contrary, there is indeed a description of the discussion whether or not “national origin” should be included as a protected ground in the Equal Treatment Act. A majority of the members of the Committee voted against including “national origin”, without any further reason. The majority opinion was then enacted in the law. Consequently, “national origin” does not apply to the non-employment aspects of the Race Equality directive (like housing, education, goods and services etc.). “national origin” is covered by the Labour Market Discrimination Act. When the Bill was discussed for the first time in the Danish Parliament in 1996, MP Pia Kjaersgaard asked (S 1734 question dated March 19, 1996) the Minister for Labour whether or not “nationality” was also covered, and the Minister answered No.  </t>
  </si>
  <si>
    <t>Criminal discrimination law covers direct religious discrimination</t>
  </si>
  <si>
    <t>Access for victims to civil, criminal and administrative procedures is found in different laws: Penal Code, Act The Board of Equal Treatment,  Act on Equal Treatment, Act on Prohibition of Discrimination on account of Race, Labour Market Discrimination Act. 
In the preparatory works to the Act on Ethnic Equal Treatment it is stated that the DIHR which originally handled the administrative procedures, should follow the inquisitorial principle and ensure that sufficient information was gathered. The shifting of the burden of proof is therefore not possible in administrative procedures. 
Both a) and b). Trade unions as well as NGO can engage in proceedings on behalf of victims of discrimination. They can eg. file a complaint to the the new Board of Equal Treatment.
A and B</t>
  </si>
  <si>
    <t>only trade unions can take cases on behalf of members 
A and B</t>
  </si>
  <si>
    <t>A and B apply. Board of Equal Treatment has existed since January 2009 (Act on Board of Ethnic Treatment). It has replaced the "old" Board for Ethnic Equal Treatment and the Sex Equality Board.</t>
  </si>
  <si>
    <t>2012 the Danish Institute for Human Rights was re-established as a separate and independent institution. The aim was to strengthen and clarify the position of the Institute as a National Human Rights Institute (NHRI) in accordance with the UN Paris Principles. The Act on “The Institute for Human Rights – The National Human Rights Institute of Denmark” was adopted on May 29, 2012 and entered into force on January 1, 2013</t>
  </si>
  <si>
    <t xml:space="preserve">The Danish Institute for Human Rights is appointed as Specialized Equality Body according to article 13 in EU directive 2000/43/EC. The Institute thus carries out the work of the specialised equality agency while the Board of Equal Treatment is an administrative complaints mechanism.The Danish Institute gives independent legal advice to victims of discrimination in accordance with section 10 of the Danish Act on Ethnic Equal Treatment. </t>
  </si>
  <si>
    <t xml:space="preserve">Settlement permit key worker or employment permit holders are issued for a certain employer and certain position after a labour market test. Temporary time limitations in time are imposed on family migrants. </t>
  </si>
  <si>
    <t>Migrant women and youth identified as priority for labour market integration in 2010 National Integration Action Plan</t>
  </si>
  <si>
    <t>Migrants identified as a particular target group for AMS (public employment service) in 2012</t>
  </si>
  <si>
    <t>TCN family members of EU citizens have broader sets of rights and can bring in such  family members, if subsistence is provided by the sponsor. TCN family members of Austrian nationals need to comply with the integration agreement, those of EU nationals not.</t>
  </si>
  <si>
    <t>Federal Law on the Amendment on Migration Laws 2011 (Bundesgesetz, mit dem das Niederlassungs- und Aufenthaltsgesetz, das Fremdenpolizeigesetz 2005, das Asylgesetz 2005, das Grundversorgungsgesetz - Bund 2005 und das Staatsbürgerschaftsgesetz 1985 geändert werden (Fremdenrechtsänderungsgesetz 2011 - FrÄG 2011), BGBl. I Nr. 38/2011). Enforced as of 1 July 2011. Third country nationals are required to prove knowledge of the German language (level A1 CEFR). Pre-departure German knowledge is required for most residence titles, including family members of resident TCN and of Austrian citizens; not required for family members of holders of a “Rot-Weiß-Rot – Karte” for highly skilled workers and family members of holders of a “Blaue Karte EU” (Implementation of Council Directive 2009/50/EC).</t>
  </si>
  <si>
    <t>No requirement other than language knowledge</t>
  </si>
  <si>
    <t xml:space="preserve">2009: higher  resources requirement than reform of 2005; art. 11 par. 5 SRA). </t>
  </si>
  <si>
    <t xml:space="preserve">Ministerial Decree for access to apprenticeship for asylum seekers under the age of 18/25. Date of adoption &amp; date of entry into force: June 2012 resp. April 2013.
New decree declares that asylum seekers under the age of 18 (2012) respectively under the age of 25 (2013) have access to apprenticeship under certain conditions and for specific branches </t>
  </si>
  <si>
    <t xml:space="preserve">Agreement between the (federal) state and the provinces regarding early language training in kindergarten. Effective as of 1 August 2012, early German language training is provided for children in kindergarten with a main focus on children with a first language other than German. Concrete measures differ from province to province as the implementation lies in the competence of the Länder. </t>
  </si>
  <si>
    <t xml:space="preserve">According to the European Framework of Reference for Languages there are fixed standards for testing A2-knowledge of a language. </t>
  </si>
  <si>
    <t xml:space="preserve">Federal Law on the Amendment of Migration Laws 2011 
Date of adoption &amp; date of entry into force: 23 May 2011 / 01 July 2011: Major amendments of migration laws including amendments to the Nationality Act: the knowledge of German required for naturalisation is raised to B1 CEFR; 
</t>
  </si>
  <si>
    <t>According to the SRA (art. 14) the written test questions contain also areas of knowledge with social aspects.</t>
  </si>
  <si>
    <t>sufficiently secured subsistence (of an amount corresponding to the guiding rates for minimum pensions) without receiving social assistance benefits in the last 3 years</t>
  </si>
  <si>
    <t>2009 reform: higher econimic resources requirement (art. 10 par. 5 law on citizen ship). The application has to prove an income at the level of the minimum pension + funding for rent, loan repayments or alimony payments.</t>
  </si>
  <si>
    <t xml:space="preserve">New legislation regarding exemptions to income introduced in 2013:  Federal Law on Austrian Nationality 1985 
Date of adoption &amp; date of entry into force: 30 June 2013 / 01. August 2013: Exemptions to the requirement of stable income as a condition for naturalisation will be made in case of permanent serious health problems that make it impossible to achieve the required monthly income. The condition that stable income without receipt of welfare payment must be documented for the last 3 years before naturalisation is changed to 36 months out of the last 6 years, with at least six months immediately before naturalisation.
</t>
  </si>
  <si>
    <t>Art 14 SRA: integrationagreement</t>
  </si>
  <si>
    <t>at least 60 month</t>
  </si>
  <si>
    <t>Note: refugees and beneficiaries of international protection are extempted from the requirments mentioned below.</t>
  </si>
  <si>
    <t>Law on Foreigners in the Republic of Bulgaria from 1998,  Article 33(1) includes only permanent residents - they are able to start work under equal conditions as Bulgarians. Residents with short-term or continuous residence need work permit and the work permit is valid only for a one specified employer.</t>
  </si>
  <si>
    <t xml:space="preserve">Employment Promotion Act, Art.18 (3), new line 5 added - third country nationals who are family members of Bulgarian, EU, EEA and Swiss nationals. </t>
  </si>
  <si>
    <t>The old regulation (from 2000) for the application of the LFRB (art. 27, line 3) required documents containing evidence for provided means of livelihood during his / her stay in the country. These documents should prove the availability of money, securities, real estate or other property.  Art. 8b defines 50 euro per day as the minimum means of livelihood for foreigners.</t>
  </si>
  <si>
    <t>The law in 2007, Art.24 (1) it.13 - Family members of foreign nationals of continuous residence are entitled to a continuous residence permit. Art.23 (3) - Continuous residence - permitted duration of up to one year.</t>
  </si>
  <si>
    <t>The old Public Education Act from 1991, art. 4 (2): Restrictions or privileges based on race, nationality, sex, ethnic and social origin, religion and social status are not allowed.</t>
  </si>
  <si>
    <t>There is a strong commitment to providing equitable health care for migrants/ethnic minorities across all health agencies in the UAE.  Apart from the Anti-Discrimination Law, the vast majority of hospital clients are foreign workers, and the state equally provides services to locals and foreign workers as long as they are legal resident and have similar insurance coverage.  The COVID19 pandemic is a perfect example whereby the UAE government extended its commitments to protecting migrant workers and foreign workers by offering equal access to COVID19 vaccine without charge. https://www.mohap.gov.ae/en/AwarenessCenter/Pages/COVID19-VaccinationCenters.aspx</t>
  </si>
  <si>
    <t xml:space="preserve">The UAE Ministry of Health and Prevention somehow provides support for research pertaining to migrant health. See https://www.mohap.gov.ae/en/OpenData/Pages/research-bank-uae.aspx   (in the Research Bank there are only 11 papers including the term ‘migrant’ or migrants, nearly all concerning the epidemiology of different conditions). </t>
  </si>
  <si>
    <t>Migrants, who also form the vast majority of healthcare staff in the UAE, are directly and indirectly involved in the information provision, service design, and delivery (all options, a-e).</t>
  </si>
  <si>
    <t xml:space="preserve">In the UAE, qualified interpreters often with medical backgrounds are available free of charge to patients. </t>
  </si>
  <si>
    <t>A growing number of companies in the UAE are organising "wellness campaigns" for their staff, to promote health and wellbeing as well as encourage better employee engagement. Migrant workers are not specifically targeted, and the goal is not to promote employees' rights, but rather to improve their productivity (https://saudigazette.com.sa/article/176640). The Permanent Committee for Labour Affairs in Dubai (PCLA-Dubai), in cooperation with specialised health bodies, runs free health tests and awareness campaigns for workers (especially, construction workers). for example: https://gulfnews.com/uae/government/free-eye-tests-for-construction-workers-1.1710755. Other populations, such as undocumented workers, may be occasionnally reached by ad hoc campaigns, for example the HIV prevention and testing campaign set up by the General Department of Human Rights of Dubai Police, targeting victims of sex work trafficking . The department disseminates information, education and communication (IEC) materials to expatriates in various locations, including at HIV-testing centres (translated into their own languages). It seeks to link persons in need to HIV-testing and drugtreatment services. It also helps identify cases of sex work-related human trafficking (https://www.who.int/migrants/publications/EMRO-report.pdf)</t>
  </si>
  <si>
    <t xml:space="preserve"> Only legal migrants can access the public health services, the UAE state proactively facilitates information campaigns to help documented foreign workers  understand their rights, responsibilities, entitlements, and health services (always been there, but especially during the pandemic) both in person and in virtual information campaign settings.</t>
  </si>
  <si>
    <t>Undocumented migrants must pay or buy their respective insurance policy in order to access healthcare coverage in the country. https://u.ae/en/information-and-services/health-and-fitness/health-insurance</t>
  </si>
  <si>
    <t xml:space="preserve">Same as legal migrants.
The United Arab Emirates is not a State party to the 1951 Convention relating to the Status of Refugees, nor to its 1967 Protocol. All non-citizens in the UAE fall under national immigration laws (Expatriate law) with regard to their legal status in the country including refugees and asylum seekers who are registered with UNHCR. Thus, they are covered by national immigration laws, which clearly provide that work sponsorship is an essential pre-requisite for becoming a legal resident in the country and that deportation is a possible consequence of overstaying a legal residence permit. The status of asylum-seeker does not exist per se in the UAE, and securing a legal residency (with or without the help of UNHCR offices in the country) is a pre-requisite to accessing basic services such as healthcare (https://reporting.unhcr.org/sites/default/files/UNHCR%20UAE%20Fact%20Sheet%20-%20February%202019.pdf). </t>
  </si>
  <si>
    <t xml:space="preserve">Foreign workers are only required to present a valid legal residency document (national ID called Emirates ID) in order to access either the private or public health care system in the UAE.  Please note that the employer pays for the medical costs accured by the foreign worker, depending on the severity of the medical problem. https://u.ae/en/information-and-services/health-and-fitness/health-insurance
Expats can access the public hospitals and clinics if they have a health card. The health card offers basic health care coverage similar to what Emirati nationals receive through public healthcare (fee: 82 USD for an adult) and can be obtained after presentation of ID and passport. https://u.ae/en/information-and-services/health-and-fitness/health-insurance
</t>
  </si>
  <si>
    <t xml:space="preserve">Foreign workers (and their family dependents in the Emirate of Abu Dhabi) are covered by a mandatory health insurance provided by sponsors/employers as long as they are legally employed and resident in the country. Residency visas cannot be issued without proof of health insurance in Abu Dhabi and Dubai. In the northern emirates of Ajman, Ras Al-Khaimah, Sharjah, Fujairah, and Umm Al-Quwain, it is not mandatory for employers to provide health insurance to the employees. Workers have to pay for themselves and their dependents. Unlike UAE nationals who benefit from free to low-cost health coverage in public sector's hospitals, expats must pay a fee and can only access the public hospitals and clinics if they have a health card. Private clinics facilitites are expensive. The type and extent of the insurance coverage vary according to the agreed terms of the contract. See UAE Government Portal: https://u.ae/en/information-and-services/health-and-fitness/health-insurance; https://www.khaleejtimes.com/guide-to-uae/healthcare-in-the-uae-the-best-of-emergency-maternity-surgery-facilities; https://www.migrant-rights.org/wp-content/uploads/2020/03/Comparison-Of-Health-Care-Coverage-For-Migrant-Workers-In-The-GCC-.pdf.
When the costs go beyond the insurance coverage, low-income migrants can apply to charity organisations to obtain discounts on the UAE's very high medical costs. However, charities apply a selection process and not all claims are accepted (https://www.khaleejtimes.com/nation/dubai/charity-offers-free-medical-services-for-low-income-workers; https://www.thenationalnews.com/uae/low-paid-uae-workers-turn-to-charities-for-help-with-cancer-care-costs-1.878572).
: charities do not subsidise all types of diseases and do not cover the full treatment. They also select the cases they sponsor I could not find evidence regarding local governments’ humanitarian help.  It is unlikely that resorting to financial assistance for healthcare is a routine procedure. Low-income workers unable to work would more likely be sent back to their countries for treatment, if these are available.
</t>
  </si>
  <si>
    <r>
      <rPr>
        <b/>
        <sz val="10"/>
        <color theme="1"/>
        <rFont val="Calibri (Body)"/>
      </rPr>
      <t>100</t>
    </r>
    <r>
      <rPr>
        <sz val="10"/>
        <color theme="1"/>
        <rFont val="Calibri (Body)"/>
      </rPr>
      <t xml:space="preserve"> - 3-4 of these (please specify)
</t>
    </r>
    <r>
      <rPr>
        <b/>
        <sz val="10"/>
        <color theme="1"/>
        <rFont val="Calibri (Body)"/>
      </rPr>
      <t>50</t>
    </r>
    <r>
      <rPr>
        <sz val="10"/>
        <color theme="1"/>
        <rFont val="Calibri (Body)"/>
      </rPr>
      <t xml:space="preserve"> - 1-2 of these (please specify)
</t>
    </r>
    <r>
      <rPr>
        <b/>
        <sz val="10"/>
        <color theme="1"/>
        <rFont val="Calibri (Body)"/>
      </rPr>
      <t>0</t>
    </r>
    <r>
      <rPr>
        <sz val="10"/>
        <color theme="1"/>
        <rFont val="Calibri (Body)"/>
      </rPr>
      <t xml:space="preserve"> - None of these topics </t>
    </r>
  </si>
  <si>
    <r>
      <rPr>
        <b/>
        <sz val="10"/>
        <color theme="1"/>
        <rFont val="Calibri (Body)"/>
      </rPr>
      <t>100</t>
    </r>
    <r>
      <rPr>
        <sz val="10"/>
        <color theme="1"/>
        <rFont val="Calibri (Body)"/>
      </rPr>
      <t xml:space="preserve"> - 3-5 of these (please specify)
</t>
    </r>
    <r>
      <rPr>
        <b/>
        <sz val="10"/>
        <color theme="1"/>
        <rFont val="Calibri (Body)"/>
      </rPr>
      <t>50</t>
    </r>
    <r>
      <rPr>
        <sz val="10"/>
        <color theme="1"/>
        <rFont val="Calibri (Body)"/>
      </rPr>
      <t xml:space="preserve"> - 1-2 of these (please specify)
</t>
    </r>
    <r>
      <rPr>
        <b/>
        <sz val="10"/>
        <color theme="1"/>
        <rFont val="Calibri (Body)"/>
      </rPr>
      <t>0</t>
    </r>
    <r>
      <rPr>
        <sz val="10"/>
        <color theme="1"/>
        <rFont val="Calibri (Body)"/>
      </rPr>
      <t xml:space="preserve"> - None of these </t>
    </r>
  </si>
  <si>
    <r>
      <rPr>
        <b/>
        <sz val="10"/>
        <rFont val="Calibri"/>
        <family val="2"/>
        <scheme val="minor"/>
      </rPr>
      <t xml:space="preserve">100 </t>
    </r>
    <r>
      <rPr>
        <sz val="10"/>
        <rFont val="Calibri"/>
        <family val="2"/>
        <scheme val="minor"/>
      </rPr>
      <t xml:space="preserve">- Interpreters are available free of charge to patients
</t>
    </r>
    <r>
      <rPr>
        <b/>
        <sz val="10"/>
        <rFont val="Calibri"/>
        <family val="2"/>
        <scheme val="minor"/>
      </rPr>
      <t>50</t>
    </r>
    <r>
      <rPr>
        <sz val="10"/>
        <rFont val="Calibri"/>
        <family val="2"/>
        <scheme val="minor"/>
      </rPr>
      <t xml:space="preserve"> - Interpreters are available but patients must pay all (or a substantial part) of the costs
</t>
    </r>
    <r>
      <rPr>
        <b/>
        <sz val="10"/>
        <rFont val="Calibri"/>
        <family val="2"/>
        <scheme val="minor"/>
      </rPr>
      <t>0</t>
    </r>
    <r>
      <rPr>
        <sz val="10"/>
        <rFont val="Calibri"/>
        <family val="2"/>
        <scheme val="minor"/>
      </rPr>
      <t xml:space="preserve"> - No interpretation services available</t>
    </r>
  </si>
  <si>
    <r>
      <rPr>
        <b/>
        <sz val="10"/>
        <color theme="1"/>
        <rFont val="Calibri (Body)"/>
      </rPr>
      <t xml:space="preserve">100 - </t>
    </r>
    <r>
      <rPr>
        <sz val="10"/>
        <color theme="1"/>
        <rFont val="Calibri (Body)"/>
      </rPr>
      <t>All three groups</t>
    </r>
    <r>
      <rPr>
        <b/>
        <sz val="10"/>
        <color theme="1"/>
        <rFont val="Calibri (Body)"/>
      </rPr>
      <t xml:space="preserve">
67 - </t>
    </r>
    <r>
      <rPr>
        <sz val="10"/>
        <color theme="1"/>
        <rFont val="Calibri (Body)"/>
      </rPr>
      <t xml:space="preserve">Two groups (please specify) </t>
    </r>
    <r>
      <rPr>
        <b/>
        <sz val="10"/>
        <color theme="1"/>
        <rFont val="Calibri (Body)"/>
      </rPr>
      <t xml:space="preserve">
33 - </t>
    </r>
    <r>
      <rPr>
        <sz val="10"/>
        <color theme="1"/>
        <rFont val="Calibri (Body)"/>
      </rPr>
      <t xml:space="preserve">One group   (please specify) </t>
    </r>
    <r>
      <rPr>
        <b/>
        <sz val="10"/>
        <color theme="1"/>
        <rFont val="Calibri (Body)"/>
      </rPr>
      <t xml:space="preserve">
0 - </t>
    </r>
    <r>
      <rPr>
        <sz val="10"/>
        <color theme="1"/>
        <rFont val="Calibri (Body)"/>
      </rPr>
      <t>None</t>
    </r>
    <r>
      <rPr>
        <b/>
        <sz val="10"/>
        <color theme="1"/>
        <rFont val="Calibri (Body)"/>
      </rPr>
      <t xml:space="preserve">
</t>
    </r>
  </si>
  <si>
    <r>
      <rPr>
        <b/>
        <sz val="10"/>
        <color theme="1"/>
        <rFont val="Calibri (Body)"/>
      </rPr>
      <t>100</t>
    </r>
    <r>
      <rPr>
        <sz val="10"/>
        <color theme="1"/>
        <rFont val="Calibri (Body)"/>
      </rPr>
      <t xml:space="preserve"> - Neither
50 - A or B (please specify)
0 - A and B</t>
    </r>
  </si>
  <si>
    <r>
      <rPr>
        <b/>
        <sz val="10"/>
        <color theme="1"/>
        <rFont val="Calibri (Body)"/>
      </rPr>
      <t xml:space="preserve">100 </t>
    </r>
    <r>
      <rPr>
        <sz val="10"/>
        <color theme="1"/>
        <rFont val="Calibri (Body)"/>
      </rPr>
      <t xml:space="preserve">-  Inclusion is unconditional
</t>
    </r>
    <r>
      <rPr>
        <b/>
        <sz val="10"/>
        <color theme="1"/>
        <rFont val="Calibri (Body)"/>
      </rPr>
      <t>50</t>
    </r>
    <r>
      <rPr>
        <sz val="10"/>
        <color theme="1"/>
        <rFont val="Calibri (Body)"/>
      </rPr>
      <t xml:space="preserve"> - Some conditions for inclusion
</t>
    </r>
    <r>
      <rPr>
        <b/>
        <sz val="10"/>
        <color theme="1"/>
        <rFont val="Calibri (Body)"/>
      </rPr>
      <t>0</t>
    </r>
    <r>
      <rPr>
        <sz val="10"/>
        <color theme="1"/>
        <rFont val="Calibri (Body)"/>
      </rPr>
      <t xml:space="preserve"> - No inclusion (costs must be paid in full by the user or by a commercial insurance policy)</t>
    </r>
  </si>
  <si>
    <r>
      <rPr>
        <b/>
        <sz val="10"/>
        <color theme="1"/>
        <rFont val="Calibri (Body)"/>
      </rPr>
      <t>100</t>
    </r>
    <r>
      <rPr>
        <sz val="10"/>
        <color theme="1"/>
        <rFont val="Calibri (Body)"/>
      </rPr>
      <t xml:space="preserve"> -  Inclusion is unconditional
</t>
    </r>
    <r>
      <rPr>
        <b/>
        <sz val="10"/>
        <color theme="1"/>
        <rFont val="Calibri (Body)"/>
      </rPr>
      <t>50</t>
    </r>
    <r>
      <rPr>
        <sz val="10"/>
        <color theme="1"/>
        <rFont val="Calibri (Body)"/>
      </rPr>
      <t xml:space="preserve"> - Some conditions for inclusion
</t>
    </r>
    <r>
      <rPr>
        <b/>
        <sz val="10"/>
        <color theme="1"/>
        <rFont val="Calibri (Body)"/>
      </rPr>
      <t>0</t>
    </r>
    <r>
      <rPr>
        <sz val="10"/>
        <color theme="1"/>
        <rFont val="Calibri (Body)"/>
      </rPr>
      <t xml:space="preserve"> - No inclusion (costs must be paid in full by the user or by a commercial insurance policy)</t>
    </r>
  </si>
  <si>
    <t>"National Tolerance Programme by Ministry of Tolerance does not explictly enforce positive action against discrimination targeting foreign residents  (https://u.ae/en/about-the-uae/strategies-initiatives-and-awards/federal-governments-strategies-and-plans/national-tolerance-programme)</t>
  </si>
  <si>
    <t xml:space="preserve">The Federal Law No. 10 of 2017 on Domestic Workers (art. 3 (a)) prohibits discrimination among domestic workers on the basis of race, colour, gender, religion, political opinion and national origin or social origin by employment agencies (https://elaws.moj.gov.ae/UAE-MOJ_LC-En/00_HUMAN%20RESOURCES/UAE-LC-En_2017-06-11_00010_Kait.html?val=EL1&amp;Words=domestic#Anchor7). </t>
  </si>
  <si>
    <t>The Ministry of Tolerance does not have any of a, b, or c mandates  (http://www.tolerance.gov.ae/en/uae-tolerance-initiatives.aspx)</t>
  </si>
  <si>
    <t xml:space="preserve">creation of the Ministry of Tolerance and Coexistence (http://www.tolerance.gov.ae/en/default.aspx). However, its mandate is mostly to "eradicate ideological, cultural and religious bigotry in the society" (https://u.ae/en/about-the-uae/culture/tolerance/tolerance-initiatives#minister-of-tolerance) and its mandate is mostly to be an instrument of soft power (http://www.tolerance.gov.ae/en/uae-tolerance-initiatives.aspx) </t>
  </si>
  <si>
    <t>The Federal Law No. 2 of 2015 phoibits discrimination on the basis on race, ethnicity or religion to help those in disadvantaged position acquire justice.  However, the UAE did not reportedly specific positive actions that could benefit people of immigrant background (a) or implemented assessment/measures (research and statistics) (b).  Actions are more in the general promotion of tolerance, UAE as a "multicultural society in which people from all over the world live harmoniously together" since its inception (https://u.ae/en/about-the-uae/human-rights-in-the-uae/fostering-tolerance-and-co-existence).</t>
  </si>
  <si>
    <t>A, &amp; D (c, e, f, h (fines, imprisonment, death penalty to crime perpetrator; no specific mention of "positive" outcomes for victims). See Chapter 2 Crimes and Penalties of the Federal Decree Law No. 2 of 2015, http://ejustice.gov.ae/downloads/latest_laws2015/FDL_2_2015_discrimination_hate_en.pdf)</t>
  </si>
  <si>
    <t xml:space="preserve">Article 6 of the Federal Decree Law No. 2 of 2015 stipulates: "any person, commits any act of  discrimination of any form by any means of expression or by any other means, shall be sentenced to imprisonment for a period not less than five years, and by a fine not less than five
hundred thousand dirhams and not exceeding one million dirhams or either one of these two penalties." This law is broadly applicable in the context of goods, services available to the public, including housing.         </t>
  </si>
  <si>
    <t>Article 6 of the Federal Decree Law No. 2 of 2015 stipulates: "any person, commits any act of  discrimination of any form by any means of expression or by any other means, shall be sentenced to imprisonment for a period not less than five years, and by a fine not less than five hundred thousand dirhams and not exceeding one million dirhams or either one of these two penalties." This law is broadly applicable in the context of social protection.          
Note:  The UAE federal government does not extend social security to foreign workers, and therefore the Federal Law No. 2 is not applicable in this particular context.</t>
  </si>
  <si>
    <t>Article 6 of the Federal Decree Law No. 2 of 2015 stipulates: "any person, commits any act of  discrimination of any form by any means of expression or by any other means, shall be sentenced to imprisonment for a period not less than five years, and by a fine not less than five hundred thousand dirhams and not exceeding one million dirhams or either one of these two penalties." The law is broadly interpreted by senior UAE officials (see below) and it is therefore application both in the context of education.</t>
  </si>
  <si>
    <t>Article 6 of the Federal Decree Law No. 2 of 2015 stipulates: "any person, commits any act of  discrimination of any form by any means of expression or by any other means, shall be sentenced to imprisonment for a period not less than five years, and by a fine not less than five hundred thousand dirhams and not exceeding one million dirhams or either one of these two penalties." The law is broadly interpreted by senior UAE officials (see below) and it is therefore application both in the context of education and vocational training. See the National Reporting: https://www.thenationalnews.com/business/money/is-it-illegal-to-hire-based-on-nationality-or-gender-1.848201</t>
  </si>
  <si>
    <r>
      <rPr>
        <sz val="11"/>
        <rFont val="Calibri"/>
        <family val="2"/>
        <scheme val="minor"/>
      </rPr>
      <t>a and b, but not eplicitly c: The UAE government passed the Federal Decree Law No. 2 of 2015 prohibiting all forms of discrimination on the basis of "religion, creed, doctrine, sect, casete, and race, colour, or ethnic origin" (see Article 1).</t>
    </r>
    <r>
      <rPr>
        <u/>
        <sz val="11"/>
        <color theme="10"/>
        <rFont val="Calibri"/>
        <family val="2"/>
        <scheme val="minor"/>
      </rPr>
      <t xml:space="preserve"> http://ejustice.gov.ae/downloads/latest_laws2015/FDL_2_2015_discrimination_hate_en.pdf</t>
    </r>
  </si>
  <si>
    <t>no dedicated specialised equality body
http://ejustice.gov.ae/downloads/latest_laws2015/FDL_2_2015_discrimination_hate_en.pdf
https://sp.mofaic.gov.ae/EN/TheUAE/Pages/UAE-and-Human-Rights.aspx</t>
  </si>
  <si>
    <t xml:space="preserve">No dedicated specialised equality body 
http://ejustice.gov.ae/downloads/latest_laws2015/FDL_2_2015_discrimination_hate_en.pdf
Promotion of tolerance, multiculturalism and non-discrimination in public speeches (although the kafala system still applies), but no dedicated specialised equality body (https://sp.mofaic.gov.ae/EN/TheUAE/Pages/UAE-and-Human-Rights.aspx). </t>
  </si>
  <si>
    <t xml:space="preserve">D.: possible sanctions in labour courts: c, e, h.  + Access to labour courts for labour-related conflicts (administrative only). 
</t>
  </si>
  <si>
    <t>Except those in vulenerable (temporary housing) - trafficked</t>
  </si>
  <si>
    <t xml:space="preserve">Before there was no antidiscirmination law or similar. The UAE Constitution (article 40) reads: “Foreigners shall enjoy, within the Union, the rights and freedom stipulated in international charters which are in force or in treaties and agreements to which the Union is party. They shall be subject to the corresponding obligations.” However, the kafala system is a discrimination on the basis of nationality.  </t>
  </si>
  <si>
    <r>
      <rPr>
        <b/>
        <sz val="10"/>
        <color theme="1"/>
        <rFont val="Calibri (Body)"/>
      </rPr>
      <t xml:space="preserve">100 </t>
    </r>
    <r>
      <rPr>
        <sz val="10"/>
        <color theme="1"/>
        <rFont val="Calibri (Body)"/>
      </rPr>
      <t xml:space="preserve">- Both of these 
</t>
    </r>
    <r>
      <rPr>
        <b/>
        <sz val="10"/>
        <color theme="1"/>
        <rFont val="Calibri (Body)"/>
      </rPr>
      <t xml:space="preserve">50 </t>
    </r>
    <r>
      <rPr>
        <sz val="10"/>
        <color theme="1"/>
        <rFont val="Calibri (Body)"/>
      </rPr>
      <t xml:space="preserve">- Only A 
</t>
    </r>
    <r>
      <rPr>
        <b/>
        <sz val="10"/>
        <color theme="1"/>
        <rFont val="Calibri (Body)"/>
      </rPr>
      <t xml:space="preserve">0 </t>
    </r>
    <r>
      <rPr>
        <sz val="10"/>
        <color theme="1"/>
        <rFont val="Calibri (Body)"/>
      </rPr>
      <t>- None of these</t>
    </r>
  </si>
  <si>
    <r>
      <rPr>
        <b/>
        <sz val="10"/>
        <color theme="1"/>
        <rFont val="Calibri (Body)"/>
      </rPr>
      <t xml:space="preserve">0 - </t>
    </r>
    <r>
      <rPr>
        <sz val="10"/>
        <color theme="1"/>
        <rFont val="Calibri (Body)"/>
      </rPr>
      <t xml:space="preserve">No specialized Body
</t>
    </r>
    <r>
      <rPr>
        <b/>
        <sz val="10"/>
        <color theme="1"/>
        <rFont val="Calibri (Body)"/>
      </rPr>
      <t>33</t>
    </r>
    <r>
      <rPr>
        <sz val="10"/>
        <color theme="1"/>
        <rFont val="Calibri (Body)"/>
      </rPr>
      <t xml:space="preserve"> - One of these
</t>
    </r>
    <r>
      <rPr>
        <b/>
        <sz val="10"/>
        <color theme="1"/>
        <rFont val="Calibri (Body)"/>
      </rPr>
      <t>67</t>
    </r>
    <r>
      <rPr>
        <sz val="10"/>
        <color theme="1"/>
        <rFont val="Calibri (Body)"/>
      </rPr>
      <t xml:space="preserve"> - Two of these
</t>
    </r>
    <r>
      <rPr>
        <b/>
        <sz val="10"/>
        <color theme="1"/>
        <rFont val="Calibri (Body)"/>
      </rPr>
      <t>100</t>
    </r>
    <r>
      <rPr>
        <sz val="10"/>
        <color theme="1"/>
        <rFont val="Calibri (Body)"/>
      </rPr>
      <t xml:space="preserve"> - Three of these </t>
    </r>
  </si>
  <si>
    <r>
      <rPr>
        <b/>
        <sz val="10"/>
        <color theme="1"/>
        <rFont val="Calibri (Body)"/>
      </rPr>
      <t>100</t>
    </r>
    <r>
      <rPr>
        <sz val="10"/>
        <color theme="1"/>
        <rFont val="Calibri (Body)"/>
      </rPr>
      <t xml:space="preserve"> - All three grounds
</t>
    </r>
    <r>
      <rPr>
        <b/>
        <sz val="10"/>
        <color theme="1"/>
        <rFont val="Calibri (Body)"/>
      </rPr>
      <t>50</t>
    </r>
    <r>
      <rPr>
        <sz val="10"/>
        <color theme="1"/>
        <rFont val="Calibri (Body)"/>
      </rPr>
      <t xml:space="preserve"> - Two grounds
</t>
    </r>
    <r>
      <rPr>
        <b/>
        <sz val="10"/>
        <color theme="1"/>
        <rFont val="Calibri (Body)"/>
      </rPr>
      <t>0</t>
    </r>
    <r>
      <rPr>
        <sz val="10"/>
        <color theme="1"/>
        <rFont val="Calibri (Body)"/>
      </rPr>
      <t xml:space="preserve"> - Ground A </t>
    </r>
  </si>
  <si>
    <r>
      <rPr>
        <b/>
        <sz val="10"/>
        <color theme="1"/>
        <rFont val="Calibri (Body)"/>
      </rPr>
      <t>0</t>
    </r>
    <r>
      <rPr>
        <sz val="10"/>
        <color theme="1"/>
        <rFont val="Calibri (Body)"/>
      </rPr>
      <t xml:space="preserve"> - None
</t>
    </r>
    <r>
      <rPr>
        <b/>
        <sz val="10"/>
        <color theme="1"/>
        <rFont val="Calibri (Body)"/>
      </rPr>
      <t>25</t>
    </r>
    <r>
      <rPr>
        <sz val="10"/>
        <color theme="1"/>
        <rFont val="Calibri (Body)"/>
      </rPr>
      <t xml:space="preserve"> - One of these 
</t>
    </r>
    <r>
      <rPr>
        <b/>
        <sz val="10"/>
        <color theme="1"/>
        <rFont val="Calibri (Body)"/>
      </rPr>
      <t>50</t>
    </r>
    <r>
      <rPr>
        <sz val="10"/>
        <color theme="1"/>
        <rFont val="Calibri (Body)"/>
      </rPr>
      <t xml:space="preserve"> - Two of these
</t>
    </r>
    <r>
      <rPr>
        <b/>
        <sz val="10"/>
        <color theme="1"/>
        <rFont val="Calibri (Body)"/>
      </rPr>
      <t xml:space="preserve">75 - </t>
    </r>
    <r>
      <rPr>
        <sz val="10"/>
        <color theme="1"/>
        <rFont val="Calibri (Body)"/>
      </rPr>
      <t xml:space="preserve">Three of these
</t>
    </r>
    <r>
      <rPr>
        <b/>
        <sz val="10"/>
        <color theme="1"/>
        <rFont val="Calibri (Body)"/>
      </rPr>
      <t>100</t>
    </r>
    <r>
      <rPr>
        <sz val="10"/>
        <color theme="1"/>
        <rFont val="Calibri (Body)"/>
      </rPr>
      <t xml:space="preserve"> - All four of these </t>
    </r>
  </si>
  <si>
    <r>
      <rPr>
        <b/>
        <sz val="10"/>
        <color theme="1"/>
        <rFont val="Calibri (Body)"/>
      </rPr>
      <t>100</t>
    </r>
    <r>
      <rPr>
        <sz val="10"/>
        <color theme="1"/>
        <rFont val="Calibri (Body)"/>
      </rPr>
      <t xml:space="preserve"> - All three grounds
</t>
    </r>
    <r>
      <rPr>
        <b/>
        <sz val="10"/>
        <color theme="1"/>
        <rFont val="Calibri (Body)"/>
      </rPr>
      <t>50</t>
    </r>
    <r>
      <rPr>
        <sz val="10"/>
        <color theme="1"/>
        <rFont val="Calibri (Body)"/>
      </rPr>
      <t xml:space="preserve"> - Two grounds
</t>
    </r>
    <r>
      <rPr>
        <b/>
        <sz val="10"/>
        <color theme="1"/>
        <rFont val="Calibri (Body)"/>
      </rPr>
      <t xml:space="preserve">0 </t>
    </r>
    <r>
      <rPr>
        <sz val="10"/>
        <color theme="1"/>
        <rFont val="Calibri (Body)"/>
      </rPr>
      <t>- Ground a, none, or only based on international standards or constitution, subject to judicial interpretation</t>
    </r>
  </si>
  <si>
    <r>
      <rPr>
        <b/>
        <sz val="10"/>
        <color theme="1"/>
        <rFont val="Calibri (Body)"/>
      </rPr>
      <t>100</t>
    </r>
    <r>
      <rPr>
        <sz val="10"/>
        <color theme="1"/>
        <rFont val="Calibri (Body)"/>
      </rPr>
      <t xml:space="preserve"> - All three grounds
</t>
    </r>
    <r>
      <rPr>
        <b/>
        <sz val="10"/>
        <color theme="1"/>
        <rFont val="Calibri (Body)"/>
      </rPr>
      <t>50</t>
    </r>
    <r>
      <rPr>
        <sz val="10"/>
        <color theme="1"/>
        <rFont val="Calibri (Body)"/>
      </rPr>
      <t xml:space="preserve"> - Two grounds (please specify which ones)
</t>
    </r>
    <r>
      <rPr>
        <b/>
        <sz val="10"/>
        <color theme="1"/>
        <rFont val="Calibri (Body)"/>
      </rPr>
      <t>0</t>
    </r>
    <r>
      <rPr>
        <sz val="10"/>
        <color theme="1"/>
        <rFont val="Calibri (Body)"/>
      </rPr>
      <t xml:space="preserve"> - Ground a, none, or only based on international standards or constitution, subject to judicial interpretation</t>
    </r>
  </si>
  <si>
    <t>gc</t>
  </si>
  <si>
    <t>Those eligible to obtain Emirati nationality as per the 30 January 2021 to Citizenship Law will be able to retain their original nationality. https://www.khaleejtimes.com/news/20210130/uae-citizenship-for-expats-who-can-apply-and-how</t>
  </si>
  <si>
    <t>30 January amendments to the citizenship law implicitly indicate that high-income expatriates (investors and skilled professionals) are particularly favoured.</t>
  </si>
  <si>
    <t>No mention of specific proof of integration required</t>
  </si>
  <si>
    <t>No new information related to language requirement</t>
  </si>
  <si>
    <t>30 January 2021: The UAE has approved amendments to the 1972 citizenship law, allowing investors, professionals, special talents and their families to acquire the Emirati nationality and passport under certain conditions. Acquiring the Emirati citizenship will be done through nominations from Rulers’ and Crown Princes’ Courts, Executive Councils, and the Cabinet based on federal entities nominations. As of 29 April 2021: no inclusion of approved amendments in the text of the 1972 Law yet. https://u.ae/en/information-and-services/passports-and-traveling/uae-nationality; https://www.wam.ae/en/details/1395302905586.</t>
  </si>
  <si>
    <t>Decree Law No. 16 of 2017, but no key changes for migrants.
Federal Decree-Law No. 16 of 2017 (https://www.dc.gov.ae/PublicServices/LegislationsByCategory.aspx) amends some provisions of Federal Law No. 17 of 1972: Art. 3: Federal decree may grant citizenship by dependency to a foreign woman married to a citizen after seven years from the date of submitting the application to the authority, under the condition that there is one or more children;
Art. 9: the President may issue a decree granting nationality by law or by naturalization to any person without being bound by the minimal durations of residence stated in the nationality laws or decrees. Citizenship may be granted to any person who has rendered great services to the state in the same conditions (no residence requirements);
Art. 10 bis (new): Nationality may be granted 1. to children of a UAE female citizen married to a foreigner, after a period of no less than six years following birth, provided that the mother holds the UAE nationality at the time of birth, and until the date of application for nationality; 2. To the daughter of an Emirati mother and foreign father, and who is married to a foreigner (no specific residency duration requirement specified in amendment).</t>
  </si>
  <si>
    <t xml:space="preserve">Article 10, 11, and 17 of the UAE Federal Law No. 17 of 1972 state that foreign workers must renounce their citizenship before they could acquire a UAE nationality. A naturalised Emirati will loose his/her nationality if he/she takes another nationality                                                                                    See UAE Federal Law No. 17 of 1972: https://www.refworld.org/pdfid/3fba182d0.pdf.  </t>
  </si>
  <si>
    <t>The UAE Federal Law No. 17 of 1972 and its subsequent amendments stipulate that to obtain citizenship, a person is "of good conduct and has not been convicted for a crime impugns integrity" (see Article 8). Since the law appears to be broadly interpreted, this gives the UAE state more legal discretion to reject a citizenship application. https://www.refworld.org/pdfid/3fba182d0.pdf</t>
  </si>
  <si>
    <t xml:space="preserve">The UAE Federal Law No. 17 of 1972 and its subsequent amendments do not specify economic resources requirement. The law, however, indicates that the person must have 'legal' means or source of living (see Articles 7, 8). While the UAE does not stipulate an actual income requirement, including the recently announced citizenship law in August 2020, the law implicitly indicates that high-income (investors and skilled professionals) will likely access such citizenship law. </t>
  </si>
  <si>
    <t xml:space="preserve">The UAE Federal Law No. 17 of 1972 and its subsequent amendments do not require a citizenship/integration requirement through test, interview etc.  https://www.refworld.org/pdfid/3fba182d0.pdf. </t>
  </si>
  <si>
    <t>Discretionary and not regulated requirement not based on clear standards. The UAE Federal Law No. 17 of 1972 does not conduct test, interview, completion of course, or other assessments for language requirement. However, the law stipulates that citizenshp may be granted if the person "knows Arabic language well" or "is conversant with the Arabic langauge." https://www.refworld.org/pdfid/3fba182d0.pdf.  However, in practice the language requirement is not strictly applied.</t>
  </si>
  <si>
    <t xml:space="preserve">The UAE government stipulates that only UAE citizens (at least one parent is UAE national) can pass their citizenship to their children. Non-nationals (immigrant children) are restricted from acquiring citizenship born on the territory.  No birthright for children of foreign parents who do not qualify for naturalisation (see fa98, on Federal Law No. 17 of 1972 on Nationality and Passports), except in the following cases (Art. 2 of Law 17 of 1972) C. Anyone born in the country or abroad to a mother who is a citizen by law, whose fatherhood is not substantiated; D. Anyone born in the country or abroad to a mother who is a citizen by law, whose father is unknown or without nationality; E. Anyone born in the country to unknown parents. A foundling shall be deemed to have been born in the country unless proved to be otherwise.
See UAE Government Portal: https://u.ae/en/information-and-services/passports-and-traveling/uae-nationality. </t>
  </si>
  <si>
    <t xml:space="preserve">According to Federal Law No. 17 of 1972 on Nationality and Passports, amended by Federal Law No. 10 of 1975 and Decree Law No. 16 of 2017, UAE nationality is acquired by virtue of law, citizenship or naturalisation as per the provisions set in that law.  Thus, as per the residence conditions for ordinary naturalization, the varying requirements are as follows:                                                              
1. Arab individual (Omani, Qatari, Bahraini origin) = 3 years;                           
2. Members of Arab trbies emigrated from countries neighboring the UAE = at least 3 years;                                                                                          
3. Arab individual (general) = at least 7 years;                                               
4. Any person (all foreign workers) who resided in the UAE since or before 1940 until the effective date of the law o. 17 of 1872 = not stated.                                                                                                                            5. Any person (other than previously mentioned, including foreign workers) = at least 30 years.                                                                              
6. Children of UAE woman married to a foreignman = not less than 6 years.                                                                                                                     
7. Any person who have has provided outstanding services to the UAE = not stated.                                                                                               
 8. Daughter of a UAE national woman and a foreign father and is married to a foreigner = not stated.
 Reference: https://www.refworld.org/pdfid/3fba182d0.pdf </t>
  </si>
  <si>
    <r>
      <t xml:space="preserve">100 </t>
    </r>
    <r>
      <rPr>
        <sz val="10"/>
        <color theme="1"/>
        <rFont val="Calibri (Body)"/>
      </rPr>
      <t>- No requirement for anyone</t>
    </r>
    <r>
      <rPr>
        <b/>
        <sz val="10"/>
        <color theme="1"/>
        <rFont val="Calibri (Body)"/>
      </rPr>
      <t xml:space="preserve">
50 </t>
    </r>
    <r>
      <rPr>
        <sz val="10"/>
        <color theme="1"/>
        <rFont val="Calibri (Body)"/>
      </rPr>
      <t>- Yes, but with multiple substantial exemptions: a. On humanitarian grounds (e.g. for refugees, stateless); b. On accessibility grounds (e.g. cost, distance, impossibility))</t>
    </r>
    <r>
      <rPr>
        <b/>
        <sz val="10"/>
        <color theme="1"/>
        <rFont val="Calibri (Body)"/>
      </rPr>
      <t xml:space="preserve">
0 </t>
    </r>
    <r>
      <rPr>
        <sz val="10"/>
        <color theme="1"/>
        <rFont val="Calibri (Body)"/>
      </rPr>
      <t>- Yes, and no substantive exceptions (beyond humanitarian reasons, e.g., exemptions only for spouses, citizens of certain countries /person not being able to renounce origin country citizenship)</t>
    </r>
  </si>
  <si>
    <r>
      <rPr>
        <b/>
        <sz val="10"/>
        <color theme="1"/>
        <rFont val="Calibri (Body)"/>
      </rPr>
      <t xml:space="preserve">100 </t>
    </r>
    <r>
      <rPr>
        <sz val="10"/>
        <color theme="1"/>
        <rFont val="Calibri (Body)"/>
      </rPr>
      <t xml:space="preserve">- Crimes with sentences of imprisonment for ≥ 5 years OR Use of qualifying period instead of refusal
</t>
    </r>
    <r>
      <rPr>
        <b/>
        <sz val="10"/>
        <color theme="1"/>
        <rFont val="Calibri (Body)"/>
      </rPr>
      <t>50</t>
    </r>
    <r>
      <rPr>
        <sz val="10"/>
        <color theme="1"/>
        <rFont val="Calibri (Body)"/>
      </rPr>
      <t xml:space="preserve"> - Crimes with sentences of imprisonment for &lt; 5 years
</t>
    </r>
    <r>
      <rPr>
        <b/>
        <sz val="10"/>
        <color theme="1"/>
        <rFont val="Calibri (Body)"/>
      </rPr>
      <t xml:space="preserve">0 </t>
    </r>
    <r>
      <rPr>
        <sz val="10"/>
        <color theme="1"/>
        <rFont val="Calibri (Body)"/>
      </rPr>
      <t>- For other offences (e.g. misdemeanours, minor offenses, pending criminal procedure)</t>
    </r>
  </si>
  <si>
    <r>
      <rPr>
        <b/>
        <sz val="10"/>
        <color theme="1"/>
        <rFont val="Calibri (Body)"/>
      </rPr>
      <t>100</t>
    </r>
    <r>
      <rPr>
        <sz val="10"/>
        <color theme="1"/>
        <rFont val="Calibri (Body)"/>
      </rPr>
      <t xml:space="preserve"> - None 
</t>
    </r>
    <r>
      <rPr>
        <b/>
        <sz val="10"/>
        <color theme="1"/>
        <rFont val="Calibri (Body)"/>
      </rPr>
      <t>50</t>
    </r>
    <r>
      <rPr>
        <sz val="10"/>
        <color theme="1"/>
        <rFont val="Calibri (Body)"/>
      </rPr>
      <t xml:space="preserve"> - Minimum income (e.g. acknowledged level of poverty threshold)/no income source is excluded)
</t>
    </r>
    <r>
      <rPr>
        <b/>
        <sz val="10"/>
        <color theme="1"/>
        <rFont val="Calibri (Body)"/>
      </rPr>
      <t>0</t>
    </r>
    <r>
      <rPr>
        <sz val="10"/>
        <color theme="1"/>
        <rFont val="Calibri (Body)"/>
      </rPr>
      <t xml:space="preserve"> - Additional requirements (e.g. employment, stable and sufficient resources, higher levels of income)</t>
    </r>
  </si>
  <si>
    <r>
      <rPr>
        <b/>
        <sz val="10"/>
        <color theme="1"/>
        <rFont val="Calibri (Body)"/>
      </rPr>
      <t>100</t>
    </r>
    <r>
      <rPr>
        <sz val="10"/>
        <color theme="1"/>
        <rFont val="Calibri (Body)"/>
      </rPr>
      <t xml:space="preserve"> - No Requirement OR Voluntary provision of information (please specify which)
</t>
    </r>
    <r>
      <rPr>
        <b/>
        <sz val="10"/>
        <color theme="1"/>
        <rFont val="Calibri (Body)"/>
      </rPr>
      <t>50</t>
    </r>
    <r>
      <rPr>
        <sz val="10"/>
        <color theme="1"/>
        <rFont val="Calibri (Body)"/>
      </rPr>
      <t xml:space="preserve"> - Requirement to complete a course
</t>
    </r>
    <r>
      <rPr>
        <b/>
        <sz val="10"/>
        <color theme="1"/>
        <rFont val="Calibri (Body)"/>
      </rPr>
      <t xml:space="preserve">0 </t>
    </r>
    <r>
      <rPr>
        <sz val="10"/>
        <color theme="1"/>
        <rFont val="Calibri (Body)"/>
      </rPr>
      <t>- Requirement to pass an integration test/assessment</t>
    </r>
  </si>
  <si>
    <r>
      <rPr>
        <b/>
        <sz val="10"/>
        <color theme="1"/>
        <rFont val="Calibri (Body)"/>
      </rPr>
      <t>100</t>
    </r>
    <r>
      <rPr>
        <sz val="10"/>
        <color theme="1"/>
        <rFont val="Calibri (Body)"/>
      </rPr>
      <t xml:space="preserve"> - No Assessment OR A1 or less set as standard (please specify which)
</t>
    </r>
    <r>
      <rPr>
        <b/>
        <sz val="10"/>
        <color theme="1"/>
        <rFont val="Calibri (Body)"/>
      </rPr>
      <t>50</t>
    </r>
    <r>
      <rPr>
        <sz val="10"/>
        <color theme="1"/>
        <rFont val="Calibri (Body)"/>
      </rPr>
      <t xml:space="preserve"> - A2 set as standard
</t>
    </r>
    <r>
      <rPr>
        <b/>
        <sz val="10"/>
        <color theme="1"/>
        <rFont val="Calibri (Body)"/>
      </rPr>
      <t>0</t>
    </r>
    <r>
      <rPr>
        <sz val="10"/>
        <color theme="1"/>
        <rFont val="Calibri (Body)"/>
      </rPr>
      <t xml:space="preserve"> - B1 or higher set as standard. OR no standards, based on administrative discretion.(please specify which)</t>
    </r>
  </si>
  <si>
    <r>
      <rPr>
        <b/>
        <sz val="10"/>
        <color theme="1"/>
        <rFont val="Calibri (Body)"/>
      </rPr>
      <t>100</t>
    </r>
    <r>
      <rPr>
        <sz val="10"/>
        <color theme="1"/>
        <rFont val="Calibri (Body)"/>
      </rPr>
      <t xml:space="preserve"> - Automatic at birth – unconditional
</t>
    </r>
    <r>
      <rPr>
        <b/>
        <sz val="10"/>
        <color theme="1"/>
        <rFont val="Calibri (Body)"/>
      </rPr>
      <t>67 -</t>
    </r>
    <r>
      <rPr>
        <sz val="10"/>
        <color theme="1"/>
        <rFont val="Calibri (Body)"/>
      </rPr>
      <t xml:space="preserve"> Automatic, but attached to conditions related to the parents’ status or to other requirements (e.g., age of majority)
</t>
    </r>
    <r>
      <rPr>
        <b/>
        <sz val="10"/>
        <color theme="1"/>
        <rFont val="Calibri (Body)"/>
      </rPr>
      <t>33</t>
    </r>
    <r>
      <rPr>
        <sz val="10"/>
        <color theme="1"/>
        <rFont val="Calibri (Body)"/>
      </rPr>
      <t xml:space="preserve"> - Upon simple application or declaration after birth
</t>
    </r>
    <r>
      <rPr>
        <b/>
        <sz val="10"/>
        <color theme="1"/>
        <rFont val="Calibri (Body)"/>
      </rPr>
      <t xml:space="preserve">0 - </t>
    </r>
    <r>
      <rPr>
        <sz val="10"/>
        <color theme="1"/>
        <rFont val="Calibri (Body)"/>
      </rPr>
      <t xml:space="preserve">naturalization procedure (facilitated or not) </t>
    </r>
  </si>
  <si>
    <r>
      <t>100</t>
    </r>
    <r>
      <rPr>
        <sz val="10"/>
        <color theme="1"/>
        <rFont val="Calibri (Body)"/>
      </rPr>
      <t xml:space="preserve"> - After ≤ 5 years of total residence(please specify)
</t>
    </r>
    <r>
      <rPr>
        <b/>
        <sz val="10"/>
        <color theme="1"/>
        <rFont val="Calibri (Body)"/>
      </rPr>
      <t>50</t>
    </r>
    <r>
      <rPr>
        <sz val="10"/>
        <color theme="1"/>
        <rFont val="Calibri (Body)"/>
      </rPr>
      <t xml:space="preserve"> - After &gt; 5 &lt; 10 years of total residence (please specify)
</t>
    </r>
    <r>
      <rPr>
        <b/>
        <sz val="10"/>
        <color theme="1"/>
        <rFont val="Calibri (Body)"/>
      </rPr>
      <t>0</t>
    </r>
    <r>
      <rPr>
        <sz val="10"/>
        <color theme="1"/>
        <rFont val="Calibri (Body)"/>
      </rPr>
      <t xml:space="preserve"> - After ≥ 10 years of total residence (please specify)</t>
    </r>
  </si>
  <si>
    <t>In September 2020, Dubai launched a retirement programme for resident expatriates and foreigners over the age of 55 "Retire in Dubai", spearheaded by Dubai Tourism in collaboration with the General Directorate of Residency and Foreigners Affairs.
Eligible applicants will be provided a retirement visa, renewable every five years if at least one of the eligibility criteria is met. These are of a financial nature: earning a monthly income of AED20,000 ($5,500); having savings of AED1 million ($275,000); or owning a property in Dubai worth AED2 million ($550,000).
In its initial phase, the programme will focus on UAE residents working in Dubai who have reached retirement age and will be later opened to newcomers willing to retire in Dubai.https://www.visitdubai.com/en/retire-in-dubai/apply-for-your-visa.</t>
  </si>
  <si>
    <t xml:space="preserve">Access to social security is restricted to local UAE citizens only. </t>
  </si>
  <si>
    <t>The UAE government policy indicates that if foreign workers are outside the UAE for more than six months, the residency permit will be nullified. Therefore, foreign workers have only less than 6 months of periods of absence allowed for renewal (continuous). See UAE Government Portal: https://u.ae/en/information-and-services/passports-and-traveling/visa-rules-for-uae-residence-visa-holders-travelling-abroad .  Additional clarifications can be found here via Khaleej Timies: https://www.khaleejtimes.com/legalview/uae-residence-visa-gets-cancelled-/automatically-after-6-months</t>
  </si>
  <si>
    <t>Golden and Retirement visas renewable if original requirements are met. Automatic renewal but only if  the initial conditions giving rights to the visa are still met by the expatriate. For example: investor loses financial solvency. (https://u.ae/en/information-and-services/visa-and-emirates-id/residence-visa/long-term-residence-visas-in-the-uae)</t>
  </si>
  <si>
    <t xml:space="preserve">5-year and 10-year residency permits schemes target specific, especially wealthy profiles and professions (investors, real estate owners, retired residents with capital, doctors, etc.)  Investors investing at least Dh10 million would qualify for 10-year visas, while entrepreneurs and special talents would be entitled to five-year residency. 
https://gulfnews.com/uae/government/uae-residency-and-long-term-visa-is-gold-card-different-from-a-term-visa-1.64558689 
https://u.ae/en/information-and-services/visa-and-emirates-id/residence-visa/long-term-residence-visas-in-the-uae </t>
  </si>
  <si>
    <t xml:space="preserve"> 5-year and 10-year residency permits schemes target specific, especially wealthy profiles and professions (investors, real estate owners, retired residents with capital, doctors, etc.) (https://u.ae/en/information-and-services/visa-and-emirates-id/residence-visa/long-term-residence-visas-in-the-uae). For example, investors need to invest at least 10 million dirhams to qualify for 10 year permanent residency and AED 500,000 for entrepreneurs.
https://gulfnews.com/uae/government/uae-residency-and-long-term-visa-is-gold-card-different-from-a-term-visa-1.64558689 
https://u.ae/en/information-and-services/visa-and-emirates-id/residence-visa/long-term-residence-visas-in-the-uae </t>
  </si>
  <si>
    <t>No language requirements stated to obtain 5-year or 10-year long-term visas</t>
  </si>
  <si>
    <t>In 2018, the UAE government introduced various schemes, including the golden visa (long-term residency visas for 10 years), and special visas (for 5 years) including only investors, entrepreneurs, outstanding students. 
5-year and 10-year residency permits schemes target specific, especially wealthy profiles and professions (investors, real estate owners, retired residents with capital, doctors, etc.) (https://u.ae/en/information-and-services/visa-and-emirates-id/residence-visa/long-term-residence-visas-in-the-uae    https://uae-eu.com/blog/how-to-get-permanent-residency-in-the-uae.html). Decree No. 58 of 2018 Regarding Regulation of Residency Permits for Investors, Entrepreneurs and Special Talents (issued by the Council of Ministers) specifically targeted high skilled categories that are directly linked to high income bracket in the country. They focus on specific profiles of expatriates: the wealthiest (investors, real estate owners, retired residents with capital and later, retired foreigners with similar profile) and those with outstanding competences, of use to the country's development process (outstanding students, inventors and artists, doctors with rare specialties, for instance).
The UAE government does not specify a required time of habitual residence in their law to meet the residency period. The UAE residency period becomes automatically active upon the approval of the foreign worker's employment permit.
Golden Visas: Cabinet Resolution No. 56 of 2018 Regarding the Organization of Residence Permits for Investors, Entrepreneurs and Professional Talent (implemented 2019) regulates granting Golden Visas issued for 5 or 10 years, renewed automatically to specific categories of applicants: 
•	investors (AED 10 or 5 million)
 •	entrepreneurs (AED 500,000)
•	specialized talents and researchers in various fields of science and knowledge
•	bright students with promising scientific capabilities
The new system enables foreigners to live, work and study in the UAE without the need of a national sponsor and with 100 per cent ownership of their business on the UAE’s mainland. 
https://u.ae/en/information-and-services/visa-and-emirates-id/residence-visa/long-term-residence-visas-in-the-uae 
Retirement visa for UAE residents: 
In September 2018, the UAE Cabinet approved a law to provide retired residents over the age of 55 a long-term visa for a period of 5 years. The visa may be renewed if the eligibility criteria is met.
For a retiree to be eligible for a 5-year renewable retirement visa, he must fulfill one of the following criteria:
•	invest in a property worth AED 2 million 
•	have financial savings of no less than AED 1 million
•	have an active income of no less than AED 20,000 per month.
https://u.ae/en/information-and-services/visa-and-emirates-id/types-of-visa/retirement-visa-for-uae-residents</t>
  </si>
  <si>
    <t>No PR</t>
  </si>
  <si>
    <t xml:space="preserve">No permanent residency. If a residency holder leaves the UAE for more than six months (continuously), the residency permit will be nullified, with very few exceptions. See UAE Government Portal: https://u.ae/en/information-and-services/passports-and-traveling/visa-rules-for-uae-residence-visa-holders-travelling-abroad.  Additional clarifications can be found here via Khaleej Timies: https://www.khaleejtimes.com/legalview/uae-residence-visa-gets-cancelled-/automatically-after-6-months </t>
  </si>
  <si>
    <t>No long-term residence permit, before 2018 only short-term residence permit (2 or 3 years), renewable.</t>
  </si>
  <si>
    <r>
      <rPr>
        <b/>
        <sz val="10"/>
        <color theme="1"/>
        <rFont val="Calibri (Body)"/>
      </rPr>
      <t>100</t>
    </r>
    <r>
      <rPr>
        <sz val="10"/>
        <color theme="1"/>
        <rFont val="Calibri (Body)"/>
      </rPr>
      <t xml:space="preserve"> - Equal access with nationals 
</t>
    </r>
    <r>
      <rPr>
        <b/>
        <sz val="10"/>
        <color theme="1"/>
        <rFont val="Calibri (Body)"/>
      </rPr>
      <t>50</t>
    </r>
    <r>
      <rPr>
        <sz val="10"/>
        <color theme="1"/>
        <rFont val="Calibri (Body)"/>
      </rPr>
      <t xml:space="preserve"> - Priority to nationals
</t>
    </r>
    <r>
      <rPr>
        <b/>
        <sz val="10"/>
        <color theme="1"/>
        <rFont val="Calibri (Body)"/>
      </rPr>
      <t>0</t>
    </r>
    <r>
      <rPr>
        <sz val="10"/>
        <color theme="1"/>
        <rFont val="Calibri (Body)"/>
      </rPr>
      <t xml:space="preserve"> - Other limiting conditions apply</t>
    </r>
  </si>
  <si>
    <r>
      <t xml:space="preserve">100 - </t>
    </r>
    <r>
      <rPr>
        <sz val="10"/>
        <color theme="1"/>
        <rFont val="Calibri (Body)"/>
      </rPr>
      <t xml:space="preserve">≥ 3 years
</t>
    </r>
    <r>
      <rPr>
        <b/>
        <sz val="10"/>
        <color theme="1"/>
        <rFont val="Calibri (Body)"/>
      </rPr>
      <t>50</t>
    </r>
    <r>
      <rPr>
        <sz val="10"/>
        <color theme="1"/>
        <rFont val="Calibri (Body)"/>
      </rPr>
      <t xml:space="preserve"> - 1 year&lt; , &lt; 3 years
</t>
    </r>
    <r>
      <rPr>
        <b/>
        <sz val="10"/>
        <color theme="1"/>
        <rFont val="Calibri (Body)"/>
      </rPr>
      <t xml:space="preserve">0 - </t>
    </r>
    <r>
      <rPr>
        <sz val="10"/>
        <color theme="1"/>
        <rFont val="Calibri (Body)"/>
      </rPr>
      <t>≤ 1  year</t>
    </r>
  </si>
  <si>
    <r>
      <rPr>
        <b/>
        <sz val="10"/>
        <color theme="1"/>
        <rFont val="Calibri (Body)"/>
      </rPr>
      <t xml:space="preserve">100 - </t>
    </r>
    <r>
      <rPr>
        <sz val="10"/>
        <color theme="1"/>
        <rFont val="Calibri (Body)"/>
      </rPr>
      <t xml:space="preserve">Automatically
</t>
    </r>
    <r>
      <rPr>
        <b/>
        <sz val="10"/>
        <color theme="1"/>
        <rFont val="Calibri (Body)"/>
      </rPr>
      <t>50</t>
    </r>
    <r>
      <rPr>
        <sz val="10"/>
        <color theme="1"/>
        <rFont val="Calibri (Body)"/>
      </rPr>
      <t xml:space="preserve"> - Upon application
</t>
    </r>
    <r>
      <rPr>
        <b/>
        <sz val="10"/>
        <color theme="1"/>
        <rFont val="Calibri (Body)"/>
      </rPr>
      <t>0</t>
    </r>
    <r>
      <rPr>
        <sz val="10"/>
        <color theme="1"/>
        <rFont val="Calibri (Body)"/>
      </rPr>
      <t xml:space="preserve"> - Provided original requirements are still met </t>
    </r>
  </si>
  <si>
    <r>
      <rPr>
        <b/>
        <sz val="10"/>
        <color theme="1"/>
        <rFont val="Calibri (Body)"/>
      </rPr>
      <t>100 -</t>
    </r>
    <r>
      <rPr>
        <sz val="10"/>
        <color theme="1"/>
        <rFont val="Calibri (Body)"/>
      </rPr>
      <t xml:space="preserve"> &gt; 5 years
</t>
    </r>
    <r>
      <rPr>
        <b/>
        <sz val="10"/>
        <color theme="1"/>
        <rFont val="Calibri (Body)"/>
      </rPr>
      <t>50</t>
    </r>
    <r>
      <rPr>
        <sz val="10"/>
        <color theme="1"/>
        <rFont val="Calibri (Body)"/>
      </rPr>
      <t xml:space="preserve"> - 5 years 
</t>
    </r>
    <r>
      <rPr>
        <b/>
        <sz val="10"/>
        <color theme="1"/>
        <rFont val="Calibri (Body)"/>
      </rPr>
      <t>0</t>
    </r>
    <r>
      <rPr>
        <sz val="10"/>
        <color theme="1"/>
        <rFont val="Calibri (Body)"/>
      </rPr>
      <t xml:space="preserve"> - &lt; 5 years</t>
    </r>
  </si>
  <si>
    <r>
      <rPr>
        <b/>
        <sz val="10"/>
        <color theme="1"/>
        <rFont val="Calibri (Body)"/>
      </rPr>
      <t>100</t>
    </r>
    <r>
      <rPr>
        <sz val="10"/>
        <color theme="1"/>
        <rFont val="Calibri (Body)"/>
      </rPr>
      <t xml:space="preserve"> - None or at/below level of social assistance and no income source is excluded (please specify)
</t>
    </r>
    <r>
      <rPr>
        <b/>
        <sz val="10"/>
        <color theme="1"/>
        <rFont val="Calibri (Body)"/>
      </rPr>
      <t>50</t>
    </r>
    <r>
      <rPr>
        <sz val="10"/>
        <color theme="1"/>
        <rFont val="Calibri (Body)"/>
      </rPr>
      <t xml:space="preserve"> - Higher than social assistance and no income source is excluded
</t>
    </r>
    <r>
      <rPr>
        <b/>
        <sz val="10"/>
        <color theme="1"/>
        <rFont val="Calibri (Body)"/>
      </rPr>
      <t>0</t>
    </r>
    <r>
      <rPr>
        <sz val="10"/>
        <color theme="1"/>
        <rFont val="Calibri (Body)"/>
      </rPr>
      <t xml:space="preserve"> - Income source linked to employment or no use of social assistance</t>
    </r>
  </si>
  <si>
    <r>
      <rPr>
        <b/>
        <sz val="10"/>
        <color theme="1"/>
        <rFont val="Calibri (Body)"/>
      </rPr>
      <t>100</t>
    </r>
    <r>
      <rPr>
        <sz val="10"/>
        <color theme="1"/>
        <rFont val="Calibri (Body)"/>
      </rPr>
      <t xml:space="preserve"> - No Requirement OR Voluntary course/information (please specify which) 
</t>
    </r>
    <r>
      <rPr>
        <b/>
        <sz val="10"/>
        <color theme="1"/>
        <rFont val="Calibri (Body)"/>
      </rPr>
      <t>50</t>
    </r>
    <r>
      <rPr>
        <sz val="10"/>
        <color theme="1"/>
        <rFont val="Calibri (Body)"/>
      </rPr>
      <t xml:space="preserve"> - Requirement to take a language course
</t>
    </r>
    <r>
      <rPr>
        <b/>
        <sz val="10"/>
        <color theme="1"/>
        <rFont val="Calibri (Body)"/>
      </rPr>
      <t>0</t>
    </r>
    <r>
      <rPr>
        <sz val="10"/>
        <color theme="1"/>
        <rFont val="Calibri (Body)"/>
      </rPr>
      <t xml:space="preserve"> - Requirement includes language test/assessment</t>
    </r>
  </si>
  <si>
    <r>
      <rPr>
        <b/>
        <sz val="10"/>
        <color theme="1"/>
        <rFont val="Calibri (Body)"/>
      </rPr>
      <t>100 -</t>
    </r>
    <r>
      <rPr>
        <sz val="10"/>
        <color theme="1"/>
        <rFont val="Calibri (Body)"/>
      </rPr>
      <t xml:space="preserve"> &lt; 5 years 
</t>
    </r>
    <r>
      <rPr>
        <b/>
        <sz val="10"/>
        <color theme="1"/>
        <rFont val="Calibri (Body)"/>
      </rPr>
      <t>50</t>
    </r>
    <r>
      <rPr>
        <sz val="10"/>
        <color theme="1"/>
        <rFont val="Calibri (Body)"/>
      </rPr>
      <t xml:space="preserve"> - 5 years
</t>
    </r>
    <r>
      <rPr>
        <b/>
        <sz val="10"/>
        <color theme="1"/>
        <rFont val="Calibri (Body)"/>
      </rPr>
      <t>0</t>
    </r>
    <r>
      <rPr>
        <sz val="10"/>
        <color theme="1"/>
        <rFont val="Calibri (Body)"/>
      </rPr>
      <t xml:space="preserve"> - &gt; 5 years or no legal entitlement to permanent residence for ordinary residents</t>
    </r>
  </si>
  <si>
    <t>The UAE government does not offer public funding or support of immigrant organizations on national level related to political participation.  The government, however, extends funding or in-kind support on the basis of humanitarian support (foreign aid) for migrant groups / communities in crises (i.e. pandemic, crises, typhoons etc) in the UAE or in their respective origin countries. See UAE Government's foreign aid record: https://u.ae/en/information-and-services/charity-and-humanitarian-work/the-uae-aid-to-foreign-countries.</t>
  </si>
  <si>
    <t xml:space="preserve">No active information policy is pursued towards migrant populations in the UAE, only for local UAE populations as per the UAE Constitution. See an example of how the UAE facilitates a more robust active information policy related to political rights/voting towards UAE nationals via The National newspaper. https://www.thenationalnews.com/uae/government/fnc-election-live-updates-as-emiratis-go-to-the-polls-1.919354. </t>
  </si>
  <si>
    <t>While there are no consultation of foreign residents on national political level in the UAE, some consultations are often held at the local /emirate level.  Direct consultations often occur only between the UAE Foreign Affairs Ministry and the foreign workers' respective embassies/consulates or other concerned origin state entities, but not directly or independently to the foreign workers immigrant populations.  However, most consultations are often related to social, economic, and administrative issues but not political engagement purposes. For example, see the Dubai Community Development Agency (CDA)'s engagement with the Philippine consulate in Dubai, prohibiting all Filipino migrant groups' unregistered social activities in the country. Khaleej Times: https://www.khaleejtimes.com/nation/dubai/106-filipino-groups-asked-to-stop-/activities-in-dubai</t>
  </si>
  <si>
    <r>
      <t xml:space="preserve">Articles 70/71 of the UAE Constitution stipulate that membership of an participation to political parties in the UAE must be a local UAE citizen.                                                 
</t>
    </r>
    <r>
      <rPr>
        <u/>
        <sz val="10"/>
        <color theme="1"/>
        <rFont val="Calibri (Body)"/>
      </rPr>
      <t xml:space="preserve">See UAE Government Portal </t>
    </r>
    <r>
      <rPr>
        <sz val="10"/>
        <color theme="1"/>
        <rFont val="Calibri (Body)"/>
      </rPr>
      <t xml:space="preserve">https://u.ae/en/about-the-uae/the-uae-government/the-federal-national-council-                                
</t>
    </r>
    <r>
      <rPr>
        <u/>
        <sz val="10"/>
        <color theme="1"/>
        <rFont val="Calibri (Body)"/>
      </rPr>
      <t>See UAE Constitution:</t>
    </r>
    <r>
      <rPr>
        <sz val="10"/>
        <color theme="1"/>
        <rFont val="Calibri (Body)"/>
      </rPr>
      <t xml:space="preserve"> https://www.wipo.int/edocs/lexdocs/laws/en/ae/ae030en.pdf.</t>
    </r>
  </si>
  <si>
    <r>
      <t xml:space="preserve">Foreign workers have no right to vote at national or local elections, only local citizens. They also do not have the right to stand in local elections or hold official government positions unless naturalized.                         
</t>
    </r>
    <r>
      <rPr>
        <u/>
        <sz val="10"/>
        <color theme="1"/>
        <rFont val="Calibri (Body)"/>
      </rPr>
      <t>See UAE Govenrment Porta</t>
    </r>
    <r>
      <rPr>
        <sz val="10"/>
        <color theme="1"/>
        <rFont val="Calibri (Body)"/>
      </rPr>
      <t xml:space="preserve">l: https://u.ae/fa/participate/blogs/blog?id=245 </t>
    </r>
  </si>
  <si>
    <r>
      <rPr>
        <b/>
        <sz val="10"/>
        <color theme="1"/>
        <rFont val="Calibri (Body)"/>
      </rPr>
      <t>100</t>
    </r>
    <r>
      <rPr>
        <sz val="10"/>
        <color theme="1"/>
        <rFont val="Calibri (Body)"/>
      </rPr>
      <t xml:space="preserve"> - Funding or support (in kind) for immigrant organisations involved in consultation and advice at national level without further conditions than being a partner in talks 
</t>
    </r>
    <r>
      <rPr>
        <b/>
        <sz val="10"/>
        <color theme="1"/>
        <rFont val="Calibri (Body)"/>
      </rPr>
      <t>50</t>
    </r>
    <r>
      <rPr>
        <sz val="10"/>
        <color theme="1"/>
        <rFont val="Calibri (Body)"/>
      </rPr>
      <t xml:space="preserve"> - Funding or support (in kind) dependent on criteria set by the state (beyond being a partner in consultation and different than for non-immigrant groups) 
</t>
    </r>
    <r>
      <rPr>
        <b/>
        <sz val="10"/>
        <color theme="1"/>
        <rFont val="Calibri (Body)"/>
      </rPr>
      <t>0</t>
    </r>
    <r>
      <rPr>
        <sz val="10"/>
        <color theme="1"/>
        <rFont val="Calibri (Body)"/>
      </rPr>
      <t xml:space="preserve"> - No support funding</t>
    </r>
  </si>
  <si>
    <r>
      <t xml:space="preserve">100 </t>
    </r>
    <r>
      <rPr>
        <sz val="10"/>
        <color theme="1"/>
        <rFont val="Calibri (Body)"/>
      </rPr>
      <t>- Policy of information  by state targeted at migrant on individual basis (through individualised meeting or one-stop-shop)</t>
    </r>
    <r>
      <rPr>
        <b/>
        <sz val="10"/>
        <color theme="1"/>
        <rFont val="Calibri (Body)"/>
      </rPr>
      <t xml:space="preserve">
50 </t>
    </r>
    <r>
      <rPr>
        <sz val="10"/>
        <color theme="1"/>
        <rFont val="Calibri (Body)"/>
      </rPr>
      <t>- Policy of information on general basis  (through individual campaigns in certain regions, brochures, websites updated on a regular basis)</t>
    </r>
    <r>
      <rPr>
        <b/>
        <sz val="10"/>
        <color theme="1"/>
        <rFont val="Calibri (Body)"/>
      </rPr>
      <t xml:space="preserve">
0</t>
    </r>
    <r>
      <rPr>
        <sz val="10"/>
        <color theme="1"/>
        <rFont val="Calibri (Body)"/>
      </rPr>
      <t xml:space="preserve"> - No active policy of information in the last year</t>
    </r>
  </si>
  <si>
    <r>
      <rPr>
        <b/>
        <sz val="10"/>
        <color theme="1"/>
        <rFont val="Calibri (Body)"/>
      </rPr>
      <t>100</t>
    </r>
    <r>
      <rPr>
        <sz val="10"/>
        <color theme="1"/>
        <rFont val="Calibri (Body)"/>
      </rPr>
      <t xml:space="preserve"> - Regular consultation, together with a) anf b) 
</t>
    </r>
    <r>
      <rPr>
        <b/>
        <sz val="10"/>
        <color theme="1"/>
        <rFont val="Calibri (Body)"/>
      </rPr>
      <t>75</t>
    </r>
    <r>
      <rPr>
        <sz val="10"/>
        <color theme="1"/>
        <rFont val="Calibri (Body)"/>
      </rPr>
      <t xml:space="preserve"> -  Regular consultation, with members elected or appointed by foreign residents or associations (with or without state intervention)
</t>
    </r>
    <r>
      <rPr>
        <b/>
        <sz val="10"/>
        <color theme="1"/>
        <rFont val="Calibri (Body)"/>
      </rPr>
      <t>50</t>
    </r>
    <r>
      <rPr>
        <sz val="10"/>
        <color theme="1"/>
        <rFont val="Calibri (Body)"/>
      </rPr>
      <t xml:space="preserve"> - Regular consultation of foreign residents on national level, with members selected/appointed by state only
</t>
    </r>
    <r>
      <rPr>
        <b/>
        <sz val="10"/>
        <color theme="1"/>
        <rFont val="Calibri (Body)"/>
      </rPr>
      <t>25</t>
    </r>
    <r>
      <rPr>
        <sz val="10"/>
        <color theme="1"/>
        <rFont val="Calibri (Body)"/>
      </rPr>
      <t xml:space="preserve">  - ad-hoc consultation of foreign residents on national level
</t>
    </r>
    <r>
      <rPr>
        <b/>
        <sz val="10"/>
        <color theme="1"/>
        <rFont val="Calibri (Body)"/>
      </rPr>
      <t xml:space="preserve">0 </t>
    </r>
    <r>
      <rPr>
        <sz val="10"/>
        <color theme="1"/>
        <rFont val="Calibri (Body)"/>
      </rPr>
      <t xml:space="preserve">- No consultation at the national level
</t>
    </r>
  </si>
  <si>
    <r>
      <rPr>
        <b/>
        <sz val="10"/>
        <color theme="1"/>
        <rFont val="Calibri (Body)"/>
      </rPr>
      <t>100</t>
    </r>
    <r>
      <rPr>
        <sz val="10"/>
        <color theme="1"/>
        <rFont val="Calibri (Body)"/>
      </rPr>
      <t xml:space="preserve"> - Equal access with nationals (no restrictions imposed by government)
</t>
    </r>
    <r>
      <rPr>
        <b/>
        <sz val="10"/>
        <color theme="1"/>
        <rFont val="Calibri (Body)"/>
      </rPr>
      <t>50</t>
    </r>
    <r>
      <rPr>
        <sz val="10"/>
        <color theme="1"/>
        <rFont val="Calibri (Body)"/>
      </rPr>
      <t xml:space="preserve"> - Restricted access to internal elected positions
</t>
    </r>
    <r>
      <rPr>
        <b/>
        <sz val="10"/>
        <color theme="1"/>
        <rFont val="Calibri (Body)"/>
      </rPr>
      <t>0</t>
    </r>
    <r>
      <rPr>
        <sz val="10"/>
        <color theme="1"/>
        <rFont val="Calibri (Body)"/>
      </rPr>
      <t xml:space="preserve"> - Other official/legal restrictions appl</t>
    </r>
  </si>
  <si>
    <r>
      <rPr>
        <b/>
        <sz val="10"/>
        <color theme="1"/>
        <rFont val="Calibri (Body)"/>
      </rPr>
      <t>0</t>
    </r>
    <r>
      <rPr>
        <sz val="10"/>
        <color theme="1"/>
        <rFont val="Calibri (Body)"/>
      </rPr>
      <t xml:space="preserve"> - No right to vote in local elections for foreign or non-EU citizens
</t>
    </r>
    <r>
      <rPr>
        <b/>
        <sz val="10"/>
        <color theme="1"/>
        <rFont val="Calibri (Body)"/>
      </rPr>
      <t>25</t>
    </r>
    <r>
      <rPr>
        <sz val="10"/>
        <color theme="1"/>
        <rFont val="Calibri (Body)"/>
      </rPr>
      <t xml:space="preserve"> - Local right to vote but with major restrictions (more than five years of residence, reciprocity, other special conditions or special registration procedure, or only in certain municipalities)
</t>
    </r>
    <r>
      <rPr>
        <b/>
        <sz val="10"/>
        <color theme="1"/>
        <rFont val="Calibri (Body)"/>
      </rPr>
      <t>50</t>
    </r>
    <r>
      <rPr>
        <sz val="10"/>
        <color theme="1"/>
        <rFont val="Calibri (Body)"/>
      </rPr>
      <t xml:space="preserve"> - Local right to vote (no restrictions: Equal rights as nationals or requirement of less than or equal to five years of residence) and  no or restricted right to stand in local elections
</t>
    </r>
    <r>
      <rPr>
        <b/>
        <sz val="10"/>
        <color theme="1"/>
        <rFont val="Calibri (Body)"/>
      </rPr>
      <t>75</t>
    </r>
    <r>
      <rPr>
        <sz val="10"/>
        <color theme="1"/>
        <rFont val="Calibri (Body)"/>
      </rPr>
      <t xml:space="preserve"> - Local right to vote (no restrictions) and unrestrictered right to stand in local elections
</t>
    </r>
    <r>
      <rPr>
        <b/>
        <sz val="10"/>
        <color theme="1"/>
        <rFont val="Calibri (Body)"/>
      </rPr>
      <t xml:space="preserve">100 </t>
    </r>
    <r>
      <rPr>
        <sz val="10"/>
        <color theme="1"/>
        <rFont val="Calibri (Body)"/>
      </rPr>
      <t>- National right to vote (no restrictions): Equal rights as nationals after certain period of residence</t>
    </r>
  </si>
  <si>
    <r>
      <t xml:space="preserve">Consultation of foreign residents on national level:
</t>
    </r>
    <r>
      <rPr>
        <b/>
        <sz val="10"/>
        <color theme="1"/>
        <rFont val="Calibri (Body)"/>
      </rPr>
      <t>Regular consultation</t>
    </r>
    <r>
      <rPr>
        <sz val="10"/>
        <color theme="1"/>
        <rFont val="Calibri (Body)"/>
      </rPr>
      <t xml:space="preserve">: consultation of immigrant population or of immigrant associations is structurally organised for policies which are relevant for foreign residents
</t>
    </r>
    <r>
      <rPr>
        <b/>
        <sz val="10"/>
        <color theme="1"/>
        <rFont val="Calibri (Body)"/>
      </rPr>
      <t>Ad-hoc consultation</t>
    </r>
    <r>
      <rPr>
        <sz val="10"/>
        <color theme="1"/>
        <rFont val="Calibri (Body)"/>
      </rPr>
      <t xml:space="preserve">: consultation of immigrant population or immigrant associations exists but is not structurally organised
Consultation powers:
a) Right of initiative to make its own reports or recommendations, even when not consulted.
b) Right to a response by the national authority to the its advice or recommendations.  </t>
    </r>
  </si>
  <si>
    <t>In April 2020, the UAE Ministry of Education launched "Sanadcom" to help children of the medical, administrative, and nursing staff working the country--mostly foreign workers-- to fight against the COVID19 virus" to receive academic support and other technical (i.e. tablets and other tools) and psychological services to help them thrive in their educational programs. This program has been targeted mainly towards foreign workers' children in the health care sector, but not applicable to other fields in the country. See Ministry of Education: https://www.moe.gov.ae/En/MediaCenter/News/Pages/Sanadcom.aspx.</t>
  </si>
  <si>
    <t>No government-set provision</t>
  </si>
  <si>
    <t>No government-set provision.</t>
  </si>
  <si>
    <t xml:space="preserve">In 2016, the Abu Dhabi Prince's Court launched the Moral Education Initiative to be included in the school's curriculum, in cooperation with the Ministry of Education and the Department of Education and Knowledge, including five key elements like ethnics, personal and community development, culture and heritage, civic education and rights and responsibilities. More importantly, the inclusion of 'culture and heritage' is an important intercultural education initiative of the government that has been adopted by public and private schools across the UAE. https://u.ae/en/information-and-services/education/school-education-k-12/joining-k-12-education/curricula-and-language-of-instruction-#:~:text=The%20government%20schools%20follow%20the%20standard%20national%20curriculum%20of%20the%20UAE.&amp;text=Private%20schools%20offer%20different%20curricula,Indian%2C%20Pakistani%20and%20Filipino%20syllabuses. </t>
  </si>
  <si>
    <t>As per the UAE Ministry of Education website, the Teacher Training Program does not appear to require intercultural education as part of the pre-requisite requirement to become a teacher in the UAE. https://edushare.moe.gov.ae/Uploads/Resources/24d2d25f-e1e2-4ed5-b21d-8b91e9d906dc/UK_Recruitment/index.html.  
However, for example, the Abu Dhabi government has mandated all the private and public schools to teach UAE heritage and history and values to facilitate intercultural understanding, which many local teachers are obligated/mandated to enforce as part of their existing curriculum. https://adek.gov.ae/-/media/Project/TAMM/ADEK/Downloads/Private-schools/Private-Schools-Policy-and-Guidance-Manual.pdf.</t>
  </si>
  <si>
    <t>B applies. In the UAE, there is a shortage of teachers in both private and public schools, thus recruiting foreign expatriate teachers (from the West, Arab, and Asian backgrounds) has become a standard norm in the UAE education sector. Currently, the UAE government actively recruits qualified teachers both locally and abroad, encouraging them to close the teacher shortage and join the teacher workforce.  However, there are currently no state measures that specifically encourage migrants to study and qualify as teachers, since the state's focus is on further developing local UAE teacher populations, not foreign teachers who often arrive in the UAE with their own accreddited teaching credentials and qualifications. https://www.khaleejtimes.com/nation/dubai/expat-teachers-are-not-taking-emirati-jobs</t>
  </si>
  <si>
    <t xml:space="preserve">In line with the UAE's notion of tolerance, cultural diversity, and co-existence, the UAE state officially allows the integration of intercultural education by permitting schools to follow their own respective international education board curriculums.  Schools, including Indian Schools, British Schools, American Schools, Philippine Schools, Pakistani Schools, reflect the the delivery and integrated nature of intercultural education throughout UAE society.  </t>
  </si>
  <si>
    <t>B and C but only in private schools.
In the UAE, public school institutions (pre-primary to higher) are dominated by local populations while the private school institutions (pre-primary to higher) are mostly foreigners (or children of foreign workers). In the public school system, both languages --Arabic and English--are utilized, except in certain Arabic specific schools. In the private school system and 'ethnic specific schools' (i.e. The Indian School, the Philippine School etc), English is the main language of communication, which often becomes the key basis for communicating with all students.  Resource staff members/centers are often multilingual (Hindi, Arabic, French) and they often offer all the necessary orirentation and interpretation services to migrant pupils.  Thus, the UAE mainly offers 'one or two of these' type (see b,c) since English is the primary medium of communication. See national universities like Zayed University (https://www.zu.ac.ae/main/en/), UAE University (https://www.uaeu.ac.ae/en/), and Middlesex University-Dubai (https://www.mdx.ac.ae/),  The Indian High School - Dubai (https://ihsdubai.org/garhoud/)</t>
  </si>
  <si>
    <t>In the UAE, accessing university education for foreign workers (or international students) remains very limited, but, in theory, open to all through a variety of competitive scholarship schemes. The UAE government offers scholarships and grants to high-performing academic students in various universities including NYU Abu Dhabi, UAE University, Khalifa University, American University in Dubai and other public and private university education (often with discounted tuition rates).   Under option b, these state-led measures often reflect on their 'admission' targets' but there are still no known state-led public campaigns that fully encourage or support foreign workers to access public universit through mentoring campaign, measures to address drop-outs etc. See a centralized for UAE-focused scholarships (but the general population): https://studyabroadnations.com/scholarships-in-uae-for-expats/#:~:text=The%20following%20are%20the%2013,University%2C%20Vice%2DChancellor's%20International%20Scholarship (directed to different UAE-based university scholarship opportunities)</t>
  </si>
  <si>
    <t xml:space="preserve">No impediment to equal access in law but undocumented not allwed. Foreign workers have the same access as locals to all compulsory and non-compulsory education, except undocumented ones. However, in certain emirates like Abu Dhabi, the government only allows 20% of expatriate students in public schools.  They are also required to pay registration fees and do not have a guaranteed space should they still consider studying in public institutions.  Thus, the vast majority of foreign workers end up accessing compulsory and non-compulsory education in private educational institutions in the UAE. https://files.eric.ed.gov/fulltext/EJ1133015.pdf </t>
  </si>
  <si>
    <r>
      <rPr>
        <b/>
        <sz val="10"/>
        <color theme="1"/>
        <rFont val="Calibri (Body)"/>
      </rPr>
      <t>100</t>
    </r>
    <r>
      <rPr>
        <sz val="10"/>
        <color theme="1"/>
        <rFont val="Calibri (Body)"/>
      </rPr>
      <t xml:space="preserve"> - A or B required 
</t>
    </r>
    <r>
      <rPr>
        <b/>
        <sz val="10"/>
        <color theme="1"/>
        <rFont val="Calibri (Body)"/>
      </rPr>
      <t xml:space="preserve">50- </t>
    </r>
    <r>
      <rPr>
        <sz val="10"/>
        <color theme="1"/>
        <rFont val="Calibri (Body)"/>
      </rPr>
      <t xml:space="preserve"> A or B offered extensively to teachers 
</t>
    </r>
    <r>
      <rPr>
        <b/>
        <sz val="10"/>
        <color theme="1"/>
        <rFont val="Calibri (Body)"/>
      </rPr>
      <t>0</t>
    </r>
    <r>
      <rPr>
        <sz val="10"/>
        <color theme="1"/>
        <rFont val="Calibri (Body)"/>
      </rPr>
      <t xml:space="preserve"> - A or B only ad hoc / project basis </t>
    </r>
  </si>
  <si>
    <r>
      <rPr>
        <b/>
        <sz val="10"/>
        <color theme="1"/>
        <rFont val="Calibri (Body)"/>
      </rPr>
      <t>100</t>
    </r>
    <r>
      <rPr>
        <sz val="10"/>
        <color theme="1"/>
        <rFont val="Calibri (Body)"/>
      </rPr>
      <t xml:space="preserve"> - Both of these
</t>
    </r>
    <r>
      <rPr>
        <b/>
        <sz val="10"/>
        <color theme="1"/>
        <rFont val="Calibri (Body)"/>
      </rPr>
      <t>50</t>
    </r>
    <r>
      <rPr>
        <sz val="10"/>
        <color theme="1"/>
        <rFont val="Calibri (Body)"/>
      </rPr>
      <t xml:space="preserve"> - One of these (please specify)
</t>
    </r>
    <r>
      <rPr>
        <b/>
        <sz val="10"/>
        <color theme="1"/>
        <rFont val="Calibri (Body)"/>
      </rPr>
      <t>0</t>
    </r>
    <r>
      <rPr>
        <sz val="10"/>
        <color theme="1"/>
        <rFont val="Calibri (Body)"/>
      </rPr>
      <t xml:space="preserve"> - None</t>
    </r>
  </si>
  <si>
    <r>
      <rPr>
        <b/>
        <sz val="10"/>
        <color theme="1"/>
        <rFont val="Calibri (Body)"/>
      </rPr>
      <t>100</t>
    </r>
    <r>
      <rPr>
        <sz val="10"/>
        <color theme="1"/>
        <rFont val="Calibri (Body)"/>
      </rPr>
      <t xml:space="preserve"> - Both of these
</t>
    </r>
    <r>
      <rPr>
        <b/>
        <sz val="10"/>
        <color theme="1"/>
        <rFont val="Calibri (Body)"/>
      </rPr>
      <t>50</t>
    </r>
    <r>
      <rPr>
        <sz val="10"/>
        <color theme="1"/>
        <rFont val="Calibri (Body)"/>
      </rPr>
      <t xml:space="preserve"> - One of these (please specify)
</t>
    </r>
    <r>
      <rPr>
        <b/>
        <sz val="10"/>
        <color theme="1"/>
        <rFont val="Calibri (Body)"/>
      </rPr>
      <t>0</t>
    </r>
    <r>
      <rPr>
        <sz val="10"/>
        <color theme="1"/>
        <rFont val="Calibri (Body)"/>
      </rPr>
      <t xml:space="preserve"> - Intercultural education not included in curriculum, or intercultural education does not include appreciation of cultural diversity (please specify).</t>
    </r>
  </si>
  <si>
    <r>
      <rPr>
        <b/>
        <sz val="10"/>
        <color theme="1"/>
        <rFont val="Calibri (Body)"/>
      </rPr>
      <t>100</t>
    </r>
    <r>
      <rPr>
        <sz val="10"/>
        <color theme="1"/>
        <rFont val="Calibri (Body)"/>
      </rPr>
      <t xml:space="preserve"> - Both of these
</t>
    </r>
    <r>
      <rPr>
        <b/>
        <sz val="10"/>
        <color theme="1"/>
        <rFont val="Calibri (Body)"/>
      </rPr>
      <t>50</t>
    </r>
    <r>
      <rPr>
        <sz val="10"/>
        <color theme="1"/>
        <rFont val="Calibri (Body)"/>
      </rPr>
      <t xml:space="preserve"> - One of these (please specify)
</t>
    </r>
    <r>
      <rPr>
        <b/>
        <sz val="10"/>
        <color theme="1"/>
        <rFont val="Calibri (Body)"/>
      </rPr>
      <t>0</t>
    </r>
    <r>
      <rPr>
        <sz val="10"/>
        <color theme="1"/>
        <rFont val="Calibri (Body)"/>
      </rPr>
      <t xml:space="preserve"> - None. Migrants only benefit from general support. If there is targeted support for migrants, it is only through voluntary initiatives. </t>
    </r>
  </si>
  <si>
    <r>
      <rPr>
        <b/>
        <sz val="10"/>
        <color theme="1"/>
        <rFont val="Calibri (Body)"/>
      </rPr>
      <t>100</t>
    </r>
    <r>
      <rPr>
        <sz val="10"/>
        <color theme="1"/>
        <rFont val="Calibri (Body)"/>
      </rPr>
      <t xml:space="preserve"> - Two or more of these (please specify)
</t>
    </r>
    <r>
      <rPr>
        <b/>
        <sz val="10"/>
        <color theme="1"/>
        <rFont val="Calibri (Body)"/>
      </rPr>
      <t>50</t>
    </r>
    <r>
      <rPr>
        <sz val="10"/>
        <color theme="1"/>
        <rFont val="Calibri (Body)"/>
      </rPr>
      <t xml:space="preserve"> - At least one of these (please specify)
</t>
    </r>
    <r>
      <rPr>
        <b/>
        <sz val="10"/>
        <color theme="1"/>
        <rFont val="Calibri (Body)"/>
      </rPr>
      <t>0</t>
    </r>
    <r>
      <rPr>
        <sz val="10"/>
        <color theme="1"/>
        <rFont val="Calibri (Body)"/>
      </rPr>
      <t xml:space="preserve"> - None of these elements</t>
    </r>
  </si>
  <si>
    <r>
      <rPr>
        <b/>
        <sz val="10"/>
        <color theme="1"/>
        <rFont val="Calibri (Body)"/>
      </rPr>
      <t>100</t>
    </r>
    <r>
      <rPr>
        <sz val="10"/>
        <color theme="1"/>
        <rFont val="Calibri (Body)"/>
      </rPr>
      <t xml:space="preserve"> - Both of these
</t>
    </r>
    <r>
      <rPr>
        <b/>
        <sz val="10"/>
        <color theme="1"/>
        <rFont val="Calibri (Body)"/>
      </rPr>
      <t>50</t>
    </r>
    <r>
      <rPr>
        <sz val="10"/>
        <color theme="1"/>
        <rFont val="Calibri (Body)"/>
      </rPr>
      <t xml:space="preserve"> - Only one of these (please specify)
</t>
    </r>
    <r>
      <rPr>
        <b/>
        <sz val="10"/>
        <color theme="1"/>
        <rFont val="Calibri (Body)"/>
      </rPr>
      <t>0</t>
    </r>
    <r>
      <rPr>
        <sz val="10"/>
        <color theme="1"/>
        <rFont val="Calibri (Body)"/>
      </rPr>
      <t xml:space="preserve"> - Level/goals not specified or defined.</t>
    </r>
  </si>
  <si>
    <r>
      <rPr>
        <b/>
        <sz val="10"/>
        <color theme="1"/>
        <rFont val="Calibri (Body)"/>
      </rPr>
      <t>100</t>
    </r>
    <r>
      <rPr>
        <sz val="10"/>
        <color theme="1"/>
        <rFont val="Calibri (Body)"/>
      </rPr>
      <t xml:space="preserve"> - Both of these
</t>
    </r>
    <r>
      <rPr>
        <b/>
        <sz val="10"/>
        <color theme="1"/>
        <rFont val="Calibri (Body)"/>
      </rPr>
      <t xml:space="preserve">50 </t>
    </r>
    <r>
      <rPr>
        <sz val="10"/>
        <color theme="1"/>
        <rFont val="Calibri (Body)"/>
      </rPr>
      <t xml:space="preserve">- One of these (please specify)
</t>
    </r>
    <r>
      <rPr>
        <b/>
        <sz val="10"/>
        <color theme="1"/>
        <rFont val="Calibri (Body)"/>
      </rPr>
      <t>0</t>
    </r>
    <r>
      <rPr>
        <sz val="10"/>
        <color theme="1"/>
        <rFont val="Calibri (Body)"/>
      </rPr>
      <t xml:space="preserve"> - No provision. Only through private or community initiatives. (skip to question cb53)</t>
    </r>
  </si>
  <si>
    <r>
      <rPr>
        <b/>
        <sz val="10"/>
        <color theme="1"/>
        <rFont val="Calibri (Body)"/>
      </rPr>
      <t>100</t>
    </r>
    <r>
      <rPr>
        <sz val="10"/>
        <color theme="1"/>
        <rFont val="Calibri (Body)"/>
      </rPr>
      <t xml:space="preserve"> - all three
</t>
    </r>
    <r>
      <rPr>
        <b/>
        <sz val="10"/>
        <color theme="1"/>
        <rFont val="Calibri (Body)"/>
      </rPr>
      <t>50</t>
    </r>
    <r>
      <rPr>
        <sz val="10"/>
        <color theme="1"/>
        <rFont val="Calibri (Body)"/>
      </rPr>
      <t xml:space="preserve"> - One or two of these 
</t>
    </r>
    <r>
      <rPr>
        <b/>
        <sz val="10"/>
        <color theme="1"/>
        <rFont val="Calibri (Body)"/>
      </rPr>
      <t>0</t>
    </r>
    <r>
      <rPr>
        <sz val="10"/>
        <color theme="1"/>
        <rFont val="Calibri (Body)"/>
      </rPr>
      <t xml:space="preserve"> - Migrants only benefit from general support. If there is targeted support for migrants, it is only through non-governmental initiatives.</t>
    </r>
  </si>
  <si>
    <r>
      <rPr>
        <b/>
        <sz val="10"/>
        <color theme="1"/>
        <rFont val="Calibri (Body)"/>
      </rPr>
      <t>100</t>
    </r>
    <r>
      <rPr>
        <sz val="10"/>
        <color theme="1"/>
        <rFont val="Calibri (Body)"/>
      </rPr>
      <t xml:space="preserve"> - Both of these (please specify content of a and b)
</t>
    </r>
    <r>
      <rPr>
        <b/>
        <sz val="10"/>
        <color theme="1"/>
        <rFont val="Calibri (Body)"/>
      </rPr>
      <t>50</t>
    </r>
    <r>
      <rPr>
        <sz val="10"/>
        <color theme="1"/>
        <rFont val="Calibri (Body)"/>
      </rPr>
      <t xml:space="preserve"> - One of these (please specify content)
</t>
    </r>
    <r>
      <rPr>
        <b/>
        <sz val="10"/>
        <color theme="1"/>
        <rFont val="Calibri (Body)"/>
      </rPr>
      <t>0</t>
    </r>
    <r>
      <rPr>
        <sz val="10"/>
        <color theme="1"/>
        <rFont val="Calibri (Body)"/>
      </rPr>
      <t xml:space="preserve"> - None. Migrants only benefit from general support for all students (and targeted non-governmental initiatives where provided).</t>
    </r>
  </si>
  <si>
    <r>
      <rPr>
        <b/>
        <sz val="10"/>
        <color theme="1"/>
        <rFont val="Calibri (Body)"/>
      </rPr>
      <t xml:space="preserve">100 </t>
    </r>
    <r>
      <rPr>
        <sz val="10"/>
        <color theme="1"/>
        <rFont val="Calibri (Body)"/>
      </rPr>
      <t xml:space="preserve">- Explicit obligation in law for all categories of migrants to have  same access as nationals to a), and NO restrictions in law on access for some categories of migrants for b) 
</t>
    </r>
    <r>
      <rPr>
        <b/>
        <sz val="10"/>
        <color theme="1"/>
        <rFont val="Calibri (Body)"/>
      </rPr>
      <t>67</t>
    </r>
    <r>
      <rPr>
        <sz val="10"/>
        <color theme="1"/>
        <rFont val="Calibri (Body)"/>
      </rPr>
      <t xml:space="preserve">  - Explicit obligation in law for all categories of migrants to have  same access as nationals to a), AND restrictions in law on access for some categories of migrants for b)  (please specify) 
</t>
    </r>
    <r>
      <rPr>
        <b/>
        <sz val="10"/>
        <color theme="1"/>
        <rFont val="Calibri (Body)"/>
      </rPr>
      <t>33</t>
    </r>
    <r>
      <rPr>
        <sz val="10"/>
        <color theme="1"/>
        <rFont val="Calibri (Body)"/>
      </rPr>
      <t xml:space="preserve"> - For a): No impediment to equal access in law. e.g. No link between compulsory education and residence, or no category of migrant excluded; regardless of policies of b) 
</t>
    </r>
    <r>
      <rPr>
        <b/>
        <sz val="10"/>
        <color theme="1"/>
        <rFont val="Calibri (Body)"/>
      </rPr>
      <t>0</t>
    </r>
    <r>
      <rPr>
        <sz val="10"/>
        <color theme="1"/>
        <rFont val="Calibri (Body)"/>
      </rPr>
      <t xml:space="preserve"> - Restrictions in law on access for some categories of migrants (please specify) for a) ; regardless of policies on b) </t>
    </r>
  </si>
  <si>
    <t xml:space="preserve">Support to access to university education:                  
a. Targeted measures to increase migrant pupils' access to academic routes that lead to higher education.                                                                                          
b.Targeted measures to increase acceptance and successful participation of migrant pupils, e.g. admission targets, additional targeted language support, mentoring, campaigns, measures to address drop-outs.      </t>
  </si>
  <si>
    <t xml:space="preserve">The Emirate of Dubai stipulates a minimum salary of AED 20,000 or a monthly pay of AED 19,000 plus a two-bedroom accommodation to sponsor parents’ visa. (https://gulfnews.com/how-to/your-money/how-to-get-uae-residence-visa-for-your-parents-in-dubai-1.1247830).    </t>
  </si>
  <si>
    <t xml:space="preserve">To maintain the requirement set by the GDFRA guidelines, the foreign worker has to maintain the 'income critera' (either a minimum salary of AED 4K or AED 3K plus accommodation) to comply with the state's economic resource requirement during the legal duration of their residency in the country. See UAE Govenrment Portal site: https://u.ae/en/information-and-services/visa-and-emirates-id/residence-visa/sponsoring-family-residency-visa-by-expatriates/sponsorship-requirements-
In 2017, 49% of foreign workers earned a monthly income below 2,500 AED and 68% earned beloww 5,000 AED (https://gulfmigration.org/uae-dubai-percentage-distribution-of-employed-population-15-years-and-above-by-nationality-emiratis-non-emirati-sex-and-monthly-wage-group-2017/. </t>
  </si>
  <si>
    <t xml:space="preserve">An expatriate employee can sponsor his parents for a year's stay by paying a deposit as a guarantee for each parent. To sponsor parents, the employed expatriate resident must earn the minimum salary stipulated and obtain a medical insurance policy for parents with the minimum coverage stipulated for each, to be renewed each year (https://u.ae/en/information-and-services/visa-and-emirates-id/residence-visa/sponsoring-family-residency-visa-by-expatriates; https://u.ae/en/information-and-services/visa-and-emirates-id/residence-visa/sponsoring-family-residency-visa-by-expatriates/sponsorship-requirements-) 
The Emirate of Dubai stipulates a minimum salary of AED 20,000 or a monthly pay of AED 19,000 plus a two-bedroom accommodation to sponsor parents’ visa. (https://gulfnews.com/how-to/your-money/how-to-get-uae-residence-visa-for-your-parents-in-dubai-1.1247830).                                         </t>
  </si>
  <si>
    <t>Lifting of the occupation criteria: foreign workers can sponsor their families, as long as they meet the income criteria (AED 4,000 or AED 3,000 plus accommodation). https://u.ae/en/information-and-services/visa-and-emirates-id/residence-visa/sponsoring-family-residency-visa-by-expatriates.</t>
  </si>
  <si>
    <t>Autonomous residency permit for partners and children can be obtained as long as they are able to secure official employment thus enabling them to obtain their own independent, renewable residency permit in the country. See UAE Governmental Portal: https://u.ae/en/information-and-services/visa-and-emirates-id/residence-visa/sponsoring-family-residency-visa-by-expatriates/sponsorship-requirements-.</t>
  </si>
  <si>
    <t xml:space="preserve">a and b mainly. Elements include any of these or other but not all:  The solidarity of sponsor’s family relationship is taken into account because the sponsor has the capacity to decide whether to continue or cancel the sponsorship, and often has the ultimate voice in the process.  The sponsor’s duration of residence is also taken into account, because the sponsor’s and the migrant workers’ sponsorship are interlinked. The physical or emotional violence can also be used to determine before refusal or withdrawal because any legal case can be used to terminate potential sponsorship, which is governed under the local emirate police level. </t>
  </si>
  <si>
    <t>a, b and d apply - The UAE government can reject, withdraw or refuse the renewal of residency if the foreign worker poses national security threats (see GDFRA), fails to comply with the GDFRA immigration residency and income requirement, and other related conditions (see a, b, d = 3/4 or 75%). However, options b and c are are not strongly enforced in the UAE. See GDFRA's Law No. 6 of 1973 / Ministerial Decision No. 360 of 1997.  See GDFRA: https://u.ae/en/information-and-services/justice-safety-and-the-law/deportation-from-the-uae See UAE Governmental Portal site: https://u.ae/en/information-and-services/visa-and-emirates-id/residence-visa/sponsoring-family-residency-visa-by-expatriates/sponsorship-requirements-.</t>
  </si>
  <si>
    <t>A family member who is sponsored by either a local or expatriate employer "can enjoy the same visa duration as their sponsors." With the exception of adult males and parents, for which the residence visa is granted on a yearly basis regardless of the sponsor's visa duration.  See UAE Government Portal website: https://u.ae/en/information-and-services/visa-and-emirates-id/residence-visa/sponsoring-family-residency-visa-by-expatriates/sponsorship-requirements-</t>
  </si>
  <si>
    <t xml:space="preserve">No mention of accommodation requirement in law (art. 31 of of the Ministerial Decision No. 360 of 1997 Issuing the Implementing Regulations of Federal Law No. 6 of 1973 Regarding Entry and Residence of Foreigners, https://www.moi.gov.ae/datafolder/files/pdf/RulesandRegulationsEnglish2.pdf). </t>
  </si>
  <si>
    <t xml:space="preserve">Economic restrictions to sponsoring relatives: According to Art. 27 of the Ministerial Decision No. 360 of 1997 Issuing the Implementing Regulations of Federal Law No. 6 of 1973 Regarding Entry and Residence of Foreigners (https://www.moi.gov.ae/datafolder/files/pdf/RulesandRegulationsEnglish2.pdf), the following two categories of foreigners are not permitted to sponsor or recruit a foreigner even if they satisfy the conditions of salary (4,000 AED, or 3,000 AED with accomodation granted by employer):
- House servants or similar occupations.
- Labourers or similar occupations. </t>
  </si>
  <si>
    <r>
      <t xml:space="preserve">The UAE has no in-country integration form requirement  for foreign </t>
    </r>
    <r>
      <rPr>
        <sz val="10"/>
        <rFont val="Calibri (Body)"/>
      </rPr>
      <t>workers</t>
    </r>
    <r>
      <rPr>
        <sz val="10"/>
        <color theme="1"/>
        <rFont val="Calibri (Body)"/>
      </rPr>
      <t xml:space="preserve"> and their family who live and/or work in the UAE. Both the UAE Labor Law No.8 and the MOHRE/ GDRFA's offical websites don't stipulate such a requirement.                                    
See UAE MOHRE: https://www.mohre.gov.ae/en/labour-law.aspx               
See GDRFA: https://www.gdrfad.gov.ae/en                       
See UAE Labor Law No. 8 of 1980https://www.mohre.gov.ae/en/labour-law.aspx</t>
    </r>
  </si>
  <si>
    <t>The UAE has no in-country language form requirement for sponsor/family member after arrival on territory for foreign workers who live and/or work in the UAE. Both the UAE Labor Law No.8 and the MOHRE/ GDRFA's offical websites don't stipulate such a requirement.                                    
See UAE MOHRE: https://www.mohre.gov.ae/en/labour-law.aspx               
See GDRFA: https://www.gdrfad.gov.ae/en                       
See UAE Labor Law No. 8 of 1980https://www.mohre.gov.ae/en/labour-law.aspx</t>
  </si>
  <si>
    <t>The UAE has no in-country language form requirement for sponsor/family member after arrival on territory for foreign workers who live and/or work in the UAE. Both the UAE Labor Law No.8 and the MOHRE/ GDRFA's offical websites don't stipulate such a requirement.                                    See UAE MOHRE: https://www.mohre.gov.ae/en/labour-law.aspx               See GDRFA: https://www.gdrfad.gov.ae/en                       See UAE Labor Law No. 8 of 1980https://www.mohre.gov.ae/en/labour-law.aspx</t>
  </si>
  <si>
    <t>The UAE has no in-country integration form requirement for sponsor/family member after arrival on territory for foreign workers and their family who live and/or work in the UAE. Both the UAE Labor Law No.8 and the MOHRE/ GDRFA's offical websites don't stipulate such a requirement.                                    
See UAE MOHRE: https://www.mohre.gov.ae/en/labour-law.aspx               
See GDRFA: https://www.gdrfad.gov.ae/en                       
See UAE Labor Law No. 8 of 1980https://www.mohre.gov.ae/en/labour-law.aspx</t>
  </si>
  <si>
    <t>The UAE has no pre-entry or immediately post-entry language form requirement or voluntary course/information requirement for foreign workers and their family who live and/or work in the UAE. Both the UAE Labor Law No.8 and the MOHRE/ GDRFA's offical websites don't stipulate such a requirement.                                    
See UAE MOHRE: https://www.mohre.gov.ae/en/labour-law.aspx               
See GDRFA: https://www.gdrfad.gov.ae/en                      
 See UAE Labor Law No. 8 of 1980https://www.mohre.gov.ae/en/labour-law.aspx</t>
  </si>
  <si>
    <t xml:space="preserve">The UAE allows foreign workers to sponsor their families. However, daughters can be sponsored by father only of unmarried; sons must be below 18, unless they are enroll in one the UAE's higher education or colleges (Art. 31, item (e)). And no mention of parents / grandparents in the Law (Ministerial Decision No. 360 of 1997 Issuing the Implementing Regulations of Federal Law No. 6 of 1973 Regarding Entry and Residence of Foreigners, https://www.moi.gov.ae/datafolder/files/pdf/RulesandRegulationsEnglish2.pdf).   </t>
  </si>
  <si>
    <t xml:space="preserve">No legal entitlement to family reunion, and foreign workers are all considered 'temporary." The duration of residency for foreign workers and their dependents is linked to the duration of the worker's labour contract. 
According to Art. 31 of the Ministerial Decision No. 360 of 1997 Issuing the Implementing Regulations of Federal Law No. 6 of 1973 Regarding Entry and Residence of Foreigners (https://www.moi.gov.ae/datafolder/files/pdf/RulesandRegulationsEnglish2.pdf), a foreigner may sponsor his wife/her foreign husband if the following conditions are met:
- The sponsor shall have a valid residence permit for the purpose of work.
- He shall submit a certified copy of the marriage certificate
- He must have a minimum wage of 3,000 Dirhams if his employer provides him with accommodation and 4,000 Dirhams if the employer doesn’t. (4000 AED: c. 900 Euros)
- He shall submit a certificate of salary verification certified by the competent authority.
The same conditions shall apply to foreign women who wish to sponsor their family members who are foreigners, providing they are working in specialities such as medicine, engineering, teaching and similar specialities, which require a university degree or specialised courses of not less than one year in the same professional speciality, to be determined in consultation with the concerned parties (limiting conditions for woman sponsoring foreigner are taken from art. 23 (IV (f)). Abu Dhabi and Dubai: a minimum salary of 10,000 Dirhams (or 8,000 + accomodation) is requested (https://u.ae/en/information-and-services/visa-and-emirates-id/residence-visa/sponsoring-family-residency-visa-by-expatriates)
The following categories are exempt from the salary condition when sponsoring their family members: teachers, imams, and bus drivers who transport students.
The foreigner may sponsor unmarried female children, as well as male children below the age of eighteen unless they are studying in one of the country’s higher education institutions. 
Art. 27
The following two categories of foreigners are not permitted to sponsor or recruit a foreigner even if they satisfy the conditions of salary:
- House servants or similar occupations.
- Labourers or similar occupations.   </t>
  </si>
  <si>
    <r>
      <rPr>
        <b/>
        <sz val="10"/>
        <color theme="1"/>
        <rFont val="Calibri (Body)"/>
      </rPr>
      <t>100</t>
    </r>
    <r>
      <rPr>
        <sz val="10"/>
        <color theme="1"/>
        <rFont val="Calibri (Body)"/>
      </rPr>
      <t xml:space="preserve"> - After ≤ 3 years
</t>
    </r>
    <r>
      <rPr>
        <b/>
        <sz val="10"/>
        <color theme="1"/>
        <rFont val="Calibri (Body)"/>
      </rPr>
      <t>50</t>
    </r>
    <r>
      <rPr>
        <sz val="10"/>
        <color theme="1"/>
        <rFont val="Calibri (Body)"/>
      </rPr>
      <t xml:space="preserve">  - After &gt; 3 ≤ 5 years
</t>
    </r>
    <r>
      <rPr>
        <b/>
        <sz val="10"/>
        <color theme="1"/>
        <rFont val="Calibri (Body)"/>
      </rPr>
      <t>0</t>
    </r>
    <r>
      <rPr>
        <sz val="10"/>
        <color theme="1"/>
        <rFont val="Calibri (Body)"/>
      </rPr>
      <t xml:space="preserve"> - After &gt; 5 years, upon certain conditions or no right (e.g. normal procedure for permanent residence)</t>
    </r>
  </si>
  <si>
    <r>
      <rPr>
        <b/>
        <sz val="10"/>
        <color theme="1"/>
        <rFont val="Calibri (Body)"/>
      </rPr>
      <t>100</t>
    </r>
    <r>
      <rPr>
        <sz val="10"/>
        <color theme="1"/>
        <rFont val="Calibri (Body)"/>
      </rPr>
      <t xml:space="preserve"> - All elements
</t>
    </r>
    <r>
      <rPr>
        <b/>
        <sz val="10"/>
        <color theme="1"/>
        <rFont val="Calibri (Body)"/>
      </rPr>
      <t>50</t>
    </r>
    <r>
      <rPr>
        <sz val="10"/>
        <color theme="1"/>
        <rFont val="Calibri (Body)"/>
      </rPr>
      <t xml:space="preserve"> - Elements include any of these or other but not all 
</t>
    </r>
    <r>
      <rPr>
        <b/>
        <sz val="10"/>
        <color theme="1"/>
        <rFont val="Calibri (Body)"/>
      </rPr>
      <t>0</t>
    </r>
    <r>
      <rPr>
        <sz val="10"/>
        <color theme="1"/>
        <rFont val="Calibri (Body)"/>
      </rPr>
      <t xml:space="preserve"> - No elements </t>
    </r>
  </si>
  <si>
    <r>
      <rPr>
        <b/>
        <sz val="10"/>
        <color theme="1"/>
        <rFont val="Calibri (Body)"/>
      </rPr>
      <t xml:space="preserve">100 - </t>
    </r>
    <r>
      <rPr>
        <sz val="10"/>
        <color theme="1"/>
        <rFont val="Calibri (Body)"/>
      </rPr>
      <t xml:space="preserve">No other than b
</t>
    </r>
    <r>
      <rPr>
        <b/>
        <sz val="10"/>
        <color theme="1"/>
        <rFont val="Calibri (Body)"/>
      </rPr>
      <t>50</t>
    </r>
    <r>
      <rPr>
        <sz val="10"/>
        <color theme="1"/>
        <rFont val="Calibri (Body)"/>
      </rPr>
      <t xml:space="preserve"> - Grounds include a,b,c
</t>
    </r>
    <r>
      <rPr>
        <b/>
        <sz val="10"/>
        <color theme="1"/>
        <rFont val="Calibri (Body)"/>
      </rPr>
      <t>0</t>
    </r>
    <r>
      <rPr>
        <sz val="10"/>
        <color theme="1"/>
        <rFont val="Calibri (Body)"/>
      </rPr>
      <t xml:space="preserve"> - Includes others like d (please specify) </t>
    </r>
  </si>
  <si>
    <r>
      <rPr>
        <b/>
        <sz val="10"/>
        <color theme="1"/>
        <rFont val="Calibri (Body)"/>
      </rPr>
      <t>100</t>
    </r>
    <r>
      <rPr>
        <sz val="10"/>
        <color theme="1"/>
        <rFont val="Calibri (Body)"/>
      </rPr>
      <t xml:space="preserve"> - Equal to sponsor's residence permit and renewable 
</t>
    </r>
    <r>
      <rPr>
        <b/>
        <sz val="10"/>
        <color theme="1"/>
        <rFont val="Calibri (Body)"/>
      </rPr>
      <t>50</t>
    </r>
    <r>
      <rPr>
        <sz val="10"/>
        <color theme="1"/>
        <rFont val="Calibri (Body)"/>
      </rPr>
      <t xml:space="preserve"> - Not equal to sponsor’s but ≥ 1 year renewable permit
</t>
    </r>
    <r>
      <rPr>
        <b/>
        <sz val="10"/>
        <color theme="1"/>
        <rFont val="Calibri (Body)"/>
      </rPr>
      <t>0</t>
    </r>
    <r>
      <rPr>
        <sz val="10"/>
        <color theme="1"/>
        <rFont val="Calibri (Body)"/>
      </rPr>
      <t xml:space="preserve"> - &lt; 1 year renewable permit or new application necessary</t>
    </r>
  </si>
  <si>
    <r>
      <rPr>
        <b/>
        <sz val="10"/>
        <color theme="1"/>
        <rFont val="Calibri (Body)"/>
      </rPr>
      <t>100</t>
    </r>
    <r>
      <rPr>
        <sz val="10"/>
        <color theme="1"/>
        <rFont val="Calibri (Body)"/>
      </rPr>
      <t xml:space="preserve"> - None  
</t>
    </r>
    <r>
      <rPr>
        <b/>
        <sz val="10"/>
        <color theme="1"/>
        <rFont val="Calibri (Body)"/>
      </rPr>
      <t>50</t>
    </r>
    <r>
      <rPr>
        <sz val="10"/>
        <color theme="1"/>
        <rFont val="Calibri (Body)"/>
      </rPr>
      <t xml:space="preserve"> - Appropriate accommodation meeting the general health and safety standards
</t>
    </r>
    <r>
      <rPr>
        <b/>
        <sz val="10"/>
        <color theme="1"/>
        <rFont val="Calibri (Body)"/>
      </rPr>
      <t xml:space="preserve">0 - </t>
    </r>
    <r>
      <rPr>
        <sz val="10"/>
        <color theme="1"/>
        <rFont val="Calibri (Body)"/>
      </rPr>
      <t>Further requirements (please specify)</t>
    </r>
  </si>
  <si>
    <r>
      <rPr>
        <b/>
        <sz val="10"/>
        <color theme="1"/>
        <rFont val="Calibri (Body)"/>
      </rPr>
      <t>100</t>
    </r>
    <r>
      <rPr>
        <sz val="10"/>
        <color theme="1"/>
        <rFont val="Calibri (Body)"/>
      </rPr>
      <t xml:space="preserve"> -  A1 or less set as standard
</t>
    </r>
    <r>
      <rPr>
        <b/>
        <sz val="10"/>
        <color theme="1"/>
        <rFont val="Calibri (Body)"/>
      </rPr>
      <t>50</t>
    </r>
    <r>
      <rPr>
        <sz val="10"/>
        <color theme="1"/>
        <rFont val="Calibri (Body)"/>
      </rPr>
      <t xml:space="preserve"> - A2 set as standard
</t>
    </r>
    <r>
      <rPr>
        <b/>
        <sz val="10"/>
        <color theme="1"/>
        <rFont val="Calibri (Body)"/>
      </rPr>
      <t>0</t>
    </r>
    <r>
      <rPr>
        <sz val="10"/>
        <color theme="1"/>
        <rFont val="Calibri (Body)"/>
      </rPr>
      <t xml:space="preserve"> - B1 or higher set as standard. OR no standards, based on administrative discretion. (please specify which)</t>
    </r>
  </si>
  <si>
    <r>
      <rPr>
        <b/>
        <sz val="10"/>
        <color theme="1"/>
        <rFont val="Calibri (Body)"/>
      </rPr>
      <t xml:space="preserve">100 </t>
    </r>
    <r>
      <rPr>
        <sz val="10"/>
        <color theme="1"/>
        <rFont val="Calibri (Body)"/>
      </rPr>
      <t xml:space="preserve">- No Requirement OR Voluntary course/information (please specify which)
</t>
    </r>
    <r>
      <rPr>
        <b/>
        <sz val="10"/>
        <color theme="1"/>
        <rFont val="Calibri (Body)"/>
      </rPr>
      <t>50</t>
    </r>
    <r>
      <rPr>
        <sz val="10"/>
        <color theme="1"/>
        <rFont val="Calibri (Body)"/>
      </rPr>
      <t xml:space="preserve"> - Requirement to take a language course
</t>
    </r>
    <r>
      <rPr>
        <b/>
        <sz val="10"/>
        <color theme="1"/>
        <rFont val="Calibri (Body)"/>
      </rPr>
      <t>0</t>
    </r>
    <r>
      <rPr>
        <sz val="10"/>
        <color theme="1"/>
        <rFont val="Calibri (Body)"/>
      </rPr>
      <t xml:space="preserve"> - Requirement includes language test/assessment</t>
    </r>
  </si>
  <si>
    <r>
      <rPr>
        <b/>
        <sz val="10"/>
        <color theme="1"/>
        <rFont val="Calibri (Body)"/>
      </rPr>
      <t xml:space="preserve">100- </t>
    </r>
    <r>
      <rPr>
        <sz val="10"/>
        <color theme="1"/>
        <rFont val="Calibri (Body)"/>
      </rPr>
      <t xml:space="preserve"> None measure OR voluntary information/course (please specify)
</t>
    </r>
    <r>
      <rPr>
        <b/>
        <sz val="10"/>
        <color theme="1"/>
        <rFont val="Calibri (Body)"/>
      </rPr>
      <t>50</t>
    </r>
    <r>
      <rPr>
        <sz val="10"/>
        <color theme="1"/>
        <rFont val="Calibri (Body)"/>
      </rPr>
      <t xml:space="preserve"> - Requirement to take an integration course
</t>
    </r>
    <r>
      <rPr>
        <b/>
        <sz val="10"/>
        <color theme="1"/>
        <rFont val="Calibri (Body)"/>
      </rPr>
      <t>0</t>
    </r>
    <r>
      <rPr>
        <sz val="10"/>
        <color theme="1"/>
        <rFont val="Calibri (Body)"/>
      </rPr>
      <t xml:space="preserve"> - Requirement to pass an integration test/assessment</t>
    </r>
  </si>
  <si>
    <r>
      <rPr>
        <b/>
        <sz val="10"/>
        <color theme="1"/>
        <rFont val="Calibri (Body)"/>
      </rPr>
      <t>100</t>
    </r>
    <r>
      <rPr>
        <sz val="10"/>
        <color theme="1"/>
        <rFont val="Calibri (Body)"/>
      </rPr>
      <t xml:space="preserve"> - No Requirement OR Voluntary course/information (please specify which)
</t>
    </r>
    <r>
      <rPr>
        <b/>
        <sz val="10"/>
        <color theme="1"/>
        <rFont val="Calibri (Body)"/>
      </rPr>
      <t>50</t>
    </r>
    <r>
      <rPr>
        <sz val="10"/>
        <color theme="1"/>
        <rFont val="Calibri (Body)"/>
      </rPr>
      <t xml:space="preserve"> - Requirement to take a language course
</t>
    </r>
    <r>
      <rPr>
        <b/>
        <sz val="10"/>
        <color theme="1"/>
        <rFont val="Calibri (Body)"/>
      </rPr>
      <t>0</t>
    </r>
    <r>
      <rPr>
        <sz val="10"/>
        <color theme="1"/>
        <rFont val="Calibri (Body)"/>
      </rPr>
      <t xml:space="preserve"> - Requirement includes language test/assessment</t>
    </r>
  </si>
  <si>
    <r>
      <rPr>
        <b/>
        <sz val="10"/>
        <color theme="1"/>
        <rFont val="Calibri (Body)"/>
      </rPr>
      <t>100</t>
    </r>
    <r>
      <rPr>
        <sz val="10"/>
        <color theme="1"/>
        <rFont val="Calibri (Body)"/>
      </rPr>
      <t xml:space="preserve"> - Allowed for both a) and b)
</t>
    </r>
    <r>
      <rPr>
        <b/>
        <sz val="10"/>
        <color theme="1"/>
        <rFont val="Calibri (Body)"/>
      </rPr>
      <t>75</t>
    </r>
    <r>
      <rPr>
        <sz val="10"/>
        <color theme="1"/>
        <rFont val="Calibri (Body)"/>
      </rPr>
      <t xml:space="preserve"> - Allowed for either a) or b)
</t>
    </r>
    <r>
      <rPr>
        <b/>
        <sz val="10"/>
        <color theme="1"/>
        <rFont val="Calibri (Body)"/>
      </rPr>
      <t>50</t>
    </r>
    <r>
      <rPr>
        <sz val="10"/>
        <color theme="1"/>
        <rFont val="Calibri (Body)"/>
      </rPr>
      <t xml:space="preserve"> - Restrictive definition of dependency (e.g. only one ground e.g. poor health or income or no access to social benefits) for both a) and b)
</t>
    </r>
    <r>
      <rPr>
        <b/>
        <sz val="10"/>
        <color theme="1"/>
        <rFont val="Calibri (Body)"/>
      </rPr>
      <t>25</t>
    </r>
    <r>
      <rPr>
        <sz val="10"/>
        <color theme="1"/>
        <rFont val="Calibri (Body)"/>
      </rPr>
      <t xml:space="preserve"> - Restrictive definition of dependency (e.g. only one ground e.g. poor health or income or no access to social benefits) for either a) or b)
</t>
    </r>
    <r>
      <rPr>
        <b/>
        <sz val="10"/>
        <color theme="1"/>
        <rFont val="Calibri (Body)"/>
      </rPr>
      <t>0</t>
    </r>
    <r>
      <rPr>
        <sz val="10"/>
        <color theme="1"/>
        <rFont val="Calibri (Body)"/>
      </rPr>
      <t xml:space="preserve"> - Not allowed or by discretion/exception for both a) and b)</t>
    </r>
  </si>
  <si>
    <r>
      <rPr>
        <b/>
        <sz val="10"/>
        <color theme="1"/>
        <rFont val="Calibri (Body)"/>
      </rPr>
      <t>100</t>
    </r>
    <r>
      <rPr>
        <sz val="10"/>
        <color theme="1"/>
        <rFont val="Calibri (Body)"/>
      </rPr>
      <t xml:space="preserve"> - No residence requirement
</t>
    </r>
    <r>
      <rPr>
        <b/>
        <sz val="10"/>
        <color theme="1"/>
        <rFont val="Calibri (Body)"/>
      </rPr>
      <t>50</t>
    </r>
    <r>
      <rPr>
        <sz val="10"/>
        <color theme="1"/>
        <rFont val="Calibri (Body)"/>
      </rPr>
      <t xml:space="preserve"> - ≤  1 year
</t>
    </r>
    <r>
      <rPr>
        <b/>
        <sz val="10"/>
        <color theme="1"/>
        <rFont val="Calibri (Body)"/>
      </rPr>
      <t xml:space="preserve">0 </t>
    </r>
    <r>
      <rPr>
        <sz val="10"/>
        <color theme="1"/>
        <rFont val="Calibri (Body)"/>
      </rPr>
      <t>- &gt;1 year or no legal entitlement to family reunification for ordinary residents.</t>
    </r>
  </si>
  <si>
    <r>
      <t>Residence requirement for ordinary legal residents (sponsor)
Note: "Residence" is defined as the whole period of lawful and habitual stay since entry. For instance, if the requirement is 6 months as a permanent resident, which itself can only be obtained after 2 years' residence, please select "After &gt; 1 year"
(</t>
    </r>
    <r>
      <rPr>
        <u/>
        <sz val="10"/>
        <color theme="1"/>
        <rFont val="Calibri (Body)"/>
      </rPr>
      <t>Please specify in the comment box the exact number of months required</t>
    </r>
    <r>
      <rPr>
        <sz val="10"/>
        <color theme="1"/>
        <rFont val="Calibri (Body)"/>
      </rPr>
      <t>)</t>
    </r>
  </si>
  <si>
    <t>During the pandemic when the UAE Ministry of Human Resources and Emiratization has created the online Virtual Labor Market reference to the Ministerial Decree No. 279 (2020) to help foreign workers connect with local employers in the UAE.  See UAE MOHRE's Virtual Labor Market: https://careers.mohre.gov.ae/. Dubai's Permanent Committee of Labour Affairs (PCLA) has conducted awareness campaigns for workers, drivers, and supervisors across 500 companies and distributed COVID-19 awareness guides and pamphlets published in various languages, including Arabic, Urdu, Hindi, and English.  (https://www.constructionweekonline.com/products-and-services/264600-covid-19-dubais-pcla-conducts-awareness-campaigns-for-workers)</t>
  </si>
  <si>
    <t>B - during the pandemic when the UAE Ministry of Human Resources and Emiratization has created the online Virtual Labor Market reference to the Ministerial Decree No. 279 (2020) to help foreign workers connect with local employers in the UAE.  See UAE MOHRE's Virtual Labor Market: https://careers.mohre.gov.ae/.</t>
  </si>
  <si>
    <t>Ministerial Decree 279 of 2020 set up the "Virtual labor market" initiative under MoHRE's website, to allow for the circulation of foreign workforce from business affected by the Covid-19 crisis to potential recruiters in other businesses. However, the service does not guarantee the protection of salaries and other conditions: not a real PES for foreign residents (https://www.migrant-rights.org/wp-content/uploads/2020/04/Ministerial-Resolution.pdf.pdf.pdf).</t>
  </si>
  <si>
    <t xml:space="preserve">In 2020, however, the UAE government passed the Federal Law No. 26 of 2020 (‘New Decree’) which amended the Law No. 2 of 20915 on Commercial companies, allowing 100% full ownership in certain sectors only. The United Arab Emirates (UAE) Federal Decree Law No. 26/2020 (Decree) will come into force in 2021.
The Decree removes the requirement under the Companies Law to have a UAE shareholder holding at least 51 percent of a company’s issued share capital. Sole proprietorship or civil companies allow 100% foreign ownership, but commercial or industrial companies run by expat need to have a local partner (a UAE national or a corporation) - only  “strategic impact” activities. Some consultancy activities are still reserved for UAE nationals.
However, it is unclear if the Decree also grants the local (Emirate level) authorities certain powers to set conditions and requirements for onshore companies that are either wholly owned or majority owned by foreign investors (for ex.: setting minimum percentages for UAE ownership, ...). 
https://www.expatica.com/ae/working/self-employment/starting-a-business-in-the-uae-72286/
https://www.jdsupra.com/legalnews/update-on-foreign-direct-ownership-and-36235/?origin=CEG&amp;utm_source=CEG&amp;utm_medium=email&amp;utm_campaign=CustomEmailDigest&amp;utm_term=jds-article&amp;utm_content=article-link
https://www.vz.ae/blog/6-tips-self-employed-united-arab-emirates
https://www.ey.com/en_gl/tax-alerts/uae-amends-federal-companies-law
https://www.shuraa.com/blog/2020/09/guide-to-sole-proprietorship-business-registration-in-uae.html
</t>
  </si>
  <si>
    <t>Cabinet Resolution No. (34/10) for 2019 endorsing Emiratisation mechanisms in the federal government: End of employment of expatriates in supervisory, administrative and support services jobs in the federal entities (https://www.khaleejtimes.com/news/government/emiratis-must-be-hired-for-90-of-these-jobs-in-five-years-)</t>
  </si>
  <si>
    <t>‘Tawjeeh’ Centres, operated by private businesses under licence from the Ministry of Human Resources and Emiratisation, provide newly arrived migrant workers with a one-day training course that educates them on their labour rights, including  standard contract terms, information on how to access dispute resolution, as well as information regarding cultural practices and norms in the UAE. Employers are required to demonstrate that migrants have attended a Tawjeeh course prior to the issuance of a work permit. The UAE is also participating in a project led by the IOM to synthesise post-arrival orientation programming with pre-departure programming in countries of origin, to ensure that the information that is available to migrants is consistent throughout the migration journey (https://www.saaed.ae/en/services/tawjeeh/)</t>
  </si>
  <si>
    <t>"Qualitative Emiratisation and Direct Employment" policy: "Emiratisation accelerators" in the sectors of aviation, transportation, real estate development, communications and technology, service centers, finance and banking, insurance, retail, and tourism (creation of 20,000 jobs for Emiratis only) (https://gulfnews.com/uae/30000-private-sector-jobs-for-emiratis-in-2019-1.62732083</t>
  </si>
  <si>
    <t>Reinforcement of the Emiratisation drive (preferential hiring of Emirati nationals over foreign workers), in professions attractive for nationals in the private sector: Under the new Tawteen Gate policy, the authorities will block a company from hiring new expatriate employees with certain job titles (typically, more senior job titles). 
The UAE government has in 2017 implemented more rigorous labor market testings “only in large companies in specific sectors identified by MOHRE.” This selective application of labor market testing across company size and industry has certainly provided unequal labor market access between migrant workers and nationals in the labor market. Source: https://www.fragomen.com/insights/alerts/new-emiratisation-and-labour-market-testing-program-creates-more-recruitment-rules-employers
If there are UAE national candidates who are looking for a similar job title, the company must review the UAE nationals' cvs and may be required to meet them. If the company does not wish to hire the UAE national(s), it must provide written reasons why it does not wish to hire the individual. The company can then hire an expatriate (subject to the MOHRE approval) (https://www.fragomen.com/insights/alerts/new-emiratisation-and-labour-market-testing-program-creates-more-recruitment-rules-employers)</t>
  </si>
  <si>
    <t>Most types of companies require an Emirati partner that owns 51% of the business. Except in Free zones where 100% foreign ownership is possible, unless a special provision to this effect is contained in the Laws or regulations of the relevant free zone.  Some secotrs and kind of businesses (e.g., joint liability companies) only for nationals.
Federal Law No. 2 of 2015 Issued on 1/04/2015 ON COMMERCIAL COMPANIES (https://u.ae/-/media/Information-and-services/Business/En-federal_law_2_2015_commercial_companies.ashx):
Article 10- Rate of National Contribution: 1- With the exception of Joint Liability Companies and Simple Commandite Companies where all the joint partners of any of such companies shall be UAE nationals, any company established in the State shall have one or more UAE partners holding at least 51% of the share capital of the company. 2- Notwithstanding the provisions of Clause 1 of this Article, the Cabinet may, based on the proposal made by the Minister in coordination with the competent authorities, issue a Decision setting the class of activities to be exclusively exercised by UAE nationals. 
Only UAE nationals and companies wholly owned by UAE nationals may supply real estate services, commercial agencies, rental/leasing services relating to cars, services incidental to agriculture, forestry, farming and fishing, placement and supply of personnel, investigation and security services, travel agencies and tour operator services, passenger and freight road transportation, and pharmacies and medical warehouses.
Note that establishments that practice professional services and do not extend to any commercial business are exempt from the Commercial Companies Law (CCL) but are required to be licensed by the Department of Economic Development (DED). (https://www.sovereigngroup.com/dubai/uae-establishment-or-sole-proprietorship/)
100% foreign sole ownership in  possible, but expatriates are allowed to form sole establishments only for practicing professional services, such as management, medical, engineering and IT consultancies or similar services. (https://www.sovereigngroup.com/dubai/uae-establishment-or-sole-proprietorship/; https://www.vz.ae/blog/setting-up-an-llc-or-sole-establishment-in-the-uae-which-is-right-for-you)</t>
  </si>
  <si>
    <t>As per Article 53 of  Federal Decree Law No.11 for the year 2008 on Human Resources in the Federal Government as amended by Federal Decree Law No. 9 for the year 2011, and Federal Decree Law No. 17 for 2016, only local UAE nationals have acccess to social security (unemployment benefits, old age pensions, maternity leave).  Limited other benefits like maternity leave for foreign workers are governed under the UAE Labor Law No. 8, and are often privately arranged with the employers. See Federal Law No. 11 (2008)/ No. 9 (2011), and No. 17 (2016).</t>
  </si>
  <si>
    <t>In the UAE, there are no targeted measures to further integrate foreign workers into the labor market.
In 2005, the Executive Council in Dubai established the Permanent Committee of Labour Affairs (PCLA). Among other duties, the PCLA runs awareness campaigns for workers in large companies, to inform them on their labour-related rights and duties. However, such trainings, in effect, do not reach all categories of workers (domestic workers are non considered for such trainings). They are mostly for large companies in specific sectors such as construction. Regarding labour specifically, in the UAE, there are no targeted training because it is expected that foreign workers (i.e. nurses, engineers etc) have already acquired the skills and language training (often English) prior to arriving in the UAE. In certain sectors like the construction, hopsitality and other service-based sectors, the private sector employers often provide these training, although the UAE government offers vocational training through the National Institute for Vocational Education. Work placements connecting foreign workers and employers are often done privately through either the regional virtual job sites (Bayt.Com, Gulf Talent) or organized by their respective embassies. Workplacements (employer incentives workplacements in the public sector) are often designed for the local UAE populations, not foreign workers. https://u.ae/en/information-and-services/jobs/vision-2021-and-emiratisation/emiratisation-</t>
  </si>
  <si>
    <t>In the UAE, there are no targeted training because it is expected that foreign workers (i.e. nurses, engineers etc) have already acquired the skills and language training (often English) prior to arriving in the UAE. In certain sectors like the construction, hopsitality and other service-based sectors, the private sector employers often provide these training, although the UAE government offers vocational training through the National Institute for Vocational Education. Work placements connecting foreign workers and employers are often done privately through either the regional virtual job sites (Bayt.Com, Gulf Talent) or organized by their respective embassies. Workplacements (employer incentives workplacements in the public sector) are often designed for the local UAE populations, not foreign workers. https://u.ae/en/information-and-services/jobs/vision-2021-and-emiratisation/emiratisation-</t>
  </si>
  <si>
    <t>The UAE Ministry of Education does not differentiate the procedures and fees related to the recognition of academic qualifications acquired abroad between locals and foreign workers. See the UAE MOE site: https://www.moe.gov.ae/En/EServices/ServiceCard/Equ/Pages/EqConditionsExt.aspx</t>
  </si>
  <si>
    <t>In the UAE, educational opportunities (access to higher education, vocational training and study grants) are structured differently for locals and foreign workers, although they are, in theory, accessible and available to foreign workers. In the UAE public higher education, the state guaranteess free access (no-cost) to the UAE nationals, while foreign workers are expected to pay should they wish to attend a public or private university. While selected UAE universities offer scholarship (i.e. UAE University, American University in Dubai), these are often very competitive and inaccessible to the majority; they are also targeted towards 'international students' which could eitther those coming from outside the UAE or internal UAE-based migrants (or their children).  As a result, foreign workers (those middle to upper income with at least USD 7K) are able to send their children to either private universities in the UAE or outside the UAE. See UAE Government Portal for access to higher education, scholarships, and study grants: https://u.ae/en/information-and-services/education/higher-education/joining-higher-education-institutions-/higher-studies-for-non-uae-nationals See The National Institute for Vocational Education (see FAQ #1) http://www.nive.gov.ae/CMS/Pages/En/faqsen.aspx
To recap: Higher education is free for UAE citizens but the costs of studies are not the same for non-UAE citizens as study grants are not available for all/certain categories of non-UAE citizens that we note in the question. So: All of them has access to 1) education/training).</t>
  </si>
  <si>
    <t>No PES for non-nationals (https://www.mohre.gov.ae/en/services/services-directory.aspx), since worker's residency is conditional on employment. Article 15 of 1980 Labour Law states that the work permit is cancelled if the employee remains unemployed for a period exceeding three consecutive
months (https://www.mohre.gov.ae/en/labour-law.aspx).</t>
  </si>
  <si>
    <t>Most types of companies require an Emirati partner that owns 51% of the business, except in Free zones. Some sectors and kind of businesses (e.g., joint liability companies) only for nationals.
see: Federal Law No . 8 Issued on 20/3 / 1984 CONCERNING COMMERCIAL COMPANIES (https://lexemiratidotnet.files.wordpress.com/2011/07/federal-law-no-8-of-1984.pdf)
Note that establishments that practice professional services and do not extend to any commercial business are exempt from the Commercial Companies Law (CCL) but are required to be licensed by the Department of Economic Development (DED). (https://www.sovereigngroup.com/dubai/uae-establishment-or-sole-proprietorship/)
Only UAE nationals and companies wholly owned by UAE nationals may supply real estate services, commercial agencies, rental/leasing services relating to cars, services incidental to agriculture, forestry, farming and fishing, placement and supply of personnel, investigation and security services, travel agencies and tour operator services, passenger and freight road transportation, and pharmacies and medical warehouses.</t>
  </si>
  <si>
    <t>In the UAE, most public sector jobs are occupied by the local population, with certain examptions. Article 17, Federal Decree Law No. 11 (2008) states that "expatriates shall be considered only when UAE national candidates suitable for these posts are not available."  Article 10 further notes that the the federal entity may employ foreign workers as 'experts' and 'advisors'; other foreign workers work in low-level jobs in municipalities work as subcontracted workers via a temporary employment agencies. https://www.fahr.gov.ae/Portal/Userfiles/Assets/Documents/38e702a7.pdf</t>
  </si>
  <si>
    <t>Articles 10/13 UAE Labor Law No. 8 of 1980 indicate foreign workers' (for a, b, c)  right to access to the UAE labor market upon the non-availability of local UAE nationals in the private sector labor market. However, no equal access to employment for nationals and non-nationals 
Migrant workers can change employment (after six months, without labor ban; in freezone companies, however, they can change employment without bans),                                                                                                           
See UAE MOHRE website: https://www.mohre.gov.ae/en/labour-law.aspx                                                                                                                        
See UAE Government Portal:  https://u.ae/en/information-and-services/visa-and-emirates-id/residence-visa/sponsoring-family-residency-visa-by-expatriates/sponsorship-requirements-
However, no equal access to employment for nationals and non-nationals in Emirati laws, although existing laws may not have been implemented by government officials and employers, until the 2010s. 
1. The UAE Constitution states that the UAE Government must ensure that employment is available for all UAE nationals (meaning: not for foreign residents)
2. A foreign worker must be sponsored by his/her employer (section “procuring a work visa”, https://u.ae/en/information-and-services/visa-and-emirates-id/residence-visa/getting-a-work-and-residency-permit)
3. UAE Labor Law No. 8 of 1980 stipulate that foreign workers can only access the UAE labor market: 
-  (art. 14): if no unemployed UAE national is capable of performing the task;
- (art. 13): only after approval of the Labour Department and the obtainment of a work permit in accordance with the procedures decided by Ministry of Labour and Social Affairs (currently Ministry of Human Resources and Emiratisation (MoHRE)) https://www.mohre.gov.ae/en/labour-law.aspx; https://u.ae/en/information-and-services/visa-and-emirates-id/residence-visa/getting-a-work-and-residency-permit-. 
4. Ministerial Orders No. 41, No. 42 and No. 43 of 2005 impose on private sector employers a system of sector-specific Emiratisation “quota”, or share of Emiratis among their employees (https://www.uaelaborlaw.com/). An exception if the Free Zones, which do not have similar quotas than non-offshore businesses and no enforcement system. https://www.tamimi.com/law-update-articles/emiratisation-a-recap/.
5. After 2008 (financial crisis): selected jobs reserved for nationals (ex.: https://www.thenationalnews.com/uae/education/hundreds-of-jobs-reserved-for-emiratis-1.542949</t>
  </si>
  <si>
    <r>
      <rPr>
        <b/>
        <sz val="10"/>
        <color theme="1"/>
        <rFont val="Calibri (Body)"/>
      </rPr>
      <t xml:space="preserve">100 - </t>
    </r>
    <r>
      <rPr>
        <sz val="10"/>
        <color theme="1"/>
        <rFont val="Calibri (Body)"/>
      </rPr>
      <t xml:space="preserve">All of them
</t>
    </r>
    <r>
      <rPr>
        <b/>
        <sz val="10"/>
        <color theme="1"/>
        <rFont val="Calibri (Body)"/>
      </rPr>
      <t>50</t>
    </r>
    <r>
      <rPr>
        <sz val="10"/>
        <color theme="1"/>
        <rFont val="Calibri (Body)"/>
      </rPr>
      <t xml:space="preserve"> - A and (C or certain categories of B) 
</t>
    </r>
    <r>
      <rPr>
        <b/>
        <sz val="10"/>
        <color theme="1"/>
        <rFont val="Calibri (Body)"/>
      </rPr>
      <t>0</t>
    </r>
    <r>
      <rPr>
        <sz val="10"/>
        <color theme="1"/>
        <rFont val="Calibri (Body)"/>
      </rPr>
      <t xml:space="preserve"> - Only A or none</t>
    </r>
  </si>
  <si>
    <r>
      <rPr>
        <b/>
        <sz val="10"/>
        <color theme="1"/>
        <rFont val="Calibri (Body)"/>
      </rPr>
      <t>100</t>
    </r>
    <r>
      <rPr>
        <sz val="10"/>
        <color theme="1"/>
        <rFont val="Calibri (Body)"/>
      </rPr>
      <t xml:space="preserve"> - Both (please specify content)
</t>
    </r>
    <r>
      <rPr>
        <b/>
        <sz val="10"/>
        <color theme="1"/>
        <rFont val="Calibri (Body)"/>
      </rPr>
      <t>50</t>
    </r>
    <r>
      <rPr>
        <sz val="10"/>
        <color theme="1"/>
        <rFont val="Calibri (Body)"/>
      </rPr>
      <t xml:space="preserve"> -One of these (please specify content)
</t>
    </r>
    <r>
      <rPr>
        <b/>
        <sz val="10"/>
        <color theme="1"/>
        <rFont val="Calibri (Body)"/>
      </rPr>
      <t>0</t>
    </r>
    <r>
      <rPr>
        <sz val="10"/>
        <color theme="1"/>
        <rFont val="Calibri (Body)"/>
      </rPr>
      <t xml:space="preserve"> - Only ad hoc (mainly through projects implemented by NGOs)</t>
    </r>
  </si>
  <si>
    <r>
      <rPr>
        <b/>
        <sz val="10"/>
        <color theme="1"/>
        <rFont val="Calibri (Body)"/>
      </rPr>
      <t>100</t>
    </r>
    <r>
      <rPr>
        <sz val="10"/>
        <color theme="1"/>
        <rFont val="Calibri (Body)"/>
      </rPr>
      <t xml:space="preserve"> - A and b (please specify content)
</t>
    </r>
    <r>
      <rPr>
        <b/>
        <sz val="10"/>
        <color theme="1"/>
        <rFont val="Calibri (Body)"/>
      </rPr>
      <t>50</t>
    </r>
    <r>
      <rPr>
        <sz val="10"/>
        <color theme="1"/>
        <rFont val="Calibri (Body)"/>
      </rPr>
      <t xml:space="preserve"> - A or b (please specify content)
</t>
    </r>
    <r>
      <rPr>
        <b/>
        <sz val="10"/>
        <color theme="1"/>
        <rFont val="Calibri (Body)"/>
      </rPr>
      <t>0</t>
    </r>
    <r>
      <rPr>
        <sz val="10"/>
        <color theme="1"/>
        <rFont val="Calibri (Body)"/>
      </rPr>
      <t xml:space="preserve"> - Only ad hoc (mainly through projects implemented by NGOs)</t>
    </r>
  </si>
  <si>
    <r>
      <t>100</t>
    </r>
    <r>
      <rPr>
        <sz val="10"/>
        <color theme="1"/>
        <rFont val="Calibri (Body)"/>
      </rPr>
      <t xml:space="preserve"> - Same procedures and fees as for nationals 
</t>
    </r>
    <r>
      <rPr>
        <b/>
        <sz val="10"/>
        <color theme="1"/>
        <rFont val="Calibri (Body)"/>
      </rPr>
      <t>50</t>
    </r>
    <r>
      <rPr>
        <sz val="10"/>
        <color theme="1"/>
        <rFont val="Calibri (Body)"/>
      </rPr>
      <t xml:space="preserve"> - Different procedure than for nationals (e.g. more documents and/or higher fees are required)
</t>
    </r>
    <r>
      <rPr>
        <b/>
        <sz val="10"/>
        <color theme="1"/>
        <rFont val="Calibri (Body)"/>
      </rPr>
      <t>0</t>
    </r>
    <r>
      <rPr>
        <sz val="10"/>
        <color theme="1"/>
        <rFont val="Calibri (Body)"/>
      </rPr>
      <t xml:space="preserve"> - Ad hoc/No procedure for recognition of titles for certain TCN residents or certain fields of study (e.g. recognition depending on mutual recognition agreements)</t>
    </r>
  </si>
  <si>
    <r>
      <rPr>
        <b/>
        <sz val="10"/>
        <color theme="1"/>
        <rFont val="Calibri (Body)"/>
      </rPr>
      <t>100</t>
    </r>
    <r>
      <rPr>
        <sz val="10"/>
        <color theme="1"/>
        <rFont val="Calibri (Body)"/>
      </rPr>
      <t xml:space="preserve"> - All of them has access to both 1) and 2)
</t>
    </r>
    <r>
      <rPr>
        <b/>
        <sz val="10"/>
        <color theme="1"/>
        <rFont val="Calibri (Body)"/>
      </rPr>
      <t>67</t>
    </r>
    <r>
      <rPr>
        <sz val="10"/>
        <color theme="1"/>
        <rFont val="Calibri (Body)"/>
      </rPr>
      <t xml:space="preserve"> - All of them has access to 1) 
</t>
    </r>
    <r>
      <rPr>
        <b/>
        <sz val="10"/>
        <color theme="1"/>
        <rFont val="Calibri (Body)"/>
      </rPr>
      <t>33</t>
    </r>
    <r>
      <rPr>
        <sz val="10"/>
        <color theme="1"/>
        <rFont val="Calibri (Body)"/>
      </rPr>
      <t xml:space="preserve"> - A and (C or certain categories of B) has equal access to 1)
</t>
    </r>
    <r>
      <rPr>
        <b/>
        <sz val="10"/>
        <color theme="1"/>
        <rFont val="Calibri (Body)"/>
      </rPr>
      <t>0</t>
    </r>
    <r>
      <rPr>
        <sz val="10"/>
        <color theme="1"/>
        <rFont val="Calibri (Body)"/>
      </rPr>
      <t xml:space="preserve"> - Only A or none has equal access to 1) 
</t>
    </r>
  </si>
  <si>
    <r>
      <rPr>
        <b/>
        <sz val="10"/>
        <color theme="1"/>
        <rFont val="Calibri (Body)"/>
      </rPr>
      <t>100</t>
    </r>
    <r>
      <rPr>
        <sz val="10"/>
        <color theme="1"/>
        <rFont val="Calibri (Body)"/>
      </rPr>
      <t xml:space="preserve"> - All of them
</t>
    </r>
    <r>
      <rPr>
        <b/>
        <sz val="10"/>
        <color theme="1"/>
        <rFont val="Calibri (Body)"/>
      </rPr>
      <t>50</t>
    </r>
    <r>
      <rPr>
        <sz val="10"/>
        <color theme="1"/>
        <rFont val="Calibri (Body)"/>
      </rPr>
      <t xml:space="preserve"> - A and (C or certain categories of B) 
</t>
    </r>
    <r>
      <rPr>
        <b/>
        <sz val="10"/>
        <color theme="1"/>
        <rFont val="Calibri (Body)"/>
      </rPr>
      <t>0</t>
    </r>
    <r>
      <rPr>
        <sz val="10"/>
        <color theme="1"/>
        <rFont val="Calibri (Body)"/>
      </rPr>
      <t xml:space="preserve"> - Only A or none</t>
    </r>
  </si>
  <si>
    <r>
      <t>100</t>
    </r>
    <r>
      <rPr>
        <sz val="10"/>
        <color theme="1"/>
        <rFont val="Calibri (Body)"/>
      </rPr>
      <t xml:space="preserve"> - Yes. There are no additional restrictions than those based on type of permit mentioned in 1
</t>
    </r>
    <r>
      <rPr>
        <b/>
        <sz val="10"/>
        <color theme="1"/>
        <rFont val="Calibri (Body)"/>
      </rPr>
      <t>50</t>
    </r>
    <r>
      <rPr>
        <sz val="10"/>
        <color theme="1"/>
        <rFont val="Calibri (Body)"/>
      </rPr>
      <t xml:space="preserve"> - Other limiting conditions that apply to foreign residents, e.g. linguistic testing (please specify)
</t>
    </r>
    <r>
      <rPr>
        <b/>
        <sz val="10"/>
        <color theme="1"/>
        <rFont val="Calibri (Body)"/>
      </rPr>
      <t>0</t>
    </r>
    <r>
      <rPr>
        <sz val="10"/>
        <color theme="1"/>
        <rFont val="Calibri (Body)"/>
      </rPr>
      <t xml:space="preserve"> - Certain sectors and activities solely for nationals (please specify)</t>
    </r>
  </si>
  <si>
    <r>
      <t>100</t>
    </r>
    <r>
      <rPr>
        <sz val="10"/>
        <color theme="1"/>
        <rFont val="Calibri (Body)"/>
      </rPr>
      <t xml:space="preserve"> - Yes. There are no additional restrictions than those based on type of permit mentioned in 1 
</t>
    </r>
    <r>
      <rPr>
        <b/>
        <sz val="10"/>
        <color theme="1"/>
        <rFont val="Calibri (Body)"/>
      </rPr>
      <t>50</t>
    </r>
    <r>
      <rPr>
        <sz val="10"/>
        <color theme="1"/>
        <rFont val="Calibri (Body)"/>
      </rPr>
      <t xml:space="preserve"> - Other limiting conditions that apply to foreign residents, e.g. 
</t>
    </r>
    <r>
      <rPr>
        <b/>
        <sz val="10"/>
        <color theme="1"/>
        <rFont val="Calibri (Body)"/>
      </rPr>
      <t>0</t>
    </r>
    <r>
      <rPr>
        <sz val="10"/>
        <color theme="1"/>
        <rFont val="Calibri (Body)"/>
      </rPr>
      <t xml:space="preserve"> - Certain sectors and activities solely for nationals (please specify)</t>
    </r>
  </si>
  <si>
    <r>
      <rPr>
        <b/>
        <sz val="10"/>
        <color theme="1"/>
        <rFont val="Calibri (Body)"/>
      </rPr>
      <t>100</t>
    </r>
    <r>
      <rPr>
        <sz val="10"/>
        <color theme="1"/>
        <rFont val="Calibri (Body)"/>
      </rPr>
      <t xml:space="preserve"> - All of them
</t>
    </r>
    <r>
      <rPr>
        <b/>
        <sz val="10"/>
        <color theme="1"/>
        <rFont val="Calibri (Body)"/>
      </rPr>
      <t>50</t>
    </r>
    <r>
      <rPr>
        <sz val="10"/>
        <color theme="1"/>
        <rFont val="Calibri (Body)"/>
      </rPr>
      <t xml:space="preserve"> - A and (C or certain categories of B)
</t>
    </r>
    <r>
      <rPr>
        <b/>
        <sz val="10"/>
        <color theme="1"/>
        <rFont val="Calibri (Body)"/>
      </rPr>
      <t>0</t>
    </r>
    <r>
      <rPr>
        <sz val="10"/>
        <color theme="1"/>
        <rFont val="Calibri (Body)"/>
      </rPr>
      <t xml:space="preserve"> - Only A or none</t>
    </r>
  </si>
  <si>
    <t xml:space="preserve">None </t>
  </si>
  <si>
    <t xml:space="preserve">No interpretation services </t>
  </si>
  <si>
    <t>The MoH releases informational materials on their website and can be acessed by anyone.  https://www.moh.gov.jo/Pages/viewpage.aspx?pageID=184</t>
  </si>
  <si>
    <t xml:space="preserve">Must present valid UNHCR Asylum Seeker Certificate otherwise, must pay in full. The big barrier is not having a UNHCR registration card. There is another condition of coverage: where the asylum seeker lives. In addition, the rules governing coverage are different for asylum seekers living in camps and outside. </t>
  </si>
  <si>
    <r>
      <rPr>
        <sz val="10"/>
        <rFont val="Calibri"/>
        <family val="2"/>
      </rPr>
      <t xml:space="preserve"> "Patients must present a valid UNHCR Asylum Seeker Certificate (for all refugees) and the service card issued by the Ministry of Interior (for Syrian only) in order to receive services at the non-insured Jordanian rate. Note that if the UNHCR Asylum Seeker Certificate is expired, the refugee will have to pay for the service provided at the unified rate." </t>
    </r>
    <r>
      <rPr>
        <u/>
        <sz val="10"/>
        <color rgb="FF1155CC"/>
        <rFont val="Calibri"/>
        <family val="2"/>
      </rPr>
      <t>https://help.unhcr.org/jordan/en/helpful-services-unhcr/health-services-unhcr/</t>
    </r>
    <r>
      <rPr>
        <u/>
        <sz val="10"/>
        <color rgb="FF0000FF"/>
        <rFont val="Calibri"/>
        <family val="2"/>
      </rPr>
      <t xml:space="preserve">
For refugees many international organisations cover their healthcare costs, and example of that is "Medair’s cash-for-health intervention in Jordan covers the health care costs associated with giving birth or managing long-term health conditions like high blood pressure or diabetes." </t>
    </r>
  </si>
  <si>
    <t>No inclusion</t>
  </si>
  <si>
    <t>DON'T FILL THESE YEARS FOR HEALTH</t>
  </si>
  <si>
    <t xml:space="preserve">No systematic attention is paid to migrant or ethnic minority health in any part of the health system. Measures are left to individual initiative	</t>
  </si>
  <si>
    <r>
      <rPr>
        <sz val="10"/>
        <rFont val="Calibri"/>
        <family val="2"/>
      </rPr>
      <t xml:space="preserve">The MoH releases informational materials on their website and can be acessed by anyone.  </t>
    </r>
    <r>
      <rPr>
        <u/>
        <sz val="10"/>
        <color rgb="FF1155CC"/>
        <rFont val="Calibri"/>
        <family val="2"/>
      </rPr>
      <t>https://www.moh.gov.jo/Pages/viewpage.aspx?pageID=184</t>
    </r>
  </si>
  <si>
    <t>No targeted information on health access and entitlements. Only general information through the MoH, which releases informational materials on their website and can be accessed by anyone.  https://www.moh.gov.jo/Pages/viewpage.aspx?pageID=184</t>
  </si>
  <si>
    <t xml:space="preserve">Any patient that requests healthcare services from a public facility will be treated regardless of their status, however they must be able to pay for their treatment in full. Doctors might be able to help out patients with giving out vitamins or any medicine that is not counted in inventory. Other times, if the doctor owns a private clinic they might ask the patient to visit them in their private clinic and treat them free of charge. </t>
  </si>
  <si>
    <t xml:space="preserve">Undocumented migrants receive treatment, but they have to pay costs in full. Any patient that requests healthcare services from a public facility will be treated regardless of their status, however they must be able to pay for their treatment in full. Doctors might be able to help out patients with giving out vitamins or any medicine that is not counted in inventory. Other times, if the doctor owns a private clinic they might ask the patient to visit them in their private clinic and treat them free of charge. </t>
  </si>
  <si>
    <t xml:space="preserve"> "Patients must present a valid UNHCR Asylum Seeker Certificate (for all refugees) and the service card issued by the Ministry of Interior (for Syrian only) in order to receive services at the non-insured Jordanian rate. Note that if the UNHCR Asylum Seeker Certificate is expired, the refugee will have to pay for the service provided at the unified rate." https://help.unhcr.org/jordan/en/helpful-services-unhcr/health-services-unhcr/
For refugees many international organisations cover their healthcare costs, and example of that is "Medair’s cash-for-health intervention in Jordan covers the health care costs associated with giving birth or managing long-term health conditions like high blood pressure or diabetes." 
"In addition, the rules governing coverage are different for asylum seekers living in camps and outside. "Free services by the Jordanian government are typically only available for refugees who are registered and located within the camps". See here: - see: https://www.humanityinaction.org/knowledge_detail/article-usa-healthcare-for-syrian-refugees-in-jordan-the-shift-from-primary-to-secondary-healthcare/
Only 17% are in the camps, and they can wait a long time to be registered. Until then they are only looked after by NGOs (who for MIPEX don't count, or course).  It seems that until November 2014, legal entitlements were more generous and coverage was sometimes better for refugees than nationals, but the services couldn't cope with the volume and coverage was cut back. </t>
  </si>
  <si>
    <t xml:space="preserve">No inclusion. Costs must be paid in full by the user when reciving healthcare from a public hospital regardless of their legal status. At each governmental hospital, there is a list of fees for each healthcare service provided for foreigners. 
It is established by law that legal migrants have to pay a higher fee when receiving treatment from public hospitals.According to the Ministry of Health, migrants can receive healthcare from public hospitals, but they have to pay according to the list of treatment fees for non-Jordanians. This regulation is issued by the Ministry of Health after the Prime Ministry’s approval and includes all medical procedures and the fees for receiving treatment.  
</t>
  </si>
  <si>
    <t>Funding bodies have in the past five years supported research on the following topics:
A. occurrence of health problems among migrant or ethnic minority groups
B. social determinants of migrant and 
 ethnic minority health
C. issues concerning service provision for migrants or ethnic minorities
D. evaluation of methods for reducing inequalities in health or health care affecting migrants or ethnic minorities</t>
  </si>
  <si>
    <t xml:space="preserve">The National Centre for Human Rights. The Centre aims to achieve the following:
(C) Participate in efforts aimed at promoting human rights principles in Jordan at the intellectual and practical levels, as well as non-discrimination between citizens because of race, language, religion or gender.      http://www.nchr.org.jo/ar/رؤية-المركز-ورسالته/                            </t>
  </si>
  <si>
    <t xml:space="preserve">From 2017 Penal Code this law was amended to increase the punishment to imprisonment no less than one year and no more more than three years and a fine not to exceed two hundred dinars (JD200). 
Article (151) further states
1.        Any person who is member of an association established for the purposes stated in the previous article, shall be punished with the same penalties. 
2.        In all cases, the association has to be dissolved and its property confiscated. </t>
  </si>
  <si>
    <t xml:space="preserve">The provision of legal aid in Jordan is predominantly provided by NGO legal aid organisations like Justice Center for Legal Aid and the Jordanian Bar Association. </t>
  </si>
  <si>
    <t xml:space="preserve">The National Centre for Human Rights. The Centre aims to achieve the following:
(C) Participate in efforts aimed at promoting human rights principles in Jordan at the intellectual and practical levels, as well as non-discrimination between citizens because of race, language, religion or gender.    http://www.nchr.org.jo/ar/رؤية-المركز-ورسالته/                              </t>
  </si>
  <si>
    <t xml:space="preserve">The Jordanian Penal Code criminalizes all forms of discrimination based on racial or religious superiority and these laws can be found throughout the Penal Code and not specified in a specific section. The punishments that are placed for these kinds of crimes range from imprisonment no less than one year and no more than three years (and a fine of of no more than 200 JDs) this classifies these crimes as "misdemeanour" where the burden of proof in these cases lies on the victim. </t>
  </si>
  <si>
    <t>The civil service system also obligate the public employee to treat the public (Article 7) "on the basis of impartiality, impartiality, objectivity and justice, without discrimination between them on the basis of gender, race, religious beliefs or any form of discrimination." http://www.cdd.gov.jo/pdf/modawana1_en.pdfhttp://www.cdd.gov.jo/pdf/modawana1_en.pdf</t>
  </si>
  <si>
    <t>According to Article (4) of the Social Security Law: "Each of the categories listed below shall be mandatorily subject to the provisions of the law, provided that the individual is at least 16 years old, without any discrimination on grounds of nationality". https://www.ssif.gov.jo/UploadFiles/SSCLawEnglish.pdf (and this following link includes the amendments of 2019: http://www.adaleh.info/Art.aspx?Typ=2&amp;Id=1257)"</t>
  </si>
  <si>
    <t xml:space="preserve">Only based on international standards and constitution. Jordan does not have an anti-discrimination law. The Constitution states that “Jordanians” are the equal before the law regardless of their race, religion or language but not everyone that lives in Jordan (although Jordan has ratified many international conventions for non-Jordanians).
Jordanian Penal Code criminalizes all forms of inciting discrimination based on racial or religious superiority:
" Any writing, speech or act intended or resulting in inciting sectarian or racial strife or inciting conflict between sects and the various elements of the nation shall be punished by imprisonment for a period of one year to three years and a fine not exceeding 200 Jordanian dinars.” 
</t>
  </si>
  <si>
    <t>100 - All three grounds
50 - Two grounds
0 - Ground a, none, or only based on international standards or constitution, subject to judicial interpretation</t>
  </si>
  <si>
    <t xml:space="preserve">Specialised Body has the mandate to:
a) assist victims with independent legal advice to victims on their case
b) assist victims with independently investigation of the facts of the case
c) instigation of own proceedings OR investigations
</t>
  </si>
  <si>
    <t xml:space="preserve">Specialised Equality body has been established with a mandate to combat discrimination on the grounds of:                                                                 
 a) race and ethnicity                                  
b) religion and belief                               
c) nationality                                                                    </t>
  </si>
  <si>
    <t>Yes, but with multiple substantial exemptions
Article 4 (1) of the Nationality law states: Any Arab who has resided continuously in the Hashemite Kingdom of Jordan for not less than 15 years may acquire Jordanian nationality, by decision of the Council of Ministers taken on a proposal by the Minister of Internal Affairs, if he renounces his nationality of origin and the law of his country permits him to do so.
Article 12 (2) of the same law states:  Any non-Jordanian person who is not incompetent and who fulfils the following conditions may submit an application to the Council of Ministers to grant him a certificate of naturalization with Jordanian nationality.
Article 16
Any Jordanian may renounce his Jordanian nationality and acquire the nationality of an Arab State. (This is not fully enforced because a lot of Jordanians hold dual Arab Citizenship)
Article 17
(a)A Jordanian who acquires the nationality of a foreign State may retain his Jordanian nationality unless he renounces it in accordance with the provisions of this Law.
(b)The Council of Ministers may, on a proposal of the Minister of Internal Affairs, restore Jordanian nationality to a Jordanian who has renounced his Jordanian nationality to acquire another nationality in accordance with the provisions of this Law and who applies to the Minister of Internal Affairs for his nationality to be restored. (This is according to the citizenship laws put in place in the migrant's home country)</t>
  </si>
  <si>
    <t>Article 12 (2) of the same law states: 
Any non-Jordanian person who is not incompetent and who fulfils the following conditions may submit an application to the Council of Ministers to grant him a certificate of naturalization with Jordanian nationality: 2. They should not be convicted of any crime involving honour or morals. (The punishment for honour crimes does not exceed 3 years according to the Penal Code of Jordan). 
Article 4 (1) of the Nationality law states: Any Arab who has resided continuously in the Hashemite Kingdom of Jordan for not less than 15 years may acquire Jordanian nationality, by decision of the Council of Ministers taken on a proposal by the Minister of Internal Affairs, if he renounces his nationality of origin and the law of his country permits him to do so, provided that:
(1)He is of good conduct and has never been convicted of an offence involving his honour or morals;</t>
  </si>
  <si>
    <t>1)        Article 4 (2) in the Nationality Law states that any Arab who resides in Jordan for more than 15 years and has a lawful means of livelihood can apply for citizenship. However, the law does not detail the minimum income. Additionally, Article 12 (7) also states that those who apply for citizenship must have “…a legitimate means of earning a living, taking into account not to compete with Jordanians in the professions in which a number of them are available.”
2)        Another way to gain citizenship is through investment which was established in 1999 but went into full affect in 2018. The requirements put out in 2018 were simplified in 2019 to promote investment. However, the process requires higher levels of income."</t>
  </si>
  <si>
    <t>No requirement, but according to Article 4 (4), the applicant must "take an oath of allegiance and loyalty to his Majesty before a justice of the peace."</t>
  </si>
  <si>
    <t>Article 12 of the Nationality Law states that the person applying for citizenship must read and write in Arabic however its does not specify a standard. ttps://portal.jordan.gov.jo/wps/wcm/connect/gov/egov/government+ministries+_+entities/ministry+of+foreign+affairs/services/jordanian+nationality%2C+how+to+acquire%2C+relinquish+and+the+relevant+instructions 
Everyone is expected to take this test regardless if you are Arab or not.</t>
  </si>
  <si>
    <t xml:space="preserve"> No right for citzenship for children born in Jordan to non-Jordanian parents. 
Article 12 also states: 
Any non-Jordanian person who is not incompetent and who fulfils the conditions listed in that article may submit an application to the Council of Ministers to grant him a certificate of naturalization with Jordanian nationality however, they must know Arabic and have a legitimate means of earning a living, taking into account not to compete with Jordanians in the professions in which a number of them are available. 
Article 3 (D) states: "Restricted maternal transmission of Jordanian citizenhip may only occur if the Jordanian mother is not married, or the father is of unknown nationality or is stateless" https://www.cspd.gov.jo/EBV4.0/Root_Storage/Root_Storage/AR/EB_Info_Page/2_قانون_الجنسية.pdf</t>
  </si>
  <si>
    <t xml:space="preserve">Majority of migrants are Arabs (approx. 233thousands, 66% of the migrant population, see here: https://www.ammonnews.net/article/492429) and they can apply for the nationality after 15 years of residence. For the others, they can get it after 4 years, but they are a minority. 
1)  Law No. 6 of 1954 on Nationality (last amended 1987), Article 4: Any Arab who has resided continuously in the Hashemite Kingdom of Jordan for not less than 15 years may acquire Jordanian nationality provided he meets the requirements stipulated." 
2) Law No. 6 of 1954 on Nationality (last amended 1987), Article 12 states: Any non-Jordanian person who is not incompetent (does not have a mental disability) and who fulfils the conditions listed in that article may submit an application to the Council of Ministers to grant him a certificate of naturalization with Jordanian nationality if they have resided in Jordan for four years continously. However, they must know Arabic and have a legitimate means of earning a living, taking into account not to compete with Jordanians in the professions in which a number of them are available. https://www.cspd.gov.jo/EBV4.0/Root_Storage/Root_Storage/AR/EB_Info_Page/2_قانون_الجنسية.pdf
3) Article 8 of the same law states: 
Subject to the approval of the Minister of Interior, a foreign woman who marries a Jordanian national may acquire Jordanian nationality if she so wishes by making a written statement to that effect: a)  Three years after her marriage if she is an Arab; b) Five years after her marriage if she is not an Arab. </t>
  </si>
  <si>
    <t xml:space="preserve">A foreigner can get permanent residency or citizenship through investment which was established in 1999 but went into full affect in 2018. "In 2019, Jordan cabinet has made a decision to reduce the minimum investments for citizenship from $1 million (from $1.5m). Other changes include the the minimum period of holding investments reduced from five years to three years.Investors can make a zero-interest, three-year USD 1 million deposit at the Central Bank of Jordan (CBJ), and buy Treasury bonds of the same value at an interest rate to be decided by the CBJ for no less than 6 years. A second option is to buy securities worth USD 1 million from an active investment portfolio or to invest USD 700,000 in Small- and Medium-Sized Enterprises. Investors can also make a USD 1.5 million investment in any location in Amman, or a USD 1.0 million investment if the project is registered in a governorate other than Amman, provided that the project creates at least 20 jobs and remains operational for at least three years...It is also possible to apply for just residency without citizenship. Foreigners have to buy a property in Jordan for $200,000 to qualify for five year permanent residency." The Jordanian government limited the number of beneficaries to 500 annually. They can also pass the citizenship to their the investor’s wife and his single daughters, widows and divorced women who live under him and his children whose age is not more than 18 years upon submitting the application and his parents who depend on them” are granted Jordanian nationality, and that is to the investors who fulfill the above requirements, and if the investment is in an amount that exceeds 3 million dollars, it is granted. Also, the investor's male children who did not exceed the age of 30 years at the time of submitting the application, and their wives and children of Jordanian nationality. https://best-citizenships.com/2020/12/13/new-cbi-program-in-jordan/      http://jordantimes.com/news/local/govt-amends-conditions-grant-nationality-permanent-residency-investors
</t>
  </si>
  <si>
    <t>According to Article (4) of the Social Security Law: "Each of the categories listed below shall be mandatorily subject to the provisions of the law, provided that the individual is at least 16 years old, without any discrimination on grounds of nationality". https://www.ssif.gov.jo/UploadFiles/SSCLawEnglish.pdf (and this following link includes the amendments of 2019: http://www.adaleh.info/Art.aspx?Typ=2&amp;Id=1257)</t>
  </si>
  <si>
    <t>There is no provision in the law for long-term residents, while for short tem (one-year permit), the law states no more than 6 month. NB. 0 is the appropriate score where the periods of absence are not specified</t>
  </si>
  <si>
    <t>Article 28 of the Residence and Foreigners' Affairs law states:  The Director [of Public Security] may renew residence permits each year in accordance with the provision of this Law.</t>
  </si>
  <si>
    <t>Residence permits can be renewed every 5 years once a person has lawfully resided in Jordan for 10 years according to Residence and Foreigners Affairs Law. https://www.refworld.org/docid/3ae6b4ed4c.html</t>
  </si>
  <si>
    <t>Income source linked to employment. Article 26 of the Residence and Foreigners' Affairs Law states," A residence permit shall be granted to a foreigner if the competent authorities are satisfied as to the reasons justifying his residence, provided that the applicant is:  (a)A person holding an employment contract with a company or registered business or with an employer established in the Kingdom, provided that his activities are not in competition with those of Jordanians and that a certificate to that effect is issued by the Ministry of Labour and Social Affairs or by another competent authority; (b)A person who, throughout his residence has a secure and lawful source of income, either domestic or from abroad, which shall be established by means of a certified official document; (c)A person who has come to the Kingdom to invest capital in commercial or industrial ventures approved by the Ministry for the National Economy. 
Article 27 of the same law states: "Without prejudice to the provisions of the preceding Article, the Minister may require a foreigner to provide security to cover such financial obligations as he may incur and to guarantee his departure from the Kingdom on the expiry of the residence permit granted to him."</t>
  </si>
  <si>
    <t xml:space="preserve">10 years -  Article 22 (b) of Law No. 24 states, "The Minister, upon the recommendation of the Director, may grant a residence permit for five years to a foreign woman married to a Jordanian man. He may also grant permission to reside for the set period proposal to a foreigner who has lived lawfully in the Kingdom for 10 years." No periods of leave or absence allowed to be able to get a five year residency.  http://labour.weebly.com/uploads/6/1/4/9/6149309/_.pdf
Not permanent but longest term permit allowed for foreigners. http://labour.weebly.com/uploads/6/1/4/9/6149309/_.pdf
Foreign nationals who require work authorization may enter Jordan as visitors and apply for a work permit and residence permit upon arrival. The employer in Jordan may also apply for a foreign national's work permit while the applicant is outside of the country. Work permits are typically granted for one year and may be renewed annually. </t>
  </si>
  <si>
    <t>No active policy</t>
  </si>
  <si>
    <t xml:space="preserve">No consultation. </t>
  </si>
  <si>
    <t>Article 4 of the Political Parties law of 2015 stipulate, "Jordanians shall have the right to form and join parties in accordance with the provisions of the Constitution and this Law." https://aceproject.org/ero-en/misc/jordan-law-on-political-parties-law-2015/at_download/file</t>
  </si>
  <si>
    <t>Only citizens are allowed to vote in both national and local elections. https://aceproject.org/ero-en/misc/jordan-law-on-political-parties-law-2015/at_download/file</t>
  </si>
  <si>
    <r>
      <rPr>
        <b/>
        <sz val="10"/>
        <color theme="1"/>
        <rFont val="Calibri"/>
        <family val="2"/>
      </rPr>
      <t xml:space="preserve">100 </t>
    </r>
    <r>
      <rPr>
        <sz val="10"/>
        <color theme="1"/>
        <rFont val="Calibri"/>
        <family val="2"/>
      </rPr>
      <t>- Policy of information  by state targeted at migrant on individual basis (through individualised meeting or one-stop-shop)</t>
    </r>
    <r>
      <rPr>
        <b/>
        <sz val="10"/>
        <color theme="1"/>
        <rFont val="Calibri"/>
        <family val="2"/>
      </rPr>
      <t xml:space="preserve">
50 </t>
    </r>
    <r>
      <rPr>
        <sz val="10"/>
        <color theme="1"/>
        <rFont val="Calibri"/>
        <family val="2"/>
      </rPr>
      <t>- Policy of information on general basis  (through individual campaigns in certain regions, brochures, websites updated on a regular basis)</t>
    </r>
    <r>
      <rPr>
        <b/>
        <sz val="10"/>
        <color theme="1"/>
        <rFont val="Calibri"/>
        <family val="2"/>
      </rPr>
      <t xml:space="preserve">
0</t>
    </r>
    <r>
      <rPr>
        <sz val="10"/>
        <color theme="1"/>
        <rFont val="Calibri"/>
        <family val="2"/>
      </rPr>
      <t xml:space="preserve"> - No active policy of information in the last year</t>
    </r>
  </si>
  <si>
    <t>Pre-service training does not include diversity courses but it is an optional course in in-service professional development training.</t>
  </si>
  <si>
    <t xml:space="preserve">Kindergarten (age 5) became compulsory. As per the decision of the Jordanian Ministry of Education, all Syrian students enrolled in public schools are exempted from the donation fees and cost of educational books throughout the academic year 2020-2021. This decision applies to all public schools in the Kingdom, both in camps and urban settings, including double-shifts schools. </t>
  </si>
  <si>
    <r>
      <rPr>
        <sz val="10"/>
        <rFont val="Calibri"/>
        <family val="2"/>
      </rPr>
      <t xml:space="preserve">The ministry’s international education directorate has stepped up its marketing between 2017 - 2018  including expanded web content and the first-ever "Study in Jordan" education fair in Kuwait.  </t>
    </r>
    <r>
      <rPr>
        <sz val="10"/>
        <color rgb="FF1155CC"/>
        <rFont val="Calibri"/>
        <family val="2"/>
      </rPr>
      <t>http://rce.mohe.gov.jo/StudyInJordan/en/</t>
    </r>
  </si>
  <si>
    <t>In September 2017, the Ministry of Higher Education &amp; Scientific Research established a new directorate aimed at promoting Jordan as an educational destination and at improving the experiences of international students in the Kingdom.</t>
  </si>
  <si>
    <t xml:space="preserve"> No impediment to equal access in law but not compulsory. However, now undocumented migrants are accepted. MoE directive in 2017 that ordered all schools to accept children regardless of their documentation status however, migrants are required to pay for textbooks. </t>
  </si>
  <si>
    <t xml:space="preserve">In 2015, the government mandated that all Syrians residing outside of the camps re-register with the Ministry of Interior as part of a programme known as the "Urban Verification Exercise," which would provide them with access to subsidized public healthcare and public schooling. However, the high cost and mostly unattainable paperwork required rendered this process ineffective in controlling the status of thousands of people. In December 2015, the costs were reduced and the paperwork requirement was eased. </t>
  </si>
  <si>
    <t xml:space="preserve"> All teachers in public schools in host communities or the schools in the refugee camps—must be Jordanian citizens. Syrians can be taken on as volunteer assistant teachers, receiving a small stipend and helping a Jordanian teacher in the classroom.</t>
  </si>
  <si>
    <t>b -One of the core educationcal outcomes of the following subjects: Social Studies and National studies (set by the Ministry of Education) is that the student should be able to "understand their personality, identity and moral system through their interaction with the culture of their nation, its civilization, and the culture of others and their civilization."</t>
  </si>
  <si>
    <t>NGOs also target children who are in public schools but at risk of dropping out with remedial education including extra teaching, tutoring, or assistance with homework.</t>
  </si>
  <si>
    <t xml:space="preserve">Provision of education is in Arabic and this deters non-Arab foreigners from enrolling their children in public schools. They do not receive any support to learn Arabic.  </t>
  </si>
  <si>
    <t xml:space="preserve">You can find written information in migrant's languages of origin on the higher educational system (uiversity) but it is unlikely to find that information on compulsory education. </t>
  </si>
  <si>
    <t xml:space="preserve">No impediment to equal access in law but not compulsory. Undocumented migrants are not allowed: Compulsory education or "basic education" takes place from kindergarten (age 5) through 10th grade. The Ministry of Education has issued instructions to accept non-Jordanian students lawfully residing in the Kingdom in government schools in areas where there are no private schools, provided that there is room to accommodate them in the schools they wish to enrol in. With the exception of Syrians, all non-Jordanians must pay a 40 JOD annual fee to enrol in public schools </t>
  </si>
  <si>
    <r>
      <t xml:space="preserve">100 </t>
    </r>
    <r>
      <rPr>
        <sz val="10"/>
        <color theme="1"/>
        <rFont val="Calibri"/>
        <family val="2"/>
      </rPr>
      <t>- all of these</t>
    </r>
    <r>
      <rPr>
        <b/>
        <sz val="10"/>
        <color theme="1"/>
        <rFont val="Calibri"/>
        <family val="2"/>
      </rPr>
      <t xml:space="preserve">
50 </t>
    </r>
    <r>
      <rPr>
        <sz val="10"/>
        <color theme="1"/>
        <rFont val="Calibri"/>
        <family val="2"/>
      </rPr>
      <t xml:space="preserve">- One or two of these </t>
    </r>
    <r>
      <rPr>
        <b/>
        <sz val="10"/>
        <color theme="1"/>
        <rFont val="Calibri"/>
        <family val="2"/>
      </rPr>
      <t xml:space="preserve">
0 </t>
    </r>
    <r>
      <rPr>
        <sz val="10"/>
        <color theme="1"/>
        <rFont val="Calibri"/>
        <family val="2"/>
      </rPr>
      <t>- Migrants only benefit from general support. If there is targeted support for migrants, it is only through non-governmental initiatives.</t>
    </r>
  </si>
  <si>
    <t>The official aims of in tercultural education include the appreciation of cultural diversity, and is delivered:
a. As a stand-alone curriculum subject;
b. Integrated throughout the curriculum.</t>
  </si>
  <si>
    <t>No, unless the person is enrolled in a higher education institution in Jordan or are able to obtain a working permit in accordance with the Residence and Foreigners’ Affairs Law.  http://labour.weebly.com/uploads/6/1/4/9/6149309/_.pdf</t>
  </si>
  <si>
    <t xml:space="preserve">Article 19 of the Residence and Foreigners' Affairs law states that "The Minister may, after consulting the Director, either grant or refuse a foreigner's application for a residence permit or yet cancel a residence permit already granted to him and order him to leave the Kingdom without explanation." Moreover, if a foreigner were to be deported they can fill a form to reverse that decision and given to the residency department to study and give an opinion, it does not state what are the cosiderations that are taken into account. 
This is entirely based on the judge's and Minster of Interior's judgement of the case (this is not stipulated by law). They might consider familial ties when deciding deportation or withdrawing residency. If the residency of the migrant is sponsoring his family is revoked so are the residencies of all those the migrant sponsors. </t>
  </si>
  <si>
    <t>D - Article 19
The Minister may, after consulting the Director, either grant or refuse a foreigner's application for a residence permit or yet cancel a residence permit already granted to him and order him to leave the Kingdom without explanation. If the residency of the migrant is sponsoring his family is revoked so are the residencies of all those the migrant sponsors. 
http://labour.weebly.com/uploads/6/1/4/9/6149309/_.pdf</t>
  </si>
  <si>
    <t>Article 22
a . The duration of the residence permit is one year, renewable if the conditions stipulated in this law are met. http://labour.weebly.com/uploads/6/1/4/9/6149309/_.pdf</t>
  </si>
  <si>
    <t xml:space="preserve">The government does not check the accomodation. </t>
  </si>
  <si>
    <r>
      <t xml:space="preserve">If the caretaker has a valid work contact, they can apply to bring in their family members.
Article 26
A residence permit shall be granted to a foreigner if the competent authorities are satisfied as to the reasons justifying his residence, provided that the applicant is:
(a)A person holding an employment contract with a company or registered business or with an employer established in the Kingdom, provided that his activities are not in competition with those of Jordanians and that a certificate to that effect is issued by the Ministry of Labour and Social Affairs or by another competent authority;
(b)A person who, throughout his residence has a secure and lawful source of income, either domestic or from abroad, which shall be established by means of a certified official document; </t>
    </r>
    <r>
      <rPr>
        <i/>
        <sz val="10"/>
        <color theme="1"/>
        <rFont val="Calibri"/>
        <family val="2"/>
      </rPr>
      <t xml:space="preserve">-  In practice this does not exist: residencies now are tied to work permits or investments. </t>
    </r>
    <r>
      <rPr>
        <sz val="10"/>
        <color theme="1"/>
        <rFont val="Calibri"/>
        <family val="2"/>
      </rPr>
      <t xml:space="preserve">
(c)A person who has come to the Kingdom to invest capital in commercial or industrial ventures approved by the Ministry for the National Economy;
(d)A person possessing scientific or vocational skills to which there is no equivalent in the Kingdom, provided that such skills are established by means of written official certificates issued by recognized authorities, subject to the approval of the competent Jordanian authorities;
(e)An official or employee of a diplomatic or consular mission in the Kingdom, subject to reciprocity;
(f)A disabled person or a minor child whose only provider resides in the Kingdom;</t>
    </r>
  </si>
  <si>
    <t>No requirement - no provision in law</t>
  </si>
  <si>
    <t>No measure - no provision in law</t>
  </si>
  <si>
    <t xml:space="preserve">Article 26 of the Residence and Foreigners' Affairs Law states," A residence permit shall be granted to a foreigner if the competent authorities are satisfied as to the reasons justifying his residence, provided that the applicant is: (f)A disabled person or a minor child whose only provider resides in the Kingdom; or (g)A student admitted to a Jordanian educational establishment.
Article 30 (b) of the Residence and Foreigners' Law of 1973 states that students enrolled in Jordanian schools, institutes and universties would be exempt from paying residency fees. We can infer from this article that adult children can remain in Jordan and be exempt of paying for a residency permit as long as they are enrolled in an academic institution. Otherwise, at the age of 16, they must obtain a residency permit (Article 25 of the same law). 
</t>
  </si>
  <si>
    <t xml:space="preserve">No provision in law regarding the period migrants are meant to reside in Jordan to be able to bring family members. Egyptian labourers are subject to a different law - if they have resided for at least one year in Jordan and earn an income not less than JOD 350 per month, they are granted the right of visit for the wife, parents and children. The Jordanian Residence and Foreigner Affairs law indirectly shows that foreign residents in Jordan can enrol their children in schools and they would be exempt of residence fees. It is also important to note that that nationalities in Jordan are split into two; restricted and non restricted nationalities. Restricted need prior approval before the renewal approval before entering Jordan. But once a foreigner is on Jordanian soil and has a valid work contract, they can apply to bring in their family members. </t>
  </si>
  <si>
    <r>
      <rPr>
        <b/>
        <sz val="10"/>
        <color theme="1"/>
        <rFont val="Calibri"/>
        <family val="2"/>
      </rPr>
      <t>100</t>
    </r>
    <r>
      <rPr>
        <sz val="10"/>
        <color theme="1"/>
        <rFont val="Calibri"/>
        <family val="2"/>
      </rPr>
      <t xml:space="preserve"> - No other than b
</t>
    </r>
    <r>
      <rPr>
        <b/>
        <sz val="10"/>
        <color theme="1"/>
        <rFont val="Calibri"/>
        <family val="2"/>
      </rPr>
      <t>50</t>
    </r>
    <r>
      <rPr>
        <sz val="10"/>
        <color theme="1"/>
        <rFont val="Calibri"/>
        <family val="2"/>
      </rPr>
      <t xml:space="preserve"> - Grounds include a,b,c
</t>
    </r>
    <r>
      <rPr>
        <b/>
        <sz val="10"/>
        <color theme="1"/>
        <rFont val="Calibri"/>
        <family val="2"/>
      </rPr>
      <t>0</t>
    </r>
    <r>
      <rPr>
        <sz val="10"/>
        <color theme="1"/>
        <rFont val="Calibri"/>
        <family val="2"/>
      </rPr>
      <t xml:space="preserve"> - Includes others like d (please specify) </t>
    </r>
  </si>
  <si>
    <t>to be filled by MPG</t>
  </si>
  <si>
    <t>Residence requirement for ordinary legal residents (sponsor)
Note: "Residence" is defined as the whole period of lawful and habitual stay since entry. For instance, if the requirement is 6 months as a permanent resident, which itself can only be obtained after 2 years' residence, please select "After &gt; 1 year"
(Please specify in the comment box the exact number of months required)</t>
  </si>
  <si>
    <t>A and B- All those who have valid work permits are encouraged and expected to subscribe the Social Security Cooperation and  according to Article (4) of the Social Security Law, social security will be provided to all "without any discrimination on grounds of nationality". It is the same as for Jordanians. However, for migrant workers was not compulsory until 2021.</t>
  </si>
  <si>
    <t xml:space="preserve">Jordan does not have targeted measures to further the integration of women and youth. Whatever the government offers is open to all migrants without discrimation based on gender or age (what was stated in ac13 applies here as well). </t>
  </si>
  <si>
    <t>The Jordanian government does not offer targeted trainings to foreigners and given that the majority of migrants are forced migrants (refugees) the are offered trainings and workshops through international organisations. Non-Jordanians are able to apply to the Vocational Training Cooperation which is headed by the Jordanian Minister of Labour but they will only recieve trainings in the occupations that are open to non-Jordananians and will have to pay a higher fee according to its regulations listed here: https://vtc.gov.jo/EBV4.0/Root_Storage/AR/EB_List_Page/متلقي_الخدمة.pdf</t>
  </si>
  <si>
    <t xml:space="preserve">Article 3 of the Financial Directives on the Equalization of non‐Jordanian Certificates and the Attestation of Academic Certificates and Documents Issued by Higher‐Education Institutions Nr. (1) of 2010 states "The Ministry will charge fees for examining applications for equalizing non ‐Jordanian certificates and for issuing the respective equalized documents according to the level of the academic certificate" and that Non - Jordanians will pay three times the fees. </t>
  </si>
  <si>
    <t>Migrants and refugees can apply to higher education insitutions (both private and public), however the application process and the fees differ. however, national study grants are only available for Jordanians. They can also apply to the vocational training cooperation but also have to pay a higher fee (each semester costs 60 JDs for non-Jordanians). https://vtc.gov.jo/EBV4.0/Root_Storage/AR/EB_List_Page/متلقي_الخدمة.pdf</t>
  </si>
  <si>
    <t>Not available to migrants. Article 64 of the Civil Service Bylaw No. (9)  states " .. a non-Jordanian may be appointed to any job according to a contract if a Jordanian who meets the qualifications and requirements for the job does not apply after the department announces it in at least one daily local newspaper and after obtaining the approval of the Council of Ministers based on Placement of the Central Committee.</t>
  </si>
  <si>
    <t>The Jordanian Labour Law does not specify whether an employee can apply for a work permit themselves or in the specific case of self-employment. For a foreigner to register an individual establishment in Amman Jordan, they must provide the Central Registration Department with bank statement that shows a bank balance of at least JD 50,000. Additionally, there are a number of economic activities a non-Jordanian cannot invest in partially or fully. Furthermore, only foreign day labourers in the sectors of agriculture, construction and loading and unloading have access to self-employment. The names of these day-labourers can be found on the Ministry of Labour's website. http://www.mol.gov.jo/AR/List/العمالة_غير_الاردنية_الحاصلة_على_تصاريح_عمل_حرة</t>
  </si>
  <si>
    <t xml:space="preserve">According to Article (43) of the Civil Service Code No. (82) of 2013 (amended in 2020, but no changes) "it is a condition for a person appointed in any position to be of Jordanian nationality."  https://www.ilo.org/dyn/natlex/natlex4.detail?p_lang=en&amp;p_isn=110395&amp;p_country=JOR&amp;p_count=183&amp;p_classification=22.10&amp;p_classcount=19https://www.ilo.org/dyn/natlex/natlex4.detail?p_lang=en&amp;p_isn=110395&amp;p_country=JOR&amp;p_count=183&amp;p_classification=22.10&amp;p_classcount=19 </t>
  </si>
  <si>
    <t xml:space="preserve">According to article 12 of the Jordanian Labour Law of 1996, a non-Jordanian can only be issued a work permit in Jordan "provided that the work shall entail an experience and qualification not available in the Jordanian workers, or that the number of the qualified Jordanian workers does not meet the need, the priority shall be given to the Arab experts, technicians, and workers". 
Article 64 of the Civil Service Bylaw No. (9)  states " .. a non-Jordanian may be appointed to any job according to a contract if a Jordanian who meets the qualifications and requirements for the job does not apply after the department announces it in at least one daily local newspaper and after obtaining the approval of the Council of Ministers based on Placement of the Central Committee. Migrants can change jobs but they need to apply for a new and different work permit if they have changed their sponsor and  provide all the documentation listed in this link: https://portal.jordan.gov.jo/wps/portal/Home/GovernmentEntities/Agencies/AgencyServiceDetails_ar/aqaba%20special%20economic%20zone%20authority/services/inv24?lang=ar
</t>
  </si>
  <si>
    <r>
      <rPr>
        <b/>
        <sz val="10"/>
        <color theme="1"/>
        <rFont val="Calibri"/>
        <family val="2"/>
      </rPr>
      <t>100</t>
    </r>
    <r>
      <rPr>
        <sz val="10"/>
        <color theme="1"/>
        <rFont val="Calibri"/>
        <family val="2"/>
      </rPr>
      <t xml:space="preserve"> - Both (please specify content)
</t>
    </r>
    <r>
      <rPr>
        <b/>
        <sz val="10"/>
        <color theme="1"/>
        <rFont val="Calibri"/>
        <family val="2"/>
      </rPr>
      <t>50</t>
    </r>
    <r>
      <rPr>
        <sz val="10"/>
        <color theme="1"/>
        <rFont val="Calibri"/>
        <family val="2"/>
      </rPr>
      <t xml:space="preserve"> -One of these (please specify content)
</t>
    </r>
    <r>
      <rPr>
        <b/>
        <sz val="10"/>
        <color theme="1"/>
        <rFont val="Calibri"/>
        <family val="2"/>
      </rPr>
      <t>0</t>
    </r>
    <r>
      <rPr>
        <sz val="10"/>
        <color theme="1"/>
        <rFont val="Calibri"/>
        <family val="2"/>
      </rPr>
      <t xml:space="preserve"> - Only ad hoc (mainly through projects implemented by NGOs)</t>
    </r>
  </si>
  <si>
    <r>
      <rPr>
        <b/>
        <sz val="10"/>
        <color theme="1"/>
        <rFont val="Calibri"/>
        <family val="2"/>
      </rPr>
      <t>100</t>
    </r>
    <r>
      <rPr>
        <sz val="10"/>
        <color theme="1"/>
        <rFont val="Calibri"/>
        <family val="2"/>
      </rPr>
      <t xml:space="preserve"> - A and b (please specify content)
</t>
    </r>
    <r>
      <rPr>
        <b/>
        <sz val="10"/>
        <color theme="1"/>
        <rFont val="Calibri"/>
        <family val="2"/>
      </rPr>
      <t>50</t>
    </r>
    <r>
      <rPr>
        <sz val="10"/>
        <color theme="1"/>
        <rFont val="Calibri"/>
        <family val="2"/>
      </rPr>
      <t xml:space="preserve"> - A or b (please specify content)
</t>
    </r>
    <r>
      <rPr>
        <b/>
        <sz val="10"/>
        <color theme="1"/>
        <rFont val="Calibri"/>
        <family val="2"/>
      </rPr>
      <t>0</t>
    </r>
    <r>
      <rPr>
        <sz val="10"/>
        <color theme="1"/>
        <rFont val="Calibri"/>
        <family val="2"/>
      </rPr>
      <t xml:space="preserve"> - Only ad hoc (mainly through projects implemented by NGOs)</t>
    </r>
  </si>
  <si>
    <r>
      <t>100</t>
    </r>
    <r>
      <rPr>
        <sz val="10"/>
        <color theme="1"/>
        <rFont val="Calibri"/>
        <family val="2"/>
      </rPr>
      <t xml:space="preserve"> - Yes. There are no additional restrictions than those based on type of permit mentioned in 1
</t>
    </r>
    <r>
      <rPr>
        <b/>
        <sz val="10"/>
        <color theme="1"/>
        <rFont val="Calibri"/>
        <family val="2"/>
      </rPr>
      <t>50</t>
    </r>
    <r>
      <rPr>
        <sz val="10"/>
        <color theme="1"/>
        <rFont val="Calibri"/>
        <family val="2"/>
      </rPr>
      <t xml:space="preserve"> - Other limiting conditions that apply to foreign residents, e.g. linguistic testing (please specify)
</t>
    </r>
    <r>
      <rPr>
        <b/>
        <sz val="10"/>
        <color theme="1"/>
        <rFont val="Calibri"/>
        <family val="2"/>
      </rPr>
      <t>0</t>
    </r>
    <r>
      <rPr>
        <sz val="10"/>
        <color theme="1"/>
        <rFont val="Calibri"/>
        <family val="2"/>
      </rPr>
      <t xml:space="preserve"> - Certain sectors and activities solely for nationals (please specify)</t>
    </r>
  </si>
  <si>
    <r>
      <rPr>
        <b/>
        <sz val="10"/>
        <color theme="1"/>
        <rFont val="Calibri"/>
        <family val="2"/>
      </rPr>
      <t>100</t>
    </r>
    <r>
      <rPr>
        <sz val="10"/>
        <color theme="1"/>
        <rFont val="Calibri"/>
        <family val="2"/>
      </rPr>
      <t xml:space="preserve"> - Yes. There are no additional restrictions than those based on type of permit mentioned in 1 
</t>
    </r>
    <r>
      <rPr>
        <b/>
        <sz val="10"/>
        <color theme="1"/>
        <rFont val="Calibri"/>
        <family val="2"/>
      </rPr>
      <t>50</t>
    </r>
    <r>
      <rPr>
        <sz val="10"/>
        <color theme="1"/>
        <rFont val="Calibri"/>
        <family val="2"/>
      </rPr>
      <t xml:space="preserve"> - Other limiting conditions that apply to foreign residents, e.g. 
</t>
    </r>
    <r>
      <rPr>
        <b/>
        <sz val="10"/>
        <color theme="1"/>
        <rFont val="Calibri"/>
        <family val="2"/>
      </rPr>
      <t>0</t>
    </r>
    <r>
      <rPr>
        <sz val="10"/>
        <color theme="1"/>
        <rFont val="Calibri"/>
        <family val="2"/>
      </rPr>
      <t xml:space="preserve"> - Certain sectors and activities solely for nationals (please specify)</t>
    </r>
  </si>
  <si>
    <t>Some information available on ad hoc basis in press (ex.: free access to healthcare for nationals and foreign residents infected with Covid-19)</t>
  </si>
  <si>
    <t>The Council of Cooperative Health Insurance (CCHI) published a ‘Unified Health Insurance Policy’ (Unified Policy) for all private sector employers on 10 July 2016. The scheme covers all employees and their family dependents.</t>
  </si>
  <si>
    <t xml:space="preserve">Release of household health Survey by General Authority for statistics, with some results disagregated by nationality (Saudis/ non-Saudis). </t>
  </si>
  <si>
    <t xml:space="preserve">Release of household health Survey by General Authority for statistics, with some results disaggregated by nationality (Saudis/ non-Saudis). </t>
  </si>
  <si>
    <t xml:space="preserve">General concern for migrants' health as a commitment to non-discrimination as Islamic value to protect Saudis. </t>
  </si>
  <si>
    <t>Many health sector employees are foreigners. Possibility of informal assistance.</t>
  </si>
  <si>
    <t>A. Legal migrants. Employers in firms are the main providers of health education and promotion (occupational safety, basic hygiene,...). However, the Saudi Ministry of Health has some information on specific health issues and ongoing campaigns available in English on its website, which may be used by all including undocumented migrants. (https://www.moh.gov.sa/en/HealthAwareness/MedicalTools/Pages/default.aspx; https://www.moh.gov.sa/en/HealthAwareness/Campaigns/Pages/default.aspx). Campaigns held on Twitter (https://www.arabnews.com/node/1143266/saudi-arabia) or in public places such as shopping malls may also reach all categories of migrants, who may not be the designated targets (https://saudigazette.com.sa/article/594445/SAUDI-ARABIA/Health-awareness-volunteering-campaign-launched-in-malls-markets )</t>
  </si>
  <si>
    <t>Law in 145a does not formally apply to undocumented foreign residents, except in rare and specific cases (see on asylum seekers)+health personnels' discretion</t>
  </si>
  <si>
    <t>Law in 145a does not formally apply to undocumented foreign residents, except in rare and specific cases (see on asylum seekers) + health personnels' discretion</t>
  </si>
  <si>
    <t xml:space="preserve">When the government grants them access, they do not encounter barriers, but the entitlements happens only under special schemes  </t>
  </si>
  <si>
    <t xml:space="preserve">Some conditions for inclusion: coverage will depend on whatever ad hoc benefits are conferred
The status of asylum-seeker does not exist as such in the country. Historically, Saudi Arabia only granted State protection to specific subsets of populations, who may be considered de facto refugees (some Syrian, Yemeni, Rohingya families for instance. These are granted an ad-hoc set of benefits and protections, either directly from the State, or through selected charity organisations), usually on a limited duration basis. 
Saudi Arabia is not a signatory to the 1951 United Nations Refugee Convention. Registering with UNHCR, even if recognized as a refugee, does not give the applicant any special status. Registration with UNHCR does not mean the applicant will have the right to public healthcare, education, employment nor will it give him/her the right to renew their Iqama or visitor visa. For such services, the applicant must go through normal government procedures per Saudi laws. UNHCR advises everyone to maintain a valid legal status in KSA.  
However, the government permitted UNHCR-recognized refugees to stay in the country temporarily pending identification of a durable outcome, including third-country resettlement or voluntary repatriation.  Selection of refugees according to criteria defined on ad hoc basis by rulers. Selected "de facto" refugees have also been received by Saudi Arabia (Palestinians, Rohingyas, Yemenis, Syrians since 2011.....). Attached to this, they normally have access to health care.
Originally, de facto refugees came as workers and family dependents and were thus covered by their sponsor's labour contract provisions.
Syrians after 2011 were received mostly on visitors’ visas and under special schemes allowing them temporary access to the labour market. Saudi Arabia has granted free access to government hospitals for displaced Syrians, without any health insurance being necessary. Syrians with expired residency permits could be assisted by some charity organisations which would cover fully or partly their health expenditures. </t>
  </si>
  <si>
    <t>Health care coverage is stipulated in the labour contract. Any legal contract should grant healthcare. All legal resident must hold a health insurance (see 145a).</t>
  </si>
  <si>
    <t xml:space="preserve">In 2005, health insurance was made compulsory for all non-Saudi nationals working in the country under the Cooperative Health Insurance Act (Compulsory
Employment-Based Health Insurance- CEBHI). Provision of health insurance by the employer is an obligation under the Saudi labour law, revised in 2006 (art. 144) (https://hrsd.gov.sa/sites/default/files/LABOR%20LAW.pdf). Enforcement mechanisms for this compulsory coverage regime include fines for non-compliant companies and a refusal to renew working permits without insurance. Non-Saudis employed in the governmental sector have access to state-sponsored health facilities. The terms of the insurance's coverage are stipulated in the labour contract: https://gulfmigration.org/database/legal_module/Saudi%20Arabi/National%20Legal%20Framework/Rights%20and%20Obligations/7.2%20Health%20Law_EN.pdf (article 13); https://gulfmigration.org/database/legal_module/Saudi%20Arabi/National%20Legal%20Framework/Rights%20and%20Obligations/2.2%20Cooperative%20Health%20Insurance%20Law_EN.pdf; https://gulfmigration.org/database/legal_module/Saudi%20Arabi/National%20Legal%20Framework/Rights%20and%20Obligations/3.2%20Implementing%20Regulations%20of%20CHIL_EN.pdf. 
However, some workers such as the domestic workers, or agriculture labourers, are excluded from the Labour Law and from the CEBHI scheme. Since proof of health insurance is not needed for residency renewal, these workers were rarely covered by an health insurance. </t>
  </si>
  <si>
    <r>
      <rPr>
        <b/>
        <sz val="10"/>
        <color theme="1"/>
        <rFont val="Calibri"/>
        <family val="2"/>
      </rPr>
      <t>100</t>
    </r>
    <r>
      <rPr>
        <sz val="10"/>
        <color theme="1"/>
        <rFont val="Calibri"/>
        <family val="2"/>
      </rPr>
      <t xml:space="preserve"> - Commitment to providing equitable health care for migrants or ethnic minorities is present in all departments of service provider organisations and health agencies
</t>
    </r>
    <r>
      <rPr>
        <b/>
        <sz val="10"/>
        <color theme="1"/>
        <rFont val="Calibri"/>
        <family val="2"/>
      </rPr>
      <t>50</t>
    </r>
    <r>
      <rPr>
        <sz val="10"/>
        <color theme="1"/>
        <rFont val="Calibri"/>
        <family val="2"/>
      </rPr>
      <t xml:space="preserve"> - Concern for migrant or ethnic minority health is regarded as a priority only for specialised departments or organisations
</t>
    </r>
    <r>
      <rPr>
        <b/>
        <sz val="10"/>
        <color theme="1"/>
        <rFont val="Calibri"/>
        <family val="2"/>
      </rPr>
      <t>0</t>
    </r>
    <r>
      <rPr>
        <sz val="10"/>
        <color theme="1"/>
        <rFont val="Calibri"/>
        <family val="2"/>
      </rPr>
      <t xml:space="preserve"> - No systematic attention is paid to migrant or ethnic minority health in any part of the health system. Measures are left to individual initiative</t>
    </r>
  </si>
  <si>
    <t>Periodic report of Saudi Arabia on its implementation of the provisions of the International Convention on the Elimination of All Forms of Racial Discrimination presented to the Committee on the Elimination of Racial Discrimination.</t>
  </si>
  <si>
    <t>Campaigns to promote tolerance (King Abdulaziz Center for National Dialogue) sought to address discrimination against national, racial, or ethnic groups, and it provided training during the year.</t>
  </si>
  <si>
    <t xml:space="preserve">Amendment of the law governing the National Human Rights Commission, granting it more independence. Finalization of the National Strategy on Human Rights, including workers' rights: changes in the kafala system + workshops on the rights of domestic workers held in the country. However, still only A applies.
</t>
  </si>
  <si>
    <t>Not explictily mentioned in Vision 2030</t>
  </si>
  <si>
    <t xml:space="preserve">Improvments thanks to international commitments and initiatives. However,  these improvments (e.g., on discrimination on the ground non-Islamic religious beliefs) does not justify a change in the score.   
- Vision 2030 (Saudi development and reform blueprint, launched in 2016 by Crown Prince Mohammed Ben Salman) proposes as an objective the promotion of tolerance as enshrined in Islamic values (p. 12 of https://www.vision2030.gov.sa/sites/default/files/report/Vision%20Realization%20Programs%20Overview.pdf). However, the plan does not explicitly include the grounds for which tolerance would be promoted. The Saudi Vision 2030 also includes plans for the improvement of living conditions and working conditions for expats (p. 51 of https://www.vision2030.gov.sa/sites/default/files/report/Vision%20Realization%20Programs%20Overview.pdf).
- In its 2016 report to the UN Committee on the Elimination of Racial Discrimination, the Kingdom of Saudi Arabia stated that the Vision 2030 explicitly addressed the following human rights “the right to security, the right to health, the right to education and training and the right to work, as well as protection of the family, the empowerment of women and their participation in political and public life, the freedom to form and support associations and the right to participate in cultural, sporting and leisure activities”. The report did not mention the Vision 2030 relevance with regards to the fight to discrimination on the grounds of a, b or c.
- The government’s multi-year Tatweer project to revise textbooks, curricula, and teaching methods to promote tolerance and remove content disparaging religions other than Islam (launched in 2007): development of new curricula and textbooks for all grades as of 2016.
</t>
  </si>
  <si>
    <t>No positive action targeting any of the 3 issues.</t>
  </si>
  <si>
    <t>C applies - Mandate is very general (human rights protection). NHRC and NSHR receive a number of complaints from nationals and foreign residents, but no details on type of assistance given to foreigners. Function n°14 of HRC: "initiate and respond to cases related to human rights issues" (https://hrc.gov.sa/en-us/aboutHRC/AboutHRC/Pages/HRCvision.aspx).</t>
  </si>
  <si>
    <t xml:space="preserve">Only A, on ethnic and racial grounds.
National Human Rights Commission (HRC) (founded 2005); National Society for Human Rights (NSHR) (founded 2004): protect human rights within the framework of the Islamic Sharia.
Council of Ministers Decision No. 207 of 12 September 2005 (https://hrc.gov.sa/en-us/aboutHRC/AboutHRC/Pages/HRCvision.aspx). </t>
  </si>
  <si>
    <t xml:space="preserve">Saudi Arabia is an Islamic state, its judicial system is based on Islamic law (Shari’a) for both criminal and civil cases. B. access to labour courts for labour-related conflicts (administrative). D.: possible sanctions in labour courts: a, c, e, h. </t>
  </si>
  <si>
    <t>Only A . No explicit law on acts of discrimination, but a general principle of non-discrimination, equality and justice in line with the principles of Islamic Sharia. However, all residents must abide by the Islamic Shari’a Law. They are not allowed to publicly practice or display their non-Muslim faith.  
However, during the hearing of Saudi Arabia before the UN Committee on the Elimination of Racial Discrimination in 2018, delegates responded the following to the Commission's questions:
"As for the fact that Saudi Arabia was not party to the two International Covenants on civil and political rights, and on economic, social and cultural rights: (...) Despite general reservations to the Convention on the Elimination of Racial Discrimination, Saudi Arabia had not identified any contradictions between the principles of the Sharia law and the Convention. Islamic Sharia completely repudiated racial discrimination (p.5).
"The delegation clarified that the principles of Islamic Sharia prohibited all forms of racial discrimination. All State institutions worked to prevent any form of discrimination based on ethnicity, race or any grounds. For example, the recruitment of civil servants was based on meritocracy, healthcare services were provided to all citizens on an equal footing, and all institutions that worked to protect children provided equal opportunities to all children. Incitement to hatred and racial remarks were punishable under the law." (p. 5)
"Saudi Arabia prohibited racial discrimination in all its forms and manifestations and was taking active measures to implement the provisions of the International Convention on the Elimination of All Forms of Racial Discrimination. Racial discrimination was recognized as an aggravated circumstance for crimes, as was gender and disability." (p. 6).
https://www.ohchr.org/EN/NewsEvents/Pages/DisplayNews.aspx?NewsID=23004&amp;LangID=E</t>
  </si>
  <si>
    <t xml:space="preserve">Specialised Equality body has been established with a mandate to combat discrimination on the grounds of:                                                                 
 a) race and ethnicity                                  
b) religion and belief                               
c) nationality                                                                     </t>
  </si>
  <si>
    <t>Article 9 of the law explicitly mentions " any other documents connected with the nationality, which he is going to renounce"+ amndment n°32: "An alien woman who marries a Saudi national shall acquire his Saudi nationality if she renounces her previous nationality, ...".  see also articles 17 and 18 of the Nationality Law.
https://gulfmigration.org/database/legal_module/Saudi%20Arabi/National%20Legal%20Framework/Citizenship%20and%20Statelessness/citizenship%20Law%20en.pdf  
see also: "The basic principle of the Saudi Arabian Nationality Law ... also adopts the principle of mono-nationality and does not provide for dual nationality." https://hrc.gov.sa/en-us/HumanRightsInSaudi/Pages/nationalty.aspx</t>
  </si>
  <si>
    <t>clean record (see art 8 (c) of nationality law) 
exception for crimes against public morality (only): no conviction of crime that entail imprisonment for more than 6 months (only for )</t>
  </si>
  <si>
    <t xml:space="preserve">"must work in a profession needed in the country" (see art 8 (d) of nationality law), preferably in certain scientific fields (amendment of 2004). </t>
  </si>
  <si>
    <t>Assessment by committee but the depth of the assesment is rather discretionary (https://gulfmigration.org/implementing-regulations-of-saudi-arabian-nationality-law-2/; https://gulfmigration.org/saudi-arabia-saudi-arabian-nationality-law/). Assessment on life of migrant in the country, not specifically on integration itself. Cases of naturalisations are not frequent (foreign wives of Saudi citizens, "special" citizens with useful competences).</t>
  </si>
  <si>
    <t>"good command of Arabic" https://gulfmigration.org/implementing-regulations-of-saudi-arabian-nationality-law-2/; https://gulfmigration.org/saudi-arabia-saudi-arabian-nationality-law/.
No clear definition in the law, so 0 applies as it is based on administrative discretion.</t>
  </si>
  <si>
    <t>No birthright. Saudi citizenship cannot be transmitted by mother to her foreign children, except in case the father is stateless or of unknown citizenship.</t>
  </si>
  <si>
    <t>"a minimum of 10 years" https://gulfmigration.org/implementing-regulations-of-saudi-arabian-nationality-law-2/; https://gulfmigration.org/saudi-arabia-saudi-arabian-nationality-law/.</t>
  </si>
  <si>
    <t xml:space="preserve">Introduction of the Premium Residency Card (PRC) scheme, a new type of ‘premium’ residency without sponsor (https://saprc.gov.sa/#/rules). Permanent residency may be granted for 800,000 riyals ($213,000). However, it is not really a permanent residence scheme but actually a scheme to attract the "super-rich". So there is actually no PR scheme in place. 
Info on the Premium Residency Card (PRC) scheme, a new type of ‘premium’ residency without sponsor(https://saprc.gov.sa/#/rules). Permanent residency may be granted for 800,000 riyals ($213,000) or as a temporary, one-year renewable permit for 100,000 riyals ($27,000). Duration varies between 1 year (renewable) and permanent residency. However, article 9 of the law stipulates cases justifying revocation of permanent residency:
The Premium residency shall be terminated in the following cases:
    The holder of a Premium residency is convicted of a crime punishable by imprisonment for a term not less than 60 days or a fine not less than 100,000 riyals or its equivalent.
    The issuance of a judicial decision or judgement deporting the holder of a Premium residency from the Kingdom.
    The application for a Premium residency is proven to include false information.
    Failure of the holder of a Premium residency to comply with the obligations provided for in Article 7 of this Law. -- The holder of a Premium residency shall comply with this Law, its Regulations, and other laws and directives in force in the Kingdom, without prejudice to the stipulations of this Law.
    Relinquishment of the Premium residency by the holder.
    Death or loss of competency of the holder of a Premium residency.
</t>
  </si>
  <si>
    <t xml:space="preserve">No unemployment benefit granted to foreigners. Other social security provisions granted to certain expatriates in the private sector, while many categories are excluded (https://www.ssa.gov/policy/docs/progdesc/ssptw/2018-2019/asia/saudi-arabia.html). Social security provisions may also be privately secured by expatriate, or negotiated with employer. </t>
  </si>
  <si>
    <t>No permanent residency permit</t>
  </si>
  <si>
    <t>no legal entitlement to permanent residence for ordinary residents, except the following case: Art. 49, part III of the Saudi Arabia Residence Regulations No. 17/2/25/1337 of 1952, 4 June 1952, grants the right of permanent residence – in exception to all previous provisions of this law– to every Muslim foreigner, male or female, who can prove that s/he has lived in the Kingdom beforereaching the age of seven and has no adult family member (father, mother, heir, or relative) and who has never left the country for any period of time before reaching the age of maturity. The application can besubmitted to the Foreigner’s Control Office or its substitute security authority in his town of residence (https://www.refworld.org/docid/3fb9f0d44.html [accessed 22 March 2021]).</t>
  </si>
  <si>
    <t>Requirement to be a Saudi national?</t>
  </si>
  <si>
    <t>Expatriates are not expected to stay durably and be integrated to host society, other than professionnally. No political involvement tolerated.</t>
  </si>
  <si>
    <t>intercultural education and the appreciation of cultural diversity may be a requirement for hiring a foreign or Saudi teacher in specific private (international) schools. However, ICC is little developed in Saudi and non-international (country-specific curriculum) education establishments. See: https://www.researchgate.net/publication/282555915_Improving_Intercultural_Competence_of_Female_University_Students_in_EFL_within_Saudi_Arabia.</t>
  </si>
  <si>
    <t xml:space="preserve">Polices aim to decrease expatriates' numbers and phase them out from professions targeted for saudisation (white-collar, skilled professions). Teaching is one of them. </t>
  </si>
  <si>
    <t xml:space="preserve">Most foreign children are in private and/or country-specific curriculum schools (US, UK, French, Indian, etc.). </t>
  </si>
  <si>
    <t xml:space="preserve">Ad hoc policies targeted specific migrants, such as Syrian refugee children after 2011. Some were admitted in governmental schools. </t>
  </si>
  <si>
    <t>Expatriates' educational system is largely distinct from that of Saudi nationals</t>
  </si>
  <si>
    <t>Public universities are closed to foreign expatriates, except one (King Abdullah University for Science and Technology). Private universities charge very high fees and have limited places. One exception: some Syrian refugee students were admitted in Saudi universities after 2011, for example under under the King Abdullah Scholarship Programme: http://monitor.icef.com/tag/king-abdullah-scholarship-program/.</t>
  </si>
  <si>
    <t>Explicit obligation to attend compulsory education for all children, and general education is mandatory for anyone between the age of six and 15. 
On undocumented migrants/children of undocumented migrants: Tthe obligation to produce a proof of legal residence to register children in compulsory education is not explicitly stated in the Ministry of Education's guidelines: https://www.moe.gov.sa/en/education/ResidentsAndvisitors/Pages/SchoolsAdmission.aspx. However, it is stated that degrees from abroad should be certified by Saudi authorities. It is thus implicit that one should be legally residing to enrol their children the first time.
Yet, legal residency seems mandatory to sit for school exams and be granted degree certificates. This is explicit in the off-campus schemes registration for intermediate and secondary level (point 2): https://www.moe.gov.sa/en/education/ResidentsAndvisitors/Pages/Affiliation.aspx
In practice, some schools accept undocumented, others not. There is no stated general policy, only ad hoc and "pragmatic" responses.
Only a minority of migrant children have access to public schools, as Saudi children have priority  (https://www.my.gov.sa/wps/portal/snp/aboutksa/EducationInKSA#header2_1). Saudi citizens are educated free of charge, but non-Saudi children in public schools may be charged fees. Most foreign children are in private and/or country-specific curriculum schools. Some exceptions are made for specific cases, such as a scholarship programme in public schools for Syrian "de facto" refugee children with a visit visa; All children from Myanmar (Muslim Royinghas) and children of stateless fathers were admitted to school (https://www.ohchr.org/EN/NewsEvents/Pages/DisplayNews.aspx?NewsID=23004&amp;LangID=E).</t>
  </si>
  <si>
    <r>
      <rPr>
        <b/>
        <sz val="10"/>
        <color theme="1"/>
        <rFont val="Calibri"/>
        <family val="2"/>
      </rPr>
      <t xml:space="preserve">100 </t>
    </r>
    <r>
      <rPr>
        <sz val="10"/>
        <color theme="1"/>
        <rFont val="Calibri"/>
        <family val="2"/>
      </rPr>
      <t xml:space="preserve">- Explicit obligation in law for all categories of migrants to have  same access as nationals to a), and NO restrictions in law on access for some categories of migrants for b) 
</t>
    </r>
    <r>
      <rPr>
        <b/>
        <sz val="10"/>
        <color theme="1"/>
        <rFont val="Calibri"/>
        <family val="2"/>
      </rPr>
      <t>67</t>
    </r>
    <r>
      <rPr>
        <sz val="10"/>
        <color theme="1"/>
        <rFont val="Calibri"/>
        <family val="2"/>
      </rPr>
      <t xml:space="preserve">  - Explicit obligation in law for all categories of migrants to have  same access as nationals to a), AND restrictions in law on access for some categories of migrants for b)  (please specify) 
</t>
    </r>
    <r>
      <rPr>
        <b/>
        <sz val="10"/>
        <color theme="1"/>
        <rFont val="Calibri"/>
        <family val="2"/>
      </rPr>
      <t>33</t>
    </r>
    <r>
      <rPr>
        <sz val="10"/>
        <color theme="1"/>
        <rFont val="Calibri"/>
        <family val="2"/>
      </rPr>
      <t xml:space="preserve"> - For a): No impediment to equal access in law, regardless of policies of b) 
</t>
    </r>
    <r>
      <rPr>
        <b/>
        <sz val="10"/>
        <color theme="1"/>
        <rFont val="Calibri"/>
        <family val="2"/>
      </rPr>
      <t>0</t>
    </r>
    <r>
      <rPr>
        <sz val="10"/>
        <color theme="1"/>
        <rFont val="Calibri"/>
        <family val="2"/>
      </rPr>
      <t xml:space="preserve"> - Restrictions in law on access for some categories of migrants (please specify) for a) ; regardless of policies on b) </t>
    </r>
  </si>
  <si>
    <t>sons above 18 have to find their own sponsor, as well as married daughters.</t>
  </si>
  <si>
    <t>some elements (b,c) may be taken into consideration, but not officially. May occur if sponsor has connections, for instance.</t>
  </si>
  <si>
    <t>includes a,b,c (separation of non-GCC foreign husband from Saudi wife (sponsor), separation of foreign wife from non-GCC, foreign sponsoring husband), and d (coming of age of sons (18+), marriage of daughters (any age))</t>
  </si>
  <si>
    <t xml:space="preserve">as long as sons are below 18 of age, daughters are unmarried and wife is married with sponsor (husband).  </t>
  </si>
  <si>
    <t>professions allowed to bring family members to Saudi Arabia are qualified and highly qualified: it is assumed that accommodation is suitable for a family</t>
  </si>
  <si>
    <t>Income source linked to employment. A selection of professions (white collar), as stated on residency card, is able to bring selected family members to Saudi Arabia.
https://expatbio.com/iqama-professions-eligible-family-visa-saudi-2020/</t>
  </si>
  <si>
    <t>Expatriates are not expected to stay durably and be integrated to host society.</t>
  </si>
  <si>
    <t>Language requirements are specified in job offer for worker/family sponsor. Expatriates are not expected to stay durably and be integrated to host society, hence no language requirements on behalf of Saudi authorities.</t>
  </si>
  <si>
    <t>language requirements are specified in job offer</t>
  </si>
  <si>
    <t>No requirement (and no course provided)</t>
  </si>
  <si>
    <t>Age of accompanying son may not exceed 18 years; accompanying daughters must be single. Since 2014, elderly parents 60 and above may be added to worker's residency permit, under strict conditions and upon Ministry of Interior's Passport Department examination of the case. See: https://www.arabnews.com/news/581911</t>
  </si>
  <si>
    <t>requirement is dependents' sponsor's profession (white collars only, professions allowed to bring family members to Saudi Arabia are qualified and highly qualified) + payment of dependents' fees. "White collars": around 20%. The list of professions given right to bring dependents: https://expatbio.com/iqama-professions-eligible-family-visa-saudi-2020/. These are mostly white collars and technicians. No statistics available on professions broken down by nationality, but majority of foreign residents does not qualify to bring dependents. https://expatbio.com/iqama-professions-eligible-family-visa-saudi-2020/</t>
  </si>
  <si>
    <t>Foreign staff remains in the health sector, but labor contracts for non-Saudis working in the public health sector for over 10 years will not be renewed (Cabinet decision dated 4 Rabi Al-Thani 1419 that specifies the period of the contract of non-Saudi staff in the government health sector should not exceed ten years, starting from the date of signing the contract). Letter of Minister of Civil Service dated 5 Rabi Al-Awwal 1439, which included enabling the Ministry of Health to take over the task of extending contracts of non-Saudi health-care workers in distinguished categories beyond 10 years).</t>
  </si>
  <si>
    <t>Ministry of Human Resources and Social Development unveiled the Labor Reform Initiative (LRI) under the National Transformation Program (NTP): changes in the kafala system (to be entering into force in March 2021): foreigners to acquire a residency status that is not tied to a specific employer or employment status; workers to apply directly for services via an e-government portal, instead of a mandatory employers’ approval. Expatriate workers to transfer between employers after their contract expires, without the need for the employer’s consent. More freedom of movements to exit and reenter Saudi Arabia without  employer’s approval.</t>
  </si>
  <si>
    <t xml:space="preserve">Premium Residency Card (PRC) holders can work in the private sector, without sponsor (https://saprc.gov.sa/#/rules). They can, theoretically, be self-employed. </t>
  </si>
  <si>
    <r>
      <t xml:space="preserve">No equal access to labour market between nationals and non-GCC foreign nationals. Foreigners need 1. residence permit (Iqama), which allows to work for a specific amount of time; 2. an employer who can act as their sponsor. The Permanent Residency programme (Premium residency Iqama) enacted in 2019 allows the holder to reside and work without sponsor (1-year renewable, or permanent residency); 3. the company must have visa approval from the Saudi Ministry of Labor to employ foreign nationals; 4. Saudi and foreign employees have different salary scales and labour conditions (social packages, etc.). 5. Foreigners can only take or be renewed in a position opened to non-Saudis, if no Saudi candidate is found suitable. 6. since the start of the "Nitaqat" campaign for saudization of the work force, an increasing number of professions or sectors are totally or partially reserved for Saudi nationals. Saudi labour law: https://hrsd.gov.sa/sites/default/files/LABOR%20LAW.pdf. On the employment of non-Saudis: part III, Art. 32-41 (pp. 15 ff.). Note that the new version of the Labour Law (2015) does not use the term "sponsor", but "employer".
A. ALL WORK PERMITS ARE OF LIMITED DURATION (1 to 2 years, renewable or not): NO PERMANENT RESIDENCY, EXCEPT VERY RARE EXCEPTIONS. B. Existence of 1. Business visit visas; 2. Work visit visa (suspended in 2019); 3. Premium Residency Card (PRC) holders can work in the private sector, without sponsor. C. holders of family visas may be allowed to work in specific sectors opened to foreign nationals, </t>
    </r>
    <r>
      <rPr>
        <u/>
        <sz val="10"/>
        <rFont val="Calibri"/>
        <family val="2"/>
      </rPr>
      <t>after permission from authorities</t>
    </r>
    <r>
      <rPr>
        <sz val="10"/>
        <rFont val="Calibri"/>
        <family val="2"/>
      </rPr>
      <t>.</t>
    </r>
  </si>
  <si>
    <t>foreign staff's contracts progressively terminated</t>
  </si>
  <si>
    <t xml:space="preserve">Decision announced to phase out all foreign staff from governmental sector by 2020, except for specific positions and specific personnel's "outstanding achievements" in the healthcare sector, upon decision by the Health Ministry (Minister of Civil Service letter dated 5 Rabi Al-Awwal 1439-24 November 2017). </t>
  </si>
  <si>
    <r>
      <t xml:space="preserve">Note that the new version of the Labour Law (2015) does not use the term "sponsor", but "employer".
A. ALL WORK PERMITS ARE OF LIMITED DURATION (1 to 2 years, renewable or not): NO PERMANENT RESIDENCY, EXCEPT VERY RARE EXCEPTIONS. B. Existence of 1. Business visit visas; 2. Work visit visa
(theoretically allows employees from foreign businesses to work temporarily in Saudi Arabia, for a period of 30 to 90 days). C. holders of family visas may be allowed to work in specific sectors opened to foreign nationals, </t>
    </r>
    <r>
      <rPr>
        <u/>
        <sz val="10"/>
        <rFont val="Calibri"/>
        <family val="2"/>
      </rPr>
      <t>after permission from authorities</t>
    </r>
    <r>
      <rPr>
        <sz val="10"/>
        <rFont val="Calibri"/>
        <family val="2"/>
      </rPr>
      <t>.</t>
    </r>
  </si>
  <si>
    <t xml:space="preserve">No unemployment benefit granted to foreigners. Other social security provisions granted to certain expatriates in the private sector, while many categories are excluded (https://www.ssa.gov/policy/docs/progdesc/ssptw/2018-2019/asia/saudi-arabia.html). Social security provisions may also be privately secured by expatriate, or negotiated with employer. Access to social security and assistance is a benefit to be negotiated with the employer. 
No automatic access to social security for expatriate workers and family dependents. It depends on the terms of the labour contract negotiated with the employer. The Occupational Hazards Branch of GOSI (General Organisation for Social Insurance) applies mandatorily to Saudis and non-Saudis. Migrant workers are able to maintain their acquired rights as far as long-term benefits are concerned (old-age benefit, invalidity, survivors’ benefit) regardless of whether they stay in Saudi Arabia or not. The provisions of Occupational Hazards Branch of Social Insurance Law must be applied on work-related injuries and occupational diseases. However, some categories are specifically excluded from the provision of the social insurance law, such as domestic servants and temporary workers staying less than 3 months (https://gulfmigration.org/the-social-insurance-law-issued-by-royal-decree-m33/, art. 5, chapter II). </t>
  </si>
  <si>
    <t>No policy to integrate TCNs and families. Polices aim to decrease expatriates' numbers and deter them from bringing their families with them. Only foreign children of Saudi mothers are included in saudisation quotas.</t>
  </si>
  <si>
    <t xml:space="preserve">Only ad hoc (bridging courses, job specific language training, etc.). Pre-departure training and information are mostly performed by major sending countries’ governments in South Asia (through Migrant Welfare Funds, for instance), or sending companies. </t>
  </si>
  <si>
    <t>Different procedure than for nationals. Employer and Ministry of Labour assess validity of qualifications. Discretionary process based on the degree (e.g., where it is acquired). This not apply to Saudi nationals as study abroad programmes target specific countries and academic programmes, proven useful to Saudi Arabia and internationally-recognised (mostly from US)</t>
  </si>
  <si>
    <t xml:space="preserve">Public universities are closed to foreign expatriates, except one. Private universities charge very high fees and have limited places. 
There are a number of scholarships available to foreign students from abroad (e.g., King Abdullah Scholarship) but foreign residents do not usually qualify. </t>
  </si>
  <si>
    <t>None of them</t>
  </si>
  <si>
    <t>No self-employment allowed for foreigners</t>
  </si>
  <si>
    <t>No equal access to labour market between nationals and non-GCC foreign nationals. Foreigners need 1. residence permit (Iqama), which allows to work for a specific amount of time; 2. an employer who can act as their sponsor. Saudi and foreign employees have different salary scales and labour conditions (social packages, etc.). 90% of foreign employees in the public sector are in the health and education sectors.</t>
  </si>
  <si>
    <t xml:space="preserve">None, as some private sectors and professions are for Saudi nationals only. 
Employment is a requirement to come to Saudi Arabia, not a right. No equal access to labour market between nationals and non-GCC foreign nationals. Foreigners need 1. residence permit (Iqama), which allows to work for a specific amount of time; 2. an employer who can act as their sponsor; 3. the company must have visa approval from the Saudi Ministry of Labor to employ foreign nationals. 4. Saudi and foreign employees have different salary scales and labour conditions (social packages, etc.). No private sector minimum wage for foreign workers. 5. Foreigners can only take or be renewed in a position opened to non-Saudis, if no Saudi candidate is found suitable. 6. since the start of the "Nitaqat" campaign for saudization of the work force, an increasing number of professions or sectors are totally or partially reserved for Saudi nationals. Saudi labour law: https://hrsd.gov.sa/sites/default/files/LABOR%20LAW.pdf. On the employment of non-Saudis: part III, Art. 32-41 (pp. 15 ff.). 
A. ALL WORK PERMITS ARE OF LIMITED DURATION (1 to 2 years, renewable or not): NO PERMANENT RESIDENCY, EXCEPT VERY RARE EXCEPTIONS. B. Existence of 1. Business visit visas; 2. Work visit visa (theoretically allows employees from foreign businesses to work temporarily in Saudi Arabia, for a period of 30 to 90 days). C. holders of family visas could legally not work, although some did (in private sector education, for instance). </t>
  </si>
  <si>
    <t>The SA constitution does indeed state that “everyone has the right to have access to health care services” [as well as other rights], but it also says that “the state must take reasonable legislative and other measures, within its available resources, to achieve the progressive realisation of each of these rights” . In other words, it defines an aspiration rather than an obligation. The constitution is therefore not a good guide to the health services actually provided in the country (see e.g. Ngwena, 2000, https://www.jstor.org/stable/pdf/4065221.pdf?refreqid=excelsior%3A88e5dcb64ab765c0ce1741c2d3b4e24c)
For MIPEX the important point is that the constitution refers to “everybody”, not (for example) to “national citizens”, so that it does not discriminate between migrants and non-migrants. Nevertheless, the references given above describe many shortcomings in the health care coverage for migrants (e.g. due to local variations in policy related to the extreme shortage of resources in parts of the SA health system). See for example: https://www.scalabrini.org.za/news/migrant-and-refugee-access-to-public-healthcare-in-south-africa/</t>
  </si>
  <si>
    <t xml:space="preserve">Only in the Department for Social Development and the Department of health. </t>
  </si>
  <si>
    <t xml:space="preserve">No funding from the government - However, there is quite a strong tradition of academic interest in migration and health in SA. Universities have probably funded most of it, and they can be counted as ‘funding bodies’. </t>
  </si>
  <si>
    <t>No involvment</t>
  </si>
  <si>
    <t>Interpreters are available but it is pro bono services provided by the community</t>
  </si>
  <si>
    <t>Promotion and education is not specific for migrants but it is done in general. In practice, legal migrants and Asylum seekers are reached by these awareness-campains.</t>
  </si>
  <si>
    <t xml:space="preserve">Promotion and education is not specific for migrants but it is done in general. Only NGOs do this targeted information and they reach all three </t>
  </si>
  <si>
    <t xml:space="preserve">B- Health care administrators assess whethe or not it is an emergency in case of undocumented         
See: https://www.scalabrini.org.za/news/migrant-and-refugee-access-to-public-healthcare-in-south-africa/
www.mahpsa.org/wp-content/uploads/2017/09/S27migranthealthA5-2017-print.pdf                                                                                                                                                             
</t>
  </si>
  <si>
    <t>The Constitution of South Africa grants everyone the right to health care and health care services (See article 27(1) South Africa Constitution of 1996.). However, the Immigration Act 2002 establishes no access to services for undocumented. It states that staff at clinics and hospitals must find out the legal status of patients before providing care (except in an emergency).  The Immigration Act goes further to say that hospitals and clinics (along with other state institutions) ‘shall report to the Director-General [of Home Affairs] any illegal foreigner’ or anyone whose status is not clear. However, this can only be enacted if this does not affect the patients’ rights that are set out in the laws that we have listed above – the Constitution, National Health Act and Refugees Act.
As a balance, undocumented migrants are assisted if it's an emergency: 
Source: https://www.scalabrini.org.za/news/migrant-and-refugee-access-to-public-healthcare-in-south-africa/
See also: www.mahpsa.org/wp-content/uploads/2017/09/S27migranthealthA5-2017-print.pdf</t>
  </si>
  <si>
    <t>A applies
 - Health care administrators still demand documents before a migrant is granted access to health services                                                                                                                                                                        Alfaro-Velcamp, T., 2017. “Don’t send your sick here to be treated, our own people need it more”: immigrants’ access to healthcare in South Africa. International Journal of Migration, Health and Social Care.
- Some migrants and refugees are denied access to healthcare simply because they are foreign. There have been several instances of migrants and refugees being denied treatment solely based on their nationality. This is known as ‘medical xenophobia’. Some studies have termed the challenges in accessing health services to be "medical Xenophobia". This is a phenomena that is encountered by migrants while trying to access basic health services. However, discriminatory practices are NOT endorsed by policies (e.g. those of service provider organisations or local health authorities). Discrimination that is purely informal in nature is not captured by MIPEX, so this is not considered here.
See
https://www.scalabrini.org.za/news/migrant-and-refugee-access-to-public-healthcare-in-south-africa/
Zihindula, G., Meyer-Weitz, A. and Akintola, O., 2017. Lived experiences of Democratic Republic of Congo refugees facing medical xenophobia in Durban, South Africa. Journal of Asian and African Studies, 52(4), pp.458-470.
Munyaneza, Y. and Mhlongo, E.M., 2019. Medical Xenophobia: The Voices of Women Refugees in Durban, Kwazulu-Natal, South Africa. BioRxiv, p.603753.</t>
  </si>
  <si>
    <r>
      <rPr>
        <i/>
        <sz val="10"/>
        <rFont val="Calibri"/>
        <family val="2"/>
      </rPr>
      <t>The Refugees Act of South Africa</t>
    </r>
    <r>
      <rPr>
        <sz val="10"/>
        <rFont val="Calibri"/>
        <family val="2"/>
      </rPr>
      <t xml:space="preserve">
The Refugees Act sets out rights for asylum-seekers and refugees in South Africa. It states that:
•	Refugees in South Africa have the same right to access healthcare as South African citizens. This right is widely interpreted to include asylum-seekers, as well.
Department of Health 2007 Circular
This circular confirmed that:
•	Refugees and asylum seekers, with or without permits, can access the same basic health care services as South African citizens (which means it is free at point of use, but can be charged thereafter), and
•	Refugees and asylum seekers, with or without permits, can access Antiretroviral Treatment in cases of HIV.
This does not mean that all services are free. Primary healthcare services are provided free of charge, but higher levels of care are subject to a fee. In these cases, refugees and asylum seekers are subject to a means-test, which calculates the fee depending on the patient’s income. This is the same test that is applied to South African citizens.
Source: https://www.scalabrini.org.za/news/migrant-and-refugee-access-to-public-healthcare-in-south-africa/
See also: www.mahpsa.org/wp-content/uploads/2017/09/S27migranthealthA5-2017-print.pdf
In addition see BI 4/29 REFUG/ASYL 8 2007, 19 September 2007 cited in report by the Consortium for Refugees and Migrants in South Africa, ‘Protecting Refugees, Asylum Seekers and Immigrants in South  Africa’ 2008 sourced at &lt;http://migration.org.za/uploads/docs/Cormsa08-Final.pdf&gt; accessed 20 January 2009 (CORMSA
Report), 40.
https://reliefweb.int/sites/reliefweb.int/files/resources/CA04AA2E2ED83CF8492575DF002060A1-Full_Report.pdf
</t>
    </r>
  </si>
  <si>
    <r>
      <t xml:space="preserve">The healthcare rights set out in the Constitution of South Africa provide for all people within South Africa, regardless of their nationality or legal status. This fact has been confirmed by South African courts. The Constitution states that:
•	everyone has the right to have access to health care services, and 
•	‘no one’ may be refused emergency medical treatment.
</t>
    </r>
    <r>
      <rPr>
        <i/>
        <sz val="10"/>
        <rFont val="Calibri"/>
        <family val="2"/>
      </rPr>
      <t>The National Health Act</t>
    </r>
    <r>
      <rPr>
        <sz val="10"/>
        <rFont val="Calibri"/>
        <family val="2"/>
      </rPr>
      <t xml:space="preserve">
The National Health Act confirms that:
•	All persons in South Africa can access primary health care at clinics and community health centres.
•	All pregnant or breastfeeding women and children under the age of six are entitled to health care services at any level.
This does not mean that all services are free. Primary healthcare services are provided free of charge, but higher levels of care are subject to a fee. In these cases, refugees and asylum seekers are subject to a means-test, which calculates the fee depending on the patient’s income. This is the same test that is applied to South African citizens.
Source: https://www.scalabrini.org.za/news/migrant-and-refugee-access-to-public-healthcare-in-south-africa/
Non-nationals are means-tested (in the same way as South African citizens) at the hospital. The hospital decides what level of fee they must pay depending on their income.
https://reliefweb.int/sites/reliefweb.int/files/resources/CA04AA2E2ED83CF8492575DF002060A1-Full_Report.pdf</t>
    </r>
  </si>
  <si>
    <r>
      <rPr>
        <b/>
        <sz val="10"/>
        <color indexed="8"/>
        <rFont val="Calibri"/>
        <family val="2"/>
      </rPr>
      <t>100</t>
    </r>
    <r>
      <rPr>
        <sz val="10"/>
        <color indexed="8"/>
        <rFont val="Calibri"/>
        <family val="2"/>
      </rPr>
      <t xml:space="preserve"> - 3-4 of these (please specify)
</t>
    </r>
    <r>
      <rPr>
        <b/>
        <sz val="10"/>
        <color indexed="8"/>
        <rFont val="Calibri"/>
        <family val="2"/>
      </rPr>
      <t>50</t>
    </r>
    <r>
      <rPr>
        <sz val="10"/>
        <color indexed="8"/>
        <rFont val="Calibri"/>
        <family val="2"/>
      </rPr>
      <t xml:space="preserve"> - 1-2 of these (please specify)
</t>
    </r>
    <r>
      <rPr>
        <b/>
        <sz val="10"/>
        <color indexed="8"/>
        <rFont val="Calibri"/>
        <family val="2"/>
      </rPr>
      <t>0</t>
    </r>
    <r>
      <rPr>
        <sz val="10"/>
        <color indexed="8"/>
        <rFont val="Calibri"/>
        <family val="2"/>
      </rPr>
      <t xml:space="preserve"> - None of these topics </t>
    </r>
  </si>
  <si>
    <r>
      <rPr>
        <b/>
        <sz val="10"/>
        <color indexed="8"/>
        <rFont val="Calibri"/>
        <family val="2"/>
      </rPr>
      <t>100</t>
    </r>
    <r>
      <rPr>
        <sz val="10"/>
        <color indexed="8"/>
        <rFont val="Calibri"/>
        <family val="2"/>
      </rPr>
      <t xml:space="preserve"> - 3-5 of these (please specify)
</t>
    </r>
    <r>
      <rPr>
        <b/>
        <sz val="10"/>
        <color indexed="8"/>
        <rFont val="Calibri"/>
        <family val="2"/>
      </rPr>
      <t>50</t>
    </r>
    <r>
      <rPr>
        <sz val="10"/>
        <color indexed="8"/>
        <rFont val="Calibri"/>
        <family val="2"/>
      </rPr>
      <t xml:space="preserve"> - 1-2 of these (please specify)
</t>
    </r>
    <r>
      <rPr>
        <b/>
        <sz val="10"/>
        <color indexed="8"/>
        <rFont val="Calibri"/>
        <family val="2"/>
      </rPr>
      <t>0</t>
    </r>
    <r>
      <rPr>
        <sz val="10"/>
        <color indexed="8"/>
        <rFont val="Calibri"/>
        <family val="2"/>
      </rPr>
      <t xml:space="preserve"> - None of these </t>
    </r>
  </si>
  <si>
    <r>
      <rPr>
        <b/>
        <sz val="10"/>
        <color indexed="8"/>
        <rFont val="Calibri"/>
        <family val="2"/>
      </rPr>
      <t xml:space="preserve">100 </t>
    </r>
    <r>
      <rPr>
        <sz val="10"/>
        <color indexed="8"/>
        <rFont val="Calibri"/>
        <family val="2"/>
      </rPr>
      <t xml:space="preserve">- Interpreters are available free of charge to patients
</t>
    </r>
    <r>
      <rPr>
        <b/>
        <sz val="10"/>
        <color indexed="8"/>
        <rFont val="Calibri"/>
        <family val="2"/>
      </rPr>
      <t>50</t>
    </r>
    <r>
      <rPr>
        <sz val="10"/>
        <color indexed="8"/>
        <rFont val="Calibri"/>
        <family val="2"/>
      </rPr>
      <t xml:space="preserve"> - Interpreters are available but patients must pay all (or a substantial part) of the costs
</t>
    </r>
    <r>
      <rPr>
        <b/>
        <sz val="10"/>
        <color indexed="8"/>
        <rFont val="Calibri"/>
        <family val="2"/>
      </rPr>
      <t>0</t>
    </r>
    <r>
      <rPr>
        <sz val="10"/>
        <color indexed="8"/>
        <rFont val="Calibri"/>
        <family val="2"/>
      </rPr>
      <t xml:space="preserve"> - No interpretation services available</t>
    </r>
  </si>
  <si>
    <r>
      <rPr>
        <b/>
        <sz val="10"/>
        <color indexed="8"/>
        <rFont val="Calibri"/>
        <family val="2"/>
      </rPr>
      <t xml:space="preserve">100 - </t>
    </r>
    <r>
      <rPr>
        <sz val="10"/>
        <color indexed="8"/>
        <rFont val="Calibri"/>
        <family val="2"/>
      </rPr>
      <t>All three groups</t>
    </r>
    <r>
      <rPr>
        <b/>
        <sz val="10"/>
        <color indexed="8"/>
        <rFont val="Calibri"/>
        <family val="2"/>
      </rPr>
      <t xml:space="preserve">
67 - </t>
    </r>
    <r>
      <rPr>
        <sz val="10"/>
        <color indexed="8"/>
        <rFont val="Calibri"/>
        <family val="2"/>
      </rPr>
      <t xml:space="preserve">Two groups (please specify) </t>
    </r>
    <r>
      <rPr>
        <b/>
        <sz val="10"/>
        <color indexed="8"/>
        <rFont val="Calibri"/>
        <family val="2"/>
      </rPr>
      <t xml:space="preserve">
33 - </t>
    </r>
    <r>
      <rPr>
        <sz val="10"/>
        <color indexed="8"/>
        <rFont val="Calibri"/>
        <family val="2"/>
      </rPr>
      <t xml:space="preserve">One group   (please specify) </t>
    </r>
    <r>
      <rPr>
        <b/>
        <sz val="10"/>
        <color indexed="8"/>
        <rFont val="Calibri"/>
        <family val="2"/>
      </rPr>
      <t xml:space="preserve">
0 - </t>
    </r>
    <r>
      <rPr>
        <sz val="10"/>
        <color indexed="8"/>
        <rFont val="Calibri"/>
        <family val="2"/>
      </rPr>
      <t>None</t>
    </r>
    <r>
      <rPr>
        <b/>
        <sz val="10"/>
        <color indexed="8"/>
        <rFont val="Calibri"/>
        <family val="2"/>
      </rPr>
      <t xml:space="preserve">
</t>
    </r>
  </si>
  <si>
    <r>
      <rPr>
        <b/>
        <sz val="10"/>
        <color indexed="8"/>
        <rFont val="Calibri"/>
        <family val="2"/>
      </rPr>
      <t>100</t>
    </r>
    <r>
      <rPr>
        <sz val="10"/>
        <color indexed="8"/>
        <rFont val="Calibri"/>
        <family val="2"/>
      </rPr>
      <t xml:space="preserve"> - Neither
50 - A or B (please specify)
0 - A and B</t>
    </r>
  </si>
  <si>
    <r>
      <rPr>
        <b/>
        <sz val="10"/>
        <color indexed="8"/>
        <rFont val="Calibri"/>
        <family val="2"/>
      </rPr>
      <t xml:space="preserve">100 </t>
    </r>
    <r>
      <rPr>
        <sz val="10"/>
        <color indexed="8"/>
        <rFont val="Calibri"/>
        <family val="2"/>
      </rPr>
      <t xml:space="preserve">-  Inclusion is unconditional
</t>
    </r>
    <r>
      <rPr>
        <b/>
        <sz val="10"/>
        <color indexed="8"/>
        <rFont val="Calibri"/>
        <family val="2"/>
      </rPr>
      <t>50</t>
    </r>
    <r>
      <rPr>
        <sz val="10"/>
        <color indexed="8"/>
        <rFont val="Calibri"/>
        <family val="2"/>
      </rPr>
      <t xml:space="preserve"> - Some conditions for inclusion
</t>
    </r>
    <r>
      <rPr>
        <b/>
        <sz val="10"/>
        <color indexed="8"/>
        <rFont val="Calibri"/>
        <family val="2"/>
      </rPr>
      <t>0</t>
    </r>
    <r>
      <rPr>
        <sz val="10"/>
        <color indexed="8"/>
        <rFont val="Calibri"/>
        <family val="2"/>
      </rPr>
      <t xml:space="preserve"> - No inclusion (costs must be paid in full by the user or by a commercial insurance policy)</t>
    </r>
  </si>
  <si>
    <r>
      <rPr>
        <b/>
        <sz val="10"/>
        <color indexed="8"/>
        <rFont val="Calibri"/>
        <family val="2"/>
      </rPr>
      <t>100</t>
    </r>
    <r>
      <rPr>
        <sz val="10"/>
        <color indexed="8"/>
        <rFont val="Calibri"/>
        <family val="2"/>
      </rPr>
      <t xml:space="preserve"> -  Inclusion is unconditional
</t>
    </r>
    <r>
      <rPr>
        <b/>
        <sz val="10"/>
        <color indexed="8"/>
        <rFont val="Calibri"/>
        <family val="2"/>
      </rPr>
      <t>50</t>
    </r>
    <r>
      <rPr>
        <sz val="10"/>
        <color indexed="8"/>
        <rFont val="Calibri"/>
        <family val="2"/>
      </rPr>
      <t xml:space="preserve"> - Some conditions for inclusion
</t>
    </r>
    <r>
      <rPr>
        <b/>
        <sz val="10"/>
        <color indexed="8"/>
        <rFont val="Calibri"/>
        <family val="2"/>
      </rPr>
      <t>0</t>
    </r>
    <r>
      <rPr>
        <sz val="10"/>
        <color indexed="8"/>
        <rFont val="Calibri"/>
        <family val="2"/>
      </rPr>
      <t xml:space="preserve"> - No inclusion (costs must be paid in full by the user or by a commercial insurance policy)</t>
    </r>
  </si>
  <si>
    <t>Affirmative actions, in particular in employment. Affirmative Action ensures that qualified people from designated (black people, women and people with disabilities) groups have equal opportunities in the workplace. See https://www.westerncape.gov.za/general-publication/basic-guide-affirmative-action
The Employment Equity Act aims to redress injustices of the past by implementing affirmative action measures. According to the legislation, it isn't unfair discrimination to promote affirmative action consistent with the Act or to prefer or exclude any person on the basis of an inherent job requirement. 
The Law foresees also monitoring of these actions (collection of information, plan and reports), : see 19, 20 and 21 of Employment Act.
https://www.westerncape.gov.za/legislation/employment-equity-act-55-1998?toc_page=4
https://www.westerncape.gov.za/general-publication/employment-equity-act-summary</t>
  </si>
  <si>
    <t xml:space="preserve">a,b and c - see here: https://www.sahrc.org.za/home/21/files/Complaints%20Handling%20Procedures%20-%20SAHRC%20-%20Public%20-%201%20January%202018.pdf </t>
  </si>
  <si>
    <t>South African Human Rights Commission  https://www.sahrc.org.za/index.php/focus-areas/immigration-equality/equality
See also Equality Courts - The Promotion of Equality and Prevention of Unfair Discrimination Act, 2000 https://www.gov.za/documents/promotion-equality-and-prevention-unfair-discrimination-act    https://quod.lib.umich.edu/j/jii/4750978.0015.203/--equality-courts-in-south-africa-legal-access-for-the-poor?rgn=main;view=fulltext</t>
  </si>
  <si>
    <t>A, B, C, D - The Promotion of Equality and Prevention of Unfair Discrimination Act, 2000 https://www.gov.za/documents/promotion-equality-and-prevention-unfair-discrimination-act</t>
  </si>
  <si>
    <t>Promotion of Equality and Prevention of Unfair Discrimination Act, 2000</t>
  </si>
  <si>
    <t xml:space="preserve"> Employment Equity Act, 1998, see https://www.westerncape.gov.za/legislation/employment-equity-act-55-1998
</t>
  </si>
  <si>
    <t>The Promotion of Equality and Prevention of Unfair Discrimination Act, 2000 (PEPUDA or the Equality Act, Act No. 4 of 2000) is the South African anti-discrimination law which coveres anti discrimination based on all three gounds.  https://www.gov.za/documents/promotion-equality-and-prevention-unfair-discrimination-act
“prohibited grounds.’ are—
(a) race, gender, sex, pregnancy, marital status. ethnic or social origin,
colour, sexual orientation, age, disability, religion, conscience. belief,
culture. language and birth; or
(b) any other ground where discrimination based on that other ground—
(i) causes or perpetuates systemic disadvantage:
(ii) undermines human dignity; or
(iii) adversely affects the equal enjoyment of a person’s rights and
freedoms in a serious manner that is comparable to discrimination
on a ground in paragraph (u);
 In view of the overwhelming evidence of the importance, impact on society 25
and link to systemic disadvantage and discrimination on the grounds of HIV/AIDS
status, socio-econornic status, nationality, family responsibility and family status—
(a) special consideration must be given to the inclusion of these grounds
“nationality” means ethnic or national origin and includes practices associated with xenophobia and other adverse assumptions of a discriminatory nature</t>
  </si>
  <si>
    <r>
      <rPr>
        <b/>
        <sz val="10"/>
        <color indexed="8"/>
        <rFont val="Calibri"/>
        <family val="2"/>
      </rPr>
      <t xml:space="preserve">100 </t>
    </r>
    <r>
      <rPr>
        <sz val="10"/>
        <color indexed="8"/>
        <rFont val="Calibri"/>
        <family val="2"/>
      </rPr>
      <t xml:space="preserve">- Both of these 
</t>
    </r>
    <r>
      <rPr>
        <b/>
        <sz val="10"/>
        <color indexed="8"/>
        <rFont val="Calibri"/>
        <family val="2"/>
      </rPr>
      <t xml:space="preserve">50 </t>
    </r>
    <r>
      <rPr>
        <sz val="10"/>
        <color indexed="8"/>
        <rFont val="Calibri"/>
        <family val="2"/>
      </rPr>
      <t xml:space="preserve">- Only A 
</t>
    </r>
    <r>
      <rPr>
        <b/>
        <sz val="10"/>
        <color indexed="8"/>
        <rFont val="Calibri"/>
        <family val="2"/>
      </rPr>
      <t xml:space="preserve">0 </t>
    </r>
    <r>
      <rPr>
        <sz val="10"/>
        <color indexed="8"/>
        <rFont val="Calibri"/>
        <family val="2"/>
      </rPr>
      <t>- None of these</t>
    </r>
  </si>
  <si>
    <r>
      <rPr>
        <b/>
        <sz val="10"/>
        <color indexed="8"/>
        <rFont val="Calibri"/>
        <family val="2"/>
      </rPr>
      <t xml:space="preserve">0 - </t>
    </r>
    <r>
      <rPr>
        <sz val="10"/>
        <color indexed="8"/>
        <rFont val="Calibri"/>
        <family val="2"/>
      </rPr>
      <t xml:space="preserve">No specialized Body
</t>
    </r>
    <r>
      <rPr>
        <b/>
        <sz val="10"/>
        <color indexed="8"/>
        <rFont val="Calibri"/>
        <family val="2"/>
      </rPr>
      <t>33</t>
    </r>
    <r>
      <rPr>
        <sz val="10"/>
        <color indexed="8"/>
        <rFont val="Calibri"/>
        <family val="2"/>
      </rPr>
      <t xml:space="preserve"> - One of these
</t>
    </r>
    <r>
      <rPr>
        <b/>
        <sz val="10"/>
        <color indexed="8"/>
        <rFont val="Calibri"/>
        <family val="2"/>
      </rPr>
      <t>67</t>
    </r>
    <r>
      <rPr>
        <sz val="10"/>
        <color indexed="8"/>
        <rFont val="Calibri"/>
        <family val="2"/>
      </rPr>
      <t xml:space="preserve"> - Two of these
</t>
    </r>
    <r>
      <rPr>
        <b/>
        <sz val="10"/>
        <color indexed="8"/>
        <rFont val="Calibri"/>
        <family val="2"/>
      </rPr>
      <t>100</t>
    </r>
    <r>
      <rPr>
        <sz val="10"/>
        <color indexed="8"/>
        <rFont val="Calibri"/>
        <family val="2"/>
      </rPr>
      <t xml:space="preserve"> - Three of these </t>
    </r>
  </si>
  <si>
    <r>
      <rPr>
        <b/>
        <sz val="10"/>
        <color indexed="8"/>
        <rFont val="Calibri"/>
        <family val="2"/>
      </rPr>
      <t>100</t>
    </r>
    <r>
      <rPr>
        <sz val="10"/>
        <color indexed="8"/>
        <rFont val="Calibri"/>
        <family val="2"/>
      </rPr>
      <t xml:space="preserve"> - All three grounds
</t>
    </r>
    <r>
      <rPr>
        <b/>
        <sz val="10"/>
        <color indexed="8"/>
        <rFont val="Calibri"/>
        <family val="2"/>
      </rPr>
      <t>50</t>
    </r>
    <r>
      <rPr>
        <sz val="10"/>
        <color indexed="8"/>
        <rFont val="Calibri"/>
        <family val="2"/>
      </rPr>
      <t xml:space="preserve"> - Two grounds
</t>
    </r>
    <r>
      <rPr>
        <b/>
        <sz val="10"/>
        <color indexed="8"/>
        <rFont val="Calibri"/>
        <family val="2"/>
      </rPr>
      <t>0</t>
    </r>
    <r>
      <rPr>
        <sz val="10"/>
        <color indexed="8"/>
        <rFont val="Calibri"/>
        <family val="2"/>
      </rPr>
      <t xml:space="preserve"> - Ground A </t>
    </r>
  </si>
  <si>
    <r>
      <rPr>
        <b/>
        <sz val="10"/>
        <color indexed="8"/>
        <rFont val="Calibri"/>
        <family val="2"/>
      </rPr>
      <t>0</t>
    </r>
    <r>
      <rPr>
        <sz val="10"/>
        <color indexed="8"/>
        <rFont val="Calibri"/>
        <family val="2"/>
      </rPr>
      <t xml:space="preserve"> - None
</t>
    </r>
    <r>
      <rPr>
        <b/>
        <sz val="10"/>
        <color indexed="8"/>
        <rFont val="Calibri"/>
        <family val="2"/>
      </rPr>
      <t>25</t>
    </r>
    <r>
      <rPr>
        <sz val="10"/>
        <color indexed="8"/>
        <rFont val="Calibri"/>
        <family val="2"/>
      </rPr>
      <t xml:space="preserve"> - One of these 
</t>
    </r>
    <r>
      <rPr>
        <b/>
        <sz val="10"/>
        <color indexed="8"/>
        <rFont val="Calibri"/>
        <family val="2"/>
      </rPr>
      <t>50</t>
    </r>
    <r>
      <rPr>
        <sz val="10"/>
        <color indexed="8"/>
        <rFont val="Calibri"/>
        <family val="2"/>
      </rPr>
      <t xml:space="preserve"> - Two of these
</t>
    </r>
    <r>
      <rPr>
        <b/>
        <sz val="10"/>
        <color indexed="8"/>
        <rFont val="Calibri"/>
        <family val="2"/>
      </rPr>
      <t xml:space="preserve">75 - </t>
    </r>
    <r>
      <rPr>
        <sz val="10"/>
        <color indexed="8"/>
        <rFont val="Calibri"/>
        <family val="2"/>
      </rPr>
      <t xml:space="preserve">Three of these
</t>
    </r>
    <r>
      <rPr>
        <b/>
        <sz val="10"/>
        <color indexed="8"/>
        <rFont val="Calibri"/>
        <family val="2"/>
      </rPr>
      <t>100</t>
    </r>
    <r>
      <rPr>
        <sz val="10"/>
        <color indexed="8"/>
        <rFont val="Calibri"/>
        <family val="2"/>
      </rPr>
      <t xml:space="preserve"> - All four of these </t>
    </r>
  </si>
  <si>
    <r>
      <rPr>
        <b/>
        <sz val="10"/>
        <color indexed="8"/>
        <rFont val="Calibri"/>
        <family val="2"/>
      </rPr>
      <t>100</t>
    </r>
    <r>
      <rPr>
        <sz val="10"/>
        <color indexed="8"/>
        <rFont val="Calibri"/>
        <family val="2"/>
      </rPr>
      <t xml:space="preserve"> - All three grounds
</t>
    </r>
    <r>
      <rPr>
        <b/>
        <sz val="10"/>
        <color indexed="8"/>
        <rFont val="Calibri"/>
        <family val="2"/>
      </rPr>
      <t>50</t>
    </r>
    <r>
      <rPr>
        <sz val="10"/>
        <color indexed="8"/>
        <rFont val="Calibri"/>
        <family val="2"/>
      </rPr>
      <t xml:space="preserve"> - Two grounds
</t>
    </r>
    <r>
      <rPr>
        <b/>
        <sz val="10"/>
        <color indexed="8"/>
        <rFont val="Calibri"/>
        <family val="2"/>
      </rPr>
      <t xml:space="preserve">0 </t>
    </r>
    <r>
      <rPr>
        <sz val="10"/>
        <color indexed="8"/>
        <rFont val="Calibri"/>
        <family val="2"/>
      </rPr>
      <t>- Ground a, none, or only based on international standards or constitution, subject to judicial interpretation</t>
    </r>
  </si>
  <si>
    <r>
      <rPr>
        <b/>
        <sz val="10"/>
        <color indexed="8"/>
        <rFont val="Calibri"/>
        <family val="2"/>
      </rPr>
      <t>100</t>
    </r>
    <r>
      <rPr>
        <sz val="10"/>
        <color indexed="8"/>
        <rFont val="Calibri"/>
        <family val="2"/>
      </rPr>
      <t xml:space="preserve"> - All three grounds
</t>
    </r>
    <r>
      <rPr>
        <b/>
        <sz val="10"/>
        <color indexed="8"/>
        <rFont val="Calibri"/>
        <family val="2"/>
      </rPr>
      <t>50</t>
    </r>
    <r>
      <rPr>
        <sz val="10"/>
        <color indexed="8"/>
        <rFont val="Calibri"/>
        <family val="2"/>
      </rPr>
      <t xml:space="preserve"> - Two grounds (please specify which ones)
</t>
    </r>
    <r>
      <rPr>
        <b/>
        <sz val="10"/>
        <color indexed="8"/>
        <rFont val="Calibri"/>
        <family val="2"/>
      </rPr>
      <t>0</t>
    </r>
    <r>
      <rPr>
        <sz val="10"/>
        <color indexed="8"/>
        <rFont val="Calibri"/>
        <family val="2"/>
      </rPr>
      <t xml:space="preserve"> - Ground a, none, or only based on international standards or constitution, subject to judicial interpretation</t>
    </r>
  </si>
  <si>
    <t>In terms of Section 5 of the South African citizenship Act 1995 (Act 88 of 1995) was amended by the South African Citizenship Amendment Act, 2010 (Act No. 17 of 2010),  The applicant must be a citizen of a country that allows for dual citizenship – if a citizen of a country where dual citizenship is not allowed, such applicant must renounce the citizenship of that foreign country and provide proof of renunciation. 
"he or she is a citizen of a country that allows dual citizenship: Provided that in the case where dual citizenship is not allowed by his or her country, such person renounces the citizenship of that 15 country and furnishes the Minister with the prescribed proof of such renunciation." https://www.gov.za/sites/default/files/gcis_document/201409/a1720100.pdf</t>
  </si>
  <si>
    <t>Certificate with criminal records required (even misdemeanours): 
- RSA Police report valid for six (6) months from the date of issue.
- Police clearance from country or countries of present nationalities.
https://www.westerncape.gov.za/general-publication/immigration-and-citizenship#Determination%20of%20citizenship%20status</t>
  </si>
  <si>
    <t>Applicants are required to show proof of income or a retirement fund in the case of retired persons (S. African Citizenship Act)</t>
  </si>
  <si>
    <t xml:space="preserve">There is no such assesment. </t>
  </si>
  <si>
    <t>There is no assessment, just a form that you fill in and you state that you have a language proficiency (no evidence is provided, self-edclaration)</t>
  </si>
  <si>
    <t>African Citizenship Act, 1995 (Act 88 of 1995) was amended by the South African Citizenship Amendment Act, 2010 (Act No. 17 of 2010), see: https://www.gov.za/sites/default/files/gcis_document/201409/a1720100.pdf
Any person born in the Republic and who is not a South African citizen by virtue of the provisions of subsection I [parents are SA citizens]) shall be a South African citizen by birth, if he or she does not have the citizenship or nationality of any other country or has no right to such citizenship or nationality. If not, SA-born children of non-SA citizens can acquire nationality if the person has lived in the Republic from the date of his or her birth to the date of becoming a major. When they turn 18, they have to present birth certificate and proof that they have been in the country since they are born (simple application)</t>
  </si>
  <si>
    <t>10 years: 5 years to obtain PR + 5 years of PR. According to the The South African Citizenship Act, 1995 (Act 88 of 1995) was amended by the South African Citizenship Amendment Act, 2010 (Act No. 17 of 2010), application for naturalisation may only be granted to PR applicant on condition that that the applicant has been on a Permanent Residence Permit for a period of five (5) years from the date of obtaining Permanent Residence (PR) in the Republic of South Africa. Exception for critical skills. 
"You can apply for South African citizenship through naturalisation if you have held a permanent residence permit for at least 5 years if you have married a South African, or you are a minor under 21 years with a permanent residence". https://www.westerncape.gov.za/general-publication/immigration-and-citizenship</t>
  </si>
  <si>
    <r>
      <t xml:space="preserve">100 </t>
    </r>
    <r>
      <rPr>
        <sz val="10"/>
        <color indexed="8"/>
        <rFont val="Calibri"/>
        <family val="2"/>
      </rPr>
      <t>- No requirement for anyone</t>
    </r>
    <r>
      <rPr>
        <b/>
        <sz val="10"/>
        <color indexed="8"/>
        <rFont val="Calibri"/>
        <family val="2"/>
      </rPr>
      <t xml:space="preserve">
50 </t>
    </r>
    <r>
      <rPr>
        <sz val="10"/>
        <color indexed="8"/>
        <rFont val="Calibri"/>
        <family val="2"/>
      </rPr>
      <t>- Yes, but with multiple substantial exemptions: a. On humanitarian grounds (e.g. for refugees, stateless); b. On accessibility grounds (e.g. cost, distance, impossibility))</t>
    </r>
    <r>
      <rPr>
        <b/>
        <sz val="10"/>
        <color indexed="8"/>
        <rFont val="Calibri"/>
        <family val="2"/>
      </rPr>
      <t xml:space="preserve">
0 </t>
    </r>
    <r>
      <rPr>
        <sz val="10"/>
        <color indexed="8"/>
        <rFont val="Calibri"/>
        <family val="2"/>
      </rPr>
      <t>- Yes, and no substantive exceptions (beyond humanitarian reasons, e.g., exemptions only for spouses, citizens of certain countries /person not being able to renounce origin country citizenship)</t>
    </r>
  </si>
  <si>
    <r>
      <rPr>
        <b/>
        <sz val="10"/>
        <color indexed="8"/>
        <rFont val="Calibri"/>
        <family val="2"/>
      </rPr>
      <t xml:space="preserve">100 </t>
    </r>
    <r>
      <rPr>
        <sz val="10"/>
        <color indexed="8"/>
        <rFont val="Calibri"/>
        <family val="2"/>
      </rPr>
      <t xml:space="preserve">- Crimes with sentences of imprisonment for ≥ 5 years OR Use of qualifying period instead of refusal
</t>
    </r>
    <r>
      <rPr>
        <b/>
        <sz val="10"/>
        <color indexed="8"/>
        <rFont val="Calibri"/>
        <family val="2"/>
      </rPr>
      <t>50</t>
    </r>
    <r>
      <rPr>
        <sz val="10"/>
        <color indexed="8"/>
        <rFont val="Calibri"/>
        <family val="2"/>
      </rPr>
      <t xml:space="preserve"> - Crimes with sentences of imprisonment for &lt; 5 years
</t>
    </r>
    <r>
      <rPr>
        <b/>
        <sz val="10"/>
        <color indexed="8"/>
        <rFont val="Calibri"/>
        <family val="2"/>
      </rPr>
      <t xml:space="preserve">0 </t>
    </r>
    <r>
      <rPr>
        <sz val="10"/>
        <color indexed="8"/>
        <rFont val="Calibri"/>
        <family val="2"/>
      </rPr>
      <t>- For other offences (e.g. misdemeanours, minor offenses, pending criminal procedure)</t>
    </r>
  </si>
  <si>
    <r>
      <rPr>
        <b/>
        <sz val="10"/>
        <color indexed="8"/>
        <rFont val="Calibri"/>
        <family val="2"/>
      </rPr>
      <t>100</t>
    </r>
    <r>
      <rPr>
        <sz val="10"/>
        <color indexed="8"/>
        <rFont val="Calibri"/>
        <family val="2"/>
      </rPr>
      <t xml:space="preserve"> - None 
</t>
    </r>
    <r>
      <rPr>
        <b/>
        <sz val="10"/>
        <color indexed="8"/>
        <rFont val="Calibri"/>
        <family val="2"/>
      </rPr>
      <t>50</t>
    </r>
    <r>
      <rPr>
        <sz val="10"/>
        <color indexed="8"/>
        <rFont val="Calibri"/>
        <family val="2"/>
      </rPr>
      <t xml:space="preserve"> - Minimum income (e.g. acknowledged level of poverty threshold)/no income source is excluded
</t>
    </r>
    <r>
      <rPr>
        <b/>
        <sz val="10"/>
        <color indexed="8"/>
        <rFont val="Calibri"/>
        <family val="2"/>
      </rPr>
      <t>0</t>
    </r>
    <r>
      <rPr>
        <sz val="10"/>
        <color indexed="8"/>
        <rFont val="Calibri"/>
        <family val="2"/>
      </rPr>
      <t xml:space="preserve"> - Additional requirements (e.g. employment, stable and sufficient resources, higher levels of income)</t>
    </r>
  </si>
  <si>
    <r>
      <rPr>
        <b/>
        <sz val="10"/>
        <color indexed="8"/>
        <rFont val="Calibri"/>
        <family val="2"/>
      </rPr>
      <t>100</t>
    </r>
    <r>
      <rPr>
        <sz val="10"/>
        <color indexed="8"/>
        <rFont val="Calibri"/>
        <family val="2"/>
      </rPr>
      <t xml:space="preserve"> - No Requirement OR Voluntary provision of information (please specify which)
</t>
    </r>
    <r>
      <rPr>
        <b/>
        <sz val="10"/>
        <color indexed="8"/>
        <rFont val="Calibri"/>
        <family val="2"/>
      </rPr>
      <t>50</t>
    </r>
    <r>
      <rPr>
        <sz val="10"/>
        <color indexed="8"/>
        <rFont val="Calibri"/>
        <family val="2"/>
      </rPr>
      <t xml:space="preserve"> - Requirement to complete a course
</t>
    </r>
    <r>
      <rPr>
        <b/>
        <sz val="10"/>
        <color indexed="8"/>
        <rFont val="Calibri"/>
        <family val="2"/>
      </rPr>
      <t xml:space="preserve">0 </t>
    </r>
    <r>
      <rPr>
        <sz val="10"/>
        <color indexed="8"/>
        <rFont val="Calibri"/>
        <family val="2"/>
      </rPr>
      <t>- Requirement to pass an integration test/assessment</t>
    </r>
  </si>
  <si>
    <r>
      <rPr>
        <b/>
        <sz val="10"/>
        <color indexed="8"/>
        <rFont val="Calibri"/>
        <family val="2"/>
      </rPr>
      <t>100</t>
    </r>
    <r>
      <rPr>
        <sz val="10"/>
        <color indexed="8"/>
        <rFont val="Calibri"/>
        <family val="2"/>
      </rPr>
      <t xml:space="preserve"> - No Assessment OR A1 or less set as standard (please specify which)
</t>
    </r>
    <r>
      <rPr>
        <b/>
        <sz val="10"/>
        <color indexed="8"/>
        <rFont val="Calibri"/>
        <family val="2"/>
      </rPr>
      <t>50</t>
    </r>
    <r>
      <rPr>
        <sz val="10"/>
        <color indexed="8"/>
        <rFont val="Calibri"/>
        <family val="2"/>
      </rPr>
      <t xml:space="preserve"> - A2 set as standard
</t>
    </r>
    <r>
      <rPr>
        <b/>
        <sz val="10"/>
        <color indexed="8"/>
        <rFont val="Calibri"/>
        <family val="2"/>
      </rPr>
      <t>0</t>
    </r>
    <r>
      <rPr>
        <sz val="10"/>
        <color indexed="8"/>
        <rFont val="Calibri"/>
        <family val="2"/>
      </rPr>
      <t xml:space="preserve"> - B1 or higher set as standard. OR no standards, based on administrative discretion.(please specify which)</t>
    </r>
  </si>
  <si>
    <r>
      <rPr>
        <b/>
        <sz val="10"/>
        <color indexed="8"/>
        <rFont val="Calibri"/>
        <family val="2"/>
      </rPr>
      <t>100</t>
    </r>
    <r>
      <rPr>
        <sz val="10"/>
        <color indexed="8"/>
        <rFont val="Calibri"/>
        <family val="2"/>
      </rPr>
      <t xml:space="preserve"> - Automatic at birth – unconditional
</t>
    </r>
    <r>
      <rPr>
        <b/>
        <sz val="10"/>
        <color indexed="8"/>
        <rFont val="Calibri"/>
        <family val="2"/>
      </rPr>
      <t>67 -</t>
    </r>
    <r>
      <rPr>
        <sz val="10"/>
        <color indexed="8"/>
        <rFont val="Calibri"/>
        <family val="2"/>
      </rPr>
      <t xml:space="preserve"> Automatic, but attached to conditions related to the parents’ status or to other requirements (e.g., age of majority)
</t>
    </r>
    <r>
      <rPr>
        <b/>
        <sz val="10"/>
        <color indexed="8"/>
        <rFont val="Calibri"/>
        <family val="2"/>
      </rPr>
      <t>33</t>
    </r>
    <r>
      <rPr>
        <sz val="10"/>
        <color indexed="8"/>
        <rFont val="Calibri"/>
        <family val="2"/>
      </rPr>
      <t xml:space="preserve"> - Upon simple application or declaration after birth
</t>
    </r>
    <r>
      <rPr>
        <b/>
        <sz val="10"/>
        <color indexed="8"/>
        <rFont val="Calibri"/>
        <family val="2"/>
      </rPr>
      <t xml:space="preserve">0 - </t>
    </r>
    <r>
      <rPr>
        <sz val="10"/>
        <color indexed="8"/>
        <rFont val="Calibri"/>
        <family val="2"/>
      </rPr>
      <t xml:space="preserve">naturalization procedure (facilitated or not) </t>
    </r>
  </si>
  <si>
    <r>
      <t>100</t>
    </r>
    <r>
      <rPr>
        <sz val="10"/>
        <color indexed="8"/>
        <rFont val="Calibri"/>
        <family val="2"/>
      </rPr>
      <t xml:space="preserve"> - After ≤ 5 years of total residence(please specify)
</t>
    </r>
    <r>
      <rPr>
        <b/>
        <sz val="10"/>
        <color indexed="8"/>
        <rFont val="Calibri"/>
        <family val="2"/>
      </rPr>
      <t>50</t>
    </r>
    <r>
      <rPr>
        <sz val="10"/>
        <color indexed="8"/>
        <rFont val="Calibri"/>
        <family val="2"/>
      </rPr>
      <t xml:space="preserve"> - After &gt; 5 &lt; 10 years of total residence (please specify)
</t>
    </r>
    <r>
      <rPr>
        <b/>
        <sz val="10"/>
        <color indexed="8"/>
        <rFont val="Calibri"/>
        <family val="2"/>
      </rPr>
      <t>0</t>
    </r>
    <r>
      <rPr>
        <sz val="10"/>
        <color indexed="8"/>
        <rFont val="Calibri"/>
        <family val="2"/>
      </rPr>
      <t xml:space="preserve"> - After ≥ 10 years of total residence (please specify)</t>
    </r>
  </si>
  <si>
    <t>Same requirements as SA citizens (Immigration Act 2002)</t>
  </si>
  <si>
    <t>Section 28(c)(iii) substituted by section 29(d) of Act 19 of 2004).  The Director-General may withdraw  a permanent residence permit if its holder                                                                                                                                                                          has been absent from the Republic for more than three years, except for the holder was working for the government on mission, is emplyed in an international organisation for which the country is a member or the holder is working for a company registered in South Africa under the Company's Act.</t>
  </si>
  <si>
    <t>Duration of the validity of the permit is in general indefinite. In case they have a business, it might be happen that the permit is valid as long as they run the business.</t>
  </si>
  <si>
    <t>Duration of the validity of the permit is in general indefinite. In case they have a business, it might be happen that the permit is valid as long as they run the business.
However, a perment resident will be terminated if the PRP holder violates any prescribe conditions such convicted of a serious criminal offence or an offence in terms of the Immigration Act 2002.</t>
  </si>
  <si>
    <t>An applicant for PRP is required (Immigration Act) to show proof of financial means.  No income source is excluded. https://www.gov.za/services/permanent-residence/apply-permanent-residency-permit</t>
  </si>
  <si>
    <t>There is no requirement or voluntry course to be taken by the applicant</t>
  </si>
  <si>
    <t xml:space="preserve">This category of permit is applicable to foreigners who have been residing in South Africa on the basis of their work permits for a minimum period of five years, their spouses and also to dependents of South African citizens/permanent residence permit holders.   Similarly people with refugee status for five years are qualified for PR status. 
Additionally since 2014, foreigners with critical skills visa could apply immediately for PR status. 
Applications for permanent residency in South Africa are considered in terms of Section 26 (Direct Residency Permits) and Section 27 (Residency-on-Other-Grounds Permits) of the Immigration Act 2002 (Act No 13 of 2002, https://www.gov.za/documents/immigration-act), and read with Regulation 33 of the Immigration Regulations. https://www.gov.za/sites/default/files/gcis_document/201409/a13-020.pdf
Once a person qualifies for PRP, it granted for an indefinit period.
</t>
  </si>
  <si>
    <r>
      <rPr>
        <b/>
        <sz val="10"/>
        <color indexed="8"/>
        <rFont val="Calibri"/>
        <family val="2"/>
      </rPr>
      <t>100</t>
    </r>
    <r>
      <rPr>
        <sz val="10"/>
        <color indexed="8"/>
        <rFont val="Calibri"/>
        <family val="2"/>
      </rPr>
      <t xml:space="preserve"> - Equal access with nationals 
</t>
    </r>
    <r>
      <rPr>
        <b/>
        <sz val="10"/>
        <color indexed="8"/>
        <rFont val="Calibri"/>
        <family val="2"/>
      </rPr>
      <t>50</t>
    </r>
    <r>
      <rPr>
        <sz val="10"/>
        <color indexed="8"/>
        <rFont val="Calibri"/>
        <family val="2"/>
      </rPr>
      <t xml:space="preserve"> - Priority to nationals
</t>
    </r>
    <r>
      <rPr>
        <b/>
        <sz val="10"/>
        <color indexed="8"/>
        <rFont val="Calibri"/>
        <family val="2"/>
      </rPr>
      <t>0</t>
    </r>
    <r>
      <rPr>
        <sz val="10"/>
        <color indexed="8"/>
        <rFont val="Calibri"/>
        <family val="2"/>
      </rPr>
      <t xml:space="preserve"> - Other limiting conditions apply</t>
    </r>
  </si>
  <si>
    <r>
      <t xml:space="preserve">100 - </t>
    </r>
    <r>
      <rPr>
        <sz val="10"/>
        <color indexed="8"/>
        <rFont val="Calibri"/>
        <family val="2"/>
      </rPr>
      <t xml:space="preserve">≥ 3 years
</t>
    </r>
    <r>
      <rPr>
        <b/>
        <sz val="10"/>
        <color indexed="8"/>
        <rFont val="Calibri"/>
        <family val="2"/>
      </rPr>
      <t>50</t>
    </r>
    <r>
      <rPr>
        <sz val="10"/>
        <color indexed="8"/>
        <rFont val="Calibri"/>
        <family val="2"/>
      </rPr>
      <t xml:space="preserve"> - 1 year&lt; , &lt; 3 years
</t>
    </r>
    <r>
      <rPr>
        <b/>
        <sz val="10"/>
        <color indexed="8"/>
        <rFont val="Calibri"/>
        <family val="2"/>
      </rPr>
      <t xml:space="preserve">0 - </t>
    </r>
    <r>
      <rPr>
        <sz val="10"/>
        <color indexed="8"/>
        <rFont val="Calibri"/>
        <family val="2"/>
      </rPr>
      <t>≤ 1  year</t>
    </r>
  </si>
  <si>
    <r>
      <rPr>
        <b/>
        <sz val="10"/>
        <color indexed="8"/>
        <rFont val="Calibri"/>
        <family val="2"/>
      </rPr>
      <t xml:space="preserve">100 - </t>
    </r>
    <r>
      <rPr>
        <sz val="10"/>
        <color indexed="8"/>
        <rFont val="Calibri"/>
        <family val="2"/>
      </rPr>
      <t xml:space="preserve">Automatically
</t>
    </r>
    <r>
      <rPr>
        <b/>
        <sz val="10"/>
        <color indexed="8"/>
        <rFont val="Calibri"/>
        <family val="2"/>
      </rPr>
      <t>50</t>
    </r>
    <r>
      <rPr>
        <sz val="10"/>
        <color indexed="8"/>
        <rFont val="Calibri"/>
        <family val="2"/>
      </rPr>
      <t xml:space="preserve"> - Upon application
</t>
    </r>
    <r>
      <rPr>
        <b/>
        <sz val="10"/>
        <color indexed="8"/>
        <rFont val="Calibri"/>
        <family val="2"/>
      </rPr>
      <t>0</t>
    </r>
    <r>
      <rPr>
        <sz val="10"/>
        <color indexed="8"/>
        <rFont val="Calibri"/>
        <family val="2"/>
      </rPr>
      <t xml:space="preserve"> - Provided original requirements are still met </t>
    </r>
  </si>
  <si>
    <r>
      <rPr>
        <b/>
        <sz val="10"/>
        <color indexed="8"/>
        <rFont val="Calibri"/>
        <family val="2"/>
      </rPr>
      <t>100 -</t>
    </r>
    <r>
      <rPr>
        <sz val="10"/>
        <color indexed="8"/>
        <rFont val="Calibri"/>
        <family val="2"/>
      </rPr>
      <t xml:space="preserve"> &gt; 5 years
</t>
    </r>
    <r>
      <rPr>
        <b/>
        <sz val="10"/>
        <color indexed="8"/>
        <rFont val="Calibri"/>
        <family val="2"/>
      </rPr>
      <t>50</t>
    </r>
    <r>
      <rPr>
        <sz val="10"/>
        <color indexed="8"/>
        <rFont val="Calibri"/>
        <family val="2"/>
      </rPr>
      <t xml:space="preserve"> - 5 years 
</t>
    </r>
    <r>
      <rPr>
        <b/>
        <sz val="10"/>
        <color indexed="8"/>
        <rFont val="Calibri"/>
        <family val="2"/>
      </rPr>
      <t>0</t>
    </r>
    <r>
      <rPr>
        <sz val="10"/>
        <color indexed="8"/>
        <rFont val="Calibri"/>
        <family val="2"/>
      </rPr>
      <t xml:space="preserve"> - &lt; 5 years</t>
    </r>
  </si>
  <si>
    <r>
      <rPr>
        <b/>
        <sz val="10"/>
        <color indexed="8"/>
        <rFont val="Calibri"/>
        <family val="2"/>
      </rPr>
      <t>100</t>
    </r>
    <r>
      <rPr>
        <sz val="10"/>
        <color indexed="8"/>
        <rFont val="Calibri"/>
        <family val="2"/>
      </rPr>
      <t xml:space="preserve"> - None or at/below level of social assistance and no income source is excluded (please specify)
</t>
    </r>
    <r>
      <rPr>
        <b/>
        <sz val="10"/>
        <color indexed="8"/>
        <rFont val="Calibri"/>
        <family val="2"/>
      </rPr>
      <t>50</t>
    </r>
    <r>
      <rPr>
        <sz val="10"/>
        <color indexed="8"/>
        <rFont val="Calibri"/>
        <family val="2"/>
      </rPr>
      <t xml:space="preserve"> - Higher than social assistance and no income source is excluded
</t>
    </r>
    <r>
      <rPr>
        <b/>
        <sz val="10"/>
        <color indexed="8"/>
        <rFont val="Calibri"/>
        <family val="2"/>
      </rPr>
      <t>0</t>
    </r>
    <r>
      <rPr>
        <sz val="10"/>
        <color indexed="8"/>
        <rFont val="Calibri"/>
        <family val="2"/>
      </rPr>
      <t xml:space="preserve"> - Income source linked to employment or no use of social assistance</t>
    </r>
  </si>
  <si>
    <r>
      <rPr>
        <b/>
        <sz val="10"/>
        <color indexed="8"/>
        <rFont val="Calibri"/>
        <family val="2"/>
      </rPr>
      <t>100</t>
    </r>
    <r>
      <rPr>
        <sz val="10"/>
        <color indexed="8"/>
        <rFont val="Calibri"/>
        <family val="2"/>
      </rPr>
      <t xml:space="preserve"> - No Requirement OR Voluntary course/information (please specify which) 
</t>
    </r>
    <r>
      <rPr>
        <b/>
        <sz val="10"/>
        <color indexed="8"/>
        <rFont val="Calibri"/>
        <family val="2"/>
      </rPr>
      <t>50</t>
    </r>
    <r>
      <rPr>
        <sz val="10"/>
        <color indexed="8"/>
        <rFont val="Calibri"/>
        <family val="2"/>
      </rPr>
      <t xml:space="preserve"> - Requirement to take a language course
</t>
    </r>
    <r>
      <rPr>
        <b/>
        <sz val="10"/>
        <color indexed="8"/>
        <rFont val="Calibri"/>
        <family val="2"/>
      </rPr>
      <t>0</t>
    </r>
    <r>
      <rPr>
        <sz val="10"/>
        <color indexed="8"/>
        <rFont val="Calibri"/>
        <family val="2"/>
      </rPr>
      <t xml:space="preserve"> - Requirement includes language test/assessment</t>
    </r>
  </si>
  <si>
    <r>
      <rPr>
        <b/>
        <sz val="10"/>
        <color indexed="8"/>
        <rFont val="Calibri"/>
        <family val="2"/>
      </rPr>
      <t>100 -</t>
    </r>
    <r>
      <rPr>
        <sz val="10"/>
        <color indexed="8"/>
        <rFont val="Calibri"/>
        <family val="2"/>
      </rPr>
      <t xml:space="preserve"> &lt; 5 years 
</t>
    </r>
    <r>
      <rPr>
        <b/>
        <sz val="10"/>
        <color indexed="8"/>
        <rFont val="Calibri"/>
        <family val="2"/>
      </rPr>
      <t>50</t>
    </r>
    <r>
      <rPr>
        <sz val="10"/>
        <color indexed="8"/>
        <rFont val="Calibri"/>
        <family val="2"/>
      </rPr>
      <t xml:space="preserve"> - 5 years
</t>
    </r>
    <r>
      <rPr>
        <b/>
        <sz val="10"/>
        <color indexed="8"/>
        <rFont val="Calibri"/>
        <family val="2"/>
      </rPr>
      <t>0</t>
    </r>
    <r>
      <rPr>
        <sz val="10"/>
        <color indexed="8"/>
        <rFont val="Calibri"/>
        <family val="2"/>
      </rPr>
      <t xml:space="preserve"> - &gt; 5 years or no legal entitlement to permanent residence for ordinary residents</t>
    </r>
  </si>
  <si>
    <t>Access  to social security and assistance</t>
  </si>
  <si>
    <t xml:space="preserve">Funding mostly from NGOs or other groups, not from the government. </t>
  </si>
  <si>
    <t>This has been since 2008 xenophobia attacks on migrant population and linked related issues, but only ad-hoc basis (no structural consultation)</t>
  </si>
  <si>
    <t xml:space="preserve">All SA citizens have a right to vote. Thus only foreigners with citizenship status have a right to vote. </t>
  </si>
  <si>
    <r>
      <rPr>
        <b/>
        <sz val="10"/>
        <color indexed="8"/>
        <rFont val="Calibri"/>
        <family val="2"/>
      </rPr>
      <t>100</t>
    </r>
    <r>
      <rPr>
        <sz val="10"/>
        <color indexed="8"/>
        <rFont val="Calibri"/>
        <family val="2"/>
      </rPr>
      <t xml:space="preserve"> - Funding or support (in kind) for immigrant organisations involved in consultation and advice at national level without further conditions than being a partner in talks 
</t>
    </r>
    <r>
      <rPr>
        <b/>
        <sz val="10"/>
        <color indexed="8"/>
        <rFont val="Calibri"/>
        <family val="2"/>
      </rPr>
      <t>50</t>
    </r>
    <r>
      <rPr>
        <sz val="10"/>
        <color indexed="8"/>
        <rFont val="Calibri"/>
        <family val="2"/>
      </rPr>
      <t xml:space="preserve"> - Funding or support (in kind) dependent on criteria set by the state (beyond being a partner in consultation and different than for non-immigrant groups) 
</t>
    </r>
    <r>
      <rPr>
        <b/>
        <sz val="10"/>
        <color indexed="8"/>
        <rFont val="Calibri"/>
        <family val="2"/>
      </rPr>
      <t>0</t>
    </r>
    <r>
      <rPr>
        <sz val="10"/>
        <color indexed="8"/>
        <rFont val="Calibri"/>
        <family val="2"/>
      </rPr>
      <t xml:space="preserve"> - No support funding</t>
    </r>
  </si>
  <si>
    <r>
      <t xml:space="preserve">100 </t>
    </r>
    <r>
      <rPr>
        <sz val="10"/>
        <color indexed="8"/>
        <rFont val="Calibri"/>
        <family val="2"/>
      </rPr>
      <t>- Policy of information  by state targeted at migrant on individual basis (through individualised meeting or one-stop-shop)</t>
    </r>
    <r>
      <rPr>
        <b/>
        <sz val="10"/>
        <color indexed="8"/>
        <rFont val="Calibri"/>
        <family val="2"/>
      </rPr>
      <t xml:space="preserve">
50 </t>
    </r>
    <r>
      <rPr>
        <sz val="10"/>
        <color indexed="8"/>
        <rFont val="Calibri"/>
        <family val="2"/>
      </rPr>
      <t>- Policy of information on general basis  (through individual campaigns in certain regions, brochures, websites updated on a regular basis)</t>
    </r>
    <r>
      <rPr>
        <b/>
        <sz val="10"/>
        <color indexed="8"/>
        <rFont val="Calibri"/>
        <family val="2"/>
      </rPr>
      <t xml:space="preserve">
0</t>
    </r>
    <r>
      <rPr>
        <sz val="10"/>
        <color indexed="8"/>
        <rFont val="Calibri"/>
        <family val="2"/>
      </rPr>
      <t xml:space="preserve"> - No active policy of information in the last year</t>
    </r>
  </si>
  <si>
    <r>
      <rPr>
        <b/>
        <sz val="10"/>
        <color indexed="8"/>
        <rFont val="Calibri"/>
        <family val="2"/>
      </rPr>
      <t>100</t>
    </r>
    <r>
      <rPr>
        <sz val="10"/>
        <color indexed="8"/>
        <rFont val="Calibri"/>
        <family val="2"/>
      </rPr>
      <t xml:space="preserve"> - Regular consultation, together with a) anf b) 
</t>
    </r>
    <r>
      <rPr>
        <b/>
        <sz val="10"/>
        <color indexed="8"/>
        <rFont val="Calibri"/>
        <family val="2"/>
      </rPr>
      <t>75</t>
    </r>
    <r>
      <rPr>
        <sz val="10"/>
        <color indexed="8"/>
        <rFont val="Calibri"/>
        <family val="2"/>
      </rPr>
      <t xml:space="preserve"> -  Regular consultation, with members elected or appointed by foreign residents or associations (with or without state intervention)
</t>
    </r>
    <r>
      <rPr>
        <b/>
        <sz val="10"/>
        <color indexed="8"/>
        <rFont val="Calibri"/>
        <family val="2"/>
      </rPr>
      <t>50</t>
    </r>
    <r>
      <rPr>
        <sz val="10"/>
        <color indexed="8"/>
        <rFont val="Calibri"/>
        <family val="2"/>
      </rPr>
      <t xml:space="preserve"> - Regular consultation of foreign residents on national level, with members selected/appointed by state only
</t>
    </r>
    <r>
      <rPr>
        <b/>
        <sz val="10"/>
        <color indexed="8"/>
        <rFont val="Calibri"/>
        <family val="2"/>
      </rPr>
      <t>25</t>
    </r>
    <r>
      <rPr>
        <sz val="10"/>
        <color indexed="8"/>
        <rFont val="Calibri"/>
        <family val="2"/>
      </rPr>
      <t xml:space="preserve">  - ad-hoc consultation of foreign residents on national level
</t>
    </r>
    <r>
      <rPr>
        <b/>
        <sz val="10"/>
        <color indexed="8"/>
        <rFont val="Calibri"/>
        <family val="2"/>
      </rPr>
      <t xml:space="preserve">0 </t>
    </r>
    <r>
      <rPr>
        <sz val="10"/>
        <color indexed="8"/>
        <rFont val="Calibri"/>
        <family val="2"/>
      </rPr>
      <t xml:space="preserve">- No consultation at the national level
</t>
    </r>
  </si>
  <si>
    <r>
      <rPr>
        <b/>
        <sz val="10"/>
        <color indexed="8"/>
        <rFont val="Calibri"/>
        <family val="2"/>
      </rPr>
      <t>100</t>
    </r>
    <r>
      <rPr>
        <sz val="10"/>
        <color indexed="8"/>
        <rFont val="Calibri"/>
        <family val="2"/>
      </rPr>
      <t xml:space="preserve"> - Equal access with nationals (no restrictions imposed by government)
</t>
    </r>
    <r>
      <rPr>
        <b/>
        <sz val="10"/>
        <color indexed="8"/>
        <rFont val="Calibri"/>
        <family val="2"/>
      </rPr>
      <t>50</t>
    </r>
    <r>
      <rPr>
        <sz val="10"/>
        <color indexed="8"/>
        <rFont val="Calibri"/>
        <family val="2"/>
      </rPr>
      <t xml:space="preserve"> - Restricted access to internal elected positions
</t>
    </r>
    <r>
      <rPr>
        <b/>
        <sz val="10"/>
        <color indexed="8"/>
        <rFont val="Calibri"/>
        <family val="2"/>
      </rPr>
      <t>0</t>
    </r>
    <r>
      <rPr>
        <sz val="10"/>
        <color indexed="8"/>
        <rFont val="Calibri"/>
        <family val="2"/>
      </rPr>
      <t xml:space="preserve"> - Other official/legal restrictions appl</t>
    </r>
  </si>
  <si>
    <r>
      <rPr>
        <b/>
        <sz val="10"/>
        <color indexed="8"/>
        <rFont val="Calibri"/>
        <family val="2"/>
      </rPr>
      <t>0</t>
    </r>
    <r>
      <rPr>
        <sz val="10"/>
        <color indexed="8"/>
        <rFont val="Calibri"/>
        <family val="2"/>
      </rPr>
      <t xml:space="preserve"> - No right to vote in local elections for foreign or non-EU citizens
</t>
    </r>
    <r>
      <rPr>
        <b/>
        <sz val="10"/>
        <color indexed="8"/>
        <rFont val="Calibri"/>
        <family val="2"/>
      </rPr>
      <t>25</t>
    </r>
    <r>
      <rPr>
        <sz val="10"/>
        <color indexed="8"/>
        <rFont val="Calibri"/>
        <family val="2"/>
      </rPr>
      <t xml:space="preserve"> - Local right to vote but with major restrictions (more than five years of residence, reciprocity, other special conditions or special registration procedure, or only in certain municipalities)
</t>
    </r>
    <r>
      <rPr>
        <b/>
        <sz val="10"/>
        <color indexed="8"/>
        <rFont val="Calibri"/>
        <family val="2"/>
      </rPr>
      <t>50</t>
    </r>
    <r>
      <rPr>
        <sz val="10"/>
        <color indexed="8"/>
        <rFont val="Calibri"/>
        <family val="2"/>
      </rPr>
      <t xml:space="preserve"> - Local right to vote (no restrictions: Equal rights as nationals or requirement of less than or equal to five years of residence) and  no or restricted right to stand in local elections
</t>
    </r>
    <r>
      <rPr>
        <b/>
        <sz val="10"/>
        <color indexed="8"/>
        <rFont val="Calibri"/>
        <family val="2"/>
      </rPr>
      <t>75</t>
    </r>
    <r>
      <rPr>
        <sz val="10"/>
        <color indexed="8"/>
        <rFont val="Calibri"/>
        <family val="2"/>
      </rPr>
      <t xml:space="preserve"> - Local right to vote (no restrictions) and unrestrictered right to stand in local elections
</t>
    </r>
    <r>
      <rPr>
        <b/>
        <sz val="10"/>
        <color indexed="8"/>
        <rFont val="Calibri"/>
        <family val="2"/>
      </rPr>
      <t xml:space="preserve">100 </t>
    </r>
    <r>
      <rPr>
        <sz val="10"/>
        <color indexed="8"/>
        <rFont val="Calibri"/>
        <family val="2"/>
      </rPr>
      <t>- National right to vote (no restrictions): Equal rights as nationals after certain period of residence</t>
    </r>
  </si>
  <si>
    <r>
      <t xml:space="preserve">Consultation of foreign residents on national level:
</t>
    </r>
    <r>
      <rPr>
        <b/>
        <sz val="10"/>
        <color indexed="8"/>
        <rFont val="Calibri"/>
        <family val="2"/>
      </rPr>
      <t>Regular consultation</t>
    </r>
    <r>
      <rPr>
        <sz val="10"/>
        <color indexed="8"/>
        <rFont val="Calibri"/>
        <family val="2"/>
      </rPr>
      <t xml:space="preserve">: consultation of immigrant population or of immigrant associations is structurally organised for policies which are relevant for foreign residents
</t>
    </r>
    <r>
      <rPr>
        <b/>
        <sz val="10"/>
        <color indexed="8"/>
        <rFont val="Calibri"/>
        <family val="2"/>
      </rPr>
      <t>Ad-hoc consultation</t>
    </r>
    <r>
      <rPr>
        <sz val="10"/>
        <color indexed="8"/>
        <rFont val="Calibri"/>
        <family val="2"/>
      </rPr>
      <t xml:space="preserve">: consultation of immigrant population or immigrant associations exists but is not structurally organised
Consultation powers:
a) Right of initiative to make its own reports or recommendations, even when not consulted.
b) Right to a response by the national authority to the its advice or recommendations.  </t>
    </r>
  </si>
  <si>
    <t>There is no specific law that specifies that migrant be encouraged to join the workforce. However, people with migrants, refugee status and asylum seekers may work in any economic sector in the country. Therefore, there is no need as many migrants are already working in the sector.</t>
  </si>
  <si>
    <t>It is not included when it comes to migrants, but it includes intra-SA diversity (e.g., different official languages).</t>
  </si>
  <si>
    <t>None. Only from NGOs or International organisations.</t>
  </si>
  <si>
    <t>None of them.</t>
  </si>
  <si>
    <t xml:space="preserve">Section 3 of the 1996 South African Schools Act16 (SASA) outlines that basic education is  compulsory for every child  from the age of seven (7),                                                                                                                                                                                                                                     until the learner reaches  the age offifteen (15) or ninth grade. 
This based on the fact that legislations clarly discrimiting against migrants are non existent except in terms of ambiguity in the law and interpretation of its context. 
Additionally, discrimination only exist when it comes to implementation of the law at institutional level. 
The immigration Act however ("no people can admitted without documents") contradicts the South African Schools Act in terms of admission of children of illegal immigrants
Despite several legislations that allowed for the right to education in South Africa, children of undocument migrants were still not able to attend public schools.(United Nations Committee on Economic, Social and Cultural Rights (CESCR) Concluding observations on the initial report of South Africa as approved by the Committee at its 58th meeting, held on 12 October 2018 : Committee on Economic, Social and Cultural Rights, 29 November 2018, E/C.12/ZAF/CO/1, at para 73.) 
It is still not clear whether Section 15 of the National Admission Policy,providing that schools “may”conditionally admit undocumented learners creates a discretionary right of admission.
</t>
  </si>
  <si>
    <r>
      <rPr>
        <b/>
        <sz val="10"/>
        <color indexed="8"/>
        <rFont val="Calibri"/>
        <family val="2"/>
      </rPr>
      <t>100</t>
    </r>
    <r>
      <rPr>
        <sz val="10"/>
        <color indexed="8"/>
        <rFont val="Calibri"/>
        <family val="2"/>
      </rPr>
      <t xml:space="preserve"> - A or B required 
</t>
    </r>
    <r>
      <rPr>
        <b/>
        <sz val="10"/>
        <color indexed="8"/>
        <rFont val="Calibri"/>
        <family val="2"/>
      </rPr>
      <t xml:space="preserve">50- </t>
    </r>
    <r>
      <rPr>
        <sz val="10"/>
        <color indexed="8"/>
        <rFont val="Calibri"/>
        <family val="2"/>
      </rPr>
      <t xml:space="preserve"> A or B offered extensively to teachers 
</t>
    </r>
    <r>
      <rPr>
        <b/>
        <sz val="10"/>
        <color indexed="8"/>
        <rFont val="Calibri"/>
        <family val="2"/>
      </rPr>
      <t>0</t>
    </r>
    <r>
      <rPr>
        <sz val="10"/>
        <color indexed="8"/>
        <rFont val="Calibri"/>
        <family val="2"/>
      </rPr>
      <t xml:space="preserve"> - A or B only ad hoc / project basis </t>
    </r>
  </si>
  <si>
    <r>
      <rPr>
        <b/>
        <sz val="10"/>
        <color indexed="8"/>
        <rFont val="Calibri"/>
        <family val="2"/>
      </rPr>
      <t>100</t>
    </r>
    <r>
      <rPr>
        <sz val="10"/>
        <color indexed="8"/>
        <rFont val="Calibri"/>
        <family val="2"/>
      </rPr>
      <t xml:space="preserve"> - Both of these
</t>
    </r>
    <r>
      <rPr>
        <b/>
        <sz val="10"/>
        <color indexed="8"/>
        <rFont val="Calibri"/>
        <family val="2"/>
      </rPr>
      <t>50</t>
    </r>
    <r>
      <rPr>
        <sz val="10"/>
        <color indexed="8"/>
        <rFont val="Calibri"/>
        <family val="2"/>
      </rPr>
      <t xml:space="preserve"> - One of these (please specify)
</t>
    </r>
    <r>
      <rPr>
        <b/>
        <sz val="10"/>
        <color indexed="8"/>
        <rFont val="Calibri"/>
        <family val="2"/>
      </rPr>
      <t>0</t>
    </r>
    <r>
      <rPr>
        <sz val="10"/>
        <color indexed="8"/>
        <rFont val="Calibri"/>
        <family val="2"/>
      </rPr>
      <t xml:space="preserve"> - None</t>
    </r>
  </si>
  <si>
    <r>
      <rPr>
        <b/>
        <sz val="10"/>
        <color indexed="8"/>
        <rFont val="Calibri"/>
        <family val="2"/>
      </rPr>
      <t>100</t>
    </r>
    <r>
      <rPr>
        <sz val="10"/>
        <color indexed="8"/>
        <rFont val="Calibri"/>
        <family val="2"/>
      </rPr>
      <t xml:space="preserve"> - Both of these
</t>
    </r>
    <r>
      <rPr>
        <b/>
        <sz val="10"/>
        <color indexed="8"/>
        <rFont val="Calibri"/>
        <family val="2"/>
      </rPr>
      <t>50</t>
    </r>
    <r>
      <rPr>
        <sz val="10"/>
        <color indexed="8"/>
        <rFont val="Calibri"/>
        <family val="2"/>
      </rPr>
      <t xml:space="preserve"> - One of these (please specify)
</t>
    </r>
    <r>
      <rPr>
        <b/>
        <sz val="10"/>
        <color indexed="8"/>
        <rFont val="Calibri"/>
        <family val="2"/>
      </rPr>
      <t>0</t>
    </r>
    <r>
      <rPr>
        <sz val="10"/>
        <color indexed="8"/>
        <rFont val="Calibri"/>
        <family val="2"/>
      </rPr>
      <t xml:space="preserve"> - Intercultural education not included in curriculum, or intercultural education does not include appreciation of cultural diversity (please specify).</t>
    </r>
  </si>
  <si>
    <r>
      <rPr>
        <b/>
        <sz val="10"/>
        <color indexed="8"/>
        <rFont val="Calibri"/>
        <family val="2"/>
      </rPr>
      <t>100</t>
    </r>
    <r>
      <rPr>
        <sz val="10"/>
        <color indexed="8"/>
        <rFont val="Calibri"/>
        <family val="2"/>
      </rPr>
      <t xml:space="preserve"> - Both of these
</t>
    </r>
    <r>
      <rPr>
        <b/>
        <sz val="10"/>
        <color indexed="8"/>
        <rFont val="Calibri"/>
        <family val="2"/>
      </rPr>
      <t>50</t>
    </r>
    <r>
      <rPr>
        <sz val="10"/>
        <color indexed="8"/>
        <rFont val="Calibri"/>
        <family val="2"/>
      </rPr>
      <t xml:space="preserve"> - One of these (please specify)
</t>
    </r>
    <r>
      <rPr>
        <b/>
        <sz val="10"/>
        <color indexed="8"/>
        <rFont val="Calibri"/>
        <family val="2"/>
      </rPr>
      <t>0</t>
    </r>
    <r>
      <rPr>
        <sz val="10"/>
        <color indexed="8"/>
        <rFont val="Calibri"/>
        <family val="2"/>
      </rPr>
      <t xml:space="preserve"> - None. Migrants only benefit from general support. If there is targeted support for migrants, it is only through voluntary initiatives. </t>
    </r>
  </si>
  <si>
    <r>
      <rPr>
        <b/>
        <sz val="10"/>
        <color indexed="8"/>
        <rFont val="Calibri"/>
        <family val="2"/>
      </rPr>
      <t>100</t>
    </r>
    <r>
      <rPr>
        <sz val="10"/>
        <color indexed="8"/>
        <rFont val="Calibri"/>
        <family val="2"/>
      </rPr>
      <t xml:space="preserve"> - Two or more of these (please specify)
</t>
    </r>
    <r>
      <rPr>
        <b/>
        <sz val="10"/>
        <color indexed="8"/>
        <rFont val="Calibri"/>
        <family val="2"/>
      </rPr>
      <t>50</t>
    </r>
    <r>
      <rPr>
        <sz val="10"/>
        <color indexed="8"/>
        <rFont val="Calibri"/>
        <family val="2"/>
      </rPr>
      <t xml:space="preserve"> - At least one of these (please specify)
</t>
    </r>
    <r>
      <rPr>
        <b/>
        <sz val="10"/>
        <color indexed="8"/>
        <rFont val="Calibri"/>
        <family val="2"/>
      </rPr>
      <t>0</t>
    </r>
    <r>
      <rPr>
        <sz val="10"/>
        <color indexed="8"/>
        <rFont val="Calibri"/>
        <family val="2"/>
      </rPr>
      <t xml:space="preserve"> - None of these elements</t>
    </r>
  </si>
  <si>
    <r>
      <rPr>
        <b/>
        <sz val="10"/>
        <color indexed="8"/>
        <rFont val="Calibri"/>
        <family val="2"/>
      </rPr>
      <t>100</t>
    </r>
    <r>
      <rPr>
        <sz val="10"/>
        <color indexed="8"/>
        <rFont val="Calibri"/>
        <family val="2"/>
      </rPr>
      <t xml:space="preserve"> - Both of these
</t>
    </r>
    <r>
      <rPr>
        <b/>
        <sz val="10"/>
        <color indexed="8"/>
        <rFont val="Calibri"/>
        <family val="2"/>
      </rPr>
      <t>50</t>
    </r>
    <r>
      <rPr>
        <sz val="10"/>
        <color indexed="8"/>
        <rFont val="Calibri"/>
        <family val="2"/>
      </rPr>
      <t xml:space="preserve"> - Only one of these (please specify)
</t>
    </r>
    <r>
      <rPr>
        <b/>
        <sz val="10"/>
        <color indexed="8"/>
        <rFont val="Calibri"/>
        <family val="2"/>
      </rPr>
      <t>0</t>
    </r>
    <r>
      <rPr>
        <sz val="10"/>
        <color indexed="8"/>
        <rFont val="Calibri"/>
        <family val="2"/>
      </rPr>
      <t xml:space="preserve"> - Level/goals not specified or defined.</t>
    </r>
  </si>
  <si>
    <r>
      <rPr>
        <b/>
        <sz val="10"/>
        <color indexed="8"/>
        <rFont val="Calibri"/>
        <family val="2"/>
      </rPr>
      <t>100</t>
    </r>
    <r>
      <rPr>
        <sz val="10"/>
        <color indexed="8"/>
        <rFont val="Calibri"/>
        <family val="2"/>
      </rPr>
      <t xml:space="preserve"> - Both of these
</t>
    </r>
    <r>
      <rPr>
        <b/>
        <sz val="10"/>
        <color indexed="8"/>
        <rFont val="Calibri"/>
        <family val="2"/>
      </rPr>
      <t xml:space="preserve">50 </t>
    </r>
    <r>
      <rPr>
        <sz val="10"/>
        <color indexed="8"/>
        <rFont val="Calibri"/>
        <family val="2"/>
      </rPr>
      <t xml:space="preserve">- One of these (please specify)
</t>
    </r>
    <r>
      <rPr>
        <b/>
        <sz val="10"/>
        <color indexed="8"/>
        <rFont val="Calibri"/>
        <family val="2"/>
      </rPr>
      <t>0</t>
    </r>
    <r>
      <rPr>
        <sz val="10"/>
        <color indexed="8"/>
        <rFont val="Calibri"/>
        <family val="2"/>
      </rPr>
      <t xml:space="preserve"> - No provision. Only through private or community initiatives. (skip to question cb53)</t>
    </r>
  </si>
  <si>
    <r>
      <rPr>
        <b/>
        <sz val="10"/>
        <color indexed="8"/>
        <rFont val="Calibri"/>
        <family val="2"/>
      </rPr>
      <t>100</t>
    </r>
    <r>
      <rPr>
        <sz val="10"/>
        <color indexed="8"/>
        <rFont val="Calibri"/>
        <family val="2"/>
      </rPr>
      <t xml:space="preserve"> - One or two of these 
</t>
    </r>
    <r>
      <rPr>
        <b/>
        <sz val="10"/>
        <color indexed="8"/>
        <rFont val="Calibri"/>
        <family val="2"/>
      </rPr>
      <t>0</t>
    </r>
    <r>
      <rPr>
        <sz val="10"/>
        <color indexed="8"/>
        <rFont val="Calibri"/>
        <family val="2"/>
      </rPr>
      <t xml:space="preserve"> - Migrants only benefit from general support. If there is targeted support for migrants, it is only through non-governmental initiatives.</t>
    </r>
  </si>
  <si>
    <r>
      <rPr>
        <b/>
        <sz val="10"/>
        <color indexed="8"/>
        <rFont val="Calibri"/>
        <family val="2"/>
      </rPr>
      <t>100</t>
    </r>
    <r>
      <rPr>
        <sz val="10"/>
        <color indexed="8"/>
        <rFont val="Calibri"/>
        <family val="2"/>
      </rPr>
      <t xml:space="preserve"> - Both of these (please specify content of a and b)
</t>
    </r>
    <r>
      <rPr>
        <b/>
        <sz val="10"/>
        <color indexed="8"/>
        <rFont val="Calibri"/>
        <family val="2"/>
      </rPr>
      <t>50</t>
    </r>
    <r>
      <rPr>
        <sz val="10"/>
        <color indexed="8"/>
        <rFont val="Calibri"/>
        <family val="2"/>
      </rPr>
      <t xml:space="preserve"> - One of these (please specify content)
</t>
    </r>
    <r>
      <rPr>
        <b/>
        <sz val="10"/>
        <color indexed="8"/>
        <rFont val="Calibri"/>
        <family val="2"/>
      </rPr>
      <t>0</t>
    </r>
    <r>
      <rPr>
        <sz val="10"/>
        <color indexed="8"/>
        <rFont val="Calibri"/>
        <family val="2"/>
      </rPr>
      <t xml:space="preserve"> - None. Migrants only benefit from general support for all students (and targeted non-governmental initiatives where provided).</t>
    </r>
  </si>
  <si>
    <r>
      <rPr>
        <b/>
        <sz val="10"/>
        <color indexed="8"/>
        <rFont val="Calibri"/>
        <family val="2"/>
      </rPr>
      <t xml:space="preserve">100 </t>
    </r>
    <r>
      <rPr>
        <sz val="10"/>
        <color indexed="8"/>
        <rFont val="Calibri"/>
        <family val="2"/>
      </rPr>
      <t xml:space="preserve">- Explicit obligation in law for all categories of migrants to have  same access as nationals to a), and NO restrictions in law on access for some categories of migrants for b) 
</t>
    </r>
    <r>
      <rPr>
        <b/>
        <sz val="10"/>
        <color indexed="8"/>
        <rFont val="Calibri"/>
        <family val="2"/>
      </rPr>
      <t>67</t>
    </r>
    <r>
      <rPr>
        <sz val="10"/>
        <color indexed="8"/>
        <rFont val="Calibri"/>
        <family val="2"/>
      </rPr>
      <t xml:space="preserve">  - Explicit obligation in law for all categories of migrants to have  same access as nationals to a), AND restrictions in law on access for some categories of migrants for b)  (please specify) 
</t>
    </r>
    <r>
      <rPr>
        <b/>
        <sz val="10"/>
        <color indexed="8"/>
        <rFont val="Calibri"/>
        <family val="2"/>
      </rPr>
      <t>33</t>
    </r>
    <r>
      <rPr>
        <sz val="10"/>
        <color indexed="8"/>
        <rFont val="Calibri"/>
        <family val="2"/>
      </rPr>
      <t xml:space="preserve"> - For a): No impediment to equal access in law. e.g. No link between compulsory education and residence, or no category of migrant excluded; regardless of policies of b) 
</t>
    </r>
    <r>
      <rPr>
        <b/>
        <sz val="10"/>
        <color indexed="8"/>
        <rFont val="Calibri"/>
        <family val="2"/>
      </rPr>
      <t>0</t>
    </r>
    <r>
      <rPr>
        <sz val="10"/>
        <color indexed="8"/>
        <rFont val="Calibri"/>
        <family val="2"/>
      </rPr>
      <t xml:space="preserve"> - Restrictions in law on access for some categories of migrants (please specify) for a) ; regardless of policies on b) </t>
    </r>
  </si>
  <si>
    <t>Access to compulsory and non-compulsary education:                                                                                                                                                                                                                                                                                                                                                                                                                                                                                                                                                                                                                                                                                                                                                                                                                                                                                                                                                                                                                                                                                                                                                                             
a) Access to compulsory education is a legal right for all compulsory-age children in the country, regardless of their residence status (includes undocumented)
b) Access to non-compulsory education (e.g. pre-primary, vocational training and university education): Access is a legal right for all categories of migrants in the country, regardless of their residence status (includes undocumented).
Note: Use definition of compulsory in your country (please specify)</t>
  </si>
  <si>
    <t>The change in the law was to facilitate visa processes for relatives of PRP: relatives of permanent residents are now able to directly get permanent residence. So now Equal to sponsor's residence permit. Furthermore, prior to 2019, relatives with visitor's visa were not allowed to change from a visitor's visa to a relative visa once in the republic.
see: http://www.saflii.org/za/cases/ZACC/2019/24.html</t>
  </si>
  <si>
    <t>Relatives of permanent residents are now able to directly get permanent residence. 2018 Directive annuled the restrive condition for relatives of SA citizens/ PR holders to apply for the same status only in their home country. They were only previousely given visitors visa. They could not change visa status while in the republic whether to relative visa or relative PR/ citizenship</t>
  </si>
  <si>
    <t>In 2016 family joining was strengthened by the court to allow for the families of refugees and asylum seekers to join the applicant if he or she holds a refugee or asylum seeker permit.                                                                                                                                                                                                                                       
https://scalabrini.org.za/wp-content/uploads/2019/06/Draft-Order_Scalabrini-Centre-v-Minister-of-Home-Affairs-5242-2016_19-June-2019.pdf</t>
  </si>
  <si>
    <t>Normal procedure for residence. However, permanent residence is accessible to them if the sponsor acquires permanet residence. See Immigration Act 2002 (Act No 13 of 2002, https://www.gov.za/documents/immigration-act), and  Immigration Regulations. https://www.gov.za/sites/default/files/gcis_document/201409/a13-020.pdf
Post 2013, children will first be on a relative permit and once they turn 18yrs can apply for citizenship - see e.g., South African Citizenship Amendment Act, 2010 (Act No. 17 of 2010), https://www.gov.za/sites/default/files/gcis_document/201409/a1720100.pdf</t>
  </si>
  <si>
    <t>Under section 31(2)  the department consideres the circumstances of the family. 
Evidence from case law: http://www.saflii.org/za/cases/ZAGPJHC/2018/4.html</t>
  </si>
  <si>
    <t>Where the sponsor is temporary resident the relative permit is subject to the sponsor. For example, a spouse visa will laps under section 43(a) of the Immigration Act  in case of a divorce. Furthermore, as in any other visa category,  including PRP and Citizenship, any violation of the prescribe conditions or the individual becoming a threat to national security DHA has the right to terminate the said permit.</t>
  </si>
  <si>
    <t>Not equal to sponsor’s but ≥ 1 year renewable permit. Generally relative visa is given for a period of 2 years newable.  See Immigration Act 2002 (Act No 13 of 2002, https://www.gov.za/documents/immigration-act), and Immigration Regulations https://www.gov.za/sites/default/files/gcis_document/201409/a13-020.pdf</t>
  </si>
  <si>
    <t>Economic requirements (not only linked to employment) - The sponsor must show evidence of sufficient fund. A prescribe minimum of R8500 per relative who is not a minor. In case the minor is the sponsor, no requirement for proof of income is required. Section 18(1)(A) of the Immigration Act No. 13 of 2011.</t>
  </si>
  <si>
    <t>No language requirement. Language requirement is only contemplated in terms of application for naturalisation. South African Citizenship Amendment Act, 2010 (Act No. 17 of 2010)</t>
  </si>
  <si>
    <t>Section 18(1)(A) of the Immigration Act No. 13 of 2011
”immediate family” means persons within the second step of kinship. where marriage or a spousal relationship is counted as one of such steps but any
common antecedent is not so counted. First kin relatives are those of a parent, child or husband/wife relationship; second kin relatives are brothers and sisters.
 Required proof that applicant is the relative of a citizen or permanent resident within the first step of kinship (Parents or dependents of the South African citizen or permanent resident).
Only PR's relatives’ visa may be issued for the prescribed period by the Director-General to a foreigner who is a member of the immediate family of migrants, provided that such citizen or permanent resident provides the prescribed financial assurance.
http://www.dha.gov.za/index.php/immigration-services/permanent-residency/10-immigration-services/970-documents-required-relative-of-a-south-african-citizen-or-permanent-residence-holder</t>
  </si>
  <si>
    <t xml:space="preserve">There is no resident requirement. However, family reunion is avaiable only for immediate family member of a South African citizen or permanent resident, once the financial means as contemplated in the Immigration Act, 2002 (Act No. 13 of 2002) have been complied with. The permanent resident needs to provide the prescribed financial assurance. 
However according to Section 3(c) of the Refugees Act) families of refugees and asylum seekers are allowed to unit with their families as well under the same permit or status of sponsor.
</t>
  </si>
  <si>
    <r>
      <rPr>
        <b/>
        <sz val="10"/>
        <color indexed="8"/>
        <rFont val="Calibri"/>
        <family val="2"/>
      </rPr>
      <t>100</t>
    </r>
    <r>
      <rPr>
        <sz val="10"/>
        <color indexed="8"/>
        <rFont val="Calibri"/>
        <family val="2"/>
      </rPr>
      <t xml:space="preserve"> - After ≤ 3 years
</t>
    </r>
    <r>
      <rPr>
        <b/>
        <sz val="10"/>
        <color indexed="8"/>
        <rFont val="Calibri"/>
        <family val="2"/>
      </rPr>
      <t>50</t>
    </r>
    <r>
      <rPr>
        <sz val="10"/>
        <color indexed="8"/>
        <rFont val="Calibri"/>
        <family val="2"/>
      </rPr>
      <t xml:space="preserve">  - After &gt; 3 ≤ 5 years
</t>
    </r>
    <r>
      <rPr>
        <b/>
        <sz val="10"/>
        <color indexed="8"/>
        <rFont val="Calibri"/>
        <family val="2"/>
      </rPr>
      <t>0</t>
    </r>
    <r>
      <rPr>
        <sz val="10"/>
        <color indexed="8"/>
        <rFont val="Calibri"/>
        <family val="2"/>
      </rPr>
      <t xml:space="preserve"> - After &gt; 5 years, upon certain conditions or no right (e.g. normal procedure for residence)</t>
    </r>
  </si>
  <si>
    <r>
      <rPr>
        <b/>
        <sz val="10"/>
        <color indexed="8"/>
        <rFont val="Calibri"/>
        <family val="2"/>
      </rPr>
      <t>100</t>
    </r>
    <r>
      <rPr>
        <sz val="10"/>
        <color indexed="8"/>
        <rFont val="Calibri"/>
        <family val="2"/>
      </rPr>
      <t xml:space="preserve"> - All elements
</t>
    </r>
    <r>
      <rPr>
        <b/>
        <sz val="10"/>
        <color indexed="8"/>
        <rFont val="Calibri"/>
        <family val="2"/>
      </rPr>
      <t>50</t>
    </r>
    <r>
      <rPr>
        <sz val="10"/>
        <color indexed="8"/>
        <rFont val="Calibri"/>
        <family val="2"/>
      </rPr>
      <t xml:space="preserve"> - Elements include any of these or other but not all 
</t>
    </r>
    <r>
      <rPr>
        <b/>
        <sz val="10"/>
        <color indexed="8"/>
        <rFont val="Calibri"/>
        <family val="2"/>
      </rPr>
      <t>0</t>
    </r>
    <r>
      <rPr>
        <sz val="10"/>
        <color indexed="8"/>
        <rFont val="Calibri"/>
        <family val="2"/>
      </rPr>
      <t xml:space="preserve"> - No elements </t>
    </r>
  </si>
  <si>
    <r>
      <rPr>
        <b/>
        <sz val="10"/>
        <color indexed="8"/>
        <rFont val="Calibri"/>
        <family val="2"/>
      </rPr>
      <t xml:space="preserve">100 - </t>
    </r>
    <r>
      <rPr>
        <sz val="10"/>
        <color indexed="8"/>
        <rFont val="Calibri"/>
        <family val="2"/>
      </rPr>
      <t xml:space="preserve">No other than b
</t>
    </r>
    <r>
      <rPr>
        <b/>
        <sz val="10"/>
        <color indexed="8"/>
        <rFont val="Calibri"/>
        <family val="2"/>
      </rPr>
      <t>50</t>
    </r>
    <r>
      <rPr>
        <sz val="10"/>
        <color indexed="8"/>
        <rFont val="Calibri"/>
        <family val="2"/>
      </rPr>
      <t xml:space="preserve"> - Grounds include a,b,c
</t>
    </r>
    <r>
      <rPr>
        <b/>
        <sz val="10"/>
        <color indexed="8"/>
        <rFont val="Calibri"/>
        <family val="2"/>
      </rPr>
      <t>0</t>
    </r>
    <r>
      <rPr>
        <sz val="10"/>
        <color indexed="8"/>
        <rFont val="Calibri"/>
        <family val="2"/>
      </rPr>
      <t xml:space="preserve"> - Includes others like d (please specify) </t>
    </r>
  </si>
  <si>
    <r>
      <rPr>
        <b/>
        <sz val="10"/>
        <color indexed="8"/>
        <rFont val="Calibri"/>
        <family val="2"/>
      </rPr>
      <t>100</t>
    </r>
    <r>
      <rPr>
        <sz val="10"/>
        <color indexed="8"/>
        <rFont val="Calibri"/>
        <family val="2"/>
      </rPr>
      <t xml:space="preserve"> - Equal to sponsor's residence permit and renewable 
</t>
    </r>
    <r>
      <rPr>
        <b/>
        <sz val="10"/>
        <color indexed="8"/>
        <rFont val="Calibri"/>
        <family val="2"/>
      </rPr>
      <t>50</t>
    </r>
    <r>
      <rPr>
        <sz val="10"/>
        <color indexed="8"/>
        <rFont val="Calibri"/>
        <family val="2"/>
      </rPr>
      <t xml:space="preserve"> - Not equal to sponsor’s but ≥ 1 year renewable permit
</t>
    </r>
    <r>
      <rPr>
        <b/>
        <sz val="10"/>
        <color indexed="8"/>
        <rFont val="Calibri"/>
        <family val="2"/>
      </rPr>
      <t>0</t>
    </r>
    <r>
      <rPr>
        <sz val="10"/>
        <color indexed="8"/>
        <rFont val="Calibri"/>
        <family val="2"/>
      </rPr>
      <t xml:space="preserve"> - &lt; 1 year renewable permit or new application necessary</t>
    </r>
  </si>
  <si>
    <r>
      <rPr>
        <b/>
        <sz val="10"/>
        <color indexed="8"/>
        <rFont val="Calibri"/>
        <family val="2"/>
      </rPr>
      <t>100</t>
    </r>
    <r>
      <rPr>
        <sz val="10"/>
        <color indexed="8"/>
        <rFont val="Calibri"/>
        <family val="2"/>
      </rPr>
      <t xml:space="preserve"> - None  
</t>
    </r>
    <r>
      <rPr>
        <b/>
        <sz val="10"/>
        <color indexed="8"/>
        <rFont val="Calibri"/>
        <family val="2"/>
      </rPr>
      <t>50</t>
    </r>
    <r>
      <rPr>
        <sz val="10"/>
        <color indexed="8"/>
        <rFont val="Calibri"/>
        <family val="2"/>
      </rPr>
      <t xml:space="preserve"> - Appropriate accommodation meeting the general health and safety standards
</t>
    </r>
    <r>
      <rPr>
        <b/>
        <sz val="10"/>
        <color indexed="8"/>
        <rFont val="Calibri"/>
        <family val="2"/>
      </rPr>
      <t xml:space="preserve">0 - </t>
    </r>
    <r>
      <rPr>
        <sz val="10"/>
        <color indexed="8"/>
        <rFont val="Calibri"/>
        <family val="2"/>
      </rPr>
      <t>Further requirements (please specify)</t>
    </r>
  </si>
  <si>
    <r>
      <rPr>
        <b/>
        <sz val="10"/>
        <color indexed="8"/>
        <rFont val="Calibri"/>
        <family val="2"/>
      </rPr>
      <t>100</t>
    </r>
    <r>
      <rPr>
        <sz val="10"/>
        <color indexed="8"/>
        <rFont val="Calibri"/>
        <family val="2"/>
      </rPr>
      <t xml:space="preserve"> -  A1 or less set as standard
</t>
    </r>
    <r>
      <rPr>
        <b/>
        <sz val="10"/>
        <color indexed="8"/>
        <rFont val="Calibri"/>
        <family val="2"/>
      </rPr>
      <t>50</t>
    </r>
    <r>
      <rPr>
        <sz val="10"/>
        <color indexed="8"/>
        <rFont val="Calibri"/>
        <family val="2"/>
      </rPr>
      <t xml:space="preserve"> - A2 set as standard
</t>
    </r>
    <r>
      <rPr>
        <b/>
        <sz val="10"/>
        <color indexed="8"/>
        <rFont val="Calibri"/>
        <family val="2"/>
      </rPr>
      <t>0</t>
    </r>
    <r>
      <rPr>
        <sz val="10"/>
        <color indexed="8"/>
        <rFont val="Calibri"/>
        <family val="2"/>
      </rPr>
      <t xml:space="preserve"> - B1 or higher set as standard. OR no standards, based on administrative discretion. (please specify which)</t>
    </r>
  </si>
  <si>
    <r>
      <rPr>
        <b/>
        <sz val="10"/>
        <color indexed="8"/>
        <rFont val="Calibri"/>
        <family val="2"/>
      </rPr>
      <t xml:space="preserve">100 </t>
    </r>
    <r>
      <rPr>
        <sz val="10"/>
        <color indexed="8"/>
        <rFont val="Calibri"/>
        <family val="2"/>
      </rPr>
      <t xml:space="preserve">- No Requirement OR Voluntary course/information (please specify which)
</t>
    </r>
    <r>
      <rPr>
        <b/>
        <sz val="10"/>
        <color indexed="8"/>
        <rFont val="Calibri"/>
        <family val="2"/>
      </rPr>
      <t>50</t>
    </r>
    <r>
      <rPr>
        <sz val="10"/>
        <color indexed="8"/>
        <rFont val="Calibri"/>
        <family val="2"/>
      </rPr>
      <t xml:space="preserve"> - Requirement to take a language course
</t>
    </r>
    <r>
      <rPr>
        <b/>
        <sz val="10"/>
        <color indexed="8"/>
        <rFont val="Calibri"/>
        <family val="2"/>
      </rPr>
      <t>0</t>
    </r>
    <r>
      <rPr>
        <sz val="10"/>
        <color indexed="8"/>
        <rFont val="Calibri"/>
        <family val="2"/>
      </rPr>
      <t xml:space="preserve"> - Requirement includes language test/assessment</t>
    </r>
  </si>
  <si>
    <r>
      <rPr>
        <b/>
        <sz val="10"/>
        <color indexed="8"/>
        <rFont val="Calibri"/>
        <family val="2"/>
      </rPr>
      <t xml:space="preserve">100- </t>
    </r>
    <r>
      <rPr>
        <sz val="10"/>
        <color indexed="8"/>
        <rFont val="Calibri"/>
        <family val="2"/>
      </rPr>
      <t xml:space="preserve"> None measure OR voluntary information/course (please specify)
</t>
    </r>
    <r>
      <rPr>
        <b/>
        <sz val="10"/>
        <color indexed="8"/>
        <rFont val="Calibri"/>
        <family val="2"/>
      </rPr>
      <t>50</t>
    </r>
    <r>
      <rPr>
        <sz val="10"/>
        <color indexed="8"/>
        <rFont val="Calibri"/>
        <family val="2"/>
      </rPr>
      <t xml:space="preserve"> - Requirement to take an integration course
</t>
    </r>
    <r>
      <rPr>
        <b/>
        <sz val="10"/>
        <color indexed="8"/>
        <rFont val="Calibri"/>
        <family val="2"/>
      </rPr>
      <t>0</t>
    </r>
    <r>
      <rPr>
        <sz val="10"/>
        <color indexed="8"/>
        <rFont val="Calibri"/>
        <family val="2"/>
      </rPr>
      <t xml:space="preserve"> - Requirement to pass an integration test/assessment</t>
    </r>
  </si>
  <si>
    <r>
      <rPr>
        <b/>
        <sz val="10"/>
        <color indexed="8"/>
        <rFont val="Calibri"/>
        <family val="2"/>
      </rPr>
      <t>100</t>
    </r>
    <r>
      <rPr>
        <sz val="10"/>
        <color indexed="8"/>
        <rFont val="Calibri"/>
        <family val="2"/>
      </rPr>
      <t xml:space="preserve"> - No Requirement OR Voluntary course/information (please specify which)
</t>
    </r>
    <r>
      <rPr>
        <b/>
        <sz val="10"/>
        <color indexed="8"/>
        <rFont val="Calibri"/>
        <family val="2"/>
      </rPr>
      <t>50</t>
    </r>
    <r>
      <rPr>
        <sz val="10"/>
        <color indexed="8"/>
        <rFont val="Calibri"/>
        <family val="2"/>
      </rPr>
      <t xml:space="preserve"> - Requirement to take a language course
</t>
    </r>
    <r>
      <rPr>
        <b/>
        <sz val="10"/>
        <color indexed="8"/>
        <rFont val="Calibri"/>
        <family val="2"/>
      </rPr>
      <t>0</t>
    </r>
    <r>
      <rPr>
        <sz val="10"/>
        <color indexed="8"/>
        <rFont val="Calibri"/>
        <family val="2"/>
      </rPr>
      <t xml:space="preserve"> - Requirement includes language test/assessment</t>
    </r>
  </si>
  <si>
    <r>
      <rPr>
        <b/>
        <sz val="10"/>
        <color indexed="8"/>
        <rFont val="Calibri"/>
        <family val="2"/>
      </rPr>
      <t>100</t>
    </r>
    <r>
      <rPr>
        <sz val="10"/>
        <color indexed="8"/>
        <rFont val="Calibri"/>
        <family val="2"/>
      </rPr>
      <t xml:space="preserve"> - Allowed for both a) and b)
</t>
    </r>
    <r>
      <rPr>
        <b/>
        <sz val="10"/>
        <color indexed="8"/>
        <rFont val="Calibri"/>
        <family val="2"/>
      </rPr>
      <t>75</t>
    </r>
    <r>
      <rPr>
        <sz val="10"/>
        <color indexed="8"/>
        <rFont val="Calibri"/>
        <family val="2"/>
      </rPr>
      <t xml:space="preserve"> - Allowed for either a) or b)
</t>
    </r>
    <r>
      <rPr>
        <b/>
        <sz val="10"/>
        <color indexed="8"/>
        <rFont val="Calibri"/>
        <family val="2"/>
      </rPr>
      <t>50</t>
    </r>
    <r>
      <rPr>
        <sz val="10"/>
        <color indexed="8"/>
        <rFont val="Calibri"/>
        <family val="2"/>
      </rPr>
      <t xml:space="preserve"> - Restrictive definition of dependency (e.g. only one ground e.g. poor health or income or no access to social benefits) for both a) and b)
</t>
    </r>
    <r>
      <rPr>
        <b/>
        <sz val="10"/>
        <color indexed="8"/>
        <rFont val="Calibri"/>
        <family val="2"/>
      </rPr>
      <t>25</t>
    </r>
    <r>
      <rPr>
        <sz val="10"/>
        <color indexed="8"/>
        <rFont val="Calibri"/>
        <family val="2"/>
      </rPr>
      <t xml:space="preserve"> - Restrictive definition of dependency (e.g. only one ground e.g. poor health or income or no access to social benefits) for either a) or b)
</t>
    </r>
    <r>
      <rPr>
        <b/>
        <sz val="10"/>
        <color indexed="8"/>
        <rFont val="Calibri"/>
        <family val="2"/>
      </rPr>
      <t>0</t>
    </r>
    <r>
      <rPr>
        <sz val="10"/>
        <color indexed="8"/>
        <rFont val="Calibri"/>
        <family val="2"/>
      </rPr>
      <t xml:space="preserve"> - Not allowed or by discretion/exception for both a) and b)</t>
    </r>
  </si>
  <si>
    <r>
      <rPr>
        <b/>
        <sz val="10"/>
        <color indexed="8"/>
        <rFont val="Calibri"/>
        <family val="2"/>
      </rPr>
      <t>100</t>
    </r>
    <r>
      <rPr>
        <sz val="10"/>
        <color indexed="8"/>
        <rFont val="Calibri"/>
        <family val="2"/>
      </rPr>
      <t xml:space="preserve"> - No residence requirement
</t>
    </r>
    <r>
      <rPr>
        <b/>
        <sz val="10"/>
        <color indexed="8"/>
        <rFont val="Calibri"/>
        <family val="2"/>
      </rPr>
      <t>50</t>
    </r>
    <r>
      <rPr>
        <sz val="10"/>
        <color indexed="8"/>
        <rFont val="Calibri"/>
        <family val="2"/>
      </rPr>
      <t xml:space="preserve"> - ≤  1 year
</t>
    </r>
    <r>
      <rPr>
        <b/>
        <sz val="10"/>
        <color indexed="8"/>
        <rFont val="Calibri"/>
        <family val="2"/>
      </rPr>
      <t xml:space="preserve">0 </t>
    </r>
    <r>
      <rPr>
        <sz val="10"/>
        <color indexed="8"/>
        <rFont val="Calibri"/>
        <family val="2"/>
      </rPr>
      <t>- &gt;1 year or no legal entitlement to family reunification for ordinary residents.</t>
    </r>
  </si>
  <si>
    <r>
      <t>Residence requirement for ordinary legal residents (sponsor)
Note: "Residence" is defined as the whole period of lawful and habitual stay since entry. For instance, if the requirement is 6 months as a permanent resident, which itself can only be obtained after 2 years' residence, please select "After &gt; 1 year"
(</t>
    </r>
    <r>
      <rPr>
        <u/>
        <sz val="10"/>
        <color indexed="8"/>
        <rFont val="Calibri"/>
        <family val="2"/>
      </rPr>
      <t>Please specify in the comment box the exact number of months required</t>
    </r>
    <r>
      <rPr>
        <sz val="10"/>
        <color indexed="8"/>
        <rFont val="Calibri"/>
        <family val="2"/>
      </rPr>
      <t>)</t>
    </r>
  </si>
  <si>
    <t>However, there is currently  a draft bill designed to limit/ exclude foreigners from  certain sectors of interest.                                                                                                                                                                                                                                                                                                                                                                                                                  https://www.gov.za/sites/default/files/gcis_document/202012/43981gen708.pdf</t>
  </si>
  <si>
    <t>Equal access, directly if they work, or through sponsors (in case of family reunite migrants that  don't work). All migrants, refugees refugees and asylum seekers who are legally in the country have equal access to social security as citizens if they fullfil the prescribe conditions.</t>
  </si>
  <si>
    <t>No such measures by governments</t>
  </si>
  <si>
    <t>No such measures by governments, mainly by NGOs</t>
  </si>
  <si>
    <t>SAQA (South African Qualifications Authority), but it linked to having obtained the degree abroad. The SAQA produe for evaluating qualifications obtained abroad is the same for both South Africans and foreigners.</t>
  </si>
  <si>
    <t xml:space="preserve">Access to higher education is open to all foreigners except as stated in the immigration Act 13 of 2002. However, No foreigner may displace a South African citizen/resident at a local educational institution. Thus refugees and Asylum seekers as well as international students have access to higher education as national.
Study grants are conditional on the source of the gant and the student meeting the requirements for eligibility. These are specific grants for South African citizens and permenent residents. </t>
  </si>
  <si>
    <t xml:space="preserve">Employment Services Act 2014: Comprehensive and integrated free public employment services for foreigners according to the the Immigration Act (A and B)
https://www.gov.za/documents/employment-services-act
http://www.labour.gov.za/About-Us/Pages/PUBLIC-EMPLOYMENT-SERVICES.aspx
</t>
  </si>
  <si>
    <t>All foreigners in South Africa are free to establish their sole propriortorship or other forms of business and to freely compete in the economic space</t>
  </si>
  <si>
    <t xml:space="preserve">Migrants such as PRP holders, refugees with appropriate skills are not precluded from the public sector. Government employs nurses, doctors and teachers  who are migrants especially if they obtained their qualification in the Republic. 
</t>
  </si>
  <si>
    <t xml:space="preserve">- YES for a. Permanent residents http://www.dha.gov.za/index.php/immigration-services/permanent-residency
- NOT for B, temporary work visa are most of the time linked to the employment contract. under these work visas, migrants cannot change employers. http://www.dha.gov.za/index.php/immigration-services/types-of-temporary-permits
- NOT for c. Residents on family reunion permits (same as sponsor) --&gt; according to the Immigration Act 13 of 2002, art. 18(b): "The holder of a relative’s permit may not conduct work". They can work only if reunite to SA citizenship or perment residents 
http://www.dha.gov.za/index.php/immigration-services/types-of-temporary-permits
In general, all foreigners with a valid work permit are eligible to work in any department and in any sector in the SA economy. However, while the constitution seeks to promote equity, and Promotion of Equality and Prevention of Unfair Discrimination Act, 2000 (Act No. 4 of 2000), the current trend shows that inequality in access to employment is well documented. Employer are precluded from employing any foreigner unless they have satisfied the BEE conditions which states that employers must satisfy themselves that there are no other persons in the Republic with suitable skills to fill a vacancy, before recruiting a foreign national.
</t>
  </si>
  <si>
    <r>
      <rPr>
        <b/>
        <sz val="10"/>
        <color indexed="8"/>
        <rFont val="Calibri"/>
        <family val="2"/>
      </rPr>
      <t xml:space="preserve">100 - </t>
    </r>
    <r>
      <rPr>
        <sz val="10"/>
        <color indexed="8"/>
        <rFont val="Calibri"/>
        <family val="2"/>
      </rPr>
      <t xml:space="preserve">All of them
</t>
    </r>
    <r>
      <rPr>
        <b/>
        <sz val="10"/>
        <color indexed="8"/>
        <rFont val="Calibri"/>
        <family val="2"/>
      </rPr>
      <t>50</t>
    </r>
    <r>
      <rPr>
        <sz val="10"/>
        <color indexed="8"/>
        <rFont val="Calibri"/>
        <family val="2"/>
      </rPr>
      <t xml:space="preserve"> - A and (C or certain categories of B) 
</t>
    </r>
    <r>
      <rPr>
        <b/>
        <sz val="10"/>
        <color indexed="8"/>
        <rFont val="Calibri"/>
        <family val="2"/>
      </rPr>
      <t>0</t>
    </r>
    <r>
      <rPr>
        <sz val="10"/>
        <color indexed="8"/>
        <rFont val="Calibri"/>
        <family val="2"/>
      </rPr>
      <t xml:space="preserve"> - Only A or none</t>
    </r>
  </si>
  <si>
    <r>
      <t>100</t>
    </r>
    <r>
      <rPr>
        <sz val="10"/>
        <color indexed="8"/>
        <rFont val="Calibri"/>
        <family val="2"/>
      </rPr>
      <t xml:space="preserve"> - Same procedures and fees as for nationals 
</t>
    </r>
    <r>
      <rPr>
        <b/>
        <sz val="10"/>
        <color indexed="8"/>
        <rFont val="Calibri"/>
        <family val="2"/>
      </rPr>
      <t>50</t>
    </r>
    <r>
      <rPr>
        <sz val="10"/>
        <color indexed="8"/>
        <rFont val="Calibri"/>
        <family val="2"/>
      </rPr>
      <t xml:space="preserve"> - Different procedure than for nationals (e.g. more documents and/or higher fees are required)
</t>
    </r>
    <r>
      <rPr>
        <b/>
        <sz val="10"/>
        <color indexed="8"/>
        <rFont val="Calibri"/>
        <family val="2"/>
      </rPr>
      <t>0</t>
    </r>
    <r>
      <rPr>
        <sz val="10"/>
        <color indexed="8"/>
        <rFont val="Calibri"/>
        <family val="2"/>
      </rPr>
      <t xml:space="preserve"> - Ad hoc/No procedure for recognition of titles for certain TCN residents or certain fields of study (e.g. recognition depending on mutual recognition agreements)</t>
    </r>
  </si>
  <si>
    <r>
      <rPr>
        <b/>
        <sz val="10"/>
        <color indexed="8"/>
        <rFont val="Calibri"/>
        <family val="2"/>
      </rPr>
      <t>100</t>
    </r>
    <r>
      <rPr>
        <sz val="10"/>
        <color indexed="8"/>
        <rFont val="Calibri"/>
        <family val="2"/>
      </rPr>
      <t xml:space="preserve"> - All of them has access to both 1) and 2)
67 - All of them has access to 1) 
</t>
    </r>
    <r>
      <rPr>
        <b/>
        <sz val="10"/>
        <color indexed="8"/>
        <rFont val="Calibri"/>
        <family val="2"/>
      </rPr>
      <t>33</t>
    </r>
    <r>
      <rPr>
        <sz val="10"/>
        <color indexed="8"/>
        <rFont val="Calibri"/>
        <family val="2"/>
      </rPr>
      <t xml:space="preserve"> - A and (C or certain categories of B) has equal access to 1)
</t>
    </r>
    <r>
      <rPr>
        <b/>
        <sz val="10"/>
        <color indexed="8"/>
        <rFont val="Calibri"/>
        <family val="2"/>
      </rPr>
      <t>0</t>
    </r>
    <r>
      <rPr>
        <sz val="10"/>
        <color indexed="8"/>
        <rFont val="Calibri"/>
        <family val="2"/>
      </rPr>
      <t xml:space="preserve"> - Only A or none has equal access to 1) 
</t>
    </r>
  </si>
  <si>
    <r>
      <rPr>
        <b/>
        <sz val="10"/>
        <color indexed="8"/>
        <rFont val="Calibri"/>
        <family val="2"/>
      </rPr>
      <t>100</t>
    </r>
    <r>
      <rPr>
        <sz val="10"/>
        <color indexed="8"/>
        <rFont val="Calibri"/>
        <family val="2"/>
      </rPr>
      <t xml:space="preserve"> - All of them
</t>
    </r>
    <r>
      <rPr>
        <b/>
        <sz val="10"/>
        <color indexed="8"/>
        <rFont val="Calibri"/>
        <family val="2"/>
      </rPr>
      <t>50</t>
    </r>
    <r>
      <rPr>
        <sz val="10"/>
        <color indexed="8"/>
        <rFont val="Calibri"/>
        <family val="2"/>
      </rPr>
      <t xml:space="preserve"> - A and (C or certain categories of B) 
</t>
    </r>
    <r>
      <rPr>
        <b/>
        <sz val="10"/>
        <color indexed="8"/>
        <rFont val="Calibri"/>
        <family val="2"/>
      </rPr>
      <t>0</t>
    </r>
    <r>
      <rPr>
        <sz val="10"/>
        <color indexed="8"/>
        <rFont val="Calibri"/>
        <family val="2"/>
      </rPr>
      <t xml:space="preserve"> - Only A or none</t>
    </r>
  </si>
  <si>
    <r>
      <rPr>
        <b/>
        <sz val="10"/>
        <color indexed="8"/>
        <rFont val="Calibri"/>
        <family val="2"/>
      </rPr>
      <t>100</t>
    </r>
    <r>
      <rPr>
        <sz val="10"/>
        <color indexed="8"/>
        <rFont val="Calibri"/>
        <family val="2"/>
      </rPr>
      <t xml:space="preserve"> - All of them
</t>
    </r>
    <r>
      <rPr>
        <b/>
        <sz val="10"/>
        <color indexed="8"/>
        <rFont val="Calibri"/>
        <family val="2"/>
      </rPr>
      <t>50</t>
    </r>
    <r>
      <rPr>
        <sz val="10"/>
        <color indexed="8"/>
        <rFont val="Calibri"/>
        <family val="2"/>
      </rPr>
      <t xml:space="preserve"> - A and (C or certain categories of B)
</t>
    </r>
    <r>
      <rPr>
        <b/>
        <sz val="10"/>
        <color indexed="8"/>
        <rFont val="Calibri"/>
        <family val="2"/>
      </rPr>
      <t>0</t>
    </r>
    <r>
      <rPr>
        <sz val="10"/>
        <color indexed="8"/>
        <rFont val="Calibri"/>
        <family val="2"/>
      </rPr>
      <t xml:space="preserve"> - Only A or none</t>
    </r>
  </si>
  <si>
    <t>In 2021, the government has announced the launch of a new resident visa category—Green visa—that allows residents to sponsor their parents and children [up to the age of 25 years instead 18 years in the case of sons]. The green visa will not be linked to work permits from companies and targets highly-skilled people, investors, entrepreneurs, top students and graduates. https://gulfnews.com/uae/who-can-avail-the-new-green-visas-in-the-uae-what-benefits-does-it-provide-1.82050024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</si>
</sst>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C0A]General"/>
    <numFmt numFmtId="165" formatCode="0.##"/>
    <numFmt numFmtId="166" formatCode="0.0"/>
    <numFmt numFmtId="167" formatCode="0.000000"/>
  </numFmts>
  <fonts count="77">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theme="0"/>
      <name val="Calibri"/>
      <family val="2"/>
      <scheme val="minor"/>
    </font>
    <font>
      <sz val="11"/>
      <color theme="1"/>
      <name val="Arial"/>
      <family val="2"/>
    </font>
    <font>
      <sz val="11"/>
      <color rgb="FF000000"/>
      <name val="Calibri"/>
      <family val="2"/>
    </font>
    <font>
      <sz val="10"/>
      <color rgb="FF000000"/>
      <name val="Arial"/>
      <family val="2"/>
    </font>
    <font>
      <u/>
      <sz val="11"/>
      <color theme="10"/>
      <name val="Calibri"/>
      <family val="2"/>
      <scheme val="minor"/>
    </font>
    <font>
      <sz val="11"/>
      <color theme="1"/>
      <name val="Calibri"/>
      <family val="2"/>
      <scheme val="minor"/>
    </font>
    <font>
      <sz val="10"/>
      <name val="Calibri"/>
      <family val="2"/>
      <scheme val="minor"/>
    </font>
    <font>
      <sz val="10"/>
      <name val="Arial"/>
      <family val="2"/>
    </font>
    <font>
      <sz val="10"/>
      <color theme="1"/>
      <name val="Calibri"/>
      <family val="2"/>
      <charset val="238"/>
      <scheme val="minor"/>
    </font>
    <font>
      <sz val="10"/>
      <color theme="1"/>
      <name val="Calibri"/>
      <family val="2"/>
      <scheme val="minor"/>
    </font>
    <font>
      <sz val="11"/>
      <color indexed="8"/>
      <name val="Calibri"/>
      <family val="2"/>
    </font>
    <font>
      <sz val="10"/>
      <color indexed="8"/>
      <name val="Arial"/>
      <family val="2"/>
    </font>
    <font>
      <sz val="11"/>
      <color rgb="FF9C6500"/>
      <name val="Calibri"/>
      <family val="2"/>
      <scheme val="minor"/>
    </font>
    <font>
      <sz val="11"/>
      <color rgb="FF000000"/>
      <name val="Calibri"/>
      <family val="2"/>
      <charset val="1"/>
    </font>
    <font>
      <sz val="10"/>
      <color rgb="FF000000"/>
      <name val="Calibri"/>
      <family val="2"/>
    </font>
    <font>
      <u/>
      <sz val="10"/>
      <color theme="10"/>
      <name val="Arial"/>
      <family val="2"/>
    </font>
    <font>
      <b/>
      <sz val="10"/>
      <name val="Calibri"/>
      <family val="2"/>
      <scheme val="minor"/>
    </font>
    <font>
      <b/>
      <sz val="10"/>
      <color theme="1"/>
      <name val="Calibri"/>
      <family val="2"/>
      <scheme val="minor"/>
    </font>
    <font>
      <sz val="8"/>
      <name val="Calibri"/>
      <family val="2"/>
      <scheme val="minor"/>
    </font>
    <font>
      <sz val="10"/>
      <name val="Calibri"/>
      <family val="2"/>
    </font>
    <font>
      <u/>
      <sz val="10"/>
      <name val="Calibri"/>
      <family val="2"/>
    </font>
    <font>
      <b/>
      <sz val="10"/>
      <name val="Calibri"/>
      <family val="2"/>
    </font>
    <font>
      <sz val="10"/>
      <color theme="1"/>
      <name val="Calibri"/>
      <family val="2"/>
    </font>
    <font>
      <b/>
      <sz val="10"/>
      <color rgb="FFFF0000"/>
      <name val="Calibri"/>
      <family val="2"/>
    </font>
    <font>
      <i/>
      <sz val="10"/>
      <name val="Calibri"/>
      <family val="2"/>
    </font>
    <font>
      <b/>
      <sz val="10"/>
      <color theme="1"/>
      <name val="Calibri"/>
      <family val="2"/>
    </font>
    <font>
      <i/>
      <sz val="10"/>
      <color theme="1"/>
      <name val="Calibri"/>
      <family val="2"/>
    </font>
    <font>
      <i/>
      <sz val="10"/>
      <color rgb="FFFF0000"/>
      <name val="Calibri"/>
      <family val="2"/>
    </font>
    <font>
      <sz val="10"/>
      <color rgb="FFFF0000"/>
      <name val="Calibri"/>
      <family val="2"/>
    </font>
    <font>
      <u/>
      <sz val="10"/>
      <color theme="1"/>
      <name val="Calibri"/>
      <family val="2"/>
    </font>
    <font>
      <b/>
      <sz val="10"/>
      <color rgb="FF000000"/>
      <name val="Calibri"/>
      <family val="2"/>
    </font>
    <font>
      <strike/>
      <sz val="10"/>
      <name val="Calibri"/>
      <family val="2"/>
    </font>
    <font>
      <vertAlign val="superscript"/>
      <sz val="10"/>
      <name val="Calibri"/>
      <family val="2"/>
    </font>
    <font>
      <b/>
      <u/>
      <sz val="10"/>
      <name val="Calibri"/>
      <family val="2"/>
    </font>
    <font>
      <sz val="10"/>
      <color rgb="FF9C0006"/>
      <name val="Calibri"/>
      <family val="2"/>
    </font>
    <font>
      <sz val="10"/>
      <color rgb="FF9C5700"/>
      <name val="Calibri"/>
      <family val="2"/>
    </font>
    <font>
      <i/>
      <sz val="10"/>
      <color rgb="FF000000"/>
      <name val="Calibri"/>
      <family val="2"/>
    </font>
    <font>
      <sz val="10"/>
      <color rgb="FF006100"/>
      <name val="Calibri"/>
      <family val="2"/>
    </font>
    <font>
      <sz val="10"/>
      <color indexed="8"/>
      <name val="Calibri"/>
      <family val="2"/>
    </font>
    <font>
      <b/>
      <sz val="10"/>
      <color indexed="8"/>
      <name val="Calibri"/>
      <family val="2"/>
    </font>
    <font>
      <i/>
      <sz val="10"/>
      <color indexed="8"/>
      <name val="Calibri"/>
      <family val="2"/>
    </font>
    <font>
      <i/>
      <sz val="10"/>
      <color indexed="10"/>
      <name val="Calibri"/>
      <family val="2"/>
    </font>
    <font>
      <sz val="10"/>
      <color indexed="10"/>
      <name val="Calibri"/>
      <family val="2"/>
    </font>
    <font>
      <b/>
      <i/>
      <sz val="10"/>
      <name val="Calibri"/>
      <family val="2"/>
    </font>
    <font>
      <sz val="10"/>
      <color rgb="FFFFFF00"/>
      <name val="Calibri"/>
      <family val="2"/>
    </font>
    <font>
      <b/>
      <sz val="16"/>
      <color rgb="FFFF0000"/>
      <name val="Calibri"/>
      <family val="2"/>
    </font>
    <font>
      <sz val="16"/>
      <color rgb="FFFF0000"/>
      <name val="Calibri"/>
      <family val="2"/>
    </font>
    <font>
      <i/>
      <sz val="10"/>
      <color theme="1"/>
      <name val="Calibri"/>
      <family val="2"/>
      <scheme val="minor"/>
    </font>
    <font>
      <b/>
      <sz val="16"/>
      <color rgb="FFFF0000"/>
      <name val="Calibri"/>
      <family val="2"/>
      <scheme val="minor"/>
    </font>
    <font>
      <i/>
      <sz val="10"/>
      <color theme="1"/>
      <name val="Calibri"/>
      <family val="2"/>
      <charset val="238"/>
      <scheme val="minor"/>
    </font>
    <font>
      <sz val="10"/>
      <color rgb="FF7030A0"/>
      <name val="Calibri"/>
      <family val="2"/>
      <charset val="238"/>
      <scheme val="minor"/>
    </font>
    <font>
      <sz val="10"/>
      <color rgb="FF4472C4"/>
      <name val="Times New Roman"/>
      <family val="1"/>
    </font>
    <font>
      <sz val="10"/>
      <color theme="1"/>
      <name val="Calibri"/>
      <family val="2"/>
      <charset val="238"/>
    </font>
    <font>
      <i/>
      <sz val="10"/>
      <color rgb="FFFF0000"/>
      <name val="Calibri"/>
      <family val="2"/>
      <scheme val="minor"/>
    </font>
    <font>
      <sz val="10"/>
      <color rgb="FFFF0000"/>
      <name val="Calibri"/>
      <family val="2"/>
      <scheme val="minor"/>
    </font>
    <font>
      <u/>
      <sz val="10"/>
      <color theme="1"/>
      <name val="Calibri"/>
      <family val="2"/>
      <scheme val="minor"/>
    </font>
    <font>
      <i/>
      <sz val="10"/>
      <name val="Calibri"/>
      <family val="2"/>
      <scheme val="minor"/>
    </font>
    <font>
      <sz val="10"/>
      <color theme="1"/>
      <name val="Calibri (Body)"/>
    </font>
    <font>
      <sz val="10"/>
      <name val="Calibri (Body)"/>
    </font>
    <font>
      <sz val="11"/>
      <color theme="1"/>
      <name val="Calibri (Body)"/>
    </font>
    <font>
      <b/>
      <sz val="10"/>
      <color theme="1"/>
      <name val="Calibri (Body)"/>
    </font>
    <font>
      <i/>
      <sz val="10"/>
      <color theme="1"/>
      <name val="Calibri (Body)"/>
    </font>
    <font>
      <b/>
      <sz val="16"/>
      <color theme="1"/>
      <name val="Calibri (Body)"/>
    </font>
    <font>
      <b/>
      <sz val="16"/>
      <color rgb="FFFF0000"/>
      <name val="Calibri (Body)"/>
    </font>
    <font>
      <sz val="10"/>
      <color rgb="FF000000"/>
      <name val="Calibri"/>
      <family val="2"/>
      <scheme val="minor"/>
    </font>
    <font>
      <sz val="11"/>
      <name val="Calibri"/>
      <family val="2"/>
      <scheme val="minor"/>
    </font>
    <font>
      <u/>
      <sz val="10"/>
      <color theme="1"/>
      <name val="Calibri (Body)"/>
    </font>
    <font>
      <u/>
      <sz val="10"/>
      <color rgb="FF0000FF"/>
      <name val="Calibri"/>
      <family val="2"/>
    </font>
    <font>
      <u/>
      <sz val="10"/>
      <color rgb="FF1155CC"/>
      <name val="Calibri"/>
      <family val="2"/>
    </font>
    <font>
      <sz val="11"/>
      <name val="Arial"/>
      <family val="2"/>
    </font>
    <font>
      <sz val="10"/>
      <color rgb="FF1155CC"/>
      <name val="Calibri"/>
      <family val="2"/>
    </font>
    <font>
      <sz val="10"/>
      <color theme="1"/>
      <name val="Arial"/>
      <family val="2"/>
    </font>
    <font>
      <u/>
      <sz val="10"/>
      <color indexed="8"/>
      <name val="Calibri"/>
      <family val="2"/>
    </font>
  </fonts>
  <fills count="21">
    <fill>
      <patternFill patternType="none"/>
    </fill>
    <fill>
      <patternFill patternType="gray125"/>
    </fill>
    <fill>
      <patternFill patternType="solid">
        <fgColor rgb="FFC6EFCE"/>
      </patternFill>
    </fill>
    <fill>
      <patternFill patternType="solid">
        <fgColor rgb="FFFFC7CE"/>
      </patternFill>
    </fill>
    <fill>
      <patternFill patternType="solid">
        <fgColor theme="2"/>
        <bgColor indexed="64"/>
      </patternFill>
    </fill>
    <fill>
      <patternFill patternType="solid">
        <fgColor theme="2" tint="-9.9978637043366805E-2"/>
        <bgColor indexed="64"/>
      </patternFill>
    </fill>
    <fill>
      <patternFill patternType="solid">
        <fgColor rgb="FFFFEB9C"/>
      </patternFill>
    </fill>
    <fill>
      <patternFill patternType="solid">
        <fgColor theme="8"/>
      </patternFill>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rgb="FFE7E6E6"/>
        <bgColor rgb="FFD0CECE"/>
      </patternFill>
    </fill>
    <fill>
      <patternFill patternType="solid">
        <fgColor theme="0" tint="-4.9989318521683403E-2"/>
        <bgColor indexed="64"/>
      </patternFill>
    </fill>
    <fill>
      <patternFill patternType="solid">
        <fgColor rgb="FFFF0000"/>
        <bgColor indexed="64"/>
      </patternFill>
    </fill>
    <fill>
      <patternFill patternType="solid">
        <fgColor theme="0"/>
        <bgColor rgb="FF33CCCC"/>
      </patternFill>
    </fill>
    <fill>
      <patternFill patternType="solid">
        <fgColor theme="2"/>
        <bgColor rgb="FFD0CECE"/>
      </patternFill>
    </fill>
    <fill>
      <patternFill patternType="solid">
        <fgColor theme="2"/>
        <bgColor rgb="FFE7E6E6"/>
      </patternFill>
    </fill>
    <fill>
      <patternFill patternType="solid">
        <fgColor theme="2"/>
        <bgColor rgb="FFCCCCFF"/>
      </patternFill>
    </fill>
    <fill>
      <patternFill patternType="solid">
        <fgColor rgb="FFE7E6E6"/>
        <bgColor rgb="FFE7E6E6"/>
      </patternFill>
    </fill>
    <fill>
      <patternFill patternType="solid">
        <fgColor theme="0"/>
        <bgColor theme="0"/>
      </patternFill>
    </fill>
    <fill>
      <patternFill patternType="solid">
        <fgColor rgb="FFFFFFFF"/>
        <b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style="thin">
        <color auto="1"/>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51">
    <xf numFmtId="0" fontId="0" fillId="0" borderId="0"/>
    <xf numFmtId="0" fontId="1" fillId="2" borderId="0" applyNumberFormat="0" applyBorder="0" applyAlignment="0" applyProtection="0"/>
    <xf numFmtId="0" fontId="2" fillId="3" borderId="0" applyNumberFormat="0" applyBorder="0" applyAlignment="0" applyProtection="0"/>
    <xf numFmtId="0" fontId="3" fillId="6" borderId="0" applyNumberFormat="0" applyBorder="0" applyAlignment="0" applyProtection="0"/>
    <xf numFmtId="0" fontId="4" fillId="7" borderId="0" applyNumberFormat="0" applyBorder="0" applyAlignment="0" applyProtection="0"/>
    <xf numFmtId="0" fontId="5" fillId="0" borderId="0"/>
    <xf numFmtId="164" fontId="6" fillId="0" borderId="0"/>
    <xf numFmtId="0" fontId="8" fillId="0" borderId="0" applyNumberFormat="0" applyFill="0" applyBorder="0" applyAlignment="0" applyProtection="0"/>
    <xf numFmtId="0" fontId="9" fillId="0" borderId="0"/>
    <xf numFmtId="0" fontId="11" fillId="0" borderId="0"/>
    <xf numFmtId="0" fontId="11" fillId="0" borderId="0">
      <alignment vertical="center"/>
    </xf>
    <xf numFmtId="0" fontId="11" fillId="0" borderId="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6" fillId="0" borderId="0"/>
    <xf numFmtId="0" fontId="14" fillId="0" borderId="0"/>
    <xf numFmtId="0" fontId="15" fillId="0" borderId="0" applyBorder="0" applyProtection="0"/>
    <xf numFmtId="0" fontId="15" fillId="0" borderId="0" applyBorder="0" applyProtection="0"/>
    <xf numFmtId="0" fontId="15" fillId="0" borderId="0" applyBorder="0" applyProtection="0"/>
    <xf numFmtId="0" fontId="15" fillId="0" borderId="0" applyBorder="0" applyProtection="0"/>
    <xf numFmtId="0" fontId="15" fillId="0" borderId="0" applyBorder="0" applyProtection="0"/>
    <xf numFmtId="0" fontId="15" fillId="0" borderId="0" applyBorder="0" applyProtection="0"/>
    <xf numFmtId="0" fontId="15" fillId="0" borderId="0" applyBorder="0" applyProtection="0"/>
    <xf numFmtId="0" fontId="15" fillId="0" borderId="0" applyBorder="0" applyProtection="0"/>
    <xf numFmtId="0" fontId="15" fillId="0" borderId="0" applyBorder="0" applyProtection="0"/>
    <xf numFmtId="0" fontId="15" fillId="0" borderId="0" applyBorder="0" applyProtection="0"/>
    <xf numFmtId="0" fontId="15" fillId="0" borderId="0" applyBorder="0" applyProtection="0">
      <alignment vertical="center"/>
    </xf>
    <xf numFmtId="0" fontId="16" fillId="6" borderId="0" applyNumberFormat="0" applyBorder="0" applyAlignment="0" applyProtection="0"/>
    <xf numFmtId="0" fontId="17" fillId="0" borderId="0"/>
    <xf numFmtId="0" fontId="7" fillId="0" borderId="0" applyBorder="0" applyProtection="0">
      <alignment vertical="center"/>
    </xf>
    <xf numFmtId="0" fontId="19" fillId="0" borderId="0" applyNumberFormat="0" applyFill="0" applyBorder="0" applyAlignment="0" applyProtection="0">
      <alignment vertical="top"/>
      <protection locked="0"/>
    </xf>
    <xf numFmtId="0" fontId="5" fillId="0" borderId="0"/>
    <xf numFmtId="0" fontId="7" fillId="0" borderId="0" applyNumberFormat="0" applyBorder="0" applyProtection="0"/>
    <xf numFmtId="0" fontId="7" fillId="0" borderId="0" applyNumberFormat="0" applyBorder="0" applyProtection="0"/>
    <xf numFmtId="0" fontId="8"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 fillId="0" borderId="0" applyNumberFormat="0" applyBorder="0" applyProtection="0">
      <alignment vertical="center"/>
    </xf>
    <xf numFmtId="0" fontId="3" fillId="6" borderId="0" applyNumberFormat="0" applyBorder="0" applyAlignment="0" applyProtection="0"/>
  </cellStyleXfs>
  <cellXfs count="877">
    <xf numFmtId="0" fontId="0" fillId="0" borderId="0" xfId="0"/>
    <xf numFmtId="0" fontId="10" fillId="0" borderId="1" xfId="0" applyFont="1" applyBorder="1" applyAlignment="1">
      <alignment horizontal="left" vertical="center" wrapText="1"/>
    </xf>
    <xf numFmtId="1" fontId="0" fillId="0" borderId="1" xfId="0" applyNumberFormat="1" applyBorder="1" applyAlignment="1">
      <alignment horizontal="center" vertical="center" wrapText="1"/>
    </xf>
    <xf numFmtId="0" fontId="0" fillId="0" borderId="1" xfId="0" applyBorder="1" applyAlignment="1">
      <alignment horizontal="left" vertical="center"/>
    </xf>
    <xf numFmtId="0" fontId="13" fillId="0" borderId="1" xfId="0" applyFont="1" applyBorder="1" applyAlignment="1">
      <alignment horizontal="left" vertical="center" wrapText="1"/>
    </xf>
    <xf numFmtId="1" fontId="0" fillId="0" borderId="1" xfId="0" applyNumberFormat="1" applyBorder="1" applyAlignment="1">
      <alignment horizontal="center" vertical="center"/>
    </xf>
    <xf numFmtId="0" fontId="13" fillId="0" borderId="1" xfId="0" applyFont="1" applyBorder="1" applyAlignment="1">
      <alignment horizontal="center" vertical="center" wrapText="1"/>
    </xf>
    <xf numFmtId="0" fontId="12" fillId="0" borderId="0" xfId="0" applyFont="1" applyAlignment="1">
      <alignment horizontal="center" vertical="center"/>
    </xf>
    <xf numFmtId="1" fontId="23" fillId="0" borderId="1" xfId="0" applyNumberFormat="1" applyFont="1" applyFill="1" applyBorder="1" applyAlignment="1">
      <alignment horizontal="center" vertical="center" wrapText="1"/>
    </xf>
    <xf numFmtId="0" fontId="12" fillId="0" borderId="1" xfId="0" applyFont="1" applyBorder="1" applyAlignment="1">
      <alignment horizontal="center" vertical="center"/>
    </xf>
    <xf numFmtId="0" fontId="23" fillId="0" borderId="1" xfId="0" applyFont="1" applyFill="1" applyBorder="1" applyAlignment="1">
      <alignment horizontal="left" vertical="center"/>
    </xf>
    <xf numFmtId="0" fontId="23" fillId="0" borderId="1" xfId="0" applyFont="1" applyFill="1" applyBorder="1" applyAlignment="1">
      <alignment horizontal="left" vertical="center" wrapText="1"/>
    </xf>
    <xf numFmtId="0" fontId="18" fillId="0" borderId="0" xfId="33" applyFont="1" applyAlignment="1">
      <alignment horizontal="center" vertical="center"/>
    </xf>
    <xf numFmtId="0" fontId="18" fillId="4" borderId="0" xfId="33" applyFont="1" applyFill="1" applyAlignment="1">
      <alignment horizontal="center" vertical="center"/>
    </xf>
    <xf numFmtId="0" fontId="23" fillId="0" borderId="1" xfId="33" applyFont="1" applyFill="1" applyBorder="1" applyAlignment="1">
      <alignment horizontal="left" vertical="center"/>
    </xf>
    <xf numFmtId="0" fontId="23" fillId="0" borderId="1" xfId="33" applyFont="1" applyFill="1" applyBorder="1" applyAlignment="1">
      <alignment horizontal="left" vertical="center" wrapText="1"/>
    </xf>
    <xf numFmtId="0" fontId="18" fillId="0" borderId="0" xfId="33" applyFont="1" applyAlignment="1">
      <alignment horizontal="center" vertical="center" wrapText="1"/>
    </xf>
    <xf numFmtId="0" fontId="18" fillId="0" borderId="0" xfId="33" applyFont="1" applyAlignment="1">
      <alignment horizontal="left" vertical="center"/>
    </xf>
    <xf numFmtId="0" fontId="23" fillId="0" borderId="0" xfId="11" applyFont="1" applyAlignment="1">
      <alignment horizontal="center" vertical="center"/>
    </xf>
    <xf numFmtId="0" fontId="23" fillId="0" borderId="1" xfId="0" applyFont="1" applyFill="1" applyBorder="1" applyAlignment="1">
      <alignment horizontal="center" vertical="center" wrapText="1"/>
    </xf>
    <xf numFmtId="0" fontId="24" fillId="0" borderId="1" xfId="0" applyFont="1" applyFill="1" applyBorder="1" applyAlignment="1">
      <alignment horizontal="left" vertical="center"/>
    </xf>
    <xf numFmtId="0" fontId="23" fillId="0" borderId="1" xfId="31" applyFont="1" applyFill="1" applyBorder="1" applyAlignment="1" applyProtection="1">
      <alignment horizontal="left" vertical="center"/>
    </xf>
    <xf numFmtId="0" fontId="24" fillId="0" borderId="1" xfId="0" applyFont="1" applyFill="1" applyBorder="1" applyAlignment="1">
      <alignment horizontal="left" vertical="center" wrapText="1"/>
    </xf>
    <xf numFmtId="0" fontId="24" fillId="0" borderId="1" xfId="31" applyFont="1" applyFill="1" applyBorder="1" applyAlignment="1" applyProtection="1">
      <alignment horizontal="left" vertical="center"/>
    </xf>
    <xf numFmtId="0" fontId="24" fillId="0" borderId="1" xfId="31" applyFont="1" applyFill="1" applyBorder="1" applyAlignment="1" applyProtection="1">
      <alignment horizontal="left" vertical="center" wrapText="1"/>
    </xf>
    <xf numFmtId="0" fontId="24" fillId="0" borderId="1" xfId="31" applyNumberFormat="1" applyFont="1" applyFill="1" applyBorder="1" applyAlignment="1" applyProtection="1">
      <alignment horizontal="left" vertical="center"/>
    </xf>
    <xf numFmtId="0" fontId="24" fillId="0" borderId="1" xfId="31" applyFont="1" applyFill="1" applyBorder="1" applyAlignment="1" applyProtection="1">
      <alignment horizontal="center" vertical="center" wrapText="1"/>
    </xf>
    <xf numFmtId="0" fontId="26" fillId="0" borderId="1" xfId="0" applyFont="1" applyBorder="1" applyAlignment="1">
      <alignment horizontal="center" vertical="center" wrapText="1"/>
    </xf>
    <xf numFmtId="0" fontId="26" fillId="0" borderId="1" xfId="0" applyFont="1" applyBorder="1" applyAlignment="1">
      <alignment horizontal="center" vertical="center"/>
    </xf>
    <xf numFmtId="1" fontId="23" fillId="0" borderId="1" xfId="0" applyNumberFormat="1" applyFont="1" applyFill="1" applyBorder="1" applyAlignment="1">
      <alignment horizontal="center" vertical="center"/>
    </xf>
    <xf numFmtId="164" fontId="23" fillId="0" borderId="1" xfId="2" applyNumberFormat="1" applyFont="1" applyFill="1" applyBorder="1" applyAlignment="1">
      <alignment horizontal="center" vertical="center" wrapText="1"/>
    </xf>
    <xf numFmtId="0" fontId="23" fillId="0" borderId="1" xfId="0" applyFont="1" applyFill="1" applyBorder="1" applyAlignment="1">
      <alignment horizontal="center" vertical="center" wrapText="1"/>
    </xf>
    <xf numFmtId="164" fontId="23" fillId="0" borderId="1" xfId="1" applyNumberFormat="1" applyFont="1" applyFill="1" applyBorder="1" applyAlignment="1">
      <alignment horizontal="center" vertical="center" wrapText="1"/>
    </xf>
    <xf numFmtId="0" fontId="23" fillId="0" borderId="1" xfId="2" applyFont="1" applyFill="1" applyBorder="1" applyAlignment="1">
      <alignment horizontal="center" vertical="center"/>
    </xf>
    <xf numFmtId="0" fontId="23" fillId="0" borderId="1" xfId="0" applyFont="1" applyFill="1" applyBorder="1" applyAlignment="1">
      <alignment horizontal="center" vertical="center"/>
    </xf>
    <xf numFmtId="0" fontId="26" fillId="0" borderId="0" xfId="0" applyFont="1" applyAlignment="1">
      <alignment horizontal="center" vertical="center"/>
    </xf>
    <xf numFmtId="0" fontId="26" fillId="13" borderId="0" xfId="0" applyFont="1" applyFill="1" applyAlignment="1">
      <alignment horizontal="center" vertical="center"/>
    </xf>
    <xf numFmtId="0" fontId="25" fillId="4"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1" fontId="26" fillId="0" borderId="1" xfId="0" applyNumberFormat="1" applyFont="1" applyBorder="1" applyAlignment="1">
      <alignment horizontal="center" vertical="center"/>
    </xf>
    <xf numFmtId="0" fontId="29" fillId="4" borderId="1" xfId="0" applyFont="1" applyFill="1" applyBorder="1" applyAlignment="1">
      <alignment horizontal="center" vertical="center" wrapText="1"/>
    </xf>
    <xf numFmtId="0" fontId="29" fillId="0" borderId="0" xfId="0" applyFont="1" applyFill="1" applyBorder="1" applyAlignment="1">
      <alignment vertical="center" wrapText="1"/>
    </xf>
    <xf numFmtId="0" fontId="26" fillId="0" borderId="0" xfId="0" applyFont="1" applyFill="1" applyBorder="1" applyAlignment="1">
      <alignment horizontal="center" vertical="center"/>
    </xf>
    <xf numFmtId="0" fontId="26" fillId="4" borderId="1" xfId="0" applyFont="1" applyFill="1" applyBorder="1" applyAlignment="1">
      <alignment horizontal="center" vertical="center" wrapText="1"/>
    </xf>
    <xf numFmtId="0" fontId="26" fillId="4" borderId="1" xfId="0" applyFont="1" applyFill="1" applyBorder="1" applyAlignment="1">
      <alignment horizontal="center" vertical="center"/>
    </xf>
    <xf numFmtId="0" fontId="26" fillId="8" borderId="1" xfId="0" applyFont="1" applyFill="1" applyBorder="1" applyAlignment="1">
      <alignment horizontal="center" vertical="center" wrapText="1"/>
    </xf>
    <xf numFmtId="0" fontId="26" fillId="0" borderId="0" xfId="0" applyFont="1" applyFill="1" applyAlignment="1">
      <alignment horizontal="center" vertical="center"/>
    </xf>
    <xf numFmtId="0" fontId="26" fillId="4" borderId="0" xfId="0" applyFont="1" applyFill="1" applyAlignment="1">
      <alignment horizontal="center" vertical="center"/>
    </xf>
    <xf numFmtId="0" fontId="26" fillId="0" borderId="1" xfId="0" applyFont="1" applyBorder="1" applyAlignment="1">
      <alignment horizontal="left" vertical="center"/>
    </xf>
    <xf numFmtId="0" fontId="23" fillId="0" borderId="1" xfId="2" applyFont="1" applyFill="1" applyBorder="1" applyAlignment="1">
      <alignment horizontal="center" vertical="center" wrapText="1"/>
    </xf>
    <xf numFmtId="0" fontId="26" fillId="0" borderId="0" xfId="0" applyFont="1" applyAlignment="1">
      <alignment horizontal="center" vertical="center" wrapText="1"/>
    </xf>
    <xf numFmtId="0" fontId="26" fillId="8" borderId="0" xfId="0" applyFont="1" applyFill="1" applyAlignment="1">
      <alignment horizontal="center" vertical="center"/>
    </xf>
    <xf numFmtId="0" fontId="23" fillId="0" borderId="1" xfId="0" quotePrefix="1" applyFont="1" applyFill="1" applyBorder="1" applyAlignment="1">
      <alignment horizontal="center" vertical="center" wrapText="1"/>
    </xf>
    <xf numFmtId="0" fontId="26" fillId="8" borderId="0" xfId="0" applyFont="1" applyFill="1" applyAlignment="1">
      <alignment horizontal="left" vertical="center"/>
    </xf>
    <xf numFmtId="0" fontId="26" fillId="5" borderId="1" xfId="0" applyFont="1" applyFill="1" applyBorder="1" applyAlignment="1">
      <alignment horizontal="center" vertical="center" wrapText="1"/>
    </xf>
    <xf numFmtId="0" fontId="26" fillId="0" borderId="0" xfId="32" applyFont="1" applyAlignment="1">
      <alignment horizontal="center" vertical="center"/>
    </xf>
    <xf numFmtId="0" fontId="26" fillId="0" borderId="0" xfId="32" applyFont="1" applyFill="1" applyBorder="1" applyAlignment="1">
      <alignment horizontal="center" vertical="center"/>
    </xf>
    <xf numFmtId="0" fontId="23" fillId="0" borderId="0" xfId="32" applyFont="1" applyFill="1" applyBorder="1" applyAlignment="1">
      <alignment vertical="center"/>
    </xf>
    <xf numFmtId="0" fontId="26" fillId="0" borderId="0" xfId="32" applyFont="1" applyFill="1" applyAlignment="1">
      <alignment horizontal="center" vertical="center"/>
    </xf>
    <xf numFmtId="0" fontId="23" fillId="0" borderId="1" xfId="32" applyFont="1" applyFill="1" applyBorder="1" applyAlignment="1">
      <alignment horizontal="center" vertical="center" wrapText="1"/>
    </xf>
    <xf numFmtId="0" fontId="23" fillId="0" borderId="1" xfId="32" applyFont="1" applyFill="1" applyBorder="1" applyAlignment="1">
      <alignment horizontal="left" vertical="center"/>
    </xf>
    <xf numFmtId="0" fontId="23" fillId="0" borderId="1" xfId="32" applyFont="1" applyFill="1" applyBorder="1" applyAlignment="1">
      <alignment horizontal="center" vertical="center"/>
    </xf>
    <xf numFmtId="0" fontId="23" fillId="0" borderId="1" xfId="32" applyFont="1" applyFill="1" applyBorder="1" applyAlignment="1">
      <alignment horizontal="left" vertical="center" wrapText="1"/>
    </xf>
    <xf numFmtId="0" fontId="26" fillId="0" borderId="0" xfId="32" applyFont="1" applyAlignment="1">
      <alignment horizontal="center" vertical="center" wrapText="1"/>
    </xf>
    <xf numFmtId="0" fontId="25" fillId="0" borderId="1" xfId="32" applyFont="1" applyFill="1" applyBorder="1" applyAlignment="1">
      <alignment horizontal="left" vertical="center"/>
    </xf>
    <xf numFmtId="0" fontId="26" fillId="0" borderId="0" xfId="32" applyFont="1" applyAlignment="1">
      <alignment horizontal="left" vertical="center"/>
    </xf>
    <xf numFmtId="0" fontId="25" fillId="0" borderId="1" xfId="32" applyFont="1" applyFill="1" applyBorder="1" applyAlignment="1">
      <alignment horizontal="center" vertical="center"/>
    </xf>
    <xf numFmtId="1" fontId="23" fillId="0" borderId="1" xfId="0" applyNumberFormat="1" applyFont="1" applyFill="1" applyBorder="1" applyAlignment="1">
      <alignment horizontal="left" vertical="center" wrapText="1"/>
    </xf>
    <xf numFmtId="0" fontId="34" fillId="0" borderId="0" xfId="0" applyFont="1" applyFill="1" applyBorder="1" applyAlignment="1">
      <alignment vertical="center" wrapText="1"/>
    </xf>
    <xf numFmtId="0" fontId="26" fillId="0" borderId="0" xfId="0" applyFont="1" applyAlignment="1">
      <alignment horizontal="left" vertical="center"/>
    </xf>
    <xf numFmtId="0" fontId="24" fillId="0" borderId="1" xfId="7" applyFont="1" applyFill="1" applyBorder="1" applyAlignment="1">
      <alignment horizontal="left" vertical="center"/>
    </xf>
    <xf numFmtId="0" fontId="25" fillId="0" borderId="1" xfId="0" applyFont="1" applyFill="1" applyBorder="1" applyAlignment="1">
      <alignment horizontal="left" vertical="center"/>
    </xf>
    <xf numFmtId="0" fontId="23" fillId="0" borderId="1" xfId="49" applyFont="1" applyFill="1" applyBorder="1" applyAlignment="1">
      <alignment horizontal="left" vertical="center"/>
    </xf>
    <xf numFmtId="1" fontId="23" fillId="0" borderId="1" xfId="2" applyNumberFormat="1" applyFont="1" applyFill="1" applyBorder="1" applyAlignment="1">
      <alignment horizontal="center" vertical="center"/>
    </xf>
    <xf numFmtId="0" fontId="23" fillId="0" borderId="1" xfId="0" quotePrefix="1" applyFont="1" applyFill="1" applyBorder="1" applyAlignment="1">
      <alignment horizontal="center" vertical="center"/>
    </xf>
    <xf numFmtId="0" fontId="23" fillId="0" borderId="1" xfId="2" quotePrefix="1" applyFont="1" applyFill="1" applyBorder="1" applyAlignment="1">
      <alignment horizontal="center" vertical="center" wrapText="1"/>
    </xf>
    <xf numFmtId="0" fontId="23" fillId="0" borderId="1" xfId="7" applyFont="1" applyFill="1" applyBorder="1" applyAlignment="1">
      <alignment horizontal="left" vertical="center"/>
    </xf>
    <xf numFmtId="0" fontId="27" fillId="0" borderId="0" xfId="0" applyFont="1" applyAlignment="1">
      <alignment horizontal="center" vertical="center" wrapText="1"/>
    </xf>
    <xf numFmtId="0" fontId="23" fillId="0" borderId="1" xfId="1" applyFont="1" applyFill="1" applyBorder="1" applyAlignment="1">
      <alignment horizontal="center" vertical="center" wrapText="1"/>
    </xf>
    <xf numFmtId="0" fontId="27" fillId="0" borderId="0" xfId="0" applyFont="1" applyFill="1" applyBorder="1" applyAlignment="1">
      <alignment vertical="center" wrapText="1"/>
    </xf>
    <xf numFmtId="1" fontId="26" fillId="0" borderId="1" xfId="0" applyNumberFormat="1" applyFont="1" applyBorder="1" applyAlignment="1">
      <alignment horizontal="center" vertical="center" wrapText="1"/>
    </xf>
    <xf numFmtId="1" fontId="23" fillId="0" borderId="1" xfId="2" applyNumberFormat="1" applyFont="1" applyFill="1" applyBorder="1" applyAlignment="1">
      <alignment horizontal="center" vertical="center" wrapText="1"/>
    </xf>
    <xf numFmtId="0" fontId="23" fillId="0" borderId="1" xfId="10" applyFont="1" applyFill="1" applyBorder="1" applyAlignment="1">
      <alignment horizontal="left" vertical="center"/>
    </xf>
    <xf numFmtId="1" fontId="23" fillId="0" borderId="1" xfId="0" applyNumberFormat="1" applyFont="1" applyFill="1" applyBorder="1" applyAlignment="1">
      <alignment horizontal="left" vertical="center"/>
    </xf>
    <xf numFmtId="0" fontId="23" fillId="0" borderId="1" xfId="48" applyFont="1" applyFill="1" applyBorder="1" applyAlignment="1">
      <alignment horizontal="left" vertical="center" wrapText="1"/>
    </xf>
    <xf numFmtId="0" fontId="23" fillId="0" borderId="1" xfId="46" applyFont="1" applyFill="1" applyBorder="1" applyAlignment="1">
      <alignment horizontal="left" vertical="center"/>
    </xf>
    <xf numFmtId="0" fontId="23" fillId="0" borderId="1" xfId="47" applyFont="1" applyFill="1" applyBorder="1" applyAlignment="1">
      <alignment horizontal="left" vertical="center"/>
    </xf>
    <xf numFmtId="0" fontId="23" fillId="0" borderId="1" xfId="45" applyFont="1" applyFill="1" applyBorder="1" applyAlignment="1">
      <alignment horizontal="left" vertical="center"/>
    </xf>
    <xf numFmtId="0" fontId="23" fillId="0" borderId="1" xfId="44" applyFont="1" applyFill="1" applyBorder="1" applyAlignment="1">
      <alignment horizontal="left" vertical="center"/>
    </xf>
    <xf numFmtId="0" fontId="23" fillId="0" borderId="1" xfId="43" applyFont="1" applyFill="1" applyBorder="1" applyAlignment="1">
      <alignment horizontal="left" vertical="center"/>
    </xf>
    <xf numFmtId="0" fontId="23" fillId="0" borderId="1" xfId="42" applyFont="1" applyFill="1" applyBorder="1" applyAlignment="1">
      <alignment horizontal="left" vertical="center"/>
    </xf>
    <xf numFmtId="0" fontId="23" fillId="0" borderId="1" xfId="41" applyFont="1" applyFill="1" applyBorder="1" applyAlignment="1">
      <alignment horizontal="left" vertical="center"/>
    </xf>
    <xf numFmtId="0" fontId="23" fillId="0" borderId="1" xfId="40" applyFont="1" applyFill="1" applyBorder="1" applyAlignment="1">
      <alignment horizontal="left" vertical="center"/>
    </xf>
    <xf numFmtId="0" fontId="23" fillId="0" borderId="1" xfId="39" applyFont="1" applyFill="1" applyBorder="1" applyAlignment="1">
      <alignment horizontal="left" vertical="center"/>
    </xf>
    <xf numFmtId="0" fontId="23" fillId="0" borderId="1" xfId="38" applyFont="1" applyFill="1" applyBorder="1" applyAlignment="1">
      <alignment horizontal="left" vertical="center"/>
    </xf>
    <xf numFmtId="0" fontId="23" fillId="0" borderId="1" xfId="37" applyFont="1" applyFill="1" applyBorder="1" applyAlignment="1">
      <alignment horizontal="left" vertical="center"/>
    </xf>
    <xf numFmtId="0" fontId="23" fillId="0" borderId="1" xfId="36" applyFont="1" applyFill="1" applyBorder="1" applyAlignment="1">
      <alignment horizontal="left" vertical="center"/>
    </xf>
    <xf numFmtId="0" fontId="23" fillId="0" borderId="1" xfId="10" applyFont="1" applyFill="1" applyBorder="1" applyAlignment="1">
      <alignment horizontal="left" vertical="center" wrapText="1"/>
    </xf>
    <xf numFmtId="0" fontId="24" fillId="0" borderId="1" xfId="35" applyFont="1" applyFill="1" applyBorder="1" applyAlignment="1">
      <alignment horizontal="left" vertical="center"/>
    </xf>
    <xf numFmtId="0" fontId="23" fillId="0" borderId="1" xfId="1" applyFont="1" applyFill="1" applyBorder="1" applyAlignment="1">
      <alignment horizontal="left" vertical="center"/>
    </xf>
    <xf numFmtId="0" fontId="26" fillId="12" borderId="0" xfId="0" applyFont="1" applyFill="1" applyAlignment="1">
      <alignment horizontal="center" vertical="center"/>
    </xf>
    <xf numFmtId="0" fontId="23" fillId="0" borderId="1" xfId="34" applyFont="1" applyFill="1" applyBorder="1" applyAlignment="1">
      <alignment horizontal="left" vertical="center"/>
    </xf>
    <xf numFmtId="0" fontId="26" fillId="9" borderId="0" xfId="0" applyFont="1" applyFill="1" applyAlignment="1">
      <alignment horizontal="center" vertical="center"/>
    </xf>
    <xf numFmtId="0" fontId="26" fillId="0" borderId="2" xfId="0" quotePrefix="1" applyFont="1" applyBorder="1" applyAlignment="1">
      <alignment horizontal="center" vertical="center" wrapText="1"/>
    </xf>
    <xf numFmtId="0" fontId="26" fillId="0" borderId="2" xfId="0" applyFont="1" applyBorder="1" applyAlignment="1">
      <alignment horizontal="center" vertical="center" wrapText="1"/>
    </xf>
    <xf numFmtId="0" fontId="26" fillId="4" borderId="7" xfId="0" applyFont="1" applyFill="1" applyBorder="1" applyAlignment="1">
      <alignment horizontal="center" vertical="center"/>
    </xf>
    <xf numFmtId="0" fontId="26" fillId="4" borderId="3" xfId="0" applyFont="1" applyFill="1" applyBorder="1" applyAlignment="1">
      <alignment horizontal="center" vertical="center"/>
    </xf>
    <xf numFmtId="0" fontId="26" fillId="4" borderId="2" xfId="0" applyFont="1" applyFill="1" applyBorder="1" applyAlignment="1">
      <alignment horizontal="center" vertical="center"/>
    </xf>
    <xf numFmtId="0" fontId="26" fillId="4" borderId="2" xfId="0" applyFont="1" applyFill="1" applyBorder="1" applyAlignment="1">
      <alignment horizontal="center" vertical="center" wrapText="1"/>
    </xf>
    <xf numFmtId="0" fontId="26" fillId="0" borderId="5" xfId="0" applyFont="1" applyBorder="1" applyAlignment="1">
      <alignment horizontal="center" vertical="center" wrapText="1"/>
    </xf>
    <xf numFmtId="0" fontId="23" fillId="0" borderId="1" xfId="15" applyFont="1" applyFill="1" applyBorder="1" applyAlignment="1">
      <alignment horizontal="left" vertical="center"/>
    </xf>
    <xf numFmtId="0" fontId="32" fillId="0" borderId="0" xfId="0" applyFont="1" applyAlignment="1">
      <alignment horizontal="center" vertical="center"/>
    </xf>
    <xf numFmtId="0" fontId="38" fillId="0" borderId="0" xfId="2" applyFont="1" applyFill="1" applyAlignment="1">
      <alignment horizontal="center" vertical="center"/>
    </xf>
    <xf numFmtId="0" fontId="18" fillId="0" borderId="0" xfId="29" applyFont="1" applyAlignment="1">
      <alignment horizontal="center" vertical="center"/>
    </xf>
    <xf numFmtId="0" fontId="34" fillId="0" borderId="0" xfId="29" applyFont="1" applyFill="1" applyBorder="1" applyAlignment="1">
      <alignment vertical="center" wrapText="1"/>
    </xf>
    <xf numFmtId="0" fontId="18" fillId="0" borderId="0" xfId="29" applyFont="1" applyFill="1" applyBorder="1" applyAlignment="1">
      <alignment horizontal="center" vertical="center"/>
    </xf>
    <xf numFmtId="0" fontId="18" fillId="0" borderId="0" xfId="29" applyFont="1" applyFill="1" applyAlignment="1">
      <alignment horizontal="center" vertical="center"/>
    </xf>
    <xf numFmtId="0" fontId="18" fillId="11" borderId="0" xfId="29" applyFont="1" applyFill="1" applyAlignment="1">
      <alignment horizontal="center" vertical="center"/>
    </xf>
    <xf numFmtId="0" fontId="23" fillId="0" borderId="1" xfId="29" applyFont="1" applyFill="1" applyBorder="1" applyAlignment="1">
      <alignment horizontal="center" vertical="center" wrapText="1"/>
    </xf>
    <xf numFmtId="0" fontId="23" fillId="0" borderId="1" xfId="30" applyFont="1" applyFill="1" applyBorder="1" applyAlignment="1" applyProtection="1">
      <alignment horizontal="left" vertical="center"/>
    </xf>
    <xf numFmtId="0" fontId="23" fillId="0" borderId="1" xfId="29" applyFont="1" applyFill="1" applyBorder="1" applyAlignment="1">
      <alignment horizontal="left" vertical="center"/>
    </xf>
    <xf numFmtId="0" fontId="23" fillId="0" borderId="1" xfId="29" applyFont="1" applyFill="1" applyBorder="1" applyAlignment="1">
      <alignment horizontal="center" vertical="center"/>
    </xf>
    <xf numFmtId="0" fontId="23" fillId="0" borderId="1" xfId="29" applyFont="1" applyFill="1" applyBorder="1" applyAlignment="1">
      <alignment horizontal="left" vertical="center" wrapText="1"/>
    </xf>
    <xf numFmtId="0" fontId="18" fillId="0" borderId="0" xfId="29" applyFont="1" applyAlignment="1">
      <alignment horizontal="center" vertical="center" wrapText="1"/>
    </xf>
    <xf numFmtId="0" fontId="18" fillId="0" borderId="0" xfId="29" applyFont="1" applyAlignment="1">
      <alignment horizontal="left" vertical="center"/>
    </xf>
    <xf numFmtId="0" fontId="23" fillId="0" borderId="1" xfId="30" applyFont="1" applyFill="1" applyBorder="1" applyAlignment="1" applyProtection="1">
      <alignment horizontal="left" vertical="center" wrapText="1"/>
    </xf>
    <xf numFmtId="0" fontId="23" fillId="0" borderId="0" xfId="0" applyFont="1" applyAlignment="1">
      <alignment horizontal="center" vertical="center"/>
    </xf>
    <xf numFmtId="0" fontId="23" fillId="0" borderId="0" xfId="0" applyFont="1" applyAlignment="1">
      <alignment horizontal="center" vertical="center" wrapText="1"/>
    </xf>
    <xf numFmtId="0" fontId="23" fillId="0" borderId="1" xfId="2" applyFont="1" applyFill="1" applyBorder="1" applyAlignment="1">
      <alignment horizontal="left" vertical="center"/>
    </xf>
    <xf numFmtId="0" fontId="26" fillId="4" borderId="1" xfId="4" applyFont="1" applyFill="1" applyBorder="1" applyAlignment="1">
      <alignment horizontal="center" vertical="center" wrapText="1"/>
    </xf>
    <xf numFmtId="0" fontId="29" fillId="4" borderId="1" xfId="33" applyFont="1" applyFill="1" applyBorder="1" applyAlignment="1">
      <alignment horizontal="center" vertical="center" wrapText="1"/>
    </xf>
    <xf numFmtId="0" fontId="25" fillId="4" borderId="1" xfId="33" applyFont="1" applyFill="1" applyBorder="1" applyAlignment="1">
      <alignment horizontal="center" vertical="center" wrapText="1"/>
    </xf>
    <xf numFmtId="0" fontId="23" fillId="4" borderId="1" xfId="33" applyFont="1" applyFill="1" applyBorder="1" applyAlignment="1">
      <alignment horizontal="center" vertical="center" wrapText="1"/>
    </xf>
    <xf numFmtId="0" fontId="23" fillId="0" borderId="1" xfId="1" applyFont="1" applyFill="1" applyBorder="1" applyAlignment="1">
      <alignment horizontal="center" vertical="center"/>
    </xf>
    <xf numFmtId="0" fontId="23" fillId="0" borderId="1" xfId="3" applyFont="1" applyFill="1" applyBorder="1" applyAlignment="1">
      <alignment horizontal="left" vertical="center"/>
    </xf>
    <xf numFmtId="0" fontId="26" fillId="4" borderId="1" xfId="3" applyFont="1" applyFill="1" applyBorder="1" applyAlignment="1">
      <alignment horizontal="center" vertical="center" wrapText="1"/>
    </xf>
    <xf numFmtId="0" fontId="23" fillId="0" borderId="1" xfId="3" applyFont="1" applyFill="1" applyBorder="1" applyAlignment="1">
      <alignment horizontal="center" vertical="center" wrapText="1"/>
    </xf>
    <xf numFmtId="0" fontId="39" fillId="8" borderId="0" xfId="3" applyFont="1" applyFill="1" applyAlignment="1">
      <alignment horizontal="center" vertical="center"/>
    </xf>
    <xf numFmtId="0" fontId="41" fillId="0" borderId="0" xfId="1" applyFont="1" applyFill="1" applyAlignment="1">
      <alignment horizontal="center" vertical="center"/>
    </xf>
    <xf numFmtId="0" fontId="23" fillId="0" borderId="1" xfId="28" applyFont="1" applyFill="1" applyBorder="1" applyAlignment="1">
      <alignment horizontal="left" vertical="center" wrapText="1"/>
    </xf>
    <xf numFmtId="0" fontId="23" fillId="0" borderId="1" xfId="28" applyFont="1" applyFill="1" applyBorder="1" applyAlignment="1">
      <alignment horizontal="center" vertical="center" wrapText="1"/>
    </xf>
    <xf numFmtId="0" fontId="26" fillId="4" borderId="1" xfId="28" applyFont="1" applyFill="1" applyBorder="1" applyAlignment="1">
      <alignment horizontal="center" vertical="center" wrapText="1"/>
    </xf>
    <xf numFmtId="0" fontId="23" fillId="0" borderId="1" xfId="28" applyFont="1" applyFill="1" applyBorder="1" applyAlignment="1">
      <alignment horizontal="left" vertical="center"/>
    </xf>
    <xf numFmtId="0" fontId="25" fillId="0" borderId="1" xfId="2" applyFont="1" applyFill="1" applyBorder="1" applyAlignment="1">
      <alignment horizontal="left" vertical="center"/>
    </xf>
    <xf numFmtId="1" fontId="23" fillId="0" borderId="1" xfId="1" applyNumberFormat="1" applyFont="1" applyFill="1" applyBorder="1" applyAlignment="1">
      <alignment horizontal="center" vertical="center"/>
    </xf>
    <xf numFmtId="0" fontId="25" fillId="0" borderId="1" xfId="0" applyFont="1" applyFill="1" applyBorder="1" applyAlignment="1">
      <alignment horizontal="left" vertical="center" wrapText="1"/>
    </xf>
    <xf numFmtId="0" fontId="26" fillId="0" borderId="0" xfId="11" applyFont="1" applyAlignment="1">
      <alignment horizontal="center" vertical="center"/>
    </xf>
    <xf numFmtId="0" fontId="26" fillId="0" borderId="0" xfId="11" applyFont="1" applyFill="1" applyBorder="1" applyAlignment="1">
      <alignment horizontal="center" vertical="center"/>
    </xf>
    <xf numFmtId="0" fontId="42" fillId="0" borderId="0" xfId="16" applyFont="1" applyAlignment="1">
      <alignment horizontal="center" vertical="center"/>
    </xf>
    <xf numFmtId="0" fontId="43" fillId="4" borderId="1" xfId="16" applyFont="1" applyFill="1" applyBorder="1" applyAlignment="1">
      <alignment horizontal="center" vertical="center" wrapText="1"/>
    </xf>
    <xf numFmtId="0" fontId="43" fillId="0" borderId="0" xfId="16" applyFont="1" applyFill="1" applyBorder="1" applyAlignment="1">
      <alignment vertical="center" wrapText="1"/>
    </xf>
    <xf numFmtId="0" fontId="42" fillId="4" borderId="1" xfId="16" applyFont="1" applyFill="1" applyBorder="1" applyAlignment="1">
      <alignment horizontal="center" vertical="center" wrapText="1"/>
    </xf>
    <xf numFmtId="0" fontId="42" fillId="0" borderId="0" xfId="16" applyFont="1" applyFill="1" applyBorder="1" applyAlignment="1">
      <alignment horizontal="center" vertical="center"/>
    </xf>
    <xf numFmtId="0" fontId="42" fillId="4" borderId="1" xfId="16" applyFont="1" applyFill="1" applyBorder="1" applyAlignment="1">
      <alignment horizontal="center" vertical="center"/>
    </xf>
    <xf numFmtId="0" fontId="42" fillId="0" borderId="0" xfId="16" applyFont="1" applyFill="1" applyAlignment="1">
      <alignment horizontal="center" vertical="center"/>
    </xf>
    <xf numFmtId="0" fontId="42" fillId="10" borderId="0" xfId="16" applyFont="1" applyFill="1" applyAlignment="1">
      <alignment horizontal="center" vertical="center"/>
    </xf>
    <xf numFmtId="0" fontId="42" fillId="0" borderId="1" xfId="16" applyFont="1" applyBorder="1" applyAlignment="1">
      <alignment horizontal="center" vertical="center" wrapText="1"/>
    </xf>
    <xf numFmtId="0" fontId="23" fillId="0" borderId="1" xfId="16" applyFont="1" applyFill="1" applyBorder="1" applyAlignment="1">
      <alignment horizontal="center" vertical="center" wrapText="1"/>
    </xf>
    <xf numFmtId="0" fontId="23" fillId="0" borderId="1" xfId="16" applyFont="1" applyFill="1" applyBorder="1" applyAlignment="1">
      <alignment horizontal="left" vertical="center"/>
    </xf>
    <xf numFmtId="0" fontId="23" fillId="0" borderId="1" xfId="27" applyFont="1" applyFill="1" applyBorder="1" applyAlignment="1">
      <alignment horizontal="left" vertical="center"/>
    </xf>
    <xf numFmtId="0" fontId="23" fillId="0" borderId="1" xfId="16" applyFont="1" applyFill="1" applyBorder="1" applyAlignment="1">
      <alignment horizontal="center" vertical="center"/>
    </xf>
    <xf numFmtId="0" fontId="23" fillId="0" borderId="1" xfId="16" applyFont="1" applyFill="1" applyBorder="1" applyAlignment="1">
      <alignment horizontal="left" vertical="center" wrapText="1"/>
    </xf>
    <xf numFmtId="0" fontId="42" fillId="0" borderId="0" xfId="16" applyFont="1" applyAlignment="1">
      <alignment horizontal="center" vertical="center" wrapText="1"/>
    </xf>
    <xf numFmtId="0" fontId="25" fillId="4" borderId="1" xfId="16" applyFont="1" applyFill="1" applyBorder="1" applyAlignment="1">
      <alignment horizontal="center" vertical="center" wrapText="1"/>
    </xf>
    <xf numFmtId="0" fontId="23" fillId="0" borderId="1" xfId="16" quotePrefix="1" applyFont="1" applyFill="1" applyBorder="1" applyAlignment="1">
      <alignment horizontal="center" vertical="center" wrapText="1"/>
    </xf>
    <xf numFmtId="0" fontId="42" fillId="0" borderId="0" xfId="16" applyFont="1" applyAlignment="1">
      <alignment horizontal="left" vertical="center"/>
    </xf>
    <xf numFmtId="0" fontId="23" fillId="0" borderId="1" xfId="26" applyFont="1" applyFill="1" applyBorder="1" applyAlignment="1" applyProtection="1">
      <alignment horizontal="left" vertical="center"/>
    </xf>
    <xf numFmtId="0" fontId="23" fillId="0" borderId="1" xfId="25" applyFont="1" applyFill="1" applyBorder="1" applyAlignment="1">
      <alignment horizontal="left" vertical="center"/>
    </xf>
    <xf numFmtId="0" fontId="23" fillId="0" borderId="1" xfId="24" applyFont="1" applyFill="1" applyBorder="1" applyAlignment="1">
      <alignment horizontal="left" vertical="center"/>
    </xf>
    <xf numFmtId="0" fontId="23" fillId="0" borderId="1" xfId="23" applyFont="1" applyFill="1" applyBorder="1" applyAlignment="1" applyProtection="1">
      <alignment horizontal="left" vertical="center"/>
    </xf>
    <xf numFmtId="0" fontId="23" fillId="0" borderId="1" xfId="22" applyFont="1" applyFill="1" applyBorder="1" applyAlignment="1">
      <alignment horizontal="left" vertical="center"/>
    </xf>
    <xf numFmtId="0" fontId="23" fillId="0" borderId="1" xfId="21" applyFont="1" applyFill="1" applyBorder="1" applyAlignment="1" applyProtection="1">
      <alignment horizontal="left" vertical="center"/>
    </xf>
    <xf numFmtId="0" fontId="23" fillId="0" borderId="1" xfId="20" applyFont="1" applyFill="1" applyBorder="1" applyAlignment="1">
      <alignment horizontal="left" vertical="center"/>
    </xf>
    <xf numFmtId="0" fontId="23" fillId="0" borderId="1" xfId="19" applyFont="1" applyFill="1" applyBorder="1" applyAlignment="1">
      <alignment horizontal="left" vertical="center"/>
    </xf>
    <xf numFmtId="0" fontId="23" fillId="0" borderId="1" xfId="18" applyFont="1" applyFill="1" applyBorder="1" applyAlignment="1" applyProtection="1">
      <alignment horizontal="left" vertical="center"/>
    </xf>
    <xf numFmtId="0" fontId="23" fillId="0" borderId="1" xfId="17" applyFont="1" applyFill="1" applyBorder="1" applyAlignment="1" applyProtection="1">
      <alignment horizontal="left" vertical="center"/>
    </xf>
    <xf numFmtId="0" fontId="23" fillId="0" borderId="1" xfId="3" applyFont="1" applyFill="1" applyBorder="1" applyAlignment="1">
      <alignment horizontal="center" vertical="center"/>
    </xf>
    <xf numFmtId="0" fontId="18" fillId="0" borderId="0" xfId="0" applyFont="1" applyAlignment="1">
      <alignment horizontal="center" vertical="center" wrapText="1"/>
    </xf>
    <xf numFmtId="0" fontId="29" fillId="0" borderId="0" xfId="0" applyFont="1" applyAlignment="1">
      <alignment horizontal="center" vertical="center" wrapText="1"/>
    </xf>
    <xf numFmtId="0" fontId="29" fillId="4" borderId="1" xfId="0" applyFont="1" applyFill="1" applyBorder="1" applyAlignment="1">
      <alignment horizontal="center" vertical="center"/>
    </xf>
    <xf numFmtId="0" fontId="29" fillId="0" borderId="0" xfId="0" applyFont="1" applyFill="1" applyBorder="1" applyAlignment="1">
      <alignment vertical="center"/>
    </xf>
    <xf numFmtId="0" fontId="25" fillId="4" borderId="1" xfId="0" applyFont="1" applyFill="1" applyBorder="1" applyAlignment="1">
      <alignment horizontal="center" vertical="center"/>
    </xf>
    <xf numFmtId="0" fontId="23" fillId="0" borderId="1" xfId="0" quotePrefix="1" applyFont="1" applyFill="1" applyBorder="1" applyAlignment="1">
      <alignment horizontal="left" vertical="center" wrapText="1"/>
    </xf>
    <xf numFmtId="0" fontId="23" fillId="0" borderId="1" xfId="0" quotePrefix="1" applyFont="1" applyFill="1" applyBorder="1" applyAlignment="1">
      <alignment horizontal="left" vertical="center"/>
    </xf>
    <xf numFmtId="0" fontId="28" fillId="0" borderId="3" xfId="0" applyFont="1" applyBorder="1" applyAlignment="1">
      <alignment horizontal="center" vertical="center"/>
    </xf>
    <xf numFmtId="0" fontId="23" fillId="0" borderId="2" xfId="0" applyFont="1" applyBorder="1" applyAlignment="1">
      <alignment horizontal="center" vertical="center"/>
    </xf>
    <xf numFmtId="0" fontId="23" fillId="0" borderId="1" xfId="1" quotePrefix="1" applyFont="1" applyFill="1" applyBorder="1" applyAlignment="1">
      <alignment horizontal="center" vertical="center" wrapText="1"/>
    </xf>
    <xf numFmtId="1" fontId="23" fillId="0" borderId="1" xfId="0" applyNumberFormat="1" applyFont="1" applyBorder="1" applyAlignment="1">
      <alignment horizontal="center" vertical="center"/>
    </xf>
    <xf numFmtId="0" fontId="26" fillId="0" borderId="0" xfId="8" applyFont="1" applyAlignment="1">
      <alignment horizontal="center" vertical="center"/>
    </xf>
    <xf numFmtId="0" fontId="29" fillId="4" borderId="1" xfId="8" applyFont="1" applyFill="1" applyBorder="1" applyAlignment="1">
      <alignment horizontal="center" vertical="center" wrapText="1"/>
    </xf>
    <xf numFmtId="0" fontId="29" fillId="0" borderId="0" xfId="8" applyFont="1" applyFill="1" applyBorder="1" applyAlignment="1">
      <alignment vertical="center" wrapText="1"/>
    </xf>
    <xf numFmtId="0" fontId="25" fillId="4" borderId="1" xfId="8" applyFont="1" applyFill="1" applyBorder="1" applyAlignment="1">
      <alignment horizontal="center" vertical="center" wrapText="1"/>
    </xf>
    <xf numFmtId="0" fontId="26" fillId="0" borderId="0" xfId="8" applyFont="1" applyFill="1" applyBorder="1" applyAlignment="1">
      <alignment horizontal="center" vertical="center"/>
    </xf>
    <xf numFmtId="0" fontId="26" fillId="4" borderId="1" xfId="8" applyFont="1" applyFill="1" applyBorder="1" applyAlignment="1">
      <alignment horizontal="center" vertical="center" wrapText="1"/>
    </xf>
    <xf numFmtId="0" fontId="26" fillId="4" borderId="1" xfId="8" applyFont="1" applyFill="1" applyBorder="1" applyAlignment="1">
      <alignment horizontal="center" vertical="center"/>
    </xf>
    <xf numFmtId="0" fontId="23" fillId="4" borderId="1" xfId="8" applyFont="1" applyFill="1" applyBorder="1" applyAlignment="1">
      <alignment horizontal="center" vertical="center" wrapText="1"/>
    </xf>
    <xf numFmtId="0" fontId="26" fillId="0" borderId="0" xfId="8" applyFont="1" applyFill="1" applyAlignment="1">
      <alignment horizontal="center" vertical="center"/>
    </xf>
    <xf numFmtId="0" fontId="26" fillId="4" borderId="0" xfId="8" applyFont="1" applyFill="1" applyAlignment="1">
      <alignment horizontal="center" vertical="center"/>
    </xf>
    <xf numFmtId="0" fontId="23" fillId="0" borderId="1" xfId="8" applyFont="1" applyFill="1" applyBorder="1" applyAlignment="1">
      <alignment horizontal="center" vertical="center" wrapText="1"/>
    </xf>
    <xf numFmtId="0" fontId="23" fillId="0" borderId="1" xfId="8" applyFont="1" applyFill="1" applyBorder="1" applyAlignment="1">
      <alignment horizontal="left" vertical="center"/>
    </xf>
    <xf numFmtId="0" fontId="23" fillId="0" borderId="1" xfId="8" applyFont="1" applyFill="1" applyBorder="1" applyAlignment="1">
      <alignment horizontal="center" vertical="center"/>
    </xf>
    <xf numFmtId="0" fontId="23" fillId="0" borderId="1" xfId="8" applyFont="1" applyFill="1" applyBorder="1" applyAlignment="1">
      <alignment horizontal="left" vertical="center" wrapText="1"/>
    </xf>
    <xf numFmtId="0" fontId="26" fillId="0" borderId="0" xfId="8" applyFont="1" applyAlignment="1">
      <alignment horizontal="center" vertical="center" wrapText="1"/>
    </xf>
    <xf numFmtId="0" fontId="26" fillId="0" borderId="0" xfId="8" applyFont="1" applyAlignment="1">
      <alignment horizontal="left" vertical="center"/>
    </xf>
    <xf numFmtId="0" fontId="23" fillId="3" borderId="0" xfId="2" applyFont="1" applyAlignment="1">
      <alignment horizontal="center" vertical="center"/>
    </xf>
    <xf numFmtId="0" fontId="24" fillId="0" borderId="1" xfId="7" applyFont="1" applyFill="1" applyBorder="1" applyAlignment="1">
      <alignment horizontal="left" vertical="center" wrapText="1"/>
    </xf>
    <xf numFmtId="0" fontId="23" fillId="0" borderId="1" xfId="3" quotePrefix="1" applyFont="1" applyFill="1" applyBorder="1" applyAlignment="1">
      <alignment horizontal="center" vertical="center" wrapText="1"/>
    </xf>
    <xf numFmtId="0" fontId="30" fillId="4" borderId="1" xfId="0" applyFont="1" applyFill="1" applyBorder="1" applyAlignment="1">
      <alignment horizontal="center" vertical="center"/>
    </xf>
    <xf numFmtId="1" fontId="23" fillId="0" borderId="1" xfId="1" applyNumberFormat="1" applyFont="1" applyFill="1" applyBorder="1" applyAlignment="1">
      <alignment horizontal="center" vertical="center" wrapText="1"/>
    </xf>
    <xf numFmtId="0" fontId="23" fillId="0" borderId="1" xfId="3" applyFont="1" applyFill="1" applyBorder="1" applyAlignment="1">
      <alignment horizontal="left" vertical="center" wrapText="1"/>
    </xf>
    <xf numFmtId="0" fontId="29" fillId="0" borderId="0" xfId="0" applyFont="1" applyAlignment="1">
      <alignment horizontal="center" vertical="center"/>
    </xf>
    <xf numFmtId="0" fontId="18" fillId="0" borderId="0" xfId="0" applyFont="1" applyAlignment="1">
      <alignment horizontal="center" vertical="center"/>
    </xf>
    <xf numFmtId="0" fontId="23" fillId="0" borderId="0" xfId="0" applyFont="1" applyFill="1" applyAlignment="1">
      <alignment horizontal="center" vertical="center"/>
    </xf>
    <xf numFmtId="166" fontId="26" fillId="0" borderId="0" xfId="0" applyNumberFormat="1" applyFont="1" applyFill="1" applyBorder="1" applyAlignment="1">
      <alignment horizontal="center" vertical="center"/>
    </xf>
    <xf numFmtId="166" fontId="48" fillId="0" borderId="0" xfId="0" applyNumberFormat="1" applyFont="1" applyFill="1" applyBorder="1" applyAlignment="1">
      <alignment horizontal="center" vertical="center"/>
    </xf>
    <xf numFmtId="0" fontId="29" fillId="16" borderId="1" xfId="32" applyFont="1" applyFill="1" applyBorder="1" applyAlignment="1">
      <alignment horizontal="center" vertical="center" wrapText="1"/>
    </xf>
    <xf numFmtId="0" fontId="26" fillId="16" borderId="1" xfId="32" applyFont="1" applyFill="1" applyBorder="1" applyAlignment="1">
      <alignment horizontal="center" vertical="center" wrapText="1"/>
    </xf>
    <xf numFmtId="0" fontId="34" fillId="15" borderId="1" xfId="29" applyFont="1" applyFill="1" applyBorder="1" applyAlignment="1">
      <alignment horizontal="center" vertical="center" wrapText="1"/>
    </xf>
    <xf numFmtId="0" fontId="18" fillId="15" borderId="1" xfId="29" applyFont="1" applyFill="1" applyBorder="1" applyAlignment="1">
      <alignment horizontal="center" vertical="center" wrapText="1"/>
    </xf>
    <xf numFmtId="0" fontId="25" fillId="15" borderId="1" xfId="29" applyFont="1" applyFill="1" applyBorder="1" applyAlignment="1">
      <alignment horizontal="center" vertical="center" wrapText="1"/>
    </xf>
    <xf numFmtId="0" fontId="26" fillId="16" borderId="1" xfId="32" applyFont="1" applyFill="1" applyBorder="1" applyAlignment="1">
      <alignment horizontal="center" vertical="center"/>
    </xf>
    <xf numFmtId="0" fontId="18" fillId="15" borderId="1" xfId="29" applyFont="1" applyFill="1" applyBorder="1" applyAlignment="1">
      <alignment horizontal="center" vertical="center"/>
    </xf>
    <xf numFmtId="0" fontId="23" fillId="15" borderId="1" xfId="29" applyFont="1" applyFill="1" applyBorder="1" applyAlignment="1">
      <alignment horizontal="center" vertical="center" wrapText="1"/>
    </xf>
    <xf numFmtId="164" fontId="25" fillId="4" borderId="1" xfId="6" applyFont="1" applyFill="1" applyBorder="1" applyAlignment="1">
      <alignment horizontal="center" vertical="center" wrapText="1"/>
    </xf>
    <xf numFmtId="0" fontId="26" fillId="4" borderId="1" xfId="32" applyFont="1" applyFill="1" applyBorder="1" applyAlignment="1">
      <alignment horizontal="center" vertical="center" wrapText="1"/>
    </xf>
    <xf numFmtId="0" fontId="18" fillId="4" borderId="1" xfId="29" applyFont="1" applyFill="1" applyBorder="1" applyAlignment="1">
      <alignment horizontal="center" vertical="center" wrapText="1"/>
    </xf>
    <xf numFmtId="0" fontId="26" fillId="15" borderId="1" xfId="32" applyFont="1" applyFill="1" applyBorder="1" applyAlignment="1">
      <alignment horizontal="center" vertical="center" wrapText="1"/>
    </xf>
    <xf numFmtId="0" fontId="18" fillId="17" borderId="1" xfId="29" applyFont="1" applyFill="1" applyBorder="1" applyAlignment="1">
      <alignment horizontal="center" vertical="center" wrapText="1"/>
    </xf>
    <xf numFmtId="0" fontId="50" fillId="4" borderId="1" xfId="0" applyFont="1" applyFill="1" applyBorder="1" applyAlignment="1">
      <alignment horizontal="left" vertical="center"/>
    </xf>
    <xf numFmtId="1" fontId="13" fillId="0" borderId="1" xfId="0" applyNumberFormat="1" applyFont="1" applyBorder="1" applyAlignment="1">
      <alignment horizontal="center" vertical="center"/>
    </xf>
    <xf numFmtId="1" fontId="13" fillId="0" borderId="1" xfId="0" applyNumberFormat="1" applyFont="1" applyBorder="1" applyAlignment="1">
      <alignment horizontal="center" vertical="center" wrapText="1"/>
    </xf>
    <xf numFmtId="0" fontId="23" fillId="0" borderId="1" xfId="0" applyFont="1" applyBorder="1" applyAlignment="1">
      <alignment horizontal="center" vertical="center"/>
    </xf>
    <xf numFmtId="1" fontId="26" fillId="0" borderId="1" xfId="32" applyNumberFormat="1" applyFont="1" applyBorder="1" applyAlignment="1">
      <alignment horizontal="center" vertical="center"/>
    </xf>
    <xf numFmtId="1" fontId="18" fillId="0" borderId="1" xfId="29" applyNumberFormat="1" applyFont="1" applyBorder="1" applyAlignment="1">
      <alignment horizontal="center" vertical="center"/>
    </xf>
    <xf numFmtId="1" fontId="18" fillId="0" borderId="1" xfId="33" applyNumberFormat="1" applyFont="1" applyBorder="1" applyAlignment="1">
      <alignment horizontal="center" vertical="center"/>
    </xf>
    <xf numFmtId="1" fontId="42" fillId="0" borderId="1" xfId="16" applyNumberFormat="1" applyFont="1" applyBorder="1" applyAlignment="1">
      <alignment horizontal="center" vertical="center"/>
    </xf>
    <xf numFmtId="1" fontId="26" fillId="0" borderId="1" xfId="8" applyNumberFormat="1" applyFont="1" applyBorder="1" applyAlignment="1">
      <alignment horizontal="center" vertical="center" wrapText="1"/>
    </xf>
    <xf numFmtId="1" fontId="26" fillId="0" borderId="1" xfId="8" applyNumberFormat="1" applyFont="1" applyBorder="1" applyAlignment="1">
      <alignment horizontal="center" vertical="center"/>
    </xf>
    <xf numFmtId="1" fontId="26" fillId="0" borderId="1" xfId="32" applyNumberFormat="1" applyFont="1" applyBorder="1" applyAlignment="1">
      <alignment horizontal="center" vertical="center" wrapText="1"/>
    </xf>
    <xf numFmtId="1" fontId="18" fillId="0" borderId="1" xfId="29" applyNumberFormat="1" applyFont="1" applyBorder="1" applyAlignment="1">
      <alignment horizontal="center" vertical="center" wrapText="1"/>
    </xf>
    <xf numFmtId="1" fontId="18" fillId="0" borderId="1" xfId="33" applyNumberFormat="1" applyFont="1" applyBorder="1" applyAlignment="1">
      <alignment horizontal="center" vertical="center" wrapText="1"/>
    </xf>
    <xf numFmtId="1" fontId="42" fillId="0" borderId="1" xfId="16" applyNumberFormat="1" applyFont="1" applyBorder="1" applyAlignment="1">
      <alignment horizontal="center" vertical="center" wrapText="1"/>
    </xf>
    <xf numFmtId="1" fontId="26" fillId="0" borderId="1" xfId="0" applyNumberFormat="1" applyFont="1" applyFill="1" applyBorder="1" applyAlignment="1">
      <alignment horizontal="center" vertical="center"/>
    </xf>
    <xf numFmtId="1" fontId="23" fillId="0" borderId="1" xfId="0" quotePrefix="1" applyNumberFormat="1" applyFont="1" applyFill="1" applyBorder="1" applyAlignment="1">
      <alignment horizontal="center" vertical="center" wrapText="1"/>
    </xf>
    <xf numFmtId="1" fontId="23" fillId="0" borderId="1" xfId="32" applyNumberFormat="1" applyFont="1" applyFill="1" applyBorder="1" applyAlignment="1">
      <alignment horizontal="center" vertical="center" wrapText="1"/>
    </xf>
    <xf numFmtId="1" fontId="23" fillId="0" borderId="1" xfId="29" applyNumberFormat="1" applyFont="1" applyFill="1" applyBorder="1" applyAlignment="1">
      <alignment horizontal="center" vertical="center" wrapText="1"/>
    </xf>
    <xf numFmtId="1" fontId="23" fillId="0" borderId="1" xfId="16" quotePrefix="1" applyNumberFormat="1" applyFont="1" applyFill="1" applyBorder="1" applyAlignment="1">
      <alignment horizontal="center" vertical="center" wrapText="1"/>
    </xf>
    <xf numFmtId="1" fontId="23" fillId="0" borderId="1" xfId="0" quotePrefix="1" applyNumberFormat="1" applyFont="1" applyFill="1" applyBorder="1" applyAlignment="1">
      <alignment horizontal="center" vertical="center"/>
    </xf>
    <xf numFmtId="1" fontId="23" fillId="0" borderId="1" xfId="8" applyNumberFormat="1" applyFont="1" applyFill="1" applyBorder="1" applyAlignment="1">
      <alignment horizontal="center" vertical="center" wrapText="1"/>
    </xf>
    <xf numFmtId="1" fontId="23" fillId="0" borderId="1" xfId="16" applyNumberFormat="1" applyFont="1" applyFill="1" applyBorder="1" applyAlignment="1">
      <alignment horizontal="center" vertical="center" wrapText="1"/>
    </xf>
    <xf numFmtId="0" fontId="13" fillId="0" borderId="0" xfId="0" applyFont="1" applyAlignment="1">
      <alignment horizontal="center" vertical="center"/>
    </xf>
    <xf numFmtId="0" fontId="13" fillId="0" borderId="1" xfId="0" applyFont="1" applyBorder="1" applyAlignment="1">
      <alignment horizontal="center" vertical="center"/>
    </xf>
    <xf numFmtId="0" fontId="13" fillId="4" borderId="1" xfId="0" applyFont="1" applyFill="1" applyBorder="1" applyAlignment="1">
      <alignment horizontal="center" vertical="center"/>
    </xf>
    <xf numFmtId="0" fontId="13" fillId="0" borderId="1" xfId="0" applyFont="1" applyBorder="1" applyAlignment="1">
      <alignment horizontal="left" vertical="center"/>
    </xf>
    <xf numFmtId="0" fontId="13" fillId="4" borderId="1" xfId="0" applyFont="1" applyFill="1" applyBorder="1" applyAlignment="1">
      <alignment horizontal="center" vertical="center" wrapText="1"/>
    </xf>
    <xf numFmtId="0" fontId="10" fillId="0" borderId="1" xfId="2" applyFont="1" applyFill="1" applyBorder="1" applyAlignment="1">
      <alignment horizontal="center" vertical="center" wrapText="1"/>
    </xf>
    <xf numFmtId="1" fontId="13" fillId="0" borderId="1" xfId="0" applyNumberFormat="1" applyFont="1" applyBorder="1" applyAlignment="1">
      <alignment horizontal="left" vertical="center"/>
    </xf>
    <xf numFmtId="0" fontId="13" fillId="5" borderId="1"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13" fillId="0" borderId="0" xfId="0" applyFont="1" applyAlignment="1">
      <alignment horizontal="left" vertical="center"/>
    </xf>
    <xf numFmtId="0" fontId="13" fillId="0" borderId="1" xfId="1" applyFont="1" applyFill="1" applyBorder="1" applyAlignment="1">
      <alignment horizontal="center" vertical="center" wrapText="1"/>
    </xf>
    <xf numFmtId="0" fontId="10" fillId="0" borderId="1" xfId="0" applyFont="1" applyBorder="1" applyAlignment="1">
      <alignment horizontal="center" vertical="center" wrapText="1"/>
    </xf>
    <xf numFmtId="0" fontId="21" fillId="0" borderId="1" xfId="0" applyFont="1" applyBorder="1" applyAlignment="1">
      <alignment horizontal="left" vertical="center"/>
    </xf>
    <xf numFmtId="0" fontId="10" fillId="0" borderId="1" xfId="0" applyFont="1" applyBorder="1" applyAlignment="1">
      <alignment horizontal="left" vertical="center"/>
    </xf>
    <xf numFmtId="0" fontId="23" fillId="0" borderId="1" xfId="9" applyFont="1" applyBorder="1" applyAlignment="1">
      <alignment horizontal="left" vertical="center"/>
    </xf>
    <xf numFmtId="0" fontId="51" fillId="4" borderId="1" xfId="0" applyFont="1" applyFill="1" applyBorder="1" applyAlignment="1">
      <alignment horizontal="center" vertical="center"/>
    </xf>
    <xf numFmtId="1" fontId="10" fillId="0" borderId="1" xfId="0" applyNumberFormat="1" applyFont="1" applyBorder="1" applyAlignment="1">
      <alignment horizontal="center" vertical="center"/>
    </xf>
    <xf numFmtId="0" fontId="10" fillId="0" borderId="1" xfId="10" applyFont="1" applyBorder="1" applyAlignment="1">
      <alignment horizontal="left" vertical="center" wrapText="1"/>
    </xf>
    <xf numFmtId="0" fontId="10" fillId="0" borderId="1" xfId="10" applyFont="1" applyBorder="1" applyAlignment="1">
      <alignment horizontal="left" vertical="center"/>
    </xf>
    <xf numFmtId="0" fontId="53" fillId="0" borderId="1" xfId="0" applyFont="1" applyBorder="1" applyAlignment="1">
      <alignment horizontal="left" vertical="center"/>
    </xf>
    <xf numFmtId="0" fontId="13" fillId="4" borderId="2" xfId="0" applyFont="1" applyFill="1" applyBorder="1" applyAlignment="1">
      <alignment horizontal="center" vertical="center" wrapText="1"/>
    </xf>
    <xf numFmtId="0" fontId="12" fillId="0" borderId="1" xfId="0" applyFont="1" applyBorder="1" applyAlignment="1">
      <alignment horizontal="left" vertical="center"/>
    </xf>
    <xf numFmtId="0" fontId="54" fillId="0" borderId="1" xfId="0" applyFont="1" applyBorder="1" applyAlignment="1">
      <alignment horizontal="left" vertical="center"/>
    </xf>
    <xf numFmtId="0" fontId="55" fillId="0" borderId="1" xfId="0" applyFont="1" applyBorder="1" applyAlignment="1">
      <alignment horizontal="left" vertical="center"/>
    </xf>
    <xf numFmtId="0" fontId="56" fillId="0" borderId="1" xfId="0" applyFont="1" applyBorder="1" applyAlignment="1">
      <alignment horizontal="left" vertical="center"/>
    </xf>
    <xf numFmtId="0" fontId="13" fillId="4" borderId="7" xfId="0" applyFont="1" applyFill="1" applyBorder="1" applyAlignment="1">
      <alignment horizontal="center" vertical="center" wrapText="1"/>
    </xf>
    <xf numFmtId="0" fontId="21" fillId="4" borderId="7"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1" fillId="4" borderId="6" xfId="0" applyFont="1" applyFill="1" applyBorder="1" applyAlignment="1">
      <alignment horizontal="center" vertical="center" wrapText="1"/>
    </xf>
    <xf numFmtId="0" fontId="13" fillId="4" borderId="7" xfId="0" applyFont="1" applyFill="1" applyBorder="1" applyAlignment="1">
      <alignment horizontal="center" vertical="center"/>
    </xf>
    <xf numFmtId="0" fontId="13" fillId="0" borderId="0" xfId="0" applyFont="1" applyAlignment="1">
      <alignment horizontal="center" vertical="center" wrapText="1"/>
    </xf>
    <xf numFmtId="0" fontId="12" fillId="0" borderId="1" xfId="0" applyFont="1" applyBorder="1" applyAlignment="1">
      <alignment horizontal="left" vertical="center" wrapText="1"/>
    </xf>
    <xf numFmtId="0" fontId="13" fillId="0" borderId="1" xfId="0" quotePrefix="1" applyFont="1" applyBorder="1" applyAlignment="1">
      <alignment horizontal="center" vertical="center" wrapText="1"/>
    </xf>
    <xf numFmtId="0" fontId="13" fillId="0" borderId="1" xfId="3" quotePrefix="1" applyFont="1" applyFill="1" applyBorder="1" applyAlignment="1">
      <alignment horizontal="center" vertical="center" wrapText="1"/>
    </xf>
    <xf numFmtId="0" fontId="12" fillId="0" borderId="0" xfId="0" applyFont="1" applyAlignment="1">
      <alignment horizontal="left" vertical="center"/>
    </xf>
    <xf numFmtId="0" fontId="20" fillId="0" borderId="1" xfId="0" applyFont="1" applyBorder="1" applyAlignment="1">
      <alignment horizontal="left" vertical="center" wrapText="1"/>
    </xf>
    <xf numFmtId="0" fontId="13" fillId="4" borderId="1" xfId="0" applyFont="1" applyFill="1" applyBorder="1" applyAlignment="1">
      <alignment horizontal="left" vertical="center"/>
    </xf>
    <xf numFmtId="0" fontId="21" fillId="4" borderId="2" xfId="0" applyFont="1" applyFill="1" applyBorder="1" applyAlignment="1">
      <alignment horizontal="center" vertical="center" wrapText="1"/>
    </xf>
    <xf numFmtId="0" fontId="21" fillId="4" borderId="5" xfId="0" applyFont="1" applyFill="1" applyBorder="1" applyAlignment="1">
      <alignment horizontal="center" vertical="center" wrapText="1"/>
    </xf>
    <xf numFmtId="0" fontId="21" fillId="4" borderId="4" xfId="0" applyFont="1" applyFill="1" applyBorder="1" applyAlignment="1">
      <alignment horizontal="center" vertical="center" wrapText="1"/>
    </xf>
    <xf numFmtId="0" fontId="13" fillId="4" borderId="4" xfId="0" applyFont="1" applyFill="1" applyBorder="1" applyAlignment="1">
      <alignment horizontal="center" vertical="center"/>
    </xf>
    <xf numFmtId="0" fontId="13" fillId="4" borderId="6" xfId="0" applyFont="1" applyFill="1" applyBorder="1" applyAlignment="1">
      <alignment horizontal="center" vertical="center"/>
    </xf>
    <xf numFmtId="0" fontId="23" fillId="0" borderId="1" xfId="11" applyFont="1" applyBorder="1" applyAlignment="1">
      <alignment horizontal="left" vertical="center"/>
    </xf>
    <xf numFmtId="0" fontId="13" fillId="4" borderId="0" xfId="0" applyFont="1" applyFill="1" applyAlignment="1">
      <alignment horizontal="center" vertical="center"/>
    </xf>
    <xf numFmtId="0" fontId="10" fillId="4" borderId="1" xfId="0" applyFont="1" applyFill="1" applyBorder="1" applyAlignment="1">
      <alignment horizontal="center" vertical="center" wrapText="1"/>
    </xf>
    <xf numFmtId="0" fontId="21" fillId="0" borderId="0" xfId="0" applyFont="1" applyAlignment="1">
      <alignment horizontal="center" vertical="center" wrapText="1"/>
    </xf>
    <xf numFmtId="0" fontId="23" fillId="0" borderId="1" xfId="0" applyFont="1" applyFill="1" applyBorder="1" applyAlignment="1">
      <alignment horizontal="center" vertical="center" wrapText="1"/>
    </xf>
    <xf numFmtId="0" fontId="23" fillId="0" borderId="1" xfId="0" applyFont="1" applyFill="1" applyBorder="1" applyAlignment="1">
      <alignment horizontal="left" vertical="center" wrapText="1"/>
    </xf>
    <xf numFmtId="0" fontId="23" fillId="4" borderId="1" xfId="0" applyFont="1" applyFill="1" applyBorder="1" applyAlignment="1">
      <alignment horizontal="center" vertical="center" wrapText="1"/>
    </xf>
    <xf numFmtId="0" fontId="26" fillId="4"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1" fontId="26" fillId="0" borderId="1" xfId="0" applyNumberFormat="1" applyFont="1" applyFill="1" applyBorder="1" applyAlignment="1">
      <alignment horizontal="center" vertical="center" wrapText="1"/>
    </xf>
    <xf numFmtId="0" fontId="26" fillId="0" borderId="5" xfId="0" applyFont="1" applyFill="1" applyBorder="1" applyAlignment="1">
      <alignment horizontal="center" vertical="center" wrapText="1"/>
    </xf>
    <xf numFmtId="0" fontId="23" fillId="4" borderId="1" xfId="0" applyFont="1" applyFill="1" applyBorder="1" applyAlignment="1">
      <alignment horizontal="left" vertical="center"/>
    </xf>
    <xf numFmtId="0" fontId="23" fillId="4" borderId="1" xfId="0" applyFont="1" applyFill="1" applyBorder="1" applyAlignment="1">
      <alignment horizontal="left" vertical="center" wrapText="1"/>
    </xf>
    <xf numFmtId="0" fontId="23" fillId="0" borderId="1" xfId="0" applyFont="1" applyFill="1" applyBorder="1" applyAlignment="1">
      <alignment horizontal="left" vertical="center" wrapText="1"/>
    </xf>
    <xf numFmtId="0" fontId="23" fillId="0" borderId="1" xfId="0" applyFont="1" applyFill="1" applyBorder="1" applyAlignment="1">
      <alignment horizontal="left" vertical="center" wrapText="1"/>
    </xf>
    <xf numFmtId="0" fontId="23" fillId="4"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26" fillId="4" borderId="1" xfId="0" applyFont="1" applyFill="1" applyBorder="1" applyAlignment="1">
      <alignment horizontal="center" vertical="center" wrapText="1"/>
    </xf>
    <xf numFmtId="0" fontId="29" fillId="4" borderId="1" xfId="0" applyFont="1" applyFill="1" applyBorder="1" applyAlignment="1">
      <alignment horizontal="center" vertical="center" wrapText="1"/>
    </xf>
    <xf numFmtId="0" fontId="23" fillId="0" borderId="1" xfId="33" applyFont="1" applyBorder="1" applyAlignment="1">
      <alignment horizontal="center" vertical="center" wrapText="1"/>
    </xf>
    <xf numFmtId="0" fontId="18" fillId="4" borderId="1" xfId="33" applyFont="1" applyFill="1" applyBorder="1" applyAlignment="1">
      <alignment horizontal="center" vertical="center" wrapText="1"/>
    </xf>
    <xf numFmtId="0" fontId="18" fillId="4" borderId="1" xfId="33" applyFont="1" applyFill="1" applyBorder="1" applyAlignment="1">
      <alignment horizontal="center" vertical="center"/>
    </xf>
    <xf numFmtId="0" fontId="23" fillId="0" borderId="1" xfId="0" applyFont="1" applyBorder="1" applyAlignment="1">
      <alignment horizontal="left" vertical="center" wrapText="1"/>
    </xf>
    <xf numFmtId="1" fontId="23" fillId="0" borderId="1" xfId="0" applyNumberFormat="1" applyFont="1" applyBorder="1" applyAlignment="1">
      <alignment horizontal="left" vertical="center" wrapText="1"/>
    </xf>
    <xf numFmtId="1" fontId="23" fillId="0" borderId="1" xfId="0" applyNumberFormat="1" applyFont="1" applyBorder="1" applyAlignment="1">
      <alignment horizontal="center" vertical="center" wrapText="1"/>
    </xf>
    <xf numFmtId="0" fontId="23" fillId="0" borderId="1" xfId="33" applyFont="1" applyBorder="1" applyAlignment="1">
      <alignment horizontal="left" vertical="center" wrapText="1"/>
    </xf>
    <xf numFmtId="0" fontId="23" fillId="0" borderId="1" xfId="33" applyFont="1" applyBorder="1" applyAlignment="1">
      <alignment horizontal="left" vertical="center"/>
    </xf>
    <xf numFmtId="1" fontId="23" fillId="0" borderId="1" xfId="33" applyNumberFormat="1" applyFont="1" applyBorder="1" applyAlignment="1">
      <alignment horizontal="center" vertical="center" wrapText="1"/>
    </xf>
    <xf numFmtId="0" fontId="18" fillId="0" borderId="0" xfId="33" applyFont="1" applyBorder="1" applyAlignment="1">
      <alignment horizontal="center" vertical="center"/>
    </xf>
    <xf numFmtId="0" fontId="23" fillId="0" borderId="1" xfId="33" applyFont="1" applyBorder="1" applyAlignment="1">
      <alignment horizontal="center" vertical="center"/>
    </xf>
    <xf numFmtId="0" fontId="29" fillId="0" borderId="0" xfId="33" applyFont="1" applyBorder="1" applyAlignment="1">
      <alignment vertical="center" wrapText="1"/>
    </xf>
    <xf numFmtId="164" fontId="23" fillId="4" borderId="1" xfId="6" applyFont="1" applyFill="1" applyBorder="1" applyAlignment="1">
      <alignment horizontal="center" vertical="center" wrapText="1"/>
    </xf>
    <xf numFmtId="164" fontId="23" fillId="4" borderId="1" xfId="6" applyFont="1" applyFill="1" applyBorder="1" applyAlignment="1">
      <alignment horizontal="center" vertical="center"/>
    </xf>
    <xf numFmtId="0" fontId="23" fillId="4"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26" fillId="4" borderId="1" xfId="0" applyFont="1" applyFill="1" applyBorder="1" applyAlignment="1">
      <alignment horizontal="center" vertical="center" wrapText="1"/>
    </xf>
    <xf numFmtId="0" fontId="23" fillId="0" borderId="0" xfId="5" applyFont="1" applyAlignment="1">
      <alignment horizontal="center" vertical="center"/>
    </xf>
    <xf numFmtId="164" fontId="23" fillId="0" borderId="0" xfId="6" applyFont="1" applyAlignment="1">
      <alignment horizontal="center" vertical="center"/>
    </xf>
    <xf numFmtId="164" fontId="23" fillId="0" borderId="1" xfId="6" applyFont="1" applyBorder="1" applyAlignment="1">
      <alignment horizontal="left" vertical="center" wrapText="1"/>
    </xf>
    <xf numFmtId="164" fontId="23" fillId="0" borderId="1" xfId="6" applyFont="1" applyBorder="1" applyAlignment="1">
      <alignment horizontal="center" vertical="center" wrapText="1"/>
    </xf>
    <xf numFmtId="164" fontId="23" fillId="0" borderId="1" xfId="6" applyFont="1" applyBorder="1" applyAlignment="1">
      <alignment horizontal="left" vertical="center"/>
    </xf>
    <xf numFmtId="1" fontId="23" fillId="0" borderId="1" xfId="6" applyNumberFormat="1" applyFont="1" applyBorder="1" applyAlignment="1">
      <alignment horizontal="center" vertical="center" wrapText="1"/>
    </xf>
    <xf numFmtId="164" fontId="23" fillId="0" borderId="0" xfId="6" applyFont="1" applyAlignment="1">
      <alignment horizontal="center" vertical="center" wrapText="1"/>
    </xf>
    <xf numFmtId="1" fontId="23" fillId="0" borderId="1" xfId="6" applyNumberFormat="1" applyFont="1" applyBorder="1" applyAlignment="1">
      <alignment horizontal="center" vertical="center"/>
    </xf>
    <xf numFmtId="164" fontId="23" fillId="0" borderId="1" xfId="6" applyFont="1" applyBorder="1" applyAlignment="1">
      <alignment horizontal="left" vertical="center" readingOrder="1"/>
    </xf>
    <xf numFmtId="164" fontId="23" fillId="0" borderId="0" xfId="6" applyFont="1" applyAlignment="1">
      <alignment horizontal="left" vertical="center"/>
    </xf>
    <xf numFmtId="0" fontId="23" fillId="0" borderId="1" xfId="5" applyFont="1" applyBorder="1" applyAlignment="1">
      <alignment horizontal="center" vertical="center"/>
    </xf>
    <xf numFmtId="164" fontId="26" fillId="0" borderId="1" xfId="6" applyFont="1" applyBorder="1" applyAlignment="1">
      <alignment horizontal="left" vertical="center"/>
    </xf>
    <xf numFmtId="164" fontId="23" fillId="0" borderId="1" xfId="6" applyFont="1" applyBorder="1" applyAlignment="1">
      <alignment horizontal="center" vertical="center"/>
    </xf>
    <xf numFmtId="167" fontId="23" fillId="0" borderId="1" xfId="6" applyNumberFormat="1" applyFont="1" applyBorder="1" applyAlignment="1">
      <alignment horizontal="center" vertical="center"/>
    </xf>
    <xf numFmtId="0" fontId="23" fillId="0" borderId="1" xfId="5" applyFont="1" applyBorder="1" applyAlignment="1">
      <alignment horizontal="left" vertical="center"/>
    </xf>
    <xf numFmtId="164" fontId="25" fillId="0" borderId="0" xfId="6" applyFont="1" applyAlignment="1">
      <alignment vertical="center" wrapText="1"/>
    </xf>
    <xf numFmtId="0" fontId="23" fillId="0" borderId="1" xfId="0" applyFont="1" applyBorder="1" applyAlignment="1">
      <alignment horizontal="center" vertical="center" wrapText="1"/>
    </xf>
    <xf numFmtId="0" fontId="23" fillId="4" borderId="1" xfId="0" applyFont="1" applyFill="1" applyBorder="1" applyAlignment="1">
      <alignment horizontal="center" vertical="center"/>
    </xf>
    <xf numFmtId="164" fontId="23" fillId="4" borderId="1" xfId="6" applyFont="1" applyFill="1" applyBorder="1" applyAlignment="1">
      <alignment horizontal="center" vertical="center" wrapText="1"/>
    </xf>
    <xf numFmtId="0" fontId="23" fillId="4" borderId="1" xfId="0" applyFont="1" applyFill="1" applyBorder="1" applyAlignment="1">
      <alignment horizontal="center" vertical="center" wrapText="1"/>
    </xf>
    <xf numFmtId="0" fontId="26" fillId="4" borderId="1" xfId="0" applyFont="1" applyFill="1" applyBorder="1" applyAlignment="1">
      <alignment horizontal="center" vertical="center"/>
    </xf>
    <xf numFmtId="0" fontId="30" fillId="4" borderId="1" xfId="0" applyFont="1" applyFill="1" applyBorder="1" applyAlignment="1">
      <alignment horizontal="center" vertical="center"/>
    </xf>
    <xf numFmtId="0" fontId="26" fillId="4" borderId="1" xfId="0" applyFont="1" applyFill="1" applyBorder="1" applyAlignment="1">
      <alignment horizontal="center" vertical="center" wrapText="1"/>
    </xf>
    <xf numFmtId="0" fontId="29" fillId="4" borderId="1" xfId="0" applyFont="1" applyFill="1" applyBorder="1" applyAlignment="1">
      <alignment horizontal="center" vertical="center" wrapText="1"/>
    </xf>
    <xf numFmtId="0" fontId="23" fillId="0" borderId="1" xfId="0" applyFont="1" applyFill="1" applyBorder="1" applyAlignment="1">
      <alignment horizontal="left" vertical="center"/>
    </xf>
    <xf numFmtId="0" fontId="23" fillId="0" borderId="1" xfId="0" applyFont="1" applyFill="1" applyBorder="1" applyAlignment="1">
      <alignment horizontal="left" vertical="center" wrapText="1"/>
    </xf>
    <xf numFmtId="0" fontId="26" fillId="4" borderId="1" xfId="8" applyFont="1" applyFill="1" applyBorder="1" applyAlignment="1">
      <alignment horizontal="center" vertical="center" wrapText="1"/>
    </xf>
    <xf numFmtId="0" fontId="13" fillId="0" borderId="1" xfId="0" applyFont="1" applyBorder="1" applyAlignment="1">
      <alignment horizontal="center" vertical="center" wrapText="1"/>
    </xf>
    <xf numFmtId="0" fontId="13" fillId="4" borderId="1" xfId="0" applyFont="1" applyFill="1" applyBorder="1" applyAlignment="1">
      <alignment horizontal="center" vertical="center" wrapText="1"/>
    </xf>
    <xf numFmtId="0" fontId="51" fillId="4" borderId="1" xfId="0" applyFont="1" applyFill="1" applyBorder="1" applyAlignment="1">
      <alignment horizontal="center" vertical="center"/>
    </xf>
    <xf numFmtId="0" fontId="29" fillId="4" borderId="1" xfId="0" applyFont="1" applyFill="1" applyBorder="1" applyAlignment="1">
      <alignment horizontal="center" vertical="center"/>
    </xf>
    <xf numFmtId="0" fontId="42" fillId="4" borderId="1" xfId="16" applyFont="1" applyFill="1" applyBorder="1" applyAlignment="1">
      <alignment horizontal="center" vertical="center" wrapText="1"/>
    </xf>
    <xf numFmtId="0" fontId="18" fillId="4" borderId="1" xfId="33" applyFont="1" applyFill="1" applyBorder="1" applyAlignment="1">
      <alignment horizontal="center" vertical="center" wrapText="1"/>
    </xf>
    <xf numFmtId="0" fontId="18" fillId="15" borderId="1" xfId="29" applyFont="1" applyFill="1" applyBorder="1" applyAlignment="1">
      <alignment horizontal="center" vertical="center" wrapText="1"/>
    </xf>
    <xf numFmtId="0" fontId="23" fillId="0"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26" fillId="16" borderId="1" xfId="32" applyFont="1" applyFill="1" applyBorder="1" applyAlignment="1">
      <alignment horizontal="center" vertical="center" wrapText="1"/>
    </xf>
    <xf numFmtId="0" fontId="26" fillId="0" borderId="0" xfId="11" applyFont="1" applyAlignment="1">
      <alignment horizontal="center" vertical="center" wrapText="1"/>
    </xf>
    <xf numFmtId="0" fontId="23" fillId="0" borderId="0" xfId="11" applyFont="1" applyAlignment="1">
      <alignment horizontal="center" vertical="center" wrapText="1"/>
    </xf>
    <xf numFmtId="0" fontId="23" fillId="0" borderId="1" xfId="0" applyFont="1" applyBorder="1" applyAlignment="1">
      <alignment horizontal="left" vertical="center"/>
    </xf>
    <xf numFmtId="14" fontId="23" fillId="0" borderId="1" xfId="0" applyNumberFormat="1" applyFont="1" applyBorder="1" applyAlignment="1">
      <alignment horizontal="left" vertical="center"/>
    </xf>
    <xf numFmtId="49" fontId="23" fillId="0" borderId="1" xfId="0" applyNumberFormat="1" applyFont="1" applyBorder="1" applyAlignment="1">
      <alignment horizontal="left" vertical="center"/>
    </xf>
    <xf numFmtId="165" fontId="23" fillId="0" borderId="1" xfId="12" applyNumberFormat="1" applyFont="1" applyBorder="1" applyAlignment="1">
      <alignment horizontal="left" vertical="center"/>
    </xf>
    <xf numFmtId="165" fontId="23" fillId="0" borderId="1" xfId="13" applyNumberFormat="1" applyFont="1" applyBorder="1" applyAlignment="1">
      <alignment horizontal="left" vertical="center"/>
    </xf>
    <xf numFmtId="1" fontId="23" fillId="0" borderId="1" xfId="0" quotePrefix="1" applyNumberFormat="1" applyFont="1" applyBorder="1" applyAlignment="1">
      <alignment horizontal="center" vertical="center" wrapText="1"/>
    </xf>
    <xf numFmtId="0" fontId="23" fillId="0" borderId="1" xfId="0" quotePrefix="1" applyFont="1" applyBorder="1" applyAlignment="1">
      <alignment horizontal="center" vertical="center" wrapText="1"/>
    </xf>
    <xf numFmtId="49" fontId="23" fillId="0" borderId="1" xfId="0" applyNumberFormat="1" applyFont="1" applyBorder="1" applyAlignment="1">
      <alignment horizontal="left" vertical="center" wrapText="1"/>
    </xf>
    <xf numFmtId="0" fontId="23" fillId="0" borderId="1" xfId="14" applyFont="1" applyBorder="1" applyAlignment="1">
      <alignment horizontal="left" vertical="center"/>
    </xf>
    <xf numFmtId="0" fontId="29" fillId="0" borderId="0" xfId="0" applyFont="1" applyAlignment="1">
      <alignment vertical="center" wrapText="1"/>
    </xf>
    <xf numFmtId="1" fontId="26" fillId="0" borderId="0" xfId="0" applyNumberFormat="1" applyFont="1" applyAlignment="1">
      <alignment horizontal="center" vertical="center"/>
    </xf>
    <xf numFmtId="164" fontId="23" fillId="0" borderId="1" xfId="6" applyFont="1" applyFill="1" applyBorder="1" applyAlignment="1">
      <alignment horizontal="center" vertical="center" wrapText="1"/>
    </xf>
    <xf numFmtId="0" fontId="26" fillId="0" borderId="1" xfId="32" applyFont="1" applyFill="1" applyBorder="1" applyAlignment="1">
      <alignment horizontal="center" vertical="center" wrapText="1"/>
    </xf>
    <xf numFmtId="0" fontId="18" fillId="0" borderId="1" xfId="29" applyFont="1" applyFill="1" applyBorder="1" applyAlignment="1">
      <alignment horizontal="center" vertical="center" wrapText="1"/>
    </xf>
    <xf numFmtId="0" fontId="18" fillId="0" borderId="1" xfId="33" applyFont="1" applyFill="1" applyBorder="1" applyAlignment="1">
      <alignment horizontal="center" vertical="center" wrapText="1"/>
    </xf>
    <xf numFmtId="0" fontId="42" fillId="0" borderId="1" xfId="16" applyFont="1" applyFill="1" applyBorder="1" applyAlignment="1">
      <alignment horizontal="center" vertical="center" wrapText="1"/>
    </xf>
    <xf numFmtId="0" fontId="26" fillId="0" borderId="1" xfId="0" applyFont="1" applyFill="1" applyBorder="1" applyAlignment="1">
      <alignment horizontal="center" vertical="center"/>
    </xf>
    <xf numFmtId="0" fontId="13" fillId="0" borderId="1" xfId="0" applyFont="1" applyFill="1" applyBorder="1" applyAlignment="1">
      <alignment horizontal="center" vertical="center" wrapText="1"/>
    </xf>
    <xf numFmtId="0" fontId="26" fillId="0" borderId="1" xfId="8" applyFont="1" applyFill="1" applyBorder="1" applyAlignment="1">
      <alignment horizontal="center" vertical="center" wrapText="1"/>
    </xf>
    <xf numFmtId="164" fontId="23" fillId="0" borderId="0" xfId="6" applyFont="1" applyFill="1" applyBorder="1" applyAlignment="1">
      <alignment horizontal="center" vertical="center" wrapText="1"/>
    </xf>
    <xf numFmtId="0" fontId="26" fillId="0" borderId="0" xfId="0" applyFont="1" applyFill="1" applyBorder="1" applyAlignment="1">
      <alignment horizontal="center" vertical="center" wrapText="1"/>
    </xf>
    <xf numFmtId="0" fontId="26" fillId="0" borderId="0" xfId="32" applyFont="1" applyFill="1" applyBorder="1" applyAlignment="1">
      <alignment horizontal="center" vertical="center" wrapText="1"/>
    </xf>
    <xf numFmtId="0" fontId="23" fillId="0" borderId="0" xfId="0" applyFont="1" applyFill="1" applyBorder="1" applyAlignment="1">
      <alignment horizontal="center" vertical="center" wrapText="1"/>
    </xf>
    <xf numFmtId="0" fontId="23" fillId="0" borderId="0" xfId="0" applyFont="1" applyFill="1" applyBorder="1" applyAlignment="1">
      <alignment horizontal="left" vertical="center"/>
    </xf>
    <xf numFmtId="0" fontId="18" fillId="0" borderId="0" xfId="29" applyFont="1" applyFill="1" applyBorder="1" applyAlignment="1">
      <alignment horizontal="center" vertical="center" wrapText="1"/>
    </xf>
    <xf numFmtId="0" fontId="18" fillId="0" borderId="0" xfId="33" applyFont="1" applyFill="1" applyBorder="1" applyAlignment="1">
      <alignment horizontal="center" vertical="center" wrapText="1"/>
    </xf>
    <xf numFmtId="0" fontId="42" fillId="0" borderId="0" xfId="16" applyFont="1" applyFill="1" applyBorder="1" applyAlignment="1">
      <alignment horizontal="center" vertical="center" wrapText="1"/>
    </xf>
    <xf numFmtId="0" fontId="13" fillId="0" borderId="0" xfId="0" applyFont="1" applyFill="1" applyBorder="1" applyAlignment="1">
      <alignment horizontal="center" vertical="center" wrapText="1"/>
    </xf>
    <xf numFmtId="0" fontId="26" fillId="0" borderId="0" xfId="8" applyFont="1" applyFill="1" applyBorder="1" applyAlignment="1">
      <alignment horizontal="center" vertical="center" wrapText="1"/>
    </xf>
    <xf numFmtId="1" fontId="0" fillId="0" borderId="1" xfId="0" applyNumberFormat="1" applyFill="1" applyBorder="1" applyAlignment="1">
      <alignment horizontal="center" vertical="center" wrapText="1"/>
    </xf>
    <xf numFmtId="1" fontId="26" fillId="0" borderId="1" xfId="8" applyNumberFormat="1" applyFont="1" applyFill="1" applyBorder="1" applyAlignment="1">
      <alignment horizontal="center" vertical="center" wrapText="1"/>
    </xf>
    <xf numFmtId="1" fontId="13" fillId="0" borderId="1" xfId="0" applyNumberFormat="1" applyFont="1" applyFill="1" applyBorder="1" applyAlignment="1">
      <alignment horizontal="center" vertical="center" wrapText="1"/>
    </xf>
    <xf numFmtId="164" fontId="23" fillId="0" borderId="0" xfId="6" applyFont="1" applyFill="1" applyBorder="1" applyAlignment="1">
      <alignment horizontal="center" vertical="center"/>
    </xf>
    <xf numFmtId="0" fontId="18" fillId="0" borderId="0" xfId="33" applyFont="1" applyFill="1" applyBorder="1" applyAlignment="1">
      <alignment horizontal="center" vertical="center"/>
    </xf>
    <xf numFmtId="0" fontId="13" fillId="0" borderId="0" xfId="0" applyFont="1" applyFill="1" applyBorder="1" applyAlignment="1">
      <alignment horizontal="center" vertical="center"/>
    </xf>
    <xf numFmtId="164" fontId="23" fillId="0" borderId="1" xfId="6" quotePrefix="1" applyFont="1" applyFill="1" applyBorder="1" applyAlignment="1">
      <alignment horizontal="center" vertical="center" wrapText="1"/>
    </xf>
    <xf numFmtId="0" fontId="26" fillId="0" borderId="1" xfId="0" quotePrefix="1" applyFont="1" applyFill="1" applyBorder="1" applyAlignment="1">
      <alignment horizontal="center" vertical="center" wrapText="1"/>
    </xf>
    <xf numFmtId="0" fontId="18" fillId="0" borderId="1" xfId="33" quotePrefix="1" applyFont="1" applyFill="1" applyBorder="1" applyAlignment="1">
      <alignment horizontal="center" vertical="center" wrapText="1"/>
    </xf>
    <xf numFmtId="0" fontId="26" fillId="0" borderId="1" xfId="0" quotePrefix="1" applyFont="1" applyFill="1" applyBorder="1" applyAlignment="1">
      <alignment horizontal="center" vertical="center"/>
    </xf>
    <xf numFmtId="0" fontId="26" fillId="0" borderId="1" xfId="8" quotePrefix="1" applyFont="1" applyFill="1" applyBorder="1" applyAlignment="1">
      <alignment horizontal="center" vertical="center" wrapText="1"/>
    </xf>
    <xf numFmtId="0" fontId="0" fillId="0" borderId="1" xfId="0" applyBorder="1" applyAlignment="1">
      <alignment horizontal="center" vertical="center"/>
    </xf>
    <xf numFmtId="0" fontId="26" fillId="0" borderId="0" xfId="0" applyFont="1" applyFill="1" applyAlignment="1">
      <alignment horizontal="left" vertical="center"/>
    </xf>
    <xf numFmtId="0" fontId="26" fillId="0"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23" fillId="0"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23" fillId="0" borderId="1" xfId="0" applyFont="1" applyFill="1" applyBorder="1" applyAlignment="1">
      <alignment horizontal="center" vertical="center" wrapText="1"/>
    </xf>
    <xf numFmtId="0" fontId="23" fillId="0"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23" fillId="0"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23" fillId="0"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23" fillId="0"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26" fillId="0" borderId="1" xfId="0" applyFont="1" applyFill="1" applyBorder="1" applyAlignment="1">
      <alignment horizontal="center" vertical="center" wrapText="1"/>
    </xf>
    <xf numFmtId="0" fontId="23" fillId="0" borderId="1" xfId="0" applyFont="1" applyFill="1" applyBorder="1" applyAlignment="1">
      <alignment horizontal="left" vertical="center" wrapText="1"/>
    </xf>
    <xf numFmtId="0" fontId="26" fillId="0"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13" fillId="0" borderId="1" xfId="0" applyFont="1" applyFill="1" applyBorder="1" applyAlignment="1">
      <alignment horizontal="center" vertical="top" wrapText="1"/>
    </xf>
    <xf numFmtId="0" fontId="26" fillId="0" borderId="1" xfId="0" applyFont="1" applyFill="1" applyBorder="1" applyAlignment="1">
      <alignment horizontal="center" vertical="center" wrapText="1"/>
    </xf>
    <xf numFmtId="0" fontId="23" fillId="0" borderId="1" xfId="0" applyFont="1" applyFill="1" applyBorder="1" applyAlignment="1">
      <alignment horizontal="left" vertical="center"/>
    </xf>
    <xf numFmtId="0" fontId="23" fillId="0" borderId="1" xfId="0" applyFont="1" applyFill="1" applyBorder="1" applyAlignment="1">
      <alignment horizontal="left" vertical="center" wrapText="1"/>
    </xf>
    <xf numFmtId="0" fontId="26" fillId="0" borderId="1" xfId="0" applyFont="1" applyFill="1" applyBorder="1" applyAlignment="1">
      <alignment horizontal="center" vertical="center" wrapText="1"/>
    </xf>
    <xf numFmtId="0" fontId="26" fillId="4" borderId="1" xfId="0" applyFont="1" applyFill="1" applyBorder="1" applyAlignment="1">
      <alignment horizontal="center" vertical="center"/>
    </xf>
    <xf numFmtId="0" fontId="26" fillId="4" borderId="1" xfId="0" applyFont="1" applyFill="1" applyBorder="1" applyAlignment="1">
      <alignment horizontal="center" vertical="center" wrapText="1"/>
    </xf>
    <xf numFmtId="0" fontId="23" fillId="0" borderId="1" xfId="0" applyFont="1" applyFill="1" applyBorder="1" applyAlignment="1">
      <alignment horizontal="center" vertical="center" wrapText="1"/>
    </xf>
    <xf numFmtId="164" fontId="23" fillId="4" borderId="1" xfId="6" applyFont="1" applyFill="1" applyBorder="1" applyAlignment="1">
      <alignment horizontal="center" vertical="center" wrapText="1"/>
    </xf>
    <xf numFmtId="0" fontId="23" fillId="4" borderId="1" xfId="0" applyFont="1" applyFill="1" applyBorder="1" applyAlignment="1">
      <alignment horizontal="center" vertical="center" wrapText="1"/>
    </xf>
    <xf numFmtId="0" fontId="29" fillId="4" borderId="1" xfId="0" applyFont="1" applyFill="1" applyBorder="1" applyAlignment="1">
      <alignment horizontal="center" vertical="center" wrapText="1"/>
    </xf>
    <xf numFmtId="0" fontId="18" fillId="15" borderId="1" xfId="29" applyFont="1" applyFill="1" applyBorder="1" applyAlignment="1">
      <alignment horizontal="center" vertical="center" wrapText="1"/>
    </xf>
    <xf numFmtId="0" fontId="26" fillId="4" borderId="1" xfId="8"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21" fillId="8" borderId="1"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42" fillId="4" borderId="1" xfId="16" applyFont="1" applyFill="1" applyBorder="1" applyAlignment="1">
      <alignment horizontal="center" vertical="center" wrapText="1"/>
    </xf>
    <xf numFmtId="0" fontId="18" fillId="4" borderId="1" xfId="33" applyFont="1" applyFill="1" applyBorder="1" applyAlignment="1">
      <alignment horizontal="center" vertical="center" wrapText="1"/>
    </xf>
    <xf numFmtId="0" fontId="26" fillId="16" borderId="1" xfId="32" applyFont="1" applyFill="1" applyBorder="1" applyAlignment="1">
      <alignment horizontal="center" vertical="center" wrapText="1"/>
    </xf>
    <xf numFmtId="0" fontId="23" fillId="0" borderId="1" xfId="0" applyFont="1" applyFill="1" applyBorder="1" applyAlignment="1">
      <alignment horizontal="left" vertical="center"/>
    </xf>
    <xf numFmtId="0" fontId="30" fillId="4" borderId="1" xfId="0" applyFont="1" applyFill="1" applyBorder="1" applyAlignment="1">
      <alignment horizontal="center" vertical="center"/>
    </xf>
    <xf numFmtId="0" fontId="49" fillId="4" borderId="1" xfId="0" applyFont="1" applyFill="1" applyBorder="1" applyAlignment="1">
      <alignment horizontal="left" vertical="center" wrapText="1"/>
    </xf>
    <xf numFmtId="0" fontId="26" fillId="4"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26" fillId="8" borderId="1" xfId="8" applyFont="1" applyFill="1" applyBorder="1" applyAlignment="1">
      <alignment horizontal="center" vertical="center" wrapText="1"/>
    </xf>
    <xf numFmtId="0" fontId="26" fillId="4" borderId="1" xfId="8" applyFont="1" applyFill="1" applyBorder="1" applyAlignment="1">
      <alignment horizontal="center" vertical="center"/>
    </xf>
    <xf numFmtId="0" fontId="49" fillId="4" borderId="1" xfId="8" applyFont="1" applyFill="1" applyBorder="1" applyAlignment="1">
      <alignment horizontal="left" vertical="center" wrapText="1"/>
    </xf>
    <xf numFmtId="0" fontId="26" fillId="4" borderId="1" xfId="8" applyFont="1" applyFill="1" applyBorder="1" applyAlignment="1">
      <alignment horizontal="center" vertical="center" wrapText="1"/>
    </xf>
    <xf numFmtId="0" fontId="32" fillId="4" borderId="1" xfId="8" applyFont="1" applyFill="1" applyBorder="1" applyAlignment="1">
      <alignment horizontal="center" vertical="center"/>
    </xf>
    <xf numFmtId="0" fontId="26" fillId="0" borderId="1" xfId="0" quotePrefix="1" applyFont="1" applyBorder="1" applyAlignment="1">
      <alignment horizontal="center" vertical="center" wrapText="1"/>
    </xf>
    <xf numFmtId="0" fontId="61" fillId="0" borderId="0" xfId="8" applyFont="1" applyAlignment="1">
      <alignment horizontal="center" vertical="center"/>
    </xf>
    <xf numFmtId="0" fontId="61" fillId="0" borderId="0" xfId="11" applyFont="1" applyAlignment="1">
      <alignment horizontal="center" vertical="center"/>
    </xf>
    <xf numFmtId="0" fontId="61" fillId="0" borderId="1" xfId="8" applyFont="1" applyBorder="1" applyAlignment="1">
      <alignment horizontal="left" vertical="center" wrapText="1"/>
    </xf>
    <xf numFmtId="0" fontId="61" fillId="0" borderId="1" xfId="2" applyFont="1" applyFill="1" applyBorder="1" applyAlignment="1">
      <alignment horizontal="center" vertical="center" wrapText="1"/>
    </xf>
    <xf numFmtId="0" fontId="61" fillId="4" borderId="1" xfId="0" applyFont="1" applyFill="1" applyBorder="1" applyAlignment="1">
      <alignment horizontal="center" vertical="center" wrapText="1"/>
    </xf>
    <xf numFmtId="0" fontId="61" fillId="0" borderId="1" xfId="8" applyFont="1" applyBorder="1" applyAlignment="1">
      <alignment horizontal="center" vertical="center" wrapText="1"/>
    </xf>
    <xf numFmtId="0" fontId="62" fillId="0" borderId="1" xfId="8" applyFont="1" applyBorder="1" applyAlignment="1">
      <alignment horizontal="center" vertical="center" wrapText="1"/>
    </xf>
    <xf numFmtId="1" fontId="61" fillId="0" borderId="1" xfId="0" applyNumberFormat="1" applyFont="1" applyBorder="1" applyAlignment="1">
      <alignment horizontal="center" vertical="center" wrapText="1"/>
    </xf>
    <xf numFmtId="1" fontId="63" fillId="0" borderId="1" xfId="0" applyNumberFormat="1" applyFont="1" applyBorder="1" applyAlignment="1">
      <alignment horizontal="center" vertical="center" wrapText="1"/>
    </xf>
    <xf numFmtId="0" fontId="61" fillId="4" borderId="1" xfId="8" applyFont="1" applyFill="1" applyBorder="1" applyAlignment="1">
      <alignment horizontal="center" vertical="center" wrapText="1"/>
    </xf>
    <xf numFmtId="1" fontId="61" fillId="0" borderId="1" xfId="0" applyNumberFormat="1" applyFont="1" applyBorder="1" applyAlignment="1">
      <alignment horizontal="center" vertical="center"/>
    </xf>
    <xf numFmtId="0" fontId="64" fillId="4" borderId="1" xfId="0" applyFont="1" applyFill="1" applyBorder="1" applyAlignment="1">
      <alignment horizontal="center" vertical="center" wrapText="1"/>
    </xf>
    <xf numFmtId="0" fontId="61" fillId="0" borderId="1" xfId="8" applyFont="1" applyBorder="1" applyAlignment="1">
      <alignment horizontal="left" vertical="center"/>
    </xf>
    <xf numFmtId="1" fontId="61" fillId="0" borderId="1" xfId="8" applyNumberFormat="1" applyFont="1" applyBorder="1" applyAlignment="1">
      <alignment horizontal="center" vertical="center" wrapText="1"/>
    </xf>
    <xf numFmtId="0" fontId="68" fillId="0" borderId="1" xfId="0" applyFont="1" applyBorder="1" applyAlignment="1">
      <alignment horizontal="left" vertical="center" wrapText="1"/>
    </xf>
    <xf numFmtId="0" fontId="8" fillId="0" borderId="1" xfId="7" applyBorder="1" applyAlignment="1">
      <alignment horizontal="left" vertical="top" wrapText="1"/>
    </xf>
    <xf numFmtId="0" fontId="64" fillId="4" borderId="1" xfId="8" applyFont="1" applyFill="1" applyBorder="1" applyAlignment="1">
      <alignment horizontal="center" vertical="center" wrapText="1"/>
    </xf>
    <xf numFmtId="0" fontId="61" fillId="4" borderId="1" xfId="8" applyFont="1" applyFill="1" applyBorder="1" applyAlignment="1">
      <alignment horizontal="center" vertical="center"/>
    </xf>
    <xf numFmtId="0" fontId="61" fillId="4" borderId="1" xfId="8" applyFont="1" applyFill="1" applyBorder="1" applyAlignment="1">
      <alignment horizontal="center" vertical="center" wrapText="1"/>
    </xf>
    <xf numFmtId="0" fontId="61" fillId="0" borderId="0" xfId="2" applyFont="1" applyFill="1" applyAlignment="1">
      <alignment horizontal="center" vertical="center"/>
    </xf>
    <xf numFmtId="0" fontId="61" fillId="0" borderId="0" xfId="8" applyFont="1" applyAlignment="1">
      <alignment horizontal="left" vertical="center" wrapText="1"/>
    </xf>
    <xf numFmtId="0" fontId="61" fillId="0" borderId="0" xfId="8" applyFont="1" applyAlignment="1">
      <alignment horizontal="left" vertical="center"/>
    </xf>
    <xf numFmtId="1" fontId="61" fillId="0" borderId="0" xfId="8" applyNumberFormat="1" applyFont="1" applyAlignment="1">
      <alignment horizontal="center" vertical="center"/>
    </xf>
    <xf numFmtId="1" fontId="61" fillId="0" borderId="1" xfId="8" applyNumberFormat="1" applyFont="1" applyBorder="1" applyAlignment="1">
      <alignment horizontal="center" vertical="center"/>
    </xf>
    <xf numFmtId="0" fontId="61" fillId="8" borderId="1" xfId="8" applyFont="1" applyFill="1" applyBorder="1" applyAlignment="1">
      <alignment horizontal="left" vertical="center" wrapText="1"/>
    </xf>
    <xf numFmtId="0" fontId="61" fillId="0" borderId="0" xfId="8" applyFont="1" applyAlignment="1">
      <alignment horizontal="center" vertical="center" wrapText="1"/>
    </xf>
    <xf numFmtId="0" fontId="61" fillId="0" borderId="1" xfId="8" applyFont="1" applyBorder="1" applyAlignment="1">
      <alignment horizontal="center" vertical="center"/>
    </xf>
    <xf numFmtId="0" fontId="62" fillId="0" borderId="1" xfId="8" applyFont="1" applyBorder="1" applyAlignment="1">
      <alignment horizontal="left" vertical="center"/>
    </xf>
    <xf numFmtId="0" fontId="62" fillId="0" borderId="1" xfId="8" applyFont="1" applyBorder="1" applyAlignment="1">
      <alignment horizontal="left" vertical="center" wrapText="1"/>
    </xf>
    <xf numFmtId="0" fontId="61" fillId="4" borderId="0" xfId="8" applyFont="1" applyFill="1" applyAlignment="1">
      <alignment horizontal="center" vertical="center"/>
    </xf>
    <xf numFmtId="0" fontId="64" fillId="0" borderId="0" xfId="8" applyFont="1" applyAlignment="1">
      <alignment vertical="center" wrapText="1"/>
    </xf>
    <xf numFmtId="0" fontId="5" fillId="0" borderId="0" xfId="5"/>
    <xf numFmtId="0" fontId="26" fillId="0" borderId="0" xfId="5" applyFont="1" applyAlignment="1">
      <alignment horizontal="center" vertical="center"/>
    </xf>
    <xf numFmtId="0" fontId="26" fillId="0" borderId="0" xfId="5" applyFont="1"/>
    <xf numFmtId="0" fontId="26" fillId="0" borderId="13" xfId="5" applyFont="1" applyBorder="1" applyAlignment="1">
      <alignment horizontal="left" vertical="center" wrapText="1"/>
    </xf>
    <xf numFmtId="0" fontId="26" fillId="0" borderId="13" xfId="5" applyFont="1" applyBorder="1" applyAlignment="1">
      <alignment horizontal="center" vertical="center" wrapText="1"/>
    </xf>
    <xf numFmtId="0" fontId="26" fillId="18" borderId="13" xfId="5" applyFont="1" applyFill="1" applyBorder="1" applyAlignment="1">
      <alignment horizontal="center" vertical="center" wrapText="1"/>
    </xf>
    <xf numFmtId="1" fontId="26" fillId="0" borderId="13" xfId="5" applyNumberFormat="1" applyFont="1" applyBorder="1" applyAlignment="1">
      <alignment horizontal="center" vertical="center"/>
    </xf>
    <xf numFmtId="0" fontId="9" fillId="0" borderId="13" xfId="3" applyFont="1" applyFill="1" applyBorder="1" applyAlignment="1">
      <alignment horizontal="center" vertical="center" wrapText="1"/>
    </xf>
    <xf numFmtId="0" fontId="23" fillId="0" borderId="13" xfId="50" applyFont="1" applyFill="1" applyBorder="1" applyAlignment="1">
      <alignment horizontal="center" vertical="center" wrapText="1"/>
    </xf>
    <xf numFmtId="0" fontId="71" fillId="0" borderId="13" xfId="5" applyFont="1" applyBorder="1" applyAlignment="1">
      <alignment horizontal="left" vertical="center" wrapText="1"/>
    </xf>
    <xf numFmtId="0" fontId="26" fillId="0" borderId="13" xfId="5" applyFont="1" applyBorder="1" applyAlignment="1">
      <alignment horizontal="center" vertical="center"/>
    </xf>
    <xf numFmtId="0" fontId="23" fillId="0" borderId="13" xfId="50" applyFont="1" applyFill="1" applyBorder="1" applyAlignment="1">
      <alignment horizontal="center" vertical="center"/>
    </xf>
    <xf numFmtId="1" fontId="26" fillId="0" borderId="13" xfId="5" applyNumberFormat="1" applyFont="1" applyBorder="1" applyAlignment="1">
      <alignment horizontal="center" vertical="center" wrapText="1"/>
    </xf>
    <xf numFmtId="0" fontId="23" fillId="0" borderId="13" xfId="5" applyFont="1" applyBorder="1" applyAlignment="1">
      <alignment horizontal="center" vertical="center" wrapText="1"/>
    </xf>
    <xf numFmtId="0" fontId="23" fillId="0" borderId="13" xfId="5" applyFont="1" applyBorder="1" applyAlignment="1">
      <alignment horizontal="center" vertical="center"/>
    </xf>
    <xf numFmtId="1" fontId="26" fillId="0" borderId="13" xfId="5" applyNumberFormat="1" applyFont="1" applyBorder="1" applyAlignment="1">
      <alignment horizontal="left" vertical="center"/>
    </xf>
    <xf numFmtId="0" fontId="26" fillId="0" borderId="0" xfId="5" applyFont="1" applyAlignment="1">
      <alignment horizontal="left" vertical="center" wrapText="1"/>
    </xf>
    <xf numFmtId="0" fontId="29" fillId="18" borderId="13" xfId="5" applyFont="1" applyFill="1" applyBorder="1" applyAlignment="1">
      <alignment horizontal="center" vertical="center" wrapText="1"/>
    </xf>
    <xf numFmtId="0" fontId="23" fillId="0" borderId="13" xfId="5" applyFont="1" applyBorder="1" applyAlignment="1">
      <alignment horizontal="left" vertical="center"/>
    </xf>
    <xf numFmtId="0" fontId="26" fillId="0" borderId="13" xfId="5" applyFont="1" applyBorder="1" applyAlignment="1">
      <alignment horizontal="left" vertical="center"/>
    </xf>
    <xf numFmtId="0" fontId="23" fillId="0" borderId="13" xfId="5" applyFont="1" applyBorder="1" applyAlignment="1">
      <alignment horizontal="left" vertical="center" wrapText="1"/>
    </xf>
    <xf numFmtId="0" fontId="26" fillId="0" borderId="13" xfId="5" quotePrefix="1" applyFont="1" applyBorder="1" applyAlignment="1">
      <alignment horizontal="left" vertical="center" wrapText="1"/>
    </xf>
    <xf numFmtId="0" fontId="39" fillId="0" borderId="13" xfId="3" applyFont="1" applyFill="1" applyBorder="1" applyAlignment="1">
      <alignment horizontal="left" vertical="center" wrapText="1"/>
    </xf>
    <xf numFmtId="0" fontId="23" fillId="0" borderId="13" xfId="3" applyFont="1" applyFill="1" applyBorder="1" applyAlignment="1">
      <alignment horizontal="left" vertical="center" wrapText="1"/>
    </xf>
    <xf numFmtId="0" fontId="26" fillId="18" borderId="13" xfId="5" applyFont="1" applyFill="1" applyBorder="1" applyAlignment="1">
      <alignment horizontal="center" vertical="center"/>
    </xf>
    <xf numFmtId="0" fontId="9" fillId="0" borderId="13" xfId="3" applyFont="1" applyFill="1" applyBorder="1" applyAlignment="1">
      <alignment horizontal="left" vertical="center"/>
    </xf>
    <xf numFmtId="0" fontId="23" fillId="0" borderId="13" xfId="3" applyFont="1" applyFill="1" applyBorder="1" applyAlignment="1">
      <alignment horizontal="center" vertical="center" wrapText="1"/>
    </xf>
    <xf numFmtId="0" fontId="26" fillId="0" borderId="13" xfId="3" applyFont="1" applyFill="1" applyBorder="1" applyAlignment="1">
      <alignment horizontal="center" vertical="center" wrapText="1"/>
    </xf>
    <xf numFmtId="0" fontId="23" fillId="0" borderId="13" xfId="3" applyFont="1" applyFill="1" applyBorder="1" applyAlignment="1">
      <alignment horizontal="left" vertical="center"/>
    </xf>
    <xf numFmtId="0" fontId="32" fillId="18" borderId="13" xfId="5" applyFont="1" applyFill="1" applyBorder="1" applyAlignment="1">
      <alignment horizontal="center" vertical="center"/>
    </xf>
    <xf numFmtId="0" fontId="26" fillId="0" borderId="0" xfId="5" applyFont="1" applyAlignment="1">
      <alignment horizontal="left" vertical="center"/>
    </xf>
    <xf numFmtId="0" fontId="26" fillId="0" borderId="0" xfId="5" applyFont="1" applyAlignment="1">
      <alignment horizontal="center" vertical="center" wrapText="1"/>
    </xf>
    <xf numFmtId="0" fontId="69" fillId="0" borderId="13" xfId="3" applyFont="1" applyFill="1" applyBorder="1" applyAlignment="1">
      <alignment horizontal="center" vertical="center" wrapText="1"/>
    </xf>
    <xf numFmtId="0" fontId="26" fillId="0" borderId="23" xfId="5" applyFont="1" applyBorder="1" applyAlignment="1">
      <alignment horizontal="left" vertical="center" wrapText="1"/>
    </xf>
    <xf numFmtId="0" fontId="5" fillId="0" borderId="1" xfId="5" applyBorder="1"/>
    <xf numFmtId="0" fontId="26" fillId="0" borderId="21" xfId="5" applyFont="1" applyBorder="1" applyAlignment="1">
      <alignment horizontal="center" vertical="center" wrapText="1"/>
    </xf>
    <xf numFmtId="0" fontId="26" fillId="0" borderId="24" xfId="5" applyFont="1" applyBorder="1" applyAlignment="1">
      <alignment horizontal="left" vertical="center" wrapText="1"/>
    </xf>
    <xf numFmtId="0" fontId="26" fillId="18" borderId="0" xfId="5" applyFont="1" applyFill="1" applyAlignment="1">
      <alignment horizontal="center" vertical="center"/>
    </xf>
    <xf numFmtId="0" fontId="29" fillId="0" borderId="0" xfId="5" applyFont="1" applyAlignment="1">
      <alignment vertical="center" wrapText="1"/>
    </xf>
    <xf numFmtId="1" fontId="13" fillId="0" borderId="1" xfId="5" applyNumberFormat="1" applyFont="1" applyBorder="1" applyAlignment="1">
      <alignment horizontal="center" vertical="center"/>
    </xf>
    <xf numFmtId="0" fontId="23" fillId="0" borderId="1" xfId="8" applyFont="1" applyBorder="1" applyAlignment="1">
      <alignment horizontal="left" vertical="center" wrapText="1"/>
    </xf>
    <xf numFmtId="0" fontId="23" fillId="0" borderId="1" xfId="8" applyFont="1" applyBorder="1" applyAlignment="1">
      <alignment horizontal="center" vertical="center" wrapText="1"/>
    </xf>
    <xf numFmtId="0" fontId="32" fillId="0" borderId="1" xfId="2" applyFont="1" applyFill="1" applyBorder="1" applyAlignment="1">
      <alignment horizontal="center" vertical="center"/>
    </xf>
    <xf numFmtId="0" fontId="23" fillId="8" borderId="1" xfId="8" applyFont="1" applyFill="1" applyBorder="1" applyAlignment="1">
      <alignment horizontal="left" vertical="center" wrapText="1"/>
    </xf>
    <xf numFmtId="1" fontId="23" fillId="0" borderId="1" xfId="8" applyNumberFormat="1" applyFont="1" applyBorder="1" applyAlignment="1">
      <alignment horizontal="center" vertical="center" wrapText="1"/>
    </xf>
    <xf numFmtId="0" fontId="23" fillId="0" borderId="1" xfId="8" applyFont="1" applyBorder="1" applyAlignment="1">
      <alignment horizontal="left" vertical="center"/>
    </xf>
    <xf numFmtId="0" fontId="23" fillId="0" borderId="1" xfId="8" quotePrefix="1" applyFont="1" applyBorder="1" applyAlignment="1">
      <alignment horizontal="left" vertical="center" wrapText="1"/>
    </xf>
    <xf numFmtId="0" fontId="23" fillId="0" borderId="0" xfId="2" applyFont="1" applyFill="1" applyAlignment="1">
      <alignment horizontal="center" vertical="center"/>
    </xf>
    <xf numFmtId="0" fontId="23" fillId="8" borderId="1" xfId="2" applyFont="1" applyFill="1" applyBorder="1" applyAlignment="1">
      <alignment horizontal="center" vertical="center" wrapText="1"/>
    </xf>
    <xf numFmtId="0" fontId="32" fillId="0" borderId="1" xfId="8" applyFont="1" applyBorder="1" applyAlignment="1">
      <alignment horizontal="left" vertical="center"/>
    </xf>
    <xf numFmtId="0" fontId="23" fillId="8" borderId="1" xfId="8" applyFont="1" applyFill="1" applyBorder="1" applyAlignment="1">
      <alignment horizontal="left" vertical="center"/>
    </xf>
    <xf numFmtId="0" fontId="23" fillId="0" borderId="1" xfId="8" applyFont="1" applyBorder="1" applyAlignment="1">
      <alignment horizontal="center" vertical="center"/>
    </xf>
    <xf numFmtId="0" fontId="26" fillId="0" borderId="0" xfId="8" applyFont="1" applyAlignment="1">
      <alignment vertical="center"/>
    </xf>
    <xf numFmtId="0" fontId="23" fillId="0" borderId="1" xfId="8" applyFont="1" applyBorder="1" applyAlignment="1">
      <alignment vertical="top"/>
    </xf>
    <xf numFmtId="0" fontId="29" fillId="0" borderId="0" xfId="8" applyFont="1" applyAlignment="1">
      <alignment vertical="center" wrapText="1"/>
    </xf>
    <xf numFmtId="0" fontId="26" fillId="0" borderId="1" xfId="2" applyFont="1" applyFill="1" applyBorder="1" applyAlignment="1">
      <alignment horizontal="center" vertical="center" wrapText="1"/>
    </xf>
    <xf numFmtId="0" fontId="26" fillId="0" borderId="3" xfId="8" applyFont="1" applyBorder="1" applyAlignment="1">
      <alignment horizontal="center" vertical="center" wrapText="1"/>
    </xf>
    <xf numFmtId="0" fontId="75" fillId="0" borderId="1" xfId="0" applyFont="1" applyBorder="1"/>
    <xf numFmtId="0" fontId="26" fillId="0" borderId="1" xfId="8" applyFont="1" applyBorder="1" applyAlignment="1">
      <alignment vertical="center" wrapText="1"/>
    </xf>
    <xf numFmtId="0" fontId="26" fillId="0" borderId="1" xfId="8" quotePrefix="1" applyFont="1" applyBorder="1" applyAlignment="1">
      <alignment horizontal="center" vertical="center" wrapText="1"/>
    </xf>
    <xf numFmtId="0" fontId="61" fillId="0" borderId="1" xfId="8" applyFont="1" applyFill="1" applyBorder="1" applyAlignment="1">
      <alignment horizontal="left" vertical="center"/>
    </xf>
    <xf numFmtId="0" fontId="61" fillId="0" borderId="0" xfId="8" applyFont="1" applyFill="1" applyAlignment="1">
      <alignment horizontal="left" vertical="center" wrapText="1"/>
    </xf>
    <xf numFmtId="0" fontId="49" fillId="4" borderId="1" xfId="0" applyFont="1" applyFill="1" applyBorder="1" applyAlignment="1">
      <alignment horizontal="left" vertical="center" wrapText="1"/>
    </xf>
    <xf numFmtId="0" fontId="67" fillId="4" borderId="1" xfId="8" applyFont="1" applyFill="1" applyBorder="1" applyAlignment="1">
      <alignment horizontal="left" vertical="center" wrapText="1"/>
    </xf>
    <xf numFmtId="0" fontId="61" fillId="4" borderId="1" xfId="8" applyFont="1" applyFill="1" applyBorder="1" applyAlignment="1">
      <alignment horizontal="center" vertical="center" wrapText="1"/>
    </xf>
    <xf numFmtId="0" fontId="61" fillId="4" borderId="1" xfId="8" applyFont="1" applyFill="1" applyBorder="1" applyAlignment="1">
      <alignment horizontal="center" vertical="center"/>
    </xf>
    <xf numFmtId="1" fontId="63" fillId="0" borderId="12" xfId="0" applyNumberFormat="1" applyFont="1" applyBorder="1" applyAlignment="1">
      <alignment horizontal="center" vertical="center" wrapText="1"/>
    </xf>
    <xf numFmtId="1" fontId="63" fillId="0" borderId="11" xfId="0" applyNumberFormat="1" applyFont="1" applyBorder="1" applyAlignment="1">
      <alignment horizontal="center" vertical="center" wrapText="1"/>
    </xf>
    <xf numFmtId="1" fontId="63" fillId="0" borderId="8" xfId="0" applyNumberFormat="1" applyFont="1" applyBorder="1" applyAlignment="1">
      <alignment horizontal="center" vertical="center" wrapText="1"/>
    </xf>
    <xf numFmtId="1" fontId="63" fillId="0" borderId="10" xfId="0" applyNumberFormat="1" applyFont="1" applyBorder="1" applyAlignment="1">
      <alignment horizontal="center" vertical="center" wrapText="1"/>
    </xf>
    <xf numFmtId="1" fontId="63" fillId="0" borderId="9" xfId="0" applyNumberFormat="1" applyFont="1" applyBorder="1" applyAlignment="1">
      <alignment horizontal="center" vertical="center" wrapText="1"/>
    </xf>
    <xf numFmtId="1" fontId="63" fillId="0" borderId="4" xfId="0" applyNumberFormat="1" applyFont="1" applyBorder="1" applyAlignment="1">
      <alignment horizontal="center" vertical="center" wrapText="1"/>
    </xf>
    <xf numFmtId="0" fontId="64" fillId="0" borderId="1" xfId="8" applyFont="1" applyBorder="1" applyAlignment="1">
      <alignment horizontal="center" vertical="center" wrapText="1"/>
    </xf>
    <xf numFmtId="0" fontId="61" fillId="0" borderId="1" xfId="8" applyFont="1" applyBorder="1" applyAlignment="1">
      <alignment horizontal="center" vertical="center" wrapText="1"/>
    </xf>
    <xf numFmtId="0" fontId="65" fillId="4" borderId="1" xfId="8" applyFont="1" applyFill="1" applyBorder="1" applyAlignment="1">
      <alignment horizontal="center" vertical="center"/>
    </xf>
    <xf numFmtId="0" fontId="61" fillId="0" borderId="3" xfId="8" applyFont="1" applyBorder="1" applyAlignment="1">
      <alignment horizontal="center" vertical="center" wrapText="1"/>
    </xf>
    <xf numFmtId="0" fontId="61" fillId="0" borderId="2" xfId="8" applyFont="1" applyBorder="1" applyAlignment="1">
      <alignment horizontal="center" vertical="center" wrapText="1"/>
    </xf>
    <xf numFmtId="0" fontId="61" fillId="4" borderId="1" xfId="0" applyFont="1" applyFill="1" applyBorder="1" applyAlignment="1">
      <alignment horizontal="center" vertical="center" wrapText="1"/>
    </xf>
    <xf numFmtId="0" fontId="64" fillId="0" borderId="3" xfId="8" applyFont="1" applyBorder="1" applyAlignment="1">
      <alignment horizontal="center" vertical="center" wrapText="1"/>
    </xf>
    <xf numFmtId="0" fontId="64" fillId="0" borderId="2" xfId="8" applyFont="1" applyBorder="1" applyAlignment="1">
      <alignment horizontal="center" vertical="center" wrapText="1"/>
    </xf>
    <xf numFmtId="0" fontId="61" fillId="4" borderId="1" xfId="0" applyFont="1" applyFill="1" applyBorder="1" applyAlignment="1">
      <alignment horizontal="center" vertical="center"/>
    </xf>
    <xf numFmtId="0" fontId="64" fillId="0" borderId="1" xfId="0" applyFont="1" applyBorder="1" applyAlignment="1">
      <alignment horizontal="center" vertical="center" wrapText="1"/>
    </xf>
    <xf numFmtId="0" fontId="61" fillId="4" borderId="3" xfId="8" applyFont="1" applyFill="1" applyBorder="1" applyAlignment="1">
      <alignment horizontal="center" vertical="center" wrapText="1"/>
    </xf>
    <xf numFmtId="0" fontId="61" fillId="4" borderId="2" xfId="8" applyFont="1" applyFill="1" applyBorder="1" applyAlignment="1">
      <alignment horizontal="center" vertical="center" wrapText="1"/>
    </xf>
    <xf numFmtId="0" fontId="61" fillId="0" borderId="1" xfId="0" applyFont="1" applyBorder="1" applyAlignment="1">
      <alignment horizontal="center" vertical="center" wrapText="1"/>
    </xf>
    <xf numFmtId="0" fontId="65" fillId="4" borderId="1" xfId="0" applyFont="1" applyFill="1" applyBorder="1" applyAlignment="1">
      <alignment horizontal="center" vertical="center"/>
    </xf>
    <xf numFmtId="0" fontId="26" fillId="8" borderId="1" xfId="0" applyFont="1" applyFill="1" applyBorder="1" applyAlignment="1">
      <alignment horizontal="center" vertical="top" wrapText="1"/>
    </xf>
    <xf numFmtId="0" fontId="25" fillId="8" borderId="1" xfId="0" applyFont="1" applyFill="1" applyBorder="1" applyAlignment="1">
      <alignment horizontal="center" vertical="top" wrapText="1"/>
    </xf>
    <xf numFmtId="0" fontId="25" fillId="8" borderId="1" xfId="0" applyFont="1" applyFill="1" applyBorder="1" applyAlignment="1">
      <alignment horizontal="center" vertical="center" wrapText="1"/>
    </xf>
    <xf numFmtId="0" fontId="26" fillId="8" borderId="1" xfId="0" applyFont="1" applyFill="1" applyBorder="1" applyAlignment="1">
      <alignment horizontal="center" vertical="center" wrapText="1"/>
    </xf>
    <xf numFmtId="0" fontId="67" fillId="4" borderId="3" xfId="8" applyFont="1" applyFill="1" applyBorder="1" applyAlignment="1">
      <alignment horizontal="left" vertical="center" wrapText="1"/>
    </xf>
    <xf numFmtId="0" fontId="67" fillId="4" borderId="7" xfId="8" applyFont="1" applyFill="1" applyBorder="1" applyAlignment="1">
      <alignment horizontal="left" vertical="center" wrapText="1"/>
    </xf>
    <xf numFmtId="0" fontId="67" fillId="4" borderId="2" xfId="8" applyFont="1" applyFill="1" applyBorder="1" applyAlignment="1">
      <alignment horizontal="left" vertical="center" wrapText="1"/>
    </xf>
    <xf numFmtId="0" fontId="61" fillId="4" borderId="3" xfId="8" applyFont="1" applyFill="1" applyBorder="1" applyAlignment="1">
      <alignment horizontal="center" vertical="center"/>
    </xf>
    <xf numFmtId="0" fontId="61" fillId="4" borderId="2" xfId="8" applyFont="1" applyFill="1" applyBorder="1" applyAlignment="1">
      <alignment horizontal="center" vertical="center"/>
    </xf>
    <xf numFmtId="0" fontId="64" fillId="8" borderId="1" xfId="0" applyFont="1" applyFill="1" applyBorder="1" applyAlignment="1">
      <alignment horizontal="center" vertical="center" wrapText="1"/>
    </xf>
    <xf numFmtId="0" fontId="66" fillId="4" borderId="1" xfId="8" applyFont="1" applyFill="1" applyBorder="1" applyAlignment="1">
      <alignment horizontal="left" vertical="center" wrapText="1"/>
    </xf>
    <xf numFmtId="0" fontId="61" fillId="8"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26" fillId="4" borderId="3" xfId="0" applyFont="1" applyFill="1" applyBorder="1" applyAlignment="1">
      <alignment horizontal="center" vertical="center" wrapText="1"/>
    </xf>
    <xf numFmtId="0" fontId="26" fillId="4" borderId="2" xfId="0" applyFont="1" applyFill="1" applyBorder="1" applyAlignment="1">
      <alignment horizontal="center" vertical="center" wrapText="1"/>
    </xf>
    <xf numFmtId="0" fontId="26" fillId="4" borderId="3" xfId="0" applyFont="1" applyFill="1" applyBorder="1" applyAlignment="1">
      <alignment horizontal="center" vertical="center"/>
    </xf>
    <xf numFmtId="0" fontId="26" fillId="4" borderId="2" xfId="0" applyFont="1" applyFill="1" applyBorder="1" applyAlignment="1">
      <alignment horizontal="center" vertical="center"/>
    </xf>
    <xf numFmtId="0" fontId="29" fillId="8" borderId="1" xfId="0" applyFont="1" applyFill="1" applyBorder="1" applyAlignment="1">
      <alignment horizontal="center" vertical="center" wrapText="1"/>
    </xf>
    <xf numFmtId="0" fontId="26" fillId="4" borderId="1" xfId="0" applyFont="1" applyFill="1" applyBorder="1" applyAlignment="1">
      <alignment horizontal="center" vertical="center" wrapText="1"/>
    </xf>
    <xf numFmtId="0" fontId="26" fillId="4" borderId="1" xfId="0" applyFont="1" applyFill="1" applyBorder="1" applyAlignment="1">
      <alignment horizontal="center" vertical="center"/>
    </xf>
    <xf numFmtId="0" fontId="28" fillId="4" borderId="1" xfId="0" applyFont="1" applyFill="1" applyBorder="1" applyAlignment="1">
      <alignment horizontal="center" vertical="center"/>
    </xf>
    <xf numFmtId="0" fontId="23" fillId="4" borderId="1" xfId="0" applyFont="1" applyFill="1" applyBorder="1" applyAlignment="1">
      <alignment horizontal="center" vertical="center"/>
    </xf>
    <xf numFmtId="0" fontId="30" fillId="4" borderId="1" xfId="0" applyFont="1" applyFill="1" applyBorder="1" applyAlignment="1">
      <alignment horizontal="center" vertical="center"/>
    </xf>
    <xf numFmtId="0" fontId="23" fillId="8" borderId="1" xfId="0" applyFont="1" applyFill="1" applyBorder="1" applyAlignment="1">
      <alignment horizontal="center" vertical="center" wrapText="1"/>
    </xf>
    <xf numFmtId="0" fontId="31" fillId="4" borderId="1" xfId="0" applyFont="1" applyFill="1" applyBorder="1" applyAlignment="1">
      <alignment horizontal="center" vertical="center"/>
    </xf>
    <xf numFmtId="0" fontId="32" fillId="4" borderId="1" xfId="0" applyFont="1" applyFill="1" applyBorder="1" applyAlignment="1">
      <alignment horizontal="center" vertical="center"/>
    </xf>
    <xf numFmtId="0" fontId="32" fillId="4" borderId="3" xfId="0" applyFont="1" applyFill="1" applyBorder="1" applyAlignment="1">
      <alignment horizontal="center" vertical="center"/>
    </xf>
    <xf numFmtId="0" fontId="32" fillId="4" borderId="2" xfId="0" applyFont="1" applyFill="1" applyBorder="1" applyAlignment="1">
      <alignment horizontal="center" vertical="center"/>
    </xf>
    <xf numFmtId="0" fontId="30" fillId="4" borderId="3" xfId="0" applyFont="1" applyFill="1" applyBorder="1" applyAlignment="1">
      <alignment horizontal="center" vertical="center"/>
    </xf>
    <xf numFmtId="0" fontId="30" fillId="4" borderId="2" xfId="0" applyFont="1" applyFill="1" applyBorder="1" applyAlignment="1">
      <alignment horizontal="center" vertical="center"/>
    </xf>
    <xf numFmtId="0" fontId="29" fillId="8" borderId="3" xfId="0" applyFont="1" applyFill="1" applyBorder="1" applyAlignment="1">
      <alignment horizontal="center" vertical="center" wrapText="1"/>
    </xf>
    <xf numFmtId="0" fontId="29" fillId="8" borderId="2" xfId="0" applyFont="1" applyFill="1" applyBorder="1" applyAlignment="1">
      <alignment horizontal="center" vertical="center" wrapText="1"/>
    </xf>
    <xf numFmtId="0" fontId="26" fillId="8" borderId="3" xfId="0" applyFont="1" applyFill="1" applyBorder="1" applyAlignment="1">
      <alignment horizontal="center" vertical="center" wrapText="1"/>
    </xf>
    <xf numFmtId="0" fontId="26" fillId="8" borderId="2" xfId="0" applyFont="1" applyFill="1" applyBorder="1" applyAlignment="1">
      <alignment horizontal="center" vertical="center" wrapText="1"/>
    </xf>
    <xf numFmtId="0" fontId="23" fillId="8" borderId="3" xfId="0" applyFont="1" applyFill="1" applyBorder="1" applyAlignment="1">
      <alignment horizontal="center" vertical="center" wrapText="1"/>
    </xf>
    <xf numFmtId="0" fontId="23" fillId="8" borderId="2" xfId="0" applyFont="1" applyFill="1" applyBorder="1" applyAlignment="1">
      <alignment horizontal="center" vertical="center" wrapText="1"/>
    </xf>
    <xf numFmtId="164" fontId="23" fillId="4" borderId="3" xfId="6" applyFont="1" applyFill="1" applyBorder="1" applyAlignment="1">
      <alignment horizontal="center" vertical="center" wrapText="1"/>
    </xf>
    <xf numFmtId="164" fontId="23" fillId="4" borderId="2" xfId="6" applyFont="1" applyFill="1" applyBorder="1" applyAlignment="1">
      <alignment horizontal="center" vertical="center" wrapText="1"/>
    </xf>
    <xf numFmtId="164" fontId="23" fillId="4" borderId="3" xfId="6" applyFont="1" applyFill="1" applyBorder="1" applyAlignment="1">
      <alignment horizontal="center" vertical="center"/>
    </xf>
    <xf numFmtId="164" fontId="23" fillId="4" borderId="2" xfId="6" applyFont="1" applyFill="1" applyBorder="1" applyAlignment="1">
      <alignment horizontal="center" vertical="center"/>
    </xf>
    <xf numFmtId="164" fontId="28" fillId="4" borderId="1" xfId="6" applyFont="1" applyFill="1" applyBorder="1" applyAlignment="1">
      <alignment horizontal="center" vertical="center"/>
    </xf>
    <xf numFmtId="0" fontId="23" fillId="4" borderId="1" xfId="5" applyFont="1" applyFill="1" applyBorder="1" applyAlignment="1">
      <alignment horizontal="center" vertical="center"/>
    </xf>
    <xf numFmtId="164" fontId="23" fillId="4" borderId="1" xfId="6" applyFont="1" applyFill="1" applyBorder="1" applyAlignment="1">
      <alignment horizontal="center" vertical="center"/>
    </xf>
    <xf numFmtId="164" fontId="25" fillId="8" borderId="1" xfId="6" applyFont="1" applyFill="1" applyBorder="1" applyAlignment="1">
      <alignment horizontal="center" vertical="center" wrapText="1"/>
    </xf>
    <xf numFmtId="164" fontId="23" fillId="8" borderId="1" xfId="6" applyFont="1" applyFill="1" applyBorder="1" applyAlignment="1">
      <alignment horizontal="center" vertical="center" wrapText="1"/>
    </xf>
    <xf numFmtId="164" fontId="23" fillId="8" borderId="3" xfId="6" applyFont="1" applyFill="1" applyBorder="1" applyAlignment="1">
      <alignment horizontal="center" vertical="center" wrapText="1"/>
    </xf>
    <xf numFmtId="164" fontId="23" fillId="8" borderId="2" xfId="6" applyFont="1" applyFill="1" applyBorder="1" applyAlignment="1">
      <alignment horizontal="center" vertical="center" wrapText="1"/>
    </xf>
    <xf numFmtId="164" fontId="23" fillId="4" borderId="1" xfId="6" applyFont="1" applyFill="1" applyBorder="1" applyAlignment="1">
      <alignment horizontal="center" vertical="center" wrapText="1"/>
    </xf>
    <xf numFmtId="0" fontId="23" fillId="4" borderId="3" xfId="5" applyFont="1" applyFill="1" applyBorder="1" applyAlignment="1">
      <alignment horizontal="center" vertical="center"/>
    </xf>
    <xf numFmtId="0" fontId="23" fillId="4" borderId="2" xfId="5" applyFont="1" applyFill="1" applyBorder="1" applyAlignment="1">
      <alignment horizontal="center" vertical="center"/>
    </xf>
    <xf numFmtId="164" fontId="25" fillId="8" borderId="3" xfId="6" applyFont="1" applyFill="1" applyBorder="1" applyAlignment="1">
      <alignment horizontal="center" vertical="center" wrapText="1"/>
    </xf>
    <xf numFmtId="164" fontId="25" fillId="8" borderId="2" xfId="6" applyFont="1" applyFill="1" applyBorder="1" applyAlignment="1">
      <alignment horizontal="center" vertical="center" wrapText="1"/>
    </xf>
    <xf numFmtId="164" fontId="49" fillId="4" borderId="1" xfId="6" applyFont="1" applyFill="1" applyBorder="1" applyAlignment="1">
      <alignment horizontal="left" vertical="center" wrapText="1"/>
    </xf>
    <xf numFmtId="0" fontId="23" fillId="8" borderId="1" xfId="5" applyFont="1" applyFill="1" applyBorder="1" applyAlignment="1">
      <alignment horizontal="center" vertical="center"/>
    </xf>
    <xf numFmtId="0" fontId="23" fillId="4" borderId="1" xfId="0" applyFont="1" applyFill="1" applyBorder="1" applyAlignment="1">
      <alignment horizontal="center" vertical="center" wrapText="1"/>
    </xf>
    <xf numFmtId="0" fontId="18" fillId="15" borderId="3" xfId="29" applyFont="1" applyFill="1" applyBorder="1" applyAlignment="1">
      <alignment horizontal="center" vertical="center" wrapText="1"/>
    </xf>
    <xf numFmtId="0" fontId="18" fillId="15" borderId="2" xfId="29" applyFont="1" applyFill="1" applyBorder="1" applyAlignment="1">
      <alignment horizontal="center" vertical="center" wrapText="1"/>
    </xf>
    <xf numFmtId="0" fontId="18" fillId="15" borderId="3" xfId="29" applyFont="1" applyFill="1" applyBorder="1" applyAlignment="1">
      <alignment horizontal="center" vertical="center"/>
    </xf>
    <xf numFmtId="0" fontId="18" fillId="15" borderId="2" xfId="29" applyFont="1" applyFill="1" applyBorder="1" applyAlignment="1">
      <alignment horizontal="center" vertical="center"/>
    </xf>
    <xf numFmtId="0" fontId="32" fillId="15" borderId="3" xfId="29" applyFont="1" applyFill="1" applyBorder="1" applyAlignment="1">
      <alignment horizontal="center" vertical="center"/>
    </xf>
    <xf numFmtId="0" fontId="32" fillId="15" borderId="2" xfId="29" applyFont="1" applyFill="1" applyBorder="1" applyAlignment="1">
      <alignment horizontal="center" vertical="center"/>
    </xf>
    <xf numFmtId="0" fontId="34" fillId="8" borderId="1" xfId="29" applyFont="1" applyFill="1" applyBorder="1" applyAlignment="1">
      <alignment horizontal="center" vertical="center" wrapText="1"/>
    </xf>
    <xf numFmtId="0" fontId="40" fillId="15" borderId="1" xfId="29" applyFont="1" applyFill="1" applyBorder="1" applyAlignment="1">
      <alignment horizontal="center" vertical="center"/>
    </xf>
    <xf numFmtId="0" fontId="18" fillId="15" borderId="1" xfId="29" applyFont="1" applyFill="1" applyBorder="1" applyAlignment="1">
      <alignment horizontal="center" vertical="center"/>
    </xf>
    <xf numFmtId="0" fontId="23" fillId="8" borderId="1" xfId="29" applyFont="1" applyFill="1" applyBorder="1" applyAlignment="1">
      <alignment horizontal="center" vertical="center" wrapText="1"/>
    </xf>
    <xf numFmtId="0" fontId="49" fillId="15" borderId="1" xfId="29" applyFont="1" applyFill="1" applyBorder="1" applyAlignment="1">
      <alignment horizontal="left" vertical="center" wrapText="1"/>
    </xf>
    <xf numFmtId="0" fontId="18" fillId="15" borderId="1" xfId="29" applyFont="1" applyFill="1" applyBorder="1" applyAlignment="1">
      <alignment horizontal="center" vertical="center" wrapText="1"/>
    </xf>
    <xf numFmtId="0" fontId="18" fillId="8" borderId="1" xfId="29" applyFont="1" applyFill="1" applyBorder="1" applyAlignment="1">
      <alignment horizontal="center" vertical="center" wrapText="1"/>
    </xf>
    <xf numFmtId="0" fontId="28" fillId="15" borderId="1" xfId="29" applyFont="1" applyFill="1" applyBorder="1" applyAlignment="1">
      <alignment horizontal="center" vertical="center"/>
    </xf>
    <xf numFmtId="0" fontId="25" fillId="8" borderId="1" xfId="29" applyFont="1" applyFill="1" applyBorder="1" applyAlignment="1">
      <alignment horizontal="center" vertical="center" wrapText="1"/>
    </xf>
    <xf numFmtId="0" fontId="18" fillId="14" borderId="1" xfId="29" applyFont="1" applyFill="1" applyBorder="1" applyAlignment="1">
      <alignment horizontal="center" vertical="center" wrapText="1"/>
    </xf>
    <xf numFmtId="0" fontId="23" fillId="15" borderId="1" xfId="29" applyFont="1" applyFill="1" applyBorder="1" applyAlignment="1">
      <alignment horizontal="center" vertical="center"/>
    </xf>
    <xf numFmtId="0" fontId="31" fillId="15" borderId="1" xfId="29" applyFont="1" applyFill="1" applyBorder="1" applyAlignment="1">
      <alignment horizontal="center" vertical="center"/>
    </xf>
    <xf numFmtId="0" fontId="40" fillId="15" borderId="3" xfId="29" applyFont="1" applyFill="1" applyBorder="1" applyAlignment="1">
      <alignment horizontal="center" vertical="center"/>
    </xf>
    <xf numFmtId="0" fontId="40" fillId="15" borderId="2" xfId="29" applyFont="1" applyFill="1" applyBorder="1" applyAlignment="1">
      <alignment horizontal="center" vertical="center"/>
    </xf>
    <xf numFmtId="0" fontId="34" fillId="8" borderId="3" xfId="29" applyFont="1" applyFill="1" applyBorder="1" applyAlignment="1">
      <alignment horizontal="center" vertical="center" wrapText="1"/>
    </xf>
    <xf numFmtId="0" fontId="34" fillId="8" borderId="2" xfId="29" applyFont="1" applyFill="1" applyBorder="1" applyAlignment="1">
      <alignment horizontal="center" vertical="center" wrapText="1"/>
    </xf>
    <xf numFmtId="0" fontId="23" fillId="8" borderId="3" xfId="29" applyFont="1" applyFill="1" applyBorder="1" applyAlignment="1">
      <alignment horizontal="center" vertical="center" wrapText="1"/>
    </xf>
    <xf numFmtId="0" fontId="23" fillId="8" borderId="2" xfId="29" applyFont="1" applyFill="1" applyBorder="1" applyAlignment="1">
      <alignment horizontal="center" vertical="center" wrapText="1"/>
    </xf>
    <xf numFmtId="0" fontId="23" fillId="0" borderId="1" xfId="0" applyFont="1" applyFill="1" applyBorder="1" applyAlignment="1">
      <alignment horizontal="left" vertical="center"/>
    </xf>
    <xf numFmtId="0" fontId="23" fillId="0" borderId="1" xfId="0" applyFont="1" applyFill="1" applyBorder="1" applyAlignment="1">
      <alignment horizontal="left" vertical="center" wrapText="1"/>
    </xf>
    <xf numFmtId="0" fontId="26" fillId="4" borderId="3" xfId="8" applyFont="1" applyFill="1" applyBorder="1" applyAlignment="1">
      <alignment horizontal="center" vertical="center" wrapText="1"/>
    </xf>
    <xf numFmtId="0" fontId="26" fillId="4" borderId="2" xfId="8" applyFont="1" applyFill="1" applyBorder="1" applyAlignment="1">
      <alignment horizontal="center" vertical="center" wrapText="1"/>
    </xf>
    <xf numFmtId="0" fontId="26" fillId="4" borderId="3" xfId="8" applyFont="1" applyFill="1" applyBorder="1" applyAlignment="1">
      <alignment horizontal="center" vertical="center"/>
    </xf>
    <xf numFmtId="0" fontId="26" fillId="4" borderId="2" xfId="8" applyFont="1" applyFill="1" applyBorder="1" applyAlignment="1">
      <alignment horizontal="center" vertical="center"/>
    </xf>
    <xf numFmtId="0" fontId="32" fillId="4" borderId="3" xfId="8" applyFont="1" applyFill="1" applyBorder="1" applyAlignment="1">
      <alignment horizontal="center" vertical="center"/>
    </xf>
    <xf numFmtId="0" fontId="32" fillId="4" borderId="2" xfId="8" applyFont="1" applyFill="1" applyBorder="1" applyAlignment="1">
      <alignment horizontal="center" vertical="center"/>
    </xf>
    <xf numFmtId="0" fontId="26" fillId="8" borderId="1" xfId="8" applyFont="1" applyFill="1" applyBorder="1" applyAlignment="1">
      <alignment horizontal="center" vertical="center" wrapText="1"/>
    </xf>
    <xf numFmtId="0" fontId="30" fillId="4" borderId="1" xfId="8" applyFont="1" applyFill="1" applyBorder="1" applyAlignment="1">
      <alignment horizontal="center" vertical="center"/>
    </xf>
    <xf numFmtId="0" fontId="29" fillId="8" borderId="1" xfId="8" applyFont="1" applyFill="1" applyBorder="1" applyAlignment="1">
      <alignment horizontal="center" vertical="center" wrapText="1"/>
    </xf>
    <xf numFmtId="0" fontId="26" fillId="4" borderId="1" xfId="8" applyFont="1" applyFill="1" applyBorder="1" applyAlignment="1">
      <alignment horizontal="center" vertical="center"/>
    </xf>
    <xf numFmtId="0" fontId="23" fillId="8" borderId="1" xfId="8" applyFont="1" applyFill="1" applyBorder="1" applyAlignment="1">
      <alignment horizontal="center" vertical="center" wrapText="1"/>
    </xf>
    <xf numFmtId="0" fontId="49" fillId="4" borderId="1" xfId="8" applyFont="1" applyFill="1" applyBorder="1" applyAlignment="1">
      <alignment horizontal="left" vertical="center" wrapText="1"/>
    </xf>
    <xf numFmtId="0" fontId="26" fillId="4" borderId="1" xfId="8" applyFont="1" applyFill="1" applyBorder="1" applyAlignment="1">
      <alignment horizontal="center" vertical="center" wrapText="1"/>
    </xf>
    <xf numFmtId="0" fontId="28" fillId="4" borderId="1" xfId="8" applyFont="1" applyFill="1" applyBorder="1" applyAlignment="1">
      <alignment horizontal="center" vertical="center"/>
    </xf>
    <xf numFmtId="0" fontId="23" fillId="4" borderId="1" xfId="8" applyFont="1" applyFill="1" applyBorder="1" applyAlignment="1">
      <alignment horizontal="center" vertical="center"/>
    </xf>
    <xf numFmtId="0" fontId="25" fillId="8" borderId="1" xfId="8" applyFont="1" applyFill="1" applyBorder="1" applyAlignment="1">
      <alignment horizontal="center" vertical="center" wrapText="1"/>
    </xf>
    <xf numFmtId="0" fontId="31" fillId="4" borderId="1" xfId="8" applyFont="1" applyFill="1" applyBorder="1" applyAlignment="1">
      <alignment horizontal="center" vertical="center"/>
    </xf>
    <xf numFmtId="0" fontId="32" fillId="4" borderId="1" xfId="8" applyFont="1" applyFill="1" applyBorder="1" applyAlignment="1">
      <alignment horizontal="center" vertical="center"/>
    </xf>
    <xf numFmtId="0" fontId="29" fillId="8" borderId="3" xfId="8" applyFont="1" applyFill="1" applyBorder="1" applyAlignment="1">
      <alignment horizontal="center" vertical="center" wrapText="1"/>
    </xf>
    <xf numFmtId="0" fontId="29" fillId="8" borderId="2" xfId="8" applyFont="1" applyFill="1" applyBorder="1" applyAlignment="1">
      <alignment horizontal="center" vertical="center" wrapText="1"/>
    </xf>
    <xf numFmtId="0" fontId="30" fillId="4" borderId="3" xfId="8" applyFont="1" applyFill="1" applyBorder="1" applyAlignment="1">
      <alignment horizontal="center" vertical="center"/>
    </xf>
    <xf numFmtId="0" fontId="30" fillId="4" borderId="2" xfId="8" applyFont="1" applyFill="1" applyBorder="1" applyAlignment="1">
      <alignment horizontal="center" vertical="center"/>
    </xf>
    <xf numFmtId="0" fontId="23" fillId="8" borderId="3" xfId="8" applyFont="1" applyFill="1" applyBorder="1" applyAlignment="1">
      <alignment horizontal="center" vertical="center" wrapText="1"/>
    </xf>
    <xf numFmtId="0" fontId="23" fillId="8" borderId="2" xfId="8" applyFont="1" applyFill="1" applyBorder="1" applyAlignment="1">
      <alignment horizontal="center" vertical="center" wrapText="1"/>
    </xf>
    <xf numFmtId="0" fontId="26" fillId="8" borderId="3" xfId="8" applyFont="1" applyFill="1" applyBorder="1" applyAlignment="1">
      <alignment horizontal="center" vertical="center" wrapText="1"/>
    </xf>
    <xf numFmtId="0" fontId="26" fillId="8" borderId="2" xfId="8" applyFont="1" applyFill="1" applyBorder="1" applyAlignment="1">
      <alignment horizontal="center" vertical="center" wrapText="1"/>
    </xf>
    <xf numFmtId="0" fontId="13" fillId="4" borderId="3"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3" xfId="0" applyFont="1" applyFill="1" applyBorder="1" applyAlignment="1">
      <alignment horizontal="center" vertical="center"/>
    </xf>
    <xf numFmtId="0" fontId="13" fillId="4" borderId="2" xfId="0" applyFont="1" applyFill="1" applyBorder="1" applyAlignment="1">
      <alignment horizontal="center" vertical="center"/>
    </xf>
    <xf numFmtId="0" fontId="51" fillId="4" borderId="3" xfId="0" applyFont="1" applyFill="1" applyBorder="1" applyAlignment="1">
      <alignment horizontal="center" vertical="center"/>
    </xf>
    <xf numFmtId="0" fontId="51" fillId="4" borderId="2" xfId="0" applyFont="1" applyFill="1" applyBorder="1" applyAlignment="1">
      <alignment horizontal="center" vertical="center"/>
    </xf>
    <xf numFmtId="0" fontId="60" fillId="4" borderId="1" xfId="0" applyFont="1" applyFill="1" applyBorder="1" applyAlignment="1">
      <alignment horizontal="center" vertical="center"/>
    </xf>
    <xf numFmtId="0" fontId="10" fillId="8" borderId="1" xfId="0" applyFont="1" applyFill="1" applyBorder="1" applyAlignment="1">
      <alignment horizontal="center" vertical="center" wrapText="1"/>
    </xf>
    <xf numFmtId="0" fontId="51" fillId="4" borderId="1" xfId="0" applyFont="1" applyFill="1" applyBorder="1" applyAlignment="1">
      <alignment horizontal="center" vertical="center"/>
    </xf>
    <xf numFmtId="0" fontId="13" fillId="4" borderId="1" xfId="0" applyFont="1" applyFill="1" applyBorder="1" applyAlignment="1">
      <alignment horizontal="center" vertical="center"/>
    </xf>
    <xf numFmtId="0" fontId="13" fillId="8" borderId="1" xfId="0" applyFont="1" applyFill="1" applyBorder="1" applyAlignment="1">
      <alignment horizontal="center" vertical="center" wrapText="1"/>
    </xf>
    <xf numFmtId="0" fontId="58" fillId="4" borderId="3" xfId="0" applyFont="1" applyFill="1" applyBorder="1" applyAlignment="1">
      <alignment horizontal="center" vertical="center"/>
    </xf>
    <xf numFmtId="0" fontId="58" fillId="4" borderId="2" xfId="0" applyFont="1" applyFill="1" applyBorder="1" applyAlignment="1">
      <alignment horizontal="center" vertical="center"/>
    </xf>
    <xf numFmtId="0" fontId="21" fillId="8" borderId="1" xfId="0" applyFont="1" applyFill="1" applyBorder="1" applyAlignment="1">
      <alignment horizontal="center" vertical="center" wrapText="1"/>
    </xf>
    <xf numFmtId="0" fontId="52" fillId="4" borderId="5" xfId="0" applyFont="1" applyFill="1" applyBorder="1" applyAlignment="1">
      <alignment horizontal="left" vertical="center" wrapText="1"/>
    </xf>
    <xf numFmtId="0" fontId="13" fillId="4" borderId="1" xfId="0" applyFont="1" applyFill="1" applyBorder="1" applyAlignment="1">
      <alignment horizontal="center" vertical="center" wrapText="1"/>
    </xf>
    <xf numFmtId="0" fontId="10" fillId="4" borderId="1" xfId="0" applyFont="1" applyFill="1" applyBorder="1" applyAlignment="1">
      <alignment horizontal="center" vertical="center"/>
    </xf>
    <xf numFmtId="0" fontId="52" fillId="4" borderId="1" xfId="0" applyFont="1" applyFill="1" applyBorder="1" applyAlignment="1">
      <alignment horizontal="left" vertical="center" wrapText="1"/>
    </xf>
    <xf numFmtId="0" fontId="20" fillId="8" borderId="1" xfId="0" applyFont="1" applyFill="1" applyBorder="1" applyAlignment="1">
      <alignment horizontal="center" vertical="center" wrapText="1"/>
    </xf>
    <xf numFmtId="0" fontId="21" fillId="8" borderId="3" xfId="0" applyFont="1" applyFill="1" applyBorder="1" applyAlignment="1">
      <alignment horizontal="center" vertical="center" wrapText="1"/>
    </xf>
    <xf numFmtId="0" fontId="21" fillId="8" borderId="2" xfId="0" applyFont="1" applyFill="1" applyBorder="1" applyAlignment="1">
      <alignment horizontal="center" vertical="center" wrapText="1"/>
    </xf>
    <xf numFmtId="0" fontId="57" fillId="4" borderId="1" xfId="0" applyFont="1" applyFill="1" applyBorder="1" applyAlignment="1">
      <alignment horizontal="center" vertical="center"/>
    </xf>
    <xf numFmtId="0" fontId="13" fillId="8" borderId="3" xfId="0" applyFont="1" applyFill="1" applyBorder="1" applyAlignment="1">
      <alignment horizontal="center" vertical="center" wrapText="1"/>
    </xf>
    <xf numFmtId="0" fontId="13" fillId="8" borderId="2"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10" fillId="8" borderId="2" xfId="0" applyFont="1" applyFill="1" applyBorder="1" applyAlignment="1">
      <alignment horizontal="center" vertical="center" wrapText="1"/>
    </xf>
    <xf numFmtId="20" fontId="26" fillId="8" borderId="1" xfId="0" applyNumberFormat="1" applyFont="1" applyFill="1" applyBorder="1" applyAlignment="1">
      <alignment horizontal="center" vertical="center" wrapText="1"/>
    </xf>
    <xf numFmtId="0" fontId="49" fillId="4" borderId="1" xfId="0" applyFont="1" applyFill="1" applyBorder="1" applyAlignment="1">
      <alignment horizontal="left" vertical="center"/>
    </xf>
    <xf numFmtId="0" fontId="23" fillId="8" borderId="3" xfId="3" applyFont="1" applyFill="1" applyBorder="1" applyAlignment="1">
      <alignment horizontal="center" vertical="center" wrapText="1"/>
    </xf>
    <xf numFmtId="0" fontId="23" fillId="8" borderId="2" xfId="3" applyFont="1" applyFill="1" applyBorder="1" applyAlignment="1">
      <alignment horizontal="center" vertical="center" wrapText="1"/>
    </xf>
    <xf numFmtId="0" fontId="25" fillId="8" borderId="3" xfId="0" applyFont="1" applyFill="1" applyBorder="1" applyAlignment="1">
      <alignment horizontal="center" vertical="center" wrapText="1"/>
    </xf>
    <xf numFmtId="0" fontId="25" fillId="8" borderId="2" xfId="0" applyFont="1" applyFill="1" applyBorder="1" applyAlignment="1">
      <alignment horizontal="center" vertical="center" wrapText="1"/>
    </xf>
    <xf numFmtId="0" fontId="23" fillId="4" borderId="1" xfId="3" applyFont="1" applyFill="1" applyBorder="1" applyAlignment="1">
      <alignment horizontal="center" vertical="center"/>
    </xf>
    <xf numFmtId="0" fontId="29" fillId="4" borderId="1" xfId="0" applyFont="1" applyFill="1" applyBorder="1" applyAlignment="1">
      <alignment horizontal="center" vertical="center"/>
    </xf>
    <xf numFmtId="0" fontId="26" fillId="0" borderId="8" xfId="0" applyFont="1" applyBorder="1" applyAlignment="1">
      <alignment horizontal="center" vertical="center" wrapText="1"/>
    </xf>
    <xf numFmtId="0" fontId="42" fillId="4" borderId="3" xfId="16" applyFont="1" applyFill="1" applyBorder="1" applyAlignment="1">
      <alignment horizontal="center" vertical="center" wrapText="1"/>
    </xf>
    <xf numFmtId="0" fontId="42" fillId="4" borderId="2" xfId="16" applyFont="1" applyFill="1" applyBorder="1" applyAlignment="1">
      <alignment horizontal="center" vertical="center" wrapText="1"/>
    </xf>
    <xf numFmtId="0" fontId="42" fillId="4" borderId="3" xfId="16" applyFont="1" applyFill="1" applyBorder="1" applyAlignment="1">
      <alignment horizontal="center" vertical="center"/>
    </xf>
    <xf numFmtId="0" fontId="42" fillId="4" borderId="2" xfId="16" applyFont="1" applyFill="1" applyBorder="1" applyAlignment="1">
      <alignment horizontal="center" vertical="center"/>
    </xf>
    <xf numFmtId="0" fontId="28" fillId="4" borderId="1" xfId="16" applyFont="1" applyFill="1" applyBorder="1" applyAlignment="1">
      <alignment horizontal="center" vertical="center"/>
    </xf>
    <xf numFmtId="0" fontId="23" fillId="4" borderId="1" xfId="16" applyFont="1" applyFill="1" applyBorder="1" applyAlignment="1">
      <alignment horizontal="center" vertical="center"/>
    </xf>
    <xf numFmtId="0" fontId="42" fillId="4" borderId="1" xfId="16" applyFont="1" applyFill="1" applyBorder="1" applyAlignment="1">
      <alignment horizontal="center" vertical="center"/>
    </xf>
    <xf numFmtId="0" fontId="43" fillId="8" borderId="1" xfId="16" applyFont="1" applyFill="1" applyBorder="1" applyAlignment="1">
      <alignment horizontal="center" vertical="center" wrapText="1"/>
    </xf>
    <xf numFmtId="0" fontId="42" fillId="4" borderId="1" xfId="16" applyFont="1" applyFill="1" applyBorder="1" applyAlignment="1">
      <alignment horizontal="center" vertical="center" wrapText="1"/>
    </xf>
    <xf numFmtId="0" fontId="23" fillId="8" borderId="1" xfId="16" applyFont="1" applyFill="1" applyBorder="1" applyAlignment="1">
      <alignment horizontal="center" vertical="center" wrapText="1"/>
    </xf>
    <xf numFmtId="0" fontId="46" fillId="4" borderId="3" xfId="16" applyFont="1" applyFill="1" applyBorder="1" applyAlignment="1">
      <alignment horizontal="center" vertical="center"/>
    </xf>
    <xf numFmtId="0" fontId="46" fillId="4" borderId="2" xfId="16" applyFont="1" applyFill="1" applyBorder="1" applyAlignment="1">
      <alignment horizontal="center" vertical="center"/>
    </xf>
    <xf numFmtId="0" fontId="49" fillId="4" borderId="1" xfId="16" applyFont="1" applyFill="1" applyBorder="1" applyAlignment="1">
      <alignment horizontal="left" vertical="center" wrapText="1"/>
    </xf>
    <xf numFmtId="0" fontId="25" fillId="8" borderId="1" xfId="16" applyFont="1" applyFill="1" applyBorder="1" applyAlignment="1">
      <alignment horizontal="center" vertical="center" wrapText="1"/>
    </xf>
    <xf numFmtId="0" fontId="42" fillId="8" borderId="1" xfId="16" applyFont="1" applyFill="1" applyBorder="1" applyAlignment="1">
      <alignment horizontal="center" vertical="center" wrapText="1"/>
    </xf>
    <xf numFmtId="0" fontId="44" fillId="4" borderId="1" xfId="16" applyFont="1" applyFill="1" applyBorder="1" applyAlignment="1">
      <alignment horizontal="center" vertical="center"/>
    </xf>
    <xf numFmtId="0" fontId="45" fillId="4" borderId="1" xfId="16" applyFont="1" applyFill="1" applyBorder="1" applyAlignment="1">
      <alignment horizontal="center" vertical="center"/>
    </xf>
    <xf numFmtId="0" fontId="46" fillId="4" borderId="1" xfId="16" applyFont="1" applyFill="1" applyBorder="1" applyAlignment="1">
      <alignment horizontal="center" vertical="center"/>
    </xf>
    <xf numFmtId="0" fontId="44" fillId="4" borderId="3" xfId="16" applyFont="1" applyFill="1" applyBorder="1" applyAlignment="1">
      <alignment horizontal="center" vertical="center"/>
    </xf>
    <xf numFmtId="0" fontId="44" fillId="4" borderId="2" xfId="16" applyFont="1" applyFill="1" applyBorder="1" applyAlignment="1">
      <alignment horizontal="center" vertical="center"/>
    </xf>
    <xf numFmtId="0" fontId="43" fillId="8" borderId="3" xfId="16" applyFont="1" applyFill="1" applyBorder="1" applyAlignment="1">
      <alignment horizontal="center" vertical="center" wrapText="1"/>
    </xf>
    <xf numFmtId="0" fontId="43" fillId="8" borderId="2" xfId="16" applyFont="1" applyFill="1" applyBorder="1" applyAlignment="1">
      <alignment horizontal="center" vertical="center" wrapText="1"/>
    </xf>
    <xf numFmtId="0" fontId="42" fillId="8" borderId="3" xfId="16" applyFont="1" applyFill="1" applyBorder="1" applyAlignment="1">
      <alignment horizontal="center" vertical="center" wrapText="1"/>
    </xf>
    <xf numFmtId="0" fontId="42" fillId="8" borderId="2" xfId="16" applyFont="1" applyFill="1" applyBorder="1" applyAlignment="1">
      <alignment horizontal="center" vertical="center" wrapText="1"/>
    </xf>
    <xf numFmtId="0" fontId="23" fillId="8" borderId="3" xfId="16" applyFont="1" applyFill="1" applyBorder="1" applyAlignment="1">
      <alignment horizontal="center" vertical="center" wrapText="1"/>
    </xf>
    <xf numFmtId="0" fontId="23" fillId="8" borderId="2" xfId="16" applyFont="1" applyFill="1" applyBorder="1" applyAlignment="1">
      <alignment horizontal="center" vertical="center" wrapText="1"/>
    </xf>
    <xf numFmtId="0" fontId="29" fillId="0" borderId="21" xfId="5" applyFont="1" applyBorder="1" applyAlignment="1">
      <alignment horizontal="center" vertical="center" wrapText="1"/>
    </xf>
    <xf numFmtId="0" fontId="73" fillId="0" borderId="20" xfId="5" applyFont="1" applyBorder="1"/>
    <xf numFmtId="0" fontId="26" fillId="0" borderId="21" xfId="5" applyFont="1" applyBorder="1" applyAlignment="1">
      <alignment horizontal="center" vertical="center" wrapText="1"/>
    </xf>
    <xf numFmtId="0" fontId="26" fillId="18" borderId="21" xfId="5" applyFont="1" applyFill="1" applyBorder="1" applyAlignment="1">
      <alignment horizontal="center" vertical="center"/>
    </xf>
    <xf numFmtId="0" fontId="30" fillId="18" borderId="21" xfId="5" applyFont="1" applyFill="1" applyBorder="1" applyAlignment="1">
      <alignment horizontal="center" vertical="center"/>
    </xf>
    <xf numFmtId="0" fontId="49" fillId="18" borderId="21" xfId="5" applyFont="1" applyFill="1" applyBorder="1" applyAlignment="1">
      <alignment horizontal="left" vertical="center" wrapText="1"/>
    </xf>
    <xf numFmtId="0" fontId="73" fillId="0" borderId="22" xfId="5" applyFont="1" applyBorder="1"/>
    <xf numFmtId="0" fontId="26" fillId="18" borderId="21" xfId="5" applyFont="1" applyFill="1" applyBorder="1" applyAlignment="1">
      <alignment horizontal="center" vertical="center" wrapText="1"/>
    </xf>
    <xf numFmtId="0" fontId="23" fillId="0" borderId="20" xfId="5" applyFont="1" applyBorder="1"/>
    <xf numFmtId="0" fontId="29" fillId="20" borderId="21" xfId="5" applyFont="1" applyFill="1" applyBorder="1" applyAlignment="1">
      <alignment horizontal="center" vertical="center" wrapText="1"/>
    </xf>
    <xf numFmtId="0" fontId="31" fillId="18" borderId="21" xfId="5" applyFont="1" applyFill="1" applyBorder="1" applyAlignment="1">
      <alignment horizontal="center" vertical="center"/>
    </xf>
    <xf numFmtId="1" fontId="26" fillId="0" borderId="19" xfId="5" applyNumberFormat="1" applyFont="1" applyBorder="1" applyAlignment="1">
      <alignment horizontal="center" vertical="center" wrapText="1"/>
    </xf>
    <xf numFmtId="0" fontId="23" fillId="0" borderId="18" xfId="5" applyFont="1" applyBorder="1"/>
    <xf numFmtId="0" fontId="23" fillId="0" borderId="17" xfId="5" applyFont="1" applyBorder="1"/>
    <xf numFmtId="0" fontId="23" fillId="0" borderId="16" xfId="5" applyFont="1" applyBorder="1"/>
    <xf numFmtId="0" fontId="23" fillId="0" borderId="15" xfId="5" applyFont="1" applyBorder="1"/>
    <xf numFmtId="0" fontId="23" fillId="0" borderId="14" xfId="5" applyFont="1" applyBorder="1"/>
    <xf numFmtId="0" fontId="26" fillId="19" borderId="21" xfId="5" applyFont="1" applyFill="1" applyBorder="1" applyAlignment="1">
      <alignment horizontal="center" vertical="center" wrapText="1"/>
    </xf>
    <xf numFmtId="0" fontId="29" fillId="19" borderId="21" xfId="5" applyFont="1" applyFill="1" applyBorder="1" applyAlignment="1">
      <alignment horizontal="center" vertical="center" wrapText="1"/>
    </xf>
    <xf numFmtId="0" fontId="49" fillId="4" borderId="1" xfId="5" applyFont="1" applyFill="1" applyBorder="1" applyAlignment="1">
      <alignment horizontal="left" vertical="center" wrapText="1"/>
    </xf>
    <xf numFmtId="0" fontId="23" fillId="4" borderId="3" xfId="0" applyFont="1" applyFill="1" applyBorder="1" applyAlignment="1">
      <alignment horizontal="center" vertical="center" wrapText="1"/>
    </xf>
    <xf numFmtId="0" fontId="23" fillId="4" borderId="2" xfId="0" applyFont="1" applyFill="1" applyBorder="1" applyAlignment="1">
      <alignment horizontal="center" vertical="center" wrapText="1"/>
    </xf>
    <xf numFmtId="0" fontId="32" fillId="8" borderId="1" xfId="0" applyFont="1" applyFill="1" applyBorder="1" applyAlignment="1">
      <alignment horizontal="center" vertical="center" wrapText="1"/>
    </xf>
    <xf numFmtId="0" fontId="26" fillId="8" borderId="1" xfId="0" applyFont="1" applyFill="1" applyBorder="1" applyAlignment="1">
      <alignment horizontal="center" vertical="center"/>
    </xf>
    <xf numFmtId="0" fontId="29" fillId="8" borderId="1" xfId="0" applyFont="1" applyFill="1" applyBorder="1" applyAlignment="1">
      <alignment horizontal="center" vertical="center"/>
    </xf>
    <xf numFmtId="0" fontId="26" fillId="8" borderId="1" xfId="3" applyFont="1" applyFill="1" applyBorder="1" applyAlignment="1">
      <alignment horizontal="center" vertical="center" wrapText="1"/>
    </xf>
    <xf numFmtId="0" fontId="26" fillId="4" borderId="1" xfId="3" applyFont="1" applyFill="1" applyBorder="1" applyAlignment="1">
      <alignment horizontal="center" vertical="center"/>
    </xf>
    <xf numFmtId="0" fontId="26" fillId="4" borderId="3" xfId="3" applyFont="1" applyFill="1" applyBorder="1" applyAlignment="1">
      <alignment horizontal="center" vertical="center"/>
    </xf>
    <xf numFmtId="0" fontId="26" fillId="4" borderId="2" xfId="3" applyFont="1" applyFill="1" applyBorder="1" applyAlignment="1">
      <alignment horizontal="center" vertical="center"/>
    </xf>
    <xf numFmtId="0" fontId="18" fillId="4" borderId="3" xfId="33" applyFont="1" applyFill="1" applyBorder="1" applyAlignment="1">
      <alignment horizontal="center" vertical="center" wrapText="1"/>
    </xf>
    <xf numFmtId="0" fontId="18" fillId="4" borderId="2" xfId="33" applyFont="1" applyFill="1" applyBorder="1" applyAlignment="1">
      <alignment horizontal="center" vertical="center" wrapText="1"/>
    </xf>
    <xf numFmtId="0" fontId="18" fillId="4" borderId="3" xfId="33" applyFont="1" applyFill="1" applyBorder="1" applyAlignment="1">
      <alignment horizontal="center" vertical="center"/>
    </xf>
    <xf numFmtId="0" fontId="18" fillId="4" borderId="2" xfId="33" applyFont="1" applyFill="1" applyBorder="1" applyAlignment="1">
      <alignment horizontal="center" vertical="center"/>
    </xf>
    <xf numFmtId="0" fontId="28" fillId="4" borderId="1" xfId="33" applyFont="1" applyFill="1" applyBorder="1" applyAlignment="1">
      <alignment horizontal="center" vertical="center"/>
    </xf>
    <xf numFmtId="0" fontId="23" fillId="4" borderId="1" xfId="33" applyFont="1" applyFill="1" applyBorder="1" applyAlignment="1">
      <alignment horizontal="center" vertical="center"/>
    </xf>
    <xf numFmtId="0" fontId="30" fillId="4" borderId="1" xfId="33" applyFont="1" applyFill="1" applyBorder="1" applyAlignment="1">
      <alignment horizontal="center" vertical="center"/>
    </xf>
    <xf numFmtId="0" fontId="30" fillId="4" borderId="3" xfId="33" applyFont="1" applyFill="1" applyBorder="1" applyAlignment="1">
      <alignment horizontal="center" vertical="center"/>
    </xf>
    <xf numFmtId="0" fontId="30" fillId="4" borderId="2" xfId="33" applyFont="1" applyFill="1" applyBorder="1" applyAlignment="1">
      <alignment horizontal="center" vertical="center"/>
    </xf>
    <xf numFmtId="0" fontId="18" fillId="8" borderId="1" xfId="33" applyFont="1" applyFill="1" applyBorder="1" applyAlignment="1">
      <alignment horizontal="center" vertical="center" wrapText="1"/>
    </xf>
    <xf numFmtId="0" fontId="49" fillId="4" borderId="1" xfId="33" applyFont="1" applyFill="1" applyBorder="1" applyAlignment="1">
      <alignment horizontal="left" vertical="center" wrapText="1"/>
    </xf>
    <xf numFmtId="0" fontId="18" fillId="4" borderId="1" xfId="33" applyFont="1" applyFill="1" applyBorder="1" applyAlignment="1">
      <alignment horizontal="center" vertical="center"/>
    </xf>
    <xf numFmtId="0" fontId="18" fillId="4" borderId="1" xfId="33" applyFont="1" applyFill="1" applyBorder="1" applyAlignment="1">
      <alignment horizontal="center" vertical="center" wrapText="1"/>
    </xf>
    <xf numFmtId="0" fontId="26" fillId="8" borderId="1" xfId="33" applyFont="1" applyFill="1" applyBorder="1" applyAlignment="1">
      <alignment horizontal="center" vertical="center" wrapText="1"/>
    </xf>
    <xf numFmtId="0" fontId="18" fillId="8" borderId="3" xfId="33" applyFont="1" applyFill="1" applyBorder="1" applyAlignment="1">
      <alignment horizontal="center" vertical="center" wrapText="1"/>
    </xf>
    <xf numFmtId="0" fontId="18" fillId="8" borderId="2" xfId="33" applyFont="1" applyFill="1" applyBorder="1" applyAlignment="1">
      <alignment horizontal="center" vertical="center" wrapText="1"/>
    </xf>
    <xf numFmtId="0" fontId="29" fillId="8" borderId="1" xfId="33" applyFont="1" applyFill="1" applyBorder="1" applyAlignment="1">
      <alignment horizontal="center" vertical="center" wrapText="1"/>
    </xf>
    <xf numFmtId="0" fontId="23" fillId="8" borderId="3" xfId="33" applyFont="1" applyFill="1" applyBorder="1" applyAlignment="1">
      <alignment horizontal="center" vertical="center" wrapText="1"/>
    </xf>
    <xf numFmtId="0" fontId="23" fillId="8" borderId="2" xfId="33" applyFont="1" applyFill="1" applyBorder="1" applyAlignment="1">
      <alignment horizontal="center" vertical="center" wrapText="1"/>
    </xf>
    <xf numFmtId="0" fontId="29" fillId="8" borderId="3" xfId="33" applyFont="1" applyFill="1" applyBorder="1" applyAlignment="1">
      <alignment horizontal="center" vertical="center" wrapText="1"/>
    </xf>
    <xf numFmtId="0" fontId="29" fillId="8" borderId="2" xfId="33" applyFont="1" applyFill="1" applyBorder="1" applyAlignment="1">
      <alignment horizontal="center" vertical="center" wrapText="1"/>
    </xf>
    <xf numFmtId="0" fontId="23" fillId="8" borderId="1" xfId="33" applyFont="1" applyFill="1" applyBorder="1" applyAlignment="1">
      <alignment horizontal="center" vertical="center" wrapText="1"/>
    </xf>
    <xf numFmtId="0" fontId="25" fillId="8" borderId="1" xfId="33" applyFont="1" applyFill="1" applyBorder="1" applyAlignment="1">
      <alignment horizontal="center" vertical="center" wrapText="1"/>
    </xf>
    <xf numFmtId="0" fontId="32" fillId="4" borderId="3" xfId="33" applyFont="1" applyFill="1" applyBorder="1" applyAlignment="1">
      <alignment horizontal="center" vertical="center"/>
    </xf>
    <xf numFmtId="0" fontId="32" fillId="4" borderId="2" xfId="33" applyFont="1" applyFill="1" applyBorder="1" applyAlignment="1">
      <alignment horizontal="center" vertical="center"/>
    </xf>
    <xf numFmtId="0" fontId="31" fillId="4" borderId="1" xfId="33" applyFont="1" applyFill="1" applyBorder="1" applyAlignment="1">
      <alignment horizontal="center" vertical="center"/>
    </xf>
    <xf numFmtId="0" fontId="32" fillId="4" borderId="1" xfId="33" applyFont="1" applyFill="1" applyBorder="1" applyAlignment="1">
      <alignment horizontal="center" vertical="center"/>
    </xf>
    <xf numFmtId="1" fontId="0" fillId="0" borderId="12" xfId="0" applyNumberFormat="1" applyBorder="1" applyAlignment="1">
      <alignment horizontal="center" vertical="center" wrapText="1"/>
    </xf>
    <xf numFmtId="1" fontId="0" fillId="0" borderId="11" xfId="0" applyNumberFormat="1" applyBorder="1" applyAlignment="1">
      <alignment horizontal="center" vertical="center" wrapText="1"/>
    </xf>
    <xf numFmtId="1" fontId="0" fillId="0" borderId="8" xfId="0" applyNumberFormat="1" applyBorder="1" applyAlignment="1">
      <alignment horizontal="center" vertical="center" wrapText="1"/>
    </xf>
    <xf numFmtId="1" fontId="0" fillId="0" borderId="10" xfId="0" applyNumberFormat="1" applyBorder="1" applyAlignment="1">
      <alignment horizontal="center" vertical="center" wrapText="1"/>
    </xf>
    <xf numFmtId="1" fontId="0" fillId="0" borderId="9" xfId="0" applyNumberFormat="1" applyBorder="1" applyAlignment="1">
      <alignment horizontal="center" vertical="center" wrapText="1"/>
    </xf>
    <xf numFmtId="1" fontId="0" fillId="0" borderId="4" xfId="0" applyNumberFormat="1" applyBorder="1" applyAlignment="1">
      <alignment horizontal="center" vertical="center" wrapText="1"/>
    </xf>
    <xf numFmtId="0" fontId="29" fillId="0" borderId="1" xfId="8" applyFont="1" applyBorder="1" applyAlignment="1">
      <alignment horizontal="center" vertical="center" wrapText="1"/>
    </xf>
    <xf numFmtId="0" fontId="26" fillId="0" borderId="1" xfId="8" applyFont="1" applyBorder="1" applyAlignment="1">
      <alignment horizontal="center" vertical="center" wrapText="1"/>
    </xf>
    <xf numFmtId="0" fontId="23" fillId="0" borderId="1" xfId="8" applyFont="1" applyBorder="1" applyAlignment="1">
      <alignment horizontal="center" vertical="center" wrapText="1"/>
    </xf>
    <xf numFmtId="0" fontId="25" fillId="0" borderId="1" xfId="8" applyFont="1" applyBorder="1" applyAlignment="1">
      <alignment horizontal="center" vertical="center" wrapText="1"/>
    </xf>
    <xf numFmtId="0" fontId="29"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1" xfId="8" applyFont="1" applyBorder="1" applyAlignment="1">
      <alignment horizontal="center" vertical="center"/>
    </xf>
    <xf numFmtId="0" fontId="23" fillId="0" borderId="1" xfId="0" applyFont="1" applyBorder="1" applyAlignment="1">
      <alignment horizontal="center" vertical="center" wrapText="1"/>
    </xf>
    <xf numFmtId="0" fontId="26" fillId="16" borderId="3" xfId="32" applyFont="1" applyFill="1" applyBorder="1" applyAlignment="1">
      <alignment horizontal="center" vertical="center" wrapText="1"/>
    </xf>
    <xf numFmtId="0" fontId="26" fillId="16" borderId="2" xfId="32" applyFont="1" applyFill="1" applyBorder="1" applyAlignment="1">
      <alignment horizontal="center" vertical="center" wrapText="1"/>
    </xf>
    <xf numFmtId="0" fontId="26" fillId="16" borderId="3" xfId="32" applyFont="1" applyFill="1" applyBorder="1" applyAlignment="1">
      <alignment horizontal="center" vertical="center"/>
    </xf>
    <xf numFmtId="0" fontId="26" fillId="16" borderId="2" xfId="32" applyFont="1" applyFill="1" applyBorder="1" applyAlignment="1">
      <alignment horizontal="center" vertical="center"/>
    </xf>
    <xf numFmtId="0" fontId="29" fillId="8" borderId="1" xfId="32" applyFont="1" applyFill="1" applyBorder="1" applyAlignment="1">
      <alignment horizontal="center" vertical="center" wrapText="1"/>
    </xf>
    <xf numFmtId="0" fontId="23" fillId="8" borderId="1" xfId="32" applyFont="1" applyFill="1" applyBorder="1" applyAlignment="1">
      <alignment horizontal="center" vertical="center"/>
    </xf>
    <xf numFmtId="0" fontId="26" fillId="8" borderId="1" xfId="32" applyFont="1" applyFill="1" applyBorder="1" applyAlignment="1">
      <alignment horizontal="center" vertical="center" wrapText="1"/>
    </xf>
    <xf numFmtId="0" fontId="26" fillId="16" borderId="1" xfId="32" applyFont="1" applyFill="1" applyBorder="1" applyAlignment="1">
      <alignment horizontal="center" vertical="center" wrapText="1"/>
    </xf>
    <xf numFmtId="0" fontId="23" fillId="4" borderId="1" xfId="32" applyFont="1" applyFill="1" applyBorder="1" applyAlignment="1">
      <alignment horizontal="center" vertical="center"/>
    </xf>
    <xf numFmtId="0" fontId="49" fillId="16" borderId="1" xfId="32" applyFont="1" applyFill="1" applyBorder="1" applyAlignment="1">
      <alignment horizontal="left" vertical="center" wrapText="1"/>
    </xf>
    <xf numFmtId="0" fontId="26" fillId="16" borderId="1" xfId="32" applyFont="1" applyFill="1" applyBorder="1" applyAlignment="1">
      <alignment horizontal="center" vertical="center"/>
    </xf>
    <xf numFmtId="0" fontId="30" fillId="16" borderId="1" xfId="32" applyFont="1" applyFill="1" applyBorder="1" applyAlignment="1">
      <alignment horizontal="center" vertical="center"/>
    </xf>
    <xf numFmtId="0" fontId="31" fillId="16" borderId="1" xfId="32" applyFont="1" applyFill="1" applyBorder="1" applyAlignment="1">
      <alignment horizontal="center" vertical="center"/>
    </xf>
    <xf numFmtId="0" fontId="32" fillId="16" borderId="3" xfId="32" applyFont="1" applyFill="1" applyBorder="1" applyAlignment="1">
      <alignment horizontal="center" vertical="center"/>
    </xf>
    <xf numFmtId="0" fontId="32" fillId="16" borderId="2" xfId="32" applyFont="1" applyFill="1" applyBorder="1" applyAlignment="1">
      <alignment horizontal="center" vertical="center"/>
    </xf>
    <xf numFmtId="0" fontId="50" fillId="4" borderId="1" xfId="32" applyFont="1" applyFill="1" applyBorder="1" applyAlignment="1">
      <alignment horizontal="left" vertical="center"/>
    </xf>
    <xf numFmtId="0" fontId="25" fillId="8" borderId="1" xfId="32" applyFont="1" applyFill="1" applyBorder="1" applyAlignment="1">
      <alignment horizontal="center" vertical="center" wrapText="1"/>
    </xf>
    <xf numFmtId="0" fontId="26" fillId="8" borderId="3" xfId="32" applyFont="1" applyFill="1" applyBorder="1" applyAlignment="1">
      <alignment horizontal="center" vertical="center" wrapText="1"/>
    </xf>
    <xf numFmtId="0" fontId="26" fillId="8" borderId="2" xfId="32" applyFont="1" applyFill="1" applyBorder="1" applyAlignment="1">
      <alignment horizontal="center" vertical="center" wrapText="1"/>
    </xf>
    <xf numFmtId="0" fontId="29" fillId="8" borderId="3" xfId="32" applyFont="1" applyFill="1" applyBorder="1" applyAlignment="1">
      <alignment horizontal="center" vertical="center" wrapText="1"/>
    </xf>
    <xf numFmtId="0" fontId="29" fillId="8" borderId="2" xfId="32" applyFont="1" applyFill="1" applyBorder="1" applyAlignment="1">
      <alignment horizontal="center" vertical="center" wrapText="1"/>
    </xf>
    <xf numFmtId="0" fontId="30" fillId="16" borderId="3" xfId="32" applyFont="1" applyFill="1" applyBorder="1" applyAlignment="1">
      <alignment horizontal="center" vertical="center"/>
    </xf>
    <xf numFmtId="0" fontId="30" fillId="16" borderId="2" xfId="32" applyFont="1" applyFill="1" applyBorder="1" applyAlignment="1">
      <alignment horizontal="center" vertical="center"/>
    </xf>
    <xf numFmtId="0" fontId="18" fillId="8" borderId="1" xfId="32" applyFont="1" applyFill="1" applyBorder="1" applyAlignment="1">
      <alignment horizontal="center" vertical="center" wrapText="1"/>
    </xf>
    <xf numFmtId="0" fontId="23" fillId="8" borderId="1" xfId="32" applyFont="1" applyFill="1" applyBorder="1" applyAlignment="1">
      <alignment horizontal="center" vertical="center" wrapText="1"/>
    </xf>
    <xf numFmtId="0" fontId="18" fillId="8" borderId="1" xfId="0" applyFont="1" applyFill="1" applyBorder="1" applyAlignment="1">
      <alignment horizontal="center" vertical="center" wrapText="1"/>
    </xf>
    <xf numFmtId="0" fontId="26" fillId="4" borderId="1" xfId="4" applyFont="1" applyFill="1" applyBorder="1" applyAlignment="1">
      <alignment horizontal="center" vertical="center"/>
    </xf>
    <xf numFmtId="0" fontId="50" fillId="4" borderId="1" xfId="0" applyFont="1" applyFill="1" applyBorder="1" applyAlignment="1">
      <alignment horizontal="left" vertical="center"/>
    </xf>
    <xf numFmtId="0" fontId="50" fillId="4" borderId="1" xfId="0" applyFont="1" applyFill="1" applyBorder="1" applyAlignment="1">
      <alignment horizontal="left" vertical="center" wrapText="1"/>
    </xf>
    <xf numFmtId="0" fontId="27" fillId="4" borderId="1" xfId="0" applyFont="1" applyFill="1" applyBorder="1" applyAlignment="1">
      <alignment horizontal="left" vertical="center" wrapText="1"/>
    </xf>
    <xf numFmtId="0" fontId="27" fillId="0" borderId="0" xfId="0" applyFont="1" applyFill="1" applyBorder="1" applyAlignment="1">
      <alignment horizontal="left" vertical="center" wrapText="1"/>
    </xf>
    <xf numFmtId="0" fontId="26" fillId="0" borderId="3" xfId="8" applyFont="1" applyBorder="1" applyAlignment="1">
      <alignment horizontal="center" vertical="center" wrapText="1"/>
    </xf>
    <xf numFmtId="0" fontId="26" fillId="0" borderId="2" xfId="8" applyFont="1" applyBorder="1" applyAlignment="1">
      <alignment horizontal="center" vertical="center" wrapText="1"/>
    </xf>
    <xf numFmtId="0" fontId="49" fillId="4" borderId="3" xfId="8" applyFont="1" applyFill="1" applyBorder="1" applyAlignment="1">
      <alignment horizontal="left" vertical="center" wrapText="1"/>
    </xf>
    <xf numFmtId="0" fontId="49" fillId="4" borderId="7" xfId="8" applyFont="1" applyFill="1" applyBorder="1" applyAlignment="1">
      <alignment horizontal="left" vertical="center" wrapText="1"/>
    </xf>
    <xf numFmtId="0" fontId="49" fillId="4" borderId="2" xfId="8" applyFont="1" applyFill="1" applyBorder="1" applyAlignment="1">
      <alignment horizontal="left" vertical="center" wrapText="1"/>
    </xf>
    <xf numFmtId="0" fontId="29" fillId="0" borderId="3" xfId="0" applyFont="1" applyBorder="1" applyAlignment="1">
      <alignment horizontal="center" vertical="center" wrapText="1"/>
    </xf>
    <xf numFmtId="0" fontId="29"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2" xfId="0" applyFont="1" applyBorder="1" applyAlignment="1">
      <alignment horizontal="center" vertical="center" wrapText="1"/>
    </xf>
    <xf numFmtId="0" fontId="29" fillId="0" borderId="3" xfId="8" applyFont="1" applyBorder="1" applyAlignment="1">
      <alignment horizontal="center" vertical="center" wrapText="1"/>
    </xf>
    <xf numFmtId="0" fontId="29" fillId="0" borderId="2" xfId="8" applyFont="1" applyBorder="1" applyAlignment="1">
      <alignment horizontal="center" vertical="center" wrapText="1"/>
    </xf>
    <xf numFmtId="0" fontId="26" fillId="0" borderId="3" xfId="0" applyFont="1" applyBorder="1" applyAlignment="1">
      <alignment horizontal="center" vertical="center" wrapText="1"/>
    </xf>
    <xf numFmtId="0" fontId="26" fillId="0" borderId="2" xfId="0" applyFont="1" applyBorder="1" applyAlignment="1">
      <alignment horizontal="center" vertical="center" wrapText="1"/>
    </xf>
    <xf numFmtId="0" fontId="49" fillId="4" borderId="3" xfId="8" applyFont="1" applyFill="1" applyBorder="1" applyAlignment="1">
      <alignment horizontal="left" vertical="center"/>
    </xf>
    <xf numFmtId="0" fontId="49" fillId="4" borderId="7" xfId="8" applyFont="1" applyFill="1" applyBorder="1" applyAlignment="1">
      <alignment horizontal="left" vertical="center"/>
    </xf>
    <xf numFmtId="0" fontId="49" fillId="4" borderId="2" xfId="8" applyFont="1" applyFill="1" applyBorder="1" applyAlignment="1">
      <alignment horizontal="left" vertical="center"/>
    </xf>
    <xf numFmtId="0" fontId="28" fillId="4" borderId="3" xfId="8" applyFont="1" applyFill="1" applyBorder="1" applyAlignment="1">
      <alignment horizontal="center" vertical="center"/>
    </xf>
    <xf numFmtId="0" fontId="28" fillId="4" borderId="2" xfId="8" applyFont="1" applyFill="1" applyBorder="1" applyAlignment="1">
      <alignment horizontal="center" vertical="center"/>
    </xf>
    <xf numFmtId="0" fontId="23" fillId="4" borderId="3" xfId="8" applyFont="1" applyFill="1" applyBorder="1" applyAlignment="1">
      <alignment horizontal="center" vertical="center"/>
    </xf>
    <xf numFmtId="0" fontId="23" fillId="4" borderId="2" xfId="8" applyFont="1" applyFill="1" applyBorder="1" applyAlignment="1">
      <alignment horizontal="center" vertical="center"/>
    </xf>
    <xf numFmtId="0" fontId="23" fillId="0" borderId="3" xfId="8" applyFont="1" applyBorder="1" applyAlignment="1">
      <alignment horizontal="center" vertical="center" wrapText="1"/>
    </xf>
    <xf numFmtId="0" fontId="23" fillId="0" borderId="2" xfId="8" applyFont="1" applyBorder="1" applyAlignment="1">
      <alignment horizontal="center" vertical="center" wrapText="1"/>
    </xf>
    <xf numFmtId="0" fontId="42" fillId="0" borderId="3" xfId="8" applyFont="1" applyBorder="1" applyAlignment="1">
      <alignment horizontal="center" vertical="center" wrapText="1"/>
    </xf>
    <xf numFmtId="0" fontId="42" fillId="0" borderId="2" xfId="8" applyFont="1" applyBorder="1" applyAlignment="1">
      <alignment horizontal="center" vertical="center" wrapText="1"/>
    </xf>
    <xf numFmtId="0" fontId="25" fillId="0" borderId="3" xfId="8" applyFont="1" applyBorder="1" applyAlignment="1">
      <alignment horizontal="center" vertical="center" wrapText="1"/>
    </xf>
    <xf numFmtId="0" fontId="25" fillId="0" borderId="2" xfId="8" applyFont="1" applyBorder="1" applyAlignment="1">
      <alignment horizontal="center" vertical="center" wrapText="1"/>
    </xf>
    <xf numFmtId="0" fontId="42" fillId="0" borderId="1" xfId="8" applyFont="1" applyBorder="1" applyAlignment="1">
      <alignment horizontal="center" vertical="center" wrapText="1"/>
    </xf>
    <xf numFmtId="0" fontId="42" fillId="0" borderId="1" xfId="0" applyFont="1" applyBorder="1" applyAlignment="1">
      <alignment horizontal="center" vertical="center" wrapText="1"/>
    </xf>
    <xf numFmtId="0" fontId="49" fillId="4" borderId="3" xfId="0" applyFont="1" applyFill="1" applyBorder="1" applyAlignment="1">
      <alignment horizontal="center" vertical="center" wrapText="1"/>
    </xf>
    <xf numFmtId="0" fontId="49" fillId="4" borderId="2" xfId="0" applyFont="1" applyFill="1" applyBorder="1" applyAlignment="1">
      <alignment horizontal="center" vertical="center" wrapText="1"/>
    </xf>
  </cellXfs>
  <cellStyles count="51">
    <cellStyle name="Accent5" xfId="4" builtinId="45"/>
    <cellStyle name="Bad" xfId="2" builtinId="27"/>
    <cellStyle name="Excel Built-in Normal" xfId="6" xr:uid="{00000000-0005-0000-0000-000002000000}"/>
    <cellStyle name="Explanatory Text 2" xfId="30" xr:uid="{00000000-0005-0000-0000-000003000000}"/>
    <cellStyle name="Good" xfId="1" builtinId="26"/>
    <cellStyle name="Hyperlink" xfId="7" builtinId="8"/>
    <cellStyle name="Hyperlink 2" xfId="31" xr:uid="{00000000-0005-0000-0000-000004000000}"/>
    <cellStyle name="Hyperlink 2 2" xfId="35" xr:uid="{00000000-0005-0000-0000-000005000000}"/>
    <cellStyle name="Neutral" xfId="3" builtinId="28"/>
    <cellStyle name="Neutral 2" xfId="28" xr:uid="{00000000-0005-0000-0000-000006000000}"/>
    <cellStyle name="Neutral 2 2" xfId="50" xr:uid="{64D3A691-79D0-4C66-8C94-4F7CFA7256AC}"/>
    <cellStyle name="Normal" xfId="0" builtinId="0"/>
    <cellStyle name="Normal 2" xfId="5" xr:uid="{00000000-0005-0000-0000-000008000000}"/>
    <cellStyle name="Normal 2 2" xfId="10" xr:uid="{00000000-0005-0000-0000-000009000000}"/>
    <cellStyle name="Normal 2 3" xfId="27" xr:uid="{00000000-0005-0000-0000-00000A000000}"/>
    <cellStyle name="Normal 2 4" xfId="49" xr:uid="{00000000-0005-0000-0000-00000B000000}"/>
    <cellStyle name="Normal 22" xfId="26" xr:uid="{00000000-0005-0000-0000-00000C000000}"/>
    <cellStyle name="Normal 26" xfId="25" xr:uid="{00000000-0005-0000-0000-00000D000000}"/>
    <cellStyle name="Normal 28" xfId="24" xr:uid="{00000000-0005-0000-0000-00000E000000}"/>
    <cellStyle name="Normal 3" xfId="8" xr:uid="{00000000-0005-0000-0000-00000F000000}"/>
    <cellStyle name="Normal 3 2" xfId="33" xr:uid="{00000000-0005-0000-0000-000010000000}"/>
    <cellStyle name="Normal 32" xfId="14" xr:uid="{00000000-0005-0000-0000-000011000000}"/>
    <cellStyle name="Normal 33" xfId="9" xr:uid="{00000000-0005-0000-0000-000012000000}"/>
    <cellStyle name="Normal 34" xfId="48" xr:uid="{00000000-0005-0000-0000-000013000000}"/>
    <cellStyle name="Normal 37" xfId="46" xr:uid="{00000000-0005-0000-0000-000014000000}"/>
    <cellStyle name="Normal 4" xfId="11" xr:uid="{00000000-0005-0000-0000-000015000000}"/>
    <cellStyle name="Normal 4 2" xfId="15" xr:uid="{00000000-0005-0000-0000-000016000000}"/>
    <cellStyle name="Normal 4 3" xfId="32" xr:uid="{00000000-0005-0000-0000-000017000000}"/>
    <cellStyle name="Normal 41" xfId="47" xr:uid="{00000000-0005-0000-0000-000018000000}"/>
    <cellStyle name="Normal 43" xfId="34" xr:uid="{00000000-0005-0000-0000-000019000000}"/>
    <cellStyle name="Normal 44" xfId="20" xr:uid="{00000000-0005-0000-0000-00001A000000}"/>
    <cellStyle name="Normal 46" xfId="12" xr:uid="{00000000-0005-0000-0000-00001B000000}"/>
    <cellStyle name="Normal 46 2" xfId="19" xr:uid="{00000000-0005-0000-0000-00001C000000}"/>
    <cellStyle name="Normal 47" xfId="18" xr:uid="{00000000-0005-0000-0000-00001D000000}"/>
    <cellStyle name="Normal 5" xfId="16" xr:uid="{00000000-0005-0000-0000-00001E000000}"/>
    <cellStyle name="Normal 52" xfId="45" xr:uid="{00000000-0005-0000-0000-00001F000000}"/>
    <cellStyle name="Normal 53" xfId="44" xr:uid="{00000000-0005-0000-0000-000020000000}"/>
    <cellStyle name="Normal 55" xfId="42" xr:uid="{00000000-0005-0000-0000-000021000000}"/>
    <cellStyle name="Normal 58" xfId="41" xr:uid="{00000000-0005-0000-0000-000022000000}"/>
    <cellStyle name="Normal 6" xfId="29" xr:uid="{00000000-0005-0000-0000-000023000000}"/>
    <cellStyle name="Normal 68" xfId="40" xr:uid="{00000000-0005-0000-0000-000024000000}"/>
    <cellStyle name="Normal 69" xfId="13" xr:uid="{00000000-0005-0000-0000-000025000000}"/>
    <cellStyle name="Normal 72" xfId="17" xr:uid="{00000000-0005-0000-0000-000026000000}"/>
    <cellStyle name="Normal 75" xfId="39" xr:uid="{00000000-0005-0000-0000-000027000000}"/>
    <cellStyle name="Normal 76" xfId="23" xr:uid="{00000000-0005-0000-0000-000028000000}"/>
    <cellStyle name="Normal 76 2" xfId="38" xr:uid="{00000000-0005-0000-0000-000029000000}"/>
    <cellStyle name="Normal 77" xfId="22" xr:uid="{00000000-0005-0000-0000-00002A000000}"/>
    <cellStyle name="Normal 77 2" xfId="37" xr:uid="{00000000-0005-0000-0000-00002B000000}"/>
    <cellStyle name="Normal 84" xfId="21" xr:uid="{00000000-0005-0000-0000-00002C000000}"/>
    <cellStyle name="Normal 87" xfId="36" xr:uid="{00000000-0005-0000-0000-00002D000000}"/>
    <cellStyle name="Normal 95" xfId="43" xr:uid="{00000000-0005-0000-0000-00002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0</xdr:col>
      <xdr:colOff>0</xdr:colOff>
      <xdr:row>9</xdr:row>
      <xdr:rowOff>0</xdr:rowOff>
    </xdr:from>
    <xdr:ext cx="3490993" cy="3825640"/>
    <xdr:sp macro="" textlink="">
      <xdr:nvSpPr>
        <xdr:cNvPr id="2" name="CustomShape 1" hidden="1">
          <a:extLst>
            <a:ext uri="{FF2B5EF4-FFF2-40B4-BE49-F238E27FC236}">
              <a16:creationId xmlns:a16="http://schemas.microsoft.com/office/drawing/2014/main" id="{7698C9E6-4C0D-4E2D-BD01-0E2CAA896998}"/>
            </a:ext>
          </a:extLst>
        </xdr:cNvPr>
        <xdr:cNvSpPr/>
      </xdr:nvSpPr>
      <xdr:spPr>
        <a:xfrm>
          <a:off x="0" y="0"/>
          <a:ext cx="3490993" cy="3825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oneCellAnchor>
  <xdr:oneCellAnchor>
    <xdr:from>
      <xdr:col>0</xdr:col>
      <xdr:colOff>0</xdr:colOff>
      <xdr:row>9</xdr:row>
      <xdr:rowOff>0</xdr:rowOff>
    </xdr:from>
    <xdr:ext cx="3490993" cy="3825640"/>
    <xdr:sp macro="" textlink="">
      <xdr:nvSpPr>
        <xdr:cNvPr id="3" name="CustomShape 1" hidden="1">
          <a:extLst>
            <a:ext uri="{FF2B5EF4-FFF2-40B4-BE49-F238E27FC236}">
              <a16:creationId xmlns:a16="http://schemas.microsoft.com/office/drawing/2014/main" id="{44092314-BF5B-41D6-890F-583FCDE83474}"/>
            </a:ext>
          </a:extLst>
        </xdr:cNvPr>
        <xdr:cNvSpPr/>
      </xdr:nvSpPr>
      <xdr:spPr>
        <a:xfrm>
          <a:off x="0" y="0"/>
          <a:ext cx="3490993" cy="3825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oneCellAnchor>
  <xdr:oneCellAnchor>
    <xdr:from>
      <xdr:col>0</xdr:col>
      <xdr:colOff>0</xdr:colOff>
      <xdr:row>9</xdr:row>
      <xdr:rowOff>0</xdr:rowOff>
    </xdr:from>
    <xdr:ext cx="3490993" cy="3825640"/>
    <xdr:sp macro="" textlink="">
      <xdr:nvSpPr>
        <xdr:cNvPr id="4" name="CustomShape 1" hidden="1">
          <a:extLst>
            <a:ext uri="{FF2B5EF4-FFF2-40B4-BE49-F238E27FC236}">
              <a16:creationId xmlns:a16="http://schemas.microsoft.com/office/drawing/2014/main" id="{994BDEFB-3CF8-4253-B2F6-FF95F2A72E5A}"/>
            </a:ext>
          </a:extLst>
        </xdr:cNvPr>
        <xdr:cNvSpPr/>
      </xdr:nvSpPr>
      <xdr:spPr>
        <a:xfrm>
          <a:off x="0" y="0"/>
          <a:ext cx="3490993" cy="3825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oneCellAnchor>
  <xdr:oneCellAnchor>
    <xdr:from>
      <xdr:col>0</xdr:col>
      <xdr:colOff>0</xdr:colOff>
      <xdr:row>9</xdr:row>
      <xdr:rowOff>0</xdr:rowOff>
    </xdr:from>
    <xdr:ext cx="3490993" cy="3825640"/>
    <xdr:sp macro="" textlink="">
      <xdr:nvSpPr>
        <xdr:cNvPr id="5" name="CustomShape 1" hidden="1">
          <a:extLst>
            <a:ext uri="{FF2B5EF4-FFF2-40B4-BE49-F238E27FC236}">
              <a16:creationId xmlns:a16="http://schemas.microsoft.com/office/drawing/2014/main" id="{0671E5CC-C150-40CE-B228-8D286F3AB7AA}"/>
            </a:ext>
          </a:extLst>
        </xdr:cNvPr>
        <xdr:cNvSpPr/>
      </xdr:nvSpPr>
      <xdr:spPr>
        <a:xfrm>
          <a:off x="0" y="0"/>
          <a:ext cx="3490993" cy="38256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unia.be/en" TargetMode="External"/><Relationship Id="rId1" Type="http://schemas.openxmlformats.org/officeDocument/2006/relationships/hyperlink" Target="https://www.vivreenbelgique.be/sejour-en-belgique/accueil-et-integration-des-primo-arrivants"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mail.nacid.bg/newdesign/kap/index.php?id=6"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https://www.0842-442-442.ch/" TargetMode="External"/><Relationship Id="rId7" Type="http://schemas.openxmlformats.org/officeDocument/2006/relationships/drawing" Target="../drawings/drawing1.xml"/><Relationship Id="rId2" Type="http://schemas.openxmlformats.org/officeDocument/2006/relationships/hyperlink" Target="https://www.bfs.admin.ch/bfs/de/home/statistiken/kataloge-datenbanken/publikationen.assetdetail.9346964.html" TargetMode="External"/><Relationship Id="rId1" Type="http://schemas.openxmlformats.org/officeDocument/2006/relationships/hyperlink" Target="https://www.ekm.admin.ch/dam/data/ekm/themen/stud_partizipation.pdf" TargetMode="External"/><Relationship Id="rId6" Type="http://schemas.openxmlformats.org/officeDocument/2006/relationships/printerSettings" Target="../printerSettings/printerSettings10.bin"/><Relationship Id="rId5" Type="http://schemas.openxmlformats.org/officeDocument/2006/relationships/hyperlink" Target="https://www.ekr.admin.ch/pdf/niggli_fiolka_261bis_kurz_de0bc1.pdf" TargetMode="External"/><Relationship Id="rId4" Type="http://schemas.openxmlformats.org/officeDocument/2006/relationships/hyperlink" Target="http://www.ekm.admin.ch/fr/lacfm/mandat.php"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minsal.cl/salud-del-inmigrante/" TargetMode="External"/><Relationship Id="rId2" Type="http://schemas.openxmlformats.org/officeDocument/2006/relationships/hyperlink" Target="https://www.minsal.cl/salud-del-inmigrante/" TargetMode="External"/><Relationship Id="rId1" Type="http://schemas.openxmlformats.org/officeDocument/2006/relationships/hyperlink" Target="https://www.minsal.cl/salud-del-inmigrante/" TargetMode="External"/><Relationship Id="rId5" Type="http://schemas.openxmlformats.org/officeDocument/2006/relationships/printerSettings" Target="../printerSettings/printerSettings11.bin"/><Relationship Id="rId4" Type="http://schemas.openxmlformats.org/officeDocument/2006/relationships/hyperlink" Target="https://www.minsal.cl/salud-del-inmigrante/"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www.antidiskriminierungsstelle.de/SharedDocs/Downloads/DE/publikationen/Expertisen/Expertise_Wohnungsmarkt_20150615.pdf?__blob=publicationFile" TargetMode="External"/><Relationship Id="rId1" Type="http://schemas.openxmlformats.org/officeDocument/2006/relationships/hyperlink" Target="https://www.kmk.org/fileadmin/Dateien/pdf/Bildung/AllgBildung/2017-05-11-Berichte_Interkulturelle_Bildung.pdf"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riigiteataja.ee/akt/103012017001"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www.loc.gov/law/foreign-news/article/israel-prohibition-of-discrimination-in-products-services-and-entry-into-public-places/"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boi.gov.in/content/registration-requirements-foreign-national" TargetMode="External"/><Relationship Id="rId13" Type="http://schemas.openxmlformats.org/officeDocument/2006/relationships/hyperlink" Target="https://ncsk.nic.in/sites/default/files/PoA%20Act%20as%20amended-Nov2017.pdf" TargetMode="External"/><Relationship Id="rId18" Type="http://schemas.openxmlformats.org/officeDocument/2006/relationships/hyperlink" Target="https://sherig.org/en/schools/ctsa-schools/" TargetMode="External"/><Relationship Id="rId3" Type="http://schemas.openxmlformats.org/officeDocument/2006/relationships/hyperlink" Target="https://dasanit.org/dasa2019/" TargetMode="External"/><Relationship Id="rId21" Type="http://schemas.openxmlformats.org/officeDocument/2006/relationships/printerSettings" Target="../printerSettings/printerSettings26.bin"/><Relationship Id="rId7" Type="http://schemas.openxmlformats.org/officeDocument/2006/relationships/hyperlink" Target="https://boi.gov.in/sites/default/files/ForeigD-FRRO_version223.6.11.pdf" TargetMode="External"/><Relationship Id="rId12" Type="http://schemas.openxmlformats.org/officeDocument/2006/relationships/hyperlink" Target="http://eoc.du.ac.in/RTE%20-%20notified.pdf" TargetMode="External"/><Relationship Id="rId17" Type="http://schemas.openxmlformats.org/officeDocument/2006/relationships/hyperlink" Target="https://mhrd.gov.in/ctsa" TargetMode="External"/><Relationship Id="rId2" Type="http://schemas.openxmlformats.org/officeDocument/2006/relationships/hyperlink" Target="https://mha.gov.in/PDF_Other/AnnexIII_01022018.pdf" TargetMode="External"/><Relationship Id="rId16" Type="http://schemas.openxmlformats.org/officeDocument/2006/relationships/hyperlink" Target="http://cms.tn.gov.in/sites/default/files/documents/hedu_e_pn2017_18.pdf" TargetMode="External"/><Relationship Id="rId20" Type="http://schemas.openxmlformats.org/officeDocument/2006/relationships/hyperlink" Target="http://egazette.nic.in/WriteReadData/2019/214646.pdf" TargetMode="External"/><Relationship Id="rId1" Type="http://schemas.openxmlformats.org/officeDocument/2006/relationships/hyperlink" Target="https://mha.gov.in/PDF_Other/ForeigD-PwrdlgtFRROs.pdf" TargetMode="External"/><Relationship Id="rId6" Type="http://schemas.openxmlformats.org/officeDocument/2006/relationships/hyperlink" Target="https://www.inc.in/en/join-the-party?ct=membership" TargetMode="External"/><Relationship Id="rId11" Type="http://schemas.openxmlformats.org/officeDocument/2006/relationships/hyperlink" Target="https://indiancitizenshiponline.nic.in/Ic_GeneralInstruction.pdf" TargetMode="External"/><Relationship Id="rId5" Type="http://schemas.openxmlformats.org/officeDocument/2006/relationships/hyperlink" Target="https://mhrd.gov.in/sites/upload_files/mhrd/files/upload_document/rte.pdf" TargetMode="External"/><Relationship Id="rId15" Type="http://schemas.openxmlformats.org/officeDocument/2006/relationships/hyperlink" Target="http://righttoeducation.in/know-your-rte/faq?page=5%22," TargetMode="External"/><Relationship Id="rId10" Type="http://schemas.openxmlformats.org/officeDocument/2006/relationships/hyperlink" Target="https://indiancitizenshiponline.nic.in/acquisition1.htm" TargetMode="External"/><Relationship Id="rId19" Type="http://schemas.openxmlformats.org/officeDocument/2006/relationships/hyperlink" Target="https://mhrd.gov.in/ctsa" TargetMode="External"/><Relationship Id="rId4" Type="http://schemas.openxmlformats.org/officeDocument/2006/relationships/hyperlink" Target="http://righttoeducation.in/know-your-rte/faq?page=3%2C" TargetMode="External"/><Relationship Id="rId9" Type="http://schemas.openxmlformats.org/officeDocument/2006/relationships/hyperlink" Target="https://indiacode.nic.in/bitstream/123456789/4210/1/Citizenship_Act_1955.pdf" TargetMode="External"/><Relationship Id="rId14" Type="http://schemas.openxmlformats.org/officeDocument/2006/relationships/hyperlink" Target="https://www.india.gov.in/sites/upload_files/npi/files/coi_part_full.pdf"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help.unhcr.org/jordan/en/helpful-services-unhcr/health-services-unhcr/" TargetMode="External"/><Relationship Id="rId1" Type="http://schemas.openxmlformats.org/officeDocument/2006/relationships/hyperlink" Target="https://www.moh.gov.jo/Pages/viewpage.aspx?pageID=184" TargetMode="Externa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3" Type="http://schemas.openxmlformats.org/officeDocument/2006/relationships/hyperlink" Target="http://legilux.public.lu/eli/etat/leg/loi/2017/11/07/a964/jo" TargetMode="External"/><Relationship Id="rId7" Type="http://schemas.openxmlformats.org/officeDocument/2006/relationships/printerSettings" Target="../printerSettings/printerSettings31.bin"/><Relationship Id="rId2" Type="http://schemas.openxmlformats.org/officeDocument/2006/relationships/hyperlink" Target="http://legilux.public.lu/eli/etat/leg/loi/2017/11/07/a964/jo" TargetMode="External"/><Relationship Id="rId1" Type="http://schemas.openxmlformats.org/officeDocument/2006/relationships/hyperlink" Target="http://legilux.public.lu/eli/etat/leg/loi/2017/11/07/a964/jo" TargetMode="External"/><Relationship Id="rId6" Type="http://schemas.openxmlformats.org/officeDocument/2006/relationships/hyperlink" Target="http://legilux.public.lu/eli/etat/leg/loi/2017/11/07/a964/jo" TargetMode="External"/><Relationship Id="rId5" Type="http://schemas.openxmlformats.org/officeDocument/2006/relationships/hyperlink" Target="http://legilux.public.lu/eli/etat/leg/loi/2017/11/07/a964/jo" TargetMode="External"/><Relationship Id="rId4" Type="http://schemas.openxmlformats.org/officeDocument/2006/relationships/hyperlink" Target="http://legilux.public.lu/eli/etat/leg/loi/2017/11/07/a964/jo" TargetMode="Externa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3" Type="http://schemas.openxmlformats.org/officeDocument/2006/relationships/hyperlink" Target="https://www.regjeringen.no/contentassets/7d0dd2f382364f1395284b6362aefe06/horingsnotat.pdf" TargetMode="External"/><Relationship Id="rId2" Type="http://schemas.openxmlformats.org/officeDocument/2006/relationships/hyperlink" Target="https://lovdata.no/dokument/NL/lov/2005-06-10-51/KAPITTEL_3" TargetMode="External"/><Relationship Id="rId1" Type="http://schemas.openxmlformats.org/officeDocument/2006/relationships/hyperlink" Target="https://lovdata.no/dokument/NL/lov/2005-06-10-51/KAPITTEL_3" TargetMode="External"/><Relationship Id="rId5" Type="http://schemas.openxmlformats.org/officeDocument/2006/relationships/printerSettings" Target="../printerSettings/printerSettings38.bin"/><Relationship Id="rId4" Type="http://schemas.openxmlformats.org/officeDocument/2006/relationships/hyperlink" Target="https://www.imdi.no/sysselsetting-og-arbeidsliv/jobbsjansen/" TargetMode="Externa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6.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hyperlink" Target="https://bit.ly/328n735" TargetMode="Externa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hyperlink" Target="https://www.migrationsverket.se/English/Private-individuals/Working-in-Sweden/Extending-a-permit.html" TargetMode="Externa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4.xml.rels><?xml version="1.0" encoding="UTF-8" standalone="yes"?>
<Relationships xmlns="http://schemas.openxmlformats.org/package/2006/relationships"><Relationship Id="rId3" Type="http://schemas.openxmlformats.org/officeDocument/2006/relationships/hyperlink" Target="https://www.bell-foundation.org.uk/eal-programme/teaching-resources/eal-assessment-framework/" TargetMode="External"/><Relationship Id="rId2" Type="http://schemas.openxmlformats.org/officeDocument/2006/relationships/hyperlink" Target="https://www.niesr.ac.uk/sites/default/files/publications/MigrantChildrenIntegrationFinalReport.pdf" TargetMode="External"/><Relationship Id="rId1" Type="http://schemas.openxmlformats.org/officeDocument/2006/relationships/hyperlink" Target="https://www.childrenslegalcentre.com/wp-content/uploads/2016/10/Higher-Education-May2017.final_.pdf" TargetMode="External"/><Relationship Id="rId4" Type="http://schemas.openxmlformats.org/officeDocument/2006/relationships/printerSettings" Target="../printerSettings/printerSettings51.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7682A-3AA2-416B-91C2-9CDC04EEE323}">
  <dimension ref="A1:CC137"/>
  <sheetViews>
    <sheetView topLeftCell="K4" zoomScale="40" zoomScaleNormal="40" workbookViewId="0">
      <selection activeCell="W24" sqref="W24"/>
    </sheetView>
  </sheetViews>
  <sheetFormatPr defaultColWidth="8.7109375" defaultRowHeight="15" customHeight="1"/>
  <cols>
    <col min="1" max="1" width="17.42578125" style="460" customWidth="1"/>
    <col min="2" max="4" width="18.7109375" style="460" customWidth="1"/>
    <col min="5" max="5" width="13.42578125" style="460" customWidth="1"/>
    <col min="6" max="6" width="47.42578125" style="460" bestFit="1" customWidth="1"/>
    <col min="7" max="7" width="17.42578125" style="460" customWidth="1"/>
    <col min="8" max="8" width="13.42578125" style="460" customWidth="1"/>
    <col min="9" max="9" width="39.140625" style="460" customWidth="1"/>
    <col min="10" max="10" width="17.42578125" style="460" customWidth="1"/>
    <col min="11" max="11" width="13.42578125" style="460" customWidth="1"/>
    <col min="12" max="12" width="36.42578125" style="460" customWidth="1"/>
    <col min="13" max="13" width="17.42578125" style="460" customWidth="1"/>
    <col min="14" max="14" width="13.42578125" style="460" customWidth="1"/>
    <col min="15" max="15" width="36.28515625" style="460" customWidth="1"/>
    <col min="16" max="16" width="17.42578125" style="460" customWidth="1"/>
    <col min="17" max="17" width="13.42578125" style="460" customWidth="1"/>
    <col min="18" max="18" width="41" style="460" customWidth="1"/>
    <col min="19" max="19" width="17.42578125" style="460" customWidth="1"/>
    <col min="20" max="20" width="13.42578125" style="460" customWidth="1"/>
    <col min="21" max="21" width="34.28515625" style="460" customWidth="1"/>
    <col min="22" max="22" width="17.42578125" style="460" customWidth="1"/>
    <col min="23" max="23" width="13.42578125" style="460" customWidth="1"/>
    <col min="24" max="24" width="23.140625" style="460" customWidth="1"/>
    <col min="25" max="25" width="17.42578125" style="460" customWidth="1"/>
    <col min="26" max="26" width="13.42578125" style="460" customWidth="1"/>
    <col min="27" max="27" width="50" style="460" customWidth="1"/>
    <col min="28" max="28" width="17.42578125" style="460" customWidth="1"/>
    <col min="29" max="29" width="13.42578125" style="460" customWidth="1"/>
    <col min="30" max="30" width="22.28515625" style="460" customWidth="1"/>
    <col min="31" max="31" width="17.42578125" style="460" customWidth="1"/>
    <col min="32" max="32" width="13.42578125" style="460" customWidth="1"/>
    <col min="33" max="33" width="23.140625" style="460" customWidth="1"/>
    <col min="34" max="34" width="17.42578125" style="460" customWidth="1"/>
    <col min="35" max="35" width="13.42578125" style="460" customWidth="1"/>
    <col min="36" max="36" width="23.140625" style="460" customWidth="1"/>
    <col min="37" max="37" width="17.42578125" style="460" customWidth="1"/>
    <col min="38" max="38" width="13.42578125" style="460" customWidth="1"/>
    <col min="39" max="39" width="23.140625" style="460" customWidth="1"/>
    <col min="40" max="40" width="17.42578125" style="460" customWidth="1"/>
    <col min="41" max="41" width="13.42578125" style="460" customWidth="1"/>
    <col min="42" max="42" width="23.140625" style="460" customWidth="1"/>
    <col min="43" max="43" width="17.42578125" style="460" customWidth="1"/>
    <col min="44" max="44" width="13.42578125" style="460" customWidth="1"/>
    <col min="45" max="45" width="38.28515625" style="460" customWidth="1"/>
    <col min="46" max="46" width="17.42578125" style="460" customWidth="1"/>
    <col min="47" max="47" width="13.42578125" style="460" customWidth="1"/>
    <col min="48" max="48" width="23.140625" style="460" customWidth="1"/>
    <col min="49" max="49" width="17.42578125" style="460" customWidth="1"/>
    <col min="50" max="50" width="13.42578125" style="460" customWidth="1"/>
    <col min="51" max="51" width="23.140625" style="460" customWidth="1"/>
    <col min="52" max="16384" width="8.7109375" style="460"/>
  </cols>
  <sheetData>
    <row r="1" spans="1:51" ht="30.75" customHeight="1">
      <c r="A1" s="553" t="s">
        <v>4219</v>
      </c>
      <c r="B1" s="553"/>
      <c r="C1" s="553"/>
      <c r="D1" s="553"/>
    </row>
    <row r="2" spans="1:51" ht="51.75" customHeight="1">
      <c r="A2" s="37" t="s">
        <v>0</v>
      </c>
      <c r="B2" s="37" t="s">
        <v>4220</v>
      </c>
      <c r="C2" s="37" t="s">
        <v>4221</v>
      </c>
      <c r="D2" s="37" t="s">
        <v>4222</v>
      </c>
    </row>
    <row r="3" spans="1:51" s="35" customFormat="1" ht="23.25" customHeight="1">
      <c r="A3" s="453">
        <v>2007</v>
      </c>
      <c r="B3" s="229"/>
      <c r="C3" s="229"/>
      <c r="D3" s="229"/>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row>
    <row r="4" spans="1:51" s="35" customFormat="1" ht="23.25" customHeight="1">
      <c r="A4" s="453">
        <v>2008</v>
      </c>
      <c r="B4" s="229"/>
      <c r="C4" s="229"/>
      <c r="D4" s="229"/>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row>
    <row r="5" spans="1:51" s="35" customFormat="1" ht="23.25" customHeight="1">
      <c r="A5" s="453">
        <v>2009</v>
      </c>
      <c r="B5" s="229"/>
      <c r="C5" s="229"/>
      <c r="D5" s="229"/>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row>
    <row r="6" spans="1:51" s="35" customFormat="1" ht="23.25" customHeight="1">
      <c r="A6" s="453">
        <v>2010</v>
      </c>
      <c r="B6" s="229"/>
      <c r="C6" s="229"/>
      <c r="D6" s="229"/>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row>
    <row r="7" spans="1:51" s="35" customFormat="1" ht="23.25" customHeight="1">
      <c r="A7" s="453">
        <v>2011</v>
      </c>
      <c r="B7" s="229"/>
      <c r="C7" s="229"/>
      <c r="D7" s="229"/>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row>
    <row r="8" spans="1:51" s="35" customFormat="1" ht="23.25" customHeight="1">
      <c r="A8" s="453">
        <v>2012</v>
      </c>
      <c r="B8" s="229"/>
      <c r="C8" s="229"/>
      <c r="D8" s="229"/>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row>
    <row r="9" spans="1:51" s="35" customFormat="1" ht="23.25" customHeight="1">
      <c r="A9" s="453">
        <v>2013</v>
      </c>
      <c r="B9" s="229"/>
      <c r="C9" s="229"/>
      <c r="D9" s="229"/>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row>
    <row r="10" spans="1:51" ht="23.25" customHeight="1">
      <c r="A10" s="453">
        <v>2014</v>
      </c>
      <c r="B10" s="229">
        <f>AVERAGE(B25,B40,B55,B70,B85,B100,B116,B131)</f>
        <v>21.312748015873016</v>
      </c>
      <c r="C10" s="229">
        <f t="shared" ref="C10:C16" si="0">AVERAGE(B25,B40,B55,B70,B85,B100,B116)</f>
        <v>15.440759637188208</v>
      </c>
      <c r="D10" s="229">
        <f t="shared" ref="D10:D16" si="1">AVERAGE(B25,B40,B70,B85,B100,B116)</f>
        <v>13.252314814814815</v>
      </c>
    </row>
    <row r="11" spans="1:51" ht="23.25" customHeight="1">
      <c r="A11" s="453">
        <v>2015</v>
      </c>
      <c r="B11" s="229"/>
      <c r="C11" s="229">
        <f t="shared" si="0"/>
        <v>19.905045351473923</v>
      </c>
      <c r="D11" s="229">
        <f t="shared" si="1"/>
        <v>18.460648148148149</v>
      </c>
    </row>
    <row r="12" spans="1:51" ht="23.25" customHeight="1">
      <c r="A12" s="453">
        <v>2016</v>
      </c>
      <c r="B12" s="229"/>
      <c r="C12" s="229">
        <f t="shared" si="0"/>
        <v>19.905045351473923</v>
      </c>
      <c r="D12" s="229">
        <f t="shared" si="1"/>
        <v>18.460648148148149</v>
      </c>
    </row>
    <row r="13" spans="1:51" ht="23.25" customHeight="1">
      <c r="A13" s="453">
        <v>2017</v>
      </c>
      <c r="B13" s="229"/>
      <c r="C13" s="229">
        <f t="shared" si="0"/>
        <v>19.905045351473923</v>
      </c>
      <c r="D13" s="229">
        <f t="shared" si="1"/>
        <v>18.460648148148149</v>
      </c>
    </row>
    <row r="14" spans="1:51" ht="23.25" customHeight="1">
      <c r="A14" s="453">
        <v>2018</v>
      </c>
      <c r="B14" s="229"/>
      <c r="C14" s="229">
        <f t="shared" si="0"/>
        <v>22.285997732426303</v>
      </c>
      <c r="D14" s="229">
        <f t="shared" si="1"/>
        <v>21.238425925925927</v>
      </c>
    </row>
    <row r="15" spans="1:51" ht="23.25" customHeight="1">
      <c r="A15" s="453">
        <v>2019</v>
      </c>
      <c r="B15" s="229">
        <f>AVERAGE(B30,B45,B60,B75,B90,B105,B121,B136)</f>
        <v>28.809275793650798</v>
      </c>
      <c r="C15" s="229">
        <f t="shared" si="0"/>
        <v>24.008219954648528</v>
      </c>
      <c r="D15" s="229">
        <f t="shared" si="1"/>
        <v>23.247685185185187</v>
      </c>
    </row>
    <row r="16" spans="1:51" ht="23.25" customHeight="1">
      <c r="A16" s="453">
        <v>2020</v>
      </c>
      <c r="B16" s="229">
        <f>AVERAGE(B31,B46,B61,B76,B91,B106,B122,B137)</f>
        <v>29.503720238095241</v>
      </c>
      <c r="C16" s="229">
        <f t="shared" si="0"/>
        <v>24.801870748299319</v>
      </c>
      <c r="D16" s="229">
        <f t="shared" si="1"/>
        <v>24.173611111111114</v>
      </c>
    </row>
    <row r="17" spans="1:81" ht="24.75" customHeight="1"/>
    <row r="18" spans="1:81" ht="24.75" customHeight="1">
      <c r="A18" s="476" t="s">
        <v>114</v>
      </c>
      <c r="B18" s="554" t="s">
        <v>279</v>
      </c>
      <c r="C18" s="554"/>
      <c r="D18" s="554"/>
      <c r="E18" s="554"/>
      <c r="F18" s="554"/>
      <c r="G18" s="554"/>
      <c r="H18" s="554"/>
      <c r="I18" s="554"/>
      <c r="J18" s="554"/>
      <c r="K18" s="554"/>
      <c r="L18" s="554"/>
      <c r="M18" s="554"/>
      <c r="N18" s="554"/>
      <c r="O18" s="554"/>
      <c r="P18" s="554"/>
      <c r="Q18" s="554"/>
      <c r="R18" s="554"/>
      <c r="S18" s="554"/>
      <c r="T18" s="554"/>
      <c r="U18" s="554"/>
      <c r="V18" s="554"/>
      <c r="W18" s="554"/>
      <c r="X18" s="554"/>
      <c r="Y18" s="554"/>
      <c r="Z18" s="554"/>
      <c r="AA18" s="554"/>
      <c r="AB18" s="554"/>
      <c r="AC18" s="554"/>
      <c r="AD18" s="554"/>
      <c r="AE18" s="490"/>
      <c r="AF18" s="490"/>
      <c r="AG18" s="490"/>
      <c r="AH18" s="490"/>
      <c r="AI18" s="490"/>
      <c r="AJ18" s="490"/>
    </row>
    <row r="19" spans="1:81" ht="24.75" customHeight="1">
      <c r="A19" s="476" t="s">
        <v>106</v>
      </c>
      <c r="B19" s="555" t="s">
        <v>1</v>
      </c>
      <c r="C19" s="555"/>
      <c r="D19" s="476" t="s">
        <v>106</v>
      </c>
      <c r="E19" s="556"/>
      <c r="F19" s="556"/>
      <c r="G19" s="476" t="s">
        <v>106</v>
      </c>
      <c r="H19" s="556"/>
      <c r="I19" s="556"/>
      <c r="J19" s="476" t="s">
        <v>106</v>
      </c>
      <c r="K19" s="556"/>
      <c r="L19" s="556"/>
      <c r="M19" s="476" t="s">
        <v>106</v>
      </c>
      <c r="N19" s="556" t="s">
        <v>5</v>
      </c>
      <c r="O19" s="556"/>
      <c r="P19" s="476" t="s">
        <v>106</v>
      </c>
      <c r="Q19" s="555" t="s">
        <v>6</v>
      </c>
      <c r="R19" s="555"/>
      <c r="S19" s="476" t="s">
        <v>106</v>
      </c>
      <c r="T19" s="556" t="s">
        <v>7</v>
      </c>
      <c r="U19" s="556"/>
      <c r="V19" s="476" t="s">
        <v>106</v>
      </c>
      <c r="W19" s="556"/>
      <c r="X19" s="556"/>
      <c r="Y19" s="476" t="s">
        <v>106</v>
      </c>
      <c r="Z19" s="556"/>
      <c r="AA19" s="556"/>
      <c r="AB19" s="476" t="s">
        <v>106</v>
      </c>
      <c r="AC19" s="556" t="s">
        <v>10</v>
      </c>
      <c r="AD19" s="556"/>
    </row>
    <row r="20" spans="1:81" ht="24.75" customHeight="1">
      <c r="A20" s="476" t="s">
        <v>105</v>
      </c>
      <c r="B20" s="469"/>
      <c r="C20" s="469"/>
      <c r="D20" s="476" t="s">
        <v>105</v>
      </c>
      <c r="E20" s="565" t="s">
        <v>2</v>
      </c>
      <c r="F20" s="565"/>
      <c r="G20" s="476" t="s">
        <v>105</v>
      </c>
      <c r="H20" s="565" t="s">
        <v>3</v>
      </c>
      <c r="I20" s="565"/>
      <c r="J20" s="476" t="s">
        <v>105</v>
      </c>
      <c r="K20" s="565" t="s">
        <v>4</v>
      </c>
      <c r="L20" s="565"/>
      <c r="M20" s="476" t="s">
        <v>105</v>
      </c>
      <c r="N20" s="565"/>
      <c r="O20" s="565"/>
      <c r="P20" s="476" t="s">
        <v>105</v>
      </c>
      <c r="Q20" s="556"/>
      <c r="R20" s="556"/>
      <c r="S20" s="476" t="s">
        <v>105</v>
      </c>
      <c r="T20" s="556"/>
      <c r="U20" s="556"/>
      <c r="V20" s="476" t="s">
        <v>105</v>
      </c>
      <c r="W20" s="565" t="s">
        <v>8</v>
      </c>
      <c r="X20" s="556"/>
      <c r="Y20" s="476" t="s">
        <v>105</v>
      </c>
      <c r="Z20" s="565" t="s">
        <v>9</v>
      </c>
      <c r="AA20" s="556"/>
      <c r="AB20" s="476" t="s">
        <v>105</v>
      </c>
      <c r="AC20" s="477"/>
      <c r="AD20" s="477"/>
    </row>
    <row r="21" spans="1:81" ht="24.75" customHeight="1">
      <c r="A21" s="469" t="s">
        <v>92</v>
      </c>
      <c r="B21" s="563" t="s">
        <v>278</v>
      </c>
      <c r="C21" s="563"/>
      <c r="D21" s="469" t="s">
        <v>92</v>
      </c>
      <c r="E21" s="563" t="s">
        <v>277</v>
      </c>
      <c r="F21" s="563"/>
      <c r="G21" s="469" t="s">
        <v>92</v>
      </c>
      <c r="H21" s="563" t="s">
        <v>276</v>
      </c>
      <c r="I21" s="563"/>
      <c r="J21" s="469" t="s">
        <v>92</v>
      </c>
      <c r="K21" s="563" t="s">
        <v>275</v>
      </c>
      <c r="L21" s="563"/>
      <c r="M21" s="469" t="s">
        <v>92</v>
      </c>
      <c r="N21" s="569" t="s">
        <v>274</v>
      </c>
      <c r="O21" s="570"/>
      <c r="P21" s="469" t="s">
        <v>92</v>
      </c>
      <c r="Q21" s="563" t="s">
        <v>273</v>
      </c>
      <c r="R21" s="563"/>
      <c r="S21" s="469" t="s">
        <v>92</v>
      </c>
      <c r="T21" s="563" t="s">
        <v>272</v>
      </c>
      <c r="U21" s="563"/>
      <c r="V21" s="469" t="s">
        <v>92</v>
      </c>
      <c r="W21" s="563" t="s">
        <v>271</v>
      </c>
      <c r="X21" s="563"/>
      <c r="Y21" s="469" t="s">
        <v>92</v>
      </c>
      <c r="Z21" s="563" t="s">
        <v>270</v>
      </c>
      <c r="AA21" s="563"/>
      <c r="AB21" s="469" t="s">
        <v>92</v>
      </c>
      <c r="AC21" s="563" t="s">
        <v>269</v>
      </c>
      <c r="AD21" s="563"/>
    </row>
    <row r="22" spans="1:81" ht="43.5" customHeight="1">
      <c r="A22" s="469" t="s">
        <v>81</v>
      </c>
      <c r="B22" s="563" t="s">
        <v>90</v>
      </c>
      <c r="C22" s="563"/>
      <c r="D22" s="469" t="s">
        <v>81</v>
      </c>
      <c r="E22" s="564" t="s">
        <v>268</v>
      </c>
      <c r="F22" s="564"/>
      <c r="G22" s="469" t="s">
        <v>81</v>
      </c>
      <c r="H22" s="564" t="s">
        <v>267</v>
      </c>
      <c r="I22" s="564"/>
      <c r="J22" s="469" t="s">
        <v>81</v>
      </c>
      <c r="K22" s="564" t="s">
        <v>266</v>
      </c>
      <c r="L22" s="564"/>
      <c r="M22" s="469" t="s">
        <v>81</v>
      </c>
      <c r="N22" s="566" t="s">
        <v>265</v>
      </c>
      <c r="O22" s="567"/>
      <c r="P22" s="469" t="s">
        <v>81</v>
      </c>
      <c r="Q22" s="564" t="s">
        <v>264</v>
      </c>
      <c r="R22" s="564"/>
      <c r="S22" s="469" t="s">
        <v>81</v>
      </c>
      <c r="T22" s="564" t="s">
        <v>263</v>
      </c>
      <c r="U22" s="564"/>
      <c r="V22" s="469" t="s">
        <v>81</v>
      </c>
      <c r="W22" s="564" t="s">
        <v>262</v>
      </c>
      <c r="X22" s="564"/>
      <c r="Y22" s="469" t="s">
        <v>81</v>
      </c>
      <c r="Z22" s="564" t="s">
        <v>261</v>
      </c>
      <c r="AA22" s="564"/>
      <c r="AB22" s="469" t="s">
        <v>81</v>
      </c>
      <c r="AC22" s="564" t="s">
        <v>260</v>
      </c>
      <c r="AD22" s="564"/>
    </row>
    <row r="23" spans="1:81" ht="43.5" customHeight="1">
      <c r="A23" s="469" t="s">
        <v>78</v>
      </c>
      <c r="B23" s="564" t="s">
        <v>79</v>
      </c>
      <c r="C23" s="564"/>
      <c r="D23" s="469" t="s">
        <v>78</v>
      </c>
      <c r="E23" s="564" t="s">
        <v>5632</v>
      </c>
      <c r="F23" s="564"/>
      <c r="G23" s="469" t="s">
        <v>78</v>
      </c>
      <c r="H23" s="563" t="s">
        <v>5631</v>
      </c>
      <c r="I23" s="564"/>
      <c r="J23" s="469" t="s">
        <v>78</v>
      </c>
      <c r="K23" s="563" t="s">
        <v>5630</v>
      </c>
      <c r="L23" s="564"/>
      <c r="M23" s="469" t="s">
        <v>78</v>
      </c>
      <c r="N23" s="564" t="s">
        <v>5629</v>
      </c>
      <c r="O23" s="564"/>
      <c r="P23" s="469" t="s">
        <v>78</v>
      </c>
      <c r="Q23" s="564" t="s">
        <v>5628</v>
      </c>
      <c r="R23" s="564"/>
      <c r="S23" s="469" t="s">
        <v>78</v>
      </c>
      <c r="T23" s="563" t="s">
        <v>5627</v>
      </c>
      <c r="U23" s="564"/>
      <c r="V23" s="469" t="s">
        <v>78</v>
      </c>
      <c r="W23" s="564" t="s">
        <v>5626</v>
      </c>
      <c r="X23" s="564"/>
      <c r="Y23" s="469" t="s">
        <v>78</v>
      </c>
      <c r="Z23" s="564" t="s">
        <v>5625</v>
      </c>
      <c r="AA23" s="564"/>
      <c r="AB23" s="469" t="s">
        <v>78</v>
      </c>
      <c r="AC23" s="564" t="s">
        <v>5624</v>
      </c>
      <c r="AD23" s="564"/>
    </row>
    <row r="24" spans="1:81" s="489" customFormat="1" ht="43.5" customHeight="1">
      <c r="A24" s="469" t="s">
        <v>0</v>
      </c>
      <c r="B24" s="469" t="s">
        <v>77</v>
      </c>
      <c r="C24" s="469" t="s">
        <v>76</v>
      </c>
      <c r="D24" s="469" t="s">
        <v>0</v>
      </c>
      <c r="E24" s="469" t="s">
        <v>77</v>
      </c>
      <c r="F24" s="469" t="s">
        <v>76</v>
      </c>
      <c r="G24" s="469" t="s">
        <v>0</v>
      </c>
      <c r="H24" s="469" t="s">
        <v>77</v>
      </c>
      <c r="I24" s="469" t="s">
        <v>76</v>
      </c>
      <c r="J24" s="469" t="s">
        <v>0</v>
      </c>
      <c r="K24" s="469" t="s">
        <v>77</v>
      </c>
      <c r="L24" s="469" t="s">
        <v>76</v>
      </c>
      <c r="M24" s="469" t="s">
        <v>0</v>
      </c>
      <c r="N24" s="469" t="s">
        <v>77</v>
      </c>
      <c r="O24" s="469" t="s">
        <v>76</v>
      </c>
      <c r="P24" s="469" t="s">
        <v>0</v>
      </c>
      <c r="Q24" s="469" t="s">
        <v>77</v>
      </c>
      <c r="R24" s="469" t="s">
        <v>76</v>
      </c>
      <c r="S24" s="469" t="s">
        <v>0</v>
      </c>
      <c r="T24" s="469" t="s">
        <v>74</v>
      </c>
      <c r="U24" s="469" t="s">
        <v>76</v>
      </c>
      <c r="V24" s="469"/>
      <c r="W24" s="478" t="s">
        <v>77</v>
      </c>
      <c r="X24" s="469" t="s">
        <v>76</v>
      </c>
      <c r="Y24" s="469" t="s">
        <v>0</v>
      </c>
      <c r="Z24" s="469" t="s">
        <v>77</v>
      </c>
      <c r="AA24" s="469" t="s">
        <v>76</v>
      </c>
      <c r="AB24" s="469" t="s">
        <v>0</v>
      </c>
      <c r="AC24" s="469" t="s">
        <v>77</v>
      </c>
      <c r="AD24" s="469" t="s">
        <v>76</v>
      </c>
      <c r="AE24" s="460"/>
      <c r="AF24" s="460"/>
      <c r="AG24" s="460"/>
      <c r="AH24" s="460"/>
      <c r="AI24" s="460"/>
      <c r="AJ24" s="460"/>
      <c r="AK24" s="460"/>
      <c r="AL24" s="460"/>
      <c r="AM24" s="460"/>
      <c r="AN24" s="460"/>
      <c r="AO24" s="460"/>
      <c r="AP24" s="460"/>
      <c r="AQ24" s="460"/>
      <c r="AR24" s="460"/>
      <c r="AS24" s="460"/>
      <c r="AT24" s="460"/>
      <c r="AU24" s="460"/>
      <c r="AV24" s="460"/>
      <c r="AW24" s="460"/>
      <c r="AX24" s="460"/>
      <c r="AY24" s="460"/>
      <c r="AZ24" s="460"/>
      <c r="BA24" s="460"/>
      <c r="BB24" s="460"/>
      <c r="BC24" s="460"/>
      <c r="BD24" s="460"/>
      <c r="BE24" s="460"/>
      <c r="BF24" s="460"/>
      <c r="BG24" s="460"/>
      <c r="BH24" s="460"/>
      <c r="BI24" s="460"/>
      <c r="BJ24" s="460"/>
      <c r="BK24" s="460"/>
      <c r="BL24" s="460"/>
      <c r="BM24" s="460"/>
      <c r="BN24" s="460"/>
      <c r="BO24" s="460"/>
      <c r="BP24" s="460"/>
      <c r="BQ24" s="460"/>
      <c r="BR24" s="460"/>
      <c r="BS24" s="460"/>
      <c r="BT24" s="460"/>
      <c r="BU24" s="460"/>
      <c r="BV24" s="460"/>
      <c r="BW24" s="460"/>
      <c r="BX24" s="460"/>
      <c r="BY24" s="460"/>
      <c r="BZ24" s="460"/>
      <c r="CA24" s="460"/>
      <c r="CB24" s="460"/>
      <c r="CC24" s="460"/>
    </row>
    <row r="25" spans="1:81" ht="43.5" customHeight="1">
      <c r="A25" s="469">
        <v>2014</v>
      </c>
      <c r="B25" s="473">
        <f t="shared" ref="B25:B31" si="2">AVERAGE(E25, H25,K25,N25,Q25,T25,W25,Z25,AC25)</f>
        <v>24.111111111111111</v>
      </c>
      <c r="C25" s="483"/>
      <c r="D25" s="469">
        <v>2014</v>
      </c>
      <c r="E25" s="465">
        <v>0</v>
      </c>
      <c r="F25" s="462" t="s">
        <v>5623</v>
      </c>
      <c r="G25" s="469">
        <v>2014</v>
      </c>
      <c r="H25" s="465">
        <v>50</v>
      </c>
      <c r="I25" s="462" t="s">
        <v>5622</v>
      </c>
      <c r="J25" s="469">
        <v>2014</v>
      </c>
      <c r="K25" s="465">
        <v>0</v>
      </c>
      <c r="L25" s="488" t="s">
        <v>5621</v>
      </c>
      <c r="M25" s="469">
        <v>2014</v>
      </c>
      <c r="N25" s="465">
        <v>0</v>
      </c>
      <c r="O25" s="462" t="s">
        <v>5620</v>
      </c>
      <c r="P25" s="469">
        <v>2014</v>
      </c>
      <c r="Q25" s="465">
        <v>67</v>
      </c>
      <c r="R25" s="462" t="s">
        <v>5619</v>
      </c>
      <c r="S25" s="469">
        <v>2014</v>
      </c>
      <c r="T25" s="465">
        <v>100</v>
      </c>
      <c r="U25" s="462" t="s">
        <v>5618</v>
      </c>
      <c r="V25" s="469">
        <v>2014</v>
      </c>
      <c r="W25" s="465">
        <v>0</v>
      </c>
      <c r="X25" s="462" t="s">
        <v>5617</v>
      </c>
      <c r="Y25" s="469">
        <v>2014</v>
      </c>
      <c r="Z25" s="465">
        <v>0</v>
      </c>
      <c r="AA25" s="462" t="s">
        <v>5616</v>
      </c>
      <c r="AB25" s="469">
        <v>2014</v>
      </c>
      <c r="AC25" s="463">
        <v>0</v>
      </c>
      <c r="AD25" s="462" t="s">
        <v>5615</v>
      </c>
    </row>
    <row r="26" spans="1:81" ht="43.5" customHeight="1">
      <c r="A26" s="469">
        <v>2015</v>
      </c>
      <c r="B26" s="473">
        <f t="shared" si="2"/>
        <v>24.111111111111111</v>
      </c>
      <c r="C26" s="483"/>
      <c r="D26" s="469">
        <v>2015</v>
      </c>
      <c r="E26" s="465">
        <v>0</v>
      </c>
      <c r="F26" s="462"/>
      <c r="G26" s="469">
        <v>2015</v>
      </c>
      <c r="H26" s="465">
        <v>50</v>
      </c>
      <c r="I26" s="472"/>
      <c r="J26" s="469">
        <v>2015</v>
      </c>
      <c r="K26" s="465">
        <v>0</v>
      </c>
      <c r="L26" s="462" t="s">
        <v>5614</v>
      </c>
      <c r="M26" s="469">
        <v>2015</v>
      </c>
      <c r="N26" s="465">
        <v>0</v>
      </c>
      <c r="O26" s="472"/>
      <c r="P26" s="469">
        <v>2015</v>
      </c>
      <c r="Q26" s="465">
        <v>67</v>
      </c>
      <c r="R26" s="472"/>
      <c r="S26" s="469">
        <v>2015</v>
      </c>
      <c r="T26" s="465">
        <v>100</v>
      </c>
      <c r="U26" s="472"/>
      <c r="V26" s="469">
        <v>2015</v>
      </c>
      <c r="W26" s="465">
        <v>0</v>
      </c>
      <c r="X26" s="472"/>
      <c r="Y26" s="469">
        <v>2015</v>
      </c>
      <c r="Z26" s="465">
        <v>0</v>
      </c>
      <c r="AA26" s="472"/>
      <c r="AB26" s="469">
        <v>2015</v>
      </c>
      <c r="AC26" s="463">
        <v>0</v>
      </c>
      <c r="AD26" s="462"/>
    </row>
    <row r="27" spans="1:81" ht="43.5" customHeight="1">
      <c r="A27" s="469">
        <v>2016</v>
      </c>
      <c r="B27" s="473">
        <f t="shared" si="2"/>
        <v>24.111111111111111</v>
      </c>
      <c r="C27" s="483"/>
      <c r="D27" s="469">
        <v>2016</v>
      </c>
      <c r="E27" s="465">
        <v>0</v>
      </c>
      <c r="F27" s="472"/>
      <c r="G27" s="469">
        <v>2016</v>
      </c>
      <c r="H27" s="465">
        <v>50</v>
      </c>
      <c r="I27" s="472"/>
      <c r="J27" s="469">
        <v>2016</v>
      </c>
      <c r="K27" s="465">
        <v>0</v>
      </c>
      <c r="L27" s="472"/>
      <c r="M27" s="469">
        <v>2016</v>
      </c>
      <c r="N27" s="465">
        <v>0</v>
      </c>
      <c r="O27" s="472"/>
      <c r="P27" s="469">
        <v>2016</v>
      </c>
      <c r="Q27" s="465">
        <v>67</v>
      </c>
      <c r="R27" s="472"/>
      <c r="S27" s="469">
        <v>2016</v>
      </c>
      <c r="T27" s="465">
        <v>100</v>
      </c>
      <c r="U27" s="472"/>
      <c r="V27" s="469">
        <v>2016</v>
      </c>
      <c r="W27" s="465">
        <v>0</v>
      </c>
      <c r="X27" s="472"/>
      <c r="Y27" s="469">
        <v>2016</v>
      </c>
      <c r="Z27" s="465">
        <v>0</v>
      </c>
      <c r="AA27" s="472"/>
      <c r="AB27" s="469">
        <v>2016</v>
      </c>
      <c r="AC27" s="463">
        <v>0</v>
      </c>
      <c r="AD27" s="462"/>
    </row>
    <row r="28" spans="1:81" ht="43.5" customHeight="1">
      <c r="A28" s="469">
        <v>2017</v>
      </c>
      <c r="B28" s="473">
        <f t="shared" si="2"/>
        <v>24.111111111111111</v>
      </c>
      <c r="C28" s="483"/>
      <c r="D28" s="469">
        <v>2017</v>
      </c>
      <c r="E28" s="465">
        <v>0</v>
      </c>
      <c r="F28" s="462" t="s">
        <v>5613</v>
      </c>
      <c r="G28" s="469">
        <v>2017</v>
      </c>
      <c r="H28" s="465">
        <v>50</v>
      </c>
      <c r="I28" s="472"/>
      <c r="J28" s="469">
        <v>2017</v>
      </c>
      <c r="K28" s="465">
        <v>0</v>
      </c>
      <c r="L28" s="472"/>
      <c r="M28" s="469">
        <v>2017</v>
      </c>
      <c r="N28" s="465">
        <v>0</v>
      </c>
      <c r="O28" s="472"/>
      <c r="P28" s="469">
        <v>2017</v>
      </c>
      <c r="Q28" s="465">
        <v>67</v>
      </c>
      <c r="R28" s="472"/>
      <c r="S28" s="469">
        <v>2017</v>
      </c>
      <c r="T28" s="465">
        <v>100</v>
      </c>
      <c r="U28" s="472"/>
      <c r="V28" s="469">
        <v>2017</v>
      </c>
      <c r="W28" s="465">
        <v>0</v>
      </c>
      <c r="X28" s="472"/>
      <c r="Y28" s="469">
        <v>2017</v>
      </c>
      <c r="Z28" s="465">
        <v>0</v>
      </c>
      <c r="AA28" s="472"/>
      <c r="AB28" s="469">
        <v>2017</v>
      </c>
      <c r="AC28" s="463">
        <v>0</v>
      </c>
      <c r="AD28" s="462"/>
    </row>
    <row r="29" spans="1:81" ht="43.5" customHeight="1">
      <c r="A29" s="469">
        <v>2018</v>
      </c>
      <c r="B29" s="473">
        <f t="shared" si="2"/>
        <v>24.111111111111111</v>
      </c>
      <c r="C29" s="483"/>
      <c r="D29" s="469">
        <v>2018</v>
      </c>
      <c r="E29" s="465">
        <v>0</v>
      </c>
      <c r="F29" s="472" t="s">
        <v>5612</v>
      </c>
      <c r="G29" s="469">
        <v>2018</v>
      </c>
      <c r="H29" s="465">
        <v>50</v>
      </c>
      <c r="I29" s="472"/>
      <c r="J29" s="469">
        <v>2018</v>
      </c>
      <c r="K29" s="465">
        <v>0</v>
      </c>
      <c r="L29" s="472"/>
      <c r="M29" s="469">
        <v>2018</v>
      </c>
      <c r="N29" s="465">
        <v>0</v>
      </c>
      <c r="O29" s="472"/>
      <c r="P29" s="469">
        <v>2018</v>
      </c>
      <c r="Q29" s="465">
        <v>67</v>
      </c>
      <c r="R29" s="472"/>
      <c r="S29" s="469">
        <v>2018</v>
      </c>
      <c r="T29" s="465">
        <v>100</v>
      </c>
      <c r="U29" s="472"/>
      <c r="V29" s="469">
        <v>2018</v>
      </c>
      <c r="W29" s="465">
        <v>0</v>
      </c>
      <c r="X29" s="472"/>
      <c r="Y29" s="469">
        <v>2018</v>
      </c>
      <c r="Z29" s="465">
        <v>0</v>
      </c>
      <c r="AA29" s="472" t="s">
        <v>5611</v>
      </c>
      <c r="AB29" s="469">
        <v>2018</v>
      </c>
      <c r="AC29" s="463">
        <v>0</v>
      </c>
      <c r="AD29" s="462"/>
    </row>
    <row r="30" spans="1:81" ht="43.5" customHeight="1">
      <c r="A30" s="469">
        <v>2019</v>
      </c>
      <c r="B30" s="473">
        <f t="shared" si="2"/>
        <v>24.111111111111111</v>
      </c>
      <c r="C30" s="483"/>
      <c r="D30" s="469">
        <v>2019</v>
      </c>
      <c r="E30" s="465">
        <v>0</v>
      </c>
      <c r="F30" s="472" t="s">
        <v>5610</v>
      </c>
      <c r="G30" s="469">
        <v>2019</v>
      </c>
      <c r="H30" s="465">
        <v>50</v>
      </c>
      <c r="I30" s="472"/>
      <c r="J30" s="469">
        <v>2019</v>
      </c>
      <c r="K30" s="465">
        <v>0</v>
      </c>
      <c r="L30" s="472"/>
      <c r="M30" s="469">
        <v>2019</v>
      </c>
      <c r="N30" s="465">
        <v>0</v>
      </c>
      <c r="O30" s="472"/>
      <c r="P30" s="469">
        <v>2019</v>
      </c>
      <c r="Q30" s="465">
        <v>67</v>
      </c>
      <c r="R30" s="472"/>
      <c r="S30" s="469">
        <v>2019</v>
      </c>
      <c r="T30" s="465">
        <v>100</v>
      </c>
      <c r="U30" s="472"/>
      <c r="V30" s="469">
        <v>2019</v>
      </c>
      <c r="W30" s="465">
        <v>0</v>
      </c>
      <c r="X30" s="472"/>
      <c r="Y30" s="469">
        <v>2019</v>
      </c>
      <c r="Z30" s="465">
        <v>0</v>
      </c>
      <c r="AA30" s="472"/>
      <c r="AB30" s="469">
        <v>2019</v>
      </c>
      <c r="AC30" s="463">
        <v>0</v>
      </c>
      <c r="AD30" s="462"/>
    </row>
    <row r="31" spans="1:81" ht="43.5" customHeight="1">
      <c r="A31" s="469">
        <v>2020</v>
      </c>
      <c r="B31" s="473">
        <f t="shared" si="2"/>
        <v>29.666666666666668</v>
      </c>
      <c r="C31" s="483"/>
      <c r="D31" s="469">
        <v>2020</v>
      </c>
      <c r="E31" s="465">
        <v>0</v>
      </c>
      <c r="F31" s="472"/>
      <c r="G31" s="469">
        <v>2020</v>
      </c>
      <c r="H31" s="465">
        <v>50</v>
      </c>
      <c r="I31" s="472"/>
      <c r="J31" s="469">
        <v>2020</v>
      </c>
      <c r="K31" s="465">
        <v>0</v>
      </c>
      <c r="L31" s="462" t="s">
        <v>5609</v>
      </c>
      <c r="M31" s="469">
        <v>2020</v>
      </c>
      <c r="N31" s="465">
        <v>0</v>
      </c>
      <c r="O31" s="462" t="s">
        <v>5608</v>
      </c>
      <c r="P31" s="469">
        <v>2020</v>
      </c>
      <c r="Q31" s="465">
        <v>67</v>
      </c>
      <c r="R31" s="472"/>
      <c r="S31" s="469">
        <v>2020</v>
      </c>
      <c r="T31" s="465">
        <v>100</v>
      </c>
      <c r="U31" s="472"/>
      <c r="V31" s="469">
        <v>2020</v>
      </c>
      <c r="W31" s="465">
        <v>50</v>
      </c>
      <c r="X31" s="462" t="s">
        <v>5607</v>
      </c>
      <c r="Y31" s="469">
        <v>2020</v>
      </c>
      <c r="Z31" s="465">
        <v>0</v>
      </c>
      <c r="AA31" s="472" t="s">
        <v>5606</v>
      </c>
      <c r="AB31" s="469">
        <v>2020</v>
      </c>
      <c r="AC31" s="463">
        <v>0</v>
      </c>
      <c r="AD31" s="462"/>
    </row>
    <row r="32" spans="1:81" ht="24.75" customHeight="1">
      <c r="A32" s="485"/>
      <c r="B32" s="485"/>
      <c r="C32" s="485"/>
      <c r="D32" s="485"/>
      <c r="E32" s="485"/>
      <c r="F32" s="485"/>
      <c r="G32" s="485"/>
      <c r="H32" s="485"/>
      <c r="I32" s="485"/>
      <c r="J32" s="485"/>
      <c r="K32" s="485"/>
      <c r="L32" s="485"/>
      <c r="M32" s="485"/>
      <c r="N32" s="485"/>
    </row>
    <row r="33" spans="1:51" ht="24.75" customHeight="1">
      <c r="A33" s="476" t="s">
        <v>114</v>
      </c>
      <c r="B33" s="554" t="s">
        <v>255</v>
      </c>
      <c r="C33" s="554"/>
      <c r="D33" s="554"/>
      <c r="E33" s="554"/>
      <c r="F33" s="554"/>
      <c r="G33" s="554"/>
      <c r="H33" s="554"/>
      <c r="I33" s="554"/>
      <c r="J33" s="554"/>
      <c r="K33" s="554"/>
      <c r="L33" s="554"/>
      <c r="M33" s="554"/>
      <c r="N33" s="554"/>
      <c r="O33" s="554"/>
      <c r="P33" s="554"/>
      <c r="Q33" s="554"/>
      <c r="R33" s="554"/>
      <c r="S33" s="554"/>
      <c r="T33" s="554"/>
      <c r="U33" s="554"/>
      <c r="V33" s="554"/>
      <c r="W33" s="554"/>
      <c r="X33" s="554"/>
      <c r="Y33" s="554"/>
      <c r="Z33" s="554"/>
      <c r="AA33" s="554"/>
      <c r="AB33" s="554"/>
      <c r="AC33" s="554"/>
      <c r="AD33" s="554"/>
      <c r="AE33" s="554"/>
      <c r="AF33" s="554"/>
      <c r="AG33" s="554"/>
      <c r="AH33" s="554"/>
      <c r="AI33" s="554"/>
      <c r="AJ33" s="554"/>
      <c r="AK33" s="554"/>
      <c r="AL33" s="554"/>
      <c r="AM33" s="554"/>
      <c r="AN33" s="554"/>
      <c r="AO33" s="554"/>
      <c r="AP33" s="554"/>
      <c r="AQ33" s="554"/>
      <c r="AR33" s="554"/>
      <c r="AS33" s="554"/>
      <c r="AT33" s="554"/>
      <c r="AU33" s="554"/>
      <c r="AV33" s="554"/>
      <c r="AW33" s="554"/>
      <c r="AX33" s="554"/>
      <c r="AY33" s="554"/>
    </row>
    <row r="34" spans="1:51" ht="24.75" customHeight="1">
      <c r="A34" s="476" t="s">
        <v>106</v>
      </c>
      <c r="B34" s="555" t="s">
        <v>11</v>
      </c>
      <c r="C34" s="555"/>
      <c r="D34" s="476" t="s">
        <v>106</v>
      </c>
      <c r="E34" s="556" t="s">
        <v>12</v>
      </c>
      <c r="F34" s="556"/>
      <c r="G34" s="476" t="s">
        <v>106</v>
      </c>
      <c r="H34" s="556" t="s">
        <v>13</v>
      </c>
      <c r="I34" s="556"/>
      <c r="J34" s="476" t="s">
        <v>106</v>
      </c>
      <c r="K34" s="571" t="s">
        <v>14</v>
      </c>
      <c r="L34" s="571"/>
      <c r="M34" s="471" t="s">
        <v>106</v>
      </c>
      <c r="N34" s="571"/>
      <c r="O34" s="571"/>
      <c r="P34" s="471" t="s">
        <v>106</v>
      </c>
      <c r="Q34" s="571"/>
      <c r="R34" s="571"/>
      <c r="S34" s="471" t="s">
        <v>106</v>
      </c>
      <c r="T34" s="568" t="s">
        <v>17</v>
      </c>
      <c r="U34" s="568"/>
      <c r="V34" s="476" t="s">
        <v>106</v>
      </c>
      <c r="W34" s="556"/>
      <c r="X34" s="556"/>
      <c r="Y34" s="476" t="s">
        <v>106</v>
      </c>
      <c r="Z34" s="556"/>
      <c r="AA34" s="556"/>
      <c r="AB34" s="476" t="s">
        <v>106</v>
      </c>
      <c r="AC34" s="556"/>
      <c r="AD34" s="556"/>
      <c r="AE34" s="476" t="s">
        <v>106</v>
      </c>
      <c r="AF34" s="556" t="s">
        <v>21</v>
      </c>
      <c r="AG34" s="556"/>
      <c r="AH34" s="476" t="s">
        <v>106</v>
      </c>
      <c r="AI34" s="556"/>
      <c r="AJ34" s="556"/>
      <c r="AK34" s="476" t="s">
        <v>106</v>
      </c>
      <c r="AL34" s="556"/>
      <c r="AM34" s="556"/>
      <c r="AN34" s="476" t="s">
        <v>106</v>
      </c>
      <c r="AO34" s="556" t="s">
        <v>24</v>
      </c>
      <c r="AP34" s="556"/>
      <c r="AQ34" s="476" t="s">
        <v>106</v>
      </c>
      <c r="AR34" s="556" t="s">
        <v>25</v>
      </c>
      <c r="AS34" s="556"/>
      <c r="AT34" s="476" t="s">
        <v>106</v>
      </c>
      <c r="AU34" s="556" t="s">
        <v>26</v>
      </c>
      <c r="AV34" s="556"/>
      <c r="AW34" s="476" t="s">
        <v>106</v>
      </c>
      <c r="AX34" s="556" t="s">
        <v>27</v>
      </c>
      <c r="AY34" s="556"/>
    </row>
    <row r="35" spans="1:51" ht="24.75" customHeight="1">
      <c r="A35" s="476" t="s">
        <v>105</v>
      </c>
      <c r="B35" s="573"/>
      <c r="C35" s="574"/>
      <c r="D35" s="476" t="s">
        <v>105</v>
      </c>
      <c r="E35" s="477"/>
      <c r="F35" s="477"/>
      <c r="G35" s="476" t="s">
        <v>105</v>
      </c>
      <c r="H35" s="565"/>
      <c r="I35" s="565"/>
      <c r="J35" s="476" t="s">
        <v>105</v>
      </c>
      <c r="K35" s="576"/>
      <c r="L35" s="576"/>
      <c r="M35" s="471" t="s">
        <v>105</v>
      </c>
      <c r="N35" s="576" t="s">
        <v>15</v>
      </c>
      <c r="O35" s="576"/>
      <c r="P35" s="471" t="s">
        <v>105</v>
      </c>
      <c r="Q35" s="576" t="s">
        <v>16</v>
      </c>
      <c r="R35" s="576"/>
      <c r="S35" s="471" t="s">
        <v>105</v>
      </c>
      <c r="T35" s="571"/>
      <c r="U35" s="571"/>
      <c r="V35" s="476" t="s">
        <v>105</v>
      </c>
      <c r="W35" s="565" t="s">
        <v>18</v>
      </c>
      <c r="X35" s="556"/>
      <c r="Y35" s="476" t="s">
        <v>105</v>
      </c>
      <c r="Z35" s="565" t="s">
        <v>19</v>
      </c>
      <c r="AA35" s="565"/>
      <c r="AB35" s="476" t="s">
        <v>105</v>
      </c>
      <c r="AC35" s="565" t="s">
        <v>20</v>
      </c>
      <c r="AD35" s="556"/>
      <c r="AE35" s="476" t="s">
        <v>105</v>
      </c>
      <c r="AF35" s="565"/>
      <c r="AG35" s="556"/>
      <c r="AH35" s="476" t="s">
        <v>105</v>
      </c>
      <c r="AI35" s="565" t="s">
        <v>22</v>
      </c>
      <c r="AJ35" s="565"/>
      <c r="AK35" s="476" t="s">
        <v>105</v>
      </c>
      <c r="AL35" s="565" t="s">
        <v>23</v>
      </c>
      <c r="AM35" s="556"/>
      <c r="AN35" s="476" t="s">
        <v>105</v>
      </c>
      <c r="AO35" s="556"/>
      <c r="AP35" s="556"/>
      <c r="AQ35" s="476" t="s">
        <v>105</v>
      </c>
      <c r="AR35" s="477"/>
      <c r="AS35" s="477"/>
      <c r="AT35" s="476" t="s">
        <v>105</v>
      </c>
      <c r="AU35" s="477"/>
      <c r="AV35" s="477"/>
      <c r="AW35" s="476" t="s">
        <v>105</v>
      </c>
      <c r="AX35" s="477"/>
      <c r="AY35" s="477"/>
    </row>
    <row r="36" spans="1:51" ht="24.75" customHeight="1">
      <c r="A36" s="469" t="s">
        <v>92</v>
      </c>
      <c r="B36" s="563" t="s">
        <v>254</v>
      </c>
      <c r="C36" s="563"/>
      <c r="D36" s="469" t="s">
        <v>92</v>
      </c>
      <c r="E36" s="572" t="s">
        <v>253</v>
      </c>
      <c r="F36" s="572"/>
      <c r="G36" s="469" t="s">
        <v>92</v>
      </c>
      <c r="H36" s="563" t="s">
        <v>252</v>
      </c>
      <c r="I36" s="563"/>
      <c r="J36" s="469" t="s">
        <v>92</v>
      </c>
      <c r="K36" s="572" t="s">
        <v>1555</v>
      </c>
      <c r="L36" s="572"/>
      <c r="M36" s="464" t="s">
        <v>92</v>
      </c>
      <c r="N36" s="572" t="s">
        <v>1556</v>
      </c>
      <c r="O36" s="572"/>
      <c r="P36" s="464" t="s">
        <v>92</v>
      </c>
      <c r="Q36" s="572" t="s">
        <v>1557</v>
      </c>
      <c r="R36" s="572"/>
      <c r="S36" s="464" t="s">
        <v>92</v>
      </c>
      <c r="T36" s="572" t="s">
        <v>1558</v>
      </c>
      <c r="U36" s="572"/>
      <c r="V36" s="469" t="s">
        <v>92</v>
      </c>
      <c r="W36" s="563" t="s">
        <v>249</v>
      </c>
      <c r="X36" s="563"/>
      <c r="Y36" s="469" t="s">
        <v>92</v>
      </c>
      <c r="Z36" s="563" t="s">
        <v>248</v>
      </c>
      <c r="AA36" s="563"/>
      <c r="AB36" s="469" t="s">
        <v>92</v>
      </c>
      <c r="AC36" s="563" t="s">
        <v>247</v>
      </c>
      <c r="AD36" s="563"/>
      <c r="AE36" s="469" t="s">
        <v>92</v>
      </c>
      <c r="AF36" s="563" t="s">
        <v>237</v>
      </c>
      <c r="AG36" s="563"/>
      <c r="AH36" s="469" t="s">
        <v>92</v>
      </c>
      <c r="AI36" s="563" t="s">
        <v>145</v>
      </c>
      <c r="AJ36" s="563"/>
      <c r="AK36" s="469" t="s">
        <v>92</v>
      </c>
      <c r="AL36" s="563" t="s">
        <v>246</v>
      </c>
      <c r="AM36" s="563"/>
      <c r="AN36" s="469" t="s">
        <v>92</v>
      </c>
      <c r="AO36" s="563" t="s">
        <v>235</v>
      </c>
      <c r="AP36" s="563"/>
      <c r="AQ36" s="469" t="s">
        <v>92</v>
      </c>
      <c r="AR36" s="563" t="s">
        <v>245</v>
      </c>
      <c r="AS36" s="563"/>
      <c r="AT36" s="469" t="s">
        <v>92</v>
      </c>
      <c r="AU36" s="563" t="s">
        <v>244</v>
      </c>
      <c r="AV36" s="563"/>
      <c r="AW36" s="469" t="s">
        <v>92</v>
      </c>
      <c r="AX36" s="563" t="s">
        <v>243</v>
      </c>
      <c r="AY36" s="563"/>
    </row>
    <row r="37" spans="1:51" ht="42.75" customHeight="1">
      <c r="A37" s="469" t="s">
        <v>81</v>
      </c>
      <c r="B37" s="563" t="s">
        <v>90</v>
      </c>
      <c r="C37" s="563"/>
      <c r="D37" s="469" t="s">
        <v>81</v>
      </c>
      <c r="E37" s="575" t="s">
        <v>5605</v>
      </c>
      <c r="F37" s="575"/>
      <c r="G37" s="469" t="s">
        <v>81</v>
      </c>
      <c r="H37" s="564" t="s">
        <v>242</v>
      </c>
      <c r="I37" s="564"/>
      <c r="J37" s="469" t="s">
        <v>81</v>
      </c>
      <c r="K37" s="575"/>
      <c r="L37" s="575"/>
      <c r="M37" s="464" t="s">
        <v>81</v>
      </c>
      <c r="N37" s="575" t="s">
        <v>1559</v>
      </c>
      <c r="O37" s="575"/>
      <c r="P37" s="464" t="s">
        <v>81</v>
      </c>
      <c r="Q37" s="575" t="s">
        <v>1560</v>
      </c>
      <c r="R37" s="575"/>
      <c r="S37" s="464" t="s">
        <v>81</v>
      </c>
      <c r="T37" s="575"/>
      <c r="U37" s="575"/>
      <c r="V37" s="469" t="s">
        <v>81</v>
      </c>
      <c r="W37" s="564" t="s">
        <v>240</v>
      </c>
      <c r="X37" s="564"/>
      <c r="Y37" s="469" t="s">
        <v>81</v>
      </c>
      <c r="Z37" s="564" t="s">
        <v>239</v>
      </c>
      <c r="AA37" s="564"/>
      <c r="AB37" s="469" t="s">
        <v>81</v>
      </c>
      <c r="AC37" s="564" t="s">
        <v>238</v>
      </c>
      <c r="AD37" s="564"/>
      <c r="AE37" s="469" t="s">
        <v>81</v>
      </c>
      <c r="AF37" s="564" t="s">
        <v>237</v>
      </c>
      <c r="AG37" s="564"/>
      <c r="AH37" s="469" t="s">
        <v>81</v>
      </c>
      <c r="AI37" s="564" t="s">
        <v>165</v>
      </c>
      <c r="AJ37" s="564"/>
      <c r="AK37" s="469" t="s">
        <v>81</v>
      </c>
      <c r="AL37" s="564" t="s">
        <v>236</v>
      </c>
      <c r="AM37" s="564"/>
      <c r="AN37" s="469" t="s">
        <v>81</v>
      </c>
      <c r="AO37" s="564" t="s">
        <v>235</v>
      </c>
      <c r="AP37" s="564"/>
      <c r="AQ37" s="469" t="s">
        <v>81</v>
      </c>
      <c r="AR37" s="564" t="s">
        <v>234</v>
      </c>
      <c r="AS37" s="564"/>
      <c r="AT37" s="469" t="s">
        <v>81</v>
      </c>
      <c r="AU37" s="564" t="s">
        <v>2495</v>
      </c>
      <c r="AV37" s="564"/>
      <c r="AW37" s="469" t="s">
        <v>81</v>
      </c>
      <c r="AX37" s="564" t="s">
        <v>232</v>
      </c>
      <c r="AY37" s="564"/>
    </row>
    <row r="38" spans="1:51" ht="64.5" customHeight="1">
      <c r="A38" s="469" t="s">
        <v>78</v>
      </c>
      <c r="B38" s="564" t="s">
        <v>79</v>
      </c>
      <c r="C38" s="564"/>
      <c r="D38" s="469" t="s">
        <v>78</v>
      </c>
      <c r="E38" s="575" t="s">
        <v>5604</v>
      </c>
      <c r="F38" s="575"/>
      <c r="G38" s="469" t="s">
        <v>78</v>
      </c>
      <c r="H38" s="564" t="s">
        <v>5603</v>
      </c>
      <c r="I38" s="564"/>
      <c r="J38" s="469" t="s">
        <v>78</v>
      </c>
      <c r="K38" s="578" t="s">
        <v>4875</v>
      </c>
      <c r="L38" s="577"/>
      <c r="M38" s="464" t="s">
        <v>78</v>
      </c>
      <c r="N38" s="575" t="s">
        <v>5602</v>
      </c>
      <c r="O38" s="575"/>
      <c r="P38" s="464" t="s">
        <v>78</v>
      </c>
      <c r="Q38" s="575" t="s">
        <v>5601</v>
      </c>
      <c r="R38" s="575"/>
      <c r="S38" s="464" t="s">
        <v>78</v>
      </c>
      <c r="T38" s="577" t="s">
        <v>4876</v>
      </c>
      <c r="U38" s="577"/>
      <c r="V38" s="469" t="s">
        <v>78</v>
      </c>
      <c r="W38" s="564" t="s">
        <v>5600</v>
      </c>
      <c r="X38" s="564"/>
      <c r="Y38" s="469" t="s">
        <v>78</v>
      </c>
      <c r="Z38" s="564" t="s">
        <v>5599</v>
      </c>
      <c r="AA38" s="564"/>
      <c r="AB38" s="469" t="s">
        <v>78</v>
      </c>
      <c r="AC38" s="564" t="s">
        <v>231</v>
      </c>
      <c r="AD38" s="564"/>
      <c r="AE38" s="469" t="s">
        <v>78</v>
      </c>
      <c r="AF38" s="564" t="s">
        <v>79</v>
      </c>
      <c r="AG38" s="564"/>
      <c r="AH38" s="469" t="s">
        <v>78</v>
      </c>
      <c r="AI38" s="564" t="s">
        <v>5542</v>
      </c>
      <c r="AJ38" s="564"/>
      <c r="AK38" s="469" t="s">
        <v>78</v>
      </c>
      <c r="AL38" s="564" t="s">
        <v>5598</v>
      </c>
      <c r="AM38" s="564"/>
      <c r="AN38" s="469" t="s">
        <v>78</v>
      </c>
      <c r="AO38" s="564" t="s">
        <v>5597</v>
      </c>
      <c r="AP38" s="564"/>
      <c r="AQ38" s="469" t="s">
        <v>78</v>
      </c>
      <c r="AR38" s="564" t="s">
        <v>5596</v>
      </c>
      <c r="AS38" s="564"/>
      <c r="AT38" s="469" t="s">
        <v>78</v>
      </c>
      <c r="AU38" s="564" t="s">
        <v>5595</v>
      </c>
      <c r="AV38" s="564"/>
      <c r="AW38" s="469" t="s">
        <v>78</v>
      </c>
      <c r="AX38" s="564" t="s">
        <v>5594</v>
      </c>
      <c r="AY38" s="564"/>
    </row>
    <row r="39" spans="1:51" ht="24.75" customHeight="1">
      <c r="A39" s="469" t="s">
        <v>0</v>
      </c>
      <c r="B39" s="469" t="s">
        <v>77</v>
      </c>
      <c r="C39" s="469" t="s">
        <v>76</v>
      </c>
      <c r="D39" s="469" t="s">
        <v>75</v>
      </c>
      <c r="E39" s="469" t="s">
        <v>74</v>
      </c>
      <c r="F39" s="477" t="s">
        <v>73</v>
      </c>
      <c r="G39" s="469" t="s">
        <v>0</v>
      </c>
      <c r="H39" s="469" t="s">
        <v>77</v>
      </c>
      <c r="I39" s="469" t="s">
        <v>229</v>
      </c>
      <c r="J39" s="469" t="s">
        <v>0</v>
      </c>
      <c r="K39" s="469" t="s">
        <v>77</v>
      </c>
      <c r="L39" s="469" t="s">
        <v>229</v>
      </c>
      <c r="M39" s="469" t="s">
        <v>0</v>
      </c>
      <c r="N39" s="469" t="s">
        <v>77</v>
      </c>
      <c r="O39" s="469" t="s">
        <v>229</v>
      </c>
      <c r="P39" s="469" t="s">
        <v>0</v>
      </c>
      <c r="Q39" s="469" t="s">
        <v>77</v>
      </c>
      <c r="R39" s="469" t="s">
        <v>229</v>
      </c>
      <c r="S39" s="469" t="s">
        <v>75</v>
      </c>
      <c r="T39" s="469" t="s">
        <v>74</v>
      </c>
      <c r="U39" s="469" t="s">
        <v>230</v>
      </c>
      <c r="V39" s="469" t="s">
        <v>75</v>
      </c>
      <c r="W39" s="469" t="s">
        <v>74</v>
      </c>
      <c r="X39" s="469" t="s">
        <v>230</v>
      </c>
      <c r="Y39" s="469" t="s">
        <v>75</v>
      </c>
      <c r="Z39" s="469" t="s">
        <v>74</v>
      </c>
      <c r="AA39" s="469" t="s">
        <v>230</v>
      </c>
      <c r="AB39" s="469" t="s">
        <v>75</v>
      </c>
      <c r="AC39" s="469" t="s">
        <v>74</v>
      </c>
      <c r="AD39" s="469" t="s">
        <v>230</v>
      </c>
      <c r="AE39" s="469" t="s">
        <v>75</v>
      </c>
      <c r="AF39" s="469" t="s">
        <v>74</v>
      </c>
      <c r="AG39" s="469" t="s">
        <v>230</v>
      </c>
      <c r="AH39" s="469" t="s">
        <v>75</v>
      </c>
      <c r="AI39" s="469" t="s">
        <v>74</v>
      </c>
      <c r="AJ39" s="469" t="s">
        <v>230</v>
      </c>
      <c r="AK39" s="469" t="s">
        <v>0</v>
      </c>
      <c r="AL39" s="469" t="s">
        <v>74</v>
      </c>
      <c r="AM39" s="469" t="s">
        <v>229</v>
      </c>
      <c r="AN39" s="469" t="s">
        <v>0</v>
      </c>
      <c r="AO39" s="469" t="s">
        <v>77</v>
      </c>
      <c r="AP39" s="469" t="s">
        <v>229</v>
      </c>
      <c r="AQ39" s="469" t="s">
        <v>0</v>
      </c>
      <c r="AR39" s="469" t="s">
        <v>77</v>
      </c>
      <c r="AS39" s="469" t="s">
        <v>229</v>
      </c>
      <c r="AT39" s="469" t="s">
        <v>0</v>
      </c>
      <c r="AU39" s="469" t="s">
        <v>77</v>
      </c>
      <c r="AV39" s="469" t="s">
        <v>229</v>
      </c>
      <c r="AW39" s="469" t="s">
        <v>0</v>
      </c>
      <c r="AX39" s="469" t="s">
        <v>77</v>
      </c>
      <c r="AY39" s="469" t="s">
        <v>229</v>
      </c>
    </row>
    <row r="40" spans="1:51" ht="32.25" customHeight="1">
      <c r="A40" s="469">
        <v>2014</v>
      </c>
      <c r="B40" s="473">
        <f t="shared" ref="B40:B46" si="3">AVERAGE(E40,H40,K40,T40,AF40,AO40,AU40,AX40,AR40)</f>
        <v>39.777777777777779</v>
      </c>
      <c r="C40" s="483"/>
      <c r="D40" s="469">
        <v>2014</v>
      </c>
      <c r="E40" s="465">
        <v>0</v>
      </c>
      <c r="F40" s="462" t="s">
        <v>5593</v>
      </c>
      <c r="G40" s="469">
        <v>2014</v>
      </c>
      <c r="H40" s="465">
        <v>25</v>
      </c>
      <c r="I40" s="462" t="s">
        <v>5592</v>
      </c>
      <c r="J40" s="469">
        <v>2014</v>
      </c>
      <c r="K40" s="465">
        <v>100</v>
      </c>
      <c r="L40" s="472"/>
      <c r="M40" s="469">
        <v>2014</v>
      </c>
      <c r="N40" s="465">
        <v>100</v>
      </c>
      <c r="O40" s="462" t="s">
        <v>5591</v>
      </c>
      <c r="P40" s="469">
        <v>2014</v>
      </c>
      <c r="Q40" s="465">
        <v>100</v>
      </c>
      <c r="R40" s="462" t="s">
        <v>5590</v>
      </c>
      <c r="S40" s="469">
        <v>2014</v>
      </c>
      <c r="T40" s="465">
        <v>100</v>
      </c>
      <c r="U40" s="472"/>
      <c r="V40" s="469">
        <v>2014</v>
      </c>
      <c r="W40" s="465">
        <v>100</v>
      </c>
      <c r="X40" s="462" t="s">
        <v>5589</v>
      </c>
      <c r="Y40" s="469">
        <v>2014</v>
      </c>
      <c r="Z40" s="465">
        <v>100</v>
      </c>
      <c r="AA40" s="462" t="s">
        <v>5588</v>
      </c>
      <c r="AB40" s="469">
        <v>2014</v>
      </c>
      <c r="AC40" s="465">
        <v>100</v>
      </c>
      <c r="AD40" s="462" t="s">
        <v>5587</v>
      </c>
      <c r="AE40" s="469">
        <v>2014</v>
      </c>
      <c r="AF40" s="473">
        <f t="shared" ref="AF40:AF46" si="4">0.67*AI40+0.33*AL40</f>
        <v>33</v>
      </c>
      <c r="AG40" s="472"/>
      <c r="AH40" s="469">
        <v>2014</v>
      </c>
      <c r="AI40" s="465">
        <v>0</v>
      </c>
      <c r="AJ40" s="462" t="s">
        <v>5586</v>
      </c>
      <c r="AK40" s="469">
        <v>2014</v>
      </c>
      <c r="AL40" s="465">
        <v>100</v>
      </c>
      <c r="AM40" s="462" t="s">
        <v>5585</v>
      </c>
      <c r="AN40" s="469">
        <v>2014</v>
      </c>
      <c r="AO40" s="466">
        <v>50</v>
      </c>
      <c r="AP40" s="488" t="s">
        <v>5584</v>
      </c>
      <c r="AQ40" s="469">
        <v>2014</v>
      </c>
      <c r="AR40" s="465">
        <v>0</v>
      </c>
      <c r="AS40" s="488" t="s">
        <v>5583</v>
      </c>
      <c r="AT40" s="469">
        <v>2014</v>
      </c>
      <c r="AU40" s="486">
        <v>50</v>
      </c>
      <c r="AV40" s="462" t="s">
        <v>5582</v>
      </c>
      <c r="AW40" s="469">
        <v>2014</v>
      </c>
      <c r="AX40" s="466">
        <v>0</v>
      </c>
      <c r="AY40" s="462" t="s">
        <v>5581</v>
      </c>
    </row>
    <row r="41" spans="1:51" ht="32.25" customHeight="1">
      <c r="A41" s="469">
        <v>2015</v>
      </c>
      <c r="B41" s="473">
        <f t="shared" si="3"/>
        <v>39.777777777777779</v>
      </c>
      <c r="C41" s="473"/>
      <c r="D41" s="469">
        <v>2015</v>
      </c>
      <c r="E41" s="465">
        <v>0</v>
      </c>
      <c r="F41" s="472"/>
      <c r="G41" s="469">
        <v>2015</v>
      </c>
      <c r="H41" s="465">
        <v>25</v>
      </c>
      <c r="I41" s="472"/>
      <c r="J41" s="469">
        <v>2015</v>
      </c>
      <c r="K41" s="465">
        <v>100</v>
      </c>
      <c r="L41" s="472"/>
      <c r="M41" s="469">
        <v>2015</v>
      </c>
      <c r="N41" s="465">
        <v>100</v>
      </c>
      <c r="O41" s="472"/>
      <c r="P41" s="469">
        <v>2015</v>
      </c>
      <c r="Q41" s="465">
        <v>100</v>
      </c>
      <c r="R41" s="472"/>
      <c r="S41" s="469">
        <v>2015</v>
      </c>
      <c r="T41" s="465">
        <v>100</v>
      </c>
      <c r="U41" s="472"/>
      <c r="V41" s="469">
        <v>2015</v>
      </c>
      <c r="W41" s="465">
        <v>100</v>
      </c>
      <c r="X41" s="472"/>
      <c r="Y41" s="469">
        <v>2015</v>
      </c>
      <c r="Z41" s="465">
        <v>100</v>
      </c>
      <c r="AA41" s="472"/>
      <c r="AB41" s="469">
        <v>2015</v>
      </c>
      <c r="AC41" s="465">
        <v>100</v>
      </c>
      <c r="AD41" s="472"/>
      <c r="AE41" s="469">
        <v>2015</v>
      </c>
      <c r="AF41" s="473">
        <f t="shared" si="4"/>
        <v>33</v>
      </c>
      <c r="AG41" s="472"/>
      <c r="AH41" s="469">
        <v>2015</v>
      </c>
      <c r="AI41" s="465">
        <v>0</v>
      </c>
      <c r="AJ41" s="472"/>
      <c r="AK41" s="469">
        <v>2015</v>
      </c>
      <c r="AL41" s="465">
        <v>100</v>
      </c>
      <c r="AM41" s="472"/>
      <c r="AN41" s="469">
        <v>2015</v>
      </c>
      <c r="AO41" s="466">
        <v>50</v>
      </c>
      <c r="AP41" s="472"/>
      <c r="AQ41" s="469">
        <v>2015</v>
      </c>
      <c r="AR41" s="465">
        <v>0</v>
      </c>
      <c r="AS41" s="487"/>
      <c r="AT41" s="469">
        <v>2015</v>
      </c>
      <c r="AU41" s="486">
        <v>50</v>
      </c>
      <c r="AV41" s="472"/>
      <c r="AW41" s="469">
        <v>2015</v>
      </c>
      <c r="AX41" s="466">
        <v>0</v>
      </c>
      <c r="AY41" s="462"/>
    </row>
    <row r="42" spans="1:51" ht="32.25" customHeight="1">
      <c r="A42" s="469">
        <v>2016</v>
      </c>
      <c r="B42" s="473">
        <f t="shared" si="3"/>
        <v>39.777777777777779</v>
      </c>
      <c r="C42" s="473"/>
      <c r="D42" s="469">
        <v>2016</v>
      </c>
      <c r="E42" s="465">
        <v>0</v>
      </c>
      <c r="F42" s="472"/>
      <c r="G42" s="469">
        <v>2016</v>
      </c>
      <c r="H42" s="465">
        <v>25</v>
      </c>
      <c r="I42" s="472"/>
      <c r="J42" s="469">
        <v>2016</v>
      </c>
      <c r="K42" s="465">
        <v>100</v>
      </c>
      <c r="L42" s="472"/>
      <c r="M42" s="469">
        <v>2016</v>
      </c>
      <c r="N42" s="465">
        <v>100</v>
      </c>
      <c r="O42" s="472"/>
      <c r="P42" s="469">
        <v>2016</v>
      </c>
      <c r="Q42" s="465">
        <v>100</v>
      </c>
      <c r="R42" s="472"/>
      <c r="S42" s="469">
        <v>2016</v>
      </c>
      <c r="T42" s="465">
        <v>100</v>
      </c>
      <c r="U42" s="472"/>
      <c r="V42" s="469">
        <v>2016</v>
      </c>
      <c r="W42" s="465">
        <v>100</v>
      </c>
      <c r="X42" s="472"/>
      <c r="Y42" s="469">
        <v>2016</v>
      </c>
      <c r="Z42" s="465">
        <v>100</v>
      </c>
      <c r="AA42" s="472"/>
      <c r="AB42" s="469">
        <v>2016</v>
      </c>
      <c r="AC42" s="465">
        <v>100</v>
      </c>
      <c r="AD42" s="472"/>
      <c r="AE42" s="469">
        <v>2016</v>
      </c>
      <c r="AF42" s="473">
        <f t="shared" si="4"/>
        <v>33</v>
      </c>
      <c r="AG42" s="472"/>
      <c r="AH42" s="469">
        <v>2016</v>
      </c>
      <c r="AI42" s="465">
        <v>0</v>
      </c>
      <c r="AJ42" s="472"/>
      <c r="AK42" s="469">
        <v>2016</v>
      </c>
      <c r="AL42" s="465">
        <v>100</v>
      </c>
      <c r="AM42" s="472"/>
      <c r="AN42" s="469">
        <v>2016</v>
      </c>
      <c r="AO42" s="466">
        <v>50</v>
      </c>
      <c r="AP42" s="472"/>
      <c r="AQ42" s="469">
        <v>2016</v>
      </c>
      <c r="AR42" s="465">
        <v>0</v>
      </c>
      <c r="AS42" s="487"/>
      <c r="AT42" s="469">
        <v>2016</v>
      </c>
      <c r="AU42" s="486">
        <v>50</v>
      </c>
      <c r="AV42" s="472"/>
      <c r="AW42" s="469">
        <v>2016</v>
      </c>
      <c r="AX42" s="466">
        <v>0</v>
      </c>
      <c r="AY42" s="462"/>
    </row>
    <row r="43" spans="1:51" ht="32.25" customHeight="1">
      <c r="A43" s="469">
        <v>2017</v>
      </c>
      <c r="B43" s="473">
        <f t="shared" si="3"/>
        <v>39.777777777777779</v>
      </c>
      <c r="C43" s="473"/>
      <c r="D43" s="469">
        <v>2017</v>
      </c>
      <c r="E43" s="465">
        <v>0</v>
      </c>
      <c r="F43" s="472"/>
      <c r="G43" s="469">
        <v>2017</v>
      </c>
      <c r="H43" s="465">
        <v>25</v>
      </c>
      <c r="I43" s="472"/>
      <c r="J43" s="469">
        <v>2017</v>
      </c>
      <c r="K43" s="465">
        <v>100</v>
      </c>
      <c r="L43" s="472"/>
      <c r="M43" s="469">
        <v>2017</v>
      </c>
      <c r="N43" s="465">
        <v>100</v>
      </c>
      <c r="O43" s="472"/>
      <c r="P43" s="469">
        <v>2017</v>
      </c>
      <c r="Q43" s="465">
        <v>100</v>
      </c>
      <c r="R43" s="472"/>
      <c r="S43" s="469">
        <v>2017</v>
      </c>
      <c r="T43" s="465">
        <v>100</v>
      </c>
      <c r="U43" s="472"/>
      <c r="V43" s="469">
        <v>2017</v>
      </c>
      <c r="W43" s="465">
        <v>100</v>
      </c>
      <c r="X43" s="472"/>
      <c r="Y43" s="469">
        <v>2017</v>
      </c>
      <c r="Z43" s="465">
        <v>100</v>
      </c>
      <c r="AA43" s="472"/>
      <c r="AB43" s="469">
        <v>2017</v>
      </c>
      <c r="AC43" s="465">
        <v>100</v>
      </c>
      <c r="AD43" s="472"/>
      <c r="AE43" s="469">
        <v>2017</v>
      </c>
      <c r="AF43" s="473">
        <f t="shared" si="4"/>
        <v>33</v>
      </c>
      <c r="AG43" s="472"/>
      <c r="AH43" s="469">
        <v>2017</v>
      </c>
      <c r="AI43" s="465">
        <v>0</v>
      </c>
      <c r="AJ43" s="472"/>
      <c r="AK43" s="469">
        <v>2017</v>
      </c>
      <c r="AL43" s="465">
        <v>100</v>
      </c>
      <c r="AM43" s="472"/>
      <c r="AN43" s="469">
        <v>2017</v>
      </c>
      <c r="AO43" s="466">
        <v>50</v>
      </c>
      <c r="AP43" s="472"/>
      <c r="AQ43" s="469">
        <v>2017</v>
      </c>
      <c r="AR43" s="465">
        <v>0</v>
      </c>
      <c r="AS43" s="487"/>
      <c r="AT43" s="469">
        <v>2017</v>
      </c>
      <c r="AU43" s="486">
        <v>50</v>
      </c>
      <c r="AV43" s="472"/>
      <c r="AW43" s="469">
        <v>2017</v>
      </c>
      <c r="AX43" s="466">
        <v>0</v>
      </c>
      <c r="AY43" s="462"/>
    </row>
    <row r="44" spans="1:51" ht="32.25" customHeight="1">
      <c r="A44" s="469">
        <v>2018</v>
      </c>
      <c r="B44" s="473">
        <f t="shared" si="3"/>
        <v>39.777777777777779</v>
      </c>
      <c r="C44" s="473"/>
      <c r="D44" s="469">
        <v>2018</v>
      </c>
      <c r="E44" s="465">
        <v>0</v>
      </c>
      <c r="G44" s="469">
        <v>2018</v>
      </c>
      <c r="H44" s="465">
        <v>25</v>
      </c>
      <c r="I44" s="472"/>
      <c r="J44" s="469">
        <v>2018</v>
      </c>
      <c r="K44" s="465">
        <v>100</v>
      </c>
      <c r="L44" s="472"/>
      <c r="M44" s="469">
        <v>2018</v>
      </c>
      <c r="N44" s="465">
        <v>100</v>
      </c>
      <c r="O44" s="472"/>
      <c r="P44" s="469">
        <v>2018</v>
      </c>
      <c r="Q44" s="465">
        <v>100</v>
      </c>
      <c r="R44" s="472"/>
      <c r="S44" s="469">
        <v>2018</v>
      </c>
      <c r="T44" s="465">
        <v>100</v>
      </c>
      <c r="U44" s="472"/>
      <c r="V44" s="469">
        <v>2018</v>
      </c>
      <c r="W44" s="465">
        <v>100</v>
      </c>
      <c r="X44" s="472"/>
      <c r="Y44" s="469">
        <v>2018</v>
      </c>
      <c r="Z44" s="465">
        <v>100</v>
      </c>
      <c r="AA44" s="472"/>
      <c r="AB44" s="469">
        <v>2018</v>
      </c>
      <c r="AC44" s="465">
        <v>100</v>
      </c>
      <c r="AD44" s="472"/>
      <c r="AE44" s="469">
        <v>2018</v>
      </c>
      <c r="AF44" s="473">
        <f t="shared" si="4"/>
        <v>33</v>
      </c>
      <c r="AG44" s="472"/>
      <c r="AH44" s="469">
        <v>2018</v>
      </c>
      <c r="AI44" s="465">
        <v>0</v>
      </c>
      <c r="AJ44" s="472"/>
      <c r="AK44" s="469">
        <v>2018</v>
      </c>
      <c r="AL44" s="465">
        <v>100</v>
      </c>
      <c r="AM44" s="472"/>
      <c r="AN44" s="469">
        <v>2018</v>
      </c>
      <c r="AO44" s="466">
        <v>50</v>
      </c>
      <c r="AP44" s="472"/>
      <c r="AQ44" s="469">
        <v>2018</v>
      </c>
      <c r="AR44" s="465">
        <v>0</v>
      </c>
      <c r="AS44" s="487"/>
      <c r="AT44" s="469">
        <v>2018</v>
      </c>
      <c r="AU44" s="486">
        <v>50</v>
      </c>
      <c r="AV44" s="472"/>
      <c r="AW44" s="469">
        <v>2018</v>
      </c>
      <c r="AX44" s="466">
        <v>0</v>
      </c>
      <c r="AY44" s="462"/>
    </row>
    <row r="45" spans="1:51" ht="32.25" customHeight="1">
      <c r="A45" s="469">
        <v>2019</v>
      </c>
      <c r="B45" s="473">
        <f t="shared" si="3"/>
        <v>51.833333333333336</v>
      </c>
      <c r="C45" s="473"/>
      <c r="D45" s="469">
        <v>2019</v>
      </c>
      <c r="E45" s="465">
        <v>100</v>
      </c>
      <c r="F45" s="462" t="s">
        <v>5580</v>
      </c>
      <c r="G45" s="469">
        <v>2019</v>
      </c>
      <c r="H45" s="465">
        <v>50</v>
      </c>
      <c r="I45" s="462" t="s">
        <v>5579</v>
      </c>
      <c r="J45" s="469">
        <v>2019</v>
      </c>
      <c r="K45" s="465">
        <v>100</v>
      </c>
      <c r="L45" s="472"/>
      <c r="M45" s="469">
        <v>2019</v>
      </c>
      <c r="N45" s="465">
        <v>100</v>
      </c>
      <c r="O45" s="472"/>
      <c r="P45" s="469">
        <v>2019</v>
      </c>
      <c r="Q45" s="465">
        <v>100</v>
      </c>
      <c r="R45" s="472"/>
      <c r="S45" s="469">
        <v>2019</v>
      </c>
      <c r="T45" s="465">
        <v>100</v>
      </c>
      <c r="U45" s="472"/>
      <c r="V45" s="469">
        <v>2019</v>
      </c>
      <c r="W45" s="465">
        <v>100</v>
      </c>
      <c r="X45" s="472"/>
      <c r="Y45" s="469">
        <v>2019</v>
      </c>
      <c r="Z45" s="465">
        <v>100</v>
      </c>
      <c r="AA45" s="472"/>
      <c r="AB45" s="469">
        <v>2019</v>
      </c>
      <c r="AC45" s="465">
        <v>100</v>
      </c>
      <c r="AD45" s="472"/>
      <c r="AE45" s="469">
        <v>2019</v>
      </c>
      <c r="AF45" s="473">
        <f t="shared" si="4"/>
        <v>16.5</v>
      </c>
      <c r="AG45" s="472"/>
      <c r="AH45" s="469">
        <v>2019</v>
      </c>
      <c r="AI45" s="465">
        <v>0</v>
      </c>
      <c r="AJ45" s="462" t="s">
        <v>5578</v>
      </c>
      <c r="AK45" s="469">
        <v>2019</v>
      </c>
      <c r="AL45" s="465">
        <v>50</v>
      </c>
      <c r="AM45" s="472" t="s">
        <v>5577</v>
      </c>
      <c r="AN45" s="469">
        <v>2019</v>
      </c>
      <c r="AO45" s="466">
        <v>50</v>
      </c>
      <c r="AP45" s="472"/>
      <c r="AQ45" s="469">
        <v>2019</v>
      </c>
      <c r="AR45" s="465">
        <v>0</v>
      </c>
      <c r="AS45" s="487"/>
      <c r="AT45" s="469">
        <v>2019</v>
      </c>
      <c r="AU45" s="486">
        <v>50</v>
      </c>
      <c r="AV45" s="472"/>
      <c r="AW45" s="469">
        <v>2019</v>
      </c>
      <c r="AX45" s="466">
        <v>0</v>
      </c>
      <c r="AY45" s="462"/>
    </row>
    <row r="46" spans="1:51" ht="32.25" customHeight="1">
      <c r="A46" s="469">
        <v>2020</v>
      </c>
      <c r="B46" s="473">
        <f t="shared" si="3"/>
        <v>51.833333333333336</v>
      </c>
      <c r="C46" s="483"/>
      <c r="D46" s="469">
        <v>2020</v>
      </c>
      <c r="E46" s="465">
        <v>100</v>
      </c>
      <c r="F46" s="487"/>
      <c r="G46" s="469">
        <v>2020</v>
      </c>
      <c r="H46" s="465">
        <v>50</v>
      </c>
      <c r="I46" s="472"/>
      <c r="J46" s="469">
        <v>2020</v>
      </c>
      <c r="K46" s="465">
        <v>100</v>
      </c>
      <c r="L46" s="472"/>
      <c r="M46" s="469">
        <v>2020</v>
      </c>
      <c r="N46" s="465">
        <v>100</v>
      </c>
      <c r="O46" s="472"/>
      <c r="P46" s="469">
        <v>2020</v>
      </c>
      <c r="Q46" s="465">
        <v>100</v>
      </c>
      <c r="R46" s="472"/>
      <c r="S46" s="469">
        <v>2020</v>
      </c>
      <c r="T46" s="465">
        <v>100</v>
      </c>
      <c r="U46" s="472"/>
      <c r="V46" s="469">
        <v>2020</v>
      </c>
      <c r="W46" s="465">
        <v>100</v>
      </c>
      <c r="X46" s="472"/>
      <c r="Y46" s="469">
        <v>2020</v>
      </c>
      <c r="Z46" s="465">
        <v>100</v>
      </c>
      <c r="AA46" s="472"/>
      <c r="AB46" s="469">
        <v>2020</v>
      </c>
      <c r="AC46" s="465">
        <v>100</v>
      </c>
      <c r="AD46" s="472"/>
      <c r="AE46" s="469">
        <v>2020</v>
      </c>
      <c r="AF46" s="473">
        <f t="shared" si="4"/>
        <v>16.5</v>
      </c>
      <c r="AG46" s="472"/>
      <c r="AH46" s="469">
        <v>2020</v>
      </c>
      <c r="AI46" s="465">
        <v>0</v>
      </c>
      <c r="AJ46" s="472"/>
      <c r="AK46" s="469">
        <v>2020</v>
      </c>
      <c r="AL46" s="465">
        <v>50</v>
      </c>
      <c r="AM46" s="472"/>
      <c r="AN46" s="469">
        <v>2020</v>
      </c>
      <c r="AO46" s="466">
        <v>50</v>
      </c>
      <c r="AP46" s="472"/>
      <c r="AQ46" s="469">
        <v>2020</v>
      </c>
      <c r="AR46" s="465">
        <v>0</v>
      </c>
      <c r="AS46" s="487"/>
      <c r="AT46" s="469">
        <v>2020</v>
      </c>
      <c r="AU46" s="486">
        <v>50</v>
      </c>
      <c r="AV46" s="472"/>
      <c r="AW46" s="469">
        <v>2020</v>
      </c>
      <c r="AX46" s="466">
        <v>0</v>
      </c>
      <c r="AY46" s="462"/>
    </row>
    <row r="47" spans="1:51" ht="24.75" customHeight="1">
      <c r="A47" s="485"/>
      <c r="B47" s="485"/>
      <c r="C47" s="485"/>
      <c r="D47" s="485"/>
      <c r="E47" s="485"/>
      <c r="F47" s="552" t="s">
        <v>5916</v>
      </c>
      <c r="G47" s="485"/>
      <c r="H47" s="485"/>
      <c r="I47" s="485"/>
      <c r="J47" s="485"/>
      <c r="K47" s="485"/>
      <c r="L47" s="485"/>
      <c r="M47" s="485"/>
      <c r="N47" s="485"/>
      <c r="AD47" s="481"/>
    </row>
    <row r="48" spans="1:51" ht="24.75" customHeight="1">
      <c r="A48" s="476" t="s">
        <v>114</v>
      </c>
      <c r="B48" s="554" t="s">
        <v>216</v>
      </c>
      <c r="C48" s="554"/>
      <c r="D48" s="554"/>
      <c r="E48" s="554"/>
      <c r="F48" s="554"/>
      <c r="G48" s="554"/>
      <c r="H48" s="554"/>
      <c r="I48" s="554"/>
      <c r="J48" s="554"/>
      <c r="K48" s="554"/>
      <c r="L48" s="554"/>
      <c r="M48" s="554"/>
      <c r="N48" s="554"/>
      <c r="O48" s="554"/>
      <c r="P48" s="554"/>
      <c r="Q48" s="554"/>
      <c r="R48" s="554"/>
      <c r="S48" s="554"/>
      <c r="T48" s="554"/>
      <c r="U48" s="554"/>
      <c r="V48" s="554"/>
      <c r="W48" s="554"/>
      <c r="X48" s="554"/>
      <c r="Y48" s="554"/>
      <c r="Z48" s="554"/>
      <c r="AA48" s="554"/>
      <c r="AB48" s="554"/>
      <c r="AC48" s="554"/>
      <c r="AD48" s="554"/>
      <c r="AE48" s="554"/>
      <c r="AF48" s="554"/>
      <c r="AG48" s="554"/>
      <c r="AH48" s="554"/>
      <c r="AI48" s="554"/>
      <c r="AJ48" s="554"/>
      <c r="AK48" s="554"/>
      <c r="AL48" s="554"/>
      <c r="AM48" s="554"/>
    </row>
    <row r="49" spans="1:47" ht="24.75" customHeight="1">
      <c r="A49" s="476" t="s">
        <v>106</v>
      </c>
      <c r="B49" s="555" t="s">
        <v>28</v>
      </c>
      <c r="C49" s="555"/>
      <c r="D49" s="476" t="s">
        <v>106</v>
      </c>
      <c r="E49" s="556" t="s">
        <v>29</v>
      </c>
      <c r="F49" s="556"/>
      <c r="G49" s="476" t="s">
        <v>106</v>
      </c>
      <c r="H49" s="556" t="s">
        <v>30</v>
      </c>
      <c r="I49" s="556"/>
      <c r="J49" s="476" t="s">
        <v>106</v>
      </c>
      <c r="K49" s="556" t="s">
        <v>31</v>
      </c>
      <c r="L49" s="556"/>
      <c r="M49" s="476" t="s">
        <v>106</v>
      </c>
      <c r="N49" s="556" t="s">
        <v>32</v>
      </c>
      <c r="O49" s="556"/>
      <c r="P49" s="476" t="s">
        <v>106</v>
      </c>
      <c r="Q49" s="556"/>
      <c r="R49" s="556"/>
      <c r="S49" s="476" t="s">
        <v>106</v>
      </c>
      <c r="T49" s="555"/>
      <c r="U49" s="555"/>
      <c r="V49" s="476" t="s">
        <v>106</v>
      </c>
      <c r="W49" s="556"/>
      <c r="X49" s="556"/>
      <c r="Y49" s="476" t="s">
        <v>106</v>
      </c>
      <c r="Z49" s="556" t="s">
        <v>36</v>
      </c>
      <c r="AA49" s="556"/>
      <c r="AB49" s="476" t="s">
        <v>106</v>
      </c>
      <c r="AC49" s="556" t="s">
        <v>37</v>
      </c>
      <c r="AD49" s="556"/>
      <c r="AE49" s="476" t="s">
        <v>106</v>
      </c>
      <c r="AF49" s="556" t="s">
        <v>38</v>
      </c>
      <c r="AG49" s="556"/>
      <c r="AH49" s="476" t="s">
        <v>106</v>
      </c>
      <c r="AI49" s="556"/>
      <c r="AJ49" s="556"/>
      <c r="AK49" s="476" t="s">
        <v>106</v>
      </c>
      <c r="AL49" s="556"/>
      <c r="AM49" s="556"/>
    </row>
    <row r="50" spans="1:47" ht="24.75" customHeight="1">
      <c r="A50" s="476" t="s">
        <v>105</v>
      </c>
      <c r="B50" s="469"/>
      <c r="C50" s="469"/>
      <c r="D50" s="476" t="s">
        <v>105</v>
      </c>
      <c r="E50" s="477"/>
      <c r="F50" s="477"/>
      <c r="G50" s="476" t="s">
        <v>105</v>
      </c>
      <c r="H50" s="565"/>
      <c r="I50" s="565"/>
      <c r="J50" s="476" t="s">
        <v>105</v>
      </c>
      <c r="K50" s="565"/>
      <c r="L50" s="565"/>
      <c r="M50" s="476" t="s">
        <v>105</v>
      </c>
      <c r="N50" s="565"/>
      <c r="O50" s="565"/>
      <c r="P50" s="476" t="s">
        <v>105</v>
      </c>
      <c r="Q50" s="565" t="s">
        <v>33</v>
      </c>
      <c r="R50" s="565"/>
      <c r="S50" s="476" t="s">
        <v>105</v>
      </c>
      <c r="T50" s="565" t="s">
        <v>34</v>
      </c>
      <c r="U50" s="556"/>
      <c r="V50" s="476" t="s">
        <v>105</v>
      </c>
      <c r="W50" s="565" t="s">
        <v>35</v>
      </c>
      <c r="X50" s="556"/>
      <c r="Y50" s="476" t="s">
        <v>105</v>
      </c>
      <c r="Z50" s="477"/>
      <c r="AA50" s="477"/>
      <c r="AB50" s="476" t="s">
        <v>105</v>
      </c>
      <c r="AC50" s="565"/>
      <c r="AD50" s="556"/>
      <c r="AE50" s="476" t="s">
        <v>105</v>
      </c>
      <c r="AF50" s="477"/>
      <c r="AG50" s="477"/>
      <c r="AH50" s="476" t="s">
        <v>105</v>
      </c>
      <c r="AI50" s="565" t="s">
        <v>39</v>
      </c>
      <c r="AJ50" s="556"/>
      <c r="AK50" s="476" t="s">
        <v>105</v>
      </c>
      <c r="AL50" s="565" t="s">
        <v>215</v>
      </c>
      <c r="AM50" s="565"/>
    </row>
    <row r="51" spans="1:47" ht="56.25" customHeight="1">
      <c r="A51" s="469" t="s">
        <v>92</v>
      </c>
      <c r="B51" s="563" t="s">
        <v>130</v>
      </c>
      <c r="C51" s="563"/>
      <c r="D51" s="469" t="s">
        <v>92</v>
      </c>
      <c r="E51" s="563" t="s">
        <v>214</v>
      </c>
      <c r="F51" s="563"/>
      <c r="G51" s="469" t="s">
        <v>92</v>
      </c>
      <c r="H51" s="563" t="s">
        <v>213</v>
      </c>
      <c r="I51" s="563"/>
      <c r="J51" s="469" t="s">
        <v>92</v>
      </c>
      <c r="K51" s="563" t="s">
        <v>212</v>
      </c>
      <c r="L51" s="563"/>
      <c r="M51" s="469" t="s">
        <v>92</v>
      </c>
      <c r="N51" s="563" t="s">
        <v>211</v>
      </c>
      <c r="O51" s="563"/>
      <c r="P51" s="469" t="s">
        <v>92</v>
      </c>
      <c r="Q51" s="563" t="s">
        <v>211</v>
      </c>
      <c r="R51" s="563"/>
      <c r="S51" s="469" t="s">
        <v>92</v>
      </c>
      <c r="T51" s="563" t="s">
        <v>210</v>
      </c>
      <c r="U51" s="563"/>
      <c r="V51" s="469" t="s">
        <v>92</v>
      </c>
      <c r="W51" s="563" t="s">
        <v>209</v>
      </c>
      <c r="X51" s="563"/>
      <c r="Y51" s="469" t="s">
        <v>92</v>
      </c>
      <c r="Z51" s="563" t="s">
        <v>208</v>
      </c>
      <c r="AA51" s="563"/>
      <c r="AB51" s="469" t="s">
        <v>92</v>
      </c>
      <c r="AC51" s="563" t="s">
        <v>207</v>
      </c>
      <c r="AD51" s="563"/>
      <c r="AE51" s="469" t="s">
        <v>92</v>
      </c>
      <c r="AF51" s="563" t="s">
        <v>206</v>
      </c>
      <c r="AG51" s="563"/>
      <c r="AH51" s="469" t="s">
        <v>92</v>
      </c>
      <c r="AI51" s="563" t="s">
        <v>205</v>
      </c>
      <c r="AJ51" s="563"/>
      <c r="AK51" s="469" t="s">
        <v>92</v>
      </c>
      <c r="AL51" s="563" t="s">
        <v>204</v>
      </c>
      <c r="AM51" s="563"/>
      <c r="AU51" s="485"/>
    </row>
    <row r="52" spans="1:47" ht="56.25" customHeight="1">
      <c r="A52" s="469" t="s">
        <v>81</v>
      </c>
      <c r="B52" s="563" t="s">
        <v>90</v>
      </c>
      <c r="C52" s="563"/>
      <c r="D52" s="469" t="s">
        <v>81</v>
      </c>
      <c r="E52" s="564" t="s">
        <v>203</v>
      </c>
      <c r="F52" s="564"/>
      <c r="G52" s="469" t="s">
        <v>81</v>
      </c>
      <c r="H52" s="564" t="s">
        <v>5576</v>
      </c>
      <c r="I52" s="564"/>
      <c r="J52" s="469" t="s">
        <v>81</v>
      </c>
      <c r="K52" s="564" t="s">
        <v>201</v>
      </c>
      <c r="L52" s="564"/>
      <c r="M52" s="469" t="s">
        <v>81</v>
      </c>
      <c r="N52" s="564" t="s">
        <v>200</v>
      </c>
      <c r="O52" s="564"/>
      <c r="P52" s="469" t="s">
        <v>81</v>
      </c>
      <c r="Q52" s="564" t="s">
        <v>199</v>
      </c>
      <c r="R52" s="564"/>
      <c r="S52" s="469" t="s">
        <v>81</v>
      </c>
      <c r="T52" s="564" t="s">
        <v>198</v>
      </c>
      <c r="U52" s="564"/>
      <c r="V52" s="469" t="s">
        <v>81</v>
      </c>
      <c r="W52" s="564" t="s">
        <v>197</v>
      </c>
      <c r="X52" s="564"/>
      <c r="Y52" s="469" t="s">
        <v>81</v>
      </c>
      <c r="Z52" s="564" t="s">
        <v>196</v>
      </c>
      <c r="AA52" s="564"/>
      <c r="AB52" s="469" t="s">
        <v>81</v>
      </c>
      <c r="AC52" s="564" t="s">
        <v>195</v>
      </c>
      <c r="AD52" s="564"/>
      <c r="AE52" s="469" t="s">
        <v>81</v>
      </c>
      <c r="AF52" s="564"/>
      <c r="AG52" s="564"/>
      <c r="AH52" s="469" t="s">
        <v>81</v>
      </c>
      <c r="AI52" s="564" t="s">
        <v>194</v>
      </c>
      <c r="AJ52" s="564"/>
      <c r="AK52" s="469" t="s">
        <v>81</v>
      </c>
      <c r="AL52" s="564" t="s">
        <v>193</v>
      </c>
      <c r="AM52" s="564"/>
    </row>
    <row r="53" spans="1:47" ht="56.25" customHeight="1">
      <c r="A53" s="469" t="s">
        <v>78</v>
      </c>
      <c r="B53" s="564" t="s">
        <v>79</v>
      </c>
      <c r="C53" s="564"/>
      <c r="D53" s="469" t="s">
        <v>78</v>
      </c>
      <c r="E53" s="564" t="s">
        <v>5575</v>
      </c>
      <c r="F53" s="564"/>
      <c r="G53" s="469" t="s">
        <v>78</v>
      </c>
      <c r="H53" s="564" t="s">
        <v>5574</v>
      </c>
      <c r="I53" s="564"/>
      <c r="J53" s="469" t="s">
        <v>78</v>
      </c>
      <c r="K53" s="564" t="s">
        <v>5573</v>
      </c>
      <c r="L53" s="564"/>
      <c r="M53" s="469" t="s">
        <v>78</v>
      </c>
      <c r="N53" s="564" t="s">
        <v>79</v>
      </c>
      <c r="O53" s="564"/>
      <c r="P53" s="469" t="s">
        <v>78</v>
      </c>
      <c r="Q53" s="564" t="s">
        <v>5572</v>
      </c>
      <c r="R53" s="564"/>
      <c r="S53" s="469" t="s">
        <v>78</v>
      </c>
      <c r="T53" s="564" t="s">
        <v>5571</v>
      </c>
      <c r="U53" s="564"/>
      <c r="V53" s="469" t="s">
        <v>78</v>
      </c>
      <c r="W53" s="564" t="s">
        <v>5570</v>
      </c>
      <c r="X53" s="564"/>
      <c r="Y53" s="469" t="s">
        <v>78</v>
      </c>
      <c r="Z53" s="564" t="s">
        <v>5569</v>
      </c>
      <c r="AA53" s="564"/>
      <c r="AB53" s="469" t="s">
        <v>78</v>
      </c>
      <c r="AC53" s="564" t="s">
        <v>5568</v>
      </c>
      <c r="AD53" s="564"/>
      <c r="AE53" s="469" t="s">
        <v>78</v>
      </c>
      <c r="AF53" s="579" t="s">
        <v>4878</v>
      </c>
      <c r="AG53" s="580"/>
      <c r="AH53" s="469" t="s">
        <v>78</v>
      </c>
      <c r="AI53" s="564" t="s">
        <v>5567</v>
      </c>
      <c r="AJ53" s="564"/>
      <c r="AK53" s="469" t="s">
        <v>78</v>
      </c>
      <c r="AL53" s="564" t="s">
        <v>5566</v>
      </c>
      <c r="AM53" s="564"/>
    </row>
    <row r="54" spans="1:47" ht="24.75" customHeight="1">
      <c r="A54" s="469" t="s">
        <v>0</v>
      </c>
      <c r="B54" s="469" t="s">
        <v>77</v>
      </c>
      <c r="C54" s="469" t="s">
        <v>76</v>
      </c>
      <c r="D54" s="469" t="s">
        <v>75</v>
      </c>
      <c r="E54" s="469" t="s">
        <v>74</v>
      </c>
      <c r="F54" s="469" t="s">
        <v>73</v>
      </c>
      <c r="G54" s="469" t="s">
        <v>75</v>
      </c>
      <c r="H54" s="469" t="s">
        <v>74</v>
      </c>
      <c r="I54" s="469" t="s">
        <v>73</v>
      </c>
      <c r="J54" s="469" t="s">
        <v>75</v>
      </c>
      <c r="K54" s="469" t="s">
        <v>74</v>
      </c>
      <c r="L54" s="469" t="s">
        <v>73</v>
      </c>
      <c r="M54" s="469" t="s">
        <v>75</v>
      </c>
      <c r="N54" s="469" t="s">
        <v>74</v>
      </c>
      <c r="O54" s="469" t="s">
        <v>73</v>
      </c>
      <c r="P54" s="469" t="s">
        <v>75</v>
      </c>
      <c r="Q54" s="469" t="s">
        <v>74</v>
      </c>
      <c r="R54" s="469" t="s">
        <v>73</v>
      </c>
      <c r="S54" s="469" t="s">
        <v>75</v>
      </c>
      <c r="T54" s="469" t="s">
        <v>74</v>
      </c>
      <c r="U54" s="469" t="s">
        <v>73</v>
      </c>
      <c r="V54" s="469" t="s">
        <v>75</v>
      </c>
      <c r="W54" s="469" t="s">
        <v>74</v>
      </c>
      <c r="X54" s="469" t="s">
        <v>73</v>
      </c>
      <c r="Y54" s="469" t="s">
        <v>75</v>
      </c>
      <c r="Z54" s="469" t="s">
        <v>74</v>
      </c>
      <c r="AA54" s="469" t="s">
        <v>73</v>
      </c>
      <c r="AB54" s="469" t="s">
        <v>75</v>
      </c>
      <c r="AC54" s="469" t="s">
        <v>74</v>
      </c>
      <c r="AD54" s="469" t="s">
        <v>73</v>
      </c>
      <c r="AE54" s="469" t="s">
        <v>75</v>
      </c>
      <c r="AF54" s="469" t="s">
        <v>74</v>
      </c>
      <c r="AG54" s="469" t="s">
        <v>73</v>
      </c>
      <c r="AH54" s="469" t="s">
        <v>75</v>
      </c>
      <c r="AI54" s="469" t="s">
        <v>74</v>
      </c>
      <c r="AJ54" s="469" t="s">
        <v>73</v>
      </c>
      <c r="AK54" s="469" t="s">
        <v>75</v>
      </c>
      <c r="AL54" s="469" t="s">
        <v>74</v>
      </c>
      <c r="AM54" s="469" t="s">
        <v>73</v>
      </c>
    </row>
    <row r="55" spans="1:47" ht="33" customHeight="1">
      <c r="A55" s="469">
        <v>2014</v>
      </c>
      <c r="B55" s="483">
        <f t="shared" ref="B55:B61" si="5">AVERAGE(E55,H55,K55,N55,Z55,AC55,AF55)</f>
        <v>28.571428571428573</v>
      </c>
      <c r="C55" s="483"/>
      <c r="D55" s="469">
        <v>2014</v>
      </c>
      <c r="E55" s="465">
        <v>0</v>
      </c>
      <c r="F55" s="462" t="s">
        <v>5565</v>
      </c>
      <c r="G55" s="469">
        <v>2014</v>
      </c>
      <c r="H55" s="465">
        <v>50</v>
      </c>
      <c r="I55" s="462" t="s">
        <v>5564</v>
      </c>
      <c r="J55" s="469">
        <v>2014</v>
      </c>
      <c r="K55" s="465">
        <v>50</v>
      </c>
      <c r="L55" s="462" t="s">
        <v>5563</v>
      </c>
      <c r="M55" s="469">
        <v>2014</v>
      </c>
      <c r="N55" s="473">
        <f t="shared" ref="N55:N61" si="6">AVERAGE(Q55,T55,W55)</f>
        <v>0</v>
      </c>
      <c r="O55" s="465"/>
      <c r="P55" s="469">
        <v>2014</v>
      </c>
      <c r="Q55" s="465">
        <v>0</v>
      </c>
      <c r="R55" s="472" t="s">
        <v>5558</v>
      </c>
      <c r="S55" s="469">
        <v>2014</v>
      </c>
      <c r="T55" s="465">
        <v>0</v>
      </c>
      <c r="U55" s="472" t="s">
        <v>5558</v>
      </c>
      <c r="V55" s="465">
        <v>2014</v>
      </c>
      <c r="W55" s="465">
        <v>0</v>
      </c>
      <c r="X55" s="472" t="s">
        <v>5557</v>
      </c>
      <c r="Y55" s="469">
        <v>2014</v>
      </c>
      <c r="Z55" s="465">
        <v>0</v>
      </c>
      <c r="AA55" s="472"/>
      <c r="AB55" s="469">
        <v>2014</v>
      </c>
      <c r="AC55" s="465">
        <v>100</v>
      </c>
      <c r="AD55" s="462" t="s">
        <v>5562</v>
      </c>
      <c r="AE55" s="469">
        <v>2014</v>
      </c>
      <c r="AF55" s="465">
        <v>0</v>
      </c>
      <c r="AG55" s="465"/>
      <c r="AH55" s="469">
        <v>2014</v>
      </c>
      <c r="AI55" s="463">
        <v>50</v>
      </c>
      <c r="AJ55" s="462" t="s">
        <v>5561</v>
      </c>
      <c r="AK55" s="469">
        <v>2014</v>
      </c>
      <c r="AL55" s="463">
        <v>0</v>
      </c>
      <c r="AM55" s="462" t="s">
        <v>5560</v>
      </c>
    </row>
    <row r="56" spans="1:47" ht="33" customHeight="1">
      <c r="A56" s="469">
        <v>2015</v>
      </c>
      <c r="B56" s="483">
        <f t="shared" si="5"/>
        <v>28.571428571428573</v>
      </c>
      <c r="C56" s="483"/>
      <c r="D56" s="469">
        <v>2015</v>
      </c>
      <c r="E56" s="465">
        <v>0</v>
      </c>
      <c r="F56" s="462"/>
      <c r="G56" s="469">
        <v>2015</v>
      </c>
      <c r="H56" s="465">
        <v>50</v>
      </c>
      <c r="I56" s="472"/>
      <c r="J56" s="469">
        <v>2015</v>
      </c>
      <c r="K56" s="465">
        <v>50</v>
      </c>
      <c r="L56" s="472"/>
      <c r="M56" s="469">
        <v>2015</v>
      </c>
      <c r="N56" s="473">
        <f t="shared" si="6"/>
        <v>0</v>
      </c>
      <c r="O56" s="465"/>
      <c r="P56" s="469">
        <v>2015</v>
      </c>
      <c r="Q56" s="465">
        <v>0</v>
      </c>
      <c r="R56" s="472" t="s">
        <v>5558</v>
      </c>
      <c r="S56" s="469">
        <v>2015</v>
      </c>
      <c r="T56" s="465">
        <v>0</v>
      </c>
      <c r="U56" s="472" t="s">
        <v>5558</v>
      </c>
      <c r="V56" s="465">
        <v>2015</v>
      </c>
      <c r="W56" s="465">
        <v>0</v>
      </c>
      <c r="X56" s="472" t="s">
        <v>5557</v>
      </c>
      <c r="Y56" s="469">
        <v>2015</v>
      </c>
      <c r="Z56" s="465">
        <v>0</v>
      </c>
      <c r="AA56" s="472"/>
      <c r="AB56" s="469">
        <v>2015</v>
      </c>
      <c r="AC56" s="465">
        <v>100</v>
      </c>
      <c r="AD56" s="472"/>
      <c r="AE56" s="469">
        <v>2015</v>
      </c>
      <c r="AF56" s="465">
        <v>0</v>
      </c>
      <c r="AG56" s="465"/>
      <c r="AH56" s="469">
        <v>2015</v>
      </c>
      <c r="AI56" s="463">
        <v>50</v>
      </c>
      <c r="AJ56" s="472"/>
      <c r="AK56" s="469">
        <v>2015</v>
      </c>
      <c r="AL56" s="463">
        <v>0</v>
      </c>
      <c r="AM56" s="462"/>
    </row>
    <row r="57" spans="1:47" ht="33" customHeight="1">
      <c r="A57" s="469">
        <v>2016</v>
      </c>
      <c r="B57" s="483">
        <f t="shared" si="5"/>
        <v>28.571428571428573</v>
      </c>
      <c r="C57" s="483"/>
      <c r="D57" s="469">
        <v>2016</v>
      </c>
      <c r="E57" s="465">
        <v>0</v>
      </c>
      <c r="F57" s="472"/>
      <c r="G57" s="469">
        <v>2016</v>
      </c>
      <c r="H57" s="465">
        <v>50</v>
      </c>
      <c r="I57" s="472"/>
      <c r="J57" s="469">
        <v>2016</v>
      </c>
      <c r="K57" s="465">
        <v>50</v>
      </c>
      <c r="L57" s="472"/>
      <c r="M57" s="469">
        <v>2016</v>
      </c>
      <c r="N57" s="473">
        <f t="shared" si="6"/>
        <v>0</v>
      </c>
      <c r="O57" s="465"/>
      <c r="P57" s="469">
        <v>2016</v>
      </c>
      <c r="Q57" s="465">
        <v>0</v>
      </c>
      <c r="R57" s="472" t="s">
        <v>5558</v>
      </c>
      <c r="S57" s="469">
        <v>2016</v>
      </c>
      <c r="T57" s="465">
        <v>0</v>
      </c>
      <c r="U57" s="472" t="s">
        <v>5558</v>
      </c>
      <c r="V57" s="465">
        <v>2016</v>
      </c>
      <c r="W57" s="465">
        <v>0</v>
      </c>
      <c r="X57" s="472" t="s">
        <v>5557</v>
      </c>
      <c r="Y57" s="469">
        <v>2016</v>
      </c>
      <c r="Z57" s="465">
        <v>0</v>
      </c>
      <c r="AA57" s="472"/>
      <c r="AB57" s="469">
        <v>2016</v>
      </c>
      <c r="AC57" s="465">
        <v>100</v>
      </c>
      <c r="AD57" s="472" t="s">
        <v>5559</v>
      </c>
      <c r="AE57" s="469">
        <v>2016</v>
      </c>
      <c r="AF57" s="465">
        <v>0</v>
      </c>
      <c r="AG57" s="465"/>
      <c r="AH57" s="469">
        <v>2016</v>
      </c>
      <c r="AI57" s="463">
        <v>50</v>
      </c>
      <c r="AJ57" s="472"/>
      <c r="AK57" s="469">
        <v>2016</v>
      </c>
      <c r="AL57" s="463">
        <v>0</v>
      </c>
      <c r="AM57" s="462"/>
    </row>
    <row r="58" spans="1:47" ht="33" customHeight="1">
      <c r="A58" s="469">
        <v>2017</v>
      </c>
      <c r="B58" s="483">
        <f t="shared" si="5"/>
        <v>28.571428571428573</v>
      </c>
      <c r="C58" s="483"/>
      <c r="D58" s="469">
        <v>2017</v>
      </c>
      <c r="E58" s="465">
        <v>0</v>
      </c>
      <c r="F58" s="472"/>
      <c r="G58" s="469">
        <v>2017</v>
      </c>
      <c r="H58" s="465">
        <v>50</v>
      </c>
      <c r="I58" s="472"/>
      <c r="J58" s="469">
        <v>2017</v>
      </c>
      <c r="K58" s="465">
        <v>50</v>
      </c>
      <c r="L58" s="472"/>
      <c r="M58" s="469">
        <v>2017</v>
      </c>
      <c r="N58" s="473">
        <f t="shared" si="6"/>
        <v>0</v>
      </c>
      <c r="O58" s="465"/>
      <c r="P58" s="469">
        <v>2017</v>
      </c>
      <c r="Q58" s="465">
        <v>0</v>
      </c>
      <c r="R58" s="472" t="s">
        <v>5558</v>
      </c>
      <c r="S58" s="469">
        <v>2017</v>
      </c>
      <c r="T58" s="465">
        <v>0</v>
      </c>
      <c r="U58" s="472" t="s">
        <v>5558</v>
      </c>
      <c r="V58" s="465">
        <v>2017</v>
      </c>
      <c r="W58" s="465">
        <v>0</v>
      </c>
      <c r="X58" s="472" t="s">
        <v>5557</v>
      </c>
      <c r="Y58" s="469">
        <v>2017</v>
      </c>
      <c r="Z58" s="465">
        <v>0</v>
      </c>
      <c r="AA58" s="472"/>
      <c r="AB58" s="469">
        <v>2017</v>
      </c>
      <c r="AC58" s="465">
        <v>100</v>
      </c>
      <c r="AD58" s="472"/>
      <c r="AE58" s="469">
        <v>2017</v>
      </c>
      <c r="AF58" s="465">
        <v>0</v>
      </c>
      <c r="AG58" s="465"/>
      <c r="AH58" s="469">
        <v>2017</v>
      </c>
      <c r="AI58" s="463">
        <v>50</v>
      </c>
      <c r="AJ58" s="472"/>
      <c r="AK58" s="469">
        <v>2017</v>
      </c>
      <c r="AL58" s="463">
        <v>0</v>
      </c>
      <c r="AM58" s="462"/>
    </row>
    <row r="59" spans="1:47" ht="33" customHeight="1">
      <c r="A59" s="469">
        <v>2018</v>
      </c>
      <c r="B59" s="483">
        <f t="shared" si="5"/>
        <v>28.571428571428573</v>
      </c>
      <c r="C59" s="483"/>
      <c r="D59" s="469">
        <v>2018</v>
      </c>
      <c r="E59" s="465">
        <v>0</v>
      </c>
      <c r="F59" s="472"/>
      <c r="G59" s="469">
        <v>2018</v>
      </c>
      <c r="H59" s="465">
        <v>50</v>
      </c>
      <c r="I59" s="472"/>
      <c r="J59" s="469">
        <v>2018</v>
      </c>
      <c r="K59" s="465">
        <v>50</v>
      </c>
      <c r="L59" s="472"/>
      <c r="M59" s="469">
        <v>2018</v>
      </c>
      <c r="N59" s="473">
        <f t="shared" si="6"/>
        <v>0</v>
      </c>
      <c r="O59" s="465"/>
      <c r="P59" s="469">
        <v>2018</v>
      </c>
      <c r="Q59" s="465">
        <v>0</v>
      </c>
      <c r="R59" s="472" t="s">
        <v>5558</v>
      </c>
      <c r="S59" s="469">
        <v>2018</v>
      </c>
      <c r="T59" s="465">
        <v>0</v>
      </c>
      <c r="U59" s="472" t="s">
        <v>5558</v>
      </c>
      <c r="V59" s="465">
        <v>2018</v>
      </c>
      <c r="W59" s="465">
        <v>0</v>
      </c>
      <c r="X59" s="472" t="s">
        <v>5557</v>
      </c>
      <c r="Y59" s="469">
        <v>2018</v>
      </c>
      <c r="Z59" s="465">
        <v>0</v>
      </c>
      <c r="AA59" s="472"/>
      <c r="AB59" s="469">
        <v>2018</v>
      </c>
      <c r="AC59" s="465">
        <v>100</v>
      </c>
      <c r="AD59" s="472"/>
      <c r="AE59" s="469">
        <v>2018</v>
      </c>
      <c r="AF59" s="465">
        <v>0</v>
      </c>
      <c r="AG59" s="465"/>
      <c r="AH59" s="469">
        <v>2018</v>
      </c>
      <c r="AI59" s="463">
        <v>50</v>
      </c>
      <c r="AJ59" s="472"/>
      <c r="AK59" s="469">
        <v>2018</v>
      </c>
      <c r="AL59" s="463">
        <v>0</v>
      </c>
      <c r="AM59" s="462"/>
    </row>
    <row r="60" spans="1:47" ht="33" customHeight="1">
      <c r="A60" s="469">
        <v>2019</v>
      </c>
      <c r="B60" s="483">
        <f t="shared" si="5"/>
        <v>28.571428571428573</v>
      </c>
      <c r="C60" s="483"/>
      <c r="D60" s="469">
        <v>2019</v>
      </c>
      <c r="E60" s="465">
        <v>0</v>
      </c>
      <c r="F60" s="472"/>
      <c r="G60" s="469">
        <v>2019</v>
      </c>
      <c r="H60" s="465">
        <v>50</v>
      </c>
      <c r="I60" s="472"/>
      <c r="J60" s="469">
        <v>2019</v>
      </c>
      <c r="K60" s="465">
        <v>50</v>
      </c>
      <c r="L60" s="472"/>
      <c r="M60" s="469">
        <v>2019</v>
      </c>
      <c r="N60" s="473">
        <f t="shared" si="6"/>
        <v>0</v>
      </c>
      <c r="O60" s="465"/>
      <c r="P60" s="469">
        <v>2019</v>
      </c>
      <c r="Q60" s="465">
        <v>0</v>
      </c>
      <c r="R60" s="472" t="s">
        <v>5558</v>
      </c>
      <c r="S60" s="469">
        <v>2019</v>
      </c>
      <c r="T60" s="465">
        <v>0</v>
      </c>
      <c r="U60" s="472" t="s">
        <v>5558</v>
      </c>
      <c r="V60" s="465">
        <v>2019</v>
      </c>
      <c r="W60" s="465">
        <v>0</v>
      </c>
      <c r="X60" s="472" t="s">
        <v>5557</v>
      </c>
      <c r="Y60" s="469">
        <v>2019</v>
      </c>
      <c r="Z60" s="465">
        <v>0</v>
      </c>
      <c r="AA60" s="472"/>
      <c r="AB60" s="469">
        <v>2019</v>
      </c>
      <c r="AC60" s="465">
        <v>100</v>
      </c>
      <c r="AD60" s="472"/>
      <c r="AE60" s="469">
        <v>2019</v>
      </c>
      <c r="AF60" s="465">
        <v>0</v>
      </c>
      <c r="AG60" s="465"/>
      <c r="AH60" s="469">
        <v>2019</v>
      </c>
      <c r="AI60" s="463">
        <v>50</v>
      </c>
      <c r="AJ60" s="472"/>
      <c r="AK60" s="469">
        <v>2019</v>
      </c>
      <c r="AL60" s="463">
        <v>0</v>
      </c>
      <c r="AM60" s="462"/>
    </row>
    <row r="61" spans="1:47" ht="33" customHeight="1">
      <c r="A61" s="469">
        <v>2020</v>
      </c>
      <c r="B61" s="483">
        <f t="shared" si="5"/>
        <v>28.571428571428573</v>
      </c>
      <c r="C61" s="483"/>
      <c r="D61" s="469">
        <v>2020</v>
      </c>
      <c r="E61" s="465">
        <v>0</v>
      </c>
      <c r="F61" s="472"/>
      <c r="G61" s="469">
        <v>2020</v>
      </c>
      <c r="H61" s="465">
        <v>50</v>
      </c>
      <c r="I61" s="472"/>
      <c r="J61" s="469">
        <v>2020</v>
      </c>
      <c r="K61" s="465">
        <v>50</v>
      </c>
      <c r="L61" s="472"/>
      <c r="M61" s="469">
        <v>2020</v>
      </c>
      <c r="N61" s="473">
        <f t="shared" si="6"/>
        <v>0</v>
      </c>
      <c r="O61" s="465"/>
      <c r="P61" s="469">
        <v>2020</v>
      </c>
      <c r="Q61" s="465">
        <v>0</v>
      </c>
      <c r="R61" s="472" t="s">
        <v>5558</v>
      </c>
      <c r="S61" s="469">
        <v>2020</v>
      </c>
      <c r="T61" s="465">
        <v>0</v>
      </c>
      <c r="U61" s="472" t="s">
        <v>5558</v>
      </c>
      <c r="V61" s="465">
        <v>2020</v>
      </c>
      <c r="W61" s="465">
        <v>0</v>
      </c>
      <c r="X61" s="472" t="s">
        <v>5557</v>
      </c>
      <c r="Y61" s="469">
        <v>2020</v>
      </c>
      <c r="Z61" s="465">
        <v>0</v>
      </c>
      <c r="AA61" s="462" t="s">
        <v>5556</v>
      </c>
      <c r="AB61" s="469">
        <v>2020</v>
      </c>
      <c r="AC61" s="465">
        <v>100</v>
      </c>
      <c r="AD61" s="472"/>
      <c r="AE61" s="469">
        <v>2020</v>
      </c>
      <c r="AF61" s="465">
        <v>0</v>
      </c>
      <c r="AG61" s="465"/>
      <c r="AH61" s="469">
        <v>2020</v>
      </c>
      <c r="AI61" s="463">
        <v>50</v>
      </c>
      <c r="AJ61" s="472"/>
      <c r="AK61" s="469">
        <v>2020</v>
      </c>
      <c r="AL61" s="463">
        <v>0</v>
      </c>
      <c r="AM61" s="462"/>
    </row>
    <row r="62" spans="1:47" ht="24.75" customHeight="1"/>
    <row r="63" spans="1:47" ht="24.75" customHeight="1">
      <c r="A63" s="476" t="s">
        <v>114</v>
      </c>
      <c r="B63" s="554" t="s">
        <v>189</v>
      </c>
      <c r="C63" s="554"/>
      <c r="D63" s="554"/>
      <c r="E63" s="554"/>
      <c r="F63" s="554"/>
      <c r="G63" s="554"/>
      <c r="H63" s="554"/>
      <c r="I63" s="554"/>
      <c r="J63" s="554"/>
      <c r="K63" s="554"/>
      <c r="L63" s="554"/>
      <c r="M63" s="554"/>
      <c r="N63" s="554"/>
      <c r="O63" s="554"/>
      <c r="P63" s="554"/>
      <c r="Q63" s="554"/>
      <c r="R63" s="554"/>
    </row>
    <row r="64" spans="1:47" ht="24.75" customHeight="1">
      <c r="A64" s="476" t="s">
        <v>106</v>
      </c>
      <c r="B64" s="555" t="s">
        <v>41</v>
      </c>
      <c r="C64" s="555"/>
      <c r="D64" s="476" t="s">
        <v>106</v>
      </c>
      <c r="E64" s="556" t="s">
        <v>42</v>
      </c>
      <c r="F64" s="556"/>
      <c r="G64" s="476" t="s">
        <v>106</v>
      </c>
      <c r="H64" s="556" t="s">
        <v>43</v>
      </c>
      <c r="I64" s="556"/>
      <c r="J64" s="476" t="s">
        <v>106</v>
      </c>
      <c r="K64" s="556" t="s">
        <v>44</v>
      </c>
      <c r="L64" s="556"/>
      <c r="M64" s="476" t="s">
        <v>106</v>
      </c>
      <c r="N64" s="556" t="s">
        <v>45</v>
      </c>
      <c r="O64" s="556"/>
      <c r="P64" s="476" t="s">
        <v>106</v>
      </c>
      <c r="Q64" s="556" t="s">
        <v>46</v>
      </c>
      <c r="R64" s="556"/>
    </row>
    <row r="65" spans="1:24" ht="24.75" customHeight="1">
      <c r="A65" s="476" t="s">
        <v>105</v>
      </c>
      <c r="B65" s="469"/>
      <c r="C65" s="469"/>
      <c r="D65" s="476" t="s">
        <v>105</v>
      </c>
      <c r="E65" s="477"/>
      <c r="F65" s="477"/>
      <c r="G65" s="476" t="s">
        <v>105</v>
      </c>
      <c r="H65" s="565"/>
      <c r="I65" s="565"/>
      <c r="J65" s="476" t="s">
        <v>105</v>
      </c>
      <c r="K65" s="565"/>
      <c r="L65" s="565"/>
      <c r="M65" s="476" t="s">
        <v>105</v>
      </c>
      <c r="N65" s="565"/>
      <c r="O65" s="565"/>
      <c r="P65" s="476" t="s">
        <v>105</v>
      </c>
      <c r="Q65" s="565"/>
      <c r="R65" s="565"/>
    </row>
    <row r="66" spans="1:24" ht="24.75" customHeight="1">
      <c r="A66" s="469" t="s">
        <v>92</v>
      </c>
      <c r="B66" s="563" t="s">
        <v>188</v>
      </c>
      <c r="C66" s="563"/>
      <c r="D66" s="469" t="s">
        <v>92</v>
      </c>
      <c r="E66" s="563" t="s">
        <v>187</v>
      </c>
      <c r="F66" s="563"/>
      <c r="G66" s="469" t="s">
        <v>92</v>
      </c>
      <c r="H66" s="563" t="s">
        <v>186</v>
      </c>
      <c r="I66" s="563"/>
      <c r="J66" s="469" t="s">
        <v>92</v>
      </c>
      <c r="K66" s="563" t="s">
        <v>185</v>
      </c>
      <c r="L66" s="563"/>
      <c r="M66" s="469" t="s">
        <v>92</v>
      </c>
      <c r="N66" s="563" t="s">
        <v>184</v>
      </c>
      <c r="O66" s="563"/>
      <c r="P66" s="469" t="s">
        <v>92</v>
      </c>
      <c r="Q66" s="563" t="s">
        <v>183</v>
      </c>
      <c r="R66" s="563"/>
    </row>
    <row r="67" spans="1:24" ht="28.5" customHeight="1">
      <c r="A67" s="469" t="s">
        <v>81</v>
      </c>
      <c r="B67" s="563" t="s">
        <v>90</v>
      </c>
      <c r="C67" s="563"/>
      <c r="D67" s="469" t="s">
        <v>81</v>
      </c>
      <c r="E67" s="564" t="s">
        <v>182</v>
      </c>
      <c r="F67" s="564"/>
      <c r="G67" s="469" t="s">
        <v>81</v>
      </c>
      <c r="H67" s="564" t="s">
        <v>181</v>
      </c>
      <c r="I67" s="564"/>
      <c r="J67" s="469" t="s">
        <v>81</v>
      </c>
      <c r="K67" s="564" t="s">
        <v>5555</v>
      </c>
      <c r="L67" s="564"/>
      <c r="M67" s="469" t="s">
        <v>81</v>
      </c>
      <c r="N67" s="575" t="s">
        <v>1565</v>
      </c>
      <c r="O67" s="575"/>
      <c r="P67" s="469" t="s">
        <v>81</v>
      </c>
      <c r="Q67" s="564" t="s">
        <v>180</v>
      </c>
      <c r="R67" s="564"/>
    </row>
    <row r="68" spans="1:24" ht="28.5" customHeight="1">
      <c r="A68" s="469" t="s">
        <v>78</v>
      </c>
      <c r="B68" s="564" t="s">
        <v>79</v>
      </c>
      <c r="C68" s="564"/>
      <c r="D68" s="469" t="s">
        <v>78</v>
      </c>
      <c r="E68" s="575" t="s">
        <v>5554</v>
      </c>
      <c r="F68" s="575"/>
      <c r="G68" s="469" t="s">
        <v>78</v>
      </c>
      <c r="H68" s="564" t="s">
        <v>5553</v>
      </c>
      <c r="I68" s="564"/>
      <c r="J68" s="469" t="s">
        <v>78</v>
      </c>
      <c r="K68" s="564" t="s">
        <v>5552</v>
      </c>
      <c r="L68" s="564"/>
      <c r="M68" s="469" t="s">
        <v>78</v>
      </c>
      <c r="N68" s="572" t="s">
        <v>5551</v>
      </c>
      <c r="O68" s="575"/>
      <c r="P68" s="469" t="s">
        <v>78</v>
      </c>
      <c r="Q68" s="575" t="s">
        <v>5550</v>
      </c>
      <c r="R68" s="575"/>
    </row>
    <row r="69" spans="1:24" ht="28.5" customHeight="1">
      <c r="A69" s="469" t="s">
        <v>0</v>
      </c>
      <c r="B69" s="469" t="s">
        <v>77</v>
      </c>
      <c r="C69" s="469" t="s">
        <v>76</v>
      </c>
      <c r="D69" s="469" t="s">
        <v>75</v>
      </c>
      <c r="E69" s="469" t="s">
        <v>74</v>
      </c>
      <c r="F69" s="469" t="s">
        <v>73</v>
      </c>
      <c r="G69" s="469" t="s">
        <v>75</v>
      </c>
      <c r="H69" s="469" t="s">
        <v>74</v>
      </c>
      <c r="I69" s="469" t="s">
        <v>73</v>
      </c>
      <c r="J69" s="469" t="s">
        <v>75</v>
      </c>
      <c r="K69" s="469" t="s">
        <v>74</v>
      </c>
      <c r="L69" s="469" t="s">
        <v>73</v>
      </c>
      <c r="M69" s="469" t="s">
        <v>75</v>
      </c>
      <c r="N69" s="469" t="s">
        <v>74</v>
      </c>
      <c r="O69" s="469" t="s">
        <v>73</v>
      </c>
      <c r="P69" s="469" t="s">
        <v>75</v>
      </c>
      <c r="Q69" s="469" t="s">
        <v>74</v>
      </c>
      <c r="R69" s="469" t="s">
        <v>73</v>
      </c>
    </row>
    <row r="70" spans="1:24" ht="28.5" customHeight="1">
      <c r="A70" s="469">
        <v>2014</v>
      </c>
      <c r="B70" s="473">
        <f t="shared" ref="B70:B76" si="7">AVERAGE(E70,H70,K70,N70,Q70)</f>
        <v>0</v>
      </c>
      <c r="C70" s="483"/>
      <c r="D70" s="469">
        <v>2014</v>
      </c>
      <c r="E70" s="465">
        <v>0</v>
      </c>
      <c r="F70" s="462" t="s">
        <v>5549</v>
      </c>
      <c r="G70" s="469">
        <v>2014</v>
      </c>
      <c r="H70" s="465">
        <v>0</v>
      </c>
      <c r="I70" s="462" t="s">
        <v>5548</v>
      </c>
      <c r="J70" s="469">
        <v>2014</v>
      </c>
      <c r="K70" s="465">
        <v>0</v>
      </c>
      <c r="L70" s="462" t="s">
        <v>5547</v>
      </c>
      <c r="M70" s="469">
        <v>2014</v>
      </c>
      <c r="N70" s="465">
        <v>0</v>
      </c>
      <c r="O70" s="462" t="s">
        <v>5546</v>
      </c>
      <c r="P70" s="469">
        <v>2014</v>
      </c>
      <c r="Q70" s="465">
        <v>0</v>
      </c>
      <c r="R70" s="462" t="s">
        <v>5545</v>
      </c>
    </row>
    <row r="71" spans="1:24" ht="28.5" customHeight="1">
      <c r="A71" s="469">
        <v>2015</v>
      </c>
      <c r="B71" s="473">
        <f t="shared" si="7"/>
        <v>0</v>
      </c>
      <c r="C71" s="473"/>
      <c r="D71" s="469">
        <v>2015</v>
      </c>
      <c r="E71" s="465">
        <v>0</v>
      </c>
      <c r="F71" s="472"/>
      <c r="G71" s="469">
        <v>2015</v>
      </c>
      <c r="H71" s="465">
        <v>0</v>
      </c>
      <c r="I71" s="472"/>
      <c r="J71" s="469">
        <v>2015</v>
      </c>
      <c r="K71" s="465">
        <v>0</v>
      </c>
      <c r="L71" s="472"/>
      <c r="M71" s="469">
        <v>2015</v>
      </c>
      <c r="N71" s="465">
        <v>0</v>
      </c>
      <c r="O71" s="472"/>
      <c r="P71" s="469">
        <v>2015</v>
      </c>
      <c r="Q71" s="465">
        <v>0</v>
      </c>
      <c r="R71" s="462"/>
    </row>
    <row r="72" spans="1:24" ht="28.5" customHeight="1">
      <c r="A72" s="469">
        <v>2016</v>
      </c>
      <c r="B72" s="473">
        <f t="shared" si="7"/>
        <v>0</v>
      </c>
      <c r="C72" s="473"/>
      <c r="D72" s="469">
        <v>2016</v>
      </c>
      <c r="E72" s="465">
        <v>0</v>
      </c>
      <c r="F72" s="472"/>
      <c r="G72" s="469">
        <v>2016</v>
      </c>
      <c r="H72" s="465">
        <v>0</v>
      </c>
      <c r="I72" s="472"/>
      <c r="J72" s="469">
        <v>2016</v>
      </c>
      <c r="K72" s="465">
        <v>0</v>
      </c>
      <c r="L72" s="472"/>
      <c r="M72" s="469">
        <v>2016</v>
      </c>
      <c r="N72" s="465">
        <v>0</v>
      </c>
      <c r="O72" s="472"/>
      <c r="P72" s="469">
        <v>2016</v>
      </c>
      <c r="Q72" s="465">
        <v>0</v>
      </c>
      <c r="R72" s="462"/>
    </row>
    <row r="73" spans="1:24" ht="28.5" customHeight="1">
      <c r="A73" s="469">
        <v>2017</v>
      </c>
      <c r="B73" s="473">
        <f t="shared" si="7"/>
        <v>0</v>
      </c>
      <c r="C73" s="473"/>
      <c r="D73" s="469">
        <v>2017</v>
      </c>
      <c r="E73" s="465">
        <v>0</v>
      </c>
      <c r="F73" s="472"/>
      <c r="G73" s="469">
        <v>2017</v>
      </c>
      <c r="H73" s="465">
        <v>0</v>
      </c>
      <c r="I73" s="472"/>
      <c r="J73" s="469">
        <v>2017</v>
      </c>
      <c r="K73" s="465">
        <v>0</v>
      </c>
      <c r="L73" s="472"/>
      <c r="M73" s="469">
        <v>2017</v>
      </c>
      <c r="N73" s="465">
        <v>0</v>
      </c>
      <c r="O73" s="472"/>
      <c r="P73" s="469">
        <v>2017</v>
      </c>
      <c r="Q73" s="465">
        <v>0</v>
      </c>
      <c r="R73" s="462"/>
    </row>
    <row r="74" spans="1:24" ht="28.5" customHeight="1">
      <c r="A74" s="469">
        <v>2018</v>
      </c>
      <c r="B74" s="473">
        <f t="shared" si="7"/>
        <v>0</v>
      </c>
      <c r="C74" s="473"/>
      <c r="D74" s="469">
        <v>2018</v>
      </c>
      <c r="E74" s="465">
        <v>0</v>
      </c>
      <c r="F74" s="472"/>
      <c r="G74" s="469">
        <v>2018</v>
      </c>
      <c r="H74" s="465">
        <v>0</v>
      </c>
      <c r="I74" s="472"/>
      <c r="J74" s="469">
        <v>2018</v>
      </c>
      <c r="K74" s="465">
        <v>0</v>
      </c>
      <c r="L74" s="472"/>
      <c r="M74" s="469">
        <v>2018</v>
      </c>
      <c r="N74" s="465">
        <v>0</v>
      </c>
      <c r="O74" s="472"/>
      <c r="P74" s="469">
        <v>2018</v>
      </c>
      <c r="Q74" s="465">
        <v>0</v>
      </c>
      <c r="R74" s="462"/>
    </row>
    <row r="75" spans="1:24" ht="28.5" customHeight="1">
      <c r="A75" s="469">
        <v>2019</v>
      </c>
      <c r="B75" s="473">
        <f t="shared" si="7"/>
        <v>0</v>
      </c>
      <c r="C75" s="473"/>
      <c r="D75" s="469">
        <v>2019</v>
      </c>
      <c r="E75" s="465">
        <v>0</v>
      </c>
      <c r="F75" s="472"/>
      <c r="G75" s="469">
        <v>2019</v>
      </c>
      <c r="H75" s="465">
        <v>0</v>
      </c>
      <c r="I75" s="472"/>
      <c r="J75" s="469">
        <v>2019</v>
      </c>
      <c r="K75" s="465">
        <v>0</v>
      </c>
      <c r="L75" s="472"/>
      <c r="M75" s="469">
        <v>2019</v>
      </c>
      <c r="N75" s="465">
        <v>0</v>
      </c>
      <c r="O75" s="472"/>
      <c r="P75" s="469">
        <v>2019</v>
      </c>
      <c r="Q75" s="465">
        <v>0</v>
      </c>
      <c r="R75" s="462"/>
    </row>
    <row r="76" spans="1:24" ht="28.5" customHeight="1">
      <c r="A76" s="469">
        <v>2020</v>
      </c>
      <c r="B76" s="473">
        <f t="shared" si="7"/>
        <v>0</v>
      </c>
      <c r="C76" s="483"/>
      <c r="D76" s="469">
        <v>2020</v>
      </c>
      <c r="E76" s="465">
        <v>0</v>
      </c>
      <c r="F76" s="472"/>
      <c r="G76" s="469">
        <v>2020</v>
      </c>
      <c r="H76" s="465">
        <v>0</v>
      </c>
      <c r="I76" s="472"/>
      <c r="J76" s="469">
        <v>2020</v>
      </c>
      <c r="K76" s="465">
        <v>0</v>
      </c>
      <c r="L76" s="472"/>
      <c r="M76" s="469">
        <v>2020</v>
      </c>
      <c r="N76" s="465">
        <v>0</v>
      </c>
      <c r="O76" s="472"/>
      <c r="P76" s="469">
        <v>2020</v>
      </c>
      <c r="Q76" s="465">
        <v>0</v>
      </c>
      <c r="R76" s="462"/>
    </row>
    <row r="77" spans="1:24" ht="42" customHeight="1"/>
    <row r="78" spans="1:24" ht="42" customHeight="1">
      <c r="A78" s="476" t="s">
        <v>114</v>
      </c>
      <c r="B78" s="581" t="s">
        <v>174</v>
      </c>
      <c r="C78" s="582"/>
      <c r="D78" s="582"/>
      <c r="E78" s="582"/>
      <c r="F78" s="582"/>
      <c r="G78" s="582"/>
      <c r="H78" s="582"/>
      <c r="I78" s="582"/>
      <c r="J78" s="582"/>
      <c r="K78" s="582"/>
      <c r="L78" s="582"/>
      <c r="M78" s="582"/>
      <c r="N78" s="582"/>
      <c r="O78" s="582"/>
      <c r="P78" s="582"/>
      <c r="Q78" s="582"/>
      <c r="R78" s="582"/>
      <c r="S78" s="582"/>
      <c r="T78" s="582"/>
      <c r="U78" s="582"/>
      <c r="V78" s="582"/>
      <c r="W78" s="582"/>
      <c r="X78" s="583"/>
    </row>
    <row r="79" spans="1:24" ht="42" customHeight="1">
      <c r="A79" s="476" t="s">
        <v>106</v>
      </c>
      <c r="B79" s="555" t="s">
        <v>47</v>
      </c>
      <c r="C79" s="555"/>
      <c r="D79" s="476" t="s">
        <v>106</v>
      </c>
      <c r="E79" s="556" t="s">
        <v>48</v>
      </c>
      <c r="F79" s="556"/>
      <c r="G79" s="476" t="s">
        <v>106</v>
      </c>
      <c r="H79" s="556" t="s">
        <v>49</v>
      </c>
      <c r="I79" s="556"/>
      <c r="J79" s="476" t="s">
        <v>106</v>
      </c>
      <c r="K79" s="556" t="s">
        <v>50</v>
      </c>
      <c r="L79" s="556"/>
      <c r="M79" s="476" t="s">
        <v>106</v>
      </c>
      <c r="N79" s="556" t="s">
        <v>51</v>
      </c>
      <c r="O79" s="556"/>
      <c r="P79" s="476" t="s">
        <v>106</v>
      </c>
      <c r="Q79" s="556" t="s">
        <v>52</v>
      </c>
      <c r="R79" s="556"/>
      <c r="S79" s="476" t="s">
        <v>106</v>
      </c>
      <c r="T79" s="556" t="s">
        <v>53</v>
      </c>
      <c r="U79" s="556"/>
      <c r="V79" s="476" t="s">
        <v>106</v>
      </c>
      <c r="W79" s="556" t="s">
        <v>54</v>
      </c>
      <c r="X79" s="556"/>
    </row>
    <row r="80" spans="1:24" ht="42" customHeight="1">
      <c r="A80" s="476" t="s">
        <v>105</v>
      </c>
      <c r="B80" s="573"/>
      <c r="C80" s="574"/>
      <c r="D80" s="476" t="s">
        <v>105</v>
      </c>
      <c r="E80" s="584"/>
      <c r="F80" s="585"/>
      <c r="G80" s="476" t="s">
        <v>105</v>
      </c>
      <c r="H80" s="565"/>
      <c r="I80" s="565"/>
      <c r="J80" s="476" t="s">
        <v>105</v>
      </c>
      <c r="K80" s="565"/>
      <c r="L80" s="565"/>
      <c r="M80" s="476" t="s">
        <v>105</v>
      </c>
      <c r="N80" s="565"/>
      <c r="O80" s="565"/>
      <c r="P80" s="476" t="s">
        <v>105</v>
      </c>
      <c r="Q80" s="565"/>
      <c r="R80" s="565"/>
      <c r="S80" s="476" t="s">
        <v>105</v>
      </c>
      <c r="T80" s="565"/>
      <c r="U80" s="565"/>
      <c r="V80" s="476" t="s">
        <v>105</v>
      </c>
      <c r="W80" s="565"/>
      <c r="X80" s="565"/>
    </row>
    <row r="81" spans="1:27" ht="42" customHeight="1">
      <c r="A81" s="469" t="s">
        <v>92</v>
      </c>
      <c r="B81" s="563" t="s">
        <v>173</v>
      </c>
      <c r="C81" s="563"/>
      <c r="D81" s="469" t="s">
        <v>92</v>
      </c>
      <c r="E81" s="563" t="s">
        <v>172</v>
      </c>
      <c r="F81" s="563"/>
      <c r="G81" s="469" t="s">
        <v>92</v>
      </c>
      <c r="H81" s="563" t="s">
        <v>171</v>
      </c>
      <c r="I81" s="563"/>
      <c r="J81" s="469" t="s">
        <v>92</v>
      </c>
      <c r="K81" s="563" t="s">
        <v>145</v>
      </c>
      <c r="L81" s="563"/>
      <c r="M81" s="469" t="s">
        <v>92</v>
      </c>
      <c r="N81" s="563" t="s">
        <v>170</v>
      </c>
      <c r="O81" s="563"/>
      <c r="P81" s="469" t="s">
        <v>92</v>
      </c>
      <c r="Q81" s="563" t="s">
        <v>163</v>
      </c>
      <c r="R81" s="563"/>
      <c r="S81" s="469" t="s">
        <v>92</v>
      </c>
      <c r="T81" s="563" t="s">
        <v>169</v>
      </c>
      <c r="U81" s="563"/>
      <c r="V81" s="469" t="s">
        <v>92</v>
      </c>
      <c r="W81" s="563" t="s">
        <v>168</v>
      </c>
      <c r="X81" s="563"/>
    </row>
    <row r="82" spans="1:27" ht="57" customHeight="1">
      <c r="A82" s="469" t="s">
        <v>81</v>
      </c>
      <c r="B82" s="563" t="s">
        <v>90</v>
      </c>
      <c r="C82" s="563"/>
      <c r="D82" s="469" t="s">
        <v>81</v>
      </c>
      <c r="E82" s="564" t="s">
        <v>167</v>
      </c>
      <c r="F82" s="564"/>
      <c r="G82" s="469" t="s">
        <v>81</v>
      </c>
      <c r="H82" s="564" t="s">
        <v>166</v>
      </c>
      <c r="I82" s="564"/>
      <c r="J82" s="469" t="s">
        <v>81</v>
      </c>
      <c r="K82" s="564" t="s">
        <v>165</v>
      </c>
      <c r="L82" s="564"/>
      <c r="M82" s="469" t="s">
        <v>81</v>
      </c>
      <c r="N82" s="564" t="s">
        <v>164</v>
      </c>
      <c r="O82" s="564"/>
      <c r="P82" s="469" t="s">
        <v>81</v>
      </c>
      <c r="Q82" s="564" t="s">
        <v>163</v>
      </c>
      <c r="R82" s="564"/>
      <c r="S82" s="469" t="s">
        <v>81</v>
      </c>
      <c r="T82" s="564" t="s">
        <v>162</v>
      </c>
      <c r="U82" s="564"/>
      <c r="V82" s="469" t="s">
        <v>81</v>
      </c>
      <c r="W82" s="564" t="s">
        <v>161</v>
      </c>
      <c r="X82" s="564"/>
    </row>
    <row r="83" spans="1:27" ht="38.25" customHeight="1">
      <c r="A83" s="469" t="s">
        <v>78</v>
      </c>
      <c r="B83" s="564" t="s">
        <v>79</v>
      </c>
      <c r="C83" s="564"/>
      <c r="D83" s="469" t="s">
        <v>78</v>
      </c>
      <c r="E83" s="575" t="s">
        <v>5544</v>
      </c>
      <c r="F83" s="575"/>
      <c r="G83" s="469" t="s">
        <v>78</v>
      </c>
      <c r="H83" s="564" t="s">
        <v>5543</v>
      </c>
      <c r="I83" s="564"/>
      <c r="J83" s="469" t="s">
        <v>78</v>
      </c>
      <c r="K83" s="564" t="s">
        <v>5542</v>
      </c>
      <c r="L83" s="564"/>
      <c r="M83" s="469" t="s">
        <v>78</v>
      </c>
      <c r="N83" s="564" t="s">
        <v>5541</v>
      </c>
      <c r="O83" s="564"/>
      <c r="P83" s="469" t="s">
        <v>78</v>
      </c>
      <c r="Q83" s="564" t="s">
        <v>5540</v>
      </c>
      <c r="R83" s="564"/>
      <c r="S83" s="469" t="s">
        <v>78</v>
      </c>
      <c r="T83" s="563" t="s">
        <v>5539</v>
      </c>
      <c r="U83" s="564"/>
      <c r="V83" s="469" t="s">
        <v>78</v>
      </c>
      <c r="W83" s="564" t="s">
        <v>5538</v>
      </c>
      <c r="X83" s="564"/>
    </row>
    <row r="84" spans="1:27" ht="24.75" customHeight="1">
      <c r="A84" s="469" t="s">
        <v>0</v>
      </c>
      <c r="B84" s="469" t="s">
        <v>77</v>
      </c>
      <c r="C84" s="469" t="s">
        <v>76</v>
      </c>
      <c r="D84" s="469" t="s">
        <v>75</v>
      </c>
      <c r="E84" s="469" t="s">
        <v>74</v>
      </c>
      <c r="F84" s="469" t="s">
        <v>73</v>
      </c>
      <c r="G84" s="469" t="s">
        <v>75</v>
      </c>
      <c r="H84" s="469" t="s">
        <v>74</v>
      </c>
      <c r="I84" s="469" t="s">
        <v>73</v>
      </c>
      <c r="J84" s="469" t="s">
        <v>75</v>
      </c>
      <c r="K84" s="469" t="s">
        <v>74</v>
      </c>
      <c r="L84" s="469" t="s">
        <v>73</v>
      </c>
      <c r="M84" s="469" t="s">
        <v>75</v>
      </c>
      <c r="N84" s="469" t="s">
        <v>74</v>
      </c>
      <c r="O84" s="469" t="s">
        <v>73</v>
      </c>
      <c r="P84" s="469" t="s">
        <v>75</v>
      </c>
      <c r="Q84" s="469" t="s">
        <v>74</v>
      </c>
      <c r="R84" s="469" t="s">
        <v>73</v>
      </c>
      <c r="S84" s="469" t="s">
        <v>75</v>
      </c>
      <c r="T84" s="469" t="s">
        <v>74</v>
      </c>
      <c r="U84" s="469" t="s">
        <v>73</v>
      </c>
      <c r="V84" s="469" t="s">
        <v>75</v>
      </c>
      <c r="W84" s="469" t="s">
        <v>74</v>
      </c>
      <c r="X84" s="469" t="s">
        <v>73</v>
      </c>
    </row>
    <row r="85" spans="1:27" ht="24.75" customHeight="1">
      <c r="A85" s="469">
        <v>2014</v>
      </c>
      <c r="B85" s="473">
        <f t="shared" ref="B85:B91" si="8">AVERAGE(E85,((H85+K85)/2),((N85+Q85+T85)/3),W85)</f>
        <v>0</v>
      </c>
      <c r="C85" s="483"/>
      <c r="D85" s="469">
        <v>2014</v>
      </c>
      <c r="E85" s="463">
        <v>0</v>
      </c>
      <c r="F85" s="462" t="s">
        <v>5537</v>
      </c>
      <c r="G85" s="469">
        <v>2014</v>
      </c>
      <c r="H85" s="465">
        <v>0</v>
      </c>
      <c r="I85" s="472" t="s">
        <v>5535</v>
      </c>
      <c r="J85" s="469">
        <v>2014</v>
      </c>
      <c r="K85" s="465">
        <v>0</v>
      </c>
      <c r="L85" s="484" t="s">
        <v>5535</v>
      </c>
      <c r="M85" s="469">
        <v>2014</v>
      </c>
      <c r="N85" s="465">
        <v>0</v>
      </c>
      <c r="O85" s="484" t="s">
        <v>5535</v>
      </c>
      <c r="P85" s="469">
        <v>2014</v>
      </c>
      <c r="Q85" s="465">
        <v>0</v>
      </c>
      <c r="R85" s="462" t="s">
        <v>5535</v>
      </c>
      <c r="S85" s="469">
        <v>2014</v>
      </c>
      <c r="T85" s="465">
        <v>0</v>
      </c>
      <c r="U85" s="462" t="s">
        <v>5536</v>
      </c>
      <c r="V85" s="469">
        <v>2014</v>
      </c>
      <c r="W85" s="465">
        <v>0</v>
      </c>
      <c r="X85" s="462" t="s">
        <v>5535</v>
      </c>
    </row>
    <row r="86" spans="1:27" ht="24.75" customHeight="1">
      <c r="A86" s="469">
        <v>2015</v>
      </c>
      <c r="B86" s="473">
        <f t="shared" si="8"/>
        <v>0</v>
      </c>
      <c r="C86" s="473"/>
      <c r="D86" s="469">
        <v>2015</v>
      </c>
      <c r="E86" s="463">
        <v>0</v>
      </c>
      <c r="F86" s="472"/>
      <c r="G86" s="469">
        <v>2015</v>
      </c>
      <c r="H86" s="465">
        <v>0</v>
      </c>
      <c r="I86" s="472"/>
      <c r="J86" s="469">
        <v>2015</v>
      </c>
      <c r="K86" s="465">
        <v>0</v>
      </c>
      <c r="L86" s="472"/>
      <c r="M86" s="469">
        <v>2015</v>
      </c>
      <c r="N86" s="465">
        <v>0</v>
      </c>
      <c r="O86" s="472"/>
      <c r="P86" s="469">
        <v>2015</v>
      </c>
      <c r="Q86" s="465">
        <v>0</v>
      </c>
      <c r="R86" s="472"/>
      <c r="S86" s="469">
        <v>2015</v>
      </c>
      <c r="T86" s="465">
        <v>0</v>
      </c>
      <c r="U86" s="472"/>
      <c r="V86" s="469">
        <v>2015</v>
      </c>
      <c r="W86" s="465">
        <v>0</v>
      </c>
      <c r="X86" s="462"/>
    </row>
    <row r="87" spans="1:27" ht="24.75" customHeight="1">
      <c r="A87" s="469">
        <v>2016</v>
      </c>
      <c r="B87" s="473">
        <f t="shared" si="8"/>
        <v>0</v>
      </c>
      <c r="C87" s="473"/>
      <c r="D87" s="469">
        <v>2016</v>
      </c>
      <c r="E87" s="463">
        <v>0</v>
      </c>
      <c r="F87" s="472"/>
      <c r="G87" s="469">
        <v>2016</v>
      </c>
      <c r="H87" s="465">
        <v>0</v>
      </c>
      <c r="I87" s="472"/>
      <c r="J87" s="469">
        <v>2016</v>
      </c>
      <c r="K87" s="465">
        <v>0</v>
      </c>
      <c r="L87" s="472"/>
      <c r="M87" s="469">
        <v>2016</v>
      </c>
      <c r="N87" s="465">
        <v>0</v>
      </c>
      <c r="O87" s="472"/>
      <c r="P87" s="469">
        <v>2016</v>
      </c>
      <c r="Q87" s="465">
        <v>0</v>
      </c>
      <c r="R87" s="472"/>
      <c r="S87" s="469">
        <v>2016</v>
      </c>
      <c r="T87" s="465">
        <v>0</v>
      </c>
      <c r="U87" s="472"/>
      <c r="V87" s="469">
        <v>2016</v>
      </c>
      <c r="W87" s="465">
        <v>0</v>
      </c>
      <c r="X87" s="462"/>
    </row>
    <row r="88" spans="1:27" ht="24.75" customHeight="1">
      <c r="A88" s="469">
        <v>2017</v>
      </c>
      <c r="B88" s="473">
        <f t="shared" si="8"/>
        <v>0</v>
      </c>
      <c r="C88" s="473"/>
      <c r="D88" s="469">
        <v>2017</v>
      </c>
      <c r="E88" s="463">
        <v>0</v>
      </c>
      <c r="F88" s="472"/>
      <c r="G88" s="469">
        <v>2017</v>
      </c>
      <c r="H88" s="465">
        <v>0</v>
      </c>
      <c r="I88" s="472"/>
      <c r="J88" s="469">
        <v>2017</v>
      </c>
      <c r="K88" s="465">
        <v>0</v>
      </c>
      <c r="L88" s="472"/>
      <c r="M88" s="469">
        <v>2017</v>
      </c>
      <c r="N88" s="465">
        <v>0</v>
      </c>
      <c r="O88" s="472"/>
      <c r="P88" s="469">
        <v>2017</v>
      </c>
      <c r="Q88" s="465">
        <v>0</v>
      </c>
      <c r="R88" s="472"/>
      <c r="S88" s="469">
        <v>2017</v>
      </c>
      <c r="T88" s="465">
        <v>0</v>
      </c>
      <c r="U88" s="472"/>
      <c r="V88" s="469">
        <v>2017</v>
      </c>
      <c r="W88" s="465">
        <v>0</v>
      </c>
      <c r="X88" s="462"/>
    </row>
    <row r="89" spans="1:27" ht="24.75" customHeight="1">
      <c r="A89" s="469">
        <v>2018</v>
      </c>
      <c r="B89" s="473">
        <f t="shared" si="8"/>
        <v>16.666666666666668</v>
      </c>
      <c r="C89" s="473"/>
      <c r="D89" s="469">
        <v>2018</v>
      </c>
      <c r="E89" s="463">
        <v>0</v>
      </c>
      <c r="F89" s="462" t="s">
        <v>5534</v>
      </c>
      <c r="G89" s="469">
        <v>2018</v>
      </c>
      <c r="H89" s="465">
        <v>100</v>
      </c>
      <c r="I89" s="472" t="s">
        <v>5533</v>
      </c>
      <c r="J89" s="469">
        <v>2018</v>
      </c>
      <c r="K89" s="465">
        <v>0</v>
      </c>
      <c r="L89" s="462" t="s">
        <v>5532</v>
      </c>
      <c r="M89" s="469">
        <v>2018</v>
      </c>
      <c r="N89" s="465">
        <v>50</v>
      </c>
      <c r="O89" s="462" t="s">
        <v>5531</v>
      </c>
      <c r="P89" s="469">
        <v>2018</v>
      </c>
      <c r="Q89" s="465">
        <v>0</v>
      </c>
      <c r="R89" s="472" t="s">
        <v>5530</v>
      </c>
      <c r="S89" s="469">
        <v>2018</v>
      </c>
      <c r="T89" s="465">
        <v>0</v>
      </c>
      <c r="U89" s="472" t="s">
        <v>5529</v>
      </c>
      <c r="V89" s="469">
        <v>2018</v>
      </c>
      <c r="W89" s="465">
        <v>0</v>
      </c>
      <c r="X89" s="462" t="s">
        <v>5528</v>
      </c>
    </row>
    <row r="90" spans="1:27" ht="24.75" customHeight="1">
      <c r="A90" s="469">
        <v>2019</v>
      </c>
      <c r="B90" s="473">
        <f t="shared" si="8"/>
        <v>16.666666666666668</v>
      </c>
      <c r="C90" s="473"/>
      <c r="D90" s="469">
        <v>2019</v>
      </c>
      <c r="E90" s="463">
        <v>0</v>
      </c>
      <c r="F90" s="472"/>
      <c r="G90" s="469">
        <v>2019</v>
      </c>
      <c r="H90" s="465">
        <v>100</v>
      </c>
      <c r="I90" s="472"/>
      <c r="J90" s="469">
        <v>2019</v>
      </c>
      <c r="K90" s="465">
        <v>0</v>
      </c>
      <c r="L90" s="472"/>
      <c r="M90" s="469">
        <v>2019</v>
      </c>
      <c r="N90" s="465">
        <v>50</v>
      </c>
      <c r="O90" s="472"/>
      <c r="P90" s="469">
        <v>2019</v>
      </c>
      <c r="Q90" s="465">
        <v>0</v>
      </c>
      <c r="R90" s="472"/>
      <c r="S90" s="469">
        <v>2019</v>
      </c>
      <c r="T90" s="465">
        <v>0</v>
      </c>
      <c r="U90" s="472"/>
      <c r="V90" s="469">
        <v>2019</v>
      </c>
      <c r="W90" s="465">
        <v>0</v>
      </c>
      <c r="X90" s="462"/>
    </row>
    <row r="91" spans="1:27" ht="24.75" customHeight="1">
      <c r="A91" s="469">
        <v>2020</v>
      </c>
      <c r="B91" s="473">
        <f t="shared" si="8"/>
        <v>16.666666666666668</v>
      </c>
      <c r="C91" s="483"/>
      <c r="D91" s="469">
        <v>2020</v>
      </c>
      <c r="E91" s="463">
        <v>0</v>
      </c>
      <c r="F91" s="462" t="s">
        <v>5527</v>
      </c>
      <c r="G91" s="469">
        <v>2020</v>
      </c>
      <c r="H91" s="465">
        <v>100</v>
      </c>
      <c r="I91" s="472"/>
      <c r="J91" s="469">
        <v>2020</v>
      </c>
      <c r="K91" s="465">
        <v>0</v>
      </c>
      <c r="L91" s="472"/>
      <c r="M91" s="469">
        <v>2020</v>
      </c>
      <c r="N91" s="465">
        <v>50</v>
      </c>
      <c r="O91" s="472"/>
      <c r="P91" s="469">
        <v>2020</v>
      </c>
      <c r="Q91" s="465">
        <v>0</v>
      </c>
      <c r="R91" s="472"/>
      <c r="S91" s="469">
        <v>2020</v>
      </c>
      <c r="T91" s="465">
        <v>0</v>
      </c>
      <c r="U91" s="472"/>
      <c r="V91" s="469">
        <v>2020</v>
      </c>
      <c r="W91" s="465">
        <v>0</v>
      </c>
      <c r="X91" s="462"/>
    </row>
    <row r="92" spans="1:27" ht="24.75" customHeight="1"/>
    <row r="93" spans="1:27" ht="24.75" customHeight="1">
      <c r="A93" s="476" t="s">
        <v>114</v>
      </c>
      <c r="B93" s="554" t="s">
        <v>154</v>
      </c>
      <c r="C93" s="554"/>
      <c r="D93" s="554"/>
      <c r="E93" s="554"/>
      <c r="F93" s="554"/>
      <c r="G93" s="554"/>
      <c r="H93" s="554"/>
      <c r="I93" s="554"/>
      <c r="J93" s="554"/>
      <c r="K93" s="554"/>
      <c r="L93" s="554"/>
      <c r="M93" s="554"/>
      <c r="N93" s="554"/>
      <c r="O93" s="554"/>
      <c r="P93" s="554"/>
      <c r="Q93" s="554"/>
      <c r="R93" s="554"/>
      <c r="S93" s="554"/>
      <c r="T93" s="554"/>
      <c r="U93" s="554"/>
      <c r="V93" s="554"/>
      <c r="W93" s="554"/>
      <c r="X93" s="554"/>
      <c r="Y93" s="554"/>
      <c r="Z93" s="554"/>
      <c r="AA93" s="554"/>
    </row>
    <row r="94" spans="1:27" ht="24.75" customHeight="1">
      <c r="A94" s="476" t="s">
        <v>106</v>
      </c>
      <c r="B94" s="555" t="s">
        <v>55</v>
      </c>
      <c r="C94" s="555"/>
      <c r="D94" s="476" t="s">
        <v>106</v>
      </c>
      <c r="E94" s="556" t="s">
        <v>56</v>
      </c>
      <c r="F94" s="556"/>
      <c r="G94" s="476" t="s">
        <v>106</v>
      </c>
      <c r="H94" s="556" t="s">
        <v>57</v>
      </c>
      <c r="I94" s="556"/>
      <c r="J94" s="476" t="s">
        <v>106</v>
      </c>
      <c r="K94" s="556" t="s">
        <v>153</v>
      </c>
      <c r="L94" s="556"/>
      <c r="M94" s="476" t="s">
        <v>106</v>
      </c>
      <c r="N94" s="556"/>
      <c r="O94" s="556"/>
      <c r="P94" s="476" t="s">
        <v>106</v>
      </c>
      <c r="Q94" s="556"/>
      <c r="R94" s="556"/>
      <c r="S94" s="476" t="s">
        <v>106</v>
      </c>
      <c r="T94" s="556"/>
      <c r="U94" s="556"/>
      <c r="V94" s="476" t="s">
        <v>106</v>
      </c>
      <c r="W94" s="556"/>
      <c r="X94" s="556"/>
      <c r="Y94" s="476" t="s">
        <v>106</v>
      </c>
      <c r="Z94" s="556" t="s">
        <v>61</v>
      </c>
      <c r="AA94" s="556"/>
    </row>
    <row r="95" spans="1:27" ht="24.75" customHeight="1">
      <c r="A95" s="476" t="s">
        <v>105</v>
      </c>
      <c r="B95" s="469"/>
      <c r="C95" s="469"/>
      <c r="D95" s="476" t="s">
        <v>105</v>
      </c>
      <c r="E95" s="477"/>
      <c r="F95" s="477"/>
      <c r="G95" s="476" t="s">
        <v>105</v>
      </c>
      <c r="H95" s="565"/>
      <c r="I95" s="565"/>
      <c r="J95" s="476" t="s">
        <v>105</v>
      </c>
      <c r="K95" s="565"/>
      <c r="L95" s="565"/>
      <c r="M95" s="476" t="s">
        <v>105</v>
      </c>
      <c r="N95" s="565" t="s">
        <v>59</v>
      </c>
      <c r="O95" s="565"/>
      <c r="P95" s="476" t="s">
        <v>105</v>
      </c>
      <c r="Q95" s="565" t="s">
        <v>152</v>
      </c>
      <c r="R95" s="565"/>
      <c r="S95" s="476" t="s">
        <v>105</v>
      </c>
      <c r="T95" s="565" t="s">
        <v>60</v>
      </c>
      <c r="U95" s="565"/>
      <c r="V95" s="476" t="s">
        <v>105</v>
      </c>
      <c r="W95" s="565" t="s">
        <v>151</v>
      </c>
      <c r="X95" s="565"/>
      <c r="Y95" s="476" t="s">
        <v>105</v>
      </c>
      <c r="Z95" s="565"/>
      <c r="AA95" s="565"/>
    </row>
    <row r="96" spans="1:27" ht="36" customHeight="1">
      <c r="A96" s="469" t="s">
        <v>92</v>
      </c>
      <c r="B96" s="563" t="s">
        <v>150</v>
      </c>
      <c r="C96" s="563"/>
      <c r="D96" s="469" t="s">
        <v>92</v>
      </c>
      <c r="E96" s="563" t="s">
        <v>149</v>
      </c>
      <c r="F96" s="563"/>
      <c r="G96" s="469" t="s">
        <v>92</v>
      </c>
      <c r="H96" s="572" t="s">
        <v>1569</v>
      </c>
      <c r="I96" s="572"/>
      <c r="J96" s="469" t="s">
        <v>92</v>
      </c>
      <c r="K96" s="563" t="s">
        <v>148</v>
      </c>
      <c r="L96" s="563"/>
      <c r="M96" s="469" t="s">
        <v>92</v>
      </c>
      <c r="N96" s="563" t="s">
        <v>147</v>
      </c>
      <c r="O96" s="563"/>
      <c r="P96" s="469" t="s">
        <v>92</v>
      </c>
      <c r="Q96" s="563" t="s">
        <v>146</v>
      </c>
      <c r="R96" s="563"/>
      <c r="S96" s="469" t="s">
        <v>92</v>
      </c>
      <c r="T96" s="563" t="s">
        <v>145</v>
      </c>
      <c r="U96" s="563"/>
      <c r="V96" s="469" t="s">
        <v>92</v>
      </c>
      <c r="W96" s="563" t="s">
        <v>144</v>
      </c>
      <c r="X96" s="563"/>
      <c r="Y96" s="469" t="s">
        <v>92</v>
      </c>
      <c r="Z96" s="563" t="s">
        <v>143</v>
      </c>
      <c r="AA96" s="563"/>
    </row>
    <row r="97" spans="1:33" ht="54" customHeight="1">
      <c r="A97" s="469" t="s">
        <v>81</v>
      </c>
      <c r="B97" s="563" t="s">
        <v>90</v>
      </c>
      <c r="C97" s="563"/>
      <c r="D97" s="469" t="s">
        <v>81</v>
      </c>
      <c r="E97" s="564" t="s">
        <v>142</v>
      </c>
      <c r="F97" s="564"/>
      <c r="G97" s="469" t="s">
        <v>81</v>
      </c>
      <c r="H97" s="575" t="s">
        <v>1570</v>
      </c>
      <c r="I97" s="575"/>
      <c r="J97" s="469" t="s">
        <v>81</v>
      </c>
      <c r="K97" s="564" t="s">
        <v>141</v>
      </c>
      <c r="L97" s="564"/>
      <c r="M97" s="469" t="s">
        <v>81</v>
      </c>
      <c r="N97" s="564" t="s">
        <v>140</v>
      </c>
      <c r="O97" s="564"/>
      <c r="P97" s="469" t="s">
        <v>81</v>
      </c>
      <c r="Q97" s="564" t="s">
        <v>139</v>
      </c>
      <c r="R97" s="564"/>
      <c r="S97" s="469" t="s">
        <v>81</v>
      </c>
      <c r="T97" s="564" t="s">
        <v>138</v>
      </c>
      <c r="U97" s="564"/>
      <c r="V97" s="469" t="s">
        <v>81</v>
      </c>
      <c r="W97" s="564" t="s">
        <v>137</v>
      </c>
      <c r="X97" s="564"/>
      <c r="Y97" s="469" t="s">
        <v>81</v>
      </c>
      <c r="Z97" s="564" t="s">
        <v>136</v>
      </c>
      <c r="AA97" s="564"/>
    </row>
    <row r="98" spans="1:33" ht="90.75" customHeight="1">
      <c r="A98" s="469" t="s">
        <v>78</v>
      </c>
      <c r="B98" s="564" t="s">
        <v>79</v>
      </c>
      <c r="C98" s="564"/>
      <c r="D98" s="469" t="s">
        <v>78</v>
      </c>
      <c r="E98" s="563" t="s">
        <v>5526</v>
      </c>
      <c r="F98" s="564"/>
      <c r="G98" s="469" t="s">
        <v>78</v>
      </c>
      <c r="H98" s="575" t="s">
        <v>5525</v>
      </c>
      <c r="I98" s="575"/>
      <c r="J98" s="469" t="s">
        <v>78</v>
      </c>
      <c r="K98" s="564" t="s">
        <v>79</v>
      </c>
      <c r="L98" s="564"/>
      <c r="M98" s="469" t="s">
        <v>78</v>
      </c>
      <c r="N98" s="564" t="s">
        <v>5524</v>
      </c>
      <c r="O98" s="564"/>
      <c r="P98" s="469" t="s">
        <v>78</v>
      </c>
      <c r="Q98" s="564" t="s">
        <v>5523</v>
      </c>
      <c r="R98" s="564"/>
      <c r="S98" s="469" t="s">
        <v>78</v>
      </c>
      <c r="T98" s="564" t="s">
        <v>5522</v>
      </c>
      <c r="U98" s="564"/>
      <c r="V98" s="469" t="s">
        <v>78</v>
      </c>
      <c r="W98" s="564" t="s">
        <v>5521</v>
      </c>
      <c r="X98" s="564"/>
      <c r="Y98" s="469" t="s">
        <v>78</v>
      </c>
      <c r="Z98" s="572" t="s">
        <v>5520</v>
      </c>
      <c r="AA98" s="575"/>
    </row>
    <row r="99" spans="1:33" ht="22.9" customHeight="1">
      <c r="A99" s="469" t="s">
        <v>75</v>
      </c>
      <c r="B99" s="469" t="s">
        <v>74</v>
      </c>
      <c r="C99" s="469" t="s">
        <v>73</v>
      </c>
      <c r="D99" s="469" t="s">
        <v>75</v>
      </c>
      <c r="E99" s="469" t="s">
        <v>74</v>
      </c>
      <c r="F99" s="469" t="s">
        <v>73</v>
      </c>
      <c r="G99" s="469" t="s">
        <v>75</v>
      </c>
      <c r="H99" s="469" t="s">
        <v>74</v>
      </c>
      <c r="I99" s="469" t="s">
        <v>73</v>
      </c>
      <c r="J99" s="469" t="s">
        <v>75</v>
      </c>
      <c r="K99" s="469" t="s">
        <v>74</v>
      </c>
      <c r="L99" s="469" t="s">
        <v>73</v>
      </c>
      <c r="M99" s="469" t="s">
        <v>75</v>
      </c>
      <c r="N99" s="469" t="s">
        <v>74</v>
      </c>
      <c r="O99" s="469" t="s">
        <v>73</v>
      </c>
      <c r="P99" s="469" t="s">
        <v>75</v>
      </c>
      <c r="Q99" s="469" t="s">
        <v>74</v>
      </c>
      <c r="R99" s="469" t="s">
        <v>73</v>
      </c>
      <c r="S99" s="469" t="s">
        <v>75</v>
      </c>
      <c r="T99" s="469" t="s">
        <v>74</v>
      </c>
      <c r="U99" s="469" t="s">
        <v>73</v>
      </c>
      <c r="V99" s="469" t="s">
        <v>75</v>
      </c>
      <c r="W99" s="469" t="s">
        <v>74</v>
      </c>
      <c r="X99" s="469" t="s">
        <v>73</v>
      </c>
      <c r="Y99" s="469" t="s">
        <v>75</v>
      </c>
      <c r="Z99" s="469" t="s">
        <v>74</v>
      </c>
      <c r="AA99" s="469" t="s">
        <v>73</v>
      </c>
    </row>
    <row r="100" spans="1:33" ht="21" customHeight="1">
      <c r="A100" s="469">
        <v>2014</v>
      </c>
      <c r="B100" s="473">
        <f t="shared" ref="B100:B107" si="9">AVERAGE(E100,H100,K100,Z100)</f>
        <v>9.375</v>
      </c>
      <c r="C100" s="473"/>
      <c r="D100" s="469">
        <v>2014</v>
      </c>
      <c r="E100" s="465">
        <v>0</v>
      </c>
      <c r="F100" s="462" t="s">
        <v>5519</v>
      </c>
      <c r="G100" s="469">
        <v>2014</v>
      </c>
      <c r="H100" s="465">
        <v>0</v>
      </c>
      <c r="I100" s="462" t="s">
        <v>5518</v>
      </c>
      <c r="J100" s="469">
        <v>2014</v>
      </c>
      <c r="K100" s="473">
        <f t="shared" ref="K100:K107" si="10">AVERAGE(N100,Q100,T100,W100)</f>
        <v>37.5</v>
      </c>
      <c r="L100" s="465"/>
      <c r="M100" s="469">
        <v>2014</v>
      </c>
      <c r="N100" s="465">
        <v>0</v>
      </c>
      <c r="O100" s="462" t="s">
        <v>5517</v>
      </c>
      <c r="P100" s="469">
        <v>2014</v>
      </c>
      <c r="Q100" s="463">
        <v>100</v>
      </c>
      <c r="R100" s="462" t="s">
        <v>5516</v>
      </c>
      <c r="S100" s="469">
        <v>2014</v>
      </c>
      <c r="T100" s="463">
        <v>50</v>
      </c>
      <c r="U100" s="462" t="s">
        <v>5515</v>
      </c>
      <c r="V100" s="469">
        <v>2014</v>
      </c>
      <c r="W100" s="463">
        <v>0</v>
      </c>
      <c r="X100" s="462" t="s">
        <v>5514</v>
      </c>
      <c r="Y100" s="465">
        <v>2014</v>
      </c>
      <c r="Z100" s="466">
        <v>0</v>
      </c>
      <c r="AA100" s="462" t="s">
        <v>5513</v>
      </c>
    </row>
    <row r="101" spans="1:33" ht="21" customHeight="1">
      <c r="A101" s="469">
        <v>2015</v>
      </c>
      <c r="B101" s="473">
        <f t="shared" si="9"/>
        <v>9.375</v>
      </c>
      <c r="C101" s="473"/>
      <c r="D101" s="469">
        <v>2015</v>
      </c>
      <c r="E101" s="465">
        <v>0</v>
      </c>
      <c r="F101" s="472"/>
      <c r="G101" s="469">
        <v>2015</v>
      </c>
      <c r="H101" s="465">
        <v>0</v>
      </c>
      <c r="I101" s="472"/>
      <c r="J101" s="469">
        <v>2015</v>
      </c>
      <c r="K101" s="473">
        <f t="shared" si="10"/>
        <v>37.5</v>
      </c>
      <c r="L101" s="465"/>
      <c r="M101" s="469">
        <v>2015</v>
      </c>
      <c r="N101" s="465">
        <v>0</v>
      </c>
      <c r="O101" s="472"/>
      <c r="P101" s="469">
        <v>2015</v>
      </c>
      <c r="Q101" s="463">
        <v>100</v>
      </c>
      <c r="R101" s="472"/>
      <c r="S101" s="469">
        <v>2015</v>
      </c>
      <c r="T101" s="463">
        <v>50</v>
      </c>
      <c r="U101" s="462"/>
      <c r="V101" s="469">
        <v>2015</v>
      </c>
      <c r="W101" s="463">
        <v>0</v>
      </c>
      <c r="X101" s="472"/>
      <c r="Y101" s="465">
        <v>2015</v>
      </c>
      <c r="Z101" s="466">
        <v>0</v>
      </c>
      <c r="AA101" s="462"/>
    </row>
    <row r="102" spans="1:33" ht="21" customHeight="1">
      <c r="A102" s="469">
        <v>2016</v>
      </c>
      <c r="B102" s="473">
        <f t="shared" si="9"/>
        <v>9.375</v>
      </c>
      <c r="C102" s="473"/>
      <c r="D102" s="469">
        <v>2016</v>
      </c>
      <c r="E102" s="465">
        <v>0</v>
      </c>
      <c r="F102" s="472"/>
      <c r="G102" s="469">
        <v>2016</v>
      </c>
      <c r="H102" s="465">
        <v>0</v>
      </c>
      <c r="I102" s="472"/>
      <c r="J102" s="469">
        <v>2016</v>
      </c>
      <c r="K102" s="473">
        <f t="shared" si="10"/>
        <v>37.5</v>
      </c>
      <c r="L102" s="465"/>
      <c r="M102" s="469">
        <v>2016</v>
      </c>
      <c r="N102" s="465">
        <v>0</v>
      </c>
      <c r="O102" s="472"/>
      <c r="P102" s="469">
        <v>2016</v>
      </c>
      <c r="Q102" s="463">
        <v>100</v>
      </c>
      <c r="R102" s="472"/>
      <c r="S102" s="469">
        <v>2016</v>
      </c>
      <c r="T102" s="463">
        <v>50</v>
      </c>
      <c r="U102" s="472"/>
      <c r="V102" s="469">
        <v>2016</v>
      </c>
      <c r="W102" s="463">
        <v>0</v>
      </c>
      <c r="X102" s="472"/>
      <c r="Y102" s="465">
        <v>2016</v>
      </c>
      <c r="Z102" s="466">
        <v>0</v>
      </c>
      <c r="AA102" s="462"/>
    </row>
    <row r="103" spans="1:33" ht="21" customHeight="1">
      <c r="A103" s="469">
        <v>2017</v>
      </c>
      <c r="B103" s="473">
        <f t="shared" si="9"/>
        <v>9.375</v>
      </c>
      <c r="C103" s="473"/>
      <c r="D103" s="469">
        <v>2017</v>
      </c>
      <c r="E103" s="465">
        <v>0</v>
      </c>
      <c r="F103" s="462" t="s">
        <v>5512</v>
      </c>
      <c r="G103" s="469">
        <v>2017</v>
      </c>
      <c r="H103" s="465">
        <v>0</v>
      </c>
      <c r="I103" s="472"/>
      <c r="J103" s="469">
        <v>2017</v>
      </c>
      <c r="K103" s="473">
        <f t="shared" si="10"/>
        <v>37.5</v>
      </c>
      <c r="L103" s="465"/>
      <c r="M103" s="469">
        <v>2017</v>
      </c>
      <c r="N103" s="465">
        <v>0</v>
      </c>
      <c r="O103" s="472"/>
      <c r="P103" s="469">
        <v>2017</v>
      </c>
      <c r="Q103" s="463">
        <v>100</v>
      </c>
      <c r="R103" s="472"/>
      <c r="S103" s="469">
        <v>2017</v>
      </c>
      <c r="T103" s="463">
        <v>50</v>
      </c>
      <c r="U103" s="472"/>
      <c r="V103" s="469">
        <v>2017</v>
      </c>
      <c r="W103" s="463">
        <v>0</v>
      </c>
      <c r="X103" s="472"/>
      <c r="Y103" s="465">
        <v>2017</v>
      </c>
      <c r="Z103" s="466">
        <v>0</v>
      </c>
      <c r="AA103" s="462"/>
    </row>
    <row r="104" spans="1:33" ht="21" customHeight="1">
      <c r="A104" s="469">
        <v>2018</v>
      </c>
      <c r="B104" s="473">
        <f t="shared" si="9"/>
        <v>9.375</v>
      </c>
      <c r="C104" s="473"/>
      <c r="D104" s="469">
        <v>2018</v>
      </c>
      <c r="E104" s="465">
        <v>0</v>
      </c>
      <c r="F104" s="472"/>
      <c r="G104" s="469">
        <v>2018</v>
      </c>
      <c r="H104" s="465">
        <v>0</v>
      </c>
      <c r="I104" s="472"/>
      <c r="J104" s="469">
        <v>2018</v>
      </c>
      <c r="K104" s="473">
        <f t="shared" si="10"/>
        <v>37.5</v>
      </c>
      <c r="L104" s="465"/>
      <c r="M104" s="469">
        <v>2018</v>
      </c>
      <c r="N104" s="465">
        <v>0</v>
      </c>
      <c r="O104" s="472"/>
      <c r="P104" s="469">
        <v>2018</v>
      </c>
      <c r="Q104" s="463">
        <v>100</v>
      </c>
      <c r="R104" s="472"/>
      <c r="S104" s="469">
        <v>2018</v>
      </c>
      <c r="T104" s="463">
        <v>50</v>
      </c>
      <c r="U104" s="472"/>
      <c r="V104" s="469">
        <v>2018</v>
      </c>
      <c r="W104" s="463">
        <v>0</v>
      </c>
      <c r="X104" s="472"/>
      <c r="Y104" s="465">
        <v>2018</v>
      </c>
      <c r="Z104" s="466">
        <v>0</v>
      </c>
      <c r="AA104" s="462"/>
    </row>
    <row r="105" spans="1:33" ht="21" customHeight="1">
      <c r="A105" s="469">
        <v>2019</v>
      </c>
      <c r="B105" s="473">
        <f t="shared" si="9"/>
        <v>9.375</v>
      </c>
      <c r="C105" s="473"/>
      <c r="D105" s="469">
        <v>2019</v>
      </c>
      <c r="E105" s="465">
        <v>0</v>
      </c>
      <c r="F105" s="472"/>
      <c r="G105" s="469">
        <v>2019</v>
      </c>
      <c r="H105" s="465">
        <v>0</v>
      </c>
      <c r="I105" s="472"/>
      <c r="J105" s="469">
        <v>2019</v>
      </c>
      <c r="K105" s="473">
        <f t="shared" si="10"/>
        <v>37.5</v>
      </c>
      <c r="L105" s="465"/>
      <c r="M105" s="469">
        <v>2019</v>
      </c>
      <c r="N105" s="465">
        <v>0</v>
      </c>
      <c r="O105" s="472"/>
      <c r="P105" s="469">
        <v>2019</v>
      </c>
      <c r="Q105" s="463">
        <v>100</v>
      </c>
      <c r="R105" s="472"/>
      <c r="S105" s="469">
        <v>2019</v>
      </c>
      <c r="T105" s="463">
        <v>50</v>
      </c>
      <c r="U105" s="472"/>
      <c r="V105" s="469">
        <v>2019</v>
      </c>
      <c r="W105" s="463">
        <v>0</v>
      </c>
      <c r="X105" s="472"/>
      <c r="Y105" s="465">
        <v>2019</v>
      </c>
      <c r="Z105" s="466">
        <v>0</v>
      </c>
      <c r="AA105" s="462"/>
    </row>
    <row r="106" spans="1:33" ht="21" customHeight="1">
      <c r="A106" s="469">
        <v>2020</v>
      </c>
      <c r="B106" s="473">
        <f t="shared" si="9"/>
        <v>9.375</v>
      </c>
      <c r="C106" s="473"/>
      <c r="D106" s="469">
        <v>2020</v>
      </c>
      <c r="E106" s="465">
        <v>0</v>
      </c>
      <c r="F106" s="551"/>
      <c r="G106" s="469">
        <v>2020</v>
      </c>
      <c r="H106" s="465">
        <v>0</v>
      </c>
      <c r="I106" s="472"/>
      <c r="J106" s="469">
        <v>2020</v>
      </c>
      <c r="K106" s="473">
        <f t="shared" si="10"/>
        <v>37.5</v>
      </c>
      <c r="L106" s="465"/>
      <c r="M106" s="469">
        <v>2020</v>
      </c>
      <c r="N106" s="465">
        <v>0</v>
      </c>
      <c r="O106" s="472"/>
      <c r="P106" s="469">
        <v>2020</v>
      </c>
      <c r="Q106" s="463">
        <v>100</v>
      </c>
      <c r="R106" s="472"/>
      <c r="S106" s="469">
        <v>2020</v>
      </c>
      <c r="T106" s="463">
        <v>50</v>
      </c>
      <c r="U106" s="472"/>
      <c r="V106" s="469">
        <v>2020</v>
      </c>
      <c r="W106" s="463">
        <v>0</v>
      </c>
      <c r="X106" s="472"/>
      <c r="Y106" s="465">
        <v>2020</v>
      </c>
      <c r="Z106" s="466">
        <v>0</v>
      </c>
      <c r="AA106" s="462"/>
    </row>
    <row r="107" spans="1:33" ht="23.1" customHeight="1">
      <c r="B107" s="482">
        <f t="shared" si="9"/>
        <v>34.375</v>
      </c>
      <c r="D107" s="460">
        <v>2021</v>
      </c>
      <c r="E107" s="460">
        <v>0</v>
      </c>
      <c r="F107" s="552" t="s">
        <v>5511</v>
      </c>
      <c r="H107" s="460">
        <v>0</v>
      </c>
      <c r="K107" s="473">
        <f t="shared" si="10"/>
        <v>37.5</v>
      </c>
      <c r="M107" s="460">
        <v>2021</v>
      </c>
      <c r="N107" s="460">
        <v>0</v>
      </c>
      <c r="O107" s="480" t="s">
        <v>5510</v>
      </c>
      <c r="P107" s="460">
        <v>2021</v>
      </c>
      <c r="Q107" s="460">
        <v>100</v>
      </c>
      <c r="R107" s="481" t="s">
        <v>5509</v>
      </c>
      <c r="S107" s="460">
        <v>2021</v>
      </c>
      <c r="T107" s="460">
        <v>50</v>
      </c>
      <c r="U107" s="480" t="s">
        <v>5508</v>
      </c>
      <c r="W107" s="479">
        <v>0</v>
      </c>
      <c r="Y107" s="460">
        <v>2021</v>
      </c>
      <c r="Z107" s="460">
        <v>100</v>
      </c>
      <c r="AA107" s="480" t="s">
        <v>5507</v>
      </c>
    </row>
    <row r="108" spans="1:33" ht="24.75" customHeight="1">
      <c r="W108" s="479"/>
    </row>
    <row r="109" spans="1:33" ht="24.75" customHeight="1">
      <c r="A109" s="476" t="s">
        <v>114</v>
      </c>
      <c r="B109" s="554" t="s">
        <v>135</v>
      </c>
      <c r="C109" s="554"/>
      <c r="D109" s="554"/>
      <c r="E109" s="554"/>
      <c r="F109" s="554"/>
      <c r="G109" s="554"/>
      <c r="H109" s="554"/>
      <c r="I109" s="554"/>
      <c r="J109" s="554"/>
      <c r="K109" s="554"/>
      <c r="L109" s="554"/>
      <c r="M109" s="554"/>
      <c r="N109" s="554"/>
      <c r="O109" s="554"/>
      <c r="P109" s="554"/>
      <c r="Q109" s="554"/>
      <c r="R109" s="554"/>
      <c r="S109" s="554"/>
      <c r="T109" s="554"/>
      <c r="U109" s="554"/>
      <c r="V109" s="554"/>
      <c r="W109" s="554"/>
      <c r="X109" s="554"/>
      <c r="Y109" s="554"/>
      <c r="Z109" s="554"/>
      <c r="AA109" s="554"/>
      <c r="AB109" s="554"/>
      <c r="AC109" s="554"/>
      <c r="AD109" s="554"/>
      <c r="AE109" s="554"/>
      <c r="AF109" s="554"/>
      <c r="AG109" s="554"/>
    </row>
    <row r="110" spans="1:33" ht="24.75" customHeight="1">
      <c r="A110" s="476" t="s">
        <v>106</v>
      </c>
      <c r="B110" s="555" t="s">
        <v>62</v>
      </c>
      <c r="C110" s="555"/>
      <c r="D110" s="476" t="s">
        <v>106</v>
      </c>
      <c r="E110" s="556" t="s">
        <v>63</v>
      </c>
      <c r="F110" s="556"/>
      <c r="G110" s="476" t="s">
        <v>106</v>
      </c>
      <c r="H110" s="556" t="s">
        <v>64</v>
      </c>
      <c r="I110" s="556"/>
      <c r="J110" s="476" t="s">
        <v>106</v>
      </c>
      <c r="K110" s="556"/>
      <c r="L110" s="556"/>
      <c r="M110" s="476" t="s">
        <v>106</v>
      </c>
      <c r="N110" s="556"/>
      <c r="O110" s="556"/>
      <c r="P110" s="476" t="s">
        <v>106</v>
      </c>
      <c r="Q110" s="556"/>
      <c r="R110" s="556"/>
      <c r="S110" s="476" t="s">
        <v>106</v>
      </c>
      <c r="T110" s="556"/>
      <c r="U110" s="556"/>
      <c r="V110" s="476" t="s">
        <v>106</v>
      </c>
      <c r="W110" s="556" t="s">
        <v>5506</v>
      </c>
      <c r="X110" s="556"/>
      <c r="Y110" s="476" t="s">
        <v>106</v>
      </c>
      <c r="Z110" s="556" t="s">
        <v>69</v>
      </c>
      <c r="AA110" s="556"/>
      <c r="AB110" s="476" t="s">
        <v>106</v>
      </c>
      <c r="AC110" s="556" t="s">
        <v>70</v>
      </c>
      <c r="AD110" s="556"/>
      <c r="AE110" s="476" t="s">
        <v>106</v>
      </c>
      <c r="AF110" s="556" t="s">
        <v>71</v>
      </c>
      <c r="AG110" s="556"/>
    </row>
    <row r="111" spans="1:33" ht="24.75" customHeight="1">
      <c r="A111" s="476" t="s">
        <v>105</v>
      </c>
      <c r="B111" s="469"/>
      <c r="C111" s="469"/>
      <c r="D111" s="476" t="s">
        <v>105</v>
      </c>
      <c r="E111" s="477"/>
      <c r="F111" s="477"/>
      <c r="G111" s="476" t="s">
        <v>105</v>
      </c>
      <c r="H111" s="565"/>
      <c r="I111" s="565"/>
      <c r="J111" s="476" t="s">
        <v>105</v>
      </c>
      <c r="K111" s="565" t="s">
        <v>65</v>
      </c>
      <c r="L111" s="565"/>
      <c r="M111" s="476" t="s">
        <v>105</v>
      </c>
      <c r="N111" s="565" t="s">
        <v>66</v>
      </c>
      <c r="O111" s="565"/>
      <c r="P111" s="476" t="s">
        <v>105</v>
      </c>
      <c r="Q111" s="565" t="s">
        <v>67</v>
      </c>
      <c r="R111" s="565"/>
      <c r="S111" s="476" t="s">
        <v>105</v>
      </c>
      <c r="T111" s="565" t="s">
        <v>68</v>
      </c>
      <c r="U111" s="565"/>
      <c r="V111" s="476" t="s">
        <v>105</v>
      </c>
      <c r="W111" s="565"/>
      <c r="X111" s="565"/>
      <c r="Y111" s="476" t="s">
        <v>105</v>
      </c>
      <c r="Z111" s="565"/>
      <c r="AA111" s="565"/>
      <c r="AB111" s="476" t="s">
        <v>105</v>
      </c>
      <c r="AC111" s="565"/>
      <c r="AD111" s="565"/>
      <c r="AE111" s="476" t="s">
        <v>105</v>
      </c>
      <c r="AF111" s="565"/>
      <c r="AG111" s="565"/>
    </row>
    <row r="112" spans="1:33" ht="24.75" customHeight="1">
      <c r="A112" s="469" t="s">
        <v>92</v>
      </c>
      <c r="B112" s="563" t="s">
        <v>134</v>
      </c>
      <c r="C112" s="563"/>
      <c r="D112" s="469" t="s">
        <v>92</v>
      </c>
      <c r="E112" s="563" t="s">
        <v>133</v>
      </c>
      <c r="F112" s="563"/>
      <c r="G112" s="469" t="s">
        <v>92</v>
      </c>
      <c r="H112" s="563" t="s">
        <v>132</v>
      </c>
      <c r="I112" s="563"/>
      <c r="J112" s="469" t="s">
        <v>92</v>
      </c>
      <c r="K112" s="563" t="s">
        <v>131</v>
      </c>
      <c r="L112" s="563"/>
      <c r="M112" s="469" t="s">
        <v>92</v>
      </c>
      <c r="N112" s="563" t="s">
        <v>130</v>
      </c>
      <c r="O112" s="563"/>
      <c r="P112" s="469" t="s">
        <v>92</v>
      </c>
      <c r="Q112" s="563" t="s">
        <v>129</v>
      </c>
      <c r="R112" s="563"/>
      <c r="S112" s="469" t="s">
        <v>92</v>
      </c>
      <c r="T112" s="586" t="s">
        <v>1573</v>
      </c>
      <c r="U112" s="586"/>
      <c r="V112" s="469" t="s">
        <v>92</v>
      </c>
      <c r="W112" s="563" t="s">
        <v>128</v>
      </c>
      <c r="X112" s="563"/>
      <c r="Y112" s="469" t="s">
        <v>92</v>
      </c>
      <c r="Z112" s="563" t="s">
        <v>127</v>
      </c>
      <c r="AA112" s="563"/>
      <c r="AB112" s="469" t="s">
        <v>92</v>
      </c>
      <c r="AC112" s="563" t="s">
        <v>126</v>
      </c>
      <c r="AD112" s="563"/>
      <c r="AE112" s="469" t="s">
        <v>92</v>
      </c>
      <c r="AF112" s="563" t="s">
        <v>125</v>
      </c>
      <c r="AG112" s="563"/>
    </row>
    <row r="113" spans="1:39" ht="89.25" customHeight="1">
      <c r="A113" s="469" t="s">
        <v>81</v>
      </c>
      <c r="B113" s="563" t="s">
        <v>90</v>
      </c>
      <c r="C113" s="563"/>
      <c r="D113" s="469" t="s">
        <v>81</v>
      </c>
      <c r="E113" s="564" t="s">
        <v>124</v>
      </c>
      <c r="F113" s="564"/>
      <c r="G113" s="469" t="s">
        <v>81</v>
      </c>
      <c r="H113" s="564" t="s">
        <v>123</v>
      </c>
      <c r="I113" s="564"/>
      <c r="J113" s="469" t="s">
        <v>81</v>
      </c>
      <c r="K113" s="564" t="s">
        <v>122</v>
      </c>
      <c r="L113" s="564"/>
      <c r="M113" s="469" t="s">
        <v>81</v>
      </c>
      <c r="N113" s="564" t="s">
        <v>121</v>
      </c>
      <c r="O113" s="564"/>
      <c r="P113" s="469" t="s">
        <v>81</v>
      </c>
      <c r="Q113" s="564" t="s">
        <v>120</v>
      </c>
      <c r="R113" s="564"/>
      <c r="S113" s="469" t="s">
        <v>81</v>
      </c>
      <c r="T113" s="588" t="s">
        <v>1574</v>
      </c>
      <c r="U113" s="588"/>
      <c r="V113" s="469" t="s">
        <v>81</v>
      </c>
      <c r="W113" s="564" t="s">
        <v>773</v>
      </c>
      <c r="X113" s="564"/>
      <c r="Y113" s="469" t="s">
        <v>81</v>
      </c>
      <c r="Z113" s="564" t="s">
        <v>4209</v>
      </c>
      <c r="AA113" s="564"/>
      <c r="AB113" s="469" t="s">
        <v>81</v>
      </c>
      <c r="AC113" s="564" t="s">
        <v>118</v>
      </c>
      <c r="AD113" s="564"/>
      <c r="AE113" s="469" t="s">
        <v>81</v>
      </c>
      <c r="AF113" s="564" t="s">
        <v>1668</v>
      </c>
      <c r="AG113" s="564"/>
    </row>
    <row r="114" spans="1:39" ht="94.9" customHeight="1">
      <c r="A114" s="469" t="s">
        <v>78</v>
      </c>
      <c r="B114" s="564" t="s">
        <v>79</v>
      </c>
      <c r="C114" s="564"/>
      <c r="D114" s="469" t="s">
        <v>78</v>
      </c>
      <c r="E114" s="564" t="s">
        <v>5505</v>
      </c>
      <c r="F114" s="564"/>
      <c r="G114" s="469" t="s">
        <v>78</v>
      </c>
      <c r="H114" s="564" t="s">
        <v>79</v>
      </c>
      <c r="I114" s="564"/>
      <c r="J114" s="469" t="s">
        <v>78</v>
      </c>
      <c r="K114" s="564" t="s">
        <v>5504</v>
      </c>
      <c r="L114" s="564"/>
      <c r="M114" s="469" t="s">
        <v>78</v>
      </c>
      <c r="N114" s="564" t="s">
        <v>5504</v>
      </c>
      <c r="O114" s="564"/>
      <c r="P114" s="469" t="s">
        <v>78</v>
      </c>
      <c r="Q114" s="564" t="s">
        <v>5504</v>
      </c>
      <c r="R114" s="564"/>
      <c r="S114" s="469" t="s">
        <v>78</v>
      </c>
      <c r="T114" s="564" t="s">
        <v>5504</v>
      </c>
      <c r="U114" s="564"/>
      <c r="V114" s="469" t="s">
        <v>78</v>
      </c>
      <c r="W114" s="564" t="s">
        <v>5503</v>
      </c>
      <c r="X114" s="564"/>
      <c r="Y114" s="469" t="s">
        <v>78</v>
      </c>
      <c r="Z114" s="564" t="s">
        <v>5502</v>
      </c>
      <c r="AA114" s="564"/>
      <c r="AB114" s="469" t="s">
        <v>78</v>
      </c>
      <c r="AC114" s="564" t="s">
        <v>5501</v>
      </c>
      <c r="AD114" s="564"/>
      <c r="AE114" s="469" t="s">
        <v>78</v>
      </c>
      <c r="AF114" s="564" t="s">
        <v>5500</v>
      </c>
      <c r="AG114" s="564"/>
    </row>
    <row r="115" spans="1:39" ht="24.75" customHeight="1">
      <c r="A115" s="469" t="s">
        <v>75</v>
      </c>
      <c r="B115" s="469" t="s">
        <v>74</v>
      </c>
      <c r="C115" s="469" t="s">
        <v>73</v>
      </c>
      <c r="D115" s="469" t="s">
        <v>75</v>
      </c>
      <c r="E115" s="469" t="s">
        <v>74</v>
      </c>
      <c r="F115" s="469" t="s">
        <v>73</v>
      </c>
      <c r="G115" s="469" t="s">
        <v>75</v>
      </c>
      <c r="H115" s="469" t="s">
        <v>74</v>
      </c>
      <c r="I115" s="469" t="s">
        <v>73</v>
      </c>
      <c r="J115" s="469" t="s">
        <v>75</v>
      </c>
      <c r="K115" s="469" t="s">
        <v>74</v>
      </c>
      <c r="L115" s="469" t="s">
        <v>73</v>
      </c>
      <c r="M115" s="469" t="s">
        <v>75</v>
      </c>
      <c r="N115" s="469" t="s">
        <v>74</v>
      </c>
      <c r="O115" s="469" t="s">
        <v>73</v>
      </c>
      <c r="P115" s="469" t="s">
        <v>75</v>
      </c>
      <c r="Q115" s="469" t="s">
        <v>74</v>
      </c>
      <c r="R115" s="469" t="s">
        <v>73</v>
      </c>
      <c r="S115" s="469" t="s">
        <v>75</v>
      </c>
      <c r="T115" s="469" t="s">
        <v>74</v>
      </c>
      <c r="U115" s="469" t="s">
        <v>73</v>
      </c>
      <c r="V115" s="469" t="s">
        <v>75</v>
      </c>
      <c r="W115" s="469" t="s">
        <v>74</v>
      </c>
      <c r="X115" s="469" t="s">
        <v>73</v>
      </c>
      <c r="Y115" s="469" t="s">
        <v>75</v>
      </c>
      <c r="Z115" s="469" t="s">
        <v>74</v>
      </c>
      <c r="AA115" s="469" t="s">
        <v>73</v>
      </c>
      <c r="AB115" s="469" t="s">
        <v>75</v>
      </c>
      <c r="AC115" s="469"/>
      <c r="AD115" s="469"/>
      <c r="AE115" s="469" t="s">
        <v>75</v>
      </c>
      <c r="AF115" s="469"/>
      <c r="AG115" s="469"/>
    </row>
    <row r="116" spans="1:39" ht="19.5" customHeight="1">
      <c r="A116" s="469">
        <v>2014</v>
      </c>
      <c r="B116" s="473">
        <f t="shared" ref="B116:B122" si="11">AVERAGE(E116,H116, W116,((Z116+AC116+AF116)/3))</f>
        <v>6.25</v>
      </c>
      <c r="C116" s="473"/>
      <c r="D116" s="469">
        <v>2014</v>
      </c>
      <c r="E116" s="463">
        <v>0</v>
      </c>
      <c r="F116" s="472" t="s">
        <v>5499</v>
      </c>
      <c r="G116" s="469">
        <v>2014</v>
      </c>
      <c r="H116" s="473">
        <f t="shared" ref="H116:H122" si="12">AVERAGE(K116,N116,Q116,T116)</f>
        <v>0</v>
      </c>
      <c r="I116" s="465"/>
      <c r="J116" s="469">
        <v>2014</v>
      </c>
      <c r="K116" s="465">
        <v>0</v>
      </c>
      <c r="L116" s="472"/>
      <c r="M116" s="469">
        <v>2014</v>
      </c>
      <c r="N116" s="465">
        <v>0</v>
      </c>
      <c r="O116" s="472"/>
      <c r="P116" s="469">
        <v>2014</v>
      </c>
      <c r="Q116" s="463">
        <v>0</v>
      </c>
      <c r="R116" s="472"/>
      <c r="S116" s="469">
        <v>2014</v>
      </c>
      <c r="T116" s="465">
        <v>0</v>
      </c>
      <c r="U116" s="472" t="s">
        <v>5498</v>
      </c>
      <c r="V116" s="469">
        <v>2014</v>
      </c>
      <c r="W116" s="465">
        <v>25</v>
      </c>
      <c r="X116" s="462" t="s">
        <v>5497</v>
      </c>
      <c r="Y116" s="469">
        <v>2014</v>
      </c>
      <c r="Z116" s="465">
        <v>0</v>
      </c>
      <c r="AA116" s="462" t="s">
        <v>5496</v>
      </c>
      <c r="AB116" s="469">
        <v>2014</v>
      </c>
      <c r="AC116" s="465">
        <v>0</v>
      </c>
      <c r="AD116" s="462" t="s">
        <v>5495</v>
      </c>
      <c r="AE116" s="469">
        <v>2014</v>
      </c>
      <c r="AF116" s="465">
        <v>0</v>
      </c>
      <c r="AG116" s="462"/>
    </row>
    <row r="117" spans="1:39" ht="19.5" customHeight="1">
      <c r="A117" s="469">
        <v>2015</v>
      </c>
      <c r="B117" s="473">
        <f t="shared" si="11"/>
        <v>37.5</v>
      </c>
      <c r="C117" s="473"/>
      <c r="D117" s="469">
        <v>2015</v>
      </c>
      <c r="E117" s="463">
        <v>50</v>
      </c>
      <c r="F117" s="475" t="s">
        <v>5494</v>
      </c>
      <c r="G117" s="469">
        <v>2015</v>
      </c>
      <c r="H117" s="473">
        <f t="shared" si="12"/>
        <v>50</v>
      </c>
      <c r="I117" s="465"/>
      <c r="J117" s="469">
        <v>2015</v>
      </c>
      <c r="K117" s="465">
        <v>50</v>
      </c>
      <c r="L117" s="462" t="s">
        <v>5493</v>
      </c>
      <c r="M117" s="469">
        <v>2015</v>
      </c>
      <c r="N117" s="465">
        <v>50</v>
      </c>
      <c r="O117" s="462" t="s">
        <v>5492</v>
      </c>
      <c r="P117" s="469">
        <v>2015</v>
      </c>
      <c r="Q117" s="463">
        <v>50</v>
      </c>
      <c r="R117" s="462" t="s">
        <v>5491</v>
      </c>
      <c r="S117" s="469">
        <v>2015</v>
      </c>
      <c r="T117" s="465">
        <v>50</v>
      </c>
      <c r="U117" s="474" t="s">
        <v>5490</v>
      </c>
      <c r="V117" s="469">
        <v>2015</v>
      </c>
      <c r="W117" s="465">
        <v>50</v>
      </c>
      <c r="X117" s="462" t="s">
        <v>5489</v>
      </c>
      <c r="Y117" s="469">
        <v>2015</v>
      </c>
      <c r="Z117" s="465">
        <v>0</v>
      </c>
      <c r="AA117" s="472"/>
      <c r="AB117" s="469">
        <v>2015</v>
      </c>
      <c r="AC117" s="465">
        <v>0</v>
      </c>
      <c r="AD117" s="472"/>
      <c r="AE117" s="469">
        <v>2015</v>
      </c>
      <c r="AF117" s="465">
        <v>0</v>
      </c>
      <c r="AG117" s="462" t="s">
        <v>5488</v>
      </c>
    </row>
    <row r="118" spans="1:39" ht="19.5" customHeight="1">
      <c r="A118" s="469">
        <v>2016</v>
      </c>
      <c r="B118" s="473">
        <f t="shared" si="11"/>
        <v>37.5</v>
      </c>
      <c r="C118" s="473"/>
      <c r="D118" s="469">
        <v>2016</v>
      </c>
      <c r="E118" s="463">
        <v>50</v>
      </c>
      <c r="F118" s="472"/>
      <c r="G118" s="469">
        <v>2016</v>
      </c>
      <c r="H118" s="473">
        <f t="shared" si="12"/>
        <v>50</v>
      </c>
      <c r="I118" s="465"/>
      <c r="J118" s="469">
        <v>2016</v>
      </c>
      <c r="K118" s="465">
        <v>50</v>
      </c>
      <c r="L118" s="472"/>
      <c r="M118" s="469">
        <v>2016</v>
      </c>
      <c r="N118" s="465">
        <v>50</v>
      </c>
      <c r="O118" s="472"/>
      <c r="P118" s="469">
        <v>2016</v>
      </c>
      <c r="Q118" s="463">
        <v>50</v>
      </c>
      <c r="R118" s="472"/>
      <c r="S118" s="469">
        <v>2016</v>
      </c>
      <c r="T118" s="465">
        <v>50</v>
      </c>
      <c r="U118" s="472"/>
      <c r="V118" s="469">
        <v>2016</v>
      </c>
      <c r="W118" s="465">
        <v>50</v>
      </c>
      <c r="X118" s="472"/>
      <c r="Y118" s="469">
        <v>2016</v>
      </c>
      <c r="Z118" s="465">
        <v>0</v>
      </c>
      <c r="AA118" s="472" t="s">
        <v>5487</v>
      </c>
      <c r="AB118" s="469">
        <v>2016</v>
      </c>
      <c r="AC118" s="465">
        <v>0</v>
      </c>
      <c r="AD118" s="472" t="s">
        <v>5486</v>
      </c>
      <c r="AE118" s="469">
        <v>2016</v>
      </c>
      <c r="AF118" s="465">
        <v>0</v>
      </c>
      <c r="AG118" s="462"/>
    </row>
    <row r="119" spans="1:39" ht="19.5" customHeight="1">
      <c r="A119" s="469">
        <v>2017</v>
      </c>
      <c r="B119" s="473">
        <f t="shared" si="11"/>
        <v>37.5</v>
      </c>
      <c r="C119" s="473"/>
      <c r="D119" s="469">
        <v>2017</v>
      </c>
      <c r="E119" s="463">
        <v>50</v>
      </c>
      <c r="F119" s="472"/>
      <c r="G119" s="469">
        <v>2017</v>
      </c>
      <c r="H119" s="473">
        <f t="shared" si="12"/>
        <v>50</v>
      </c>
      <c r="I119" s="465"/>
      <c r="J119" s="469">
        <v>2017</v>
      </c>
      <c r="K119" s="465">
        <v>50</v>
      </c>
      <c r="L119" s="472" t="s">
        <v>5485</v>
      </c>
      <c r="M119" s="469">
        <v>2017</v>
      </c>
      <c r="N119" s="465">
        <v>50</v>
      </c>
      <c r="O119" s="472"/>
      <c r="P119" s="469">
        <v>2017</v>
      </c>
      <c r="Q119" s="463">
        <v>50</v>
      </c>
      <c r="R119" s="472"/>
      <c r="S119" s="469">
        <v>2017</v>
      </c>
      <c r="T119" s="465">
        <v>50</v>
      </c>
      <c r="U119" s="472"/>
      <c r="V119" s="469">
        <v>2017</v>
      </c>
      <c r="W119" s="465">
        <v>50</v>
      </c>
      <c r="X119" s="472"/>
      <c r="Y119" s="469">
        <v>2017</v>
      </c>
      <c r="Z119" s="465">
        <v>0</v>
      </c>
      <c r="AA119" s="472"/>
      <c r="AB119" s="469">
        <v>2017</v>
      </c>
      <c r="AC119" s="465">
        <v>0</v>
      </c>
      <c r="AD119" s="472"/>
      <c r="AE119" s="469">
        <v>2017</v>
      </c>
      <c r="AF119" s="465">
        <v>0</v>
      </c>
      <c r="AG119" s="462" t="s">
        <v>5484</v>
      </c>
    </row>
    <row r="120" spans="1:39" ht="19.5" customHeight="1">
      <c r="A120" s="469">
        <v>2018</v>
      </c>
      <c r="B120" s="473">
        <f t="shared" si="11"/>
        <v>37.5</v>
      </c>
      <c r="C120" s="473"/>
      <c r="D120" s="469">
        <v>2018</v>
      </c>
      <c r="E120" s="463">
        <v>50</v>
      </c>
      <c r="F120" s="472"/>
      <c r="G120" s="469">
        <v>2018</v>
      </c>
      <c r="H120" s="473">
        <f t="shared" si="12"/>
        <v>50</v>
      </c>
      <c r="I120" s="465"/>
      <c r="J120" s="469">
        <v>2018</v>
      </c>
      <c r="K120" s="465">
        <v>50</v>
      </c>
      <c r="L120" s="472"/>
      <c r="M120" s="469">
        <v>2018</v>
      </c>
      <c r="N120" s="465">
        <v>50</v>
      </c>
      <c r="O120" s="472"/>
      <c r="P120" s="469">
        <v>2018</v>
      </c>
      <c r="Q120" s="463">
        <v>50</v>
      </c>
      <c r="R120" s="472"/>
      <c r="S120" s="469">
        <v>2018</v>
      </c>
      <c r="T120" s="465">
        <v>50</v>
      </c>
      <c r="U120" s="472"/>
      <c r="V120" s="469">
        <v>2018</v>
      </c>
      <c r="W120" s="465">
        <v>50</v>
      </c>
      <c r="X120" s="472"/>
      <c r="Y120" s="469">
        <v>2018</v>
      </c>
      <c r="Z120" s="465">
        <v>0</v>
      </c>
      <c r="AA120" s="472"/>
      <c r="AB120" s="469">
        <v>2018</v>
      </c>
      <c r="AC120" s="465">
        <v>0</v>
      </c>
      <c r="AD120" s="472"/>
      <c r="AE120" s="469">
        <v>2018</v>
      </c>
      <c r="AF120" s="465">
        <v>0</v>
      </c>
      <c r="AG120" s="462"/>
    </row>
    <row r="121" spans="1:39" ht="19.5" customHeight="1">
      <c r="A121" s="469">
        <v>2019</v>
      </c>
      <c r="B121" s="473">
        <f t="shared" si="11"/>
        <v>37.5</v>
      </c>
      <c r="C121" s="473"/>
      <c r="D121" s="469">
        <v>2019</v>
      </c>
      <c r="E121" s="463">
        <v>50</v>
      </c>
      <c r="F121" s="472"/>
      <c r="G121" s="469">
        <v>2019</v>
      </c>
      <c r="H121" s="473">
        <f t="shared" si="12"/>
        <v>50</v>
      </c>
      <c r="I121" s="465"/>
      <c r="J121" s="469">
        <v>2019</v>
      </c>
      <c r="K121" s="465">
        <v>50</v>
      </c>
      <c r="L121" s="472"/>
      <c r="M121" s="469">
        <v>2019</v>
      </c>
      <c r="N121" s="465">
        <v>50</v>
      </c>
      <c r="O121" s="472"/>
      <c r="P121" s="469">
        <v>2019</v>
      </c>
      <c r="Q121" s="463">
        <v>50</v>
      </c>
      <c r="R121" s="472"/>
      <c r="S121" s="469">
        <v>2019</v>
      </c>
      <c r="T121" s="465">
        <v>50</v>
      </c>
      <c r="U121" s="472"/>
      <c r="V121" s="469">
        <v>2019</v>
      </c>
      <c r="W121" s="465">
        <v>50</v>
      </c>
      <c r="X121" s="472"/>
      <c r="Y121" s="469">
        <v>2019</v>
      </c>
      <c r="Z121" s="465">
        <v>0</v>
      </c>
      <c r="AA121" s="472"/>
      <c r="AB121" s="469">
        <v>2019</v>
      </c>
      <c r="AC121" s="465">
        <v>0</v>
      </c>
      <c r="AD121" s="472"/>
      <c r="AE121" s="469">
        <v>2019</v>
      </c>
      <c r="AF121" s="465">
        <v>0</v>
      </c>
      <c r="AG121" s="462"/>
    </row>
    <row r="122" spans="1:39" ht="19.5" customHeight="1">
      <c r="A122" s="469">
        <v>2020</v>
      </c>
      <c r="B122" s="473">
        <f t="shared" si="11"/>
        <v>37.5</v>
      </c>
      <c r="C122" s="473"/>
      <c r="D122" s="469">
        <v>2020</v>
      </c>
      <c r="E122" s="463">
        <v>50</v>
      </c>
      <c r="F122" s="472"/>
      <c r="G122" s="469">
        <v>2020</v>
      </c>
      <c r="H122" s="473">
        <f t="shared" si="12"/>
        <v>50</v>
      </c>
      <c r="I122" s="465"/>
      <c r="J122" s="469">
        <v>2020</v>
      </c>
      <c r="K122" s="465">
        <v>50</v>
      </c>
      <c r="L122" s="472"/>
      <c r="M122" s="469">
        <v>2020</v>
      </c>
      <c r="N122" s="465">
        <v>50</v>
      </c>
      <c r="O122" s="472"/>
      <c r="P122" s="469">
        <v>2020</v>
      </c>
      <c r="Q122" s="463">
        <v>50</v>
      </c>
      <c r="R122" s="472"/>
      <c r="S122" s="469">
        <v>2020</v>
      </c>
      <c r="T122" s="465">
        <v>50</v>
      </c>
      <c r="U122" s="472"/>
      <c r="V122" s="469">
        <v>2020</v>
      </c>
      <c r="W122" s="465">
        <v>50</v>
      </c>
      <c r="X122" s="472"/>
      <c r="Y122" s="469">
        <v>2020</v>
      </c>
      <c r="Z122" s="465">
        <v>0</v>
      </c>
      <c r="AA122" s="472"/>
      <c r="AB122" s="469">
        <v>2020</v>
      </c>
      <c r="AC122" s="465">
        <v>0</v>
      </c>
      <c r="AD122" s="472"/>
      <c r="AE122" s="469">
        <v>2020</v>
      </c>
      <c r="AF122" s="465">
        <v>0</v>
      </c>
      <c r="AG122" s="462"/>
    </row>
    <row r="123" spans="1:39" ht="24.75" customHeight="1"/>
    <row r="124" spans="1:39" s="461" customFormat="1" ht="24.75" customHeight="1">
      <c r="A124" s="471" t="s">
        <v>114</v>
      </c>
      <c r="B124" s="554" t="s">
        <v>113</v>
      </c>
      <c r="C124" s="554"/>
      <c r="D124" s="554"/>
      <c r="E124" s="554"/>
      <c r="F124" s="554"/>
      <c r="G124" s="554"/>
      <c r="H124" s="554"/>
      <c r="I124" s="554"/>
      <c r="J124" s="554"/>
      <c r="K124" s="554"/>
      <c r="L124" s="554"/>
      <c r="M124" s="554"/>
      <c r="N124" s="554"/>
      <c r="O124" s="554"/>
      <c r="P124" s="554"/>
      <c r="Q124" s="554"/>
      <c r="R124" s="554"/>
      <c r="S124" s="554"/>
      <c r="T124" s="554"/>
      <c r="U124" s="554"/>
      <c r="V124" s="554"/>
      <c r="W124" s="554"/>
      <c r="X124" s="554"/>
      <c r="Y124" s="554"/>
      <c r="Z124" s="554"/>
      <c r="AA124" s="554"/>
      <c r="AB124" s="554"/>
      <c r="AC124" s="554"/>
      <c r="AD124" s="554"/>
      <c r="AE124" s="554"/>
      <c r="AF124" s="554"/>
      <c r="AG124" s="554"/>
      <c r="AH124" s="587"/>
      <c r="AI124" s="587"/>
      <c r="AJ124" s="587"/>
      <c r="AK124" s="587"/>
      <c r="AL124" s="587"/>
      <c r="AM124" s="587"/>
    </row>
    <row r="125" spans="1:39" s="461" customFormat="1" ht="24.75" customHeight="1">
      <c r="A125" s="471" t="s">
        <v>106</v>
      </c>
      <c r="B125" s="571" t="s">
        <v>72</v>
      </c>
      <c r="C125" s="571"/>
      <c r="D125" s="471" t="s">
        <v>106</v>
      </c>
      <c r="E125" s="571" t="s">
        <v>112</v>
      </c>
      <c r="F125" s="571"/>
      <c r="G125" s="471" t="s">
        <v>106</v>
      </c>
      <c r="H125" s="571">
        <v>148</v>
      </c>
      <c r="I125" s="571"/>
      <c r="J125" s="471" t="s">
        <v>106</v>
      </c>
      <c r="K125" s="571" t="s">
        <v>111</v>
      </c>
      <c r="L125" s="571"/>
      <c r="M125" s="471" t="s">
        <v>106</v>
      </c>
      <c r="N125" s="571">
        <v>149</v>
      </c>
      <c r="O125" s="571"/>
      <c r="P125" s="471" t="s">
        <v>106</v>
      </c>
      <c r="Q125" s="571" t="s">
        <v>110</v>
      </c>
      <c r="R125" s="571"/>
      <c r="S125" s="471" t="s">
        <v>106</v>
      </c>
      <c r="T125" s="571">
        <v>150</v>
      </c>
      <c r="U125" s="571"/>
      <c r="V125" s="471" t="s">
        <v>106</v>
      </c>
      <c r="W125" s="571" t="s">
        <v>109</v>
      </c>
      <c r="X125" s="571"/>
      <c r="Y125" s="471" t="s">
        <v>106</v>
      </c>
      <c r="Z125" s="571" t="s">
        <v>108</v>
      </c>
      <c r="AA125" s="571"/>
      <c r="AB125" s="471" t="s">
        <v>106</v>
      </c>
      <c r="AC125" s="571" t="s">
        <v>107</v>
      </c>
      <c r="AD125" s="571"/>
      <c r="AE125" s="471" t="s">
        <v>106</v>
      </c>
      <c r="AF125" s="571">
        <v>159</v>
      </c>
      <c r="AG125" s="571"/>
      <c r="AH125" s="471" t="s">
        <v>106</v>
      </c>
      <c r="AI125" s="571">
        <v>163</v>
      </c>
      <c r="AJ125" s="571"/>
      <c r="AK125" s="471" t="s">
        <v>106</v>
      </c>
      <c r="AL125" s="571">
        <v>165</v>
      </c>
      <c r="AM125" s="571"/>
    </row>
    <row r="126" spans="1:39" s="461" customFormat="1" ht="24.75" customHeight="1">
      <c r="A126" s="471" t="s">
        <v>105</v>
      </c>
      <c r="B126" s="464"/>
      <c r="C126" s="464"/>
      <c r="D126" s="471" t="s">
        <v>105</v>
      </c>
      <c r="E126" s="576"/>
      <c r="F126" s="576"/>
      <c r="G126" s="471" t="s">
        <v>105</v>
      </c>
      <c r="H126" s="576"/>
      <c r="I126" s="576"/>
      <c r="J126" s="471" t="s">
        <v>105</v>
      </c>
      <c r="K126" s="576"/>
      <c r="L126" s="576"/>
      <c r="M126" s="471" t="s">
        <v>105</v>
      </c>
      <c r="N126" s="576"/>
      <c r="O126" s="576"/>
      <c r="P126" s="471" t="s">
        <v>105</v>
      </c>
      <c r="Q126" s="576"/>
      <c r="R126" s="576"/>
      <c r="S126" s="471" t="s">
        <v>105</v>
      </c>
      <c r="T126" s="576"/>
      <c r="U126" s="576"/>
      <c r="V126" s="471" t="s">
        <v>105</v>
      </c>
      <c r="W126" s="576"/>
      <c r="X126" s="576"/>
      <c r="Y126" s="471" t="s">
        <v>105</v>
      </c>
      <c r="Z126" s="576"/>
      <c r="AA126" s="576"/>
      <c r="AB126" s="471" t="s">
        <v>105</v>
      </c>
      <c r="AC126" s="576"/>
      <c r="AD126" s="576"/>
      <c r="AE126" s="471" t="s">
        <v>105</v>
      </c>
      <c r="AF126" s="576"/>
      <c r="AG126" s="576"/>
      <c r="AH126" s="471" t="s">
        <v>105</v>
      </c>
      <c r="AI126" s="576"/>
      <c r="AJ126" s="576"/>
      <c r="AK126" s="471" t="s">
        <v>105</v>
      </c>
      <c r="AL126" s="576"/>
      <c r="AM126" s="576"/>
    </row>
    <row r="127" spans="1:39" s="461" customFormat="1" ht="45" customHeight="1">
      <c r="A127" s="464" t="s">
        <v>92</v>
      </c>
      <c r="B127" s="572" t="s">
        <v>104</v>
      </c>
      <c r="C127" s="572"/>
      <c r="D127" s="464" t="s">
        <v>92</v>
      </c>
      <c r="E127" s="572" t="s">
        <v>103</v>
      </c>
      <c r="F127" s="572"/>
      <c r="G127" s="464" t="s">
        <v>92</v>
      </c>
      <c r="H127" s="572" t="s">
        <v>102</v>
      </c>
      <c r="I127" s="572"/>
      <c r="J127" s="464" t="s">
        <v>92</v>
      </c>
      <c r="K127" s="572" t="s">
        <v>101</v>
      </c>
      <c r="L127" s="572"/>
      <c r="M127" s="464" t="s">
        <v>92</v>
      </c>
      <c r="N127" s="572" t="s">
        <v>100</v>
      </c>
      <c r="O127" s="572"/>
      <c r="P127" s="464" t="s">
        <v>92</v>
      </c>
      <c r="Q127" s="572" t="s">
        <v>99</v>
      </c>
      <c r="R127" s="572"/>
      <c r="S127" s="464" t="s">
        <v>92</v>
      </c>
      <c r="T127" s="572" t="s">
        <v>98</v>
      </c>
      <c r="U127" s="572"/>
      <c r="V127" s="464" t="s">
        <v>92</v>
      </c>
      <c r="W127" s="572" t="s">
        <v>97</v>
      </c>
      <c r="X127" s="572"/>
      <c r="Y127" s="464" t="s">
        <v>92</v>
      </c>
      <c r="Z127" s="572" t="s">
        <v>96</v>
      </c>
      <c r="AA127" s="572"/>
      <c r="AB127" s="464" t="s">
        <v>92</v>
      </c>
      <c r="AC127" s="572" t="s">
        <v>95</v>
      </c>
      <c r="AD127" s="572"/>
      <c r="AE127" s="464" t="s">
        <v>92</v>
      </c>
      <c r="AF127" s="572" t="s">
        <v>94</v>
      </c>
      <c r="AG127" s="572"/>
      <c r="AH127" s="464" t="s">
        <v>92</v>
      </c>
      <c r="AI127" s="572" t="s">
        <v>93</v>
      </c>
      <c r="AJ127" s="572"/>
      <c r="AK127" s="464" t="s">
        <v>92</v>
      </c>
      <c r="AL127" s="572" t="s">
        <v>91</v>
      </c>
      <c r="AM127" s="572"/>
    </row>
    <row r="128" spans="1:39" s="461" customFormat="1" ht="46.5" customHeight="1">
      <c r="A128" s="464" t="s">
        <v>81</v>
      </c>
      <c r="B128" s="572" t="s">
        <v>90</v>
      </c>
      <c r="C128" s="572"/>
      <c r="D128" s="464" t="s">
        <v>81</v>
      </c>
      <c r="E128" s="575" t="s">
        <v>89</v>
      </c>
      <c r="F128" s="575"/>
      <c r="G128" s="464" t="s">
        <v>81</v>
      </c>
      <c r="H128" s="575" t="s">
        <v>86</v>
      </c>
      <c r="I128" s="575"/>
      <c r="J128" s="464" t="s">
        <v>81</v>
      </c>
      <c r="K128" s="589" t="s">
        <v>88</v>
      </c>
      <c r="L128" s="589"/>
      <c r="M128" s="464" t="s">
        <v>81</v>
      </c>
      <c r="N128" s="575" t="s">
        <v>86</v>
      </c>
      <c r="O128" s="575"/>
      <c r="P128" s="464" t="s">
        <v>81</v>
      </c>
      <c r="Q128" s="575" t="s">
        <v>87</v>
      </c>
      <c r="R128" s="575"/>
      <c r="S128" s="464" t="s">
        <v>81</v>
      </c>
      <c r="T128" s="575" t="s">
        <v>86</v>
      </c>
      <c r="U128" s="575"/>
      <c r="V128" s="464" t="s">
        <v>81</v>
      </c>
      <c r="W128" s="575" t="s">
        <v>1576</v>
      </c>
      <c r="X128" s="575"/>
      <c r="Y128" s="464" t="s">
        <v>81</v>
      </c>
      <c r="Z128" s="575" t="s">
        <v>4107</v>
      </c>
      <c r="AA128" s="575"/>
      <c r="AB128" s="464" t="s">
        <v>81</v>
      </c>
      <c r="AC128" s="575" t="s">
        <v>84</v>
      </c>
      <c r="AD128" s="575"/>
      <c r="AE128" s="464" t="s">
        <v>81</v>
      </c>
      <c r="AF128" s="575" t="s">
        <v>83</v>
      </c>
      <c r="AG128" s="575"/>
      <c r="AH128" s="464" t="s">
        <v>81</v>
      </c>
      <c r="AI128" s="575" t="s">
        <v>82</v>
      </c>
      <c r="AJ128" s="575"/>
      <c r="AK128" s="464" t="s">
        <v>81</v>
      </c>
      <c r="AL128" s="575" t="s">
        <v>80</v>
      </c>
      <c r="AM128" s="575"/>
    </row>
    <row r="129" spans="1:39" s="461" customFormat="1" ht="63" customHeight="1">
      <c r="A129" s="464" t="s">
        <v>78</v>
      </c>
      <c r="B129" s="575" t="s">
        <v>79</v>
      </c>
      <c r="C129" s="575"/>
      <c r="D129" s="464" t="s">
        <v>78</v>
      </c>
      <c r="E129" s="575" t="s">
        <v>5483</v>
      </c>
      <c r="F129" s="575"/>
      <c r="G129" s="464" t="s">
        <v>78</v>
      </c>
      <c r="H129" s="575" t="s">
        <v>5481</v>
      </c>
      <c r="I129" s="575"/>
      <c r="J129" s="464" t="s">
        <v>78</v>
      </c>
      <c r="K129" s="575" t="s">
        <v>5482</v>
      </c>
      <c r="L129" s="575"/>
      <c r="M129" s="464" t="s">
        <v>78</v>
      </c>
      <c r="N129" s="575" t="s">
        <v>5481</v>
      </c>
      <c r="O129" s="575"/>
      <c r="P129" s="464" t="s">
        <v>78</v>
      </c>
      <c r="Q129" s="575" t="s">
        <v>5482</v>
      </c>
      <c r="R129" s="575"/>
      <c r="S129" s="464" t="s">
        <v>78</v>
      </c>
      <c r="T129" s="575" t="s">
        <v>5481</v>
      </c>
      <c r="U129" s="575"/>
      <c r="V129" s="464" t="s">
        <v>78</v>
      </c>
      <c r="W129" s="575" t="s">
        <v>5480</v>
      </c>
      <c r="X129" s="575"/>
      <c r="Y129" s="464" t="s">
        <v>78</v>
      </c>
      <c r="Z129" s="575" t="s">
        <v>5480</v>
      </c>
      <c r="AA129" s="575"/>
      <c r="AB129" s="464" t="s">
        <v>78</v>
      </c>
      <c r="AC129" s="590" t="s">
        <v>5479</v>
      </c>
      <c r="AD129" s="590"/>
      <c r="AE129" s="464" t="s">
        <v>78</v>
      </c>
      <c r="AF129" s="575" t="s">
        <v>5478</v>
      </c>
      <c r="AG129" s="575"/>
      <c r="AH129" s="464" t="s">
        <v>78</v>
      </c>
      <c r="AI129" s="575" t="s">
        <v>5477</v>
      </c>
      <c r="AJ129" s="575"/>
      <c r="AK129" s="464" t="s">
        <v>78</v>
      </c>
      <c r="AL129" s="575" t="s">
        <v>281</v>
      </c>
      <c r="AM129" s="575"/>
    </row>
    <row r="130" spans="1:39" s="461" customFormat="1" ht="24.75" customHeight="1">
      <c r="A130" s="464" t="s">
        <v>0</v>
      </c>
      <c r="B130" s="464" t="s">
        <v>77</v>
      </c>
      <c r="C130" s="464" t="s">
        <v>76</v>
      </c>
      <c r="D130" s="464" t="s">
        <v>75</v>
      </c>
      <c r="E130" s="464" t="s">
        <v>74</v>
      </c>
      <c r="F130" s="464" t="s">
        <v>73</v>
      </c>
      <c r="G130" s="464" t="s">
        <v>75</v>
      </c>
      <c r="H130" s="464" t="s">
        <v>74</v>
      </c>
      <c r="I130" s="464" t="s">
        <v>73</v>
      </c>
      <c r="J130" s="464" t="s">
        <v>75</v>
      </c>
      <c r="K130" s="464" t="s">
        <v>74</v>
      </c>
      <c r="L130" s="464" t="s">
        <v>73</v>
      </c>
      <c r="M130" s="464" t="s">
        <v>75</v>
      </c>
      <c r="N130" s="464" t="s">
        <v>74</v>
      </c>
      <c r="O130" s="464" t="s">
        <v>73</v>
      </c>
      <c r="P130" s="464" t="s">
        <v>75</v>
      </c>
      <c r="Q130" s="464" t="s">
        <v>74</v>
      </c>
      <c r="R130" s="464" t="s">
        <v>73</v>
      </c>
      <c r="S130" s="464" t="s">
        <v>75</v>
      </c>
      <c r="T130" s="464" t="s">
        <v>74</v>
      </c>
      <c r="U130" s="464" t="s">
        <v>73</v>
      </c>
      <c r="V130" s="464" t="s">
        <v>75</v>
      </c>
      <c r="W130" s="464" t="s">
        <v>74</v>
      </c>
      <c r="X130" s="464" t="s">
        <v>73</v>
      </c>
      <c r="Y130" s="464" t="s">
        <v>75</v>
      </c>
      <c r="Z130" s="464" t="s">
        <v>74</v>
      </c>
      <c r="AA130" s="464" t="s">
        <v>73</v>
      </c>
      <c r="AB130" s="464" t="s">
        <v>75</v>
      </c>
      <c r="AC130" s="464" t="s">
        <v>74</v>
      </c>
      <c r="AD130" s="464" t="s">
        <v>73</v>
      </c>
      <c r="AE130" s="464" t="s">
        <v>75</v>
      </c>
      <c r="AF130" s="464" t="s">
        <v>74</v>
      </c>
      <c r="AG130" s="464" t="s">
        <v>73</v>
      </c>
      <c r="AH130" s="464" t="s">
        <v>75</v>
      </c>
      <c r="AI130" s="464" t="s">
        <v>74</v>
      </c>
      <c r="AJ130" s="464" t="s">
        <v>73</v>
      </c>
      <c r="AK130" s="464" t="s">
        <v>75</v>
      </c>
      <c r="AL130" s="464" t="s">
        <v>74</v>
      </c>
      <c r="AM130" s="464" t="s">
        <v>73</v>
      </c>
    </row>
    <row r="131" spans="1:39" s="461" customFormat="1" ht="22.5" customHeight="1">
      <c r="A131" s="464">
        <v>2014</v>
      </c>
      <c r="B131" s="468">
        <f>AVERAGE((E131+K131+Q131)/3+(H131+N131+T131)/3+W131+Z131+AC131+AF131+AI131+AL131)/8</f>
        <v>62.416666666666671</v>
      </c>
      <c r="C131" s="470"/>
      <c r="D131" s="464">
        <v>2014</v>
      </c>
      <c r="E131" s="466">
        <v>50</v>
      </c>
      <c r="F131" s="462" t="s">
        <v>5476</v>
      </c>
      <c r="G131" s="469">
        <v>2014</v>
      </c>
      <c r="H131" s="465">
        <v>100</v>
      </c>
      <c r="I131" s="462" t="s">
        <v>5475</v>
      </c>
      <c r="J131" s="464">
        <v>2014</v>
      </c>
      <c r="K131" s="465">
        <v>50</v>
      </c>
      <c r="L131" s="462" t="s">
        <v>5474</v>
      </c>
      <c r="M131" s="469">
        <v>2014</v>
      </c>
      <c r="N131" s="465">
        <v>50</v>
      </c>
      <c r="O131" s="462"/>
      <c r="P131" s="464">
        <v>2014</v>
      </c>
      <c r="Q131" s="465">
        <v>0</v>
      </c>
      <c r="R131" s="462" t="s">
        <v>5473</v>
      </c>
      <c r="S131" s="469">
        <v>2014</v>
      </c>
      <c r="T131" s="463">
        <v>0</v>
      </c>
      <c r="U131" s="462"/>
      <c r="V131" s="469">
        <v>2014</v>
      </c>
      <c r="W131" s="465">
        <v>33</v>
      </c>
      <c r="X131" s="462" t="s">
        <v>5472</v>
      </c>
      <c r="Y131" s="469">
        <v>2014</v>
      </c>
      <c r="Z131" s="465">
        <v>33</v>
      </c>
      <c r="AA131" s="462" t="s">
        <v>5471</v>
      </c>
      <c r="AB131" s="469">
        <v>2014</v>
      </c>
      <c r="AC131" s="463">
        <v>100</v>
      </c>
      <c r="AD131" s="462" t="s">
        <v>5470</v>
      </c>
      <c r="AE131" s="469">
        <v>2014</v>
      </c>
      <c r="AF131" s="465">
        <v>100</v>
      </c>
      <c r="AG131" s="462" t="s">
        <v>5469</v>
      </c>
      <c r="AH131" s="469">
        <v>2014</v>
      </c>
      <c r="AI131" s="463">
        <v>50</v>
      </c>
      <c r="AJ131" s="462" t="s">
        <v>5468</v>
      </c>
      <c r="AK131" s="469">
        <v>2014</v>
      </c>
      <c r="AL131" s="463">
        <v>100</v>
      </c>
      <c r="AM131" s="462" t="s">
        <v>5467</v>
      </c>
    </row>
    <row r="132" spans="1:39" s="461" customFormat="1" ht="22.5" customHeight="1">
      <c r="A132" s="464">
        <v>2015</v>
      </c>
      <c r="B132" s="557"/>
      <c r="C132" s="558"/>
      <c r="D132" s="464">
        <v>2015</v>
      </c>
      <c r="E132" s="466"/>
      <c r="F132" s="462"/>
      <c r="G132" s="469">
        <v>2015</v>
      </c>
      <c r="H132" s="465"/>
      <c r="I132" s="462"/>
      <c r="J132" s="464">
        <v>2015</v>
      </c>
      <c r="K132" s="465"/>
      <c r="L132" s="462"/>
      <c r="M132" s="469">
        <v>2015</v>
      </c>
      <c r="N132" s="465"/>
      <c r="O132" s="462"/>
      <c r="P132" s="464">
        <v>2015</v>
      </c>
      <c r="Q132" s="465"/>
      <c r="R132" s="462"/>
      <c r="S132" s="469">
        <v>2015</v>
      </c>
      <c r="T132" s="463"/>
      <c r="U132" s="462"/>
      <c r="V132" s="469">
        <v>2015</v>
      </c>
      <c r="W132" s="465"/>
      <c r="X132" s="462"/>
      <c r="Y132" s="469">
        <v>2015</v>
      </c>
      <c r="Z132" s="465"/>
      <c r="AA132" s="462"/>
      <c r="AB132" s="469">
        <v>2015</v>
      </c>
      <c r="AC132" s="463"/>
      <c r="AD132" s="462"/>
      <c r="AE132" s="469">
        <v>2015</v>
      </c>
      <c r="AF132" s="465"/>
      <c r="AG132" s="462"/>
      <c r="AH132" s="469">
        <v>2015</v>
      </c>
      <c r="AI132" s="463"/>
      <c r="AJ132" s="462"/>
      <c r="AK132" s="469">
        <v>2015</v>
      </c>
      <c r="AL132" s="463"/>
      <c r="AM132" s="462"/>
    </row>
    <row r="133" spans="1:39" s="461" customFormat="1" ht="22.5" customHeight="1">
      <c r="A133" s="464">
        <v>2016</v>
      </c>
      <c r="B133" s="559"/>
      <c r="C133" s="560"/>
      <c r="D133" s="464">
        <v>2016</v>
      </c>
      <c r="E133" s="466"/>
      <c r="F133" s="462"/>
      <c r="G133" s="469">
        <v>2016</v>
      </c>
      <c r="H133" s="465"/>
      <c r="I133" s="462"/>
      <c r="J133" s="464">
        <v>2016</v>
      </c>
      <c r="K133" s="465"/>
      <c r="L133" s="462"/>
      <c r="M133" s="469">
        <v>2016</v>
      </c>
      <c r="N133" s="465"/>
      <c r="O133" s="462"/>
      <c r="P133" s="464">
        <v>2016</v>
      </c>
      <c r="Q133" s="465"/>
      <c r="R133" s="462"/>
      <c r="S133" s="469">
        <v>2016</v>
      </c>
      <c r="T133" s="463"/>
      <c r="U133" s="462"/>
      <c r="V133" s="469">
        <v>2016</v>
      </c>
      <c r="W133" s="465"/>
      <c r="X133" s="462"/>
      <c r="Y133" s="469">
        <v>2016</v>
      </c>
      <c r="Z133" s="465"/>
      <c r="AA133" s="462"/>
      <c r="AB133" s="469">
        <v>2016</v>
      </c>
      <c r="AC133" s="463"/>
      <c r="AD133" s="462"/>
      <c r="AE133" s="469">
        <v>2016</v>
      </c>
      <c r="AF133" s="465"/>
      <c r="AG133" s="462"/>
      <c r="AH133" s="469">
        <v>2016</v>
      </c>
      <c r="AI133" s="463"/>
      <c r="AJ133" s="462"/>
      <c r="AK133" s="469">
        <v>2016</v>
      </c>
      <c r="AL133" s="463"/>
      <c r="AM133" s="462"/>
    </row>
    <row r="134" spans="1:39" s="461" customFormat="1" ht="22.5" customHeight="1">
      <c r="A134" s="464">
        <v>2017</v>
      </c>
      <c r="B134" s="559"/>
      <c r="C134" s="560"/>
      <c r="D134" s="464">
        <v>2017</v>
      </c>
      <c r="E134" s="466"/>
      <c r="F134" s="462"/>
      <c r="G134" s="469">
        <v>2017</v>
      </c>
      <c r="H134" s="465"/>
      <c r="I134" s="462"/>
      <c r="J134" s="464">
        <v>2017</v>
      </c>
      <c r="K134" s="465"/>
      <c r="L134" s="462"/>
      <c r="M134" s="469">
        <v>2017</v>
      </c>
      <c r="N134" s="465"/>
      <c r="O134" s="462"/>
      <c r="P134" s="464">
        <v>2017</v>
      </c>
      <c r="Q134" s="465"/>
      <c r="R134" s="462"/>
      <c r="S134" s="469">
        <v>2017</v>
      </c>
      <c r="T134" s="463"/>
      <c r="U134" s="462"/>
      <c r="V134" s="469">
        <v>2017</v>
      </c>
      <c r="W134" s="465"/>
      <c r="X134" s="462"/>
      <c r="Y134" s="469">
        <v>2017</v>
      </c>
      <c r="Z134" s="465"/>
      <c r="AA134" s="462"/>
      <c r="AB134" s="469">
        <v>2017</v>
      </c>
      <c r="AC134" s="463"/>
      <c r="AD134" s="462"/>
      <c r="AE134" s="469">
        <v>2017</v>
      </c>
      <c r="AF134" s="465"/>
      <c r="AG134" s="462"/>
      <c r="AH134" s="469">
        <v>2017</v>
      </c>
      <c r="AI134" s="463"/>
      <c r="AJ134" s="462"/>
      <c r="AK134" s="469">
        <v>2017</v>
      </c>
      <c r="AL134" s="463"/>
      <c r="AM134" s="462"/>
    </row>
    <row r="135" spans="1:39" s="461" customFormat="1" ht="22.5" customHeight="1">
      <c r="A135" s="464">
        <v>2018</v>
      </c>
      <c r="B135" s="561"/>
      <c r="C135" s="562"/>
      <c r="D135" s="464">
        <v>2018</v>
      </c>
      <c r="E135" s="466"/>
      <c r="F135" s="462"/>
      <c r="G135" s="469">
        <v>2018</v>
      </c>
      <c r="H135" s="465"/>
      <c r="I135" s="462"/>
      <c r="J135" s="464">
        <v>2018</v>
      </c>
      <c r="K135" s="465"/>
      <c r="L135" s="462"/>
      <c r="M135" s="469">
        <v>2018</v>
      </c>
      <c r="N135" s="465"/>
      <c r="O135" s="462"/>
      <c r="P135" s="464">
        <v>2018</v>
      </c>
      <c r="Q135" s="465"/>
      <c r="R135" s="462"/>
      <c r="S135" s="469">
        <v>2018</v>
      </c>
      <c r="T135" s="463"/>
      <c r="U135" s="462"/>
      <c r="V135" s="469">
        <v>2018</v>
      </c>
      <c r="W135" s="465"/>
      <c r="X135" s="462"/>
      <c r="Y135" s="469">
        <v>2018</v>
      </c>
      <c r="Z135" s="465"/>
      <c r="AA135" s="462"/>
      <c r="AB135" s="469">
        <v>2018</v>
      </c>
      <c r="AC135" s="463"/>
      <c r="AD135" s="462"/>
      <c r="AE135" s="469">
        <v>2018</v>
      </c>
      <c r="AF135" s="465"/>
      <c r="AG135" s="462"/>
      <c r="AH135" s="469">
        <v>2018</v>
      </c>
      <c r="AI135" s="463"/>
      <c r="AJ135" s="462"/>
      <c r="AK135" s="469">
        <v>2018</v>
      </c>
      <c r="AL135" s="463"/>
      <c r="AM135" s="462"/>
    </row>
    <row r="136" spans="1:39" s="461" customFormat="1" ht="22.5" customHeight="1">
      <c r="A136" s="464">
        <v>2019</v>
      </c>
      <c r="B136" s="468">
        <f>AVERAGE((E136+K136+Q136)/3+(H136+N136+T136)/3+W136+Z136+AC136+AF136+AI136+AL136)/8</f>
        <v>62.416666666666671</v>
      </c>
      <c r="C136" s="467"/>
      <c r="D136" s="464">
        <v>2019</v>
      </c>
      <c r="E136" s="466">
        <v>50</v>
      </c>
      <c r="F136" s="462"/>
      <c r="G136" s="469">
        <v>2019</v>
      </c>
      <c r="H136" s="465">
        <v>100</v>
      </c>
      <c r="I136" s="462"/>
      <c r="J136" s="464">
        <v>2019</v>
      </c>
      <c r="K136" s="465">
        <v>50</v>
      </c>
      <c r="L136" s="462"/>
      <c r="M136" s="469">
        <v>2019</v>
      </c>
      <c r="N136" s="465">
        <v>50</v>
      </c>
      <c r="O136" s="462"/>
      <c r="P136" s="464">
        <v>2019</v>
      </c>
      <c r="Q136" s="465">
        <v>0</v>
      </c>
      <c r="R136" s="462"/>
      <c r="S136" s="469">
        <v>2019</v>
      </c>
      <c r="T136" s="463">
        <v>0</v>
      </c>
      <c r="U136" s="462"/>
      <c r="V136" s="469">
        <v>2019</v>
      </c>
      <c r="W136" s="465">
        <v>33</v>
      </c>
      <c r="X136" s="462"/>
      <c r="Y136" s="469">
        <v>2019</v>
      </c>
      <c r="Z136" s="465">
        <v>33</v>
      </c>
      <c r="AA136" s="462"/>
      <c r="AB136" s="469">
        <v>2019</v>
      </c>
      <c r="AC136" s="463">
        <v>100</v>
      </c>
      <c r="AD136" s="462"/>
      <c r="AE136" s="469">
        <v>2019</v>
      </c>
      <c r="AF136" s="465">
        <v>100</v>
      </c>
      <c r="AG136" s="462"/>
      <c r="AH136" s="469">
        <v>2019</v>
      </c>
      <c r="AI136" s="463">
        <v>50</v>
      </c>
      <c r="AJ136" s="462"/>
      <c r="AK136" s="469">
        <v>2019</v>
      </c>
      <c r="AL136" s="463">
        <v>100</v>
      </c>
      <c r="AM136" s="462"/>
    </row>
    <row r="137" spans="1:39" s="461" customFormat="1" ht="22.5" customHeight="1">
      <c r="A137" s="464">
        <v>2020</v>
      </c>
      <c r="B137" s="468">
        <f>AVERAGE((E137+K137+Q137)/3+(H137+N137+T137)/3+W137+Z137+AC137+AF137+AI137+AL137)/8</f>
        <v>62.416666666666671</v>
      </c>
      <c r="C137" s="467"/>
      <c r="D137" s="464">
        <v>2020</v>
      </c>
      <c r="E137" s="466">
        <v>50</v>
      </c>
      <c r="F137" s="462"/>
      <c r="G137" s="464">
        <v>2020</v>
      </c>
      <c r="H137" s="465">
        <v>100</v>
      </c>
      <c r="I137" s="462"/>
      <c r="J137" s="464">
        <v>2020</v>
      </c>
      <c r="K137" s="465">
        <v>50</v>
      </c>
      <c r="L137" s="462"/>
      <c r="M137" s="464">
        <v>2020</v>
      </c>
      <c r="N137" s="465">
        <v>50</v>
      </c>
      <c r="O137" s="462"/>
      <c r="P137" s="464">
        <v>2020</v>
      </c>
      <c r="Q137" s="465">
        <v>0</v>
      </c>
      <c r="R137" s="462"/>
      <c r="S137" s="464">
        <v>2020</v>
      </c>
      <c r="T137" s="463">
        <v>0</v>
      </c>
      <c r="U137" s="462"/>
      <c r="V137" s="464">
        <v>2020</v>
      </c>
      <c r="W137" s="465">
        <v>33</v>
      </c>
      <c r="X137" s="462"/>
      <c r="Y137" s="464">
        <v>2020</v>
      </c>
      <c r="Z137" s="465">
        <v>33</v>
      </c>
      <c r="AA137" s="462"/>
      <c r="AB137" s="464">
        <v>2020</v>
      </c>
      <c r="AC137" s="463">
        <v>100</v>
      </c>
      <c r="AD137" s="462"/>
      <c r="AE137" s="464">
        <v>2020</v>
      </c>
      <c r="AF137" s="465">
        <v>100</v>
      </c>
      <c r="AG137" s="462"/>
      <c r="AH137" s="464">
        <v>2020</v>
      </c>
      <c r="AI137" s="463">
        <v>50</v>
      </c>
      <c r="AJ137" s="462"/>
      <c r="AK137" s="464">
        <v>2020</v>
      </c>
      <c r="AL137" s="463">
        <v>100</v>
      </c>
      <c r="AM137" s="462"/>
    </row>
  </sheetData>
  <mergeCells count="429">
    <mergeCell ref="AL129:AM129"/>
    <mergeCell ref="B129:C129"/>
    <mergeCell ref="E129:F129"/>
    <mergeCell ref="H129:I129"/>
    <mergeCell ref="K129:L129"/>
    <mergeCell ref="N129:O129"/>
    <mergeCell ref="Q129:R129"/>
    <mergeCell ref="W129:X129"/>
    <mergeCell ref="Z129:AA129"/>
    <mergeCell ref="AC129:AD129"/>
    <mergeCell ref="AF129:AG129"/>
    <mergeCell ref="E127:F127"/>
    <mergeCell ref="H127:I127"/>
    <mergeCell ref="K127:L127"/>
    <mergeCell ref="N127:O127"/>
    <mergeCell ref="Q127:R127"/>
    <mergeCell ref="T129:U129"/>
    <mergeCell ref="AI129:AJ129"/>
    <mergeCell ref="B128:C128"/>
    <mergeCell ref="E128:F128"/>
    <mergeCell ref="H128:I128"/>
    <mergeCell ref="K128:L128"/>
    <mergeCell ref="N128:O128"/>
    <mergeCell ref="T127:U127"/>
    <mergeCell ref="B127:C127"/>
    <mergeCell ref="H126:I126"/>
    <mergeCell ref="K126:L126"/>
    <mergeCell ref="N126:O126"/>
    <mergeCell ref="Q126:R126"/>
    <mergeCell ref="AI127:AJ127"/>
    <mergeCell ref="AL126:AM126"/>
    <mergeCell ref="AI126:AJ126"/>
    <mergeCell ref="W126:X126"/>
    <mergeCell ref="Z126:AA126"/>
    <mergeCell ref="AC126:AD126"/>
    <mergeCell ref="AL127:AM127"/>
    <mergeCell ref="E126:F126"/>
    <mergeCell ref="Q128:R128"/>
    <mergeCell ref="T128:U128"/>
    <mergeCell ref="AL128:AM128"/>
    <mergeCell ref="W128:X128"/>
    <mergeCell ref="Z128:AA128"/>
    <mergeCell ref="AC128:AD128"/>
    <mergeCell ref="AF128:AG128"/>
    <mergeCell ref="AI128:AJ128"/>
    <mergeCell ref="AC125:AD125"/>
    <mergeCell ref="AF125:AG125"/>
    <mergeCell ref="Q114:R114"/>
    <mergeCell ref="AF126:AG126"/>
    <mergeCell ref="T126:U126"/>
    <mergeCell ref="W127:X127"/>
    <mergeCell ref="Z127:AA127"/>
    <mergeCell ref="AC127:AD127"/>
    <mergeCell ref="AF127:AG127"/>
    <mergeCell ref="Q125:R125"/>
    <mergeCell ref="T114:U114"/>
    <mergeCell ref="W114:X114"/>
    <mergeCell ref="Z114:AA114"/>
    <mergeCell ref="B114:C114"/>
    <mergeCell ref="E114:F114"/>
    <mergeCell ref="H114:I114"/>
    <mergeCell ref="K114:L114"/>
    <mergeCell ref="N114:O114"/>
    <mergeCell ref="W125:X125"/>
    <mergeCell ref="Z125:AA125"/>
    <mergeCell ref="AI125:AJ125"/>
    <mergeCell ref="AF113:AG113"/>
    <mergeCell ref="AC114:AD114"/>
    <mergeCell ref="AF114:AG114"/>
    <mergeCell ref="T125:U125"/>
    <mergeCell ref="AH124:AM124"/>
    <mergeCell ref="AL125:AM125"/>
    <mergeCell ref="B112:C112"/>
    <mergeCell ref="E112:F112"/>
    <mergeCell ref="H112:I112"/>
    <mergeCell ref="K112:L112"/>
    <mergeCell ref="N112:O112"/>
    <mergeCell ref="Q112:R112"/>
    <mergeCell ref="AF112:AG112"/>
    <mergeCell ref="T113:U113"/>
    <mergeCell ref="W113:X113"/>
    <mergeCell ref="Z113:AA113"/>
    <mergeCell ref="AC113:AD113"/>
    <mergeCell ref="B124:AG124"/>
    <mergeCell ref="B125:C125"/>
    <mergeCell ref="E125:F125"/>
    <mergeCell ref="H125:I125"/>
    <mergeCell ref="K125:L125"/>
    <mergeCell ref="N125:O125"/>
    <mergeCell ref="B113:C113"/>
    <mergeCell ref="E113:F113"/>
    <mergeCell ref="H113:I113"/>
    <mergeCell ref="K113:L113"/>
    <mergeCell ref="N113:O113"/>
    <mergeCell ref="Q113:R113"/>
    <mergeCell ref="E110:F110"/>
    <mergeCell ref="H110:I110"/>
    <mergeCell ref="K110:L110"/>
    <mergeCell ref="N110:O110"/>
    <mergeCell ref="Q110:R110"/>
    <mergeCell ref="H111:I111"/>
    <mergeCell ref="K111:L111"/>
    <mergeCell ref="N111:O111"/>
    <mergeCell ref="Q111:R111"/>
    <mergeCell ref="AF110:AG110"/>
    <mergeCell ref="W112:X112"/>
    <mergeCell ref="Z112:AA112"/>
    <mergeCell ref="Z111:AA111"/>
    <mergeCell ref="Z98:AA98"/>
    <mergeCell ref="AC111:AD111"/>
    <mergeCell ref="AF111:AG111"/>
    <mergeCell ref="B109:AG109"/>
    <mergeCell ref="B110:C110"/>
    <mergeCell ref="AC112:AD112"/>
    <mergeCell ref="E98:F98"/>
    <mergeCell ref="H98:I98"/>
    <mergeCell ref="K98:L98"/>
    <mergeCell ref="N98:O98"/>
    <mergeCell ref="Q98:R98"/>
    <mergeCell ref="AC110:AD110"/>
    <mergeCell ref="T98:U98"/>
    <mergeCell ref="W98:X98"/>
    <mergeCell ref="T111:U111"/>
    <mergeCell ref="W111:X111"/>
    <mergeCell ref="T110:U110"/>
    <mergeCell ref="T112:U112"/>
    <mergeCell ref="W110:X110"/>
    <mergeCell ref="Z110:AA110"/>
    <mergeCell ref="W97:X97"/>
    <mergeCell ref="Z97:AA97"/>
    <mergeCell ref="T95:U95"/>
    <mergeCell ref="W95:X95"/>
    <mergeCell ref="B96:C96"/>
    <mergeCell ref="E96:F96"/>
    <mergeCell ref="H96:I96"/>
    <mergeCell ref="K96:L96"/>
    <mergeCell ref="N96:O96"/>
    <mergeCell ref="Q96:R96"/>
    <mergeCell ref="H95:I95"/>
    <mergeCell ref="K95:L95"/>
    <mergeCell ref="N95:O95"/>
    <mergeCell ref="Q95:R95"/>
    <mergeCell ref="T97:U97"/>
    <mergeCell ref="B97:C97"/>
    <mergeCell ref="E97:F97"/>
    <mergeCell ref="H97:I97"/>
    <mergeCell ref="K97:L97"/>
    <mergeCell ref="N97:O97"/>
    <mergeCell ref="Q97:R97"/>
    <mergeCell ref="B98:C98"/>
    <mergeCell ref="Z95:AA95"/>
    <mergeCell ref="T96:U96"/>
    <mergeCell ref="W96:X96"/>
    <mergeCell ref="Z96:AA96"/>
    <mergeCell ref="T83:U83"/>
    <mergeCell ref="W83:X83"/>
    <mergeCell ref="B93:AA93"/>
    <mergeCell ref="B94:C94"/>
    <mergeCell ref="Z94:AA94"/>
    <mergeCell ref="E94:F94"/>
    <mergeCell ref="H94:I94"/>
    <mergeCell ref="W94:X94"/>
    <mergeCell ref="K94:L94"/>
    <mergeCell ref="N94:O94"/>
    <mergeCell ref="Q94:R94"/>
    <mergeCell ref="T94:U94"/>
    <mergeCell ref="B83:C83"/>
    <mergeCell ref="E83:F83"/>
    <mergeCell ref="H83:I83"/>
    <mergeCell ref="K83:L83"/>
    <mergeCell ref="B82:C82"/>
    <mergeCell ref="E82:F82"/>
    <mergeCell ref="H82:I82"/>
    <mergeCell ref="K82:L82"/>
    <mergeCell ref="N82:O82"/>
    <mergeCell ref="Q82:R82"/>
    <mergeCell ref="T82:U82"/>
    <mergeCell ref="N83:O83"/>
    <mergeCell ref="Q83:R83"/>
    <mergeCell ref="W82:X82"/>
    <mergeCell ref="B81:C81"/>
    <mergeCell ref="E81:F81"/>
    <mergeCell ref="H81:I81"/>
    <mergeCell ref="K81:L81"/>
    <mergeCell ref="N81:O81"/>
    <mergeCell ref="Q81:R81"/>
    <mergeCell ref="T81:U81"/>
    <mergeCell ref="W81:X81"/>
    <mergeCell ref="W80:X80"/>
    <mergeCell ref="B78:X78"/>
    <mergeCell ref="B79:C79"/>
    <mergeCell ref="E79:F79"/>
    <mergeCell ref="H79:I79"/>
    <mergeCell ref="K79:L79"/>
    <mergeCell ref="N79:O79"/>
    <mergeCell ref="Q79:R79"/>
    <mergeCell ref="T79:U79"/>
    <mergeCell ref="W79:X79"/>
    <mergeCell ref="B80:C80"/>
    <mergeCell ref="E80:F80"/>
    <mergeCell ref="H80:I80"/>
    <mergeCell ref="K80:L80"/>
    <mergeCell ref="N80:O80"/>
    <mergeCell ref="Q80:R80"/>
    <mergeCell ref="T80:U80"/>
    <mergeCell ref="B68:C68"/>
    <mergeCell ref="E68:F68"/>
    <mergeCell ref="H68:I68"/>
    <mergeCell ref="K68:L68"/>
    <mergeCell ref="N68:O68"/>
    <mergeCell ref="Q68:R68"/>
    <mergeCell ref="B67:C67"/>
    <mergeCell ref="E67:F67"/>
    <mergeCell ref="H67:I67"/>
    <mergeCell ref="K67:L67"/>
    <mergeCell ref="N67:O67"/>
    <mergeCell ref="Q67:R67"/>
    <mergeCell ref="B66:C66"/>
    <mergeCell ref="E66:F66"/>
    <mergeCell ref="H66:I66"/>
    <mergeCell ref="K66:L66"/>
    <mergeCell ref="N66:O66"/>
    <mergeCell ref="Q66:R66"/>
    <mergeCell ref="T53:U53"/>
    <mergeCell ref="Z53:AA53"/>
    <mergeCell ref="AF53:AG53"/>
    <mergeCell ref="H65:I65"/>
    <mergeCell ref="K65:L65"/>
    <mergeCell ref="N65:O65"/>
    <mergeCell ref="Q65:R65"/>
    <mergeCell ref="B64:C64"/>
    <mergeCell ref="E64:F64"/>
    <mergeCell ref="H64:I64"/>
    <mergeCell ref="K64:L64"/>
    <mergeCell ref="N64:O64"/>
    <mergeCell ref="Q64:R64"/>
    <mergeCell ref="AC53:AD53"/>
    <mergeCell ref="B52:C52"/>
    <mergeCell ref="E52:F52"/>
    <mergeCell ref="H52:I52"/>
    <mergeCell ref="AC52:AD52"/>
    <mergeCell ref="AI53:AJ53"/>
    <mergeCell ref="AL53:AM53"/>
    <mergeCell ref="B63:R63"/>
    <mergeCell ref="B53:C53"/>
    <mergeCell ref="E53:F53"/>
    <mergeCell ref="H53:I53"/>
    <mergeCell ref="K53:L53"/>
    <mergeCell ref="W53:X53"/>
    <mergeCell ref="N53:O53"/>
    <mergeCell ref="Q53:R53"/>
    <mergeCell ref="K52:L52"/>
    <mergeCell ref="N52:O52"/>
    <mergeCell ref="Q52:R52"/>
    <mergeCell ref="B51:C51"/>
    <mergeCell ref="E51:F51"/>
    <mergeCell ref="H51:I51"/>
    <mergeCell ref="K51:L51"/>
    <mergeCell ref="N51:O51"/>
    <mergeCell ref="W50:X50"/>
    <mergeCell ref="H50:I50"/>
    <mergeCell ref="K50:L50"/>
    <mergeCell ref="AF52:AG52"/>
    <mergeCell ref="AI52:AJ52"/>
    <mergeCell ref="AL52:AM52"/>
    <mergeCell ref="AC51:AD51"/>
    <mergeCell ref="AF51:AG51"/>
    <mergeCell ref="AI51:AJ51"/>
    <mergeCell ref="N50:O50"/>
    <mergeCell ref="Q50:R50"/>
    <mergeCell ref="AC50:AD50"/>
    <mergeCell ref="AL51:AM51"/>
    <mergeCell ref="AI50:AJ50"/>
    <mergeCell ref="AL50:AM50"/>
    <mergeCell ref="T50:U50"/>
    <mergeCell ref="T52:U52"/>
    <mergeCell ref="W52:X52"/>
    <mergeCell ref="Z52:AA52"/>
    <mergeCell ref="Q51:R51"/>
    <mergeCell ref="T51:U51"/>
    <mergeCell ref="W51:X51"/>
    <mergeCell ref="Z51:AA51"/>
    <mergeCell ref="B38:C38"/>
    <mergeCell ref="E38:F38"/>
    <mergeCell ref="H38:I38"/>
    <mergeCell ref="N38:O38"/>
    <mergeCell ref="Q38:R38"/>
    <mergeCell ref="AF38:AG38"/>
    <mergeCell ref="AI38:AJ38"/>
    <mergeCell ref="B49:C49"/>
    <mergeCell ref="E49:F49"/>
    <mergeCell ref="H49:I49"/>
    <mergeCell ref="K49:L49"/>
    <mergeCell ref="N49:O49"/>
    <mergeCell ref="T38:U38"/>
    <mergeCell ref="Z49:AA49"/>
    <mergeCell ref="AC49:AD49"/>
    <mergeCell ref="Q49:R49"/>
    <mergeCell ref="T49:U49"/>
    <mergeCell ref="W49:X49"/>
    <mergeCell ref="W38:X38"/>
    <mergeCell ref="Z38:AA38"/>
    <mergeCell ref="AC38:AD38"/>
    <mergeCell ref="K38:L38"/>
    <mergeCell ref="AI49:AJ49"/>
    <mergeCell ref="AL49:AM49"/>
    <mergeCell ref="AX36:AY36"/>
    <mergeCell ref="AC37:AD37"/>
    <mergeCell ref="AF37:AG37"/>
    <mergeCell ref="AI37:AJ37"/>
    <mergeCell ref="AL37:AM37"/>
    <mergeCell ref="AO37:AP37"/>
    <mergeCell ref="AR37:AS37"/>
    <mergeCell ref="AU37:AV37"/>
    <mergeCell ref="AX37:AY37"/>
    <mergeCell ref="AF49:AG49"/>
    <mergeCell ref="AX38:AY38"/>
    <mergeCell ref="AC36:AD36"/>
    <mergeCell ref="AF36:AG36"/>
    <mergeCell ref="AI36:AJ36"/>
    <mergeCell ref="AL36:AM36"/>
    <mergeCell ref="AO36:AP36"/>
    <mergeCell ref="AR36:AS36"/>
    <mergeCell ref="AU36:AV36"/>
    <mergeCell ref="AL38:AM38"/>
    <mergeCell ref="AO38:AP38"/>
    <mergeCell ref="AR38:AS38"/>
    <mergeCell ref="AU38:AV38"/>
    <mergeCell ref="B37:C37"/>
    <mergeCell ref="E37:F37"/>
    <mergeCell ref="H37:I37"/>
    <mergeCell ref="K37:L37"/>
    <mergeCell ref="N37:O37"/>
    <mergeCell ref="Q37:R37"/>
    <mergeCell ref="T37:U37"/>
    <mergeCell ref="W36:X36"/>
    <mergeCell ref="Z36:AA36"/>
    <mergeCell ref="W37:X37"/>
    <mergeCell ref="Z37:AA37"/>
    <mergeCell ref="AI35:AJ35"/>
    <mergeCell ref="AL35:AM35"/>
    <mergeCell ref="AO35:AP35"/>
    <mergeCell ref="B36:C36"/>
    <mergeCell ref="E36:F36"/>
    <mergeCell ref="H36:I36"/>
    <mergeCell ref="K36:L36"/>
    <mergeCell ref="N36:O36"/>
    <mergeCell ref="Q36:R36"/>
    <mergeCell ref="T36:U36"/>
    <mergeCell ref="AC35:AD35"/>
    <mergeCell ref="AF35:AG35"/>
    <mergeCell ref="B35:C35"/>
    <mergeCell ref="H35:I35"/>
    <mergeCell ref="K35:L35"/>
    <mergeCell ref="N35:O35"/>
    <mergeCell ref="Q35:R35"/>
    <mergeCell ref="T35:U35"/>
    <mergeCell ref="W35:X35"/>
    <mergeCell ref="Z35:AA35"/>
    <mergeCell ref="B23:C23"/>
    <mergeCell ref="N23:O23"/>
    <mergeCell ref="Q23:R23"/>
    <mergeCell ref="T23:U23"/>
    <mergeCell ref="AO34:AP34"/>
    <mergeCell ref="AR34:AS34"/>
    <mergeCell ref="AC34:AD34"/>
    <mergeCell ref="AF34:AG34"/>
    <mergeCell ref="AI34:AJ34"/>
    <mergeCell ref="W23:X23"/>
    <mergeCell ref="Z23:AA23"/>
    <mergeCell ref="AC23:AD23"/>
    <mergeCell ref="T20:U20"/>
    <mergeCell ref="K21:L21"/>
    <mergeCell ref="AU34:AV34"/>
    <mergeCell ref="AX34:AY34"/>
    <mergeCell ref="H34:I34"/>
    <mergeCell ref="K34:L34"/>
    <mergeCell ref="N34:O34"/>
    <mergeCell ref="W34:X34"/>
    <mergeCell ref="Z34:AA34"/>
    <mergeCell ref="AL34:AM34"/>
    <mergeCell ref="B132:C135"/>
    <mergeCell ref="W19:X19"/>
    <mergeCell ref="B22:C22"/>
    <mergeCell ref="E22:F22"/>
    <mergeCell ref="H22:I22"/>
    <mergeCell ref="K22:L22"/>
    <mergeCell ref="E21:F21"/>
    <mergeCell ref="H21:I21"/>
    <mergeCell ref="AC19:AD19"/>
    <mergeCell ref="Z20:AA20"/>
    <mergeCell ref="B21:C21"/>
    <mergeCell ref="AC21:AD21"/>
    <mergeCell ref="AC22:AD22"/>
    <mergeCell ref="T22:U22"/>
    <mergeCell ref="N22:O22"/>
    <mergeCell ref="Q22:R22"/>
    <mergeCell ref="T19:U19"/>
    <mergeCell ref="W20:X20"/>
    <mergeCell ref="E20:F20"/>
    <mergeCell ref="Q21:R21"/>
    <mergeCell ref="T21:U21"/>
    <mergeCell ref="T34:U34"/>
    <mergeCell ref="H20:I20"/>
    <mergeCell ref="K20:L20"/>
    <mergeCell ref="A1:D1"/>
    <mergeCell ref="B18:AD18"/>
    <mergeCell ref="B33:AY33"/>
    <mergeCell ref="B48:AM48"/>
    <mergeCell ref="B19:C19"/>
    <mergeCell ref="E19:F19"/>
    <mergeCell ref="H19:I19"/>
    <mergeCell ref="K19:L19"/>
    <mergeCell ref="N19:O19"/>
    <mergeCell ref="Q19:R19"/>
    <mergeCell ref="N21:O21"/>
    <mergeCell ref="Z19:AA19"/>
    <mergeCell ref="W22:X22"/>
    <mergeCell ref="Z22:AA22"/>
    <mergeCell ref="B34:C34"/>
    <mergeCell ref="E34:F34"/>
    <mergeCell ref="Q34:R34"/>
    <mergeCell ref="E23:F23"/>
    <mergeCell ref="H23:I23"/>
    <mergeCell ref="K23:L23"/>
    <mergeCell ref="W21:X21"/>
    <mergeCell ref="Z21:AA21"/>
    <mergeCell ref="N20:O20"/>
    <mergeCell ref="Q20:R20"/>
  </mergeCells>
  <pageMargins left="0.70833333333333304" right="0.70833333333333304" top="0.74791666666666701" bottom="0.74791666666666701" header="0.31458333333333299" footer="0.31458333333333299"/>
  <pageSetup paperSize="9" scale="5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9"/>
  <dimension ref="A1:CC176"/>
  <sheetViews>
    <sheetView zoomScale="50" zoomScaleNormal="50" workbookViewId="0">
      <selection activeCell="A3" sqref="A3:XFD9"/>
    </sheetView>
  </sheetViews>
  <sheetFormatPr defaultColWidth="8.855468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46" customWidth="1"/>
    <col min="26" max="26" width="13.42578125" style="46" customWidth="1"/>
    <col min="27" max="27" width="23.140625" style="46" customWidth="1"/>
    <col min="28" max="28" width="17.42578125" style="46" customWidth="1"/>
    <col min="29" max="29" width="13.42578125" style="46" customWidth="1"/>
    <col min="30" max="30" width="23.140625" style="46" customWidth="1"/>
    <col min="31" max="31" width="17.42578125" style="46" customWidth="1"/>
    <col min="32" max="32" width="13.42578125" style="46" customWidth="1"/>
    <col min="33" max="33" width="23.140625" style="46" customWidth="1"/>
    <col min="34" max="34" width="17.42578125" style="46" customWidth="1"/>
    <col min="35" max="35" width="13.42578125" style="46" customWidth="1"/>
    <col min="36" max="36" width="23.140625" style="46" customWidth="1"/>
    <col min="37" max="37" width="17.42578125" style="46" customWidth="1"/>
    <col min="38" max="38" width="13.42578125" style="46" customWidth="1"/>
    <col min="39" max="39" width="23.140625" style="46" customWidth="1"/>
    <col min="40" max="40" width="17.42578125" style="46" customWidth="1"/>
    <col min="41" max="41" width="13.42578125" style="46" customWidth="1"/>
    <col min="42" max="42" width="23.140625" style="46" customWidth="1"/>
    <col min="43" max="43" width="17.42578125" style="46" customWidth="1"/>
    <col min="44" max="44" width="13.42578125" style="46" customWidth="1"/>
    <col min="45" max="45" width="23.140625" style="46" customWidth="1"/>
    <col min="46" max="46" width="17.42578125" style="46" customWidth="1"/>
    <col min="47" max="47" width="13.42578125" style="46" customWidth="1"/>
    <col min="48" max="48" width="23.140625" style="46" customWidth="1"/>
    <col min="49" max="49" width="17.42578125" style="46" customWidth="1"/>
    <col min="50" max="50" width="13.42578125" style="46" customWidth="1"/>
    <col min="51" max="51" width="23.140625" style="46" customWidth="1"/>
    <col min="52" max="16384" width="8.855468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t="e">
        <f t="shared" ref="C6:C9" si="1">AVERAGE(B27,B48,B69,B90,B111,B132,B153)</f>
        <v>#DIV/0!</v>
      </c>
      <c r="D6" s="229" t="e">
        <f t="shared" si="0"/>
        <v>#DIV/0!</v>
      </c>
    </row>
    <row r="7" spans="1:4" ht="24.75" customHeight="1">
      <c r="A7" s="347">
        <v>2011</v>
      </c>
      <c r="B7" s="229"/>
      <c r="C7" s="229" t="e">
        <f t="shared" si="1"/>
        <v>#DIV/0!</v>
      </c>
      <c r="D7" s="229" t="e">
        <f t="shared" si="0"/>
        <v>#DIV/0!</v>
      </c>
    </row>
    <row r="8" spans="1:4" ht="24.75" customHeight="1">
      <c r="A8" s="347">
        <v>2012</v>
      </c>
      <c r="B8" s="229"/>
      <c r="C8" s="229" t="e">
        <f t="shared" si="1"/>
        <v>#DIV/0!</v>
      </c>
      <c r="D8" s="229" t="e">
        <f t="shared" si="0"/>
        <v>#DIV/0!</v>
      </c>
    </row>
    <row r="9" spans="1:4" ht="24.75" customHeight="1">
      <c r="A9" s="347">
        <v>2013</v>
      </c>
      <c r="B9" s="229"/>
      <c r="C9" s="229" t="e">
        <f t="shared" si="1"/>
        <v>#DIV/0!</v>
      </c>
      <c r="D9" s="229" t="e">
        <f t="shared" si="0"/>
        <v>#DIV/0!</v>
      </c>
    </row>
    <row r="10" spans="1:4" ht="24.75" customHeight="1">
      <c r="A10" s="38">
        <v>2014</v>
      </c>
      <c r="B10" s="229">
        <f>AVERAGE(B31,B52,B73,B94,B115,B136,B157,B171)</f>
        <v>42.037946428571431</v>
      </c>
      <c r="C10" s="229">
        <f t="shared" ref="C10:C15" si="2">AVERAGE(B31,B52,B73,B94,B115,B136,B157)</f>
        <v>45.960034013605444</v>
      </c>
      <c r="D10" s="229">
        <f t="shared" ref="D10:D15" si="3">AVERAGE(B31,B52,B94,B115,B136,B157)</f>
        <v>50.048611111111114</v>
      </c>
    </row>
    <row r="11" spans="1:4" ht="24.75" customHeight="1">
      <c r="A11" s="38">
        <v>2015</v>
      </c>
      <c r="B11" s="229"/>
      <c r="C11" s="229">
        <f t="shared" si="2"/>
        <v>45.960034013605444</v>
      </c>
      <c r="D11" s="229">
        <f t="shared" si="3"/>
        <v>50.048611111111114</v>
      </c>
    </row>
    <row r="12" spans="1:4" ht="24.75" customHeight="1">
      <c r="A12" s="38">
        <v>2016</v>
      </c>
      <c r="B12" s="229"/>
      <c r="C12" s="229">
        <f t="shared" si="2"/>
        <v>45.960034013605444</v>
      </c>
      <c r="D12" s="229">
        <f t="shared" si="3"/>
        <v>50.048611111111114</v>
      </c>
    </row>
    <row r="13" spans="1:4" ht="24.75" customHeight="1">
      <c r="A13" s="38">
        <v>2017</v>
      </c>
      <c r="B13" s="229"/>
      <c r="C13" s="229">
        <f t="shared" si="2"/>
        <v>45.960034013605444</v>
      </c>
      <c r="D13" s="229">
        <f t="shared" si="3"/>
        <v>50.048611111111114</v>
      </c>
    </row>
    <row r="14" spans="1:4" ht="24.75" customHeight="1">
      <c r="A14" s="38">
        <v>2018</v>
      </c>
      <c r="B14" s="229"/>
      <c r="C14" s="229">
        <f t="shared" si="2"/>
        <v>45.960034013605444</v>
      </c>
      <c r="D14" s="229">
        <f t="shared" si="3"/>
        <v>50.048611111111114</v>
      </c>
    </row>
    <row r="15" spans="1:4" ht="24.75" customHeight="1">
      <c r="A15" s="38">
        <v>2019</v>
      </c>
      <c r="B15" s="229">
        <f>AVERAGE(B36,B57,B78,B99,B120,B141,B162,B176)</f>
        <v>42.968501984126981</v>
      </c>
      <c r="C15" s="229">
        <f t="shared" si="2"/>
        <v>47.023526077097507</v>
      </c>
      <c r="D15" s="229">
        <f t="shared" si="3"/>
        <v>51.289351851851855</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t="e">
        <f t="shared" ref="B24:B30" si="4">AVERAGE(E24, H24,K24,N24,Q24,T24,W24,Z24,AC24)</f>
        <v>#DIV/0!</v>
      </c>
      <c r="C24" s="363"/>
      <c r="D24" s="350">
        <v>2007</v>
      </c>
      <c r="E24" s="363"/>
      <c r="F24" s="363"/>
      <c r="G24" s="350">
        <v>2007</v>
      </c>
      <c r="H24" s="363"/>
      <c r="I24" s="363"/>
      <c r="J24" s="350">
        <v>2007</v>
      </c>
      <c r="K24" s="363"/>
      <c r="L24" s="363"/>
      <c r="M24" s="350">
        <v>2007</v>
      </c>
      <c r="N24" s="363"/>
      <c r="O24" s="363"/>
      <c r="P24" s="350">
        <v>2007</v>
      </c>
      <c r="Q24" s="363"/>
      <c r="R24" s="363"/>
      <c r="S24" s="350">
        <v>2007</v>
      </c>
      <c r="T24" s="363"/>
      <c r="U24" s="363"/>
      <c r="V24" s="350">
        <v>2007</v>
      </c>
      <c r="W24" s="363"/>
      <c r="X24" s="363"/>
      <c r="Y24" s="350">
        <v>2007</v>
      </c>
      <c r="Z24" s="363"/>
      <c r="AA24" s="363"/>
      <c r="AB24" s="350">
        <v>2007</v>
      </c>
      <c r="AC24" s="363"/>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t="e">
        <f t="shared" si="4"/>
        <v>#DIV/0!</v>
      </c>
      <c r="C25" s="363"/>
      <c r="D25" s="350">
        <v>2008</v>
      </c>
      <c r="E25" s="363"/>
      <c r="F25" s="363"/>
      <c r="G25" s="350">
        <v>2008</v>
      </c>
      <c r="H25" s="363"/>
      <c r="I25" s="363"/>
      <c r="J25" s="350">
        <v>2008</v>
      </c>
      <c r="K25" s="363"/>
      <c r="L25" s="363"/>
      <c r="M25" s="350">
        <v>2008</v>
      </c>
      <c r="N25" s="363"/>
      <c r="O25" s="363"/>
      <c r="P25" s="350">
        <v>2008</v>
      </c>
      <c r="Q25" s="363"/>
      <c r="R25" s="363"/>
      <c r="S25" s="350">
        <v>2008</v>
      </c>
      <c r="T25" s="363"/>
      <c r="U25" s="363"/>
      <c r="V25" s="350">
        <v>2008</v>
      </c>
      <c r="W25" s="363"/>
      <c r="X25" s="363"/>
      <c r="Y25" s="350">
        <v>2008</v>
      </c>
      <c r="Z25" s="363"/>
      <c r="AA25" s="363"/>
      <c r="AB25" s="350">
        <v>2008</v>
      </c>
      <c r="AC25" s="363"/>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t="e">
        <f t="shared" si="4"/>
        <v>#DIV/0!</v>
      </c>
      <c r="C26" s="363"/>
      <c r="D26" s="350">
        <v>2009</v>
      </c>
      <c r="E26" s="363"/>
      <c r="F26" s="363"/>
      <c r="G26" s="350">
        <v>2009</v>
      </c>
      <c r="H26" s="363"/>
      <c r="I26" s="363"/>
      <c r="J26" s="350">
        <v>2009</v>
      </c>
      <c r="K26" s="363"/>
      <c r="L26" s="363"/>
      <c r="M26" s="350">
        <v>2009</v>
      </c>
      <c r="N26" s="363"/>
      <c r="O26" s="363"/>
      <c r="P26" s="350">
        <v>2009</v>
      </c>
      <c r="Q26" s="363"/>
      <c r="R26" s="363"/>
      <c r="S26" s="350">
        <v>2009</v>
      </c>
      <c r="T26" s="363"/>
      <c r="U26" s="363"/>
      <c r="V26" s="350">
        <v>2009</v>
      </c>
      <c r="W26" s="363"/>
      <c r="X26" s="363"/>
      <c r="Y26" s="350">
        <v>2009</v>
      </c>
      <c r="Z26" s="363"/>
      <c r="AA26" s="363"/>
      <c r="AB26" s="350">
        <v>2009</v>
      </c>
      <c r="AC26" s="363"/>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t="e">
        <f t="shared" si="4"/>
        <v>#DIV/0!</v>
      </c>
      <c r="C27" s="363"/>
      <c r="D27" s="350">
        <v>2010</v>
      </c>
      <c r="E27" s="363"/>
      <c r="F27" s="363"/>
      <c r="G27" s="350">
        <v>2010</v>
      </c>
      <c r="H27" s="363"/>
      <c r="I27" s="363"/>
      <c r="J27" s="350">
        <v>2010</v>
      </c>
      <c r="K27" s="363"/>
      <c r="L27" s="363"/>
      <c r="M27" s="350">
        <v>2010</v>
      </c>
      <c r="N27" s="363"/>
      <c r="O27" s="363"/>
      <c r="P27" s="350">
        <v>2010</v>
      </c>
      <c r="Q27" s="363"/>
      <c r="R27" s="363"/>
      <c r="S27" s="350">
        <v>2010</v>
      </c>
      <c r="T27" s="363"/>
      <c r="U27" s="363"/>
      <c r="V27" s="350">
        <v>2010</v>
      </c>
      <c r="W27" s="363"/>
      <c r="X27" s="363"/>
      <c r="Y27" s="350">
        <v>2010</v>
      </c>
      <c r="Z27" s="363"/>
      <c r="AA27" s="363"/>
      <c r="AB27" s="350">
        <v>2010</v>
      </c>
      <c r="AC27" s="363"/>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t="e">
        <f t="shared" si="4"/>
        <v>#DIV/0!</v>
      </c>
      <c r="C28" s="363"/>
      <c r="D28" s="350">
        <v>2011</v>
      </c>
      <c r="E28" s="363"/>
      <c r="F28" s="363"/>
      <c r="G28" s="350">
        <v>2011</v>
      </c>
      <c r="H28" s="363"/>
      <c r="I28" s="363"/>
      <c r="J28" s="350">
        <v>2011</v>
      </c>
      <c r="K28" s="363"/>
      <c r="L28" s="363"/>
      <c r="M28" s="350">
        <v>2011</v>
      </c>
      <c r="N28" s="363"/>
      <c r="O28" s="363"/>
      <c r="P28" s="350">
        <v>2011</v>
      </c>
      <c r="Q28" s="363"/>
      <c r="R28" s="363"/>
      <c r="S28" s="350">
        <v>2011</v>
      </c>
      <c r="T28" s="363"/>
      <c r="U28" s="363"/>
      <c r="V28" s="350">
        <v>2011</v>
      </c>
      <c r="W28" s="363"/>
      <c r="X28" s="363"/>
      <c r="Y28" s="350">
        <v>2011</v>
      </c>
      <c r="Z28" s="363"/>
      <c r="AA28" s="363"/>
      <c r="AB28" s="350">
        <v>2011</v>
      </c>
      <c r="AC28" s="363"/>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t="e">
        <f t="shared" si="4"/>
        <v>#DIV/0!</v>
      </c>
      <c r="C29" s="363"/>
      <c r="D29" s="350">
        <v>2012</v>
      </c>
      <c r="E29" s="363"/>
      <c r="F29" s="363"/>
      <c r="G29" s="350">
        <v>2012</v>
      </c>
      <c r="H29" s="363"/>
      <c r="I29" s="363"/>
      <c r="J29" s="350">
        <v>2012</v>
      </c>
      <c r="K29" s="363"/>
      <c r="L29" s="363"/>
      <c r="M29" s="350">
        <v>2012</v>
      </c>
      <c r="N29" s="363"/>
      <c r="O29" s="363"/>
      <c r="P29" s="350">
        <v>2012</v>
      </c>
      <c r="Q29" s="363"/>
      <c r="R29" s="363"/>
      <c r="S29" s="350">
        <v>2012</v>
      </c>
      <c r="T29" s="363"/>
      <c r="U29" s="363"/>
      <c r="V29" s="350">
        <v>2012</v>
      </c>
      <c r="W29" s="363"/>
      <c r="X29" s="363"/>
      <c r="Y29" s="350">
        <v>2012</v>
      </c>
      <c r="Z29" s="363"/>
      <c r="AA29" s="363"/>
      <c r="AB29" s="350">
        <v>2012</v>
      </c>
      <c r="AC29" s="363"/>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t="e">
        <f t="shared" si="4"/>
        <v>#DIV/0!</v>
      </c>
      <c r="C30" s="363"/>
      <c r="D30" s="350">
        <v>2013</v>
      </c>
      <c r="E30" s="363"/>
      <c r="F30" s="363"/>
      <c r="G30" s="350">
        <v>2013</v>
      </c>
      <c r="H30" s="363"/>
      <c r="I30" s="363"/>
      <c r="J30" s="350">
        <v>2013</v>
      </c>
      <c r="K30" s="363"/>
      <c r="L30" s="363"/>
      <c r="M30" s="350">
        <v>2013</v>
      </c>
      <c r="N30" s="363"/>
      <c r="O30" s="363"/>
      <c r="P30" s="350">
        <v>2013</v>
      </c>
      <c r="Q30" s="363"/>
      <c r="R30" s="363"/>
      <c r="S30" s="350">
        <v>2013</v>
      </c>
      <c r="T30" s="363"/>
      <c r="U30" s="363"/>
      <c r="V30" s="350">
        <v>2013</v>
      </c>
      <c r="W30" s="363"/>
      <c r="X30" s="363"/>
      <c r="Y30" s="350">
        <v>2013</v>
      </c>
      <c r="Z30" s="363"/>
      <c r="AA30" s="363"/>
      <c r="AB30" s="350">
        <v>2013</v>
      </c>
      <c r="AC30" s="363"/>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38.888888888888886</v>
      </c>
      <c r="C31" s="39"/>
      <c r="D31" s="43">
        <v>2014</v>
      </c>
      <c r="E31" s="29">
        <v>0</v>
      </c>
      <c r="F31" s="10" t="s">
        <v>1833</v>
      </c>
      <c r="G31" s="43">
        <v>2014</v>
      </c>
      <c r="H31" s="73">
        <v>0</v>
      </c>
      <c r="I31" s="10" t="s">
        <v>1832</v>
      </c>
      <c r="J31" s="43">
        <v>2014</v>
      </c>
      <c r="K31" s="29">
        <v>50</v>
      </c>
      <c r="L31" s="10" t="s">
        <v>1831</v>
      </c>
      <c r="M31" s="43">
        <v>2014</v>
      </c>
      <c r="N31" s="29">
        <v>100</v>
      </c>
      <c r="O31" s="10" t="s">
        <v>1830</v>
      </c>
      <c r="P31" s="43">
        <v>2014</v>
      </c>
      <c r="Q31" s="29">
        <v>0</v>
      </c>
      <c r="R31" s="10" t="s">
        <v>1808</v>
      </c>
      <c r="S31" s="43">
        <v>2014</v>
      </c>
      <c r="T31" s="29">
        <v>100</v>
      </c>
      <c r="U31" s="10" t="s">
        <v>1829</v>
      </c>
      <c r="V31" s="43">
        <v>2014</v>
      </c>
      <c r="W31" s="29">
        <v>0</v>
      </c>
      <c r="X31" s="10" t="s">
        <v>1828</v>
      </c>
      <c r="Y31" s="350">
        <v>2014</v>
      </c>
      <c r="Z31" s="29">
        <v>0</v>
      </c>
      <c r="AA31" s="352" t="s">
        <v>1828</v>
      </c>
      <c r="AB31" s="350">
        <v>2014</v>
      </c>
      <c r="AC31" s="29">
        <v>100</v>
      </c>
      <c r="AD31" s="353" t="s">
        <v>1827</v>
      </c>
    </row>
    <row r="32" spans="1:81" ht="24.75" customHeight="1">
      <c r="A32" s="43">
        <v>2015</v>
      </c>
      <c r="B32" s="230">
        <f t="shared" si="5"/>
        <v>38.888888888888886</v>
      </c>
      <c r="C32" s="39"/>
      <c r="D32" s="43">
        <v>2015</v>
      </c>
      <c r="E32" s="73">
        <v>0</v>
      </c>
      <c r="F32" s="10"/>
      <c r="G32" s="43">
        <v>2015</v>
      </c>
      <c r="H32" s="73">
        <v>0</v>
      </c>
      <c r="I32" s="10"/>
      <c r="J32" s="43">
        <v>2015</v>
      </c>
      <c r="K32" s="29">
        <v>50</v>
      </c>
      <c r="L32" s="10"/>
      <c r="M32" s="43">
        <v>2015</v>
      </c>
      <c r="N32" s="29">
        <v>100</v>
      </c>
      <c r="O32" s="10"/>
      <c r="P32" s="43">
        <v>2015</v>
      </c>
      <c r="Q32" s="29">
        <v>0</v>
      </c>
      <c r="R32" s="10"/>
      <c r="S32" s="43">
        <v>2015</v>
      </c>
      <c r="T32" s="29">
        <v>100</v>
      </c>
      <c r="U32" s="10"/>
      <c r="V32" s="43">
        <v>2015</v>
      </c>
      <c r="W32" s="29">
        <v>0</v>
      </c>
      <c r="X32" s="10"/>
      <c r="Y32" s="350">
        <v>2015</v>
      </c>
      <c r="Z32" s="29">
        <v>0</v>
      </c>
      <c r="AA32" s="352"/>
      <c r="AB32" s="350">
        <v>2015</v>
      </c>
      <c r="AC32" s="29">
        <v>100</v>
      </c>
      <c r="AD32" s="353"/>
    </row>
    <row r="33" spans="1:81" ht="24.75" customHeight="1">
      <c r="A33" s="43">
        <v>2016</v>
      </c>
      <c r="B33" s="230">
        <f t="shared" si="5"/>
        <v>38.888888888888886</v>
      </c>
      <c r="C33" s="39"/>
      <c r="D33" s="43">
        <v>2016</v>
      </c>
      <c r="E33" s="73">
        <v>0</v>
      </c>
      <c r="F33" s="10"/>
      <c r="G33" s="43">
        <v>2016</v>
      </c>
      <c r="H33" s="73">
        <v>0</v>
      </c>
      <c r="I33" s="10"/>
      <c r="J33" s="43">
        <v>2016</v>
      </c>
      <c r="K33" s="29">
        <v>50</v>
      </c>
      <c r="L33" s="10"/>
      <c r="M33" s="43">
        <v>2016</v>
      </c>
      <c r="N33" s="29">
        <v>100</v>
      </c>
      <c r="O33" s="10"/>
      <c r="P33" s="43">
        <v>2016</v>
      </c>
      <c r="Q33" s="29">
        <v>0</v>
      </c>
      <c r="R33" s="10"/>
      <c r="S33" s="43">
        <v>2016</v>
      </c>
      <c r="T33" s="29">
        <v>100</v>
      </c>
      <c r="U33" s="10"/>
      <c r="V33" s="43">
        <v>2016</v>
      </c>
      <c r="W33" s="29">
        <v>0</v>
      </c>
      <c r="X33" s="10"/>
      <c r="Y33" s="350">
        <v>2016</v>
      </c>
      <c r="Z33" s="29">
        <v>0</v>
      </c>
      <c r="AA33" s="352"/>
      <c r="AB33" s="350">
        <v>2016</v>
      </c>
      <c r="AC33" s="29">
        <v>100</v>
      </c>
      <c r="AD33" s="353"/>
    </row>
    <row r="34" spans="1:81" ht="24.75" customHeight="1">
      <c r="A34" s="43">
        <v>2017</v>
      </c>
      <c r="B34" s="230">
        <f t="shared" si="5"/>
        <v>38.888888888888886</v>
      </c>
      <c r="C34" s="39"/>
      <c r="D34" s="43">
        <v>2017</v>
      </c>
      <c r="E34" s="73">
        <v>0</v>
      </c>
      <c r="F34" s="10"/>
      <c r="G34" s="43">
        <v>2017</v>
      </c>
      <c r="H34" s="73">
        <v>0</v>
      </c>
      <c r="I34" s="10"/>
      <c r="J34" s="43">
        <v>2017</v>
      </c>
      <c r="K34" s="29">
        <v>50</v>
      </c>
      <c r="L34" s="10"/>
      <c r="M34" s="43">
        <v>2017</v>
      </c>
      <c r="N34" s="29">
        <v>100</v>
      </c>
      <c r="O34" s="10"/>
      <c r="P34" s="43">
        <v>2017</v>
      </c>
      <c r="Q34" s="29">
        <v>0</v>
      </c>
      <c r="R34" s="10"/>
      <c r="S34" s="43">
        <v>2017</v>
      </c>
      <c r="T34" s="29">
        <v>100</v>
      </c>
      <c r="U34" s="10"/>
      <c r="V34" s="43">
        <v>2017</v>
      </c>
      <c r="W34" s="29">
        <v>0</v>
      </c>
      <c r="X34" s="10"/>
      <c r="Y34" s="350">
        <v>2017</v>
      </c>
      <c r="Z34" s="29">
        <v>0</v>
      </c>
      <c r="AA34" s="352"/>
      <c r="AB34" s="350">
        <v>2017</v>
      </c>
      <c r="AC34" s="29">
        <v>100</v>
      </c>
      <c r="AD34" s="353"/>
    </row>
    <row r="35" spans="1:81" ht="24.75" customHeight="1">
      <c r="A35" s="43">
        <v>2018</v>
      </c>
      <c r="B35" s="230">
        <f t="shared" si="5"/>
        <v>38.888888888888886</v>
      </c>
      <c r="C35" s="39"/>
      <c r="D35" s="43">
        <v>2018</v>
      </c>
      <c r="E35" s="73">
        <v>0</v>
      </c>
      <c r="F35" s="10"/>
      <c r="G35" s="43">
        <v>2018</v>
      </c>
      <c r="H35" s="73">
        <v>0</v>
      </c>
      <c r="I35" s="10"/>
      <c r="J35" s="43">
        <v>2018</v>
      </c>
      <c r="K35" s="29">
        <v>50</v>
      </c>
      <c r="L35" s="10"/>
      <c r="M35" s="43">
        <v>2018</v>
      </c>
      <c r="N35" s="29">
        <v>100</v>
      </c>
      <c r="O35" s="10"/>
      <c r="P35" s="43">
        <v>2018</v>
      </c>
      <c r="Q35" s="29">
        <v>0</v>
      </c>
      <c r="R35" s="10"/>
      <c r="S35" s="43">
        <v>2018</v>
      </c>
      <c r="T35" s="29">
        <v>100</v>
      </c>
      <c r="U35" s="10"/>
      <c r="V35" s="43">
        <v>2018</v>
      </c>
      <c r="W35" s="29">
        <v>0</v>
      </c>
      <c r="X35" s="10"/>
      <c r="Y35" s="350">
        <v>2018</v>
      </c>
      <c r="Z35" s="29">
        <v>0</v>
      </c>
      <c r="AA35" s="352"/>
      <c r="AB35" s="350">
        <v>2018</v>
      </c>
      <c r="AC35" s="29">
        <v>100</v>
      </c>
      <c r="AD35" s="353"/>
    </row>
    <row r="36" spans="1:81" ht="24.75" customHeight="1">
      <c r="A36" s="43">
        <v>2019</v>
      </c>
      <c r="B36" s="230">
        <f t="shared" si="5"/>
        <v>46.333333333333336</v>
      </c>
      <c r="C36" s="39"/>
      <c r="D36" s="43">
        <v>2019</v>
      </c>
      <c r="E36" s="73">
        <v>0</v>
      </c>
      <c r="F36" s="10"/>
      <c r="G36" s="43">
        <v>2019</v>
      </c>
      <c r="H36" s="73">
        <v>0</v>
      </c>
      <c r="I36" s="10"/>
      <c r="J36" s="43">
        <v>2019</v>
      </c>
      <c r="K36" s="29">
        <v>50</v>
      </c>
      <c r="L36" s="10"/>
      <c r="M36" s="43">
        <v>2019</v>
      </c>
      <c r="N36" s="29">
        <v>100</v>
      </c>
      <c r="O36" s="10" t="s">
        <v>1826</v>
      </c>
      <c r="P36" s="43">
        <v>2019</v>
      </c>
      <c r="Q36" s="19">
        <v>67</v>
      </c>
      <c r="R36" s="10" t="s">
        <v>1825</v>
      </c>
      <c r="S36" s="43">
        <v>2019</v>
      </c>
      <c r="T36" s="29">
        <v>100</v>
      </c>
      <c r="U36" s="10"/>
      <c r="V36" s="43">
        <v>2019</v>
      </c>
      <c r="W36" s="29">
        <v>0</v>
      </c>
      <c r="X36" s="10"/>
      <c r="Y36" s="350">
        <v>2019</v>
      </c>
      <c r="Z36" s="29">
        <v>0</v>
      </c>
      <c r="AA36" s="352"/>
      <c r="AB36" s="350">
        <v>2019</v>
      </c>
      <c r="AC36" s="29">
        <v>100</v>
      </c>
      <c r="AD36" s="353" t="s">
        <v>1824</v>
      </c>
    </row>
    <row r="37" spans="1:81" ht="24.75" customHeight="1">
      <c r="A37" s="50"/>
      <c r="B37" s="50"/>
      <c r="C37" s="50"/>
      <c r="D37" s="50"/>
      <c r="E37" s="50"/>
      <c r="F37" s="50"/>
      <c r="G37" s="50"/>
      <c r="H37" s="50"/>
      <c r="I37" s="50"/>
      <c r="J37" s="50"/>
      <c r="K37" s="50"/>
      <c r="L37" s="27"/>
      <c r="M37" s="50"/>
      <c r="N37" s="50"/>
    </row>
    <row r="38" spans="1:81" s="100" customFormat="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240</v>
      </c>
      <c r="X42" s="580"/>
      <c r="Y42" s="350" t="s">
        <v>81</v>
      </c>
      <c r="Z42" s="580" t="s">
        <v>239</v>
      </c>
      <c r="AA42" s="580"/>
      <c r="AB42" s="350" t="s">
        <v>81</v>
      </c>
      <c r="AC42" s="580" t="s">
        <v>238</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95" t="s">
        <v>4435</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231</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t="e">
        <f t="shared" ref="B45:B51" si="6">AVERAGE(E45,H45,K45,T45,AF45,AO45,AU45,AX45,AR45)</f>
        <v>#DIV/0!</v>
      </c>
      <c r="C45" s="363"/>
      <c r="D45" s="350">
        <v>2007</v>
      </c>
      <c r="E45" s="363"/>
      <c r="F45" s="363"/>
      <c r="G45" s="350">
        <v>2007</v>
      </c>
      <c r="H45" s="363"/>
      <c r="I45" s="363"/>
      <c r="J45" s="350">
        <v>2007</v>
      </c>
      <c r="K45" s="363"/>
      <c r="L45" s="363"/>
      <c r="M45" s="350">
        <v>2007</v>
      </c>
      <c r="N45" s="363"/>
      <c r="O45" s="363"/>
      <c r="P45" s="350">
        <v>2007</v>
      </c>
      <c r="Q45" s="363"/>
      <c r="R45" s="363"/>
      <c r="S45" s="350">
        <v>2007</v>
      </c>
      <c r="T45" s="363"/>
      <c r="U45" s="363"/>
      <c r="V45" s="350">
        <v>2007</v>
      </c>
      <c r="W45" s="363"/>
      <c r="X45" s="363"/>
      <c r="Y45" s="350">
        <v>2007</v>
      </c>
      <c r="Z45" s="363"/>
      <c r="AA45" s="363"/>
      <c r="AB45" s="350">
        <v>2007</v>
      </c>
      <c r="AC45" s="363"/>
      <c r="AD45" s="363"/>
      <c r="AE45" s="350">
        <v>2007</v>
      </c>
      <c r="AF45" s="243"/>
      <c r="AG45" s="363"/>
      <c r="AH45" s="350">
        <v>2007</v>
      </c>
      <c r="AI45" s="363"/>
      <c r="AJ45" s="363"/>
      <c r="AK45" s="350">
        <v>2007</v>
      </c>
      <c r="AL45" s="363"/>
      <c r="AM45" s="363"/>
      <c r="AN45" s="350">
        <v>2007</v>
      </c>
      <c r="AO45" s="363"/>
      <c r="AP45" s="363"/>
      <c r="AQ45" s="350">
        <v>2007</v>
      </c>
      <c r="AR45" s="363"/>
      <c r="AS45" s="363"/>
      <c r="AT45" s="350">
        <v>2007</v>
      </c>
      <c r="AU45" s="363"/>
      <c r="AV45" s="363"/>
      <c r="AW45" s="350">
        <v>2007</v>
      </c>
      <c r="AX45" s="363"/>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t="e">
        <f t="shared" si="6"/>
        <v>#DIV/0!</v>
      </c>
      <c r="C46" s="363"/>
      <c r="D46" s="350">
        <v>2008</v>
      </c>
      <c r="E46" s="363"/>
      <c r="F46" s="363"/>
      <c r="G46" s="350">
        <v>2008</v>
      </c>
      <c r="H46" s="363"/>
      <c r="I46" s="363"/>
      <c r="J46" s="350">
        <v>2008</v>
      </c>
      <c r="K46" s="363"/>
      <c r="L46" s="363"/>
      <c r="M46" s="350">
        <v>2008</v>
      </c>
      <c r="N46" s="363"/>
      <c r="O46" s="363"/>
      <c r="P46" s="350">
        <v>2008</v>
      </c>
      <c r="Q46" s="363"/>
      <c r="R46" s="363"/>
      <c r="S46" s="350">
        <v>2008</v>
      </c>
      <c r="T46" s="363"/>
      <c r="U46" s="363"/>
      <c r="V46" s="350">
        <v>2008</v>
      </c>
      <c r="W46" s="363"/>
      <c r="X46" s="363"/>
      <c r="Y46" s="350">
        <v>2008</v>
      </c>
      <c r="Z46" s="363"/>
      <c r="AA46" s="363"/>
      <c r="AB46" s="350">
        <v>2008</v>
      </c>
      <c r="AC46" s="363"/>
      <c r="AD46" s="363"/>
      <c r="AE46" s="350">
        <v>2008</v>
      </c>
      <c r="AF46" s="243"/>
      <c r="AG46" s="363"/>
      <c r="AH46" s="350">
        <v>2008</v>
      </c>
      <c r="AI46" s="363"/>
      <c r="AJ46" s="363"/>
      <c r="AK46" s="350">
        <v>2008</v>
      </c>
      <c r="AL46" s="363"/>
      <c r="AM46" s="363"/>
      <c r="AN46" s="350">
        <v>2008</v>
      </c>
      <c r="AO46" s="363"/>
      <c r="AP46" s="363"/>
      <c r="AQ46" s="350">
        <v>2008</v>
      </c>
      <c r="AR46" s="363"/>
      <c r="AS46" s="363"/>
      <c r="AT46" s="350">
        <v>2008</v>
      </c>
      <c r="AU46" s="363"/>
      <c r="AV46" s="363"/>
      <c r="AW46" s="350">
        <v>2008</v>
      </c>
      <c r="AX46" s="363"/>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t="e">
        <f t="shared" si="6"/>
        <v>#DIV/0!</v>
      </c>
      <c r="C47" s="363"/>
      <c r="D47" s="350">
        <v>2009</v>
      </c>
      <c r="E47" s="363"/>
      <c r="F47" s="363"/>
      <c r="G47" s="350">
        <v>2009</v>
      </c>
      <c r="H47" s="363"/>
      <c r="I47" s="363"/>
      <c r="J47" s="350">
        <v>2009</v>
      </c>
      <c r="K47" s="363"/>
      <c r="L47" s="363"/>
      <c r="M47" s="350">
        <v>2009</v>
      </c>
      <c r="N47" s="363"/>
      <c r="O47" s="363"/>
      <c r="P47" s="350">
        <v>2009</v>
      </c>
      <c r="Q47" s="363"/>
      <c r="R47" s="363"/>
      <c r="S47" s="350">
        <v>2009</v>
      </c>
      <c r="T47" s="363"/>
      <c r="U47" s="363"/>
      <c r="V47" s="350">
        <v>2009</v>
      </c>
      <c r="W47" s="363"/>
      <c r="X47" s="363"/>
      <c r="Y47" s="350">
        <v>2009</v>
      </c>
      <c r="Z47" s="363"/>
      <c r="AA47" s="363"/>
      <c r="AB47" s="350">
        <v>2009</v>
      </c>
      <c r="AC47" s="363"/>
      <c r="AD47" s="363"/>
      <c r="AE47" s="350">
        <v>2009</v>
      </c>
      <c r="AF47" s="243"/>
      <c r="AG47" s="363"/>
      <c r="AH47" s="350">
        <v>2009</v>
      </c>
      <c r="AI47" s="363"/>
      <c r="AJ47" s="363"/>
      <c r="AK47" s="350">
        <v>2009</v>
      </c>
      <c r="AL47" s="363"/>
      <c r="AM47" s="363"/>
      <c r="AN47" s="350">
        <v>2009</v>
      </c>
      <c r="AO47" s="363"/>
      <c r="AP47" s="363"/>
      <c r="AQ47" s="350">
        <v>2009</v>
      </c>
      <c r="AR47" s="363"/>
      <c r="AS47" s="363"/>
      <c r="AT47" s="350">
        <v>2009</v>
      </c>
      <c r="AU47" s="363"/>
      <c r="AV47" s="363"/>
      <c r="AW47" s="350">
        <v>2009</v>
      </c>
      <c r="AX47" s="363"/>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t="e">
        <f t="shared" si="6"/>
        <v>#DIV/0!</v>
      </c>
      <c r="C48" s="363"/>
      <c r="D48" s="350">
        <v>2010</v>
      </c>
      <c r="E48" s="363"/>
      <c r="F48" s="363"/>
      <c r="G48" s="350">
        <v>2010</v>
      </c>
      <c r="H48" s="363"/>
      <c r="I48" s="363"/>
      <c r="J48" s="350">
        <v>2010</v>
      </c>
      <c r="K48" s="363"/>
      <c r="L48" s="363"/>
      <c r="M48" s="350">
        <v>2010</v>
      </c>
      <c r="N48" s="363"/>
      <c r="O48" s="363"/>
      <c r="P48" s="350">
        <v>2010</v>
      </c>
      <c r="Q48" s="363"/>
      <c r="R48" s="363"/>
      <c r="S48" s="350">
        <v>2010</v>
      </c>
      <c r="T48" s="363"/>
      <c r="U48" s="363"/>
      <c r="V48" s="350">
        <v>2010</v>
      </c>
      <c r="W48" s="363"/>
      <c r="X48" s="363"/>
      <c r="Y48" s="350">
        <v>2010</v>
      </c>
      <c r="Z48" s="363"/>
      <c r="AA48" s="363"/>
      <c r="AB48" s="350">
        <v>2010</v>
      </c>
      <c r="AC48" s="363"/>
      <c r="AD48" s="363"/>
      <c r="AE48" s="350">
        <v>2010</v>
      </c>
      <c r="AF48" s="243"/>
      <c r="AG48" s="363"/>
      <c r="AH48" s="350">
        <v>2010</v>
      </c>
      <c r="AI48" s="363"/>
      <c r="AJ48" s="363"/>
      <c r="AK48" s="350">
        <v>2010</v>
      </c>
      <c r="AL48" s="363"/>
      <c r="AM48" s="363"/>
      <c r="AN48" s="350">
        <v>2010</v>
      </c>
      <c r="AO48" s="363"/>
      <c r="AP48" s="363"/>
      <c r="AQ48" s="350">
        <v>2010</v>
      </c>
      <c r="AR48" s="363"/>
      <c r="AS48" s="363"/>
      <c r="AT48" s="350">
        <v>2010</v>
      </c>
      <c r="AU48" s="363"/>
      <c r="AV48" s="363"/>
      <c r="AW48" s="350">
        <v>2010</v>
      </c>
      <c r="AX48" s="363"/>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t="e">
        <f t="shared" si="6"/>
        <v>#DIV/0!</v>
      </c>
      <c r="C49" s="363"/>
      <c r="D49" s="350">
        <v>2011</v>
      </c>
      <c r="E49" s="363"/>
      <c r="F49" s="363"/>
      <c r="G49" s="350">
        <v>2011</v>
      </c>
      <c r="H49" s="363"/>
      <c r="I49" s="363"/>
      <c r="J49" s="350">
        <v>2011</v>
      </c>
      <c r="K49" s="363"/>
      <c r="L49" s="363"/>
      <c r="M49" s="350">
        <v>2011</v>
      </c>
      <c r="N49" s="363"/>
      <c r="O49" s="363"/>
      <c r="P49" s="350">
        <v>2011</v>
      </c>
      <c r="Q49" s="363"/>
      <c r="R49" s="363"/>
      <c r="S49" s="350">
        <v>2011</v>
      </c>
      <c r="T49" s="363"/>
      <c r="U49" s="363"/>
      <c r="V49" s="350">
        <v>2011</v>
      </c>
      <c r="W49" s="363"/>
      <c r="X49" s="363"/>
      <c r="Y49" s="350">
        <v>2011</v>
      </c>
      <c r="Z49" s="363"/>
      <c r="AA49" s="363"/>
      <c r="AB49" s="350">
        <v>2011</v>
      </c>
      <c r="AC49" s="363"/>
      <c r="AD49" s="363"/>
      <c r="AE49" s="350">
        <v>2011</v>
      </c>
      <c r="AF49" s="243"/>
      <c r="AG49" s="363"/>
      <c r="AH49" s="350">
        <v>2011</v>
      </c>
      <c r="AI49" s="363"/>
      <c r="AJ49" s="363"/>
      <c r="AK49" s="350">
        <v>2011</v>
      </c>
      <c r="AL49" s="363"/>
      <c r="AM49" s="363"/>
      <c r="AN49" s="350">
        <v>2011</v>
      </c>
      <c r="AO49" s="363"/>
      <c r="AP49" s="363"/>
      <c r="AQ49" s="350">
        <v>2011</v>
      </c>
      <c r="AR49" s="363"/>
      <c r="AS49" s="363"/>
      <c r="AT49" s="350">
        <v>2011</v>
      </c>
      <c r="AU49" s="363"/>
      <c r="AV49" s="363"/>
      <c r="AW49" s="350">
        <v>2011</v>
      </c>
      <c r="AX49" s="363"/>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t="e">
        <f t="shared" si="6"/>
        <v>#DIV/0!</v>
      </c>
      <c r="C50" s="363"/>
      <c r="D50" s="350">
        <v>2012</v>
      </c>
      <c r="E50" s="363"/>
      <c r="F50" s="363"/>
      <c r="G50" s="350">
        <v>2012</v>
      </c>
      <c r="H50" s="363"/>
      <c r="I50" s="363"/>
      <c r="J50" s="350">
        <v>2012</v>
      </c>
      <c r="K50" s="363"/>
      <c r="L50" s="363"/>
      <c r="M50" s="350">
        <v>2012</v>
      </c>
      <c r="N50" s="363"/>
      <c r="O50" s="363"/>
      <c r="P50" s="350">
        <v>2012</v>
      </c>
      <c r="Q50" s="363"/>
      <c r="R50" s="363"/>
      <c r="S50" s="350">
        <v>2012</v>
      </c>
      <c r="T50" s="363"/>
      <c r="U50" s="363"/>
      <c r="V50" s="350">
        <v>2012</v>
      </c>
      <c r="W50" s="363"/>
      <c r="X50" s="363"/>
      <c r="Y50" s="350">
        <v>2012</v>
      </c>
      <c r="Z50" s="363"/>
      <c r="AA50" s="363"/>
      <c r="AB50" s="350">
        <v>2012</v>
      </c>
      <c r="AC50" s="363"/>
      <c r="AD50" s="363"/>
      <c r="AE50" s="350">
        <v>2012</v>
      </c>
      <c r="AF50" s="243"/>
      <c r="AG50" s="363"/>
      <c r="AH50" s="350">
        <v>2012</v>
      </c>
      <c r="AI50" s="363"/>
      <c r="AJ50" s="363"/>
      <c r="AK50" s="350">
        <v>2012</v>
      </c>
      <c r="AL50" s="363"/>
      <c r="AM50" s="363"/>
      <c r="AN50" s="350">
        <v>2012</v>
      </c>
      <c r="AO50" s="363"/>
      <c r="AP50" s="363"/>
      <c r="AQ50" s="350">
        <v>2012</v>
      </c>
      <c r="AR50" s="363"/>
      <c r="AS50" s="363"/>
      <c r="AT50" s="350">
        <v>2012</v>
      </c>
      <c r="AU50" s="363"/>
      <c r="AV50" s="363"/>
      <c r="AW50" s="350">
        <v>2012</v>
      </c>
      <c r="AX50" s="363"/>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t="e">
        <f t="shared" si="6"/>
        <v>#DIV/0!</v>
      </c>
      <c r="C51" s="363"/>
      <c r="D51" s="350">
        <v>2013</v>
      </c>
      <c r="E51" s="363"/>
      <c r="F51" s="363"/>
      <c r="G51" s="350">
        <v>2013</v>
      </c>
      <c r="H51" s="363"/>
      <c r="I51" s="363"/>
      <c r="J51" s="350">
        <v>2013</v>
      </c>
      <c r="K51" s="363"/>
      <c r="L51" s="363"/>
      <c r="M51" s="350">
        <v>2013</v>
      </c>
      <c r="N51" s="363"/>
      <c r="O51" s="363"/>
      <c r="P51" s="350">
        <v>2013</v>
      </c>
      <c r="Q51" s="363"/>
      <c r="R51" s="363"/>
      <c r="S51" s="350">
        <v>2013</v>
      </c>
      <c r="T51" s="363"/>
      <c r="U51" s="363"/>
      <c r="V51" s="350">
        <v>2013</v>
      </c>
      <c r="W51" s="363"/>
      <c r="X51" s="363"/>
      <c r="Y51" s="350">
        <v>2013</v>
      </c>
      <c r="Z51" s="363"/>
      <c r="AA51" s="363"/>
      <c r="AB51" s="350">
        <v>2013</v>
      </c>
      <c r="AC51" s="363"/>
      <c r="AD51" s="363"/>
      <c r="AE51" s="350">
        <v>2013</v>
      </c>
      <c r="AF51" s="243"/>
      <c r="AG51" s="363"/>
      <c r="AH51" s="350">
        <v>2013</v>
      </c>
      <c r="AI51" s="363"/>
      <c r="AJ51" s="363"/>
      <c r="AK51" s="350">
        <v>2013</v>
      </c>
      <c r="AL51" s="363"/>
      <c r="AM51" s="363"/>
      <c r="AN51" s="350">
        <v>2013</v>
      </c>
      <c r="AO51" s="363"/>
      <c r="AP51" s="363"/>
      <c r="AQ51" s="350">
        <v>2013</v>
      </c>
      <c r="AR51" s="363"/>
      <c r="AS51" s="363"/>
      <c r="AT51" s="350">
        <v>2013</v>
      </c>
      <c r="AU51" s="363"/>
      <c r="AV51" s="363"/>
      <c r="AW51" s="350">
        <v>2013</v>
      </c>
      <c r="AX51" s="363"/>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7">AVERAGE(E52,H52,K52,T52,AF52,AO52,AU52,AX52,AR52)</f>
        <v>61.111111111111114</v>
      </c>
      <c r="C52" s="39"/>
      <c r="D52" s="43">
        <v>2014</v>
      </c>
      <c r="E52" s="29">
        <v>100</v>
      </c>
      <c r="F52" s="10" t="s">
        <v>1823</v>
      </c>
      <c r="G52" s="43">
        <v>2014</v>
      </c>
      <c r="H52" s="73">
        <v>50</v>
      </c>
      <c r="I52" s="10" t="s">
        <v>1822</v>
      </c>
      <c r="J52" s="43">
        <v>2014</v>
      </c>
      <c r="K52" s="29">
        <v>100</v>
      </c>
      <c r="L52" s="10"/>
      <c r="M52" s="43">
        <v>2014</v>
      </c>
      <c r="N52" s="29">
        <v>100</v>
      </c>
      <c r="O52" s="10" t="s">
        <v>1821</v>
      </c>
      <c r="P52" s="43">
        <v>2014</v>
      </c>
      <c r="Q52" s="19">
        <v>100</v>
      </c>
      <c r="R52" s="10" t="s">
        <v>890</v>
      </c>
      <c r="S52" s="43">
        <v>2014</v>
      </c>
      <c r="T52" s="52">
        <v>100</v>
      </c>
      <c r="U52" s="10"/>
      <c r="V52" s="43">
        <v>2014</v>
      </c>
      <c r="W52" s="52">
        <v>100</v>
      </c>
      <c r="X52" s="10" t="s">
        <v>1820</v>
      </c>
      <c r="Y52" s="350">
        <v>2014</v>
      </c>
      <c r="Z52" s="52">
        <v>100</v>
      </c>
      <c r="AA52" s="352"/>
      <c r="AB52" s="350">
        <v>2014</v>
      </c>
      <c r="AC52" s="52">
        <v>100</v>
      </c>
      <c r="AD52" s="352" t="s">
        <v>1819</v>
      </c>
      <c r="AE52" s="350">
        <v>2014</v>
      </c>
      <c r="AF52" s="243">
        <f>0.67*AI52+0.33*AL52</f>
        <v>50</v>
      </c>
      <c r="AG52" s="352"/>
      <c r="AH52" s="350">
        <v>2014</v>
      </c>
      <c r="AI52" s="29">
        <v>50</v>
      </c>
      <c r="AJ52" s="352" t="s">
        <v>1818</v>
      </c>
      <c r="AK52" s="350">
        <v>2014</v>
      </c>
      <c r="AL52" s="29">
        <v>50</v>
      </c>
      <c r="AM52" s="352" t="s">
        <v>1817</v>
      </c>
      <c r="AN52" s="350">
        <v>2014</v>
      </c>
      <c r="AO52" s="33">
        <v>50</v>
      </c>
      <c r="AP52" s="352" t="s">
        <v>1816</v>
      </c>
      <c r="AQ52" s="350">
        <v>2014</v>
      </c>
      <c r="AR52" s="29">
        <v>50</v>
      </c>
      <c r="AS52" s="352" t="s">
        <v>1815</v>
      </c>
      <c r="AT52" s="350">
        <v>2014</v>
      </c>
      <c r="AU52" s="29">
        <v>50</v>
      </c>
      <c r="AV52" s="352" t="s">
        <v>1814</v>
      </c>
      <c r="AW52" s="350">
        <v>2014</v>
      </c>
      <c r="AX52" s="34">
        <v>0</v>
      </c>
      <c r="AY52" s="353" t="s">
        <v>1813</v>
      </c>
    </row>
    <row r="53" spans="1:81" ht="24.75" customHeight="1">
      <c r="A53" s="43">
        <v>2015</v>
      </c>
      <c r="B53" s="230">
        <f t="shared" si="7"/>
        <v>61.111111111111114</v>
      </c>
      <c r="C53" s="80"/>
      <c r="D53" s="43">
        <v>2015</v>
      </c>
      <c r="E53" s="29">
        <v>100</v>
      </c>
      <c r="F53" s="10"/>
      <c r="G53" s="43">
        <v>2015</v>
      </c>
      <c r="H53" s="29">
        <v>50</v>
      </c>
      <c r="I53" s="10"/>
      <c r="J53" s="43">
        <v>2015</v>
      </c>
      <c r="K53" s="19">
        <v>100</v>
      </c>
      <c r="L53" s="10"/>
      <c r="M53" s="43">
        <v>2015</v>
      </c>
      <c r="N53" s="29">
        <v>100</v>
      </c>
      <c r="O53" s="10"/>
      <c r="P53" s="43">
        <v>2015</v>
      </c>
      <c r="Q53" s="19">
        <v>100</v>
      </c>
      <c r="R53" s="10"/>
      <c r="S53" s="43">
        <v>2015</v>
      </c>
      <c r="T53" s="52">
        <v>100</v>
      </c>
      <c r="U53" s="10"/>
      <c r="V53" s="43">
        <v>2015</v>
      </c>
      <c r="W53" s="52">
        <v>100</v>
      </c>
      <c r="X53" s="10"/>
      <c r="Y53" s="350">
        <v>2015</v>
      </c>
      <c r="Z53" s="52">
        <v>100</v>
      </c>
      <c r="AA53" s="352"/>
      <c r="AB53" s="350">
        <v>2015</v>
      </c>
      <c r="AC53" s="52">
        <v>100</v>
      </c>
      <c r="AD53" s="352"/>
      <c r="AE53" s="350">
        <v>2015</v>
      </c>
      <c r="AF53" s="243">
        <f t="shared" ref="AF53:AF57" si="8">0.67*AI53+0.33*AL53</f>
        <v>50</v>
      </c>
      <c r="AG53" s="352"/>
      <c r="AH53" s="350">
        <v>2015</v>
      </c>
      <c r="AI53" s="29">
        <v>50</v>
      </c>
      <c r="AJ53" s="352"/>
      <c r="AK53" s="350">
        <v>2015</v>
      </c>
      <c r="AL53" s="29">
        <v>50</v>
      </c>
      <c r="AM53" s="352"/>
      <c r="AN53" s="350">
        <v>2015</v>
      </c>
      <c r="AO53" s="34">
        <v>50</v>
      </c>
      <c r="AP53" s="352"/>
      <c r="AQ53" s="350">
        <v>2015</v>
      </c>
      <c r="AR53" s="29">
        <v>50</v>
      </c>
      <c r="AS53" s="352"/>
      <c r="AT53" s="350">
        <v>2015</v>
      </c>
      <c r="AU53" s="29">
        <v>50</v>
      </c>
      <c r="AV53" s="352"/>
      <c r="AW53" s="350">
        <v>2015</v>
      </c>
      <c r="AX53" s="34">
        <v>0</v>
      </c>
      <c r="AY53" s="353"/>
    </row>
    <row r="54" spans="1:81" ht="24.75" customHeight="1">
      <c r="A54" s="43">
        <v>2016</v>
      </c>
      <c r="B54" s="230">
        <f t="shared" si="7"/>
        <v>61.111111111111114</v>
      </c>
      <c r="C54" s="80"/>
      <c r="D54" s="43">
        <v>2016</v>
      </c>
      <c r="E54" s="29">
        <v>100</v>
      </c>
      <c r="F54" s="10"/>
      <c r="G54" s="43">
        <v>2016</v>
      </c>
      <c r="H54" s="29">
        <v>50</v>
      </c>
      <c r="I54" s="10"/>
      <c r="J54" s="43">
        <v>2016</v>
      </c>
      <c r="K54" s="19">
        <v>100</v>
      </c>
      <c r="L54" s="10"/>
      <c r="M54" s="43">
        <v>2016</v>
      </c>
      <c r="N54" s="29">
        <v>100</v>
      </c>
      <c r="O54" s="10"/>
      <c r="P54" s="43">
        <v>2016</v>
      </c>
      <c r="Q54" s="19">
        <v>100</v>
      </c>
      <c r="R54" s="10"/>
      <c r="S54" s="43">
        <v>2016</v>
      </c>
      <c r="T54" s="52">
        <v>100</v>
      </c>
      <c r="U54" s="10"/>
      <c r="V54" s="43">
        <v>2016</v>
      </c>
      <c r="W54" s="52">
        <v>100</v>
      </c>
      <c r="X54" s="10"/>
      <c r="Y54" s="350">
        <v>2016</v>
      </c>
      <c r="Z54" s="52">
        <v>100</v>
      </c>
      <c r="AA54" s="352"/>
      <c r="AB54" s="350">
        <v>2016</v>
      </c>
      <c r="AC54" s="52">
        <v>100</v>
      </c>
      <c r="AD54" s="352"/>
      <c r="AE54" s="350">
        <v>2016</v>
      </c>
      <c r="AF54" s="243">
        <f t="shared" si="8"/>
        <v>50</v>
      </c>
      <c r="AG54" s="352"/>
      <c r="AH54" s="350">
        <v>2016</v>
      </c>
      <c r="AI54" s="29">
        <v>50</v>
      </c>
      <c r="AJ54" s="352"/>
      <c r="AK54" s="350">
        <v>2016</v>
      </c>
      <c r="AL54" s="29">
        <v>50</v>
      </c>
      <c r="AM54" s="352"/>
      <c r="AN54" s="350">
        <v>2016</v>
      </c>
      <c r="AO54" s="34">
        <v>50</v>
      </c>
      <c r="AP54" s="352"/>
      <c r="AQ54" s="350">
        <v>2016</v>
      </c>
      <c r="AR54" s="29">
        <v>50</v>
      </c>
      <c r="AS54" s="352"/>
      <c r="AT54" s="350">
        <v>2016</v>
      </c>
      <c r="AU54" s="29">
        <v>50</v>
      </c>
      <c r="AV54" s="352"/>
      <c r="AW54" s="350">
        <v>2016</v>
      </c>
      <c r="AX54" s="34">
        <v>0</v>
      </c>
      <c r="AY54" s="353"/>
    </row>
    <row r="55" spans="1:81" ht="24.75" customHeight="1">
      <c r="A55" s="43">
        <v>2017</v>
      </c>
      <c r="B55" s="230">
        <f t="shared" si="7"/>
        <v>61.111111111111114</v>
      </c>
      <c r="C55" s="80"/>
      <c r="D55" s="43">
        <v>2017</v>
      </c>
      <c r="E55" s="29">
        <v>100</v>
      </c>
      <c r="F55" s="10"/>
      <c r="G55" s="43">
        <v>2017</v>
      </c>
      <c r="H55" s="29">
        <v>50</v>
      </c>
      <c r="I55" s="10"/>
      <c r="J55" s="43">
        <v>2017</v>
      </c>
      <c r="K55" s="19">
        <v>100</v>
      </c>
      <c r="L55" s="10"/>
      <c r="M55" s="43">
        <v>2017</v>
      </c>
      <c r="N55" s="29">
        <v>100</v>
      </c>
      <c r="O55" s="10"/>
      <c r="P55" s="43">
        <v>2017</v>
      </c>
      <c r="Q55" s="19">
        <v>100</v>
      </c>
      <c r="R55" s="10"/>
      <c r="S55" s="43">
        <v>2017</v>
      </c>
      <c r="T55" s="52">
        <v>100</v>
      </c>
      <c r="U55" s="10"/>
      <c r="V55" s="43">
        <v>2017</v>
      </c>
      <c r="W55" s="52">
        <v>100</v>
      </c>
      <c r="X55" s="10"/>
      <c r="Y55" s="350">
        <v>2017</v>
      </c>
      <c r="Z55" s="52">
        <v>100</v>
      </c>
      <c r="AA55" s="352"/>
      <c r="AB55" s="350">
        <v>2017</v>
      </c>
      <c r="AC55" s="52">
        <v>100</v>
      </c>
      <c r="AD55" s="352"/>
      <c r="AE55" s="350">
        <v>2017</v>
      </c>
      <c r="AF55" s="243">
        <f t="shared" si="8"/>
        <v>50</v>
      </c>
      <c r="AG55" s="352"/>
      <c r="AH55" s="350">
        <v>2017</v>
      </c>
      <c r="AI55" s="29">
        <v>50</v>
      </c>
      <c r="AJ55" s="352"/>
      <c r="AK55" s="350">
        <v>2017</v>
      </c>
      <c r="AL55" s="29">
        <v>50</v>
      </c>
      <c r="AM55" s="352"/>
      <c r="AN55" s="350">
        <v>2017</v>
      </c>
      <c r="AO55" s="34">
        <v>50</v>
      </c>
      <c r="AP55" s="352"/>
      <c r="AQ55" s="350">
        <v>2017</v>
      </c>
      <c r="AR55" s="29">
        <v>50</v>
      </c>
      <c r="AS55" s="352"/>
      <c r="AT55" s="350">
        <v>2017</v>
      </c>
      <c r="AU55" s="29">
        <v>50</v>
      </c>
      <c r="AV55" s="352"/>
      <c r="AW55" s="350">
        <v>2017</v>
      </c>
      <c r="AX55" s="34">
        <v>0</v>
      </c>
      <c r="AY55" s="353"/>
    </row>
    <row r="56" spans="1:81" ht="24.75" customHeight="1">
      <c r="A56" s="43">
        <v>2018</v>
      </c>
      <c r="B56" s="230">
        <f t="shared" si="7"/>
        <v>61.111111111111114</v>
      </c>
      <c r="C56" s="80"/>
      <c r="D56" s="43">
        <v>2018</v>
      </c>
      <c r="E56" s="29">
        <v>100</v>
      </c>
      <c r="F56" s="10"/>
      <c r="G56" s="43">
        <v>2018</v>
      </c>
      <c r="H56" s="29">
        <v>50</v>
      </c>
      <c r="I56" s="10"/>
      <c r="J56" s="43">
        <v>2018</v>
      </c>
      <c r="K56" s="19">
        <v>100</v>
      </c>
      <c r="L56" s="10"/>
      <c r="M56" s="43">
        <v>2018</v>
      </c>
      <c r="N56" s="29">
        <v>100</v>
      </c>
      <c r="O56" s="10"/>
      <c r="P56" s="43">
        <v>2018</v>
      </c>
      <c r="Q56" s="19">
        <v>100</v>
      </c>
      <c r="R56" s="10"/>
      <c r="S56" s="43">
        <v>2018</v>
      </c>
      <c r="T56" s="52">
        <v>100</v>
      </c>
      <c r="U56" s="10"/>
      <c r="V56" s="43">
        <v>2018</v>
      </c>
      <c r="W56" s="52">
        <v>100</v>
      </c>
      <c r="X56" s="10"/>
      <c r="Y56" s="350">
        <v>2018</v>
      </c>
      <c r="Z56" s="52">
        <v>100</v>
      </c>
      <c r="AA56" s="352"/>
      <c r="AB56" s="350">
        <v>2018</v>
      </c>
      <c r="AC56" s="52">
        <v>100</v>
      </c>
      <c r="AD56" s="352"/>
      <c r="AE56" s="350">
        <v>2018</v>
      </c>
      <c r="AF56" s="243">
        <f t="shared" si="8"/>
        <v>50</v>
      </c>
      <c r="AG56" s="352"/>
      <c r="AH56" s="350">
        <v>2018</v>
      </c>
      <c r="AI56" s="29">
        <v>50</v>
      </c>
      <c r="AJ56" s="352"/>
      <c r="AK56" s="350">
        <v>2018</v>
      </c>
      <c r="AL56" s="29">
        <v>50</v>
      </c>
      <c r="AM56" s="352"/>
      <c r="AN56" s="350">
        <v>2018</v>
      </c>
      <c r="AO56" s="34">
        <v>50</v>
      </c>
      <c r="AP56" s="352"/>
      <c r="AQ56" s="350">
        <v>2018</v>
      </c>
      <c r="AR56" s="29">
        <v>50</v>
      </c>
      <c r="AS56" s="352"/>
      <c r="AT56" s="350">
        <v>2018</v>
      </c>
      <c r="AU56" s="29">
        <v>50</v>
      </c>
      <c r="AV56" s="352"/>
      <c r="AW56" s="350">
        <v>2018</v>
      </c>
      <c r="AX56" s="34">
        <v>0</v>
      </c>
      <c r="AY56" s="353"/>
    </row>
    <row r="57" spans="1:81" ht="24.75" customHeight="1">
      <c r="A57" s="43">
        <v>2019</v>
      </c>
      <c r="B57" s="230">
        <f t="shared" si="7"/>
        <v>61.111111111111114</v>
      </c>
      <c r="C57" s="80"/>
      <c r="D57" s="43">
        <v>2019</v>
      </c>
      <c r="E57" s="29">
        <v>100</v>
      </c>
      <c r="F57" s="10"/>
      <c r="G57" s="43">
        <v>2019</v>
      </c>
      <c r="H57" s="29">
        <v>50</v>
      </c>
      <c r="I57" s="10"/>
      <c r="J57" s="43">
        <v>2019</v>
      </c>
      <c r="K57" s="34">
        <v>100</v>
      </c>
      <c r="L57" s="10"/>
      <c r="M57" s="43">
        <v>2019</v>
      </c>
      <c r="N57" s="29">
        <v>100</v>
      </c>
      <c r="O57" s="10"/>
      <c r="P57" s="43">
        <v>2019</v>
      </c>
      <c r="Q57" s="19">
        <v>100</v>
      </c>
      <c r="R57" s="10"/>
      <c r="S57" s="43">
        <v>2019</v>
      </c>
      <c r="T57" s="52">
        <v>100</v>
      </c>
      <c r="U57" s="10"/>
      <c r="V57" s="43">
        <v>2019</v>
      </c>
      <c r="W57" s="52">
        <v>100</v>
      </c>
      <c r="X57" s="10"/>
      <c r="Y57" s="350">
        <v>2019</v>
      </c>
      <c r="Z57" s="52">
        <v>100</v>
      </c>
      <c r="AA57" s="352"/>
      <c r="AB57" s="350">
        <v>2019</v>
      </c>
      <c r="AC57" s="52">
        <v>100</v>
      </c>
      <c r="AD57" s="352"/>
      <c r="AE57" s="350">
        <v>2019</v>
      </c>
      <c r="AF57" s="243">
        <f t="shared" si="8"/>
        <v>50</v>
      </c>
      <c r="AG57" s="352"/>
      <c r="AH57" s="350">
        <v>2019</v>
      </c>
      <c r="AI57" s="29">
        <v>50</v>
      </c>
      <c r="AJ57" s="352"/>
      <c r="AK57" s="350">
        <v>2019</v>
      </c>
      <c r="AL57" s="29">
        <v>50</v>
      </c>
      <c r="AM57" s="352"/>
      <c r="AN57" s="350">
        <v>2019</v>
      </c>
      <c r="AO57" s="34">
        <v>50</v>
      </c>
      <c r="AP57" s="352"/>
      <c r="AQ57" s="350">
        <v>2019</v>
      </c>
      <c r="AR57" s="29">
        <v>50</v>
      </c>
      <c r="AS57" s="352"/>
      <c r="AT57" s="350">
        <v>2019</v>
      </c>
      <c r="AU57" s="29">
        <v>50</v>
      </c>
      <c r="AV57" s="352"/>
      <c r="AW57" s="350">
        <v>2019</v>
      </c>
      <c r="AX57" s="34">
        <v>0</v>
      </c>
      <c r="AY57" s="353"/>
    </row>
    <row r="58" spans="1:81" ht="24.75" customHeight="1">
      <c r="A58" s="50"/>
      <c r="B58" s="50"/>
      <c r="C58" s="50"/>
      <c r="D58" s="50"/>
      <c r="E58" s="50"/>
      <c r="F58" s="50"/>
      <c r="G58" s="50"/>
      <c r="H58" s="50"/>
      <c r="I58" s="50"/>
      <c r="J58" s="50"/>
      <c r="K58" s="50"/>
      <c r="L58" s="50"/>
      <c r="M58" s="50"/>
      <c r="N58" s="50"/>
      <c r="AD58" s="408"/>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1812</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4345</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9">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9"/>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9"/>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t="e">
        <f t="shared" ref="B69:B72" si="10">AVERAGE(E69,H69,K69,N69,Z69,AC69,AF69)</f>
        <v>#DIV/0!</v>
      </c>
      <c r="C69" s="363"/>
      <c r="D69" s="350">
        <v>2010</v>
      </c>
      <c r="E69" s="363"/>
      <c r="F69" s="363"/>
      <c r="G69" s="350">
        <v>2010</v>
      </c>
      <c r="H69" s="363"/>
      <c r="I69" s="363"/>
      <c r="J69" s="350">
        <v>2010</v>
      </c>
      <c r="K69" s="363"/>
      <c r="L69" s="363"/>
      <c r="M69" s="350">
        <v>2010</v>
      </c>
      <c r="N69" s="8" t="e">
        <f t="shared" si="9"/>
        <v>#DIV/0!</v>
      </c>
      <c r="O69" s="363"/>
      <c r="P69" s="350">
        <v>2010</v>
      </c>
      <c r="Q69" s="363"/>
      <c r="R69" s="363"/>
      <c r="S69" s="350">
        <v>2010</v>
      </c>
      <c r="T69" s="363"/>
      <c r="U69" s="363"/>
      <c r="V69" s="350">
        <v>2010</v>
      </c>
      <c r="W69" s="363"/>
      <c r="X69" s="363"/>
      <c r="Y69" s="350">
        <v>2010</v>
      </c>
      <c r="Z69" s="363"/>
      <c r="AA69" s="363"/>
      <c r="AB69" s="350">
        <v>2010</v>
      </c>
      <c r="AC69" s="363"/>
      <c r="AD69" s="363"/>
      <c r="AE69" s="350">
        <v>2010</v>
      </c>
      <c r="AF69" s="363"/>
      <c r="AG69" s="363"/>
      <c r="AH69" s="350">
        <v>2010</v>
      </c>
      <c r="AI69" s="363"/>
      <c r="AJ69" s="363"/>
      <c r="AK69" s="350">
        <v>2010</v>
      </c>
      <c r="AL69" s="363"/>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t="e">
        <f t="shared" si="10"/>
        <v>#DIV/0!</v>
      </c>
      <c r="C70" s="363"/>
      <c r="D70" s="350">
        <v>2011</v>
      </c>
      <c r="E70" s="363"/>
      <c r="F70" s="363"/>
      <c r="G70" s="350">
        <v>2011</v>
      </c>
      <c r="H70" s="363"/>
      <c r="I70" s="363"/>
      <c r="J70" s="350">
        <v>2011</v>
      </c>
      <c r="K70" s="363"/>
      <c r="L70" s="363"/>
      <c r="M70" s="350">
        <v>2011</v>
      </c>
      <c r="N70" s="8" t="e">
        <f t="shared" si="9"/>
        <v>#DIV/0!</v>
      </c>
      <c r="O70" s="363"/>
      <c r="P70" s="350">
        <v>2011</v>
      </c>
      <c r="Q70" s="363"/>
      <c r="R70" s="363"/>
      <c r="S70" s="350">
        <v>2011</v>
      </c>
      <c r="T70" s="363"/>
      <c r="U70" s="363"/>
      <c r="V70" s="350">
        <v>2011</v>
      </c>
      <c r="W70" s="363"/>
      <c r="X70" s="363"/>
      <c r="Y70" s="350">
        <v>2011</v>
      </c>
      <c r="Z70" s="363"/>
      <c r="AA70" s="363"/>
      <c r="AB70" s="350">
        <v>2011</v>
      </c>
      <c r="AC70" s="363"/>
      <c r="AD70" s="363"/>
      <c r="AE70" s="350">
        <v>2011</v>
      </c>
      <c r="AF70" s="363"/>
      <c r="AG70" s="363"/>
      <c r="AH70" s="350">
        <v>2011</v>
      </c>
      <c r="AI70" s="363"/>
      <c r="AJ70" s="363"/>
      <c r="AK70" s="350">
        <v>2011</v>
      </c>
      <c r="AL70" s="363"/>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t="e">
        <f t="shared" si="10"/>
        <v>#DIV/0!</v>
      </c>
      <c r="C71" s="363"/>
      <c r="D71" s="350">
        <v>2012</v>
      </c>
      <c r="E71" s="363"/>
      <c r="F71" s="363"/>
      <c r="G71" s="350">
        <v>2012</v>
      </c>
      <c r="H71" s="363"/>
      <c r="I71" s="363"/>
      <c r="J71" s="350">
        <v>2012</v>
      </c>
      <c r="K71" s="363"/>
      <c r="L71" s="363"/>
      <c r="M71" s="350">
        <v>2012</v>
      </c>
      <c r="N71" s="8" t="e">
        <f t="shared" si="9"/>
        <v>#DIV/0!</v>
      </c>
      <c r="O71" s="363"/>
      <c r="P71" s="350">
        <v>2012</v>
      </c>
      <c r="Q71" s="363"/>
      <c r="R71" s="363"/>
      <c r="S71" s="350">
        <v>2012</v>
      </c>
      <c r="T71" s="363"/>
      <c r="U71" s="363"/>
      <c r="V71" s="350">
        <v>2012</v>
      </c>
      <c r="W71" s="363"/>
      <c r="X71" s="363"/>
      <c r="Y71" s="350">
        <v>2012</v>
      </c>
      <c r="Z71" s="363"/>
      <c r="AA71" s="363"/>
      <c r="AB71" s="350">
        <v>2012</v>
      </c>
      <c r="AC71" s="363"/>
      <c r="AD71" s="363"/>
      <c r="AE71" s="350">
        <v>2012</v>
      </c>
      <c r="AF71" s="363"/>
      <c r="AG71" s="363"/>
      <c r="AH71" s="350">
        <v>2012</v>
      </c>
      <c r="AI71" s="363"/>
      <c r="AJ71" s="363"/>
      <c r="AK71" s="350">
        <v>2012</v>
      </c>
      <c r="AL71" s="363"/>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t="e">
        <f t="shared" si="10"/>
        <v>#DIV/0!</v>
      </c>
      <c r="C72" s="363"/>
      <c r="D72" s="350">
        <v>2013</v>
      </c>
      <c r="E72" s="363"/>
      <c r="F72" s="363"/>
      <c r="G72" s="350">
        <v>2013</v>
      </c>
      <c r="H72" s="363"/>
      <c r="I72" s="363"/>
      <c r="J72" s="350">
        <v>2013</v>
      </c>
      <c r="K72" s="363"/>
      <c r="L72" s="363"/>
      <c r="M72" s="350">
        <v>2013</v>
      </c>
      <c r="N72" s="8" t="e">
        <f t="shared" si="9"/>
        <v>#DIV/0!</v>
      </c>
      <c r="O72" s="363"/>
      <c r="P72" s="350">
        <v>2013</v>
      </c>
      <c r="Q72" s="363"/>
      <c r="R72" s="363"/>
      <c r="S72" s="350">
        <v>2013</v>
      </c>
      <c r="T72" s="363"/>
      <c r="U72" s="363"/>
      <c r="V72" s="350">
        <v>2013</v>
      </c>
      <c r="W72" s="363"/>
      <c r="X72" s="363"/>
      <c r="Y72" s="350">
        <v>2013</v>
      </c>
      <c r="Z72" s="363"/>
      <c r="AA72" s="363"/>
      <c r="AB72" s="350">
        <v>2013</v>
      </c>
      <c r="AC72" s="363"/>
      <c r="AD72" s="363"/>
      <c r="AE72" s="350">
        <v>2013</v>
      </c>
      <c r="AF72" s="363"/>
      <c r="AG72" s="363"/>
      <c r="AH72" s="350">
        <v>2013</v>
      </c>
      <c r="AI72" s="363"/>
      <c r="AJ72" s="363"/>
      <c r="AK72" s="350">
        <v>2013</v>
      </c>
      <c r="AL72" s="363"/>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1">AVERAGE(E73,H73,K73,N73,Z73,AC73,AF73)</f>
        <v>21.428571428571427</v>
      </c>
      <c r="C73" s="39"/>
      <c r="D73" s="43">
        <v>2014</v>
      </c>
      <c r="E73" s="34">
        <v>100</v>
      </c>
      <c r="F73" s="10" t="s">
        <v>1811</v>
      </c>
      <c r="G73" s="43">
        <v>2014</v>
      </c>
      <c r="H73" s="29">
        <v>0</v>
      </c>
      <c r="I73" s="10" t="s">
        <v>1810</v>
      </c>
      <c r="J73" s="43">
        <v>2014</v>
      </c>
      <c r="K73" s="29">
        <v>0</v>
      </c>
      <c r="L73" s="10" t="s">
        <v>1808</v>
      </c>
      <c r="M73" s="43">
        <v>2014</v>
      </c>
      <c r="N73" s="8">
        <f t="shared" ref="N73:N78" si="12">AVERAGE(Q73,T73,W73)</f>
        <v>0</v>
      </c>
      <c r="O73" s="19"/>
      <c r="P73" s="43">
        <v>2014</v>
      </c>
      <c r="Q73" s="19">
        <v>0</v>
      </c>
      <c r="R73" s="10" t="s">
        <v>1809</v>
      </c>
      <c r="S73" s="43">
        <v>2014</v>
      </c>
      <c r="T73" s="19">
        <v>0</v>
      </c>
      <c r="U73" s="10"/>
      <c r="V73" s="43">
        <v>2014</v>
      </c>
      <c r="W73" s="19">
        <v>0</v>
      </c>
      <c r="X73" s="10"/>
      <c r="Y73" s="350">
        <v>2014</v>
      </c>
      <c r="Z73" s="29">
        <v>0</v>
      </c>
      <c r="AA73" s="352" t="s">
        <v>1808</v>
      </c>
      <c r="AB73" s="350">
        <v>2014</v>
      </c>
      <c r="AC73" s="29">
        <v>50</v>
      </c>
      <c r="AD73" s="352" t="s">
        <v>1807</v>
      </c>
      <c r="AE73" s="350">
        <v>2014</v>
      </c>
      <c r="AF73" s="362">
        <v>0</v>
      </c>
      <c r="AG73" s="362"/>
      <c r="AH73" s="350">
        <v>2014</v>
      </c>
      <c r="AI73" s="29">
        <v>0</v>
      </c>
      <c r="AJ73" s="352" t="s">
        <v>1806</v>
      </c>
      <c r="AK73" s="350">
        <v>2014</v>
      </c>
      <c r="AL73" s="362">
        <v>0</v>
      </c>
      <c r="AM73" s="353" t="s">
        <v>1805</v>
      </c>
    </row>
    <row r="74" spans="1:81" ht="24.75" customHeight="1">
      <c r="A74" s="43">
        <v>2015</v>
      </c>
      <c r="B74" s="5">
        <f t="shared" si="11"/>
        <v>21.428571428571427</v>
      </c>
      <c r="C74" s="39"/>
      <c r="D74" s="43">
        <v>2015</v>
      </c>
      <c r="E74" s="73">
        <v>100</v>
      </c>
      <c r="F74" s="10"/>
      <c r="G74" s="43">
        <v>2015</v>
      </c>
      <c r="H74" s="29">
        <v>0</v>
      </c>
      <c r="I74" s="10"/>
      <c r="J74" s="43">
        <v>2015</v>
      </c>
      <c r="K74" s="29">
        <v>0</v>
      </c>
      <c r="L74" s="10"/>
      <c r="M74" s="43">
        <v>2015</v>
      </c>
      <c r="N74" s="8">
        <f t="shared" si="12"/>
        <v>0</v>
      </c>
      <c r="O74" s="19"/>
      <c r="P74" s="43">
        <v>2015</v>
      </c>
      <c r="Q74" s="19">
        <v>0</v>
      </c>
      <c r="R74" s="10"/>
      <c r="S74" s="43">
        <v>2015</v>
      </c>
      <c r="T74" s="19">
        <v>0</v>
      </c>
      <c r="U74" s="10"/>
      <c r="V74" s="43">
        <v>2015</v>
      </c>
      <c r="W74" s="19">
        <v>0</v>
      </c>
      <c r="X74" s="10"/>
      <c r="Y74" s="350">
        <v>2015</v>
      </c>
      <c r="Z74" s="29">
        <v>0</v>
      </c>
      <c r="AA74" s="352"/>
      <c r="AB74" s="350">
        <v>2015</v>
      </c>
      <c r="AC74" s="29">
        <v>50</v>
      </c>
      <c r="AD74" s="352"/>
      <c r="AE74" s="350">
        <v>2015</v>
      </c>
      <c r="AF74" s="362">
        <v>0</v>
      </c>
      <c r="AG74" s="362"/>
      <c r="AH74" s="350">
        <v>2015</v>
      </c>
      <c r="AI74" s="29">
        <v>0</v>
      </c>
      <c r="AJ74" s="352"/>
      <c r="AK74" s="350">
        <v>2015</v>
      </c>
      <c r="AL74" s="362">
        <v>0</v>
      </c>
      <c r="AM74" s="353"/>
    </row>
    <row r="75" spans="1:81" ht="24.75" customHeight="1">
      <c r="A75" s="43">
        <v>2016</v>
      </c>
      <c r="B75" s="5">
        <f t="shared" si="11"/>
        <v>21.428571428571427</v>
      </c>
      <c r="C75" s="39"/>
      <c r="D75" s="43">
        <v>2016</v>
      </c>
      <c r="E75" s="73">
        <v>100</v>
      </c>
      <c r="F75" s="10"/>
      <c r="G75" s="43">
        <v>2016</v>
      </c>
      <c r="H75" s="29">
        <v>0</v>
      </c>
      <c r="I75" s="10"/>
      <c r="J75" s="43">
        <v>2016</v>
      </c>
      <c r="K75" s="29">
        <v>0</v>
      </c>
      <c r="L75" s="10"/>
      <c r="M75" s="43">
        <v>2016</v>
      </c>
      <c r="N75" s="8">
        <f t="shared" si="12"/>
        <v>0</v>
      </c>
      <c r="O75" s="19"/>
      <c r="P75" s="43">
        <v>2016</v>
      </c>
      <c r="Q75" s="19">
        <v>0</v>
      </c>
      <c r="R75" s="10"/>
      <c r="S75" s="43">
        <v>2016</v>
      </c>
      <c r="T75" s="19">
        <v>0</v>
      </c>
      <c r="U75" s="10"/>
      <c r="V75" s="43">
        <v>2016</v>
      </c>
      <c r="W75" s="19">
        <v>0</v>
      </c>
      <c r="X75" s="10"/>
      <c r="Y75" s="350">
        <v>2016</v>
      </c>
      <c r="Z75" s="29">
        <v>0</v>
      </c>
      <c r="AA75" s="352"/>
      <c r="AB75" s="350">
        <v>2016</v>
      </c>
      <c r="AC75" s="29">
        <v>50</v>
      </c>
      <c r="AD75" s="352"/>
      <c r="AE75" s="350">
        <v>2016</v>
      </c>
      <c r="AF75" s="362">
        <v>0</v>
      </c>
      <c r="AG75" s="362"/>
      <c r="AH75" s="350">
        <v>2016</v>
      </c>
      <c r="AI75" s="29">
        <v>0</v>
      </c>
      <c r="AJ75" s="352"/>
      <c r="AK75" s="350">
        <v>2016</v>
      </c>
      <c r="AL75" s="362">
        <v>0</v>
      </c>
      <c r="AM75" s="353"/>
    </row>
    <row r="76" spans="1:81" ht="24.75" customHeight="1">
      <c r="A76" s="43">
        <v>2017</v>
      </c>
      <c r="B76" s="5">
        <f t="shared" si="11"/>
        <v>21.428571428571427</v>
      </c>
      <c r="C76" s="39"/>
      <c r="D76" s="43">
        <v>2017</v>
      </c>
      <c r="E76" s="73">
        <v>100</v>
      </c>
      <c r="F76" s="10"/>
      <c r="G76" s="43">
        <v>2017</v>
      </c>
      <c r="H76" s="29">
        <v>0</v>
      </c>
      <c r="I76" s="10"/>
      <c r="J76" s="43">
        <v>2017</v>
      </c>
      <c r="K76" s="29">
        <v>0</v>
      </c>
      <c r="L76" s="10"/>
      <c r="M76" s="43">
        <v>2017</v>
      </c>
      <c r="N76" s="8">
        <f t="shared" si="12"/>
        <v>0</v>
      </c>
      <c r="O76" s="19"/>
      <c r="P76" s="43">
        <v>2017</v>
      </c>
      <c r="Q76" s="19">
        <v>0</v>
      </c>
      <c r="R76" s="10"/>
      <c r="S76" s="43">
        <v>2017</v>
      </c>
      <c r="T76" s="19">
        <v>0</v>
      </c>
      <c r="U76" s="10"/>
      <c r="V76" s="43">
        <v>2017</v>
      </c>
      <c r="W76" s="19">
        <v>0</v>
      </c>
      <c r="X76" s="10"/>
      <c r="Y76" s="350">
        <v>2017</v>
      </c>
      <c r="Z76" s="29">
        <v>0</v>
      </c>
      <c r="AA76" s="352"/>
      <c r="AB76" s="350">
        <v>2017</v>
      </c>
      <c r="AC76" s="29">
        <v>50</v>
      </c>
      <c r="AD76" s="352"/>
      <c r="AE76" s="350">
        <v>2017</v>
      </c>
      <c r="AF76" s="362">
        <v>0</v>
      </c>
      <c r="AG76" s="362"/>
      <c r="AH76" s="350">
        <v>2017</v>
      </c>
      <c r="AI76" s="29">
        <v>0</v>
      </c>
      <c r="AJ76" s="352"/>
      <c r="AK76" s="350">
        <v>2017</v>
      </c>
      <c r="AL76" s="362">
        <v>0</v>
      </c>
      <c r="AM76" s="353"/>
    </row>
    <row r="77" spans="1:81" ht="24.75" customHeight="1">
      <c r="A77" s="43">
        <v>2018</v>
      </c>
      <c r="B77" s="5">
        <f t="shared" si="11"/>
        <v>21.428571428571427</v>
      </c>
      <c r="C77" s="39"/>
      <c r="D77" s="43">
        <v>2018</v>
      </c>
      <c r="E77" s="73">
        <v>100</v>
      </c>
      <c r="F77" s="10"/>
      <c r="G77" s="43">
        <v>2018</v>
      </c>
      <c r="H77" s="29">
        <v>0</v>
      </c>
      <c r="I77" s="10"/>
      <c r="J77" s="43">
        <v>2018</v>
      </c>
      <c r="K77" s="29">
        <v>0</v>
      </c>
      <c r="L77" s="10"/>
      <c r="M77" s="43">
        <v>2018</v>
      </c>
      <c r="N77" s="8">
        <f t="shared" si="12"/>
        <v>0</v>
      </c>
      <c r="O77" s="19"/>
      <c r="P77" s="43">
        <v>2018</v>
      </c>
      <c r="Q77" s="19">
        <v>0</v>
      </c>
      <c r="R77" s="10"/>
      <c r="S77" s="43">
        <v>2018</v>
      </c>
      <c r="T77" s="19">
        <v>0</v>
      </c>
      <c r="U77" s="10"/>
      <c r="V77" s="43">
        <v>2018</v>
      </c>
      <c r="W77" s="19">
        <v>0</v>
      </c>
      <c r="X77" s="10"/>
      <c r="Y77" s="350">
        <v>2018</v>
      </c>
      <c r="Z77" s="29">
        <v>0</v>
      </c>
      <c r="AA77" s="352"/>
      <c r="AB77" s="350">
        <v>2018</v>
      </c>
      <c r="AC77" s="29">
        <v>50</v>
      </c>
      <c r="AD77" s="352"/>
      <c r="AE77" s="350">
        <v>2018</v>
      </c>
      <c r="AF77" s="362">
        <v>0</v>
      </c>
      <c r="AG77" s="362"/>
      <c r="AH77" s="350">
        <v>2018</v>
      </c>
      <c r="AI77" s="29">
        <v>0</v>
      </c>
      <c r="AJ77" s="352"/>
      <c r="AK77" s="350">
        <v>2018</v>
      </c>
      <c r="AL77" s="362">
        <v>0</v>
      </c>
      <c r="AM77" s="353"/>
    </row>
    <row r="78" spans="1:81" ht="24.75" customHeight="1">
      <c r="A78" s="43">
        <v>2019</v>
      </c>
      <c r="B78" s="5">
        <f t="shared" si="11"/>
        <v>21.428571428571427</v>
      </c>
      <c r="C78" s="39"/>
      <c r="D78" s="43">
        <v>2019</v>
      </c>
      <c r="E78" s="73">
        <v>100</v>
      </c>
      <c r="F78" s="10"/>
      <c r="G78" s="43">
        <v>2019</v>
      </c>
      <c r="H78" s="29">
        <v>0</v>
      </c>
      <c r="I78" s="10"/>
      <c r="J78" s="43">
        <v>2019</v>
      </c>
      <c r="K78" s="29">
        <v>0</v>
      </c>
      <c r="L78" s="10"/>
      <c r="M78" s="43">
        <v>2019</v>
      </c>
      <c r="N78" s="8">
        <f t="shared" si="12"/>
        <v>0</v>
      </c>
      <c r="O78" s="19"/>
      <c r="P78" s="43">
        <v>2019</v>
      </c>
      <c r="Q78" s="19">
        <v>0</v>
      </c>
      <c r="R78" s="10"/>
      <c r="S78" s="43">
        <v>2019</v>
      </c>
      <c r="T78" s="19">
        <v>0</v>
      </c>
      <c r="U78" s="10"/>
      <c r="V78" s="43">
        <v>2019</v>
      </c>
      <c r="W78" s="19">
        <v>0</v>
      </c>
      <c r="X78" s="10"/>
      <c r="Y78" s="350">
        <v>2019</v>
      </c>
      <c r="Z78" s="29">
        <v>0</v>
      </c>
      <c r="AA78" s="352"/>
      <c r="AB78" s="350">
        <v>2019</v>
      </c>
      <c r="AC78" s="29">
        <v>50</v>
      </c>
      <c r="AD78" s="352" t="s">
        <v>1804</v>
      </c>
      <c r="AE78" s="350">
        <v>2019</v>
      </c>
      <c r="AF78" s="362">
        <v>0</v>
      </c>
      <c r="AG78" s="362"/>
      <c r="AH78" s="350">
        <v>2019</v>
      </c>
      <c r="AI78" s="29">
        <v>0</v>
      </c>
      <c r="AJ78" s="352"/>
      <c r="AK78" s="350">
        <v>2019</v>
      </c>
      <c r="AL78" s="362">
        <v>0</v>
      </c>
      <c r="AM78" s="353"/>
    </row>
    <row r="79" spans="1:81" ht="24.75" customHeight="1"/>
    <row r="80" spans="1:81" s="100" customFormat="1" ht="24.75" customHeight="1">
      <c r="A80" s="40" t="s">
        <v>114</v>
      </c>
      <c r="B80" s="553" t="s">
        <v>189</v>
      </c>
      <c r="C80" s="553"/>
      <c r="D80" s="553"/>
      <c r="E80" s="553"/>
      <c r="F80" s="553"/>
      <c r="G80" s="553"/>
      <c r="H80" s="553"/>
      <c r="I80" s="553"/>
      <c r="J80" s="553"/>
      <c r="K80" s="553"/>
      <c r="L80" s="553"/>
      <c r="M80" s="553"/>
      <c r="N80" s="553"/>
      <c r="O80" s="553"/>
      <c r="P80" s="553"/>
      <c r="Q80" s="553"/>
      <c r="R80" s="553"/>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4355</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t="e">
        <f t="shared" ref="B87:B93" si="13">AVERAGE(E87,H87,K87,N87,Q87)</f>
        <v>#DIV/0!</v>
      </c>
      <c r="C87" s="363"/>
      <c r="D87" s="350">
        <v>2007</v>
      </c>
      <c r="E87" s="363"/>
      <c r="F87" s="363"/>
      <c r="G87" s="350">
        <v>2007</v>
      </c>
      <c r="H87" s="363"/>
      <c r="I87" s="363"/>
      <c r="J87" s="350">
        <v>2007</v>
      </c>
      <c r="K87" s="363"/>
      <c r="L87" s="363"/>
      <c r="M87" s="350">
        <v>2007</v>
      </c>
      <c r="N87" s="363"/>
      <c r="O87" s="363"/>
      <c r="P87" s="350">
        <v>2007</v>
      </c>
      <c r="Q87" s="363"/>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t="e">
        <f t="shared" si="13"/>
        <v>#DIV/0!</v>
      </c>
      <c r="C88" s="363"/>
      <c r="D88" s="350">
        <v>2008</v>
      </c>
      <c r="E88" s="363"/>
      <c r="F88" s="363"/>
      <c r="G88" s="350">
        <v>2008</v>
      </c>
      <c r="H88" s="363"/>
      <c r="I88" s="363"/>
      <c r="J88" s="350">
        <v>2008</v>
      </c>
      <c r="K88" s="363"/>
      <c r="L88" s="363"/>
      <c r="M88" s="350">
        <v>2008</v>
      </c>
      <c r="N88" s="363"/>
      <c r="O88" s="363"/>
      <c r="P88" s="350">
        <v>2008</v>
      </c>
      <c r="Q88" s="363"/>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t="e">
        <f t="shared" si="13"/>
        <v>#DIV/0!</v>
      </c>
      <c r="C89" s="363"/>
      <c r="D89" s="350">
        <v>2009</v>
      </c>
      <c r="E89" s="363"/>
      <c r="F89" s="363"/>
      <c r="G89" s="350">
        <v>2009</v>
      </c>
      <c r="H89" s="363"/>
      <c r="I89" s="363"/>
      <c r="J89" s="350">
        <v>2009</v>
      </c>
      <c r="K89" s="363"/>
      <c r="L89" s="363"/>
      <c r="M89" s="350">
        <v>2009</v>
      </c>
      <c r="N89" s="363"/>
      <c r="O89" s="363"/>
      <c r="P89" s="350">
        <v>2009</v>
      </c>
      <c r="Q89" s="363"/>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t="e">
        <f t="shared" si="13"/>
        <v>#DIV/0!</v>
      </c>
      <c r="C90" s="363"/>
      <c r="D90" s="350">
        <v>2010</v>
      </c>
      <c r="E90" s="363"/>
      <c r="F90" s="363"/>
      <c r="G90" s="350">
        <v>2010</v>
      </c>
      <c r="H90" s="363"/>
      <c r="I90" s="363"/>
      <c r="J90" s="350">
        <v>2010</v>
      </c>
      <c r="K90" s="363"/>
      <c r="L90" s="363"/>
      <c r="M90" s="350">
        <v>2010</v>
      </c>
      <c r="N90" s="363"/>
      <c r="O90" s="363"/>
      <c r="P90" s="350">
        <v>2010</v>
      </c>
      <c r="Q90" s="363"/>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t="e">
        <f t="shared" si="13"/>
        <v>#DIV/0!</v>
      </c>
      <c r="C91" s="363"/>
      <c r="D91" s="350">
        <v>2011</v>
      </c>
      <c r="E91" s="363"/>
      <c r="F91" s="363"/>
      <c r="G91" s="350">
        <v>2011</v>
      </c>
      <c r="H91" s="363"/>
      <c r="I91" s="363"/>
      <c r="J91" s="350">
        <v>2011</v>
      </c>
      <c r="K91" s="363"/>
      <c r="L91" s="363"/>
      <c r="M91" s="350">
        <v>2011</v>
      </c>
      <c r="N91" s="363"/>
      <c r="O91" s="363"/>
      <c r="P91" s="350">
        <v>2011</v>
      </c>
      <c r="Q91" s="363"/>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t="e">
        <f t="shared" si="13"/>
        <v>#DIV/0!</v>
      </c>
      <c r="C92" s="363"/>
      <c r="D92" s="350">
        <v>2012</v>
      </c>
      <c r="E92" s="363"/>
      <c r="F92" s="363"/>
      <c r="G92" s="350">
        <v>2012</v>
      </c>
      <c r="H92" s="363"/>
      <c r="I92" s="363"/>
      <c r="J92" s="350">
        <v>2012</v>
      </c>
      <c r="K92" s="363"/>
      <c r="L92" s="363"/>
      <c r="M92" s="350">
        <v>2012</v>
      </c>
      <c r="N92" s="363"/>
      <c r="O92" s="363"/>
      <c r="P92" s="350">
        <v>2012</v>
      </c>
      <c r="Q92" s="363"/>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t="e">
        <f t="shared" si="13"/>
        <v>#DIV/0!</v>
      </c>
      <c r="C93" s="363"/>
      <c r="D93" s="350">
        <v>2013</v>
      </c>
      <c r="E93" s="363"/>
      <c r="F93" s="363"/>
      <c r="G93" s="350">
        <v>2013</v>
      </c>
      <c r="H93" s="363"/>
      <c r="I93" s="363"/>
      <c r="J93" s="350">
        <v>2013</v>
      </c>
      <c r="K93" s="363"/>
      <c r="L93" s="363"/>
      <c r="M93" s="350">
        <v>2013</v>
      </c>
      <c r="N93" s="363"/>
      <c r="O93" s="363"/>
      <c r="P93" s="350">
        <v>2013</v>
      </c>
      <c r="Q93" s="363"/>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20</v>
      </c>
      <c r="C94" s="39"/>
      <c r="D94" s="43">
        <v>2014</v>
      </c>
      <c r="E94" s="29">
        <v>0</v>
      </c>
      <c r="F94" s="10" t="s">
        <v>1803</v>
      </c>
      <c r="G94" s="43">
        <v>2014</v>
      </c>
      <c r="H94" s="29">
        <v>100</v>
      </c>
      <c r="I94" s="10" t="s">
        <v>1802</v>
      </c>
      <c r="J94" s="43">
        <v>2014</v>
      </c>
      <c r="K94" s="29">
        <v>0</v>
      </c>
      <c r="L94" s="10" t="s">
        <v>1801</v>
      </c>
      <c r="M94" s="43">
        <v>2014</v>
      </c>
      <c r="N94" s="29">
        <v>0</v>
      </c>
      <c r="O94" s="10" t="s">
        <v>1800</v>
      </c>
      <c r="P94" s="43">
        <v>2014</v>
      </c>
      <c r="Q94" s="29">
        <v>0</v>
      </c>
      <c r="R94" s="11" t="s">
        <v>1799</v>
      </c>
    </row>
    <row r="95" spans="1:81" ht="24.75" customHeight="1">
      <c r="A95" s="43">
        <v>2015</v>
      </c>
      <c r="B95" s="2">
        <f>AVERAGE(E95,H95,K95,N95,Q95)</f>
        <v>20</v>
      </c>
      <c r="C95" s="80"/>
      <c r="D95" s="43">
        <v>2015</v>
      </c>
      <c r="E95" s="29">
        <v>0</v>
      </c>
      <c r="F95" s="10"/>
      <c r="G95" s="43">
        <v>2015</v>
      </c>
      <c r="H95" s="29">
        <v>100</v>
      </c>
      <c r="I95" s="10"/>
      <c r="J95" s="43">
        <v>2015</v>
      </c>
      <c r="K95" s="29">
        <v>0</v>
      </c>
      <c r="L95" s="10"/>
      <c r="M95" s="43">
        <v>2015</v>
      </c>
      <c r="N95" s="29">
        <v>0</v>
      </c>
      <c r="O95" s="10"/>
      <c r="P95" s="43">
        <v>2015</v>
      </c>
      <c r="Q95" s="73">
        <v>0</v>
      </c>
      <c r="R95" s="11"/>
    </row>
    <row r="96" spans="1:81" ht="24.75" customHeight="1">
      <c r="A96" s="43">
        <v>2016</v>
      </c>
      <c r="B96" s="2">
        <f>AVERAGE(E96,H96,K96,N96,Q96)</f>
        <v>20</v>
      </c>
      <c r="C96" s="80"/>
      <c r="D96" s="43">
        <v>2016</v>
      </c>
      <c r="E96" s="29">
        <v>0</v>
      </c>
      <c r="F96" s="10"/>
      <c r="G96" s="43">
        <v>2016</v>
      </c>
      <c r="H96" s="29">
        <v>100</v>
      </c>
      <c r="I96" s="10"/>
      <c r="J96" s="43">
        <v>2016</v>
      </c>
      <c r="K96" s="29">
        <v>0</v>
      </c>
      <c r="L96" s="10"/>
      <c r="M96" s="43">
        <v>2016</v>
      </c>
      <c r="N96" s="29">
        <v>0</v>
      </c>
      <c r="O96" s="10"/>
      <c r="P96" s="43">
        <v>2016</v>
      </c>
      <c r="Q96" s="73">
        <v>0</v>
      </c>
      <c r="R96" s="11"/>
    </row>
    <row r="97" spans="1:81" ht="24.75" customHeight="1">
      <c r="A97" s="43">
        <v>2017</v>
      </c>
      <c r="B97" s="2">
        <f t="shared" ref="B97:B99" si="14">AVERAGE(E97,H97,K97,N97,Q97)</f>
        <v>20</v>
      </c>
      <c r="C97" s="80"/>
      <c r="D97" s="43">
        <v>2017</v>
      </c>
      <c r="E97" s="29">
        <v>0</v>
      </c>
      <c r="F97" s="10"/>
      <c r="G97" s="43">
        <v>2017</v>
      </c>
      <c r="H97" s="29">
        <v>100</v>
      </c>
      <c r="I97" s="10"/>
      <c r="J97" s="43">
        <v>2017</v>
      </c>
      <c r="K97" s="29">
        <v>0</v>
      </c>
      <c r="L97" s="10"/>
      <c r="M97" s="43">
        <v>2017</v>
      </c>
      <c r="N97" s="29">
        <v>0</v>
      </c>
      <c r="O97" s="10"/>
      <c r="P97" s="43">
        <v>2017</v>
      </c>
      <c r="Q97" s="73">
        <v>0</v>
      </c>
      <c r="R97" s="11"/>
    </row>
    <row r="98" spans="1:81" ht="24.75" customHeight="1">
      <c r="A98" s="43">
        <v>2018</v>
      </c>
      <c r="B98" s="2">
        <f t="shared" si="14"/>
        <v>20</v>
      </c>
      <c r="C98" s="80"/>
      <c r="D98" s="43">
        <v>2018</v>
      </c>
      <c r="E98" s="29">
        <v>0</v>
      </c>
      <c r="F98" s="10"/>
      <c r="G98" s="43">
        <v>2018</v>
      </c>
      <c r="H98" s="29">
        <v>100</v>
      </c>
      <c r="I98" s="10"/>
      <c r="J98" s="43">
        <v>2018</v>
      </c>
      <c r="K98" s="29">
        <v>0</v>
      </c>
      <c r="L98" s="10"/>
      <c r="M98" s="43">
        <v>2018</v>
      </c>
      <c r="N98" s="29">
        <v>0</v>
      </c>
      <c r="O98" s="10"/>
      <c r="P98" s="43">
        <v>2018</v>
      </c>
      <c r="Q98" s="73">
        <v>0</v>
      </c>
      <c r="R98" s="11"/>
    </row>
    <row r="99" spans="1:81" ht="24.75" customHeight="1">
      <c r="A99" s="43">
        <v>2019</v>
      </c>
      <c r="B99" s="2">
        <f t="shared" si="14"/>
        <v>20</v>
      </c>
      <c r="C99" s="80"/>
      <c r="D99" s="43">
        <v>2019</v>
      </c>
      <c r="E99" s="29">
        <v>0</v>
      </c>
      <c r="F99" s="10"/>
      <c r="G99" s="43">
        <v>2019</v>
      </c>
      <c r="H99" s="29">
        <v>100</v>
      </c>
      <c r="I99" s="10"/>
      <c r="J99" s="43">
        <v>2019</v>
      </c>
      <c r="K99" s="29">
        <v>0</v>
      </c>
      <c r="L99" s="10"/>
      <c r="M99" s="43">
        <v>2019</v>
      </c>
      <c r="N99" s="29">
        <v>0</v>
      </c>
      <c r="O99" s="10"/>
      <c r="P99" s="43">
        <v>2019</v>
      </c>
      <c r="Q99" s="73">
        <v>0</v>
      </c>
      <c r="R99" s="11"/>
    </row>
    <row r="100" spans="1:81" ht="24.75" customHeight="1"/>
    <row r="101" spans="1:81" s="100" customFormat="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407" t="s">
        <v>4896</v>
      </c>
      <c r="C108" s="363"/>
      <c r="D108" s="350">
        <v>2007</v>
      </c>
      <c r="E108" s="403"/>
      <c r="F108" s="363"/>
      <c r="G108" s="350">
        <v>2007</v>
      </c>
      <c r="H108" s="363"/>
      <c r="I108" s="363"/>
      <c r="J108" s="350">
        <v>2007</v>
      </c>
      <c r="K108" s="363"/>
      <c r="L108" s="363"/>
      <c r="M108" s="350">
        <v>2007</v>
      </c>
      <c r="N108" s="363"/>
      <c r="O108" s="363"/>
      <c r="P108" s="350">
        <v>2007</v>
      </c>
      <c r="Q108" s="363"/>
      <c r="R108" s="363"/>
      <c r="S108" s="350">
        <v>2007</v>
      </c>
      <c r="T108" s="363"/>
      <c r="U108" s="363"/>
      <c r="V108" s="350">
        <v>2007</v>
      </c>
      <c r="W108" s="363"/>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407" t="s">
        <v>4896</v>
      </c>
      <c r="C109" s="363"/>
      <c r="D109" s="350">
        <v>2008</v>
      </c>
      <c r="E109" s="363"/>
      <c r="F109" s="363"/>
      <c r="G109" s="350">
        <v>2008</v>
      </c>
      <c r="H109" s="363"/>
      <c r="I109" s="363"/>
      <c r="J109" s="350">
        <v>2008</v>
      </c>
      <c r="K109" s="363"/>
      <c r="L109" s="363"/>
      <c r="M109" s="350">
        <v>2008</v>
      </c>
      <c r="N109" s="363"/>
      <c r="O109" s="363"/>
      <c r="P109" s="350">
        <v>2008</v>
      </c>
      <c r="Q109" s="363"/>
      <c r="R109" s="363"/>
      <c r="S109" s="350">
        <v>2008</v>
      </c>
      <c r="T109" s="363"/>
      <c r="U109" s="363"/>
      <c r="V109" s="350">
        <v>2008</v>
      </c>
      <c r="W109" s="363"/>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407" t="s">
        <v>4896</v>
      </c>
      <c r="C110" s="363"/>
      <c r="D110" s="350">
        <v>2009</v>
      </c>
      <c r="E110" s="363"/>
      <c r="F110" s="363"/>
      <c r="G110" s="350">
        <v>2009</v>
      </c>
      <c r="H110" s="363"/>
      <c r="I110" s="363"/>
      <c r="J110" s="350">
        <v>2009</v>
      </c>
      <c r="K110" s="363"/>
      <c r="L110" s="363"/>
      <c r="M110" s="350">
        <v>2009</v>
      </c>
      <c r="N110" s="363"/>
      <c r="O110" s="363"/>
      <c r="P110" s="350">
        <v>2009</v>
      </c>
      <c r="Q110" s="363"/>
      <c r="R110" s="363"/>
      <c r="S110" s="350">
        <v>2009</v>
      </c>
      <c r="T110" s="363"/>
      <c r="U110" s="363"/>
      <c r="V110" s="350">
        <v>2009</v>
      </c>
      <c r="W110" s="363"/>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407" t="s">
        <v>4896</v>
      </c>
      <c r="C111" s="363"/>
      <c r="D111" s="350">
        <v>2010</v>
      </c>
      <c r="E111" s="363"/>
      <c r="F111" s="363"/>
      <c r="G111" s="350">
        <v>2010</v>
      </c>
      <c r="H111" s="363"/>
      <c r="I111" s="363"/>
      <c r="J111" s="350">
        <v>2010</v>
      </c>
      <c r="K111" s="363"/>
      <c r="L111" s="363"/>
      <c r="M111" s="350">
        <v>2010</v>
      </c>
      <c r="N111" s="363"/>
      <c r="O111" s="363"/>
      <c r="P111" s="350">
        <v>2010</v>
      </c>
      <c r="Q111" s="363"/>
      <c r="R111" s="363"/>
      <c r="S111" s="350">
        <v>2010</v>
      </c>
      <c r="T111" s="363"/>
      <c r="U111" s="363"/>
      <c r="V111" s="350">
        <v>2010</v>
      </c>
      <c r="W111" s="363"/>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407" t="s">
        <v>4896</v>
      </c>
      <c r="C112" s="363"/>
      <c r="D112" s="350">
        <v>2011</v>
      </c>
      <c r="E112" s="363"/>
      <c r="F112" s="363"/>
      <c r="G112" s="350">
        <v>2011</v>
      </c>
      <c r="H112" s="363"/>
      <c r="I112" s="363"/>
      <c r="J112" s="350">
        <v>2011</v>
      </c>
      <c r="K112" s="363"/>
      <c r="L112" s="363"/>
      <c r="M112" s="350">
        <v>2011</v>
      </c>
      <c r="N112" s="363"/>
      <c r="O112" s="363"/>
      <c r="P112" s="350">
        <v>2011</v>
      </c>
      <c r="Q112" s="363"/>
      <c r="R112" s="363"/>
      <c r="S112" s="350">
        <v>2011</v>
      </c>
      <c r="T112" s="363"/>
      <c r="U112" s="363"/>
      <c r="V112" s="350">
        <v>2011</v>
      </c>
      <c r="W112" s="363"/>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407" t="s">
        <v>4896</v>
      </c>
      <c r="C113" s="363"/>
      <c r="D113" s="350">
        <v>2012</v>
      </c>
      <c r="E113" s="363"/>
      <c r="F113" s="363"/>
      <c r="G113" s="350">
        <v>2012</v>
      </c>
      <c r="H113" s="363"/>
      <c r="I113" s="363"/>
      <c r="J113" s="350">
        <v>2012</v>
      </c>
      <c r="K113" s="363"/>
      <c r="L113" s="363"/>
      <c r="M113" s="350">
        <v>2012</v>
      </c>
      <c r="N113" s="363"/>
      <c r="O113" s="363"/>
      <c r="P113" s="350">
        <v>2012</v>
      </c>
      <c r="Q113" s="363"/>
      <c r="R113" s="363"/>
      <c r="S113" s="350">
        <v>2012</v>
      </c>
      <c r="T113" s="363"/>
      <c r="U113" s="363"/>
      <c r="V113" s="350">
        <v>2012</v>
      </c>
      <c r="W113" s="363"/>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407" t="s">
        <v>4896</v>
      </c>
      <c r="C114" s="363"/>
      <c r="D114" s="350">
        <v>2013</v>
      </c>
      <c r="E114" s="363"/>
      <c r="F114" s="363"/>
      <c r="G114" s="350">
        <v>2013</v>
      </c>
      <c r="H114" s="363"/>
      <c r="I114" s="363"/>
      <c r="J114" s="350">
        <v>2013</v>
      </c>
      <c r="K114" s="363"/>
      <c r="L114" s="363"/>
      <c r="M114" s="350">
        <v>2013</v>
      </c>
      <c r="N114" s="363"/>
      <c r="O114" s="363"/>
      <c r="P114" s="350">
        <v>2013</v>
      </c>
      <c r="Q114" s="363"/>
      <c r="R114" s="363"/>
      <c r="S114" s="350">
        <v>2013</v>
      </c>
      <c r="T114" s="363"/>
      <c r="U114" s="363"/>
      <c r="V114" s="350">
        <v>2013</v>
      </c>
      <c r="W114" s="363"/>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5">AVERAGE(E115,((H115+K115)/2),((N115+Q115+T115)/3),W115)</f>
        <v>54.166666666666671</v>
      </c>
      <c r="C115" s="39"/>
      <c r="D115" s="43">
        <v>2014</v>
      </c>
      <c r="E115" s="29">
        <v>50</v>
      </c>
      <c r="F115" s="10" t="s">
        <v>1798</v>
      </c>
      <c r="G115" s="43">
        <v>2014</v>
      </c>
      <c r="H115" s="29">
        <v>0</v>
      </c>
      <c r="I115" s="10" t="s">
        <v>1797</v>
      </c>
      <c r="J115" s="43">
        <v>2014</v>
      </c>
      <c r="K115" s="29">
        <v>0</v>
      </c>
      <c r="L115" s="10" t="s">
        <v>1796</v>
      </c>
      <c r="M115" s="43">
        <v>2014</v>
      </c>
      <c r="N115" s="34">
        <v>100</v>
      </c>
      <c r="O115" s="10" t="s">
        <v>1795</v>
      </c>
      <c r="P115" s="43">
        <v>2014</v>
      </c>
      <c r="Q115" s="34">
        <v>100</v>
      </c>
      <c r="R115" s="10" t="s">
        <v>1794</v>
      </c>
      <c r="S115" s="43">
        <v>2014</v>
      </c>
      <c r="T115" s="34">
        <v>0</v>
      </c>
      <c r="U115" s="10" t="s">
        <v>1793</v>
      </c>
      <c r="V115" s="43">
        <v>2014</v>
      </c>
      <c r="W115" s="29">
        <v>100</v>
      </c>
      <c r="X115" s="11" t="s">
        <v>1792</v>
      </c>
    </row>
    <row r="116" spans="1:81" ht="24.75" customHeight="1">
      <c r="A116" s="43">
        <v>2015</v>
      </c>
      <c r="B116" s="2">
        <f t="shared" si="15"/>
        <v>54.166666666666671</v>
      </c>
      <c r="C116" s="80"/>
      <c r="D116" s="43">
        <v>2015</v>
      </c>
      <c r="E116" s="29">
        <v>50</v>
      </c>
      <c r="F116" s="10"/>
      <c r="G116" s="43">
        <v>2015</v>
      </c>
      <c r="H116" s="29">
        <v>0</v>
      </c>
      <c r="I116" s="10"/>
      <c r="J116" s="43">
        <v>2015</v>
      </c>
      <c r="K116" s="29">
        <v>0</v>
      </c>
      <c r="L116" s="10"/>
      <c r="M116" s="43">
        <v>2015</v>
      </c>
      <c r="N116" s="34">
        <v>100</v>
      </c>
      <c r="O116" s="10"/>
      <c r="P116" s="43">
        <v>2015</v>
      </c>
      <c r="Q116" s="34">
        <v>100</v>
      </c>
      <c r="R116" s="10"/>
      <c r="S116" s="43">
        <v>2015</v>
      </c>
      <c r="T116" s="33">
        <v>0</v>
      </c>
      <c r="U116" s="10"/>
      <c r="V116" s="43">
        <v>2015</v>
      </c>
      <c r="W116" s="29">
        <v>100</v>
      </c>
      <c r="X116" s="11"/>
    </row>
    <row r="117" spans="1:81" ht="24.75" customHeight="1">
      <c r="A117" s="43">
        <v>2016</v>
      </c>
      <c r="B117" s="2">
        <f t="shared" si="15"/>
        <v>54.166666666666671</v>
      </c>
      <c r="C117" s="80"/>
      <c r="D117" s="43">
        <v>2016</v>
      </c>
      <c r="E117" s="29">
        <v>50</v>
      </c>
      <c r="F117" s="10"/>
      <c r="G117" s="43">
        <v>2016</v>
      </c>
      <c r="H117" s="29">
        <v>0</v>
      </c>
      <c r="I117" s="10"/>
      <c r="J117" s="43">
        <v>2016</v>
      </c>
      <c r="K117" s="29">
        <v>0</v>
      </c>
      <c r="L117" s="10"/>
      <c r="M117" s="43">
        <v>2016</v>
      </c>
      <c r="N117" s="34">
        <v>100</v>
      </c>
      <c r="O117" s="10"/>
      <c r="P117" s="43">
        <v>2016</v>
      </c>
      <c r="Q117" s="34">
        <v>100</v>
      </c>
      <c r="R117" s="10"/>
      <c r="S117" s="43">
        <v>2016</v>
      </c>
      <c r="T117" s="33">
        <v>0</v>
      </c>
      <c r="U117" s="10"/>
      <c r="V117" s="43">
        <v>2016</v>
      </c>
      <c r="W117" s="29">
        <v>100</v>
      </c>
      <c r="X117" s="11"/>
    </row>
    <row r="118" spans="1:81" ht="24.75" customHeight="1">
      <c r="A118" s="43">
        <v>2017</v>
      </c>
      <c r="B118" s="2">
        <f t="shared" si="15"/>
        <v>54.166666666666671</v>
      </c>
      <c r="C118" s="80"/>
      <c r="D118" s="43">
        <v>2017</v>
      </c>
      <c r="E118" s="29">
        <v>50</v>
      </c>
      <c r="F118" s="10"/>
      <c r="G118" s="43">
        <v>2017</v>
      </c>
      <c r="H118" s="29">
        <v>0</v>
      </c>
      <c r="I118" s="10"/>
      <c r="J118" s="43">
        <v>2017</v>
      </c>
      <c r="K118" s="29">
        <v>0</v>
      </c>
      <c r="L118" s="10"/>
      <c r="M118" s="43">
        <v>2017</v>
      </c>
      <c r="N118" s="34">
        <v>100</v>
      </c>
      <c r="O118" s="10"/>
      <c r="P118" s="43">
        <v>2017</v>
      </c>
      <c r="Q118" s="34">
        <v>100</v>
      </c>
      <c r="R118" s="10"/>
      <c r="S118" s="43">
        <v>2017</v>
      </c>
      <c r="T118" s="33">
        <v>0</v>
      </c>
      <c r="U118" s="10"/>
      <c r="V118" s="43">
        <v>2017</v>
      </c>
      <c r="W118" s="29">
        <v>100</v>
      </c>
      <c r="X118" s="11"/>
    </row>
    <row r="119" spans="1:81" ht="24.75" customHeight="1">
      <c r="A119" s="43">
        <v>2018</v>
      </c>
      <c r="B119" s="2">
        <f t="shared" si="15"/>
        <v>54.166666666666671</v>
      </c>
      <c r="C119" s="80"/>
      <c r="D119" s="43">
        <v>2018</v>
      </c>
      <c r="E119" s="29">
        <v>50</v>
      </c>
      <c r="F119" s="10"/>
      <c r="G119" s="43">
        <v>2018</v>
      </c>
      <c r="H119" s="29">
        <v>0</v>
      </c>
      <c r="I119" s="10"/>
      <c r="J119" s="43">
        <v>2018</v>
      </c>
      <c r="K119" s="29">
        <v>0</v>
      </c>
      <c r="L119" s="10"/>
      <c r="M119" s="43">
        <v>2018</v>
      </c>
      <c r="N119" s="34">
        <v>100</v>
      </c>
      <c r="O119" s="10"/>
      <c r="P119" s="43">
        <v>2018</v>
      </c>
      <c r="Q119" s="34">
        <v>100</v>
      </c>
      <c r="R119" s="10"/>
      <c r="S119" s="43">
        <v>2018</v>
      </c>
      <c r="T119" s="33">
        <v>0</v>
      </c>
      <c r="U119" s="10"/>
      <c r="V119" s="43">
        <v>2018</v>
      </c>
      <c r="W119" s="29">
        <v>100</v>
      </c>
      <c r="X119" s="11"/>
    </row>
    <row r="120" spans="1:81" ht="24.75" customHeight="1">
      <c r="A120" s="43">
        <v>2019</v>
      </c>
      <c r="B120" s="2">
        <f t="shared" si="15"/>
        <v>54.166666666666671</v>
      </c>
      <c r="C120" s="80"/>
      <c r="D120" s="43">
        <v>2019</v>
      </c>
      <c r="E120" s="29">
        <v>50</v>
      </c>
      <c r="F120" s="10"/>
      <c r="G120" s="43">
        <v>2019</v>
      </c>
      <c r="H120" s="29">
        <v>0</v>
      </c>
      <c r="I120" s="10" t="s">
        <v>1791</v>
      </c>
      <c r="J120" s="43">
        <v>2019</v>
      </c>
      <c r="K120" s="29">
        <v>0</v>
      </c>
      <c r="L120" s="10"/>
      <c r="M120" s="43">
        <v>2019</v>
      </c>
      <c r="N120" s="34">
        <v>100</v>
      </c>
      <c r="O120" s="10"/>
      <c r="P120" s="43">
        <v>2019</v>
      </c>
      <c r="Q120" s="34">
        <v>100</v>
      </c>
      <c r="R120" s="10"/>
      <c r="S120" s="43">
        <v>2019</v>
      </c>
      <c r="T120" s="33">
        <v>0</v>
      </c>
      <c r="U120" s="10"/>
      <c r="V120" s="43">
        <v>2019</v>
      </c>
      <c r="W120" s="29">
        <v>100</v>
      </c>
      <c r="X120" s="11" t="s">
        <v>1790</v>
      </c>
    </row>
    <row r="121" spans="1:81" ht="24.75" customHeight="1"/>
    <row r="122" spans="1:81" s="100" customFormat="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c r="AB122" s="46"/>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t="e">
        <f t="shared" ref="B129:B135" si="16">AVERAGE(E129,H129,K129,Z129)</f>
        <v>#DIV/0!</v>
      </c>
      <c r="C129" s="363"/>
      <c r="D129" s="350">
        <v>2007</v>
      </c>
      <c r="E129" s="363"/>
      <c r="F129" s="363"/>
      <c r="G129" s="350">
        <v>2007</v>
      </c>
      <c r="H129" s="363"/>
      <c r="I129" s="363"/>
      <c r="J129" s="350">
        <v>2007</v>
      </c>
      <c r="K129" s="8" t="e">
        <f t="shared" ref="K129:K135" si="17">AVERAGE(N129,Q129,T129,W129)</f>
        <v>#DIV/0!</v>
      </c>
      <c r="L129" s="363"/>
      <c r="M129" s="350">
        <v>2007</v>
      </c>
      <c r="N129" s="363"/>
      <c r="O129" s="363"/>
      <c r="P129" s="350">
        <v>2007</v>
      </c>
      <c r="Q129" s="363"/>
      <c r="R129" s="363"/>
      <c r="S129" s="350">
        <v>2007</v>
      </c>
      <c r="T129" s="363"/>
      <c r="U129" s="363"/>
      <c r="V129" s="350">
        <v>2007</v>
      </c>
      <c r="W129" s="363"/>
      <c r="X129" s="363"/>
      <c r="Y129" s="350">
        <v>2007</v>
      </c>
      <c r="Z129" s="363"/>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t="e">
        <f t="shared" si="16"/>
        <v>#DIV/0!</v>
      </c>
      <c r="C130" s="363"/>
      <c r="D130" s="350">
        <v>2008</v>
      </c>
      <c r="E130" s="363"/>
      <c r="F130" s="363"/>
      <c r="G130" s="350">
        <v>2008</v>
      </c>
      <c r="H130" s="363"/>
      <c r="I130" s="363"/>
      <c r="J130" s="350">
        <v>2008</v>
      </c>
      <c r="K130" s="8" t="e">
        <f t="shared" si="17"/>
        <v>#DIV/0!</v>
      </c>
      <c r="L130" s="363"/>
      <c r="M130" s="350">
        <v>2008</v>
      </c>
      <c r="N130" s="363"/>
      <c r="O130" s="363"/>
      <c r="P130" s="350">
        <v>2008</v>
      </c>
      <c r="Q130" s="363"/>
      <c r="R130" s="363"/>
      <c r="S130" s="350">
        <v>2008</v>
      </c>
      <c r="T130" s="363"/>
      <c r="U130" s="363"/>
      <c r="V130" s="350">
        <v>2008</v>
      </c>
      <c r="W130" s="363"/>
      <c r="X130" s="363"/>
      <c r="Y130" s="350">
        <v>2008</v>
      </c>
      <c r="Z130" s="363"/>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t="e">
        <f t="shared" si="16"/>
        <v>#DIV/0!</v>
      </c>
      <c r="C131" s="363"/>
      <c r="D131" s="350">
        <v>2009</v>
      </c>
      <c r="E131" s="363"/>
      <c r="F131" s="363"/>
      <c r="G131" s="350">
        <v>2009</v>
      </c>
      <c r="H131" s="363"/>
      <c r="I131" s="363"/>
      <c r="J131" s="350">
        <v>2009</v>
      </c>
      <c r="K131" s="8" t="e">
        <f t="shared" si="17"/>
        <v>#DIV/0!</v>
      </c>
      <c r="L131" s="363"/>
      <c r="M131" s="350">
        <v>2009</v>
      </c>
      <c r="N131" s="363"/>
      <c r="O131" s="363"/>
      <c r="P131" s="350">
        <v>2009</v>
      </c>
      <c r="Q131" s="363"/>
      <c r="R131" s="363"/>
      <c r="S131" s="350">
        <v>2009</v>
      </c>
      <c r="T131" s="363"/>
      <c r="U131" s="363"/>
      <c r="V131" s="350">
        <v>2009</v>
      </c>
      <c r="W131" s="363"/>
      <c r="X131" s="363"/>
      <c r="Y131" s="350">
        <v>2009</v>
      </c>
      <c r="Z131" s="363"/>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t="e">
        <f t="shared" si="16"/>
        <v>#DIV/0!</v>
      </c>
      <c r="C132" s="363"/>
      <c r="D132" s="350">
        <v>2010</v>
      </c>
      <c r="E132" s="363"/>
      <c r="F132" s="363"/>
      <c r="G132" s="350">
        <v>2010</v>
      </c>
      <c r="H132" s="363"/>
      <c r="I132" s="363"/>
      <c r="J132" s="350">
        <v>2010</v>
      </c>
      <c r="K132" s="8" t="e">
        <f t="shared" si="17"/>
        <v>#DIV/0!</v>
      </c>
      <c r="L132" s="363"/>
      <c r="M132" s="350">
        <v>2010</v>
      </c>
      <c r="N132" s="363"/>
      <c r="O132" s="363"/>
      <c r="P132" s="350">
        <v>2010</v>
      </c>
      <c r="Q132" s="363"/>
      <c r="R132" s="363"/>
      <c r="S132" s="350">
        <v>2010</v>
      </c>
      <c r="T132" s="363"/>
      <c r="U132" s="363"/>
      <c r="V132" s="350">
        <v>2010</v>
      </c>
      <c r="W132" s="363"/>
      <c r="X132" s="363"/>
      <c r="Y132" s="350">
        <v>2010</v>
      </c>
      <c r="Z132" s="363"/>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t="e">
        <f t="shared" si="16"/>
        <v>#DIV/0!</v>
      </c>
      <c r="C133" s="363"/>
      <c r="D133" s="350">
        <v>2011</v>
      </c>
      <c r="E133" s="363"/>
      <c r="F133" s="363"/>
      <c r="G133" s="350">
        <v>2011</v>
      </c>
      <c r="H133" s="363"/>
      <c r="I133" s="363"/>
      <c r="J133" s="350">
        <v>2011</v>
      </c>
      <c r="K133" s="8" t="e">
        <f t="shared" si="17"/>
        <v>#DIV/0!</v>
      </c>
      <c r="L133" s="363"/>
      <c r="M133" s="350">
        <v>2011</v>
      </c>
      <c r="N133" s="363"/>
      <c r="O133" s="363"/>
      <c r="P133" s="350">
        <v>2011</v>
      </c>
      <c r="Q133" s="363"/>
      <c r="R133" s="363"/>
      <c r="S133" s="350">
        <v>2011</v>
      </c>
      <c r="T133" s="363"/>
      <c r="U133" s="363"/>
      <c r="V133" s="350">
        <v>2011</v>
      </c>
      <c r="W133" s="363"/>
      <c r="X133" s="363"/>
      <c r="Y133" s="350">
        <v>2011</v>
      </c>
      <c r="Z133" s="363"/>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t="e">
        <f t="shared" si="16"/>
        <v>#DIV/0!</v>
      </c>
      <c r="C134" s="363"/>
      <c r="D134" s="350">
        <v>2012</v>
      </c>
      <c r="E134" s="363"/>
      <c r="F134" s="363"/>
      <c r="G134" s="350">
        <v>2012</v>
      </c>
      <c r="H134" s="363"/>
      <c r="I134" s="363"/>
      <c r="J134" s="350">
        <v>2012</v>
      </c>
      <c r="K134" s="8" t="e">
        <f t="shared" si="17"/>
        <v>#DIV/0!</v>
      </c>
      <c r="L134" s="363"/>
      <c r="M134" s="350">
        <v>2012</v>
      </c>
      <c r="N134" s="363"/>
      <c r="O134" s="363"/>
      <c r="P134" s="350">
        <v>2012</v>
      </c>
      <c r="Q134" s="363"/>
      <c r="R134" s="363"/>
      <c r="S134" s="350">
        <v>2012</v>
      </c>
      <c r="T134" s="363"/>
      <c r="U134" s="363"/>
      <c r="V134" s="350">
        <v>2012</v>
      </c>
      <c r="W134" s="363"/>
      <c r="X134" s="363"/>
      <c r="Y134" s="350">
        <v>2012</v>
      </c>
      <c r="Z134" s="363"/>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t="e">
        <f t="shared" si="16"/>
        <v>#DIV/0!</v>
      </c>
      <c r="C135" s="363"/>
      <c r="D135" s="350">
        <v>2013</v>
      </c>
      <c r="E135" s="363"/>
      <c r="F135" s="363"/>
      <c r="G135" s="350">
        <v>2013</v>
      </c>
      <c r="H135" s="363"/>
      <c r="I135" s="363"/>
      <c r="J135" s="350">
        <v>2013</v>
      </c>
      <c r="K135" s="8" t="e">
        <f t="shared" si="17"/>
        <v>#DIV/0!</v>
      </c>
      <c r="L135" s="363"/>
      <c r="M135" s="350">
        <v>2013</v>
      </c>
      <c r="N135" s="363"/>
      <c r="O135" s="363"/>
      <c r="P135" s="350">
        <v>2013</v>
      </c>
      <c r="Q135" s="363"/>
      <c r="R135" s="363"/>
      <c r="S135" s="350">
        <v>2013</v>
      </c>
      <c r="T135" s="363"/>
      <c r="U135" s="363"/>
      <c r="V135" s="350">
        <v>2013</v>
      </c>
      <c r="W135" s="363"/>
      <c r="X135" s="363"/>
      <c r="Y135" s="350">
        <v>2013</v>
      </c>
      <c r="Z135" s="363"/>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18">AVERAGE(E136,H136,K136,Z136)</f>
        <v>76.125</v>
      </c>
      <c r="C136" s="80"/>
      <c r="D136" s="43">
        <v>2014</v>
      </c>
      <c r="E136" s="29">
        <v>100</v>
      </c>
      <c r="F136" s="10" t="s">
        <v>1789</v>
      </c>
      <c r="G136" s="43">
        <v>2014</v>
      </c>
      <c r="H136" s="73">
        <v>67</v>
      </c>
      <c r="I136" s="101" t="s">
        <v>1788</v>
      </c>
      <c r="J136" s="43">
        <v>2014</v>
      </c>
      <c r="K136" s="8">
        <f t="shared" ref="K136:K141" si="19">AVERAGE(N136,Q136,T136,W136)</f>
        <v>37.5</v>
      </c>
      <c r="L136" s="19"/>
      <c r="M136" s="43">
        <v>2014</v>
      </c>
      <c r="N136" s="73">
        <v>0</v>
      </c>
      <c r="O136" s="10" t="s">
        <v>1787</v>
      </c>
      <c r="P136" s="43">
        <v>2014</v>
      </c>
      <c r="Q136" s="29">
        <v>100</v>
      </c>
      <c r="R136" s="10" t="s">
        <v>890</v>
      </c>
      <c r="S136" s="43">
        <v>2014</v>
      </c>
      <c r="T136" s="8">
        <v>0</v>
      </c>
      <c r="U136" s="10" t="s">
        <v>1786</v>
      </c>
      <c r="V136" s="43">
        <v>2014</v>
      </c>
      <c r="W136" s="8">
        <v>50</v>
      </c>
      <c r="X136" s="10" t="s">
        <v>1785</v>
      </c>
      <c r="Y136" s="350">
        <v>2014</v>
      </c>
      <c r="Z136" s="29">
        <v>100</v>
      </c>
      <c r="AA136" s="353" t="s">
        <v>1784</v>
      </c>
    </row>
    <row r="137" spans="1:81" ht="24.75" customHeight="1">
      <c r="A137" s="43">
        <v>2015</v>
      </c>
      <c r="B137" s="2">
        <f t="shared" si="18"/>
        <v>76.125</v>
      </c>
      <c r="C137" s="80"/>
      <c r="D137" s="43">
        <v>2015</v>
      </c>
      <c r="E137" s="73">
        <v>100</v>
      </c>
      <c r="F137" s="10"/>
      <c r="G137" s="43">
        <v>2015</v>
      </c>
      <c r="H137" s="73">
        <v>67</v>
      </c>
      <c r="I137" s="10"/>
      <c r="J137" s="43">
        <v>2015</v>
      </c>
      <c r="K137" s="8">
        <f t="shared" si="19"/>
        <v>37.5</v>
      </c>
      <c r="L137" s="19"/>
      <c r="M137" s="43">
        <v>2015</v>
      </c>
      <c r="N137" s="73">
        <v>0</v>
      </c>
      <c r="O137" s="10"/>
      <c r="P137" s="43">
        <v>2015</v>
      </c>
      <c r="Q137" s="29">
        <v>100</v>
      </c>
      <c r="R137" s="10"/>
      <c r="S137" s="43">
        <v>2015</v>
      </c>
      <c r="T137" s="8">
        <v>0</v>
      </c>
      <c r="U137" s="10"/>
      <c r="V137" s="43">
        <v>2015</v>
      </c>
      <c r="W137" s="8">
        <v>50</v>
      </c>
      <c r="X137" s="10"/>
      <c r="Y137" s="350">
        <v>2015</v>
      </c>
      <c r="Z137" s="29">
        <v>100</v>
      </c>
      <c r="AA137" s="353"/>
    </row>
    <row r="138" spans="1:81" ht="24.75" customHeight="1">
      <c r="A138" s="43">
        <v>2016</v>
      </c>
      <c r="B138" s="2">
        <f t="shared" si="18"/>
        <v>76.125</v>
      </c>
      <c r="C138" s="80"/>
      <c r="D138" s="43">
        <v>2016</v>
      </c>
      <c r="E138" s="73">
        <v>100</v>
      </c>
      <c r="F138" s="10"/>
      <c r="G138" s="43">
        <v>2016</v>
      </c>
      <c r="H138" s="73">
        <v>67</v>
      </c>
      <c r="I138" s="10"/>
      <c r="J138" s="43">
        <v>2016</v>
      </c>
      <c r="K138" s="8">
        <f t="shared" si="19"/>
        <v>37.5</v>
      </c>
      <c r="L138" s="19"/>
      <c r="M138" s="43">
        <v>2016</v>
      </c>
      <c r="N138" s="73">
        <v>0</v>
      </c>
      <c r="O138" s="10"/>
      <c r="P138" s="43">
        <v>2016</v>
      </c>
      <c r="Q138" s="29">
        <v>100</v>
      </c>
      <c r="R138" s="10"/>
      <c r="S138" s="43">
        <v>2016</v>
      </c>
      <c r="T138" s="8">
        <v>0</v>
      </c>
      <c r="U138" s="10"/>
      <c r="V138" s="43">
        <v>2016</v>
      </c>
      <c r="W138" s="8">
        <v>50</v>
      </c>
      <c r="X138" s="10"/>
      <c r="Y138" s="350">
        <v>2016</v>
      </c>
      <c r="Z138" s="29">
        <v>100</v>
      </c>
      <c r="AA138" s="353"/>
    </row>
    <row r="139" spans="1:81" ht="24.75" customHeight="1">
      <c r="A139" s="43">
        <v>2017</v>
      </c>
      <c r="B139" s="2">
        <f t="shared" si="18"/>
        <v>76.125</v>
      </c>
      <c r="C139" s="80"/>
      <c r="D139" s="43">
        <v>2017</v>
      </c>
      <c r="E139" s="73">
        <v>100</v>
      </c>
      <c r="F139" s="10"/>
      <c r="G139" s="43">
        <v>2017</v>
      </c>
      <c r="H139" s="73">
        <v>67</v>
      </c>
      <c r="I139" s="10"/>
      <c r="J139" s="43">
        <v>2017</v>
      </c>
      <c r="K139" s="8">
        <f t="shared" si="19"/>
        <v>37.5</v>
      </c>
      <c r="L139" s="19"/>
      <c r="M139" s="43">
        <v>2017</v>
      </c>
      <c r="N139" s="73">
        <v>0</v>
      </c>
      <c r="O139" s="10"/>
      <c r="P139" s="43">
        <v>2017</v>
      </c>
      <c r="Q139" s="29">
        <v>100</v>
      </c>
      <c r="R139" s="10"/>
      <c r="S139" s="43">
        <v>2017</v>
      </c>
      <c r="T139" s="8">
        <v>0</v>
      </c>
      <c r="U139" s="10"/>
      <c r="V139" s="43">
        <v>2017</v>
      </c>
      <c r="W139" s="8">
        <v>50</v>
      </c>
      <c r="X139" s="10"/>
      <c r="Y139" s="350">
        <v>2017</v>
      </c>
      <c r="Z139" s="29">
        <v>100</v>
      </c>
      <c r="AA139" s="353"/>
    </row>
    <row r="140" spans="1:81" ht="24.75" customHeight="1">
      <c r="A140" s="43">
        <v>2018</v>
      </c>
      <c r="B140" s="2">
        <f t="shared" si="18"/>
        <v>76.125</v>
      </c>
      <c r="C140" s="80"/>
      <c r="D140" s="43">
        <v>2018</v>
      </c>
      <c r="E140" s="73">
        <v>100</v>
      </c>
      <c r="F140" s="10"/>
      <c r="G140" s="43">
        <v>2018</v>
      </c>
      <c r="H140" s="73">
        <v>67</v>
      </c>
      <c r="I140" s="10"/>
      <c r="J140" s="43">
        <v>2018</v>
      </c>
      <c r="K140" s="8">
        <f t="shared" si="19"/>
        <v>37.5</v>
      </c>
      <c r="L140" s="19"/>
      <c r="M140" s="43">
        <v>2018</v>
      </c>
      <c r="N140" s="73">
        <v>0</v>
      </c>
      <c r="O140" s="10"/>
      <c r="P140" s="43">
        <v>2018</v>
      </c>
      <c r="Q140" s="29">
        <v>100</v>
      </c>
      <c r="R140" s="10"/>
      <c r="S140" s="43">
        <v>2018</v>
      </c>
      <c r="T140" s="8">
        <v>0</v>
      </c>
      <c r="U140" s="10"/>
      <c r="V140" s="43">
        <v>2018</v>
      </c>
      <c r="W140" s="8">
        <v>50</v>
      </c>
      <c r="X140" s="10"/>
      <c r="Y140" s="350">
        <v>2018</v>
      </c>
      <c r="Z140" s="29">
        <v>100</v>
      </c>
      <c r="AA140" s="353"/>
    </row>
    <row r="141" spans="1:81" ht="24.75" customHeight="1">
      <c r="A141" s="43">
        <v>2019</v>
      </c>
      <c r="B141" s="2">
        <f t="shared" si="18"/>
        <v>76.125</v>
      </c>
      <c r="C141" s="80"/>
      <c r="D141" s="43">
        <v>2019</v>
      </c>
      <c r="E141" s="73">
        <v>100</v>
      </c>
      <c r="F141" s="10" t="s">
        <v>1783</v>
      </c>
      <c r="G141" s="43">
        <v>2019</v>
      </c>
      <c r="H141" s="73">
        <v>67</v>
      </c>
      <c r="I141" s="10"/>
      <c r="J141" s="43">
        <v>2019</v>
      </c>
      <c r="K141" s="8">
        <f t="shared" si="19"/>
        <v>37.5</v>
      </c>
      <c r="L141" s="19"/>
      <c r="M141" s="43">
        <v>2019</v>
      </c>
      <c r="N141" s="73">
        <v>0</v>
      </c>
      <c r="O141" s="10"/>
      <c r="P141" s="43">
        <v>2019</v>
      </c>
      <c r="Q141" s="29">
        <v>100</v>
      </c>
      <c r="R141" s="10"/>
      <c r="S141" s="43">
        <v>2019</v>
      </c>
      <c r="T141" s="8">
        <v>0</v>
      </c>
      <c r="U141" s="10" t="s">
        <v>1782</v>
      </c>
      <c r="V141" s="43">
        <v>2019</v>
      </c>
      <c r="W141" s="8">
        <v>50</v>
      </c>
      <c r="X141" s="10"/>
      <c r="Y141" s="350">
        <v>2019</v>
      </c>
      <c r="Z141" s="29">
        <v>100</v>
      </c>
      <c r="AA141" s="353"/>
    </row>
    <row r="142" spans="1:81" ht="24.75" customHeight="1"/>
    <row r="143" spans="1:81" s="102" customFormat="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c r="AH143" s="46"/>
      <c r="AI143" s="46"/>
      <c r="AJ143" s="46"/>
      <c r="AK143" s="46"/>
      <c r="AL143" s="46"/>
      <c r="AM143" s="46"/>
      <c r="AN143" s="46"/>
      <c r="AO143" s="46"/>
      <c r="AP143" s="46"/>
      <c r="AQ143" s="46"/>
      <c r="AR143" s="46"/>
      <c r="AS143" s="46"/>
      <c r="AT143" s="46"/>
      <c r="AU143" s="46"/>
      <c r="AV143" s="46"/>
      <c r="AW143" s="46"/>
      <c r="AX143" s="46"/>
      <c r="AY143" s="46"/>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119</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t="e">
        <f t="shared" ref="B150:B156" si="20">AVERAGE(E150,H150, W150,((Z150+AC150+AF150)/3))</f>
        <v>#DIV/0!</v>
      </c>
      <c r="C150" s="363"/>
      <c r="D150" s="350">
        <v>2007</v>
      </c>
      <c r="E150" s="363"/>
      <c r="F150" s="363"/>
      <c r="G150" s="350">
        <v>2007</v>
      </c>
      <c r="H150" s="8" t="e">
        <f t="shared" ref="H150:H156" si="21">AVERAGE(K150,N150,Q150,T150)</f>
        <v>#DIV/0!</v>
      </c>
      <c r="I150" s="363"/>
      <c r="J150" s="350">
        <v>2007</v>
      </c>
      <c r="K150" s="363"/>
      <c r="L150" s="363"/>
      <c r="M150" s="350">
        <v>2007</v>
      </c>
      <c r="N150" s="363"/>
      <c r="O150" s="363"/>
      <c r="P150" s="350">
        <v>2007</v>
      </c>
      <c r="Q150" s="363"/>
      <c r="R150" s="363"/>
      <c r="S150" s="350">
        <v>2007</v>
      </c>
      <c r="T150" s="363"/>
      <c r="U150" s="363"/>
      <c r="V150" s="350">
        <v>2007</v>
      </c>
      <c r="W150" s="363"/>
      <c r="X150" s="363"/>
      <c r="Y150" s="350">
        <v>2007</v>
      </c>
      <c r="Z150" s="363"/>
      <c r="AA150" s="363"/>
      <c r="AB150" s="350">
        <v>2007</v>
      </c>
      <c r="AC150" s="363"/>
      <c r="AD150" s="363"/>
      <c r="AE150" s="350">
        <v>2007</v>
      </c>
      <c r="AF150" s="363"/>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t="e">
        <f t="shared" si="20"/>
        <v>#DIV/0!</v>
      </c>
      <c r="C151" s="363"/>
      <c r="D151" s="350">
        <v>2008</v>
      </c>
      <c r="E151" s="363"/>
      <c r="F151" s="363"/>
      <c r="G151" s="350">
        <v>2008</v>
      </c>
      <c r="H151" s="8" t="e">
        <f t="shared" si="21"/>
        <v>#DIV/0!</v>
      </c>
      <c r="I151" s="363"/>
      <c r="J151" s="350">
        <v>2008</v>
      </c>
      <c r="K151" s="363"/>
      <c r="L151" s="363"/>
      <c r="M151" s="350">
        <v>2008</v>
      </c>
      <c r="N151" s="363"/>
      <c r="O151" s="363"/>
      <c r="P151" s="350">
        <v>2008</v>
      </c>
      <c r="Q151" s="363"/>
      <c r="R151" s="363" t="s">
        <v>440</v>
      </c>
      <c r="S151" s="350">
        <v>2008</v>
      </c>
      <c r="T151" s="363"/>
      <c r="U151" s="363"/>
      <c r="V151" s="350">
        <v>2008</v>
      </c>
      <c r="W151" s="363"/>
      <c r="X151" s="363"/>
      <c r="Y151" s="350">
        <v>2008</v>
      </c>
      <c r="Z151" s="363"/>
      <c r="AA151" s="363"/>
      <c r="AB151" s="350">
        <v>2008</v>
      </c>
      <c r="AC151" s="363"/>
      <c r="AD151" s="363"/>
      <c r="AE151" s="350">
        <v>2008</v>
      </c>
      <c r="AF151" s="363"/>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t="e">
        <f t="shared" si="20"/>
        <v>#DIV/0!</v>
      </c>
      <c r="C152" s="363"/>
      <c r="D152" s="350">
        <v>2009</v>
      </c>
      <c r="E152" s="363"/>
      <c r="F152" s="363"/>
      <c r="G152" s="350">
        <v>2009</v>
      </c>
      <c r="H152" s="8" t="e">
        <f t="shared" si="21"/>
        <v>#DIV/0!</v>
      </c>
      <c r="I152" s="363"/>
      <c r="J152" s="350">
        <v>2009</v>
      </c>
      <c r="K152" s="363"/>
      <c r="L152" s="363"/>
      <c r="M152" s="350">
        <v>2009</v>
      </c>
      <c r="N152" s="363"/>
      <c r="O152" s="363"/>
      <c r="P152" s="350">
        <v>2009</v>
      </c>
      <c r="Q152" s="363"/>
      <c r="R152" s="363"/>
      <c r="S152" s="350">
        <v>2009</v>
      </c>
      <c r="T152" s="363"/>
      <c r="U152" s="363"/>
      <c r="V152" s="350">
        <v>2009</v>
      </c>
      <c r="W152" s="363"/>
      <c r="X152" s="363"/>
      <c r="Y152" s="350">
        <v>2009</v>
      </c>
      <c r="Z152" s="363"/>
      <c r="AA152" s="363"/>
      <c r="AB152" s="350">
        <v>2009</v>
      </c>
      <c r="AC152" s="363"/>
      <c r="AD152" s="363"/>
      <c r="AE152" s="350">
        <v>2009</v>
      </c>
      <c r="AF152" s="363"/>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t="e">
        <f t="shared" si="20"/>
        <v>#DIV/0!</v>
      </c>
      <c r="C153" s="363"/>
      <c r="D153" s="350">
        <v>2010</v>
      </c>
      <c r="E153" s="363"/>
      <c r="F153" s="363"/>
      <c r="G153" s="350">
        <v>2010</v>
      </c>
      <c r="H153" s="8" t="e">
        <f t="shared" si="21"/>
        <v>#DIV/0!</v>
      </c>
      <c r="I153" s="363"/>
      <c r="J153" s="350">
        <v>2010</v>
      </c>
      <c r="K153" s="363"/>
      <c r="L153" s="363"/>
      <c r="M153" s="350">
        <v>2010</v>
      </c>
      <c r="N153" s="363"/>
      <c r="O153" s="363"/>
      <c r="P153" s="350">
        <v>2010</v>
      </c>
      <c r="Q153" s="363"/>
      <c r="R153" s="363"/>
      <c r="S153" s="350">
        <v>2010</v>
      </c>
      <c r="T153" s="363"/>
      <c r="U153" s="363"/>
      <c r="V153" s="350">
        <v>2010</v>
      </c>
      <c r="W153" s="363"/>
      <c r="X153" s="363"/>
      <c r="Y153" s="350">
        <v>2010</v>
      </c>
      <c r="Z153" s="363"/>
      <c r="AA153" s="363"/>
      <c r="AB153" s="350">
        <v>2010</v>
      </c>
      <c r="AC153" s="363"/>
      <c r="AD153" s="363"/>
      <c r="AE153" s="350">
        <v>2010</v>
      </c>
      <c r="AF153" s="363"/>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t="e">
        <f t="shared" si="20"/>
        <v>#DIV/0!</v>
      </c>
      <c r="C154" s="363"/>
      <c r="D154" s="350">
        <v>2011</v>
      </c>
      <c r="E154" s="363"/>
      <c r="F154" s="363"/>
      <c r="G154" s="350">
        <v>2011</v>
      </c>
      <c r="H154" s="8" t="e">
        <f t="shared" si="21"/>
        <v>#DIV/0!</v>
      </c>
      <c r="I154" s="363"/>
      <c r="J154" s="350">
        <v>2011</v>
      </c>
      <c r="K154" s="363"/>
      <c r="L154" s="363"/>
      <c r="M154" s="350">
        <v>2011</v>
      </c>
      <c r="N154" s="363"/>
      <c r="O154" s="363"/>
      <c r="P154" s="350">
        <v>2011</v>
      </c>
      <c r="Q154" s="363"/>
      <c r="R154" s="363"/>
      <c r="S154" s="350">
        <v>2011</v>
      </c>
      <c r="T154" s="363"/>
      <c r="U154" s="363"/>
      <c r="V154" s="350">
        <v>2011</v>
      </c>
      <c r="W154" s="363"/>
      <c r="X154" s="363"/>
      <c r="Y154" s="350">
        <v>2011</v>
      </c>
      <c r="Z154" s="363"/>
      <c r="AA154" s="363"/>
      <c r="AB154" s="350">
        <v>2011</v>
      </c>
      <c r="AC154" s="363"/>
      <c r="AD154" s="363"/>
      <c r="AE154" s="350">
        <v>2011</v>
      </c>
      <c r="AF154" s="363"/>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t="e">
        <f t="shared" si="20"/>
        <v>#DIV/0!</v>
      </c>
      <c r="C155" s="363"/>
      <c r="D155" s="350">
        <v>2012</v>
      </c>
      <c r="E155" s="363"/>
      <c r="F155" s="363"/>
      <c r="G155" s="350">
        <v>2012</v>
      </c>
      <c r="H155" s="8" t="e">
        <f t="shared" si="21"/>
        <v>#DIV/0!</v>
      </c>
      <c r="I155" s="363"/>
      <c r="J155" s="350">
        <v>2012</v>
      </c>
      <c r="K155" s="363"/>
      <c r="L155" s="363"/>
      <c r="M155" s="350">
        <v>2012</v>
      </c>
      <c r="N155" s="363"/>
      <c r="O155" s="363"/>
      <c r="P155" s="350">
        <v>2012</v>
      </c>
      <c r="Q155" s="363"/>
      <c r="R155" s="363"/>
      <c r="S155" s="350">
        <v>2012</v>
      </c>
      <c r="T155" s="363"/>
      <c r="U155" s="363"/>
      <c r="V155" s="350">
        <v>2012</v>
      </c>
      <c r="W155" s="363"/>
      <c r="X155" s="363"/>
      <c r="Y155" s="350">
        <v>2012</v>
      </c>
      <c r="Z155" s="363"/>
      <c r="AA155" s="363"/>
      <c r="AB155" s="350">
        <v>2012</v>
      </c>
      <c r="AC155" s="363"/>
      <c r="AD155" s="363"/>
      <c r="AE155" s="350">
        <v>2012</v>
      </c>
      <c r="AF155" s="363"/>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t="e">
        <f t="shared" si="20"/>
        <v>#DIV/0!</v>
      </c>
      <c r="C156" s="363"/>
      <c r="D156" s="350">
        <v>2013</v>
      </c>
      <c r="E156" s="363"/>
      <c r="F156" s="363"/>
      <c r="G156" s="350">
        <v>2013</v>
      </c>
      <c r="H156" s="8" t="e">
        <f t="shared" si="21"/>
        <v>#DIV/0!</v>
      </c>
      <c r="I156" s="363"/>
      <c r="J156" s="350">
        <v>2013</v>
      </c>
      <c r="K156" s="363"/>
      <c r="L156" s="363"/>
      <c r="M156" s="350">
        <v>2013</v>
      </c>
      <c r="N156" s="363"/>
      <c r="O156" s="363"/>
      <c r="P156" s="350">
        <v>2013</v>
      </c>
      <c r="Q156" s="363"/>
      <c r="R156" s="363"/>
      <c r="S156" s="350">
        <v>2013</v>
      </c>
      <c r="T156" s="363"/>
      <c r="U156" s="363"/>
      <c r="V156" s="350">
        <v>2013</v>
      </c>
      <c r="W156" s="363"/>
      <c r="X156" s="363"/>
      <c r="Y156" s="350">
        <v>2013</v>
      </c>
      <c r="Z156" s="363"/>
      <c r="AA156" s="363"/>
      <c r="AB156" s="350">
        <v>2013</v>
      </c>
      <c r="AC156" s="363"/>
      <c r="AD156" s="363"/>
      <c r="AE156" s="350">
        <v>2013</v>
      </c>
      <c r="AF156" s="363"/>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2">AVERAGE(E157,H157, W157,((Z157+AC157+AF157)/3))</f>
        <v>50</v>
      </c>
      <c r="C157" s="80"/>
      <c r="D157" s="43">
        <v>2014</v>
      </c>
      <c r="E157" s="33">
        <v>50</v>
      </c>
      <c r="F157" s="10" t="s">
        <v>1781</v>
      </c>
      <c r="G157" s="43">
        <v>2014</v>
      </c>
      <c r="H157" s="8">
        <f t="shared" ref="H157:H162" si="23">AVERAGE(K157,N157,Q157,T157)</f>
        <v>50</v>
      </c>
      <c r="I157" s="19"/>
      <c r="J157" s="43">
        <v>2014</v>
      </c>
      <c r="K157" s="73">
        <v>50</v>
      </c>
      <c r="L157" s="10" t="s">
        <v>1780</v>
      </c>
      <c r="M157" s="43">
        <v>2014</v>
      </c>
      <c r="N157" s="73">
        <v>50</v>
      </c>
      <c r="O157" s="10" t="s">
        <v>1779</v>
      </c>
      <c r="P157" s="43">
        <v>2014</v>
      </c>
      <c r="Q157" s="73">
        <v>50</v>
      </c>
      <c r="R157" s="10" t="s">
        <v>1778</v>
      </c>
      <c r="S157" s="43">
        <v>2014</v>
      </c>
      <c r="T157" s="73">
        <v>50</v>
      </c>
      <c r="U157" s="10" t="s">
        <v>1777</v>
      </c>
      <c r="V157" s="43">
        <v>2014</v>
      </c>
      <c r="W157" s="34">
        <v>50</v>
      </c>
      <c r="X157" s="10" t="s">
        <v>1776</v>
      </c>
      <c r="Y157" s="350">
        <v>2014</v>
      </c>
      <c r="Z157" s="73">
        <v>50</v>
      </c>
      <c r="AA157" s="352" t="s">
        <v>1775</v>
      </c>
      <c r="AB157" s="350">
        <v>2014</v>
      </c>
      <c r="AC157" s="34">
        <v>100</v>
      </c>
      <c r="AD157" s="14" t="s">
        <v>1774</v>
      </c>
      <c r="AE157" s="350">
        <v>2014</v>
      </c>
      <c r="AF157" s="33">
        <v>0</v>
      </c>
      <c r="AG157" s="15" t="s">
        <v>1773</v>
      </c>
    </row>
    <row r="158" spans="1:81" ht="24.75" customHeight="1">
      <c r="A158" s="43">
        <v>2015</v>
      </c>
      <c r="B158" s="2">
        <f t="shared" si="22"/>
        <v>50</v>
      </c>
      <c r="C158" s="80"/>
      <c r="D158" s="43">
        <v>2015</v>
      </c>
      <c r="E158" s="33">
        <v>50</v>
      </c>
      <c r="F158" s="10"/>
      <c r="G158" s="43">
        <v>2015</v>
      </c>
      <c r="H158" s="8">
        <f t="shared" si="23"/>
        <v>50</v>
      </c>
      <c r="I158" s="19"/>
      <c r="J158" s="43">
        <v>2015</v>
      </c>
      <c r="K158" s="73">
        <v>50</v>
      </c>
      <c r="L158" s="10"/>
      <c r="M158" s="43">
        <v>2015</v>
      </c>
      <c r="N158" s="73">
        <v>50</v>
      </c>
      <c r="O158" s="10"/>
      <c r="P158" s="43">
        <v>2015</v>
      </c>
      <c r="Q158" s="73">
        <v>50</v>
      </c>
      <c r="R158" s="10"/>
      <c r="S158" s="43">
        <v>2015</v>
      </c>
      <c r="T158" s="73">
        <v>50</v>
      </c>
      <c r="U158" s="10"/>
      <c r="V158" s="43">
        <v>2015</v>
      </c>
      <c r="W158" s="34">
        <v>50</v>
      </c>
      <c r="X158" s="10"/>
      <c r="Y158" s="350">
        <v>2015</v>
      </c>
      <c r="Z158" s="73">
        <v>50</v>
      </c>
      <c r="AA158" s="352"/>
      <c r="AB158" s="350">
        <v>2015</v>
      </c>
      <c r="AC158" s="34">
        <v>100</v>
      </c>
      <c r="AD158" s="352"/>
      <c r="AE158" s="350">
        <v>2015</v>
      </c>
      <c r="AF158" s="33">
        <v>0</v>
      </c>
      <c r="AG158" s="353"/>
    </row>
    <row r="159" spans="1:81" ht="24.75" customHeight="1">
      <c r="A159" s="43">
        <v>2016</v>
      </c>
      <c r="B159" s="2">
        <f t="shared" si="22"/>
        <v>50</v>
      </c>
      <c r="C159" s="80"/>
      <c r="D159" s="43">
        <v>2016</v>
      </c>
      <c r="E159" s="33">
        <v>50</v>
      </c>
      <c r="F159" s="10"/>
      <c r="G159" s="43">
        <v>2016</v>
      </c>
      <c r="H159" s="8">
        <f t="shared" si="23"/>
        <v>50</v>
      </c>
      <c r="I159" s="19"/>
      <c r="J159" s="43">
        <v>2016</v>
      </c>
      <c r="K159" s="73">
        <v>50</v>
      </c>
      <c r="L159" s="10"/>
      <c r="M159" s="43">
        <v>2016</v>
      </c>
      <c r="N159" s="73">
        <v>50</v>
      </c>
      <c r="O159" s="10"/>
      <c r="P159" s="43">
        <v>2016</v>
      </c>
      <c r="Q159" s="73">
        <v>50</v>
      </c>
      <c r="R159" s="10"/>
      <c r="S159" s="43">
        <v>2016</v>
      </c>
      <c r="T159" s="73">
        <v>50</v>
      </c>
      <c r="U159" s="10"/>
      <c r="V159" s="43">
        <v>2016</v>
      </c>
      <c r="W159" s="34">
        <v>50</v>
      </c>
      <c r="X159" s="10"/>
      <c r="Y159" s="350">
        <v>2016</v>
      </c>
      <c r="Z159" s="73">
        <v>50</v>
      </c>
      <c r="AA159" s="352"/>
      <c r="AB159" s="350">
        <v>2016</v>
      </c>
      <c r="AC159" s="34">
        <v>100</v>
      </c>
      <c r="AD159" s="352"/>
      <c r="AE159" s="350">
        <v>2016</v>
      </c>
      <c r="AF159" s="33">
        <v>0</v>
      </c>
      <c r="AG159" s="353"/>
    </row>
    <row r="160" spans="1:81" ht="24.75" customHeight="1">
      <c r="A160" s="43">
        <v>2017</v>
      </c>
      <c r="B160" s="2">
        <f t="shared" si="22"/>
        <v>50</v>
      </c>
      <c r="C160" s="80"/>
      <c r="D160" s="43">
        <v>2017</v>
      </c>
      <c r="E160" s="33">
        <v>50</v>
      </c>
      <c r="F160" s="10"/>
      <c r="G160" s="43">
        <v>2017</v>
      </c>
      <c r="H160" s="8">
        <f t="shared" si="23"/>
        <v>50</v>
      </c>
      <c r="I160" s="19"/>
      <c r="J160" s="43">
        <v>2017</v>
      </c>
      <c r="K160" s="73">
        <v>50</v>
      </c>
      <c r="L160" s="10"/>
      <c r="M160" s="43">
        <v>2017</v>
      </c>
      <c r="N160" s="73">
        <v>50</v>
      </c>
      <c r="O160" s="10"/>
      <c r="P160" s="43">
        <v>2017</v>
      </c>
      <c r="Q160" s="73">
        <v>50</v>
      </c>
      <c r="R160" s="10"/>
      <c r="S160" s="43">
        <v>2017</v>
      </c>
      <c r="T160" s="73">
        <v>50</v>
      </c>
      <c r="U160" s="10"/>
      <c r="V160" s="43">
        <v>2017</v>
      </c>
      <c r="W160" s="34">
        <v>50</v>
      </c>
      <c r="X160" s="10"/>
      <c r="Y160" s="350">
        <v>2017</v>
      </c>
      <c r="Z160" s="73">
        <v>50</v>
      </c>
      <c r="AA160" s="352"/>
      <c r="AB160" s="350">
        <v>2017</v>
      </c>
      <c r="AC160" s="34">
        <v>100</v>
      </c>
      <c r="AD160" s="352"/>
      <c r="AE160" s="350">
        <v>2017</v>
      </c>
      <c r="AF160" s="33">
        <v>0</v>
      </c>
      <c r="AG160" s="353"/>
    </row>
    <row r="161" spans="1:51" ht="24.75" customHeight="1">
      <c r="A161" s="43">
        <v>2018</v>
      </c>
      <c r="B161" s="2">
        <f t="shared" si="22"/>
        <v>50</v>
      </c>
      <c r="C161" s="80"/>
      <c r="D161" s="43">
        <v>2018</v>
      </c>
      <c r="E161" s="33">
        <v>50</v>
      </c>
      <c r="F161" s="10"/>
      <c r="G161" s="43">
        <v>2018</v>
      </c>
      <c r="H161" s="8">
        <f t="shared" si="23"/>
        <v>50</v>
      </c>
      <c r="I161" s="19"/>
      <c r="J161" s="43">
        <v>2018</v>
      </c>
      <c r="K161" s="73">
        <v>50</v>
      </c>
      <c r="L161" s="10"/>
      <c r="M161" s="43">
        <v>2018</v>
      </c>
      <c r="N161" s="73">
        <v>50</v>
      </c>
      <c r="O161" s="10"/>
      <c r="P161" s="43">
        <v>2018</v>
      </c>
      <c r="Q161" s="73">
        <v>50</v>
      </c>
      <c r="R161" s="10"/>
      <c r="S161" s="43">
        <v>2018</v>
      </c>
      <c r="T161" s="73">
        <v>50</v>
      </c>
      <c r="U161" s="10"/>
      <c r="V161" s="43">
        <v>2018</v>
      </c>
      <c r="W161" s="34">
        <v>50</v>
      </c>
      <c r="X161" s="10"/>
      <c r="Y161" s="350">
        <v>2018</v>
      </c>
      <c r="Z161" s="73">
        <v>50</v>
      </c>
      <c r="AA161" s="352"/>
      <c r="AB161" s="350">
        <v>2018</v>
      </c>
      <c r="AC161" s="34">
        <v>100</v>
      </c>
      <c r="AD161" s="352"/>
      <c r="AE161" s="350">
        <v>2018</v>
      </c>
      <c r="AF161" s="33">
        <v>0</v>
      </c>
      <c r="AG161" s="353"/>
    </row>
    <row r="162" spans="1:51" ht="24.75" customHeight="1">
      <c r="A162" s="43">
        <v>2019</v>
      </c>
      <c r="B162" s="2">
        <f t="shared" si="22"/>
        <v>50</v>
      </c>
      <c r="C162" s="80"/>
      <c r="D162" s="43">
        <v>2019</v>
      </c>
      <c r="E162" s="33">
        <v>50</v>
      </c>
      <c r="F162" s="10" t="s">
        <v>1772</v>
      </c>
      <c r="G162" s="43">
        <v>2019</v>
      </c>
      <c r="H162" s="8">
        <f t="shared" si="23"/>
        <v>50</v>
      </c>
      <c r="I162" s="19"/>
      <c r="J162" s="43">
        <v>2019</v>
      </c>
      <c r="K162" s="73">
        <v>50</v>
      </c>
      <c r="L162" s="10"/>
      <c r="M162" s="43">
        <v>2019</v>
      </c>
      <c r="N162" s="73">
        <v>50</v>
      </c>
      <c r="O162" s="10"/>
      <c r="P162" s="43">
        <v>2019</v>
      </c>
      <c r="Q162" s="73">
        <v>50</v>
      </c>
      <c r="R162" s="10"/>
      <c r="S162" s="43">
        <v>2019</v>
      </c>
      <c r="T162" s="73">
        <v>50</v>
      </c>
      <c r="U162" s="10"/>
      <c r="V162" s="43">
        <v>2019</v>
      </c>
      <c r="W162" s="34">
        <v>50</v>
      </c>
      <c r="X162" s="10"/>
      <c r="Y162" s="350">
        <v>2019</v>
      </c>
      <c r="Z162" s="73">
        <v>50</v>
      </c>
      <c r="AA162" s="352"/>
      <c r="AB162" s="350">
        <v>2019</v>
      </c>
      <c r="AC162" s="34">
        <v>100</v>
      </c>
      <c r="AD162" s="352"/>
      <c r="AE162" s="350">
        <v>2019</v>
      </c>
      <c r="AF162" s="33">
        <v>0</v>
      </c>
      <c r="AG162" s="353"/>
    </row>
    <row r="163" spans="1:51" ht="24.75" customHeight="1"/>
    <row r="164" spans="1:51" s="55" customFormat="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c r="AN164" s="58"/>
      <c r="AO164" s="58"/>
      <c r="AP164" s="58"/>
      <c r="AQ164" s="58"/>
      <c r="AR164" s="58"/>
      <c r="AS164" s="58"/>
      <c r="AT164" s="58"/>
      <c r="AU164" s="58"/>
      <c r="AV164" s="58"/>
      <c r="AW164" s="58"/>
      <c r="AX164" s="58"/>
      <c r="AY164" s="58"/>
    </row>
    <row r="165" spans="1:51" s="55" customFormat="1" ht="24.75" customHeight="1">
      <c r="A165" s="40" t="s">
        <v>106</v>
      </c>
      <c r="B165" s="597" t="s">
        <v>72</v>
      </c>
      <c r="C165" s="597"/>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39" t="s">
        <v>106</v>
      </c>
      <c r="Z165" s="597" t="s">
        <v>108</v>
      </c>
      <c r="AA165" s="597"/>
      <c r="AB165" s="439" t="s">
        <v>106</v>
      </c>
      <c r="AC165" s="597" t="s">
        <v>107</v>
      </c>
      <c r="AD165" s="597"/>
      <c r="AE165" s="439" t="s">
        <v>106</v>
      </c>
      <c r="AF165" s="597">
        <v>159</v>
      </c>
      <c r="AG165" s="597"/>
      <c r="AH165" s="439" t="s">
        <v>106</v>
      </c>
      <c r="AI165" s="597">
        <v>163</v>
      </c>
      <c r="AJ165" s="597"/>
      <c r="AK165" s="439" t="s">
        <v>106</v>
      </c>
      <c r="AL165" s="597">
        <v>165</v>
      </c>
      <c r="AM165" s="597"/>
      <c r="AN165" s="58"/>
      <c r="AO165" s="58"/>
      <c r="AP165" s="58"/>
      <c r="AQ165" s="58"/>
      <c r="AR165" s="58"/>
      <c r="AS165" s="58"/>
      <c r="AT165" s="58"/>
      <c r="AU165" s="58"/>
      <c r="AV165" s="58"/>
      <c r="AW165" s="58"/>
      <c r="AX165" s="58"/>
      <c r="AY165" s="58"/>
    </row>
    <row r="166" spans="1:51" s="55" customFormat="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39" t="s">
        <v>105</v>
      </c>
      <c r="Z166" s="600"/>
      <c r="AA166" s="600"/>
      <c r="AB166" s="439" t="s">
        <v>105</v>
      </c>
      <c r="AC166" s="600"/>
      <c r="AD166" s="600"/>
      <c r="AE166" s="439" t="s">
        <v>105</v>
      </c>
      <c r="AF166" s="600"/>
      <c r="AG166" s="600"/>
      <c r="AH166" s="439" t="s">
        <v>105</v>
      </c>
      <c r="AI166" s="600"/>
      <c r="AJ166" s="600"/>
      <c r="AK166" s="439" t="s">
        <v>105</v>
      </c>
      <c r="AL166" s="600"/>
      <c r="AM166" s="600"/>
      <c r="AN166" s="58"/>
      <c r="AO166" s="58"/>
      <c r="AP166" s="58"/>
      <c r="AQ166" s="58"/>
      <c r="AR166" s="58"/>
      <c r="AS166" s="58"/>
      <c r="AT166" s="58"/>
      <c r="AU166" s="58"/>
      <c r="AV166" s="58"/>
      <c r="AW166" s="58"/>
      <c r="AX166" s="58"/>
      <c r="AY166" s="58"/>
    </row>
    <row r="167" spans="1:51" s="55" customFormat="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5" t="s">
        <v>92</v>
      </c>
      <c r="Z167" s="595" t="s">
        <v>96</v>
      </c>
      <c r="AA167" s="595"/>
      <c r="AB167" s="435" t="s">
        <v>92</v>
      </c>
      <c r="AC167" s="595" t="s">
        <v>95</v>
      </c>
      <c r="AD167" s="595"/>
      <c r="AE167" s="435" t="s">
        <v>92</v>
      </c>
      <c r="AF167" s="595" t="s">
        <v>94</v>
      </c>
      <c r="AG167" s="595"/>
      <c r="AH167" s="435" t="s">
        <v>92</v>
      </c>
      <c r="AI167" s="595" t="s">
        <v>93</v>
      </c>
      <c r="AJ167" s="595"/>
      <c r="AK167" s="435" t="s">
        <v>92</v>
      </c>
      <c r="AL167" s="595" t="s">
        <v>91</v>
      </c>
      <c r="AM167" s="595"/>
      <c r="AN167" s="58"/>
      <c r="AO167" s="58"/>
      <c r="AP167" s="58"/>
      <c r="AQ167" s="58"/>
      <c r="AR167" s="58"/>
      <c r="AS167" s="58"/>
      <c r="AT167" s="58"/>
      <c r="AU167" s="58"/>
      <c r="AV167" s="58"/>
      <c r="AW167" s="58"/>
      <c r="AX167" s="58"/>
      <c r="AY167" s="58"/>
    </row>
    <row r="168" spans="1:51" s="55" customFormat="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5" t="s">
        <v>81</v>
      </c>
      <c r="Z168" s="580" t="s">
        <v>4107</v>
      </c>
      <c r="AA168" s="580"/>
      <c r="AB168" s="435" t="s">
        <v>81</v>
      </c>
      <c r="AC168" s="580" t="s">
        <v>84</v>
      </c>
      <c r="AD168" s="580"/>
      <c r="AE168" s="435" t="s">
        <v>81</v>
      </c>
      <c r="AF168" s="580" t="s">
        <v>83</v>
      </c>
      <c r="AG168" s="580"/>
      <c r="AH168" s="435" t="s">
        <v>81</v>
      </c>
      <c r="AI168" s="580" t="s">
        <v>82</v>
      </c>
      <c r="AJ168" s="580"/>
      <c r="AK168" s="435" t="s">
        <v>81</v>
      </c>
      <c r="AL168" s="580" t="s">
        <v>80</v>
      </c>
      <c r="AM168" s="580"/>
      <c r="AN168" s="58"/>
      <c r="AO168" s="58"/>
      <c r="AP168" s="58"/>
      <c r="AQ168" s="58"/>
      <c r="AR168" s="58"/>
      <c r="AS168" s="58"/>
      <c r="AT168" s="58"/>
      <c r="AU168" s="58"/>
      <c r="AV168" s="58"/>
      <c r="AW168" s="58"/>
      <c r="AX168" s="58"/>
      <c r="AY168" s="58"/>
    </row>
    <row r="169" spans="1:51" s="55" customFormat="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5" t="s">
        <v>78</v>
      </c>
      <c r="Z169" s="580" t="s">
        <v>4390</v>
      </c>
      <c r="AA169" s="580"/>
      <c r="AB169" s="435" t="s">
        <v>78</v>
      </c>
      <c r="AC169" s="580" t="s">
        <v>4391</v>
      </c>
      <c r="AD169" s="580"/>
      <c r="AE169" s="435" t="s">
        <v>78</v>
      </c>
      <c r="AF169" s="580" t="s">
        <v>4392</v>
      </c>
      <c r="AG169" s="580"/>
      <c r="AH169" s="435" t="s">
        <v>78</v>
      </c>
      <c r="AI169" s="580" t="s">
        <v>4393</v>
      </c>
      <c r="AJ169" s="580"/>
      <c r="AK169" s="435" t="s">
        <v>78</v>
      </c>
      <c r="AL169" s="580" t="s">
        <v>281</v>
      </c>
      <c r="AM169" s="580"/>
      <c r="AN169" s="58"/>
      <c r="AO169" s="58"/>
      <c r="AP169" s="58"/>
      <c r="AQ169" s="58"/>
      <c r="AR169" s="58"/>
      <c r="AS169" s="58"/>
      <c r="AT169" s="58"/>
      <c r="AU169" s="58"/>
      <c r="AV169" s="58"/>
      <c r="AW169" s="58"/>
      <c r="AX169" s="58"/>
      <c r="AY169" s="58"/>
    </row>
    <row r="170" spans="1:51" s="55" customFormat="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5" t="s">
        <v>75</v>
      </c>
      <c r="Z170" s="435" t="s">
        <v>74</v>
      </c>
      <c r="AA170" s="435" t="s">
        <v>73</v>
      </c>
      <c r="AB170" s="435" t="s">
        <v>75</v>
      </c>
      <c r="AC170" s="435" t="s">
        <v>74</v>
      </c>
      <c r="AD170" s="435" t="s">
        <v>73</v>
      </c>
      <c r="AE170" s="435" t="s">
        <v>75</v>
      </c>
      <c r="AF170" s="435" t="s">
        <v>74</v>
      </c>
      <c r="AG170" s="435" t="s">
        <v>73</v>
      </c>
      <c r="AH170" s="435" t="s">
        <v>75</v>
      </c>
      <c r="AI170" s="435" t="s">
        <v>74</v>
      </c>
      <c r="AJ170" s="435" t="s">
        <v>73</v>
      </c>
      <c r="AK170" s="435" t="s">
        <v>75</v>
      </c>
      <c r="AL170" s="435" t="s">
        <v>74</v>
      </c>
      <c r="AM170" s="435" t="s">
        <v>73</v>
      </c>
      <c r="AN170" s="58"/>
      <c r="AO170" s="58"/>
      <c r="AP170" s="58"/>
      <c r="AQ170" s="58"/>
      <c r="AR170" s="58"/>
      <c r="AS170" s="58"/>
      <c r="AT170" s="58"/>
      <c r="AU170" s="58"/>
      <c r="AV170" s="58"/>
      <c r="AW170" s="58"/>
      <c r="AX170" s="58"/>
      <c r="AY170" s="58"/>
    </row>
    <row r="171" spans="1:51" s="55" customFormat="1" ht="24.75" customHeight="1">
      <c r="A171" s="43">
        <v>2014</v>
      </c>
      <c r="B171" s="2">
        <f>AVERAGE((E171+K171+Q171)/3+(H171+N171+T171)/3+W171+Z171+AC171+AF171+AI171+AL171)/8</f>
        <v>14.583333333333334</v>
      </c>
      <c r="C171" s="39"/>
      <c r="D171" s="43">
        <v>2014</v>
      </c>
      <c r="E171" s="8">
        <v>50</v>
      </c>
      <c r="F171" s="67" t="s">
        <v>1771</v>
      </c>
      <c r="G171" s="43">
        <v>2014</v>
      </c>
      <c r="H171" s="8">
        <v>100</v>
      </c>
      <c r="I171" s="11" t="s">
        <v>1770</v>
      </c>
      <c r="J171" s="43">
        <v>2014</v>
      </c>
      <c r="K171" s="8">
        <v>50</v>
      </c>
      <c r="L171" s="11" t="s">
        <v>1769</v>
      </c>
      <c r="M171" s="43">
        <v>2014</v>
      </c>
      <c r="N171" s="19">
        <v>50</v>
      </c>
      <c r="O171" s="11" t="s">
        <v>1767</v>
      </c>
      <c r="P171" s="43">
        <v>2014</v>
      </c>
      <c r="Q171" s="8">
        <v>50</v>
      </c>
      <c r="R171" s="11" t="s">
        <v>1766</v>
      </c>
      <c r="S171" s="43">
        <v>2014</v>
      </c>
      <c r="T171" s="19">
        <v>50</v>
      </c>
      <c r="U171" s="10" t="s">
        <v>1765</v>
      </c>
      <c r="V171" s="43">
        <v>2014</v>
      </c>
      <c r="W171" s="19">
        <v>0</v>
      </c>
      <c r="X171" s="11"/>
      <c r="Y171" s="435">
        <v>2014</v>
      </c>
      <c r="Z171" s="362">
        <v>0</v>
      </c>
      <c r="AA171" s="353"/>
      <c r="AB171" s="435">
        <v>2014</v>
      </c>
      <c r="AC171" s="362">
        <v>0</v>
      </c>
      <c r="AD171" s="353" t="s">
        <v>1764</v>
      </c>
      <c r="AE171" s="435">
        <v>2014</v>
      </c>
      <c r="AF171" s="362">
        <v>0</v>
      </c>
      <c r="AG171" s="67"/>
      <c r="AH171" s="435">
        <v>2014</v>
      </c>
      <c r="AI171" s="362">
        <v>0</v>
      </c>
      <c r="AJ171" s="353"/>
      <c r="AK171" s="435">
        <v>2014</v>
      </c>
      <c r="AL171" s="362">
        <v>0</v>
      </c>
      <c r="AM171" s="353"/>
      <c r="AN171" s="56"/>
      <c r="AO171" s="56"/>
      <c r="AP171" s="58"/>
      <c r="AQ171" s="58"/>
      <c r="AR171" s="58"/>
      <c r="AS171" s="58"/>
      <c r="AT171" s="58"/>
      <c r="AU171" s="58"/>
      <c r="AV171" s="58"/>
      <c r="AW171" s="58"/>
      <c r="AX171" s="58"/>
      <c r="AY171" s="58"/>
    </row>
    <row r="172" spans="1:51" s="55" customFormat="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5">
        <v>2015</v>
      </c>
      <c r="Z172" s="362"/>
      <c r="AA172" s="353"/>
      <c r="AB172" s="435">
        <v>2015</v>
      </c>
      <c r="AC172" s="362"/>
      <c r="AD172" s="353"/>
      <c r="AE172" s="435">
        <v>2015</v>
      </c>
      <c r="AF172" s="362"/>
      <c r="AG172" s="353"/>
      <c r="AH172" s="435">
        <v>2015</v>
      </c>
      <c r="AI172" s="362"/>
      <c r="AJ172" s="353"/>
      <c r="AK172" s="435">
        <v>2015</v>
      </c>
      <c r="AL172" s="362"/>
      <c r="AM172" s="353"/>
      <c r="AN172" s="56"/>
      <c r="AO172" s="56"/>
      <c r="AP172" s="58"/>
      <c r="AQ172" s="58"/>
      <c r="AR172" s="58"/>
      <c r="AS172" s="58"/>
      <c r="AT172" s="58"/>
      <c r="AU172" s="58"/>
      <c r="AV172" s="58"/>
      <c r="AW172" s="58"/>
      <c r="AX172" s="58"/>
      <c r="AY172" s="58"/>
    </row>
    <row r="173" spans="1:51" s="55" customFormat="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5">
        <v>2016</v>
      </c>
      <c r="Z173" s="362"/>
      <c r="AA173" s="353"/>
      <c r="AB173" s="435">
        <v>2016</v>
      </c>
      <c r="AC173" s="362"/>
      <c r="AD173" s="353"/>
      <c r="AE173" s="435">
        <v>2016</v>
      </c>
      <c r="AF173" s="362"/>
      <c r="AG173" s="353"/>
      <c r="AH173" s="435">
        <v>2016</v>
      </c>
      <c r="AI173" s="362"/>
      <c r="AJ173" s="353"/>
      <c r="AK173" s="435">
        <v>2016</v>
      </c>
      <c r="AL173" s="362"/>
      <c r="AM173" s="353"/>
      <c r="AN173" s="56"/>
      <c r="AO173" s="56"/>
      <c r="AP173" s="58"/>
      <c r="AQ173" s="58"/>
      <c r="AR173" s="58"/>
      <c r="AS173" s="58"/>
      <c r="AT173" s="58"/>
      <c r="AU173" s="58"/>
      <c r="AV173" s="58"/>
      <c r="AW173" s="58"/>
      <c r="AX173" s="58"/>
      <c r="AY173" s="58"/>
    </row>
    <row r="174" spans="1:51" s="55" customFormat="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5">
        <v>2017</v>
      </c>
      <c r="Z174" s="362"/>
      <c r="AA174" s="353"/>
      <c r="AB174" s="435">
        <v>2017</v>
      </c>
      <c r="AC174" s="362"/>
      <c r="AD174" s="353"/>
      <c r="AE174" s="435">
        <v>2017</v>
      </c>
      <c r="AF174" s="362"/>
      <c r="AG174" s="353"/>
      <c r="AH174" s="435">
        <v>2017</v>
      </c>
      <c r="AI174" s="362"/>
      <c r="AJ174" s="353"/>
      <c r="AK174" s="435">
        <v>2017</v>
      </c>
      <c r="AL174" s="362"/>
      <c r="AM174" s="353"/>
      <c r="AN174" s="56"/>
      <c r="AO174" s="56"/>
      <c r="AP174" s="58"/>
      <c r="AQ174" s="58"/>
      <c r="AR174" s="58"/>
      <c r="AS174" s="58"/>
      <c r="AT174" s="58"/>
      <c r="AU174" s="58"/>
      <c r="AV174" s="58"/>
      <c r="AW174" s="58"/>
      <c r="AX174" s="58"/>
      <c r="AY174" s="58"/>
    </row>
    <row r="175" spans="1:51" s="55" customFormat="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5">
        <v>2018</v>
      </c>
      <c r="Z175" s="362"/>
      <c r="AA175" s="353"/>
      <c r="AB175" s="435">
        <v>2018</v>
      </c>
      <c r="AC175" s="362"/>
      <c r="AD175" s="353"/>
      <c r="AE175" s="435">
        <v>2018</v>
      </c>
      <c r="AF175" s="362"/>
      <c r="AG175" s="353"/>
      <c r="AH175" s="435">
        <v>2018</v>
      </c>
      <c r="AI175" s="362"/>
      <c r="AJ175" s="353"/>
      <c r="AK175" s="435">
        <v>2018</v>
      </c>
      <c r="AL175" s="362"/>
      <c r="AM175" s="353"/>
      <c r="AN175" s="56"/>
      <c r="AO175" s="56"/>
      <c r="AP175" s="58"/>
      <c r="AQ175" s="58"/>
      <c r="AR175" s="58"/>
      <c r="AS175" s="58"/>
      <c r="AT175" s="58"/>
      <c r="AU175" s="58"/>
      <c r="AV175" s="58"/>
      <c r="AW175" s="58"/>
      <c r="AX175" s="58"/>
      <c r="AY175" s="58"/>
    </row>
    <row r="176" spans="1:51" s="55" customFormat="1" ht="24.75" customHeight="1">
      <c r="A176" s="43">
        <v>2019</v>
      </c>
      <c r="B176" s="2">
        <f>AVERAGE((E176+K176+Q176)/3+(H176+N176+T176)/3+W176+Z176+AC176+AF176+AI176+AL176)/8</f>
        <v>14.583333333333334</v>
      </c>
      <c r="C176" s="80"/>
      <c r="D176" s="43">
        <v>2019</v>
      </c>
      <c r="E176" s="19">
        <v>50</v>
      </c>
      <c r="F176" s="67"/>
      <c r="G176" s="43">
        <v>2019</v>
      </c>
      <c r="H176" s="8">
        <v>100</v>
      </c>
      <c r="I176" s="67"/>
      <c r="J176" s="43">
        <v>2019</v>
      </c>
      <c r="K176" s="19">
        <v>50</v>
      </c>
      <c r="L176" s="11" t="s">
        <v>1768</v>
      </c>
      <c r="M176" s="43">
        <v>2019</v>
      </c>
      <c r="N176" s="19">
        <v>50</v>
      </c>
      <c r="O176" s="11" t="s">
        <v>1767</v>
      </c>
      <c r="P176" s="43">
        <v>2019</v>
      </c>
      <c r="Q176" s="19">
        <v>50</v>
      </c>
      <c r="R176" s="11" t="s">
        <v>1766</v>
      </c>
      <c r="S176" s="43">
        <v>2019</v>
      </c>
      <c r="T176" s="19">
        <v>50</v>
      </c>
      <c r="U176" s="10" t="s">
        <v>1765</v>
      </c>
      <c r="V176" s="43">
        <v>2019</v>
      </c>
      <c r="W176" s="19">
        <v>0</v>
      </c>
      <c r="X176" s="11"/>
      <c r="Y176" s="435">
        <v>2019</v>
      </c>
      <c r="Z176" s="362">
        <v>0</v>
      </c>
      <c r="AA176" s="353"/>
      <c r="AB176" s="435">
        <v>2019</v>
      </c>
      <c r="AC176" s="362">
        <v>0</v>
      </c>
      <c r="AD176" s="353" t="s">
        <v>1764</v>
      </c>
      <c r="AE176" s="435">
        <v>2019</v>
      </c>
      <c r="AF176" s="362">
        <v>0</v>
      </c>
      <c r="AG176" s="353"/>
      <c r="AH176" s="435">
        <v>2019</v>
      </c>
      <c r="AI176" s="362">
        <v>0</v>
      </c>
      <c r="AJ176" s="353"/>
      <c r="AK176" s="435">
        <v>2019</v>
      </c>
      <c r="AL176" s="362">
        <v>0</v>
      </c>
      <c r="AM176" s="353"/>
      <c r="AN176" s="56"/>
      <c r="AO176" s="56"/>
      <c r="AP176" s="58"/>
      <c r="AQ176" s="58"/>
      <c r="AR176" s="58"/>
      <c r="AS176" s="58"/>
      <c r="AT176" s="58"/>
      <c r="AU176" s="58"/>
      <c r="AV176" s="58"/>
      <c r="AW176" s="58"/>
      <c r="AX176" s="58"/>
      <c r="AY176" s="58"/>
    </row>
  </sheetData>
  <mergeCells count="443">
    <mergeCell ref="AF168:AG168"/>
    <mergeCell ref="AI168:AJ168"/>
    <mergeCell ref="AL168:AM168"/>
    <mergeCell ref="B169:C169"/>
    <mergeCell ref="E169:F169"/>
    <mergeCell ref="H169:I169"/>
    <mergeCell ref="K169:L169"/>
    <mergeCell ref="N169:O169"/>
    <mergeCell ref="Q169:R169"/>
    <mergeCell ref="B167:C167"/>
    <mergeCell ref="E167:F167"/>
    <mergeCell ref="H167:I167"/>
    <mergeCell ref="K167:L167"/>
    <mergeCell ref="N167:O167"/>
    <mergeCell ref="Q167:R167"/>
    <mergeCell ref="T167:U167"/>
    <mergeCell ref="AL169:AM169"/>
    <mergeCell ref="B168:C168"/>
    <mergeCell ref="E168:F168"/>
    <mergeCell ref="H168:I168"/>
    <mergeCell ref="K168:L168"/>
    <mergeCell ref="N168:O168"/>
    <mergeCell ref="Q168:R168"/>
    <mergeCell ref="T168:U168"/>
    <mergeCell ref="W168:X168"/>
    <mergeCell ref="Z168:AA168"/>
    <mergeCell ref="T169:U169"/>
    <mergeCell ref="W169:X169"/>
    <mergeCell ref="Z169:AA169"/>
    <mergeCell ref="AC169:AD169"/>
    <mergeCell ref="AF169:AG169"/>
    <mergeCell ref="AI169:AJ169"/>
    <mergeCell ref="AC168:AD168"/>
    <mergeCell ref="W167:X167"/>
    <mergeCell ref="Z167:AA167"/>
    <mergeCell ref="AC167:AD167"/>
    <mergeCell ref="AF167:AG167"/>
    <mergeCell ref="AI167:AJ167"/>
    <mergeCell ref="AL167:AM167"/>
    <mergeCell ref="AF166:AG166"/>
    <mergeCell ref="AI166:AJ166"/>
    <mergeCell ref="AL166:AM166"/>
    <mergeCell ref="W166:X166"/>
    <mergeCell ref="Z166:AA166"/>
    <mergeCell ref="AC166:AD166"/>
    <mergeCell ref="B164:AM164"/>
    <mergeCell ref="B165:C165"/>
    <mergeCell ref="E165:F165"/>
    <mergeCell ref="H165:I165"/>
    <mergeCell ref="K165:L165"/>
    <mergeCell ref="N165:O165"/>
    <mergeCell ref="Q165:R165"/>
    <mergeCell ref="E166:F166"/>
    <mergeCell ref="H166:I166"/>
    <mergeCell ref="K166:L166"/>
    <mergeCell ref="N166:O166"/>
    <mergeCell ref="Q166:R166"/>
    <mergeCell ref="T166:U166"/>
    <mergeCell ref="AL165:AM165"/>
    <mergeCell ref="T165:U165"/>
    <mergeCell ref="W165:X165"/>
    <mergeCell ref="Z165:AA165"/>
    <mergeCell ref="AC165:AD165"/>
    <mergeCell ref="AF165:AG165"/>
    <mergeCell ref="AI165:AJ165"/>
    <mergeCell ref="W148:X148"/>
    <mergeCell ref="Z148:AA148"/>
    <mergeCell ref="AC148:AD148"/>
    <mergeCell ref="AF148:AG148"/>
    <mergeCell ref="T147:U147"/>
    <mergeCell ref="W147:X147"/>
    <mergeCell ref="Z147:AA147"/>
    <mergeCell ref="AC147:AD147"/>
    <mergeCell ref="AF147:AG147"/>
    <mergeCell ref="B148:C148"/>
    <mergeCell ref="E148:F148"/>
    <mergeCell ref="H148:I148"/>
    <mergeCell ref="K148:L148"/>
    <mergeCell ref="N148:O148"/>
    <mergeCell ref="Q148:R148"/>
    <mergeCell ref="T148:U148"/>
    <mergeCell ref="B146:C146"/>
    <mergeCell ref="E146:F146"/>
    <mergeCell ref="B147:C147"/>
    <mergeCell ref="E147:F147"/>
    <mergeCell ref="H147:I147"/>
    <mergeCell ref="K147:L147"/>
    <mergeCell ref="N147:O147"/>
    <mergeCell ref="Q147:R147"/>
    <mergeCell ref="H146:I146"/>
    <mergeCell ref="K146:L146"/>
    <mergeCell ref="N146:O146"/>
    <mergeCell ref="Q146:R146"/>
    <mergeCell ref="AC144:AD144"/>
    <mergeCell ref="AF144:AG144"/>
    <mergeCell ref="AC145:AD145"/>
    <mergeCell ref="AF145:AG145"/>
    <mergeCell ref="K144:L144"/>
    <mergeCell ref="N144:O144"/>
    <mergeCell ref="T146:U146"/>
    <mergeCell ref="W146:X146"/>
    <mergeCell ref="Z146:AA146"/>
    <mergeCell ref="AC146:AD146"/>
    <mergeCell ref="AF146:AG146"/>
    <mergeCell ref="Z144:AA144"/>
    <mergeCell ref="T145:U145"/>
    <mergeCell ref="B125:C125"/>
    <mergeCell ref="E125:F125"/>
    <mergeCell ref="H125:I125"/>
    <mergeCell ref="K125:L125"/>
    <mergeCell ref="N125:O125"/>
    <mergeCell ref="Q144:R144"/>
    <mergeCell ref="H145:I145"/>
    <mergeCell ref="K145:L145"/>
    <mergeCell ref="N145:O145"/>
    <mergeCell ref="Q145:R145"/>
    <mergeCell ref="Q127:R127"/>
    <mergeCell ref="T126:U126"/>
    <mergeCell ref="W126:X126"/>
    <mergeCell ref="Z126:AA126"/>
    <mergeCell ref="T127:U127"/>
    <mergeCell ref="W127:X127"/>
    <mergeCell ref="Z145:AA145"/>
    <mergeCell ref="B143:AG143"/>
    <mergeCell ref="B144:C144"/>
    <mergeCell ref="E144:F144"/>
    <mergeCell ref="H144:I144"/>
    <mergeCell ref="B126:C126"/>
    <mergeCell ref="E126:F126"/>
    <mergeCell ref="H126:I126"/>
    <mergeCell ref="K126:L126"/>
    <mergeCell ref="N126:O126"/>
    <mergeCell ref="Q126:R126"/>
    <mergeCell ref="W145:X145"/>
    <mergeCell ref="B127:C127"/>
    <mergeCell ref="T144:U144"/>
    <mergeCell ref="W144:X144"/>
    <mergeCell ref="E127:F127"/>
    <mergeCell ref="H127:I127"/>
    <mergeCell ref="K127:L127"/>
    <mergeCell ref="N127:O127"/>
    <mergeCell ref="Q123:R123"/>
    <mergeCell ref="T123:U123"/>
    <mergeCell ref="Z125:AA125"/>
    <mergeCell ref="H124:I124"/>
    <mergeCell ref="K124:L124"/>
    <mergeCell ref="N124:O124"/>
    <mergeCell ref="Q124:R124"/>
    <mergeCell ref="T124:U124"/>
    <mergeCell ref="W124:X124"/>
    <mergeCell ref="Q125:R125"/>
    <mergeCell ref="T125:U125"/>
    <mergeCell ref="W125:X125"/>
    <mergeCell ref="W123:X123"/>
    <mergeCell ref="Z123:AA123"/>
    <mergeCell ref="Z127:AA127"/>
    <mergeCell ref="Z124:AA124"/>
    <mergeCell ref="T105:U105"/>
    <mergeCell ref="W105:X105"/>
    <mergeCell ref="B106:C106"/>
    <mergeCell ref="E106:F106"/>
    <mergeCell ref="H106:I106"/>
    <mergeCell ref="K106:L106"/>
    <mergeCell ref="N106:O106"/>
    <mergeCell ref="Q106:R106"/>
    <mergeCell ref="T106:U106"/>
    <mergeCell ref="W106:X106"/>
    <mergeCell ref="B105:C105"/>
    <mergeCell ref="E105:F105"/>
    <mergeCell ref="H105:I105"/>
    <mergeCell ref="K105:L105"/>
    <mergeCell ref="N105:O105"/>
    <mergeCell ref="Q105:R105"/>
    <mergeCell ref="B122:AA122"/>
    <mergeCell ref="B123:C123"/>
    <mergeCell ref="E123:F123"/>
    <mergeCell ref="H123:I123"/>
    <mergeCell ref="K123:L123"/>
    <mergeCell ref="N123:O123"/>
    <mergeCell ref="H104:I104"/>
    <mergeCell ref="K104:L104"/>
    <mergeCell ref="N104:O104"/>
    <mergeCell ref="Q104:R104"/>
    <mergeCell ref="T104:U104"/>
    <mergeCell ref="W104:X104"/>
    <mergeCell ref="H103:I103"/>
    <mergeCell ref="K103:L103"/>
    <mergeCell ref="N103:O103"/>
    <mergeCell ref="Q103:R103"/>
    <mergeCell ref="T103:U103"/>
    <mergeCell ref="W103:X103"/>
    <mergeCell ref="Q102:R102"/>
    <mergeCell ref="T102:U102"/>
    <mergeCell ref="W102:X102"/>
    <mergeCell ref="B85:C85"/>
    <mergeCell ref="E85:F85"/>
    <mergeCell ref="H85:I85"/>
    <mergeCell ref="K85:L85"/>
    <mergeCell ref="N85:O85"/>
    <mergeCell ref="Q85:R85"/>
    <mergeCell ref="H84:I84"/>
    <mergeCell ref="K84:L84"/>
    <mergeCell ref="N84:O84"/>
    <mergeCell ref="Q84:R84"/>
    <mergeCell ref="B83:C83"/>
    <mergeCell ref="E83:F83"/>
    <mergeCell ref="H83:I83"/>
    <mergeCell ref="K83:L83"/>
    <mergeCell ref="N83:O83"/>
    <mergeCell ref="Q83:R83"/>
    <mergeCell ref="K82:L82"/>
    <mergeCell ref="N82:O82"/>
    <mergeCell ref="Q82:R82"/>
    <mergeCell ref="H82:I82"/>
    <mergeCell ref="B80:R80"/>
    <mergeCell ref="B81:C81"/>
    <mergeCell ref="E81:F81"/>
    <mergeCell ref="H81:I81"/>
    <mergeCell ref="K81:L81"/>
    <mergeCell ref="N81:O81"/>
    <mergeCell ref="Q81:R81"/>
    <mergeCell ref="E82:F82"/>
    <mergeCell ref="B82:C82"/>
    <mergeCell ref="AC64:AD64"/>
    <mergeCell ref="T63:U63"/>
    <mergeCell ref="W63:X63"/>
    <mergeCell ref="Z63:AA63"/>
    <mergeCell ref="B60:C60"/>
    <mergeCell ref="E60:F60"/>
    <mergeCell ref="H60:I60"/>
    <mergeCell ref="K60:L60"/>
    <mergeCell ref="N60:O60"/>
    <mergeCell ref="Q60:R60"/>
    <mergeCell ref="B62:C62"/>
    <mergeCell ref="E62:F62"/>
    <mergeCell ref="H62:I62"/>
    <mergeCell ref="K62:L62"/>
    <mergeCell ref="N62:O62"/>
    <mergeCell ref="Q62:R62"/>
    <mergeCell ref="AC61:AD61"/>
    <mergeCell ref="B64:C64"/>
    <mergeCell ref="E64:F64"/>
    <mergeCell ref="H64:I64"/>
    <mergeCell ref="K64:L64"/>
    <mergeCell ref="N64:O64"/>
    <mergeCell ref="Q64:R64"/>
    <mergeCell ref="B63:C63"/>
    <mergeCell ref="H63:I63"/>
    <mergeCell ref="K63:L63"/>
    <mergeCell ref="N63:O63"/>
    <mergeCell ref="Q63:R63"/>
    <mergeCell ref="T64:U64"/>
    <mergeCell ref="W64:X64"/>
    <mergeCell ref="Z64:AA64"/>
    <mergeCell ref="B43:C43"/>
    <mergeCell ref="E43:F43"/>
    <mergeCell ref="H43:I43"/>
    <mergeCell ref="T60:U60"/>
    <mergeCell ref="W60:X60"/>
    <mergeCell ref="H61:I61"/>
    <mergeCell ref="K61:L61"/>
    <mergeCell ref="N61:O61"/>
    <mergeCell ref="Q61:R61"/>
    <mergeCell ref="B61:C61"/>
    <mergeCell ref="E61:F61"/>
    <mergeCell ref="AI64:AJ64"/>
    <mergeCell ref="AC63:AD63"/>
    <mergeCell ref="AF63:AG63"/>
    <mergeCell ref="AI63:AJ63"/>
    <mergeCell ref="AL43:AM43"/>
    <mergeCell ref="K43:L43"/>
    <mergeCell ref="N43:O43"/>
    <mergeCell ref="AL63:AM63"/>
    <mergeCell ref="AF64:AG64"/>
    <mergeCell ref="AL64:AM64"/>
    <mergeCell ref="Q43:R43"/>
    <mergeCell ref="T43:U43"/>
    <mergeCell ref="W43:X43"/>
    <mergeCell ref="Z43:AA43"/>
    <mergeCell ref="T61:U61"/>
    <mergeCell ref="W61:X61"/>
    <mergeCell ref="AL62:AM62"/>
    <mergeCell ref="T62:U62"/>
    <mergeCell ref="AI61:AJ61"/>
    <mergeCell ref="AL61:AM61"/>
    <mergeCell ref="AC62:AD62"/>
    <mergeCell ref="AF62:AG62"/>
    <mergeCell ref="W62:X62"/>
    <mergeCell ref="Z60:AA60"/>
    <mergeCell ref="AI60:AJ60"/>
    <mergeCell ref="Z62:AA62"/>
    <mergeCell ref="AC43:AD43"/>
    <mergeCell ref="AF43:AG43"/>
    <mergeCell ref="AL60:AM60"/>
    <mergeCell ref="AI62:AJ62"/>
    <mergeCell ref="AI43:AJ43"/>
    <mergeCell ref="AF60:AG60"/>
    <mergeCell ref="AO43:AP43"/>
    <mergeCell ref="AC60:AD60"/>
    <mergeCell ref="Z61:AA61"/>
    <mergeCell ref="AF61:AG61"/>
    <mergeCell ref="AR43:AS43"/>
    <mergeCell ref="AU43:AV43"/>
    <mergeCell ref="AU41:AV41"/>
    <mergeCell ref="AX41:AY41"/>
    <mergeCell ref="Q41:R41"/>
    <mergeCell ref="T41:U41"/>
    <mergeCell ref="W41:X41"/>
    <mergeCell ref="Z41:AA41"/>
    <mergeCell ref="AU42:AV42"/>
    <mergeCell ref="AX42:AY42"/>
    <mergeCell ref="AF42:AG42"/>
    <mergeCell ref="AI42:AJ42"/>
    <mergeCell ref="W42:X42"/>
    <mergeCell ref="Z42:AA42"/>
    <mergeCell ref="AC42:AD42"/>
    <mergeCell ref="AL42:AM42"/>
    <mergeCell ref="AO42:AP42"/>
    <mergeCell ref="AR42:AS42"/>
    <mergeCell ref="AX43:AY43"/>
    <mergeCell ref="K42:L42"/>
    <mergeCell ref="N42:O42"/>
    <mergeCell ref="AR41:AS41"/>
    <mergeCell ref="T42:U42"/>
    <mergeCell ref="AC41:AD41"/>
    <mergeCell ref="AF41:AG41"/>
    <mergeCell ref="AL41:AM41"/>
    <mergeCell ref="AO41:AP41"/>
    <mergeCell ref="H41:I41"/>
    <mergeCell ref="K41:L41"/>
    <mergeCell ref="N41:O41"/>
    <mergeCell ref="AI41:AJ41"/>
    <mergeCell ref="Q42:R42"/>
    <mergeCell ref="AO40:AP40"/>
    <mergeCell ref="Z40:AA40"/>
    <mergeCell ref="AR39:AS39"/>
    <mergeCell ref="AU39:AV39"/>
    <mergeCell ref="AX39:AY39"/>
    <mergeCell ref="H40:I40"/>
    <mergeCell ref="K40:L40"/>
    <mergeCell ref="N40:O40"/>
    <mergeCell ref="Q40:R40"/>
    <mergeCell ref="T40:U40"/>
    <mergeCell ref="W40:X40"/>
    <mergeCell ref="AO39:AP39"/>
    <mergeCell ref="AL39:AM39"/>
    <mergeCell ref="AC39:AD39"/>
    <mergeCell ref="AF39:AG39"/>
    <mergeCell ref="AI39:AJ39"/>
    <mergeCell ref="AI40:AJ40"/>
    <mergeCell ref="AL40:AM40"/>
    <mergeCell ref="AF40:AG40"/>
    <mergeCell ref="AR40:AS40"/>
    <mergeCell ref="AU40:AV40"/>
    <mergeCell ref="AX40:AY40"/>
    <mergeCell ref="AC20:AD20"/>
    <mergeCell ref="AC19:AD19"/>
    <mergeCell ref="B22:C22"/>
    <mergeCell ref="E22:F22"/>
    <mergeCell ref="H22:I22"/>
    <mergeCell ref="K22:L22"/>
    <mergeCell ref="AC40:AD40"/>
    <mergeCell ref="B19:C19"/>
    <mergeCell ref="B39:C39"/>
    <mergeCell ref="E39:F39"/>
    <mergeCell ref="H39:I39"/>
    <mergeCell ref="K39:L39"/>
    <mergeCell ref="N39:O39"/>
    <mergeCell ref="Q39:R39"/>
    <mergeCell ref="AC22:AD22"/>
    <mergeCell ref="N22:O22"/>
    <mergeCell ref="Q22:R22"/>
    <mergeCell ref="T22:U22"/>
    <mergeCell ref="W22:X22"/>
    <mergeCell ref="Z22:AA22"/>
    <mergeCell ref="Z39:AA39"/>
    <mergeCell ref="T39:U39"/>
    <mergeCell ref="W39:X39"/>
    <mergeCell ref="B17:AD17"/>
    <mergeCell ref="B38:AY38"/>
    <mergeCell ref="B59:AM59"/>
    <mergeCell ref="A1:D1"/>
    <mergeCell ref="K18:L18"/>
    <mergeCell ref="T19:U19"/>
    <mergeCell ref="W19:X19"/>
    <mergeCell ref="Z19:AA19"/>
    <mergeCell ref="AC18:AD18"/>
    <mergeCell ref="N18:O18"/>
    <mergeCell ref="Q18:R18"/>
    <mergeCell ref="T18:U18"/>
    <mergeCell ref="W18:X18"/>
    <mergeCell ref="B21:C21"/>
    <mergeCell ref="T20:U20"/>
    <mergeCell ref="B18:C18"/>
    <mergeCell ref="E18:F18"/>
    <mergeCell ref="H18:I18"/>
    <mergeCell ref="B20:C20"/>
    <mergeCell ref="E20:F20"/>
    <mergeCell ref="H20:I20"/>
    <mergeCell ref="W21:X21"/>
    <mergeCell ref="Z21:AA21"/>
    <mergeCell ref="AC21:AD21"/>
    <mergeCell ref="Z18:AA18"/>
    <mergeCell ref="Q20:R20"/>
    <mergeCell ref="T21:U21"/>
    <mergeCell ref="E19:F19"/>
    <mergeCell ref="H19:I19"/>
    <mergeCell ref="K19:L19"/>
    <mergeCell ref="N19:O19"/>
    <mergeCell ref="Q19:R19"/>
    <mergeCell ref="E21:F21"/>
    <mergeCell ref="H21:I21"/>
    <mergeCell ref="K21:L21"/>
    <mergeCell ref="N21:O21"/>
    <mergeCell ref="Q21:R21"/>
    <mergeCell ref="W20:X20"/>
    <mergeCell ref="Z20:AA20"/>
    <mergeCell ref="K20:L20"/>
    <mergeCell ref="N20:O20"/>
    <mergeCell ref="B103:C103"/>
    <mergeCell ref="E103:F103"/>
    <mergeCell ref="B124:C124"/>
    <mergeCell ref="E124:F124"/>
    <mergeCell ref="B145:C145"/>
    <mergeCell ref="E145:F145"/>
    <mergeCell ref="E40:F40"/>
    <mergeCell ref="B42:C42"/>
    <mergeCell ref="E42:F42"/>
    <mergeCell ref="B41:C41"/>
    <mergeCell ref="E41:F41"/>
    <mergeCell ref="E63:F63"/>
    <mergeCell ref="B104:C104"/>
    <mergeCell ref="E104:F104"/>
    <mergeCell ref="B84:C84"/>
    <mergeCell ref="E84:F84"/>
    <mergeCell ref="B101:X101"/>
    <mergeCell ref="B102:C102"/>
    <mergeCell ref="E102:F102"/>
    <mergeCell ref="H102:I102"/>
    <mergeCell ref="K102:L102"/>
    <mergeCell ref="N102:O102"/>
    <mergeCell ref="B40:C40"/>
    <mergeCell ref="H42:I42"/>
  </mergeCells>
  <pageMargins left="0.70866141732283472" right="0.70866141732283472" top="0.74803149606299213" bottom="0.74803149606299213" header="0.31496062992125984" footer="0.31496062992125984"/>
  <pageSetup paperSize="9" scale="5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MJ176"/>
  <sheetViews>
    <sheetView topLeftCell="A163" zoomScale="50" zoomScaleNormal="50" workbookViewId="0">
      <selection activeCell="AA173" sqref="AA173"/>
    </sheetView>
  </sheetViews>
  <sheetFormatPr defaultColWidth="12.7109375" defaultRowHeight="24.95" customHeight="1"/>
  <cols>
    <col min="1" max="1" width="17.42578125" style="329" customWidth="1"/>
    <col min="2" max="2" width="13.42578125" style="329" customWidth="1"/>
    <col min="3" max="3" width="23.140625" style="329" customWidth="1"/>
    <col min="4" max="4" width="17.42578125" style="329" customWidth="1"/>
    <col min="5" max="5" width="13.42578125" style="329" customWidth="1"/>
    <col min="6" max="6" width="23.140625" style="329" customWidth="1"/>
    <col min="7" max="7" width="17.42578125" style="329" customWidth="1"/>
    <col min="8" max="8" width="13.42578125" style="329" customWidth="1"/>
    <col min="9" max="9" width="23.140625" style="329" customWidth="1"/>
    <col min="10" max="10" width="17.42578125" style="329" customWidth="1"/>
    <col min="11" max="11" width="13.42578125" style="329" customWidth="1"/>
    <col min="12" max="12" width="23.140625" style="329" customWidth="1"/>
    <col min="13" max="13" width="17.42578125" style="329" customWidth="1"/>
    <col min="14" max="14" width="13.42578125" style="329" customWidth="1"/>
    <col min="15" max="15" width="23.140625" style="329" customWidth="1"/>
    <col min="16" max="16" width="17.42578125" style="329" customWidth="1"/>
    <col min="17" max="17" width="13.42578125" style="329" customWidth="1"/>
    <col min="18" max="18" width="23.140625" style="329" customWidth="1"/>
    <col min="19" max="19" width="17.42578125" style="329" customWidth="1"/>
    <col min="20" max="20" width="13.42578125" style="329" customWidth="1"/>
    <col min="21" max="21" width="23.140625" style="329" customWidth="1"/>
    <col min="22" max="22" width="17.42578125" style="329" customWidth="1"/>
    <col min="23" max="23" width="13.42578125" style="329" customWidth="1"/>
    <col min="24" max="24" width="23.140625" style="329" customWidth="1"/>
    <col min="25" max="25" width="17.42578125" style="329" customWidth="1"/>
    <col min="26" max="26" width="13.42578125" style="329" customWidth="1"/>
    <col min="27" max="27" width="23.140625" style="329" customWidth="1"/>
    <col min="28" max="28" width="17.42578125" style="329" customWidth="1"/>
    <col min="29" max="29" width="13.42578125" style="329" customWidth="1"/>
    <col min="30" max="30" width="23.140625" style="329" customWidth="1"/>
    <col min="31" max="31" width="17.42578125" style="329" customWidth="1"/>
    <col min="32" max="32" width="13.42578125" style="329" customWidth="1"/>
    <col min="33" max="33" width="23.140625" style="329" customWidth="1"/>
    <col min="34" max="34" width="17.42578125" style="329" customWidth="1"/>
    <col min="35" max="35" width="13.42578125" style="329" customWidth="1"/>
    <col min="36" max="36" width="23.140625" style="329" customWidth="1"/>
    <col min="37" max="37" width="17.42578125" style="329" customWidth="1"/>
    <col min="38" max="38" width="13.42578125" style="329" customWidth="1"/>
    <col min="39" max="39" width="23.140625" style="329" customWidth="1"/>
    <col min="40" max="40" width="17.42578125" style="329" customWidth="1"/>
    <col min="41" max="41" width="13.42578125" style="329" customWidth="1"/>
    <col min="42" max="42" width="23.140625" style="329" customWidth="1"/>
    <col min="43" max="43" width="17.42578125" style="329" customWidth="1"/>
    <col min="44" max="44" width="13.42578125" style="329" customWidth="1"/>
    <col min="45" max="45" width="23.140625" style="329" customWidth="1"/>
    <col min="46" max="46" width="17.42578125" style="329" customWidth="1"/>
    <col min="47" max="47" width="13.42578125" style="329" customWidth="1"/>
    <col min="48" max="48" width="23.140625" style="329" customWidth="1"/>
    <col min="49" max="49" width="17.42578125" style="329" customWidth="1"/>
    <col min="50" max="50" width="13.42578125" style="329" customWidth="1"/>
    <col min="51" max="51" width="23.140625" style="329" customWidth="1"/>
    <col min="52" max="1024" width="9.28515625" style="329" customWidth="1"/>
    <col min="1025" max="16384" width="12.7109375" style="328"/>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t="e">
        <f t="shared" ref="C6:C9" si="1">AVERAGE(B27,B48,B69,B90,B111,B132,B153)</f>
        <v>#DIV/0!</v>
      </c>
      <c r="D6" s="229" t="e">
        <f t="shared" si="0"/>
        <v>#DIV/0!</v>
      </c>
    </row>
    <row r="7" spans="1:4" ht="24.75" customHeight="1">
      <c r="A7" s="347">
        <v>2011</v>
      </c>
      <c r="B7" s="229"/>
      <c r="C7" s="229" t="e">
        <f t="shared" si="1"/>
        <v>#DIV/0!</v>
      </c>
      <c r="D7" s="229" t="e">
        <f t="shared" si="0"/>
        <v>#DIV/0!</v>
      </c>
    </row>
    <row r="8" spans="1:4" ht="24.75" customHeight="1">
      <c r="A8" s="347">
        <v>2012</v>
      </c>
      <c r="B8" s="229"/>
      <c r="C8" s="229" t="e">
        <f t="shared" si="1"/>
        <v>#DIV/0!</v>
      </c>
      <c r="D8" s="229" t="e">
        <f t="shared" si="0"/>
        <v>#DIV/0!</v>
      </c>
    </row>
    <row r="9" spans="1:4" ht="24.75" customHeight="1">
      <c r="A9" s="347">
        <v>2013</v>
      </c>
      <c r="B9" s="229"/>
      <c r="C9" s="229" t="e">
        <f t="shared" si="1"/>
        <v>#DIV/0!</v>
      </c>
      <c r="D9" s="229" t="e">
        <f t="shared" si="0"/>
        <v>#DIV/0!</v>
      </c>
    </row>
    <row r="10" spans="1:4" ht="24.75" customHeight="1">
      <c r="A10" s="325">
        <v>2014</v>
      </c>
      <c r="B10" s="229">
        <f>AVERAGE(B31,B52,B73,B94,B115,B136,B157,B171)</f>
        <v>61.960069444444443</v>
      </c>
      <c r="C10" s="229">
        <f t="shared" ref="C10:C15" si="2">AVERAGE(B31,B52,B73,B94,B115,B136,B157)</f>
        <v>64.257936507936506</v>
      </c>
      <c r="D10" s="229">
        <f t="shared" ref="D10:D15" si="3">AVERAGE(B31,B52,B94,B115,B136,B157)</f>
        <v>69.421296296296291</v>
      </c>
    </row>
    <row r="11" spans="1:4" ht="24.75" customHeight="1">
      <c r="A11" s="325">
        <v>2015</v>
      </c>
      <c r="B11" s="229"/>
      <c r="C11" s="229">
        <f t="shared" si="2"/>
        <v>63.211451247165535</v>
      </c>
      <c r="D11" s="229">
        <f t="shared" si="3"/>
        <v>68.587962962962962</v>
      </c>
    </row>
    <row r="12" spans="1:4" ht="24.75" customHeight="1">
      <c r="A12" s="325">
        <v>2016</v>
      </c>
      <c r="B12" s="229"/>
      <c r="C12" s="229">
        <f t="shared" si="2"/>
        <v>61.782879818594104</v>
      </c>
      <c r="D12" s="229">
        <f t="shared" si="3"/>
        <v>66.921296296296291</v>
      </c>
    </row>
    <row r="13" spans="1:4" ht="24.75" customHeight="1">
      <c r="A13" s="325">
        <v>2017</v>
      </c>
      <c r="B13" s="229"/>
      <c r="C13" s="229">
        <f t="shared" si="2"/>
        <v>59.869331065759638</v>
      </c>
      <c r="D13" s="229">
        <f t="shared" si="3"/>
        <v>65.474537037037038</v>
      </c>
    </row>
    <row r="14" spans="1:4" ht="24.75" customHeight="1">
      <c r="A14" s="325">
        <v>2018</v>
      </c>
      <c r="B14" s="229"/>
      <c r="C14" s="229">
        <f t="shared" si="2"/>
        <v>59.869331065759638</v>
      </c>
      <c r="D14" s="229">
        <f t="shared" si="3"/>
        <v>65.474537037037038</v>
      </c>
    </row>
    <row r="15" spans="1:4" ht="24.75" customHeight="1">
      <c r="A15" s="325">
        <v>2019</v>
      </c>
      <c r="B15" s="229">
        <f>AVERAGE(B36,B57,B78,B99,B120,B141,B162,B176)</f>
        <v>57.859623015873019</v>
      </c>
      <c r="C15" s="229">
        <f t="shared" si="2"/>
        <v>59.869331065759638</v>
      </c>
      <c r="D15" s="229">
        <f t="shared" si="3"/>
        <v>65.474537037037038</v>
      </c>
    </row>
    <row r="16" spans="1:4" ht="24.75" customHeight="1"/>
    <row r="17" spans="1:1024" ht="24.75" customHeight="1">
      <c r="A17" s="223" t="s">
        <v>114</v>
      </c>
      <c r="B17" s="630" t="s">
        <v>279</v>
      </c>
      <c r="C17" s="630"/>
      <c r="D17" s="630"/>
      <c r="E17" s="630"/>
      <c r="F17" s="630"/>
      <c r="G17" s="630"/>
      <c r="H17" s="630"/>
      <c r="I17" s="630"/>
      <c r="J17" s="630"/>
      <c r="K17" s="630"/>
      <c r="L17" s="630"/>
      <c r="M17" s="630"/>
      <c r="N17" s="630"/>
      <c r="O17" s="630"/>
      <c r="P17" s="630"/>
      <c r="Q17" s="630"/>
      <c r="R17" s="630"/>
      <c r="S17" s="630"/>
      <c r="T17" s="630"/>
      <c r="U17" s="630"/>
      <c r="V17" s="630"/>
      <c r="W17" s="630"/>
      <c r="X17" s="630"/>
      <c r="Y17" s="630"/>
      <c r="Z17" s="630"/>
      <c r="AA17" s="630"/>
      <c r="AB17" s="630"/>
      <c r="AC17" s="630"/>
      <c r="AD17" s="630"/>
      <c r="AE17" s="343"/>
      <c r="AF17" s="343"/>
      <c r="AG17" s="343"/>
      <c r="AH17" s="343"/>
      <c r="AI17" s="343"/>
      <c r="AJ17" s="343"/>
    </row>
    <row r="18" spans="1:1024" ht="24.75" customHeight="1">
      <c r="A18" s="223" t="s">
        <v>106</v>
      </c>
      <c r="B18" s="625" t="s">
        <v>1</v>
      </c>
      <c r="C18" s="625"/>
      <c r="D18" s="223" t="s">
        <v>106</v>
      </c>
      <c r="E18" s="618" t="s">
        <v>2</v>
      </c>
      <c r="F18" s="618"/>
      <c r="G18" s="223" t="s">
        <v>106</v>
      </c>
      <c r="H18" s="618" t="s">
        <v>3</v>
      </c>
      <c r="I18" s="618"/>
      <c r="J18" s="223" t="s">
        <v>106</v>
      </c>
      <c r="K18" s="618" t="s">
        <v>4</v>
      </c>
      <c r="L18" s="618"/>
      <c r="M18" s="223" t="s">
        <v>106</v>
      </c>
      <c r="N18" s="620" t="s">
        <v>5</v>
      </c>
      <c r="O18" s="620"/>
      <c r="P18" s="223" t="s">
        <v>106</v>
      </c>
      <c r="Q18" s="625" t="s">
        <v>6</v>
      </c>
      <c r="R18" s="625"/>
      <c r="S18" s="223" t="s">
        <v>106</v>
      </c>
      <c r="T18" s="620" t="s">
        <v>7</v>
      </c>
      <c r="U18" s="620"/>
      <c r="V18" s="223" t="s">
        <v>106</v>
      </c>
      <c r="W18" s="618" t="s">
        <v>8</v>
      </c>
      <c r="X18" s="618"/>
      <c r="Y18" s="223" t="s">
        <v>106</v>
      </c>
      <c r="Z18" s="618" t="s">
        <v>9</v>
      </c>
      <c r="AA18" s="618"/>
      <c r="AB18" s="223" t="s">
        <v>106</v>
      </c>
      <c r="AC18" s="618" t="s">
        <v>10</v>
      </c>
      <c r="AD18" s="618"/>
      <c r="AME18" s="328"/>
      <c r="AMF18" s="328"/>
      <c r="AMG18" s="328"/>
      <c r="AMH18" s="328"/>
      <c r="AMI18" s="328"/>
      <c r="AMJ18" s="328"/>
    </row>
    <row r="19" spans="1:1024" ht="24.75" customHeight="1">
      <c r="A19" s="223" t="s">
        <v>105</v>
      </c>
      <c r="B19" s="614"/>
      <c r="C19" s="615"/>
      <c r="D19" s="223" t="s">
        <v>105</v>
      </c>
      <c r="E19" s="618"/>
      <c r="F19" s="618"/>
      <c r="G19" s="223" t="s">
        <v>105</v>
      </c>
      <c r="H19" s="618"/>
      <c r="I19" s="618"/>
      <c r="J19" s="223" t="s">
        <v>105</v>
      </c>
      <c r="K19" s="618"/>
      <c r="L19" s="618"/>
      <c r="M19" s="223" t="s">
        <v>105</v>
      </c>
      <c r="N19" s="619"/>
      <c r="O19" s="619"/>
      <c r="P19" s="223" t="s">
        <v>105</v>
      </c>
      <c r="Q19" s="619"/>
      <c r="R19" s="619"/>
      <c r="S19" s="223" t="s">
        <v>105</v>
      </c>
      <c r="T19" s="619"/>
      <c r="U19" s="619"/>
      <c r="V19" s="223" t="s">
        <v>105</v>
      </c>
      <c r="W19" s="618"/>
      <c r="X19" s="618"/>
      <c r="Y19" s="223" t="s">
        <v>105</v>
      </c>
      <c r="Z19" s="618"/>
      <c r="AA19" s="618"/>
      <c r="AB19" s="223" t="s">
        <v>105</v>
      </c>
      <c r="AC19" s="618"/>
      <c r="AD19" s="618"/>
      <c r="AME19" s="328"/>
      <c r="AMF19" s="328"/>
      <c r="AMG19" s="328"/>
      <c r="AMH19" s="328"/>
      <c r="AMI19" s="328"/>
      <c r="AMJ19" s="328"/>
    </row>
    <row r="20" spans="1:1024" ht="24.75" customHeight="1">
      <c r="A20" s="323" t="s">
        <v>284</v>
      </c>
      <c r="B20" s="621" t="s">
        <v>278</v>
      </c>
      <c r="C20" s="621"/>
      <c r="D20" s="323" t="s">
        <v>284</v>
      </c>
      <c r="E20" s="621" t="s">
        <v>277</v>
      </c>
      <c r="F20" s="621"/>
      <c r="G20" s="323" t="s">
        <v>284</v>
      </c>
      <c r="H20" s="621" t="s">
        <v>348</v>
      </c>
      <c r="I20" s="621"/>
      <c r="J20" s="323" t="s">
        <v>284</v>
      </c>
      <c r="K20" s="621" t="s">
        <v>347</v>
      </c>
      <c r="L20" s="621"/>
      <c r="M20" s="323" t="s">
        <v>284</v>
      </c>
      <c r="N20" s="621" t="s">
        <v>274</v>
      </c>
      <c r="O20" s="621"/>
      <c r="P20" s="323" t="s">
        <v>284</v>
      </c>
      <c r="Q20" s="621" t="s">
        <v>273</v>
      </c>
      <c r="R20" s="621"/>
      <c r="S20" s="323" t="s">
        <v>284</v>
      </c>
      <c r="T20" s="621" t="s">
        <v>272</v>
      </c>
      <c r="U20" s="621"/>
      <c r="V20" s="323" t="s">
        <v>284</v>
      </c>
      <c r="W20" s="621" t="s">
        <v>271</v>
      </c>
      <c r="X20" s="621"/>
      <c r="Y20" s="346" t="s">
        <v>284</v>
      </c>
      <c r="Z20" s="621" t="s">
        <v>346</v>
      </c>
      <c r="AA20" s="621"/>
      <c r="AB20" s="346" t="s">
        <v>284</v>
      </c>
      <c r="AC20" s="621" t="s">
        <v>269</v>
      </c>
      <c r="AD20" s="621"/>
      <c r="AME20" s="328"/>
      <c r="AMF20" s="328"/>
      <c r="AMG20" s="328"/>
      <c r="AMH20" s="328"/>
      <c r="AMI20" s="328"/>
      <c r="AMJ20" s="328"/>
    </row>
    <row r="21" spans="1:1024" ht="24.75" customHeight="1">
      <c r="A21" s="323" t="s">
        <v>283</v>
      </c>
      <c r="B21" s="621" t="s">
        <v>90</v>
      </c>
      <c r="C21" s="621"/>
      <c r="D21" s="323" t="s">
        <v>283</v>
      </c>
      <c r="E21" s="622" t="s">
        <v>268</v>
      </c>
      <c r="F21" s="622"/>
      <c r="G21" s="323" t="s">
        <v>283</v>
      </c>
      <c r="H21" s="622" t="s">
        <v>267</v>
      </c>
      <c r="I21" s="622"/>
      <c r="J21" s="323" t="s">
        <v>283</v>
      </c>
      <c r="K21" s="622" t="s">
        <v>266</v>
      </c>
      <c r="L21" s="622"/>
      <c r="M21" s="323" t="s">
        <v>283</v>
      </c>
      <c r="N21" s="622" t="s">
        <v>265</v>
      </c>
      <c r="O21" s="622"/>
      <c r="P21" s="323" t="s">
        <v>283</v>
      </c>
      <c r="Q21" s="622" t="s">
        <v>345</v>
      </c>
      <c r="R21" s="622"/>
      <c r="S21" s="323" t="s">
        <v>283</v>
      </c>
      <c r="T21" s="622" t="s">
        <v>263</v>
      </c>
      <c r="U21" s="622"/>
      <c r="V21" s="323" t="s">
        <v>283</v>
      </c>
      <c r="W21" s="622" t="s">
        <v>344</v>
      </c>
      <c r="X21" s="622"/>
      <c r="Y21" s="346" t="s">
        <v>283</v>
      </c>
      <c r="Z21" s="622" t="s">
        <v>261</v>
      </c>
      <c r="AA21" s="622"/>
      <c r="AB21" s="346" t="s">
        <v>283</v>
      </c>
      <c r="AC21" s="622" t="s">
        <v>260</v>
      </c>
      <c r="AD21" s="622"/>
      <c r="AME21" s="328"/>
      <c r="AMF21" s="328"/>
      <c r="AMG21" s="328"/>
      <c r="AMH21" s="328"/>
      <c r="AMI21" s="328"/>
      <c r="AMJ21" s="328"/>
    </row>
    <row r="22" spans="1:1024" ht="24.75" customHeight="1">
      <c r="A22" s="323" t="s">
        <v>282</v>
      </c>
      <c r="B22" s="622" t="s">
        <v>79</v>
      </c>
      <c r="C22" s="622"/>
      <c r="D22" s="323" t="s">
        <v>282</v>
      </c>
      <c r="E22" s="621" t="s">
        <v>4254</v>
      </c>
      <c r="F22" s="621"/>
      <c r="G22" s="323" t="s">
        <v>282</v>
      </c>
      <c r="H22" s="621" t="s">
        <v>4255</v>
      </c>
      <c r="I22" s="621"/>
      <c r="J22" s="323" t="s">
        <v>282</v>
      </c>
      <c r="K22" s="621" t="s">
        <v>4256</v>
      </c>
      <c r="L22" s="621"/>
      <c r="M22" s="323" t="s">
        <v>282</v>
      </c>
      <c r="N22" s="621" t="s">
        <v>4254</v>
      </c>
      <c r="O22" s="621"/>
      <c r="P22" s="323" t="s">
        <v>282</v>
      </c>
      <c r="Q22" s="621" t="s">
        <v>4257</v>
      </c>
      <c r="R22" s="621"/>
      <c r="S22" s="323" t="s">
        <v>282</v>
      </c>
      <c r="T22" s="621" t="s">
        <v>4258</v>
      </c>
      <c r="U22" s="621"/>
      <c r="V22" s="323" t="s">
        <v>282</v>
      </c>
      <c r="W22" s="621" t="s">
        <v>4259</v>
      </c>
      <c r="X22" s="621"/>
      <c r="Y22" s="346" t="s">
        <v>282</v>
      </c>
      <c r="Z22" s="621" t="s">
        <v>4260</v>
      </c>
      <c r="AA22" s="621"/>
      <c r="AB22" s="346" t="s">
        <v>282</v>
      </c>
      <c r="AC22" s="621" t="s">
        <v>4261</v>
      </c>
      <c r="AD22" s="621"/>
      <c r="AME22" s="328"/>
      <c r="AMF22" s="328"/>
      <c r="AMG22" s="328"/>
      <c r="AMH22" s="328"/>
      <c r="AMI22" s="328"/>
      <c r="AMJ22" s="328"/>
    </row>
    <row r="23" spans="1:1024" s="329" customFormat="1" ht="24.75" customHeight="1">
      <c r="A23" s="323" t="s">
        <v>0</v>
      </c>
      <c r="B23" s="323" t="s">
        <v>77</v>
      </c>
      <c r="C23" s="323" t="s">
        <v>76</v>
      </c>
      <c r="D23" s="323" t="s">
        <v>0</v>
      </c>
      <c r="E23" s="323" t="s">
        <v>77</v>
      </c>
      <c r="F23" s="323" t="s">
        <v>76</v>
      </c>
      <c r="G23" s="323" t="s">
        <v>0</v>
      </c>
      <c r="H23" s="323" t="s">
        <v>77</v>
      </c>
      <c r="I23" s="323" t="s">
        <v>76</v>
      </c>
      <c r="J23" s="323" t="s">
        <v>0</v>
      </c>
      <c r="K23" s="323" t="s">
        <v>77</v>
      </c>
      <c r="L23" s="323" t="s">
        <v>76</v>
      </c>
      <c r="M23" s="323" t="s">
        <v>0</v>
      </c>
      <c r="N23" s="323" t="s">
        <v>77</v>
      </c>
      <c r="O23" s="323" t="s">
        <v>76</v>
      </c>
      <c r="P23" s="323" t="s">
        <v>0</v>
      </c>
      <c r="Q23" s="323" t="s">
        <v>77</v>
      </c>
      <c r="R23" s="323" t="s">
        <v>76</v>
      </c>
      <c r="S23" s="323" t="s">
        <v>0</v>
      </c>
      <c r="T23" s="323" t="s">
        <v>77</v>
      </c>
      <c r="U23" s="323" t="s">
        <v>76</v>
      </c>
      <c r="V23" s="346" t="s">
        <v>0</v>
      </c>
      <c r="W23" s="323" t="s">
        <v>77</v>
      </c>
      <c r="X23" s="323" t="s">
        <v>76</v>
      </c>
      <c r="Y23" s="346" t="s">
        <v>0</v>
      </c>
      <c r="Z23" s="346" t="s">
        <v>77</v>
      </c>
      <c r="AA23" s="346" t="s">
        <v>76</v>
      </c>
      <c r="AB23" s="346" t="s">
        <v>0</v>
      </c>
      <c r="AC23" s="346" t="s">
        <v>77</v>
      </c>
      <c r="AD23" s="346" t="s">
        <v>76</v>
      </c>
    </row>
    <row r="24" spans="1:1024" s="329" customFormat="1" ht="24.75" customHeight="1">
      <c r="A24" s="346">
        <v>2007</v>
      </c>
      <c r="B24" s="230" t="e">
        <f t="shared" ref="B24:B30" si="4">AVERAGE(E24, H24,K24,N24,Q24,T24,W24,Z24,AC24)</f>
        <v>#DIV/0!</v>
      </c>
      <c r="C24" s="378"/>
      <c r="D24" s="346">
        <v>2007</v>
      </c>
      <c r="E24" s="378"/>
      <c r="F24" s="378"/>
      <c r="G24" s="346">
        <v>2007</v>
      </c>
      <c r="H24" s="378"/>
      <c r="I24" s="378"/>
      <c r="J24" s="346">
        <v>2007</v>
      </c>
      <c r="K24" s="378"/>
      <c r="L24" s="378"/>
      <c r="M24" s="346">
        <v>2007</v>
      </c>
      <c r="N24" s="378"/>
      <c r="O24" s="378"/>
      <c r="P24" s="346">
        <v>2007</v>
      </c>
      <c r="Q24" s="378"/>
      <c r="R24" s="378"/>
      <c r="S24" s="346">
        <v>2007</v>
      </c>
      <c r="T24" s="378"/>
      <c r="U24" s="378"/>
      <c r="V24" s="346">
        <v>2007</v>
      </c>
      <c r="W24" s="378"/>
      <c r="X24" s="378"/>
      <c r="Y24" s="346">
        <v>2007</v>
      </c>
      <c r="Z24" s="378"/>
      <c r="AA24" s="378"/>
      <c r="AB24" s="346">
        <v>2007</v>
      </c>
      <c r="AC24" s="378"/>
      <c r="AD24" s="378"/>
    </row>
    <row r="25" spans="1:1024" s="329" customFormat="1" ht="24.75" customHeight="1">
      <c r="A25" s="346">
        <v>2008</v>
      </c>
      <c r="B25" s="230" t="e">
        <f t="shared" si="4"/>
        <v>#DIV/0!</v>
      </c>
      <c r="C25" s="378"/>
      <c r="D25" s="346">
        <v>2008</v>
      </c>
      <c r="E25" s="378"/>
      <c r="F25" s="378"/>
      <c r="G25" s="346">
        <v>2008</v>
      </c>
      <c r="H25" s="378"/>
      <c r="I25" s="378"/>
      <c r="J25" s="346">
        <v>2008</v>
      </c>
      <c r="K25" s="378"/>
      <c r="L25" s="378"/>
      <c r="M25" s="346">
        <v>2008</v>
      </c>
      <c r="N25" s="378"/>
      <c r="O25" s="378"/>
      <c r="P25" s="346">
        <v>2008</v>
      </c>
      <c r="Q25" s="378"/>
      <c r="R25" s="378"/>
      <c r="S25" s="346">
        <v>2008</v>
      </c>
      <c r="T25" s="378"/>
      <c r="U25" s="378"/>
      <c r="V25" s="346">
        <v>2008</v>
      </c>
      <c r="W25" s="378"/>
      <c r="X25" s="378"/>
      <c r="Y25" s="346">
        <v>2008</v>
      </c>
      <c r="Z25" s="378"/>
      <c r="AA25" s="378"/>
      <c r="AB25" s="346">
        <v>2008</v>
      </c>
      <c r="AC25" s="378"/>
      <c r="AD25" s="378"/>
    </row>
    <row r="26" spans="1:1024" s="329" customFormat="1" ht="24.75" customHeight="1">
      <c r="A26" s="346">
        <v>2009</v>
      </c>
      <c r="B26" s="230" t="e">
        <f t="shared" si="4"/>
        <v>#DIV/0!</v>
      </c>
      <c r="C26" s="378"/>
      <c r="D26" s="346">
        <v>2009</v>
      </c>
      <c r="E26" s="378"/>
      <c r="F26" s="378"/>
      <c r="G26" s="346">
        <v>2009</v>
      </c>
      <c r="H26" s="378"/>
      <c r="I26" s="378"/>
      <c r="J26" s="346">
        <v>2009</v>
      </c>
      <c r="K26" s="378"/>
      <c r="L26" s="378"/>
      <c r="M26" s="346">
        <v>2009</v>
      </c>
      <c r="N26" s="378"/>
      <c r="O26" s="378"/>
      <c r="P26" s="346">
        <v>2009</v>
      </c>
      <c r="Q26" s="378"/>
      <c r="R26" s="378"/>
      <c r="S26" s="346">
        <v>2009</v>
      </c>
      <c r="T26" s="378"/>
      <c r="U26" s="378"/>
      <c r="V26" s="346">
        <v>2009</v>
      </c>
      <c r="W26" s="378"/>
      <c r="X26" s="378"/>
      <c r="Y26" s="346">
        <v>2009</v>
      </c>
      <c r="Z26" s="378"/>
      <c r="AA26" s="378"/>
      <c r="AB26" s="346">
        <v>2009</v>
      </c>
      <c r="AC26" s="378"/>
      <c r="AD26" s="378"/>
    </row>
    <row r="27" spans="1:1024" s="329" customFormat="1" ht="24.75" customHeight="1">
      <c r="A27" s="346">
        <v>2010</v>
      </c>
      <c r="B27" s="230" t="e">
        <f t="shared" si="4"/>
        <v>#DIV/0!</v>
      </c>
      <c r="C27" s="378"/>
      <c r="D27" s="346">
        <v>2010</v>
      </c>
      <c r="E27" s="378"/>
      <c r="F27" s="378"/>
      <c r="G27" s="346">
        <v>2010</v>
      </c>
      <c r="H27" s="378"/>
      <c r="I27" s="378"/>
      <c r="J27" s="346">
        <v>2010</v>
      </c>
      <c r="K27" s="378"/>
      <c r="L27" s="378"/>
      <c r="M27" s="346">
        <v>2010</v>
      </c>
      <c r="N27" s="378"/>
      <c r="O27" s="378"/>
      <c r="P27" s="346">
        <v>2010</v>
      </c>
      <c r="Q27" s="378"/>
      <c r="R27" s="378"/>
      <c r="S27" s="346">
        <v>2010</v>
      </c>
      <c r="T27" s="378"/>
      <c r="U27" s="378"/>
      <c r="V27" s="346">
        <v>2010</v>
      </c>
      <c r="W27" s="378"/>
      <c r="X27" s="378"/>
      <c r="Y27" s="346">
        <v>2010</v>
      </c>
      <c r="Z27" s="378"/>
      <c r="AA27" s="378"/>
      <c r="AB27" s="346">
        <v>2010</v>
      </c>
      <c r="AC27" s="378"/>
      <c r="AD27" s="378"/>
    </row>
    <row r="28" spans="1:1024" s="329" customFormat="1" ht="24.75" customHeight="1">
      <c r="A28" s="346">
        <v>2011</v>
      </c>
      <c r="B28" s="230" t="e">
        <f t="shared" si="4"/>
        <v>#DIV/0!</v>
      </c>
      <c r="C28" s="378"/>
      <c r="D28" s="346">
        <v>2011</v>
      </c>
      <c r="E28" s="378"/>
      <c r="F28" s="378"/>
      <c r="G28" s="346">
        <v>2011</v>
      </c>
      <c r="H28" s="378"/>
      <c r="I28" s="378"/>
      <c r="J28" s="346">
        <v>2011</v>
      </c>
      <c r="K28" s="378"/>
      <c r="L28" s="378"/>
      <c r="M28" s="346">
        <v>2011</v>
      </c>
      <c r="N28" s="378"/>
      <c r="O28" s="378"/>
      <c r="P28" s="346">
        <v>2011</v>
      </c>
      <c r="Q28" s="378"/>
      <c r="R28" s="378"/>
      <c r="S28" s="346">
        <v>2011</v>
      </c>
      <c r="T28" s="378"/>
      <c r="U28" s="378"/>
      <c r="V28" s="346">
        <v>2011</v>
      </c>
      <c r="W28" s="378"/>
      <c r="X28" s="378"/>
      <c r="Y28" s="346">
        <v>2011</v>
      </c>
      <c r="Z28" s="378"/>
      <c r="AA28" s="378"/>
      <c r="AB28" s="346">
        <v>2011</v>
      </c>
      <c r="AC28" s="378"/>
      <c r="AD28" s="378"/>
    </row>
    <row r="29" spans="1:1024" s="329" customFormat="1" ht="24.75" customHeight="1">
      <c r="A29" s="346">
        <v>2012</v>
      </c>
      <c r="B29" s="230" t="e">
        <f t="shared" si="4"/>
        <v>#DIV/0!</v>
      </c>
      <c r="C29" s="378"/>
      <c r="D29" s="346">
        <v>2012</v>
      </c>
      <c r="E29" s="378"/>
      <c r="F29" s="378"/>
      <c r="G29" s="346">
        <v>2012</v>
      </c>
      <c r="H29" s="378"/>
      <c r="I29" s="378"/>
      <c r="J29" s="346">
        <v>2012</v>
      </c>
      <c r="K29" s="378"/>
      <c r="L29" s="378"/>
      <c r="M29" s="346">
        <v>2012</v>
      </c>
      <c r="N29" s="378"/>
      <c r="O29" s="378"/>
      <c r="P29" s="346">
        <v>2012</v>
      </c>
      <c r="Q29" s="378"/>
      <c r="R29" s="378"/>
      <c r="S29" s="346">
        <v>2012</v>
      </c>
      <c r="T29" s="378"/>
      <c r="U29" s="378"/>
      <c r="V29" s="346">
        <v>2012</v>
      </c>
      <c r="W29" s="378"/>
      <c r="X29" s="378"/>
      <c r="Y29" s="346">
        <v>2012</v>
      </c>
      <c r="Z29" s="378"/>
      <c r="AA29" s="378"/>
      <c r="AB29" s="346">
        <v>2012</v>
      </c>
      <c r="AC29" s="378"/>
      <c r="AD29" s="378"/>
    </row>
    <row r="30" spans="1:1024" s="329" customFormat="1" ht="24.75" customHeight="1">
      <c r="A30" s="346">
        <v>2013</v>
      </c>
      <c r="B30" s="230" t="e">
        <f t="shared" si="4"/>
        <v>#DIV/0!</v>
      </c>
      <c r="C30" s="378"/>
      <c r="D30" s="346">
        <v>2013</v>
      </c>
      <c r="E30" s="378"/>
      <c r="F30" s="378"/>
      <c r="G30" s="346">
        <v>2013</v>
      </c>
      <c r="H30" s="378"/>
      <c r="I30" s="378"/>
      <c r="J30" s="346">
        <v>2013</v>
      </c>
      <c r="K30" s="378"/>
      <c r="L30" s="378"/>
      <c r="M30" s="346">
        <v>2013</v>
      </c>
      <c r="N30" s="378"/>
      <c r="O30" s="378"/>
      <c r="P30" s="346">
        <v>2013</v>
      </c>
      <c r="Q30" s="378"/>
      <c r="R30" s="378"/>
      <c r="S30" s="346">
        <v>2013</v>
      </c>
      <c r="T30" s="378"/>
      <c r="U30" s="378"/>
      <c r="V30" s="346">
        <v>2013</v>
      </c>
      <c r="W30" s="378"/>
      <c r="X30" s="378"/>
      <c r="Y30" s="346">
        <v>2013</v>
      </c>
      <c r="Z30" s="378"/>
      <c r="AA30" s="378"/>
      <c r="AB30" s="346">
        <v>2013</v>
      </c>
      <c r="AC30" s="378"/>
      <c r="AD30" s="378"/>
    </row>
    <row r="31" spans="1:1024" ht="24.75" customHeight="1">
      <c r="A31" s="323">
        <v>2014</v>
      </c>
      <c r="B31" s="230">
        <f t="shared" ref="B31:B36" si="5">AVERAGE(E31, H31,K31,N31,Q31,T31,W31,Z31,AC31)</f>
        <v>50</v>
      </c>
      <c r="C31" s="335"/>
      <c r="D31" s="323">
        <v>2014</v>
      </c>
      <c r="E31" s="331">
        <v>100</v>
      </c>
      <c r="F31" s="332" t="s">
        <v>339</v>
      </c>
      <c r="G31" s="323">
        <v>2014</v>
      </c>
      <c r="H31" s="331">
        <v>0</v>
      </c>
      <c r="I31" s="332" t="s">
        <v>4235</v>
      </c>
      <c r="J31" s="323">
        <v>2014</v>
      </c>
      <c r="K31" s="331">
        <v>100</v>
      </c>
      <c r="L31" s="332" t="s">
        <v>338</v>
      </c>
      <c r="M31" s="323">
        <v>2014</v>
      </c>
      <c r="N31" s="331">
        <v>100</v>
      </c>
      <c r="O31" s="332" t="s">
        <v>337</v>
      </c>
      <c r="P31" s="323">
        <v>2014</v>
      </c>
      <c r="Q31" s="331">
        <v>100</v>
      </c>
      <c r="R31" s="332"/>
      <c r="S31" s="323">
        <v>2014</v>
      </c>
      <c r="T31" s="340">
        <v>50</v>
      </c>
      <c r="U31" s="332" t="s">
        <v>343</v>
      </c>
      <c r="V31" s="323">
        <v>2014</v>
      </c>
      <c r="W31" s="331">
        <v>0</v>
      </c>
      <c r="X31" s="332"/>
      <c r="Y31" s="346">
        <v>2014</v>
      </c>
      <c r="Z31" s="331">
        <v>0</v>
      </c>
      <c r="AA31" s="332"/>
      <c r="AB31" s="346">
        <v>2014</v>
      </c>
      <c r="AC31" s="30">
        <v>0</v>
      </c>
      <c r="AD31" s="330" t="s">
        <v>341</v>
      </c>
      <c r="AME31" s="328"/>
      <c r="AMF31" s="328"/>
      <c r="AMG31" s="328"/>
      <c r="AMH31" s="328"/>
      <c r="AMI31" s="328"/>
      <c r="AMJ31" s="328"/>
    </row>
    <row r="32" spans="1:1024" ht="24.75" customHeight="1">
      <c r="A32" s="323">
        <v>2015</v>
      </c>
      <c r="B32" s="230">
        <f t="shared" si="5"/>
        <v>50</v>
      </c>
      <c r="C32" s="335"/>
      <c r="D32" s="323">
        <v>2015</v>
      </c>
      <c r="E32" s="331">
        <v>100</v>
      </c>
      <c r="F32" s="332" t="s">
        <v>339</v>
      </c>
      <c r="G32" s="323">
        <v>2015</v>
      </c>
      <c r="H32" s="331">
        <v>0</v>
      </c>
      <c r="I32" s="332" t="s">
        <v>4235</v>
      </c>
      <c r="J32" s="323">
        <v>2015</v>
      </c>
      <c r="K32" s="331">
        <v>100</v>
      </c>
      <c r="L32" s="332" t="s">
        <v>338</v>
      </c>
      <c r="M32" s="323">
        <v>2015</v>
      </c>
      <c r="N32" s="331">
        <v>100</v>
      </c>
      <c r="O32" s="332" t="s">
        <v>337</v>
      </c>
      <c r="P32" s="323">
        <v>2015</v>
      </c>
      <c r="Q32" s="331">
        <v>100</v>
      </c>
      <c r="R32" s="332"/>
      <c r="S32" s="323">
        <v>2015</v>
      </c>
      <c r="T32" s="340">
        <v>50</v>
      </c>
      <c r="U32" s="332" t="s">
        <v>343</v>
      </c>
      <c r="V32" s="323">
        <v>2015</v>
      </c>
      <c r="W32" s="331">
        <v>0</v>
      </c>
      <c r="X32" s="332"/>
      <c r="Y32" s="346">
        <v>2015</v>
      </c>
      <c r="Z32" s="331">
        <v>0</v>
      </c>
      <c r="AA32" s="332"/>
      <c r="AB32" s="346">
        <v>2015</v>
      </c>
      <c r="AC32" s="30">
        <v>0</v>
      </c>
      <c r="AD32" s="330" t="s">
        <v>341</v>
      </c>
      <c r="AME32" s="328"/>
      <c r="AMF32" s="328"/>
      <c r="AMG32" s="328"/>
      <c r="AMH32" s="328"/>
      <c r="AMI32" s="328"/>
      <c r="AMJ32" s="328"/>
    </row>
    <row r="33" spans="1:1024" ht="24.75" customHeight="1">
      <c r="A33" s="323">
        <v>2016</v>
      </c>
      <c r="B33" s="230">
        <f t="shared" si="5"/>
        <v>50</v>
      </c>
      <c r="C33" s="335"/>
      <c r="D33" s="323">
        <v>2016</v>
      </c>
      <c r="E33" s="331">
        <v>100</v>
      </c>
      <c r="F33" s="332" t="s">
        <v>339</v>
      </c>
      <c r="G33" s="323">
        <v>2016</v>
      </c>
      <c r="H33" s="331">
        <v>0</v>
      </c>
      <c r="I33" s="332" t="s">
        <v>4235</v>
      </c>
      <c r="J33" s="323">
        <v>2016</v>
      </c>
      <c r="K33" s="331">
        <v>100</v>
      </c>
      <c r="L33" s="332" t="s">
        <v>338</v>
      </c>
      <c r="M33" s="323">
        <v>2016</v>
      </c>
      <c r="N33" s="331">
        <v>100</v>
      </c>
      <c r="O33" s="332" t="s">
        <v>337</v>
      </c>
      <c r="P33" s="323">
        <v>2016</v>
      </c>
      <c r="Q33" s="331">
        <v>100</v>
      </c>
      <c r="R33" s="332"/>
      <c r="S33" s="323">
        <v>2016</v>
      </c>
      <c r="T33" s="340">
        <v>50</v>
      </c>
      <c r="U33" s="332" t="s">
        <v>343</v>
      </c>
      <c r="V33" s="323">
        <v>2016</v>
      </c>
      <c r="W33" s="331">
        <v>0</v>
      </c>
      <c r="X33" s="332"/>
      <c r="Y33" s="346">
        <v>2016</v>
      </c>
      <c r="Z33" s="331">
        <v>0</v>
      </c>
      <c r="AA33" s="332"/>
      <c r="AB33" s="346">
        <v>2016</v>
      </c>
      <c r="AC33" s="30">
        <v>0</v>
      </c>
      <c r="AD33" s="330" t="s">
        <v>341</v>
      </c>
      <c r="AME33" s="328"/>
      <c r="AMF33" s="328"/>
      <c r="AMG33" s="328"/>
      <c r="AMH33" s="328"/>
      <c r="AMI33" s="328"/>
      <c r="AMJ33" s="328"/>
    </row>
    <row r="34" spans="1:1024" ht="24.75" customHeight="1">
      <c r="A34" s="323">
        <v>2017</v>
      </c>
      <c r="B34" s="230">
        <f t="shared" si="5"/>
        <v>44.444444444444443</v>
      </c>
      <c r="C34" s="335"/>
      <c r="D34" s="323">
        <v>2017</v>
      </c>
      <c r="E34" s="331">
        <v>100</v>
      </c>
      <c r="F34" s="332" t="s">
        <v>339</v>
      </c>
      <c r="G34" s="323">
        <v>2017</v>
      </c>
      <c r="H34" s="331">
        <v>0</v>
      </c>
      <c r="I34" s="332" t="s">
        <v>4235</v>
      </c>
      <c r="J34" s="323">
        <v>2017</v>
      </c>
      <c r="K34" s="331">
        <v>100</v>
      </c>
      <c r="L34" s="332" t="s">
        <v>338</v>
      </c>
      <c r="M34" s="323">
        <v>2017</v>
      </c>
      <c r="N34" s="331">
        <v>100</v>
      </c>
      <c r="O34" s="332" t="s">
        <v>337</v>
      </c>
      <c r="P34" s="323">
        <v>2017</v>
      </c>
      <c r="Q34" s="331">
        <v>100</v>
      </c>
      <c r="R34" s="332"/>
      <c r="S34" s="323">
        <v>2017</v>
      </c>
      <c r="T34" s="340">
        <v>0</v>
      </c>
      <c r="U34" s="342" t="s">
        <v>342</v>
      </c>
      <c r="V34" s="323">
        <v>2017</v>
      </c>
      <c r="W34" s="331">
        <v>0</v>
      </c>
      <c r="X34" s="332"/>
      <c r="Y34" s="346">
        <v>2017</v>
      </c>
      <c r="Z34" s="331">
        <v>0</v>
      </c>
      <c r="AA34" s="332"/>
      <c r="AB34" s="346">
        <v>2017</v>
      </c>
      <c r="AC34" s="30">
        <v>0</v>
      </c>
      <c r="AD34" s="330" t="s">
        <v>341</v>
      </c>
      <c r="AME34" s="328"/>
      <c r="AMF34" s="328"/>
      <c r="AMG34" s="328"/>
      <c r="AMH34" s="328"/>
      <c r="AMI34" s="328"/>
      <c r="AMJ34" s="328"/>
    </row>
    <row r="35" spans="1:1024" ht="24.75" customHeight="1">
      <c r="A35" s="323">
        <v>2018</v>
      </c>
      <c r="B35" s="230">
        <f t="shared" si="5"/>
        <v>44.444444444444443</v>
      </c>
      <c r="C35" s="335"/>
      <c r="D35" s="323">
        <v>2018</v>
      </c>
      <c r="E35" s="331">
        <v>100</v>
      </c>
      <c r="F35" s="332" t="s">
        <v>339</v>
      </c>
      <c r="G35" s="323">
        <v>2018</v>
      </c>
      <c r="H35" s="331">
        <v>0</v>
      </c>
      <c r="I35" s="332" t="s">
        <v>4235</v>
      </c>
      <c r="J35" s="323">
        <v>2018</v>
      </c>
      <c r="K35" s="331">
        <v>100</v>
      </c>
      <c r="L35" s="332" t="s">
        <v>338</v>
      </c>
      <c r="M35" s="323">
        <v>2018</v>
      </c>
      <c r="N35" s="331">
        <v>100</v>
      </c>
      <c r="O35" s="332" t="s">
        <v>337</v>
      </c>
      <c r="P35" s="323">
        <v>2018</v>
      </c>
      <c r="Q35" s="331">
        <v>100</v>
      </c>
      <c r="R35" s="332"/>
      <c r="S35" s="323">
        <v>2018</v>
      </c>
      <c r="T35" s="340">
        <v>0</v>
      </c>
      <c r="U35" s="342" t="s">
        <v>340</v>
      </c>
      <c r="V35" s="323">
        <v>2018</v>
      </c>
      <c r="W35" s="331">
        <v>0</v>
      </c>
      <c r="X35" s="332"/>
      <c r="Y35" s="346">
        <v>2018</v>
      </c>
      <c r="Z35" s="331">
        <v>0</v>
      </c>
      <c r="AA35" s="332"/>
      <c r="AB35" s="346">
        <v>2018</v>
      </c>
      <c r="AC35" s="30">
        <v>0</v>
      </c>
      <c r="AD35" s="330" t="s">
        <v>335</v>
      </c>
      <c r="AME35" s="328"/>
      <c r="AMF35" s="328"/>
      <c r="AMG35" s="328"/>
      <c r="AMH35" s="328"/>
      <c r="AMI35" s="328"/>
      <c r="AMJ35" s="328"/>
    </row>
    <row r="36" spans="1:1024" ht="24.75" customHeight="1">
      <c r="A36" s="323">
        <v>2019</v>
      </c>
      <c r="B36" s="230">
        <f t="shared" si="5"/>
        <v>44.444444444444443</v>
      </c>
      <c r="C36" s="335"/>
      <c r="D36" s="323">
        <v>2019</v>
      </c>
      <c r="E36" s="331">
        <v>100</v>
      </c>
      <c r="F36" s="332" t="s">
        <v>339</v>
      </c>
      <c r="G36" s="323">
        <v>2019</v>
      </c>
      <c r="H36" s="331">
        <v>0</v>
      </c>
      <c r="I36" s="332" t="s">
        <v>4235</v>
      </c>
      <c r="J36" s="323">
        <v>2019</v>
      </c>
      <c r="K36" s="331">
        <v>100</v>
      </c>
      <c r="L36" s="332" t="s">
        <v>338</v>
      </c>
      <c r="M36" s="323">
        <v>2019</v>
      </c>
      <c r="N36" s="331">
        <v>100</v>
      </c>
      <c r="O36" s="332" t="s">
        <v>337</v>
      </c>
      <c r="P36" s="323">
        <v>2019</v>
      </c>
      <c r="Q36" s="331">
        <v>100</v>
      </c>
      <c r="R36" s="332"/>
      <c r="S36" s="323">
        <v>2019</v>
      </c>
      <c r="T36" s="340">
        <v>0</v>
      </c>
      <c r="U36" s="342" t="s">
        <v>336</v>
      </c>
      <c r="V36" s="323">
        <v>2019</v>
      </c>
      <c r="W36" s="331">
        <v>0</v>
      </c>
      <c r="X36" s="332"/>
      <c r="Y36" s="346">
        <v>2019</v>
      </c>
      <c r="Z36" s="331">
        <v>0</v>
      </c>
      <c r="AA36" s="332"/>
      <c r="AB36" s="346">
        <v>2019</v>
      </c>
      <c r="AC36" s="30">
        <v>0</v>
      </c>
      <c r="AD36" s="330" t="s">
        <v>335</v>
      </c>
      <c r="AME36" s="328"/>
      <c r="AMF36" s="328"/>
      <c r="AMG36" s="328"/>
      <c r="AMH36" s="328"/>
      <c r="AMI36" s="328"/>
      <c r="AMJ36" s="328"/>
    </row>
    <row r="37" spans="1:1024" ht="24.75" customHeight="1">
      <c r="A37" s="334"/>
      <c r="B37" s="334"/>
      <c r="C37" s="334"/>
      <c r="D37" s="334"/>
      <c r="E37" s="334"/>
      <c r="F37" s="334"/>
      <c r="G37" s="334"/>
      <c r="H37" s="334"/>
      <c r="I37" s="334"/>
      <c r="J37" s="334"/>
      <c r="K37" s="334"/>
      <c r="L37" s="334"/>
      <c r="M37" s="334"/>
      <c r="N37" s="334"/>
    </row>
    <row r="38" spans="1:1024" ht="24.75" customHeight="1">
      <c r="A38" s="223" t="s">
        <v>114</v>
      </c>
      <c r="B38" s="630" t="s">
        <v>255</v>
      </c>
      <c r="C38" s="630"/>
      <c r="D38" s="630"/>
      <c r="E38" s="630"/>
      <c r="F38" s="630"/>
      <c r="G38" s="630"/>
      <c r="H38" s="630"/>
      <c r="I38" s="630"/>
      <c r="J38" s="630"/>
      <c r="K38" s="630"/>
      <c r="L38" s="630"/>
      <c r="M38" s="630"/>
      <c r="N38" s="630"/>
      <c r="O38" s="630"/>
      <c r="P38" s="630"/>
      <c r="Q38" s="630"/>
      <c r="R38" s="630"/>
      <c r="S38" s="630"/>
      <c r="T38" s="630"/>
      <c r="U38" s="630"/>
      <c r="V38" s="630"/>
      <c r="W38" s="630"/>
      <c r="X38" s="630"/>
      <c r="Y38" s="630"/>
      <c r="Z38" s="630"/>
      <c r="AA38" s="630"/>
      <c r="AB38" s="630"/>
      <c r="AC38" s="630"/>
      <c r="AD38" s="630"/>
      <c r="AE38" s="630"/>
      <c r="AF38" s="630"/>
      <c r="AG38" s="630"/>
      <c r="AH38" s="630"/>
      <c r="AI38" s="630"/>
      <c r="AJ38" s="630"/>
      <c r="AK38" s="630"/>
      <c r="AL38" s="630"/>
      <c r="AM38" s="630"/>
      <c r="AN38" s="630"/>
      <c r="AO38" s="630"/>
      <c r="AP38" s="630"/>
      <c r="AQ38" s="630"/>
      <c r="AR38" s="630"/>
      <c r="AS38" s="630"/>
      <c r="AT38" s="630"/>
      <c r="AU38" s="630"/>
      <c r="AV38" s="630"/>
      <c r="AW38" s="630"/>
      <c r="AX38" s="630"/>
      <c r="AY38" s="630"/>
    </row>
    <row r="39" spans="1:1024" ht="24.75" customHeight="1">
      <c r="A39" s="223" t="s">
        <v>106</v>
      </c>
      <c r="B39" s="625" t="s">
        <v>11</v>
      </c>
      <c r="C39" s="625"/>
      <c r="D39" s="223" t="s">
        <v>106</v>
      </c>
      <c r="E39" s="625" t="s">
        <v>12</v>
      </c>
      <c r="F39" s="625"/>
      <c r="G39" s="223" t="s">
        <v>106</v>
      </c>
      <c r="H39" s="625" t="s">
        <v>13</v>
      </c>
      <c r="I39" s="625"/>
      <c r="J39" s="223" t="s">
        <v>106</v>
      </c>
      <c r="K39" s="599" t="s">
        <v>14</v>
      </c>
      <c r="L39" s="599"/>
      <c r="M39" s="37" t="s">
        <v>106</v>
      </c>
      <c r="N39" s="599"/>
      <c r="O39" s="599"/>
      <c r="P39" s="37" t="s">
        <v>106</v>
      </c>
      <c r="Q39" s="599"/>
      <c r="R39" s="599"/>
      <c r="S39" s="37" t="s">
        <v>106</v>
      </c>
      <c r="T39" s="632" t="s">
        <v>17</v>
      </c>
      <c r="U39" s="632"/>
      <c r="V39" s="223" t="s">
        <v>106</v>
      </c>
      <c r="W39" s="619"/>
      <c r="X39" s="619"/>
      <c r="Y39" s="223" t="s">
        <v>106</v>
      </c>
      <c r="Z39" s="619"/>
      <c r="AA39" s="619"/>
      <c r="AB39" s="223" t="s">
        <v>106</v>
      </c>
      <c r="AC39" s="619"/>
      <c r="AD39" s="619"/>
      <c r="AE39" s="223" t="s">
        <v>106</v>
      </c>
      <c r="AF39" s="620" t="s">
        <v>21</v>
      </c>
      <c r="AG39" s="620"/>
      <c r="AH39" s="223" t="s">
        <v>106</v>
      </c>
      <c r="AI39" s="619"/>
      <c r="AJ39" s="619"/>
      <c r="AK39" s="223" t="s">
        <v>106</v>
      </c>
      <c r="AL39" s="619"/>
      <c r="AM39" s="619"/>
      <c r="AN39" s="223" t="s">
        <v>106</v>
      </c>
      <c r="AO39" s="620" t="s">
        <v>24</v>
      </c>
      <c r="AP39" s="620"/>
      <c r="AQ39" s="223" t="s">
        <v>106</v>
      </c>
      <c r="AR39" s="620" t="s">
        <v>25</v>
      </c>
      <c r="AS39" s="620"/>
      <c r="AT39" s="223" t="s">
        <v>106</v>
      </c>
      <c r="AU39" s="620" t="s">
        <v>26</v>
      </c>
      <c r="AV39" s="620"/>
      <c r="AW39" s="223" t="s">
        <v>106</v>
      </c>
      <c r="AX39" s="620" t="s">
        <v>27</v>
      </c>
      <c r="AY39" s="620"/>
    </row>
    <row r="40" spans="1:1024" ht="24.75" customHeight="1">
      <c r="A40" s="223" t="s">
        <v>105</v>
      </c>
      <c r="B40" s="614"/>
      <c r="C40" s="615"/>
      <c r="D40" s="223" t="s">
        <v>105</v>
      </c>
      <c r="E40" s="616"/>
      <c r="F40" s="617"/>
      <c r="G40" s="223" t="s">
        <v>105</v>
      </c>
      <c r="H40" s="619"/>
      <c r="I40" s="619"/>
      <c r="J40" s="223" t="s">
        <v>105</v>
      </c>
      <c r="K40" s="598"/>
      <c r="L40" s="598"/>
      <c r="M40" s="37" t="s">
        <v>105</v>
      </c>
      <c r="N40" s="598" t="s">
        <v>15</v>
      </c>
      <c r="O40" s="598"/>
      <c r="P40" s="37" t="s">
        <v>105</v>
      </c>
      <c r="Q40" s="598" t="s">
        <v>16</v>
      </c>
      <c r="R40" s="598"/>
      <c r="S40" s="37" t="s">
        <v>105</v>
      </c>
      <c r="T40" s="599"/>
      <c r="U40" s="599"/>
      <c r="V40" s="223" t="s">
        <v>105</v>
      </c>
      <c r="W40" s="618" t="s">
        <v>18</v>
      </c>
      <c r="X40" s="618"/>
      <c r="Y40" s="223" t="s">
        <v>105</v>
      </c>
      <c r="Z40" s="618" t="s">
        <v>19</v>
      </c>
      <c r="AA40" s="618"/>
      <c r="AB40" s="223" t="s">
        <v>105</v>
      </c>
      <c r="AC40" s="618" t="s">
        <v>20</v>
      </c>
      <c r="AD40" s="618"/>
      <c r="AE40" s="223" t="s">
        <v>105</v>
      </c>
      <c r="AF40" s="619"/>
      <c r="AG40" s="619"/>
      <c r="AH40" s="223" t="s">
        <v>105</v>
      </c>
      <c r="AI40" s="618" t="s">
        <v>22</v>
      </c>
      <c r="AJ40" s="618"/>
      <c r="AK40" s="223" t="s">
        <v>105</v>
      </c>
      <c r="AL40" s="618" t="s">
        <v>23</v>
      </c>
      <c r="AM40" s="618"/>
      <c r="AN40" s="223" t="s">
        <v>105</v>
      </c>
      <c r="AO40" s="619"/>
      <c r="AP40" s="619"/>
      <c r="AQ40" s="223" t="s">
        <v>105</v>
      </c>
      <c r="AR40" s="616"/>
      <c r="AS40" s="617"/>
      <c r="AT40" s="223" t="s">
        <v>105</v>
      </c>
      <c r="AU40" s="616"/>
      <c r="AV40" s="617"/>
      <c r="AW40" s="223" t="s">
        <v>105</v>
      </c>
      <c r="AX40" s="616"/>
      <c r="AY40" s="617"/>
    </row>
    <row r="41" spans="1:1024" ht="24.75" customHeight="1">
      <c r="A41" s="323" t="s">
        <v>284</v>
      </c>
      <c r="B41" s="621" t="s">
        <v>254</v>
      </c>
      <c r="C41" s="621"/>
      <c r="D41" s="323" t="s">
        <v>284</v>
      </c>
      <c r="E41" s="579" t="s">
        <v>253</v>
      </c>
      <c r="F41" s="579"/>
      <c r="G41" s="323" t="s">
        <v>284</v>
      </c>
      <c r="H41" s="621" t="s">
        <v>252</v>
      </c>
      <c r="I41" s="621"/>
      <c r="J41" s="323" t="s">
        <v>284</v>
      </c>
      <c r="K41" s="579" t="s">
        <v>1555</v>
      </c>
      <c r="L41" s="579"/>
      <c r="M41" s="325" t="s">
        <v>92</v>
      </c>
      <c r="N41" s="579" t="s">
        <v>1556</v>
      </c>
      <c r="O41" s="579"/>
      <c r="P41" s="325" t="s">
        <v>92</v>
      </c>
      <c r="Q41" s="579" t="s">
        <v>1557</v>
      </c>
      <c r="R41" s="579"/>
      <c r="S41" s="325" t="s">
        <v>92</v>
      </c>
      <c r="T41" s="579" t="s">
        <v>1558</v>
      </c>
      <c r="U41" s="579"/>
      <c r="V41" s="323" t="s">
        <v>284</v>
      </c>
      <c r="W41" s="621" t="s">
        <v>249</v>
      </c>
      <c r="X41" s="621"/>
      <c r="Y41" s="346" t="s">
        <v>284</v>
      </c>
      <c r="Z41" s="621" t="s">
        <v>248</v>
      </c>
      <c r="AA41" s="621"/>
      <c r="AB41" s="346" t="s">
        <v>284</v>
      </c>
      <c r="AC41" s="621" t="s">
        <v>247</v>
      </c>
      <c r="AD41" s="621"/>
      <c r="AE41" s="346" t="s">
        <v>284</v>
      </c>
      <c r="AF41" s="621" t="s">
        <v>237</v>
      </c>
      <c r="AG41" s="621"/>
      <c r="AH41" s="346" t="s">
        <v>284</v>
      </c>
      <c r="AI41" s="621" t="s">
        <v>145</v>
      </c>
      <c r="AJ41" s="621"/>
      <c r="AK41" s="346" t="s">
        <v>284</v>
      </c>
      <c r="AL41" s="621" t="s">
        <v>246</v>
      </c>
      <c r="AM41" s="621"/>
      <c r="AN41" s="346" t="s">
        <v>284</v>
      </c>
      <c r="AO41" s="621" t="s">
        <v>235</v>
      </c>
      <c r="AP41" s="621"/>
      <c r="AQ41" s="346" t="s">
        <v>284</v>
      </c>
      <c r="AR41" s="621" t="s">
        <v>245</v>
      </c>
      <c r="AS41" s="621"/>
      <c r="AT41" s="346" t="s">
        <v>284</v>
      </c>
      <c r="AU41" s="621" t="s">
        <v>334</v>
      </c>
      <c r="AV41" s="621"/>
      <c r="AW41" s="346" t="s">
        <v>284</v>
      </c>
      <c r="AX41" s="621" t="s">
        <v>243</v>
      </c>
      <c r="AY41" s="621"/>
    </row>
    <row r="42" spans="1:1024" ht="24.75" customHeight="1">
      <c r="A42" s="323" t="s">
        <v>283</v>
      </c>
      <c r="B42" s="621" t="s">
        <v>90</v>
      </c>
      <c r="C42" s="621"/>
      <c r="D42" s="323" t="s">
        <v>283</v>
      </c>
      <c r="E42" s="601" t="s">
        <v>4262</v>
      </c>
      <c r="F42" s="601"/>
      <c r="G42" s="323" t="s">
        <v>283</v>
      </c>
      <c r="H42" s="622" t="s">
        <v>242</v>
      </c>
      <c r="I42" s="622"/>
      <c r="J42" s="323" t="s">
        <v>283</v>
      </c>
      <c r="K42" s="601"/>
      <c r="L42" s="601"/>
      <c r="M42" s="325" t="s">
        <v>81</v>
      </c>
      <c r="N42" s="601" t="s">
        <v>1559</v>
      </c>
      <c r="O42" s="601"/>
      <c r="P42" s="325" t="s">
        <v>81</v>
      </c>
      <c r="Q42" s="601" t="s">
        <v>1560</v>
      </c>
      <c r="R42" s="601"/>
      <c r="S42" s="325" t="s">
        <v>81</v>
      </c>
      <c r="T42" s="601"/>
      <c r="U42" s="601"/>
      <c r="V42" s="323" t="s">
        <v>283</v>
      </c>
      <c r="W42" s="622" t="s">
        <v>240</v>
      </c>
      <c r="X42" s="622"/>
      <c r="Y42" s="346" t="s">
        <v>283</v>
      </c>
      <c r="Z42" s="622" t="s">
        <v>333</v>
      </c>
      <c r="AA42" s="622"/>
      <c r="AB42" s="346" t="s">
        <v>283</v>
      </c>
      <c r="AC42" s="622" t="s">
        <v>238</v>
      </c>
      <c r="AD42" s="622"/>
      <c r="AE42" s="346" t="s">
        <v>283</v>
      </c>
      <c r="AF42" s="622" t="s">
        <v>237</v>
      </c>
      <c r="AG42" s="622"/>
      <c r="AH42" s="346" t="s">
        <v>283</v>
      </c>
      <c r="AI42" s="622" t="s">
        <v>165</v>
      </c>
      <c r="AJ42" s="622"/>
      <c r="AK42" s="346" t="s">
        <v>283</v>
      </c>
      <c r="AL42" s="622" t="s">
        <v>236</v>
      </c>
      <c r="AM42" s="622"/>
      <c r="AN42" s="346" t="s">
        <v>283</v>
      </c>
      <c r="AO42" s="622" t="s">
        <v>235</v>
      </c>
      <c r="AP42" s="622"/>
      <c r="AQ42" s="346" t="s">
        <v>283</v>
      </c>
      <c r="AR42" s="622" t="s">
        <v>332</v>
      </c>
      <c r="AS42" s="622"/>
      <c r="AT42" s="346" t="s">
        <v>283</v>
      </c>
      <c r="AU42" s="622" t="s">
        <v>1561</v>
      </c>
      <c r="AV42" s="622"/>
      <c r="AW42" s="346" t="s">
        <v>283</v>
      </c>
      <c r="AX42" s="622" t="s">
        <v>232</v>
      </c>
      <c r="AY42" s="622"/>
    </row>
    <row r="43" spans="1:1024" ht="24.75" customHeight="1">
      <c r="A43" s="323" t="s">
        <v>282</v>
      </c>
      <c r="B43" s="622" t="s">
        <v>79</v>
      </c>
      <c r="C43" s="622"/>
      <c r="D43" s="323" t="s">
        <v>282</v>
      </c>
      <c r="E43" s="601" t="s">
        <v>4263</v>
      </c>
      <c r="F43" s="601"/>
      <c r="G43" s="323" t="s">
        <v>282</v>
      </c>
      <c r="H43" s="621" t="s">
        <v>4264</v>
      </c>
      <c r="I43" s="621"/>
      <c r="J43" s="323" t="s">
        <v>282</v>
      </c>
      <c r="K43" s="601" t="s">
        <v>4874</v>
      </c>
      <c r="L43" s="601"/>
      <c r="M43" s="325" t="s">
        <v>78</v>
      </c>
      <c r="N43" s="601" t="s">
        <v>4265</v>
      </c>
      <c r="O43" s="601"/>
      <c r="P43" s="325" t="s">
        <v>78</v>
      </c>
      <c r="Q43" s="601" t="s">
        <v>4266</v>
      </c>
      <c r="R43" s="601"/>
      <c r="S43" s="325" t="s">
        <v>78</v>
      </c>
      <c r="T43" s="601" t="s">
        <v>4876</v>
      </c>
      <c r="U43" s="601"/>
      <c r="V43" s="323" t="s">
        <v>282</v>
      </c>
      <c r="W43" s="621" t="s">
        <v>4267</v>
      </c>
      <c r="X43" s="621"/>
      <c r="Y43" s="346" t="s">
        <v>282</v>
      </c>
      <c r="Z43" s="621" t="s">
        <v>4268</v>
      </c>
      <c r="AA43" s="621"/>
      <c r="AB43" s="346" t="s">
        <v>282</v>
      </c>
      <c r="AC43" s="622" t="s">
        <v>231</v>
      </c>
      <c r="AD43" s="622"/>
      <c r="AE43" s="346" t="s">
        <v>282</v>
      </c>
      <c r="AF43" s="622" t="s">
        <v>79</v>
      </c>
      <c r="AG43" s="622"/>
      <c r="AH43" s="346" t="s">
        <v>282</v>
      </c>
      <c r="AI43" s="621" t="s">
        <v>4269</v>
      </c>
      <c r="AJ43" s="621"/>
      <c r="AK43" s="346" t="s">
        <v>282</v>
      </c>
      <c r="AL43" s="621" t="s">
        <v>4270</v>
      </c>
      <c r="AM43" s="621"/>
      <c r="AN43" s="346" t="s">
        <v>282</v>
      </c>
      <c r="AO43" s="621" t="s">
        <v>4271</v>
      </c>
      <c r="AP43" s="621"/>
      <c r="AQ43" s="346" t="s">
        <v>282</v>
      </c>
      <c r="AR43" s="621" t="s">
        <v>4272</v>
      </c>
      <c r="AS43" s="621"/>
      <c r="AT43" s="346" t="s">
        <v>282</v>
      </c>
      <c r="AU43" s="621" t="s">
        <v>4273</v>
      </c>
      <c r="AV43" s="621"/>
      <c r="AW43" s="346" t="s">
        <v>282</v>
      </c>
      <c r="AX43" s="621" t="s">
        <v>4274</v>
      </c>
      <c r="AY43" s="621"/>
    </row>
    <row r="44" spans="1:1024" ht="24.75" customHeight="1">
      <c r="A44" s="323" t="s">
        <v>0</v>
      </c>
      <c r="B44" s="323" t="s">
        <v>77</v>
      </c>
      <c r="C44" s="323" t="s">
        <v>76</v>
      </c>
      <c r="D44" s="323" t="s">
        <v>0</v>
      </c>
      <c r="E44" s="323" t="s">
        <v>77</v>
      </c>
      <c r="F44" s="324" t="s">
        <v>76</v>
      </c>
      <c r="G44" s="323" t="s">
        <v>0</v>
      </c>
      <c r="H44" s="323" t="s">
        <v>77</v>
      </c>
      <c r="I44" s="323" t="s">
        <v>230</v>
      </c>
      <c r="J44" s="323" t="s">
        <v>0</v>
      </c>
      <c r="K44" s="323" t="s">
        <v>77</v>
      </c>
      <c r="L44" s="323" t="s">
        <v>230</v>
      </c>
      <c r="M44" s="323" t="s">
        <v>0</v>
      </c>
      <c r="N44" s="323" t="s">
        <v>77</v>
      </c>
      <c r="O44" s="323" t="s">
        <v>230</v>
      </c>
      <c r="P44" s="323" t="s">
        <v>0</v>
      </c>
      <c r="Q44" s="323" t="s">
        <v>77</v>
      </c>
      <c r="R44" s="323" t="s">
        <v>230</v>
      </c>
      <c r="S44" s="323" t="s">
        <v>0</v>
      </c>
      <c r="T44" s="323" t="s">
        <v>77</v>
      </c>
      <c r="U44" s="323" t="s">
        <v>230</v>
      </c>
      <c r="V44" s="323" t="s">
        <v>0</v>
      </c>
      <c r="W44" s="323" t="s">
        <v>77</v>
      </c>
      <c r="X44" s="323" t="s">
        <v>230</v>
      </c>
      <c r="Y44" s="346" t="s">
        <v>0</v>
      </c>
      <c r="Z44" s="346" t="s">
        <v>77</v>
      </c>
      <c r="AA44" s="346" t="s">
        <v>230</v>
      </c>
      <c r="AB44" s="346" t="s">
        <v>0</v>
      </c>
      <c r="AC44" s="346" t="s">
        <v>77</v>
      </c>
      <c r="AD44" s="346" t="s">
        <v>230</v>
      </c>
      <c r="AE44" s="346" t="s">
        <v>0</v>
      </c>
      <c r="AF44" s="346" t="s">
        <v>77</v>
      </c>
      <c r="AG44" s="346" t="s">
        <v>230</v>
      </c>
      <c r="AH44" s="346" t="s">
        <v>0</v>
      </c>
      <c r="AI44" s="346" t="s">
        <v>77</v>
      </c>
      <c r="AJ44" s="346" t="s">
        <v>230</v>
      </c>
      <c r="AK44" s="346" t="s">
        <v>0</v>
      </c>
      <c r="AL44" s="346" t="s">
        <v>77</v>
      </c>
      <c r="AM44" s="346" t="s">
        <v>230</v>
      </c>
      <c r="AN44" s="346" t="s">
        <v>0</v>
      </c>
      <c r="AO44" s="346" t="s">
        <v>77</v>
      </c>
      <c r="AP44" s="346" t="s">
        <v>230</v>
      </c>
      <c r="AQ44" s="346" t="s">
        <v>0</v>
      </c>
      <c r="AR44" s="346" t="s">
        <v>77</v>
      </c>
      <c r="AS44" s="346" t="s">
        <v>230</v>
      </c>
      <c r="AT44" s="346" t="s">
        <v>0</v>
      </c>
      <c r="AU44" s="346" t="s">
        <v>77</v>
      </c>
      <c r="AV44" s="346" t="s">
        <v>230</v>
      </c>
      <c r="AW44" s="346" t="s">
        <v>0</v>
      </c>
      <c r="AX44" s="346" t="s">
        <v>77</v>
      </c>
      <c r="AY44" s="346" t="s">
        <v>230</v>
      </c>
    </row>
    <row r="45" spans="1:1024" s="329" customFormat="1" ht="24.75" customHeight="1">
      <c r="A45" s="346">
        <v>2007</v>
      </c>
      <c r="B45" s="230" t="e">
        <f t="shared" ref="B45:B51" si="6">AVERAGE(E45,H45,K45,T45,AF45,AO45,AU45,AX45,AR45)</f>
        <v>#DIV/0!</v>
      </c>
      <c r="C45" s="378"/>
      <c r="D45" s="346">
        <v>2007</v>
      </c>
      <c r="E45" s="378"/>
      <c r="F45" s="378"/>
      <c r="G45" s="346">
        <v>2007</v>
      </c>
      <c r="H45" s="378"/>
      <c r="I45" s="378"/>
      <c r="J45" s="346">
        <v>2007</v>
      </c>
      <c r="K45" s="378"/>
      <c r="L45" s="378"/>
      <c r="M45" s="346">
        <v>2007</v>
      </c>
      <c r="N45" s="378"/>
      <c r="O45" s="378"/>
      <c r="P45" s="346">
        <v>2007</v>
      </c>
      <c r="Q45" s="378"/>
      <c r="R45" s="378"/>
      <c r="S45" s="346">
        <v>2007</v>
      </c>
      <c r="T45" s="378"/>
      <c r="U45" s="378"/>
      <c r="V45" s="346">
        <v>2007</v>
      </c>
      <c r="W45" s="378"/>
      <c r="X45" s="378"/>
      <c r="Y45" s="346">
        <v>2007</v>
      </c>
      <c r="Z45" s="378"/>
      <c r="AA45" s="378"/>
      <c r="AB45" s="346">
        <v>2007</v>
      </c>
      <c r="AC45" s="378"/>
      <c r="AD45" s="378"/>
      <c r="AE45" s="346">
        <v>2007</v>
      </c>
      <c r="AF45" s="333"/>
      <c r="AG45" s="378"/>
      <c r="AH45" s="346">
        <v>2007</v>
      </c>
      <c r="AI45" s="378"/>
      <c r="AJ45" s="378"/>
      <c r="AK45" s="346">
        <v>2007</v>
      </c>
      <c r="AL45" s="378"/>
      <c r="AM45" s="378"/>
      <c r="AN45" s="346">
        <v>2007</v>
      </c>
      <c r="AO45" s="378"/>
      <c r="AP45" s="378"/>
      <c r="AQ45" s="346">
        <v>2007</v>
      </c>
      <c r="AR45" s="378"/>
      <c r="AS45" s="378"/>
      <c r="AT45" s="346">
        <v>2007</v>
      </c>
      <c r="AU45" s="378"/>
      <c r="AV45" s="378"/>
      <c r="AW45" s="346">
        <v>2007</v>
      </c>
      <c r="AX45" s="378"/>
      <c r="AY45" s="378"/>
    </row>
    <row r="46" spans="1:1024" s="329" customFormat="1" ht="24.75" customHeight="1">
      <c r="A46" s="346">
        <v>2008</v>
      </c>
      <c r="B46" s="230" t="e">
        <f t="shared" si="6"/>
        <v>#DIV/0!</v>
      </c>
      <c r="C46" s="378"/>
      <c r="D46" s="346">
        <v>2008</v>
      </c>
      <c r="E46" s="378"/>
      <c r="F46" s="378"/>
      <c r="G46" s="346">
        <v>2008</v>
      </c>
      <c r="H46" s="378"/>
      <c r="I46" s="378"/>
      <c r="J46" s="346">
        <v>2008</v>
      </c>
      <c r="K46" s="378"/>
      <c r="L46" s="378"/>
      <c r="M46" s="346">
        <v>2008</v>
      </c>
      <c r="N46" s="378"/>
      <c r="O46" s="378"/>
      <c r="P46" s="346">
        <v>2008</v>
      </c>
      <c r="Q46" s="378"/>
      <c r="R46" s="378"/>
      <c r="S46" s="346">
        <v>2008</v>
      </c>
      <c r="T46" s="378"/>
      <c r="U46" s="378"/>
      <c r="V46" s="346">
        <v>2008</v>
      </c>
      <c r="W46" s="378"/>
      <c r="X46" s="378"/>
      <c r="Y46" s="346">
        <v>2008</v>
      </c>
      <c r="Z46" s="378"/>
      <c r="AA46" s="378"/>
      <c r="AB46" s="346">
        <v>2008</v>
      </c>
      <c r="AC46" s="378"/>
      <c r="AD46" s="378"/>
      <c r="AE46" s="346">
        <v>2008</v>
      </c>
      <c r="AF46" s="333"/>
      <c r="AG46" s="378"/>
      <c r="AH46" s="346">
        <v>2008</v>
      </c>
      <c r="AI46" s="378"/>
      <c r="AJ46" s="378"/>
      <c r="AK46" s="346">
        <v>2008</v>
      </c>
      <c r="AL46" s="378"/>
      <c r="AM46" s="378"/>
      <c r="AN46" s="346">
        <v>2008</v>
      </c>
      <c r="AO46" s="378"/>
      <c r="AP46" s="378"/>
      <c r="AQ46" s="346">
        <v>2008</v>
      </c>
      <c r="AR46" s="378"/>
      <c r="AS46" s="378"/>
      <c r="AT46" s="346">
        <v>2008</v>
      </c>
      <c r="AU46" s="378"/>
      <c r="AV46" s="378"/>
      <c r="AW46" s="346">
        <v>2008</v>
      </c>
      <c r="AX46" s="378"/>
      <c r="AY46" s="378"/>
    </row>
    <row r="47" spans="1:1024" s="329" customFormat="1" ht="24.75" customHeight="1">
      <c r="A47" s="346">
        <v>2009</v>
      </c>
      <c r="B47" s="230" t="e">
        <f t="shared" si="6"/>
        <v>#DIV/0!</v>
      </c>
      <c r="C47" s="378"/>
      <c r="D47" s="346">
        <v>2009</v>
      </c>
      <c r="E47" s="378"/>
      <c r="F47" s="378"/>
      <c r="G47" s="346">
        <v>2009</v>
      </c>
      <c r="H47" s="378"/>
      <c r="I47" s="378"/>
      <c r="J47" s="346">
        <v>2009</v>
      </c>
      <c r="K47" s="378"/>
      <c r="L47" s="378"/>
      <c r="M47" s="346">
        <v>2009</v>
      </c>
      <c r="N47" s="378"/>
      <c r="O47" s="378"/>
      <c r="P47" s="346">
        <v>2009</v>
      </c>
      <c r="Q47" s="378"/>
      <c r="R47" s="378"/>
      <c r="S47" s="346">
        <v>2009</v>
      </c>
      <c r="T47" s="378"/>
      <c r="U47" s="378"/>
      <c r="V47" s="346">
        <v>2009</v>
      </c>
      <c r="W47" s="378"/>
      <c r="X47" s="378"/>
      <c r="Y47" s="346">
        <v>2009</v>
      </c>
      <c r="Z47" s="378"/>
      <c r="AA47" s="378"/>
      <c r="AB47" s="346">
        <v>2009</v>
      </c>
      <c r="AC47" s="378"/>
      <c r="AD47" s="378"/>
      <c r="AE47" s="346">
        <v>2009</v>
      </c>
      <c r="AF47" s="333"/>
      <c r="AG47" s="378"/>
      <c r="AH47" s="346">
        <v>2009</v>
      </c>
      <c r="AI47" s="378"/>
      <c r="AJ47" s="378"/>
      <c r="AK47" s="346">
        <v>2009</v>
      </c>
      <c r="AL47" s="378"/>
      <c r="AM47" s="378"/>
      <c r="AN47" s="346">
        <v>2009</v>
      </c>
      <c r="AO47" s="378"/>
      <c r="AP47" s="378"/>
      <c r="AQ47" s="346">
        <v>2009</v>
      </c>
      <c r="AR47" s="378"/>
      <c r="AS47" s="378"/>
      <c r="AT47" s="346">
        <v>2009</v>
      </c>
      <c r="AU47" s="378"/>
      <c r="AV47" s="378"/>
      <c r="AW47" s="346">
        <v>2009</v>
      </c>
      <c r="AX47" s="378"/>
      <c r="AY47" s="378"/>
    </row>
    <row r="48" spans="1:1024" s="329" customFormat="1" ht="24.75" customHeight="1">
      <c r="A48" s="346">
        <v>2010</v>
      </c>
      <c r="B48" s="230" t="e">
        <f t="shared" si="6"/>
        <v>#DIV/0!</v>
      </c>
      <c r="C48" s="378"/>
      <c r="D48" s="346">
        <v>2010</v>
      </c>
      <c r="E48" s="378"/>
      <c r="F48" s="378"/>
      <c r="G48" s="346">
        <v>2010</v>
      </c>
      <c r="H48" s="378"/>
      <c r="I48" s="378"/>
      <c r="J48" s="346">
        <v>2010</v>
      </c>
      <c r="K48" s="378"/>
      <c r="L48" s="378"/>
      <c r="M48" s="346">
        <v>2010</v>
      </c>
      <c r="N48" s="378"/>
      <c r="O48" s="378"/>
      <c r="P48" s="346">
        <v>2010</v>
      </c>
      <c r="Q48" s="378"/>
      <c r="R48" s="378"/>
      <c r="S48" s="346">
        <v>2010</v>
      </c>
      <c r="T48" s="378"/>
      <c r="U48" s="378"/>
      <c r="V48" s="346">
        <v>2010</v>
      </c>
      <c r="W48" s="378"/>
      <c r="X48" s="378"/>
      <c r="Y48" s="346">
        <v>2010</v>
      </c>
      <c r="Z48" s="378"/>
      <c r="AA48" s="378"/>
      <c r="AB48" s="346">
        <v>2010</v>
      </c>
      <c r="AC48" s="378"/>
      <c r="AD48" s="378"/>
      <c r="AE48" s="346">
        <v>2010</v>
      </c>
      <c r="AF48" s="333"/>
      <c r="AG48" s="378"/>
      <c r="AH48" s="346">
        <v>2010</v>
      </c>
      <c r="AI48" s="378"/>
      <c r="AJ48" s="378"/>
      <c r="AK48" s="346">
        <v>2010</v>
      </c>
      <c r="AL48" s="378"/>
      <c r="AM48" s="378"/>
      <c r="AN48" s="346">
        <v>2010</v>
      </c>
      <c r="AO48" s="378"/>
      <c r="AP48" s="378"/>
      <c r="AQ48" s="346">
        <v>2010</v>
      </c>
      <c r="AR48" s="378"/>
      <c r="AS48" s="378"/>
      <c r="AT48" s="346">
        <v>2010</v>
      </c>
      <c r="AU48" s="378"/>
      <c r="AV48" s="378"/>
      <c r="AW48" s="346">
        <v>2010</v>
      </c>
      <c r="AX48" s="378"/>
      <c r="AY48" s="378"/>
    </row>
    <row r="49" spans="1:1024" s="329" customFormat="1" ht="24.75" customHeight="1">
      <c r="A49" s="346">
        <v>2011</v>
      </c>
      <c r="B49" s="230" t="e">
        <f t="shared" si="6"/>
        <v>#DIV/0!</v>
      </c>
      <c r="C49" s="378"/>
      <c r="D49" s="346">
        <v>2011</v>
      </c>
      <c r="E49" s="378"/>
      <c r="F49" s="378"/>
      <c r="G49" s="346">
        <v>2011</v>
      </c>
      <c r="H49" s="378"/>
      <c r="I49" s="378"/>
      <c r="J49" s="346">
        <v>2011</v>
      </c>
      <c r="K49" s="378"/>
      <c r="L49" s="378"/>
      <c r="M49" s="346">
        <v>2011</v>
      </c>
      <c r="N49" s="378"/>
      <c r="O49" s="378"/>
      <c r="P49" s="346">
        <v>2011</v>
      </c>
      <c r="Q49" s="378"/>
      <c r="R49" s="378"/>
      <c r="S49" s="346">
        <v>2011</v>
      </c>
      <c r="T49" s="378"/>
      <c r="U49" s="378"/>
      <c r="V49" s="346">
        <v>2011</v>
      </c>
      <c r="W49" s="378"/>
      <c r="X49" s="378"/>
      <c r="Y49" s="346">
        <v>2011</v>
      </c>
      <c r="Z49" s="378"/>
      <c r="AA49" s="378"/>
      <c r="AB49" s="346">
        <v>2011</v>
      </c>
      <c r="AC49" s="378"/>
      <c r="AD49" s="378"/>
      <c r="AE49" s="346">
        <v>2011</v>
      </c>
      <c r="AF49" s="333"/>
      <c r="AG49" s="378"/>
      <c r="AH49" s="346">
        <v>2011</v>
      </c>
      <c r="AI49" s="378"/>
      <c r="AJ49" s="378"/>
      <c r="AK49" s="346">
        <v>2011</v>
      </c>
      <c r="AL49" s="378"/>
      <c r="AM49" s="378"/>
      <c r="AN49" s="346">
        <v>2011</v>
      </c>
      <c r="AO49" s="378"/>
      <c r="AP49" s="378"/>
      <c r="AQ49" s="346">
        <v>2011</v>
      </c>
      <c r="AR49" s="378"/>
      <c r="AS49" s="378"/>
      <c r="AT49" s="346">
        <v>2011</v>
      </c>
      <c r="AU49" s="378"/>
      <c r="AV49" s="378"/>
      <c r="AW49" s="346">
        <v>2011</v>
      </c>
      <c r="AX49" s="378"/>
      <c r="AY49" s="378"/>
    </row>
    <row r="50" spans="1:1024" s="329" customFormat="1" ht="24.75" customHeight="1">
      <c r="A50" s="346">
        <v>2012</v>
      </c>
      <c r="B50" s="230" t="e">
        <f t="shared" si="6"/>
        <v>#DIV/0!</v>
      </c>
      <c r="C50" s="378"/>
      <c r="D50" s="346">
        <v>2012</v>
      </c>
      <c r="E50" s="378"/>
      <c r="F50" s="378"/>
      <c r="G50" s="346">
        <v>2012</v>
      </c>
      <c r="H50" s="378"/>
      <c r="I50" s="378"/>
      <c r="J50" s="346">
        <v>2012</v>
      </c>
      <c r="K50" s="378"/>
      <c r="L50" s="378"/>
      <c r="M50" s="346">
        <v>2012</v>
      </c>
      <c r="N50" s="378"/>
      <c r="O50" s="378"/>
      <c r="P50" s="346">
        <v>2012</v>
      </c>
      <c r="Q50" s="378"/>
      <c r="R50" s="378"/>
      <c r="S50" s="346">
        <v>2012</v>
      </c>
      <c r="T50" s="378"/>
      <c r="U50" s="378"/>
      <c r="V50" s="346">
        <v>2012</v>
      </c>
      <c r="W50" s="378"/>
      <c r="X50" s="378"/>
      <c r="Y50" s="346">
        <v>2012</v>
      </c>
      <c r="Z50" s="378"/>
      <c r="AA50" s="378"/>
      <c r="AB50" s="346">
        <v>2012</v>
      </c>
      <c r="AC50" s="378"/>
      <c r="AD50" s="378"/>
      <c r="AE50" s="346">
        <v>2012</v>
      </c>
      <c r="AF50" s="333"/>
      <c r="AG50" s="378"/>
      <c r="AH50" s="346">
        <v>2012</v>
      </c>
      <c r="AI50" s="378"/>
      <c r="AJ50" s="378"/>
      <c r="AK50" s="346">
        <v>2012</v>
      </c>
      <c r="AL50" s="378"/>
      <c r="AM50" s="378"/>
      <c r="AN50" s="346">
        <v>2012</v>
      </c>
      <c r="AO50" s="378"/>
      <c r="AP50" s="378"/>
      <c r="AQ50" s="346">
        <v>2012</v>
      </c>
      <c r="AR50" s="378"/>
      <c r="AS50" s="378"/>
      <c r="AT50" s="346">
        <v>2012</v>
      </c>
      <c r="AU50" s="378"/>
      <c r="AV50" s="378"/>
      <c r="AW50" s="346">
        <v>2012</v>
      </c>
      <c r="AX50" s="378"/>
      <c r="AY50" s="378"/>
    </row>
    <row r="51" spans="1:1024" s="329" customFormat="1" ht="24.75" customHeight="1">
      <c r="A51" s="346">
        <v>2013</v>
      </c>
      <c r="B51" s="230" t="e">
        <f t="shared" si="6"/>
        <v>#DIV/0!</v>
      </c>
      <c r="C51" s="378"/>
      <c r="D51" s="346">
        <v>2013</v>
      </c>
      <c r="E51" s="378"/>
      <c r="F51" s="378"/>
      <c r="G51" s="346">
        <v>2013</v>
      </c>
      <c r="H51" s="378"/>
      <c r="I51" s="378"/>
      <c r="J51" s="346">
        <v>2013</v>
      </c>
      <c r="K51" s="378"/>
      <c r="L51" s="378"/>
      <c r="M51" s="346">
        <v>2013</v>
      </c>
      <c r="N51" s="378"/>
      <c r="O51" s="378"/>
      <c r="P51" s="346">
        <v>2013</v>
      </c>
      <c r="Q51" s="378"/>
      <c r="R51" s="378"/>
      <c r="S51" s="346">
        <v>2013</v>
      </c>
      <c r="T51" s="378"/>
      <c r="U51" s="378"/>
      <c r="V51" s="346">
        <v>2013</v>
      </c>
      <c r="W51" s="378"/>
      <c r="X51" s="378"/>
      <c r="Y51" s="346">
        <v>2013</v>
      </c>
      <c r="Z51" s="378"/>
      <c r="AA51" s="378"/>
      <c r="AB51" s="346">
        <v>2013</v>
      </c>
      <c r="AC51" s="378"/>
      <c r="AD51" s="378"/>
      <c r="AE51" s="346">
        <v>2013</v>
      </c>
      <c r="AF51" s="333"/>
      <c r="AG51" s="378"/>
      <c r="AH51" s="346">
        <v>2013</v>
      </c>
      <c r="AI51" s="378"/>
      <c r="AJ51" s="378"/>
      <c r="AK51" s="346">
        <v>2013</v>
      </c>
      <c r="AL51" s="378"/>
      <c r="AM51" s="378"/>
      <c r="AN51" s="346">
        <v>2013</v>
      </c>
      <c r="AO51" s="378"/>
      <c r="AP51" s="378"/>
      <c r="AQ51" s="346">
        <v>2013</v>
      </c>
      <c r="AR51" s="378"/>
      <c r="AS51" s="378"/>
      <c r="AT51" s="346">
        <v>2013</v>
      </c>
      <c r="AU51" s="378"/>
      <c r="AV51" s="378"/>
      <c r="AW51" s="346">
        <v>2013</v>
      </c>
      <c r="AX51" s="378"/>
      <c r="AY51" s="378"/>
    </row>
    <row r="52" spans="1:1024" ht="24.75" customHeight="1">
      <c r="A52" s="323">
        <v>2014</v>
      </c>
      <c r="B52" s="230">
        <f t="shared" ref="B52:B57" si="7">AVERAGE(E52,H52,K52,T52,AF52,AO52,AU52,AX52,AR52)</f>
        <v>69.444444444444443</v>
      </c>
      <c r="C52" s="341"/>
      <c r="D52" s="323">
        <v>2014</v>
      </c>
      <c r="E52" s="331">
        <v>0</v>
      </c>
      <c r="F52" s="332" t="s">
        <v>4275</v>
      </c>
      <c r="G52" s="323">
        <v>2014</v>
      </c>
      <c r="H52" s="331">
        <v>25</v>
      </c>
      <c r="I52" s="332" t="s">
        <v>4236</v>
      </c>
      <c r="J52" s="323">
        <v>2014</v>
      </c>
      <c r="K52" s="331">
        <v>100</v>
      </c>
      <c r="L52" s="340"/>
      <c r="M52" s="323">
        <v>2014</v>
      </c>
      <c r="N52" s="331">
        <v>100</v>
      </c>
      <c r="O52" s="332" t="s">
        <v>329</v>
      </c>
      <c r="P52" s="323">
        <v>2014</v>
      </c>
      <c r="Q52" s="331">
        <v>100</v>
      </c>
      <c r="R52" s="332"/>
      <c r="S52" s="323">
        <v>2014</v>
      </c>
      <c r="T52" s="331">
        <v>100</v>
      </c>
      <c r="U52" s="332"/>
      <c r="V52" s="323">
        <v>2014</v>
      </c>
      <c r="W52" s="331">
        <v>100</v>
      </c>
      <c r="X52" s="332" t="s">
        <v>315</v>
      </c>
      <c r="Y52" s="346">
        <v>2014</v>
      </c>
      <c r="Z52" s="331">
        <v>100</v>
      </c>
      <c r="AA52" s="332"/>
      <c r="AB52" s="346">
        <v>2014</v>
      </c>
      <c r="AC52" s="331">
        <v>100</v>
      </c>
      <c r="AD52" s="332"/>
      <c r="AE52" s="346">
        <v>2014</v>
      </c>
      <c r="AF52" s="333">
        <f>0.67*AI52+0.33*AL52</f>
        <v>100</v>
      </c>
      <c r="AG52" s="332"/>
      <c r="AH52" s="346">
        <v>2014</v>
      </c>
      <c r="AI52" s="331">
        <v>100</v>
      </c>
      <c r="AJ52" s="332" t="s">
        <v>327</v>
      </c>
      <c r="AK52" s="346">
        <v>2014</v>
      </c>
      <c r="AL52" s="331">
        <v>100</v>
      </c>
      <c r="AM52" s="332"/>
      <c r="AN52" s="346">
        <v>2014</v>
      </c>
      <c r="AO52" s="331">
        <v>100</v>
      </c>
      <c r="AP52" s="332" t="s">
        <v>326</v>
      </c>
      <c r="AQ52" s="346">
        <v>2014</v>
      </c>
      <c r="AR52" s="30">
        <v>50</v>
      </c>
      <c r="AS52" s="332" t="s">
        <v>331</v>
      </c>
      <c r="AT52" s="346">
        <v>2014</v>
      </c>
      <c r="AU52" s="331">
        <v>50</v>
      </c>
      <c r="AV52" s="332" t="s">
        <v>1562</v>
      </c>
      <c r="AW52" s="346">
        <v>2014</v>
      </c>
      <c r="AX52" s="331">
        <v>100</v>
      </c>
      <c r="AY52" s="331" t="s">
        <v>1563</v>
      </c>
    </row>
    <row r="53" spans="1:1024" ht="24.75" customHeight="1">
      <c r="A53" s="323">
        <v>2015</v>
      </c>
      <c r="B53" s="230">
        <f t="shared" si="7"/>
        <v>69.444444444444443</v>
      </c>
      <c r="C53" s="335"/>
      <c r="D53" s="323">
        <v>2015</v>
      </c>
      <c r="E53" s="331">
        <v>0</v>
      </c>
      <c r="F53" s="332" t="s">
        <v>330</v>
      </c>
      <c r="G53" s="323">
        <v>2015</v>
      </c>
      <c r="H53" s="331">
        <v>25</v>
      </c>
      <c r="I53" s="332" t="s">
        <v>4236</v>
      </c>
      <c r="J53" s="323">
        <v>2015</v>
      </c>
      <c r="K53" s="331">
        <v>100</v>
      </c>
      <c r="L53" s="340"/>
      <c r="M53" s="323">
        <v>2015</v>
      </c>
      <c r="N53" s="331">
        <v>100</v>
      </c>
      <c r="O53" s="332" t="s">
        <v>329</v>
      </c>
      <c r="P53" s="323">
        <v>2015</v>
      </c>
      <c r="Q53" s="331">
        <v>100</v>
      </c>
      <c r="R53" s="332"/>
      <c r="S53" s="323">
        <v>2015</v>
      </c>
      <c r="T53" s="331">
        <v>100</v>
      </c>
      <c r="U53" s="332"/>
      <c r="V53" s="323">
        <v>2015</v>
      </c>
      <c r="W53" s="331">
        <v>100</v>
      </c>
      <c r="X53" s="332" t="s">
        <v>315</v>
      </c>
      <c r="Y53" s="346">
        <v>2015</v>
      </c>
      <c r="Z53" s="331">
        <v>100</v>
      </c>
      <c r="AA53" s="332"/>
      <c r="AB53" s="346">
        <v>2015</v>
      </c>
      <c r="AC53" s="331">
        <v>100</v>
      </c>
      <c r="AD53" s="332"/>
      <c r="AE53" s="346">
        <v>2015</v>
      </c>
      <c r="AF53" s="333">
        <f t="shared" ref="AF53:AF57" si="8">0.67*AI53+0.33*AL53</f>
        <v>100</v>
      </c>
      <c r="AG53" s="332"/>
      <c r="AH53" s="346">
        <v>2015</v>
      </c>
      <c r="AI53" s="331">
        <v>100</v>
      </c>
      <c r="AJ53" s="332" t="s">
        <v>327</v>
      </c>
      <c r="AK53" s="346">
        <v>2015</v>
      </c>
      <c r="AL53" s="331">
        <v>100</v>
      </c>
      <c r="AM53" s="332"/>
      <c r="AN53" s="346">
        <v>2015</v>
      </c>
      <c r="AO53" s="331">
        <v>100</v>
      </c>
      <c r="AP53" s="332" t="s">
        <v>326</v>
      </c>
      <c r="AQ53" s="346">
        <v>2015</v>
      </c>
      <c r="AR53" s="30">
        <v>50</v>
      </c>
      <c r="AS53" s="332" t="s">
        <v>331</v>
      </c>
      <c r="AT53" s="346">
        <v>2015</v>
      </c>
      <c r="AU53" s="331">
        <v>50</v>
      </c>
      <c r="AV53" s="332"/>
      <c r="AW53" s="346">
        <v>2015</v>
      </c>
      <c r="AX53" s="331">
        <v>100</v>
      </c>
      <c r="AY53" s="331"/>
    </row>
    <row r="54" spans="1:1024" ht="24.75" customHeight="1">
      <c r="A54" s="323">
        <v>2016</v>
      </c>
      <c r="B54" s="230">
        <f t="shared" si="7"/>
        <v>69.444444444444443</v>
      </c>
      <c r="C54" s="335"/>
      <c r="D54" s="323">
        <v>2016</v>
      </c>
      <c r="E54" s="331">
        <v>0</v>
      </c>
      <c r="F54" s="332" t="s">
        <v>330</v>
      </c>
      <c r="G54" s="323">
        <v>2016</v>
      </c>
      <c r="H54" s="331">
        <v>25</v>
      </c>
      <c r="I54" s="332" t="s">
        <v>4236</v>
      </c>
      <c r="J54" s="323">
        <v>2016</v>
      </c>
      <c r="K54" s="331">
        <v>100</v>
      </c>
      <c r="L54" s="331"/>
      <c r="M54" s="323">
        <v>2016</v>
      </c>
      <c r="N54" s="331">
        <v>100</v>
      </c>
      <c r="O54" s="332" t="s">
        <v>329</v>
      </c>
      <c r="P54" s="323">
        <v>2016</v>
      </c>
      <c r="Q54" s="331">
        <v>100</v>
      </c>
      <c r="R54" s="332"/>
      <c r="S54" s="323">
        <v>2016</v>
      </c>
      <c r="T54" s="331">
        <v>100</v>
      </c>
      <c r="U54" s="332"/>
      <c r="V54" s="323">
        <v>2016</v>
      </c>
      <c r="W54" s="331">
        <v>100</v>
      </c>
      <c r="X54" s="332" t="s">
        <v>315</v>
      </c>
      <c r="Y54" s="346">
        <v>2016</v>
      </c>
      <c r="Z54" s="331">
        <v>100</v>
      </c>
      <c r="AA54" s="332"/>
      <c r="AB54" s="346">
        <v>2016</v>
      </c>
      <c r="AC54" s="331">
        <v>100</v>
      </c>
      <c r="AD54" s="332"/>
      <c r="AE54" s="346">
        <v>2016</v>
      </c>
      <c r="AF54" s="333">
        <f t="shared" si="8"/>
        <v>100</v>
      </c>
      <c r="AG54" s="332"/>
      <c r="AH54" s="346">
        <v>2016</v>
      </c>
      <c r="AI54" s="331">
        <v>100</v>
      </c>
      <c r="AJ54" s="332" t="s">
        <v>327</v>
      </c>
      <c r="AK54" s="346">
        <v>2016</v>
      </c>
      <c r="AL54" s="331">
        <v>100</v>
      </c>
      <c r="AM54" s="332"/>
      <c r="AN54" s="346">
        <v>2016</v>
      </c>
      <c r="AO54" s="331">
        <v>100</v>
      </c>
      <c r="AP54" s="332" t="s">
        <v>326</v>
      </c>
      <c r="AQ54" s="346">
        <v>2016</v>
      </c>
      <c r="AR54" s="30">
        <v>50</v>
      </c>
      <c r="AS54" s="332" t="s">
        <v>331</v>
      </c>
      <c r="AT54" s="346">
        <v>2016</v>
      </c>
      <c r="AU54" s="331">
        <v>50</v>
      </c>
      <c r="AV54" s="332"/>
      <c r="AW54" s="346">
        <v>2016</v>
      </c>
      <c r="AX54" s="331">
        <v>100</v>
      </c>
      <c r="AY54" s="331"/>
    </row>
    <row r="55" spans="1:1024" ht="24.75" customHeight="1">
      <c r="A55" s="323">
        <v>2017</v>
      </c>
      <c r="B55" s="230">
        <f t="shared" si="7"/>
        <v>69.444444444444443</v>
      </c>
      <c r="C55" s="335"/>
      <c r="D55" s="323">
        <v>2017</v>
      </c>
      <c r="E55" s="331">
        <v>0</v>
      </c>
      <c r="F55" s="332" t="s">
        <v>330</v>
      </c>
      <c r="G55" s="323">
        <v>2017</v>
      </c>
      <c r="H55" s="331">
        <v>25</v>
      </c>
      <c r="I55" s="332" t="s">
        <v>4236</v>
      </c>
      <c r="J55" s="323">
        <v>2017</v>
      </c>
      <c r="K55" s="331">
        <v>100</v>
      </c>
      <c r="L55" s="331"/>
      <c r="M55" s="323">
        <v>2017</v>
      </c>
      <c r="N55" s="331">
        <v>100</v>
      </c>
      <c r="O55" s="332" t="s">
        <v>329</v>
      </c>
      <c r="P55" s="323">
        <v>2017</v>
      </c>
      <c r="Q55" s="331">
        <v>100</v>
      </c>
      <c r="R55" s="332"/>
      <c r="S55" s="323">
        <v>2017</v>
      </c>
      <c r="T55" s="331">
        <v>100</v>
      </c>
      <c r="U55" s="332"/>
      <c r="V55" s="323">
        <v>2017</v>
      </c>
      <c r="W55" s="331">
        <v>100</v>
      </c>
      <c r="X55" s="332" t="s">
        <v>315</v>
      </c>
      <c r="Y55" s="346">
        <v>2017</v>
      </c>
      <c r="Z55" s="331">
        <v>100</v>
      </c>
      <c r="AA55" s="332"/>
      <c r="AB55" s="346">
        <v>2017</v>
      </c>
      <c r="AC55" s="331">
        <v>100</v>
      </c>
      <c r="AD55" s="332"/>
      <c r="AE55" s="346">
        <v>2017</v>
      </c>
      <c r="AF55" s="333">
        <f t="shared" si="8"/>
        <v>100</v>
      </c>
      <c r="AG55" s="332"/>
      <c r="AH55" s="346">
        <v>2017</v>
      </c>
      <c r="AI55" s="331">
        <v>100</v>
      </c>
      <c r="AJ55" s="332" t="s">
        <v>327</v>
      </c>
      <c r="AK55" s="346">
        <v>2017</v>
      </c>
      <c r="AL55" s="331">
        <v>100</v>
      </c>
      <c r="AM55" s="332"/>
      <c r="AN55" s="346">
        <v>2017</v>
      </c>
      <c r="AO55" s="331">
        <v>100</v>
      </c>
      <c r="AP55" s="332" t="s">
        <v>326</v>
      </c>
      <c r="AQ55" s="346">
        <v>2017</v>
      </c>
      <c r="AR55" s="331">
        <v>0</v>
      </c>
      <c r="AS55" s="332" t="s">
        <v>325</v>
      </c>
      <c r="AT55" s="346">
        <v>2017</v>
      </c>
      <c r="AU55" s="331">
        <v>100</v>
      </c>
      <c r="AV55" s="332" t="s">
        <v>324</v>
      </c>
      <c r="AW55" s="346">
        <v>2017</v>
      </c>
      <c r="AX55" s="331">
        <v>100</v>
      </c>
      <c r="AY55" s="331"/>
    </row>
    <row r="56" spans="1:1024" ht="24.75" customHeight="1">
      <c r="A56" s="323">
        <v>2018</v>
      </c>
      <c r="B56" s="230">
        <f t="shared" si="7"/>
        <v>69.444444444444443</v>
      </c>
      <c r="C56" s="335"/>
      <c r="D56" s="323">
        <v>2018</v>
      </c>
      <c r="E56" s="331">
        <v>0</v>
      </c>
      <c r="F56" s="332" t="s">
        <v>330</v>
      </c>
      <c r="G56" s="323">
        <v>2018</v>
      </c>
      <c r="H56" s="331">
        <v>25</v>
      </c>
      <c r="I56" s="332" t="s">
        <v>4236</v>
      </c>
      <c r="J56" s="323">
        <v>2018</v>
      </c>
      <c r="K56" s="331">
        <v>100</v>
      </c>
      <c r="L56" s="331"/>
      <c r="M56" s="323">
        <v>2018</v>
      </c>
      <c r="N56" s="331">
        <v>100</v>
      </c>
      <c r="O56" s="332" t="s">
        <v>329</v>
      </c>
      <c r="P56" s="323">
        <v>2018</v>
      </c>
      <c r="Q56" s="331">
        <v>100</v>
      </c>
      <c r="R56" s="332"/>
      <c r="S56" s="323">
        <v>2018</v>
      </c>
      <c r="T56" s="331">
        <v>100</v>
      </c>
      <c r="U56" s="332"/>
      <c r="V56" s="323">
        <v>2018</v>
      </c>
      <c r="W56" s="331">
        <v>100</v>
      </c>
      <c r="X56" s="332" t="s">
        <v>315</v>
      </c>
      <c r="Y56" s="346">
        <v>2018</v>
      </c>
      <c r="Z56" s="331">
        <v>100</v>
      </c>
      <c r="AA56" s="332"/>
      <c r="AB56" s="346">
        <v>2018</v>
      </c>
      <c r="AC56" s="331">
        <v>100</v>
      </c>
      <c r="AD56" s="332"/>
      <c r="AE56" s="346">
        <v>2018</v>
      </c>
      <c r="AF56" s="333">
        <f t="shared" si="8"/>
        <v>100</v>
      </c>
      <c r="AG56" s="332"/>
      <c r="AH56" s="346">
        <v>2018</v>
      </c>
      <c r="AI56" s="331">
        <v>100</v>
      </c>
      <c r="AJ56" s="332" t="s">
        <v>327</v>
      </c>
      <c r="AK56" s="346">
        <v>2018</v>
      </c>
      <c r="AL56" s="331">
        <v>100</v>
      </c>
      <c r="AM56" s="332"/>
      <c r="AN56" s="346">
        <v>2018</v>
      </c>
      <c r="AO56" s="331">
        <v>100</v>
      </c>
      <c r="AP56" s="332" t="s">
        <v>326</v>
      </c>
      <c r="AQ56" s="346">
        <v>2018</v>
      </c>
      <c r="AR56" s="331">
        <v>0</v>
      </c>
      <c r="AS56" s="332" t="s">
        <v>325</v>
      </c>
      <c r="AT56" s="346">
        <v>2018</v>
      </c>
      <c r="AU56" s="331">
        <v>100</v>
      </c>
      <c r="AV56" s="332" t="s">
        <v>324</v>
      </c>
      <c r="AW56" s="346">
        <v>2018</v>
      </c>
      <c r="AX56" s="331">
        <v>100</v>
      </c>
      <c r="AY56" s="331"/>
    </row>
    <row r="57" spans="1:1024" ht="24.75" customHeight="1">
      <c r="A57" s="323">
        <v>2019</v>
      </c>
      <c r="B57" s="230">
        <f t="shared" si="7"/>
        <v>69.444444444444443</v>
      </c>
      <c r="C57" s="335"/>
      <c r="D57" s="323">
        <v>2019</v>
      </c>
      <c r="E57" s="331">
        <v>0</v>
      </c>
      <c r="F57" s="332" t="s">
        <v>330</v>
      </c>
      <c r="G57" s="323">
        <v>2019</v>
      </c>
      <c r="H57" s="340">
        <v>25</v>
      </c>
      <c r="I57" s="332" t="s">
        <v>4236</v>
      </c>
      <c r="J57" s="323">
        <v>2019</v>
      </c>
      <c r="K57" s="340">
        <v>100</v>
      </c>
      <c r="L57" s="340"/>
      <c r="M57" s="323">
        <v>2019</v>
      </c>
      <c r="N57" s="340">
        <v>100</v>
      </c>
      <c r="O57" s="332" t="s">
        <v>329</v>
      </c>
      <c r="P57" s="323">
        <v>2019</v>
      </c>
      <c r="Q57" s="340">
        <v>100</v>
      </c>
      <c r="R57" s="332"/>
      <c r="S57" s="323">
        <v>2019</v>
      </c>
      <c r="T57" s="331">
        <v>100</v>
      </c>
      <c r="U57" s="332"/>
      <c r="V57" s="323">
        <v>2019</v>
      </c>
      <c r="W57" s="331">
        <v>100</v>
      </c>
      <c r="X57" s="332" t="s">
        <v>315</v>
      </c>
      <c r="Y57" s="346">
        <v>2019</v>
      </c>
      <c r="Z57" s="331">
        <v>100</v>
      </c>
      <c r="AA57" s="332"/>
      <c r="AB57" s="346">
        <v>2019</v>
      </c>
      <c r="AC57" s="331">
        <v>100</v>
      </c>
      <c r="AD57" s="332"/>
      <c r="AE57" s="346">
        <v>2019</v>
      </c>
      <c r="AF57" s="333">
        <f t="shared" si="8"/>
        <v>100</v>
      </c>
      <c r="AG57" s="332"/>
      <c r="AH57" s="346">
        <v>2019</v>
      </c>
      <c r="AI57" s="331">
        <v>100</v>
      </c>
      <c r="AJ57" s="332" t="s">
        <v>327</v>
      </c>
      <c r="AK57" s="346">
        <v>2019</v>
      </c>
      <c r="AL57" s="331">
        <v>100</v>
      </c>
      <c r="AM57" s="332"/>
      <c r="AN57" s="346">
        <v>2019</v>
      </c>
      <c r="AO57" s="340">
        <v>100</v>
      </c>
      <c r="AP57" s="332" t="s">
        <v>326</v>
      </c>
      <c r="AQ57" s="346">
        <v>2019</v>
      </c>
      <c r="AR57" s="340">
        <v>0</v>
      </c>
      <c r="AS57" s="332" t="s">
        <v>325</v>
      </c>
      <c r="AT57" s="346">
        <v>2019</v>
      </c>
      <c r="AU57" s="340">
        <v>100</v>
      </c>
      <c r="AV57" s="332" t="s">
        <v>324</v>
      </c>
      <c r="AW57" s="346">
        <v>2019</v>
      </c>
      <c r="AX57" s="340">
        <v>100</v>
      </c>
      <c r="AY57" s="331"/>
    </row>
    <row r="58" spans="1:1024" ht="24.75" customHeight="1">
      <c r="A58" s="334"/>
      <c r="B58" s="334"/>
      <c r="C58" s="334"/>
      <c r="D58" s="334"/>
      <c r="E58" s="334"/>
      <c r="F58" s="334"/>
      <c r="G58" s="334"/>
      <c r="H58" s="334"/>
      <c r="I58" s="334"/>
      <c r="J58" s="334"/>
      <c r="K58" s="334"/>
      <c r="L58" s="334"/>
      <c r="M58" s="334"/>
      <c r="N58" s="334"/>
      <c r="AD58" s="337"/>
    </row>
    <row r="59" spans="1:1024" ht="24.75" customHeight="1">
      <c r="A59" s="223" t="s">
        <v>114</v>
      </c>
      <c r="B59" s="630" t="s">
        <v>216</v>
      </c>
      <c r="C59" s="630"/>
      <c r="D59" s="630"/>
      <c r="E59" s="630"/>
      <c r="F59" s="630"/>
      <c r="G59" s="630"/>
      <c r="H59" s="630"/>
      <c r="I59" s="630"/>
      <c r="J59" s="630"/>
      <c r="K59" s="630"/>
      <c r="L59" s="630"/>
      <c r="M59" s="630"/>
      <c r="N59" s="630"/>
      <c r="O59" s="630"/>
      <c r="P59" s="630"/>
      <c r="Q59" s="630"/>
      <c r="R59" s="630"/>
      <c r="S59" s="630"/>
      <c r="T59" s="630"/>
      <c r="U59" s="630"/>
      <c r="V59" s="630"/>
      <c r="W59" s="630"/>
      <c r="X59" s="630"/>
      <c r="Y59" s="630"/>
      <c r="Z59" s="630"/>
      <c r="AA59" s="630"/>
      <c r="AB59" s="630"/>
      <c r="AC59" s="630"/>
      <c r="AD59" s="630"/>
      <c r="AE59" s="630"/>
      <c r="AF59" s="630"/>
      <c r="AG59" s="630"/>
      <c r="AH59" s="630"/>
      <c r="AI59" s="630"/>
      <c r="AJ59" s="630"/>
      <c r="AK59" s="630"/>
      <c r="AL59" s="630"/>
      <c r="AM59" s="630"/>
    </row>
    <row r="60" spans="1:1024" ht="24.75" customHeight="1">
      <c r="A60" s="223" t="s">
        <v>106</v>
      </c>
      <c r="B60" s="625" t="s">
        <v>28</v>
      </c>
      <c r="C60" s="625"/>
      <c r="D60" s="223" t="s">
        <v>106</v>
      </c>
      <c r="E60" s="620" t="s">
        <v>29</v>
      </c>
      <c r="F60" s="620"/>
      <c r="G60" s="223" t="s">
        <v>106</v>
      </c>
      <c r="H60" s="620" t="s">
        <v>30</v>
      </c>
      <c r="I60" s="620"/>
      <c r="J60" s="223" t="s">
        <v>106</v>
      </c>
      <c r="K60" s="620" t="s">
        <v>31</v>
      </c>
      <c r="L60" s="620"/>
      <c r="M60" s="223" t="s">
        <v>106</v>
      </c>
      <c r="N60" s="620" t="s">
        <v>32</v>
      </c>
      <c r="O60" s="620"/>
      <c r="P60" s="223" t="s">
        <v>106</v>
      </c>
      <c r="Q60" s="619"/>
      <c r="R60" s="619"/>
      <c r="S60" s="223" t="s">
        <v>106</v>
      </c>
      <c r="T60" s="619"/>
      <c r="U60" s="619"/>
      <c r="V60" s="223" t="s">
        <v>106</v>
      </c>
      <c r="W60" s="619"/>
      <c r="X60" s="619"/>
      <c r="Y60" s="223" t="s">
        <v>106</v>
      </c>
      <c r="Z60" s="620" t="s">
        <v>36</v>
      </c>
      <c r="AA60" s="620"/>
      <c r="AB60" s="223" t="s">
        <v>106</v>
      </c>
      <c r="AC60" s="620" t="s">
        <v>37</v>
      </c>
      <c r="AD60" s="620"/>
      <c r="AE60" s="223" t="s">
        <v>106</v>
      </c>
      <c r="AF60" s="620" t="s">
        <v>38</v>
      </c>
      <c r="AG60" s="620"/>
      <c r="AH60" s="223" t="s">
        <v>106</v>
      </c>
      <c r="AI60" s="619"/>
      <c r="AJ60" s="619"/>
      <c r="AK60" s="223" t="s">
        <v>106</v>
      </c>
      <c r="AL60" s="619"/>
      <c r="AM60" s="619"/>
      <c r="AMH60" s="328"/>
      <c r="AMI60" s="328"/>
      <c r="AMJ60" s="328"/>
    </row>
    <row r="61" spans="1:1024" ht="24.75" customHeight="1">
      <c r="A61" s="223" t="s">
        <v>105</v>
      </c>
      <c r="B61" s="614"/>
      <c r="C61" s="615"/>
      <c r="D61" s="223" t="s">
        <v>105</v>
      </c>
      <c r="E61" s="616"/>
      <c r="F61" s="617"/>
      <c r="G61" s="223" t="s">
        <v>105</v>
      </c>
      <c r="H61" s="619"/>
      <c r="I61" s="619"/>
      <c r="J61" s="223" t="s">
        <v>105</v>
      </c>
      <c r="K61" s="619"/>
      <c r="L61" s="619"/>
      <c r="M61" s="223" t="s">
        <v>105</v>
      </c>
      <c r="N61" s="619"/>
      <c r="O61" s="619"/>
      <c r="P61" s="223" t="s">
        <v>105</v>
      </c>
      <c r="Q61" s="618" t="s">
        <v>33</v>
      </c>
      <c r="R61" s="618"/>
      <c r="S61" s="223" t="s">
        <v>105</v>
      </c>
      <c r="T61" s="618" t="s">
        <v>34</v>
      </c>
      <c r="U61" s="618"/>
      <c r="V61" s="223" t="s">
        <v>105</v>
      </c>
      <c r="W61" s="618" t="s">
        <v>35</v>
      </c>
      <c r="X61" s="618"/>
      <c r="Y61" s="223" t="s">
        <v>105</v>
      </c>
      <c r="Z61" s="616"/>
      <c r="AA61" s="617"/>
      <c r="AB61" s="223" t="s">
        <v>105</v>
      </c>
      <c r="AC61" s="619"/>
      <c r="AD61" s="619"/>
      <c r="AE61" s="223" t="s">
        <v>105</v>
      </c>
      <c r="AF61" s="616"/>
      <c r="AG61" s="617"/>
      <c r="AH61" s="223" t="s">
        <v>105</v>
      </c>
      <c r="AI61" s="618" t="s">
        <v>39</v>
      </c>
      <c r="AJ61" s="618"/>
      <c r="AK61" s="223" t="s">
        <v>105</v>
      </c>
      <c r="AL61" s="618" t="s">
        <v>40</v>
      </c>
      <c r="AM61" s="618"/>
      <c r="AMH61" s="328"/>
      <c r="AMI61" s="328"/>
      <c r="AMJ61" s="328"/>
    </row>
    <row r="62" spans="1:1024" ht="24.75" customHeight="1">
      <c r="A62" s="323" t="s">
        <v>284</v>
      </c>
      <c r="B62" s="621" t="s">
        <v>130</v>
      </c>
      <c r="C62" s="621"/>
      <c r="D62" s="323" t="s">
        <v>284</v>
      </c>
      <c r="E62" s="621" t="s">
        <v>214</v>
      </c>
      <c r="F62" s="621"/>
      <c r="G62" s="323" t="s">
        <v>284</v>
      </c>
      <c r="H62" s="621" t="s">
        <v>213</v>
      </c>
      <c r="I62" s="621"/>
      <c r="J62" s="323" t="s">
        <v>284</v>
      </c>
      <c r="K62" s="621" t="s">
        <v>212</v>
      </c>
      <c r="L62" s="621"/>
      <c r="M62" s="323" t="s">
        <v>284</v>
      </c>
      <c r="N62" s="621" t="s">
        <v>323</v>
      </c>
      <c r="O62" s="621"/>
      <c r="P62" s="323" t="s">
        <v>284</v>
      </c>
      <c r="Q62" s="621" t="s">
        <v>323</v>
      </c>
      <c r="R62" s="621"/>
      <c r="S62" s="323" t="s">
        <v>284</v>
      </c>
      <c r="T62" s="621" t="s">
        <v>210</v>
      </c>
      <c r="U62" s="621"/>
      <c r="V62" s="323" t="s">
        <v>284</v>
      </c>
      <c r="W62" s="621" t="s">
        <v>209</v>
      </c>
      <c r="X62" s="621"/>
      <c r="Y62" s="346" t="s">
        <v>284</v>
      </c>
      <c r="Z62" s="621" t="s">
        <v>208</v>
      </c>
      <c r="AA62" s="621"/>
      <c r="AB62" s="346" t="s">
        <v>284</v>
      </c>
      <c r="AC62" s="621" t="s">
        <v>207</v>
      </c>
      <c r="AD62" s="621"/>
      <c r="AE62" s="346" t="s">
        <v>284</v>
      </c>
      <c r="AF62" s="621" t="s">
        <v>206</v>
      </c>
      <c r="AG62" s="621"/>
      <c r="AH62" s="346" t="s">
        <v>284</v>
      </c>
      <c r="AI62" s="621" t="s">
        <v>205</v>
      </c>
      <c r="AJ62" s="621"/>
      <c r="AK62" s="346" t="s">
        <v>284</v>
      </c>
      <c r="AL62" s="621" t="s">
        <v>322</v>
      </c>
      <c r="AM62" s="621"/>
      <c r="AMH62" s="328"/>
      <c r="AMI62" s="328"/>
      <c r="AMJ62" s="328"/>
    </row>
    <row r="63" spans="1:1024" ht="24.75" customHeight="1">
      <c r="A63" s="323" t="s">
        <v>283</v>
      </c>
      <c r="B63" s="621" t="s">
        <v>90</v>
      </c>
      <c r="C63" s="621"/>
      <c r="D63" s="323" t="s">
        <v>283</v>
      </c>
      <c r="E63" s="622" t="s">
        <v>203</v>
      </c>
      <c r="F63" s="622"/>
      <c r="G63" s="323" t="s">
        <v>283</v>
      </c>
      <c r="H63" s="622" t="s">
        <v>1663</v>
      </c>
      <c r="I63" s="622"/>
      <c r="J63" s="323" t="s">
        <v>283</v>
      </c>
      <c r="K63" s="622" t="s">
        <v>201</v>
      </c>
      <c r="L63" s="622"/>
      <c r="M63" s="323" t="s">
        <v>283</v>
      </c>
      <c r="N63" s="622" t="s">
        <v>200</v>
      </c>
      <c r="O63" s="622"/>
      <c r="P63" s="323" t="s">
        <v>283</v>
      </c>
      <c r="Q63" s="622" t="s">
        <v>199</v>
      </c>
      <c r="R63" s="622"/>
      <c r="S63" s="323" t="s">
        <v>283</v>
      </c>
      <c r="T63" s="622" t="s">
        <v>321</v>
      </c>
      <c r="U63" s="622"/>
      <c r="V63" s="323" t="s">
        <v>283</v>
      </c>
      <c r="W63" s="622" t="s">
        <v>197</v>
      </c>
      <c r="X63" s="622"/>
      <c r="Y63" s="346" t="s">
        <v>283</v>
      </c>
      <c r="Z63" s="622" t="s">
        <v>320</v>
      </c>
      <c r="AA63" s="622"/>
      <c r="AB63" s="346" t="s">
        <v>283</v>
      </c>
      <c r="AC63" s="622" t="s">
        <v>195</v>
      </c>
      <c r="AD63" s="622"/>
      <c r="AE63" s="346" t="s">
        <v>283</v>
      </c>
      <c r="AF63" s="631"/>
      <c r="AG63" s="631"/>
      <c r="AH63" s="346" t="s">
        <v>283</v>
      </c>
      <c r="AI63" s="622" t="s">
        <v>194</v>
      </c>
      <c r="AJ63" s="622"/>
      <c r="AK63" s="346" t="s">
        <v>283</v>
      </c>
      <c r="AL63" s="622" t="s">
        <v>193</v>
      </c>
      <c r="AM63" s="622"/>
      <c r="AMH63" s="328"/>
      <c r="AMI63" s="328"/>
      <c r="AMJ63" s="328"/>
    </row>
    <row r="64" spans="1:1024" ht="24.75" customHeight="1">
      <c r="A64" s="323" t="s">
        <v>282</v>
      </c>
      <c r="B64" s="622" t="s">
        <v>79</v>
      </c>
      <c r="C64" s="622"/>
      <c r="D64" s="323" t="s">
        <v>282</v>
      </c>
      <c r="E64" s="622" t="s">
        <v>4276</v>
      </c>
      <c r="F64" s="622"/>
      <c r="G64" s="323" t="s">
        <v>282</v>
      </c>
      <c r="H64" s="622" t="s">
        <v>4277</v>
      </c>
      <c r="I64" s="622"/>
      <c r="J64" s="323" t="s">
        <v>282</v>
      </c>
      <c r="K64" s="622" t="s">
        <v>4890</v>
      </c>
      <c r="L64" s="622"/>
      <c r="M64" s="323" t="s">
        <v>282</v>
      </c>
      <c r="N64" s="622" t="s">
        <v>79</v>
      </c>
      <c r="O64" s="622"/>
      <c r="P64" s="323" t="s">
        <v>282</v>
      </c>
      <c r="Q64" s="622" t="s">
        <v>4278</v>
      </c>
      <c r="R64" s="622"/>
      <c r="S64" s="323" t="s">
        <v>282</v>
      </c>
      <c r="T64" s="622" t="s">
        <v>4279</v>
      </c>
      <c r="U64" s="622"/>
      <c r="V64" s="323" t="s">
        <v>282</v>
      </c>
      <c r="W64" s="622" t="s">
        <v>4280</v>
      </c>
      <c r="X64" s="622"/>
      <c r="Y64" s="346" t="s">
        <v>282</v>
      </c>
      <c r="Z64" s="622" t="s">
        <v>4281</v>
      </c>
      <c r="AA64" s="622"/>
      <c r="AB64" s="346" t="s">
        <v>282</v>
      </c>
      <c r="AC64" s="622" t="s">
        <v>4282</v>
      </c>
      <c r="AD64" s="622"/>
      <c r="AE64" s="346" t="s">
        <v>282</v>
      </c>
      <c r="AF64" s="622" t="s">
        <v>4877</v>
      </c>
      <c r="AG64" s="622"/>
      <c r="AH64" s="346" t="s">
        <v>282</v>
      </c>
      <c r="AI64" s="622" t="s">
        <v>4283</v>
      </c>
      <c r="AJ64" s="622"/>
      <c r="AK64" s="346" t="s">
        <v>282</v>
      </c>
      <c r="AL64" s="622" t="s">
        <v>4284</v>
      </c>
      <c r="AM64" s="622"/>
      <c r="AMH64" s="328"/>
      <c r="AMI64" s="328"/>
      <c r="AMJ64" s="328"/>
    </row>
    <row r="65" spans="1:1024" ht="24.75" customHeight="1">
      <c r="A65" s="323" t="s">
        <v>0</v>
      </c>
      <c r="B65" s="323" t="s">
        <v>77</v>
      </c>
      <c r="C65" s="323" t="s">
        <v>76</v>
      </c>
      <c r="D65" s="323" t="s">
        <v>0</v>
      </c>
      <c r="E65" s="323" t="s">
        <v>77</v>
      </c>
      <c r="F65" s="323" t="s">
        <v>76</v>
      </c>
      <c r="G65" s="323" t="s">
        <v>0</v>
      </c>
      <c r="H65" s="323" t="s">
        <v>77</v>
      </c>
      <c r="I65" s="323" t="s">
        <v>76</v>
      </c>
      <c r="J65" s="323" t="s">
        <v>0</v>
      </c>
      <c r="K65" s="323" t="s">
        <v>77</v>
      </c>
      <c r="L65" s="323" t="s">
        <v>76</v>
      </c>
      <c r="M65" s="323" t="s">
        <v>0</v>
      </c>
      <c r="N65" s="323" t="s">
        <v>77</v>
      </c>
      <c r="O65" s="323" t="s">
        <v>76</v>
      </c>
      <c r="P65" s="323" t="s">
        <v>0</v>
      </c>
      <c r="Q65" s="323" t="s">
        <v>77</v>
      </c>
      <c r="R65" s="323" t="s">
        <v>76</v>
      </c>
      <c r="S65" s="323" t="s">
        <v>0</v>
      </c>
      <c r="T65" s="323" t="s">
        <v>77</v>
      </c>
      <c r="U65" s="323" t="s">
        <v>76</v>
      </c>
      <c r="V65" s="323" t="s">
        <v>0</v>
      </c>
      <c r="W65" s="323" t="s">
        <v>77</v>
      </c>
      <c r="X65" s="323" t="s">
        <v>76</v>
      </c>
      <c r="Y65" s="346" t="s">
        <v>0</v>
      </c>
      <c r="Z65" s="437" t="s">
        <v>77</v>
      </c>
      <c r="AA65" s="437" t="s">
        <v>76</v>
      </c>
      <c r="AB65" s="437" t="s">
        <v>0</v>
      </c>
      <c r="AC65" s="437" t="s">
        <v>77</v>
      </c>
      <c r="AD65" s="437" t="s">
        <v>76</v>
      </c>
      <c r="AE65" s="437" t="s">
        <v>0</v>
      </c>
      <c r="AF65" s="437" t="s">
        <v>77</v>
      </c>
      <c r="AG65" s="437" t="s">
        <v>76</v>
      </c>
      <c r="AH65" s="437" t="s">
        <v>0</v>
      </c>
      <c r="AI65" s="437" t="s">
        <v>77</v>
      </c>
      <c r="AJ65" s="437" t="s">
        <v>76</v>
      </c>
      <c r="AK65" s="437" t="s">
        <v>0</v>
      </c>
      <c r="AL65" s="437" t="s">
        <v>77</v>
      </c>
      <c r="AM65" s="437" t="s">
        <v>76</v>
      </c>
      <c r="AMH65" s="328"/>
      <c r="AMI65" s="328"/>
      <c r="AMJ65" s="328"/>
    </row>
    <row r="66" spans="1:1024" s="329" customFormat="1" ht="24.75" customHeight="1">
      <c r="A66" s="346">
        <v>2007</v>
      </c>
      <c r="B66" s="5"/>
      <c r="C66" s="378"/>
      <c r="D66" s="346">
        <v>2007</v>
      </c>
      <c r="E66" s="378"/>
      <c r="F66" s="378"/>
      <c r="G66" s="346">
        <v>2007</v>
      </c>
      <c r="H66" s="378"/>
      <c r="I66" s="378"/>
      <c r="J66" s="346">
        <v>2007</v>
      </c>
      <c r="K66" s="378"/>
      <c r="L66" s="378"/>
      <c r="M66" s="346">
        <v>2007</v>
      </c>
      <c r="N66" s="333" t="e">
        <f t="shared" ref="N66:N72" si="9">AVERAGE(Q66,T66,W66)</f>
        <v>#DIV/0!</v>
      </c>
      <c r="O66" s="378"/>
      <c r="P66" s="346">
        <v>2007</v>
      </c>
      <c r="Q66" s="378"/>
      <c r="R66" s="378"/>
      <c r="S66" s="346">
        <v>2007</v>
      </c>
      <c r="T66" s="378"/>
      <c r="U66" s="378"/>
      <c r="V66" s="346">
        <v>2007</v>
      </c>
      <c r="W66" s="378"/>
      <c r="X66" s="378"/>
      <c r="Y66" s="346">
        <v>2007</v>
      </c>
      <c r="Z66" s="378"/>
      <c r="AA66" s="378"/>
      <c r="AB66" s="346">
        <v>2007</v>
      </c>
      <c r="AC66" s="378"/>
      <c r="AD66" s="378"/>
      <c r="AE66" s="346">
        <v>2007</v>
      </c>
      <c r="AF66" s="378"/>
      <c r="AG66" s="378"/>
      <c r="AH66" s="346">
        <v>2007</v>
      </c>
      <c r="AI66" s="378"/>
      <c r="AJ66" s="378"/>
      <c r="AK66" s="346">
        <v>2007</v>
      </c>
      <c r="AL66" s="378"/>
      <c r="AM66" s="378"/>
    </row>
    <row r="67" spans="1:1024" s="329" customFormat="1" ht="24.75" customHeight="1">
      <c r="A67" s="346">
        <v>2008</v>
      </c>
      <c r="B67" s="5"/>
      <c r="C67" s="378"/>
      <c r="D67" s="346">
        <v>2008</v>
      </c>
      <c r="E67" s="378"/>
      <c r="F67" s="378"/>
      <c r="G67" s="346">
        <v>2008</v>
      </c>
      <c r="H67" s="378"/>
      <c r="I67" s="378"/>
      <c r="J67" s="346">
        <v>2008</v>
      </c>
      <c r="K67" s="378"/>
      <c r="L67" s="378"/>
      <c r="M67" s="346">
        <v>2008</v>
      </c>
      <c r="N67" s="333" t="e">
        <f t="shared" si="9"/>
        <v>#DIV/0!</v>
      </c>
      <c r="O67" s="378"/>
      <c r="P67" s="346">
        <v>2008</v>
      </c>
      <c r="Q67" s="378"/>
      <c r="R67" s="378"/>
      <c r="S67" s="346">
        <v>2008</v>
      </c>
      <c r="T67" s="378"/>
      <c r="U67" s="378"/>
      <c r="V67" s="346">
        <v>2008</v>
      </c>
      <c r="W67" s="378"/>
      <c r="X67" s="378"/>
      <c r="Y67" s="346">
        <v>2008</v>
      </c>
      <c r="Z67" s="378"/>
      <c r="AA67" s="378"/>
      <c r="AB67" s="346">
        <v>2008</v>
      </c>
      <c r="AC67" s="378"/>
      <c r="AD67" s="378"/>
      <c r="AE67" s="346">
        <v>2008</v>
      </c>
      <c r="AF67" s="378"/>
      <c r="AG67" s="378"/>
      <c r="AH67" s="346">
        <v>2008</v>
      </c>
      <c r="AI67" s="378"/>
      <c r="AJ67" s="378"/>
      <c r="AK67" s="346">
        <v>2008</v>
      </c>
      <c r="AL67" s="378"/>
      <c r="AM67" s="378"/>
    </row>
    <row r="68" spans="1:1024" s="329" customFormat="1" ht="24.75" customHeight="1">
      <c r="A68" s="346">
        <v>2009</v>
      </c>
      <c r="B68" s="5"/>
      <c r="C68" s="378"/>
      <c r="D68" s="346">
        <v>2009</v>
      </c>
      <c r="E68" s="378"/>
      <c r="F68" s="378"/>
      <c r="G68" s="346">
        <v>2009</v>
      </c>
      <c r="H68" s="378"/>
      <c r="I68" s="378"/>
      <c r="J68" s="346">
        <v>2009</v>
      </c>
      <c r="K68" s="378"/>
      <c r="L68" s="378"/>
      <c r="M68" s="346">
        <v>2009</v>
      </c>
      <c r="N68" s="333" t="e">
        <f t="shared" si="9"/>
        <v>#DIV/0!</v>
      </c>
      <c r="O68" s="378"/>
      <c r="P68" s="346">
        <v>2009</v>
      </c>
      <c r="Q68" s="378"/>
      <c r="R68" s="378"/>
      <c r="S68" s="346">
        <v>2009</v>
      </c>
      <c r="T68" s="378"/>
      <c r="U68" s="378"/>
      <c r="V68" s="346">
        <v>2009</v>
      </c>
      <c r="W68" s="378"/>
      <c r="X68" s="378"/>
      <c r="Y68" s="346">
        <v>2009</v>
      </c>
      <c r="Z68" s="378"/>
      <c r="AA68" s="378"/>
      <c r="AB68" s="346">
        <v>2009</v>
      </c>
      <c r="AC68" s="378"/>
      <c r="AD68" s="378"/>
      <c r="AE68" s="346">
        <v>2009</v>
      </c>
      <c r="AF68" s="378"/>
      <c r="AG68" s="378"/>
      <c r="AH68" s="346">
        <v>2009</v>
      </c>
      <c r="AI68" s="378"/>
      <c r="AJ68" s="378"/>
      <c r="AK68" s="346">
        <v>2009</v>
      </c>
      <c r="AL68" s="378"/>
      <c r="AM68" s="378"/>
    </row>
    <row r="69" spans="1:1024" s="329" customFormat="1" ht="24.75" customHeight="1">
      <c r="A69" s="346">
        <v>2010</v>
      </c>
      <c r="B69" s="5" t="e">
        <f t="shared" ref="B69:B72" si="10">AVERAGE(E69,H69,K69,N69,Z69,AC69,AF69)</f>
        <v>#DIV/0!</v>
      </c>
      <c r="C69" s="378"/>
      <c r="D69" s="346">
        <v>2010</v>
      </c>
      <c r="E69" s="378"/>
      <c r="F69" s="378"/>
      <c r="G69" s="346">
        <v>2010</v>
      </c>
      <c r="H69" s="378"/>
      <c r="I69" s="378"/>
      <c r="J69" s="346">
        <v>2010</v>
      </c>
      <c r="K69" s="378"/>
      <c r="L69" s="378"/>
      <c r="M69" s="346">
        <v>2010</v>
      </c>
      <c r="N69" s="333" t="e">
        <f t="shared" si="9"/>
        <v>#DIV/0!</v>
      </c>
      <c r="O69" s="378"/>
      <c r="P69" s="346">
        <v>2010</v>
      </c>
      <c r="Q69" s="378"/>
      <c r="R69" s="378"/>
      <c r="S69" s="346">
        <v>2010</v>
      </c>
      <c r="T69" s="378"/>
      <c r="U69" s="378"/>
      <c r="V69" s="346">
        <v>2010</v>
      </c>
      <c r="W69" s="378"/>
      <c r="X69" s="378"/>
      <c r="Y69" s="346">
        <v>2010</v>
      </c>
      <c r="Z69" s="378"/>
      <c r="AA69" s="378"/>
      <c r="AB69" s="346">
        <v>2010</v>
      </c>
      <c r="AC69" s="378"/>
      <c r="AD69" s="378"/>
      <c r="AE69" s="346">
        <v>2010</v>
      </c>
      <c r="AF69" s="378"/>
      <c r="AG69" s="378"/>
      <c r="AH69" s="346">
        <v>2010</v>
      </c>
      <c r="AI69" s="378"/>
      <c r="AJ69" s="378"/>
      <c r="AK69" s="346">
        <v>2010</v>
      </c>
      <c r="AL69" s="378"/>
      <c r="AM69" s="378"/>
    </row>
    <row r="70" spans="1:1024" s="329" customFormat="1" ht="24.75" customHeight="1">
      <c r="A70" s="346">
        <v>2011</v>
      </c>
      <c r="B70" s="5" t="e">
        <f t="shared" si="10"/>
        <v>#DIV/0!</v>
      </c>
      <c r="C70" s="378"/>
      <c r="D70" s="346">
        <v>2011</v>
      </c>
      <c r="E70" s="378"/>
      <c r="F70" s="378"/>
      <c r="G70" s="346">
        <v>2011</v>
      </c>
      <c r="H70" s="378"/>
      <c r="I70" s="378"/>
      <c r="J70" s="346">
        <v>2011</v>
      </c>
      <c r="K70" s="378"/>
      <c r="L70" s="378"/>
      <c r="M70" s="346">
        <v>2011</v>
      </c>
      <c r="N70" s="333" t="e">
        <f t="shared" si="9"/>
        <v>#DIV/0!</v>
      </c>
      <c r="O70" s="378"/>
      <c r="P70" s="346">
        <v>2011</v>
      </c>
      <c r="Q70" s="378"/>
      <c r="R70" s="378"/>
      <c r="S70" s="346">
        <v>2011</v>
      </c>
      <c r="T70" s="378"/>
      <c r="U70" s="378"/>
      <c r="V70" s="346">
        <v>2011</v>
      </c>
      <c r="W70" s="378"/>
      <c r="X70" s="378"/>
      <c r="Y70" s="346">
        <v>2011</v>
      </c>
      <c r="Z70" s="378"/>
      <c r="AA70" s="378"/>
      <c r="AB70" s="346">
        <v>2011</v>
      </c>
      <c r="AC70" s="378"/>
      <c r="AD70" s="378"/>
      <c r="AE70" s="346">
        <v>2011</v>
      </c>
      <c r="AF70" s="378"/>
      <c r="AG70" s="378"/>
      <c r="AH70" s="346">
        <v>2011</v>
      </c>
      <c r="AI70" s="378"/>
      <c r="AJ70" s="378"/>
      <c r="AK70" s="346">
        <v>2011</v>
      </c>
      <c r="AL70" s="378"/>
      <c r="AM70" s="378"/>
    </row>
    <row r="71" spans="1:1024" s="329" customFormat="1" ht="24.75" customHeight="1">
      <c r="A71" s="346">
        <v>2012</v>
      </c>
      <c r="B71" s="5" t="e">
        <f t="shared" si="10"/>
        <v>#DIV/0!</v>
      </c>
      <c r="C71" s="378"/>
      <c r="D71" s="346">
        <v>2012</v>
      </c>
      <c r="E71" s="378"/>
      <c r="F71" s="378"/>
      <c r="G71" s="346">
        <v>2012</v>
      </c>
      <c r="H71" s="378"/>
      <c r="I71" s="378"/>
      <c r="J71" s="346">
        <v>2012</v>
      </c>
      <c r="K71" s="378"/>
      <c r="L71" s="378"/>
      <c r="M71" s="346">
        <v>2012</v>
      </c>
      <c r="N71" s="333" t="e">
        <f t="shared" si="9"/>
        <v>#DIV/0!</v>
      </c>
      <c r="O71" s="378"/>
      <c r="P71" s="346">
        <v>2012</v>
      </c>
      <c r="Q71" s="378"/>
      <c r="R71" s="378"/>
      <c r="S71" s="346">
        <v>2012</v>
      </c>
      <c r="T71" s="378"/>
      <c r="U71" s="378"/>
      <c r="V71" s="346">
        <v>2012</v>
      </c>
      <c r="W71" s="378"/>
      <c r="X71" s="378"/>
      <c r="Y71" s="346">
        <v>2012</v>
      </c>
      <c r="Z71" s="378"/>
      <c r="AA71" s="378"/>
      <c r="AB71" s="346">
        <v>2012</v>
      </c>
      <c r="AC71" s="378"/>
      <c r="AD71" s="378"/>
      <c r="AE71" s="346">
        <v>2012</v>
      </c>
      <c r="AF71" s="378"/>
      <c r="AG71" s="378"/>
      <c r="AH71" s="346">
        <v>2012</v>
      </c>
      <c r="AI71" s="378"/>
      <c r="AJ71" s="378"/>
      <c r="AK71" s="346">
        <v>2012</v>
      </c>
      <c r="AL71" s="378"/>
      <c r="AM71" s="378"/>
    </row>
    <row r="72" spans="1:1024" s="329" customFormat="1" ht="24.75" customHeight="1">
      <c r="A72" s="346">
        <v>2013</v>
      </c>
      <c r="B72" s="5" t="e">
        <f t="shared" si="10"/>
        <v>#DIV/0!</v>
      </c>
      <c r="C72" s="378"/>
      <c r="D72" s="346">
        <v>2013</v>
      </c>
      <c r="E72" s="378"/>
      <c r="F72" s="378"/>
      <c r="G72" s="346">
        <v>2013</v>
      </c>
      <c r="H72" s="378"/>
      <c r="I72" s="378"/>
      <c r="J72" s="346">
        <v>2013</v>
      </c>
      <c r="K72" s="378"/>
      <c r="L72" s="378"/>
      <c r="M72" s="346">
        <v>2013</v>
      </c>
      <c r="N72" s="333" t="e">
        <f t="shared" si="9"/>
        <v>#DIV/0!</v>
      </c>
      <c r="O72" s="378"/>
      <c r="P72" s="346">
        <v>2013</v>
      </c>
      <c r="Q72" s="378"/>
      <c r="R72" s="378"/>
      <c r="S72" s="346">
        <v>2013</v>
      </c>
      <c r="T72" s="378"/>
      <c r="U72" s="378"/>
      <c r="V72" s="346">
        <v>2013</v>
      </c>
      <c r="W72" s="378"/>
      <c r="X72" s="378"/>
      <c r="Y72" s="346">
        <v>2013</v>
      </c>
      <c r="Z72" s="378"/>
      <c r="AA72" s="378"/>
      <c r="AB72" s="346">
        <v>2013</v>
      </c>
      <c r="AC72" s="378"/>
      <c r="AD72" s="378"/>
      <c r="AE72" s="346">
        <v>2013</v>
      </c>
      <c r="AF72" s="378"/>
      <c r="AG72" s="378"/>
      <c r="AH72" s="346">
        <v>2013</v>
      </c>
      <c r="AI72" s="378"/>
      <c r="AJ72" s="378"/>
      <c r="AK72" s="346">
        <v>2013</v>
      </c>
      <c r="AL72" s="378"/>
      <c r="AM72" s="378"/>
    </row>
    <row r="73" spans="1:1024" ht="24.75" customHeight="1">
      <c r="A73" s="323">
        <v>2014</v>
      </c>
      <c r="B73" s="5">
        <f t="shared" ref="B73:B78" si="11">AVERAGE(E73,H73,K73,N73,Z73,AC73,AF73)</f>
        <v>33.277777777777779</v>
      </c>
      <c r="C73" s="335"/>
      <c r="D73" s="323">
        <v>2014</v>
      </c>
      <c r="E73" s="331">
        <v>100</v>
      </c>
      <c r="F73" s="332" t="s">
        <v>4237</v>
      </c>
      <c r="G73" s="323">
        <v>2014</v>
      </c>
      <c r="H73" s="331">
        <v>0</v>
      </c>
      <c r="I73" s="332"/>
      <c r="J73" s="323">
        <v>2014</v>
      </c>
      <c r="K73" s="331">
        <v>50</v>
      </c>
      <c r="L73" s="332" t="s">
        <v>4889</v>
      </c>
      <c r="M73" s="323">
        <v>2014</v>
      </c>
      <c r="N73" s="333">
        <f t="shared" ref="N73:N78" si="12">AVERAGE(Q73,T73,W73)</f>
        <v>16.666666666666668</v>
      </c>
      <c r="O73" s="332"/>
      <c r="P73" s="323">
        <v>2014</v>
      </c>
      <c r="Q73" s="30">
        <v>50</v>
      </c>
      <c r="R73" s="332" t="s">
        <v>4883</v>
      </c>
      <c r="S73" s="323">
        <v>2014</v>
      </c>
      <c r="T73" s="331">
        <v>0</v>
      </c>
      <c r="U73" s="332"/>
      <c r="V73" s="323">
        <v>2014</v>
      </c>
      <c r="W73" s="331">
        <v>0</v>
      </c>
      <c r="X73" s="332"/>
      <c r="Y73" s="346">
        <v>2014</v>
      </c>
      <c r="Z73" s="331">
        <v>0</v>
      </c>
      <c r="AA73" s="332"/>
      <c r="AB73" s="346">
        <v>2014</v>
      </c>
      <c r="AC73" s="331" t="s">
        <v>4888</v>
      </c>
      <c r="AD73" s="339" t="s">
        <v>4887</v>
      </c>
      <c r="AE73" s="346">
        <v>2014</v>
      </c>
      <c r="AF73" s="331">
        <v>33</v>
      </c>
      <c r="AG73" s="332"/>
      <c r="AH73" s="346">
        <v>2014</v>
      </c>
      <c r="AI73" s="331">
        <v>0</v>
      </c>
      <c r="AJ73" s="332"/>
      <c r="AK73" s="346">
        <v>2014</v>
      </c>
      <c r="AL73" s="32">
        <v>50</v>
      </c>
      <c r="AM73" s="330" t="s">
        <v>319</v>
      </c>
      <c r="AMH73" s="328"/>
      <c r="AMI73" s="328"/>
      <c r="AMJ73" s="328"/>
    </row>
    <row r="74" spans="1:1024" ht="24.75" customHeight="1">
      <c r="A74" s="323">
        <v>2015</v>
      </c>
      <c r="B74" s="5">
        <f t="shared" si="11"/>
        <v>30.952380952380953</v>
      </c>
      <c r="C74" s="335"/>
      <c r="D74" s="323">
        <v>2015</v>
      </c>
      <c r="E74" s="331">
        <v>100</v>
      </c>
      <c r="F74" s="332" t="s">
        <v>4238</v>
      </c>
      <c r="G74" s="323">
        <v>2015</v>
      </c>
      <c r="H74" s="331">
        <v>0</v>
      </c>
      <c r="I74" s="332"/>
      <c r="J74" s="323">
        <v>2015</v>
      </c>
      <c r="K74" s="331">
        <v>50</v>
      </c>
      <c r="L74" s="332" t="s">
        <v>4884</v>
      </c>
      <c r="M74" s="323">
        <v>2015</v>
      </c>
      <c r="N74" s="333">
        <f t="shared" si="12"/>
        <v>16.666666666666668</v>
      </c>
      <c r="O74" s="332"/>
      <c r="P74" s="323">
        <v>2015</v>
      </c>
      <c r="Q74" s="30">
        <v>50</v>
      </c>
      <c r="R74" s="332" t="s">
        <v>4883</v>
      </c>
      <c r="S74" s="323">
        <v>2015</v>
      </c>
      <c r="T74" s="331">
        <v>0</v>
      </c>
      <c r="U74" s="332"/>
      <c r="V74" s="323">
        <v>2015</v>
      </c>
      <c r="W74" s="331">
        <v>0</v>
      </c>
      <c r="X74" s="332"/>
      <c r="Y74" s="346">
        <v>2015</v>
      </c>
      <c r="Z74" s="331">
        <v>0</v>
      </c>
      <c r="AA74" s="332"/>
      <c r="AB74" s="346">
        <v>2015</v>
      </c>
      <c r="AC74" s="331">
        <v>50</v>
      </c>
      <c r="AD74" s="332"/>
      <c r="AE74" s="346">
        <v>2015</v>
      </c>
      <c r="AF74" s="331">
        <v>0</v>
      </c>
      <c r="AG74" s="332"/>
      <c r="AH74" s="346">
        <v>2015</v>
      </c>
      <c r="AI74" s="331">
        <v>0</v>
      </c>
      <c r="AJ74" s="332"/>
      <c r="AK74" s="346">
        <v>2015</v>
      </c>
      <c r="AL74" s="338">
        <v>0</v>
      </c>
      <c r="AM74" s="330" t="s">
        <v>1564</v>
      </c>
      <c r="AMH74" s="328"/>
      <c r="AMI74" s="328"/>
      <c r="AMJ74" s="328"/>
    </row>
    <row r="75" spans="1:1024" ht="24.75" customHeight="1">
      <c r="A75" s="323">
        <v>2016</v>
      </c>
      <c r="B75" s="5">
        <f t="shared" si="11"/>
        <v>30.952380952380953</v>
      </c>
      <c r="C75" s="335"/>
      <c r="D75" s="323">
        <v>2016</v>
      </c>
      <c r="E75" s="331">
        <v>100</v>
      </c>
      <c r="F75" s="330" t="s">
        <v>4238</v>
      </c>
      <c r="G75" s="323">
        <v>2016</v>
      </c>
      <c r="H75" s="331">
        <v>0</v>
      </c>
      <c r="I75" s="332"/>
      <c r="J75" s="323">
        <v>2016</v>
      </c>
      <c r="K75" s="331">
        <v>50</v>
      </c>
      <c r="L75" s="332" t="s">
        <v>4884</v>
      </c>
      <c r="M75" s="323">
        <v>2016</v>
      </c>
      <c r="N75" s="333">
        <f t="shared" si="12"/>
        <v>16.666666666666668</v>
      </c>
      <c r="O75" s="332"/>
      <c r="P75" s="323">
        <v>2016</v>
      </c>
      <c r="Q75" s="30">
        <v>50</v>
      </c>
      <c r="R75" s="332" t="s">
        <v>4883</v>
      </c>
      <c r="S75" s="323">
        <v>2016</v>
      </c>
      <c r="T75" s="331">
        <v>0</v>
      </c>
      <c r="U75" s="332"/>
      <c r="V75" s="323">
        <v>2016</v>
      </c>
      <c r="W75" s="331">
        <v>0</v>
      </c>
      <c r="X75" s="332"/>
      <c r="Y75" s="346">
        <v>2016</v>
      </c>
      <c r="Z75" s="331">
        <v>0</v>
      </c>
      <c r="AA75" s="332"/>
      <c r="AB75" s="346">
        <v>2016</v>
      </c>
      <c r="AC75" s="331">
        <v>50</v>
      </c>
      <c r="AD75" s="332"/>
      <c r="AE75" s="346">
        <v>2016</v>
      </c>
      <c r="AF75" s="331">
        <v>0</v>
      </c>
      <c r="AG75" s="332"/>
      <c r="AH75" s="346">
        <v>2016</v>
      </c>
      <c r="AI75" s="331">
        <v>0</v>
      </c>
      <c r="AJ75" s="332"/>
      <c r="AK75" s="346">
        <v>2016</v>
      </c>
      <c r="AL75" s="331">
        <v>0</v>
      </c>
      <c r="AM75" s="330"/>
      <c r="AMH75" s="328"/>
      <c r="AMI75" s="328"/>
      <c r="AMJ75" s="328"/>
    </row>
    <row r="76" spans="1:1024" ht="24.75" customHeight="1">
      <c r="A76" s="323">
        <v>2017</v>
      </c>
      <c r="B76" s="5">
        <f t="shared" si="11"/>
        <v>26.238095238095237</v>
      </c>
      <c r="C76" s="335"/>
      <c r="D76" s="323">
        <v>2017</v>
      </c>
      <c r="E76" s="331">
        <v>67</v>
      </c>
      <c r="F76" s="332" t="s">
        <v>4886</v>
      </c>
      <c r="G76" s="323">
        <v>2017</v>
      </c>
      <c r="H76" s="331">
        <v>0</v>
      </c>
      <c r="I76" s="332"/>
      <c r="J76" s="323">
        <v>2017</v>
      </c>
      <c r="K76" s="331">
        <v>50</v>
      </c>
      <c r="L76" s="332" t="s">
        <v>4884</v>
      </c>
      <c r="M76" s="323">
        <v>2017</v>
      </c>
      <c r="N76" s="333">
        <f t="shared" si="12"/>
        <v>16.666666666666668</v>
      </c>
      <c r="O76" s="332"/>
      <c r="P76" s="323">
        <v>2017</v>
      </c>
      <c r="Q76" s="30">
        <v>50</v>
      </c>
      <c r="R76" s="332" t="s">
        <v>4883</v>
      </c>
      <c r="S76" s="323">
        <v>2017</v>
      </c>
      <c r="T76" s="331">
        <v>0</v>
      </c>
      <c r="U76" s="332"/>
      <c r="V76" s="323">
        <v>2017</v>
      </c>
      <c r="W76" s="331">
        <v>0</v>
      </c>
      <c r="X76" s="332"/>
      <c r="Y76" s="346">
        <v>2017</v>
      </c>
      <c r="Z76" s="331">
        <v>0</v>
      </c>
      <c r="AA76" s="332"/>
      <c r="AB76" s="346">
        <v>2017</v>
      </c>
      <c r="AC76" s="331">
        <v>50</v>
      </c>
      <c r="AD76" s="332"/>
      <c r="AE76" s="346">
        <v>2017</v>
      </c>
      <c r="AF76" s="331">
        <v>0</v>
      </c>
      <c r="AG76" s="332"/>
      <c r="AH76" s="346">
        <v>2017</v>
      </c>
      <c r="AI76" s="331">
        <v>0</v>
      </c>
      <c r="AJ76" s="332"/>
      <c r="AK76" s="346">
        <v>2017</v>
      </c>
      <c r="AL76" s="331">
        <v>0</v>
      </c>
      <c r="AM76" s="330"/>
      <c r="AMH76" s="328"/>
      <c r="AMI76" s="328"/>
      <c r="AMJ76" s="328"/>
    </row>
    <row r="77" spans="1:1024" ht="24.75" customHeight="1">
      <c r="A77" s="323">
        <v>2018</v>
      </c>
      <c r="B77" s="5">
        <f t="shared" si="11"/>
        <v>26.238095238095237</v>
      </c>
      <c r="C77" s="335"/>
      <c r="D77" s="323">
        <v>2018</v>
      </c>
      <c r="E77" s="331">
        <v>67</v>
      </c>
      <c r="F77" s="332" t="s">
        <v>4885</v>
      </c>
      <c r="G77" s="323">
        <v>2018</v>
      </c>
      <c r="H77" s="331">
        <v>0</v>
      </c>
      <c r="I77" s="332"/>
      <c r="J77" s="323">
        <v>2018</v>
      </c>
      <c r="K77" s="331">
        <v>50</v>
      </c>
      <c r="L77" s="332" t="s">
        <v>4884</v>
      </c>
      <c r="M77" s="323">
        <v>2018</v>
      </c>
      <c r="N77" s="333">
        <f t="shared" si="12"/>
        <v>16.666666666666668</v>
      </c>
      <c r="O77" s="332"/>
      <c r="P77" s="323">
        <v>2018</v>
      </c>
      <c r="Q77" s="30">
        <v>50</v>
      </c>
      <c r="R77" s="332" t="s">
        <v>4883</v>
      </c>
      <c r="S77" s="323">
        <v>2018</v>
      </c>
      <c r="T77" s="331">
        <v>0</v>
      </c>
      <c r="U77" s="332"/>
      <c r="V77" s="323">
        <v>2018</v>
      </c>
      <c r="W77" s="331">
        <v>0</v>
      </c>
      <c r="X77" s="332"/>
      <c r="Y77" s="346">
        <v>2018</v>
      </c>
      <c r="Z77" s="331">
        <v>0</v>
      </c>
      <c r="AA77" s="332"/>
      <c r="AB77" s="346">
        <v>2018</v>
      </c>
      <c r="AC77" s="331">
        <v>50</v>
      </c>
      <c r="AD77" s="332"/>
      <c r="AE77" s="346">
        <v>2018</v>
      </c>
      <c r="AF77" s="331">
        <v>0</v>
      </c>
      <c r="AG77" s="332"/>
      <c r="AH77" s="346">
        <v>2018</v>
      </c>
      <c r="AI77" s="331">
        <v>0</v>
      </c>
      <c r="AJ77" s="332"/>
      <c r="AK77" s="346">
        <v>2018</v>
      </c>
      <c r="AL77" s="331">
        <v>0</v>
      </c>
      <c r="AM77" s="330"/>
      <c r="AMH77" s="328"/>
      <c r="AMI77" s="328"/>
      <c r="AMJ77" s="328"/>
    </row>
    <row r="78" spans="1:1024" ht="24.75" customHeight="1">
      <c r="A78" s="323">
        <v>2019</v>
      </c>
      <c r="B78" s="5">
        <f t="shared" si="11"/>
        <v>26.238095238095237</v>
      </c>
      <c r="C78" s="335"/>
      <c r="D78" s="323">
        <v>2019</v>
      </c>
      <c r="E78" s="331">
        <v>67</v>
      </c>
      <c r="F78" s="332" t="s">
        <v>4885</v>
      </c>
      <c r="G78" s="323">
        <v>2019</v>
      </c>
      <c r="H78" s="331">
        <v>0</v>
      </c>
      <c r="I78" s="332"/>
      <c r="J78" s="323">
        <v>2019</v>
      </c>
      <c r="K78" s="331">
        <v>50</v>
      </c>
      <c r="L78" s="332" t="s">
        <v>4884</v>
      </c>
      <c r="M78" s="323">
        <v>2019</v>
      </c>
      <c r="N78" s="333">
        <f t="shared" si="12"/>
        <v>16.666666666666668</v>
      </c>
      <c r="O78" s="332"/>
      <c r="P78" s="323">
        <v>2019</v>
      </c>
      <c r="Q78" s="30">
        <v>50</v>
      </c>
      <c r="R78" s="332" t="s">
        <v>4883</v>
      </c>
      <c r="S78" s="323">
        <v>2019</v>
      </c>
      <c r="T78" s="331">
        <v>0</v>
      </c>
      <c r="U78" s="332"/>
      <c r="V78" s="323">
        <v>2019</v>
      </c>
      <c r="W78" s="331">
        <v>0</v>
      </c>
      <c r="X78" s="332"/>
      <c r="Y78" s="346">
        <v>2019</v>
      </c>
      <c r="Z78" s="331">
        <v>0</v>
      </c>
      <c r="AA78" s="332"/>
      <c r="AB78" s="346">
        <v>2019</v>
      </c>
      <c r="AC78" s="331">
        <v>50</v>
      </c>
      <c r="AD78" s="332"/>
      <c r="AE78" s="346">
        <v>2019</v>
      </c>
      <c r="AF78" s="331">
        <v>0</v>
      </c>
      <c r="AG78" s="332"/>
      <c r="AH78" s="346">
        <v>2019</v>
      </c>
      <c r="AI78" s="331">
        <v>0</v>
      </c>
      <c r="AJ78" s="332"/>
      <c r="AK78" s="346">
        <v>2019</v>
      </c>
      <c r="AL78" s="331">
        <v>0</v>
      </c>
      <c r="AM78" s="330"/>
      <c r="AMH78" s="328"/>
      <c r="AMI78" s="328"/>
      <c r="AMJ78" s="328"/>
    </row>
    <row r="79" spans="1:1024" ht="24.75" customHeight="1">
      <c r="E79" s="328"/>
      <c r="Z79" s="334"/>
      <c r="AA79" s="337"/>
    </row>
    <row r="80" spans="1:1024" ht="24.75" customHeight="1">
      <c r="A80" s="223" t="s">
        <v>114</v>
      </c>
      <c r="B80" s="630" t="s">
        <v>189</v>
      </c>
      <c r="C80" s="630"/>
      <c r="D80" s="630"/>
      <c r="E80" s="630"/>
      <c r="F80" s="630"/>
      <c r="G80" s="630"/>
      <c r="H80" s="630"/>
      <c r="I80" s="630"/>
      <c r="J80" s="630"/>
      <c r="K80" s="630"/>
      <c r="L80" s="630"/>
      <c r="M80" s="630"/>
      <c r="N80" s="630"/>
      <c r="O80" s="630"/>
      <c r="P80" s="630"/>
      <c r="Q80" s="630"/>
      <c r="R80" s="630"/>
    </row>
    <row r="81" spans="1:31" ht="24.75" customHeight="1">
      <c r="A81" s="223" t="s">
        <v>106</v>
      </c>
      <c r="B81" s="625" t="s">
        <v>41</v>
      </c>
      <c r="C81" s="625"/>
      <c r="D81" s="223" t="s">
        <v>106</v>
      </c>
      <c r="E81" s="620" t="s">
        <v>42</v>
      </c>
      <c r="F81" s="620"/>
      <c r="G81" s="223" t="s">
        <v>106</v>
      </c>
      <c r="H81" s="620" t="s">
        <v>43</v>
      </c>
      <c r="I81" s="620"/>
      <c r="J81" s="223" t="s">
        <v>106</v>
      </c>
      <c r="K81" s="620" t="s">
        <v>44</v>
      </c>
      <c r="L81" s="620"/>
      <c r="M81" s="223" t="s">
        <v>106</v>
      </c>
      <c r="N81" s="620" t="s">
        <v>45</v>
      </c>
      <c r="O81" s="620"/>
      <c r="P81" s="223" t="s">
        <v>106</v>
      </c>
      <c r="Q81" s="620" t="s">
        <v>46</v>
      </c>
      <c r="R81" s="620"/>
    </row>
    <row r="82" spans="1:31" ht="24.75" customHeight="1">
      <c r="A82" s="223" t="s">
        <v>105</v>
      </c>
      <c r="B82" s="614"/>
      <c r="C82" s="615"/>
      <c r="D82" s="223" t="s">
        <v>105</v>
      </c>
      <c r="E82" s="616"/>
      <c r="F82" s="617"/>
      <c r="G82" s="223" t="s">
        <v>105</v>
      </c>
      <c r="H82" s="619"/>
      <c r="I82" s="619"/>
      <c r="J82" s="223" t="s">
        <v>105</v>
      </c>
      <c r="K82" s="619"/>
      <c r="L82" s="619"/>
      <c r="M82" s="223" t="s">
        <v>105</v>
      </c>
      <c r="N82" s="619"/>
      <c r="O82" s="619"/>
      <c r="P82" s="223" t="s">
        <v>105</v>
      </c>
      <c r="Q82" s="619"/>
      <c r="R82" s="619"/>
    </row>
    <row r="83" spans="1:31" ht="24.75" customHeight="1">
      <c r="A83" s="323" t="s">
        <v>284</v>
      </c>
      <c r="B83" s="621" t="s">
        <v>188</v>
      </c>
      <c r="C83" s="621"/>
      <c r="D83" s="323" t="s">
        <v>284</v>
      </c>
      <c r="E83" s="621" t="s">
        <v>187</v>
      </c>
      <c r="F83" s="621"/>
      <c r="G83" s="323" t="s">
        <v>284</v>
      </c>
      <c r="H83" s="621" t="s">
        <v>186</v>
      </c>
      <c r="I83" s="621"/>
      <c r="J83" s="323" t="s">
        <v>284</v>
      </c>
      <c r="K83" s="621" t="s">
        <v>185</v>
      </c>
      <c r="L83" s="621"/>
      <c r="M83" s="323" t="s">
        <v>284</v>
      </c>
      <c r="N83" s="621" t="s">
        <v>184</v>
      </c>
      <c r="O83" s="621"/>
      <c r="P83" s="323" t="s">
        <v>284</v>
      </c>
      <c r="Q83" s="621" t="s">
        <v>318</v>
      </c>
      <c r="R83" s="621"/>
    </row>
    <row r="84" spans="1:31" ht="24.75" customHeight="1">
      <c r="A84" s="323" t="s">
        <v>283</v>
      </c>
      <c r="B84" s="621" t="s">
        <v>90</v>
      </c>
      <c r="C84" s="621"/>
      <c r="D84" s="323" t="s">
        <v>283</v>
      </c>
      <c r="E84" s="622" t="s">
        <v>182</v>
      </c>
      <c r="F84" s="622"/>
      <c r="G84" s="323" t="s">
        <v>283</v>
      </c>
      <c r="H84" s="622" t="s">
        <v>181</v>
      </c>
      <c r="I84" s="622"/>
      <c r="J84" s="323" t="s">
        <v>283</v>
      </c>
      <c r="K84" s="622" t="s">
        <v>4285</v>
      </c>
      <c r="L84" s="622"/>
      <c r="M84" s="323" t="s">
        <v>283</v>
      </c>
      <c r="N84" s="601" t="s">
        <v>1565</v>
      </c>
      <c r="O84" s="601"/>
      <c r="P84" s="323" t="s">
        <v>283</v>
      </c>
      <c r="Q84" s="622" t="s">
        <v>180</v>
      </c>
      <c r="R84" s="622"/>
    </row>
    <row r="85" spans="1:31" ht="24.75" customHeight="1">
      <c r="A85" s="323" t="s">
        <v>282</v>
      </c>
      <c r="B85" s="622" t="s">
        <v>79</v>
      </c>
      <c r="C85" s="622"/>
      <c r="D85" s="323" t="s">
        <v>282</v>
      </c>
      <c r="E85" s="601" t="s">
        <v>4286</v>
      </c>
      <c r="F85" s="601"/>
      <c r="G85" s="323" t="s">
        <v>282</v>
      </c>
      <c r="H85" s="622" t="s">
        <v>4287</v>
      </c>
      <c r="I85" s="622"/>
      <c r="J85" s="323" t="s">
        <v>282</v>
      </c>
      <c r="K85" s="622" t="s">
        <v>4288</v>
      </c>
      <c r="L85" s="622"/>
      <c r="M85" s="323" t="s">
        <v>282</v>
      </c>
      <c r="N85" s="579" t="s">
        <v>4289</v>
      </c>
      <c r="O85" s="601"/>
      <c r="P85" s="323" t="s">
        <v>282</v>
      </c>
      <c r="Q85" s="601" t="s">
        <v>4290</v>
      </c>
      <c r="R85" s="601"/>
    </row>
    <row r="86" spans="1:31" ht="24.75" customHeight="1">
      <c r="A86" s="323" t="s">
        <v>0</v>
      </c>
      <c r="B86" s="323" t="s">
        <v>77</v>
      </c>
      <c r="C86" s="323" t="s">
        <v>76</v>
      </c>
      <c r="D86" s="323" t="s">
        <v>0</v>
      </c>
      <c r="E86" s="323" t="s">
        <v>77</v>
      </c>
      <c r="F86" s="323" t="s">
        <v>76</v>
      </c>
      <c r="G86" s="323" t="s">
        <v>0</v>
      </c>
      <c r="H86" s="323" t="s">
        <v>77</v>
      </c>
      <c r="I86" s="323" t="s">
        <v>76</v>
      </c>
      <c r="J86" s="323" t="s">
        <v>0</v>
      </c>
      <c r="K86" s="323" t="s">
        <v>77</v>
      </c>
      <c r="L86" s="323" t="s">
        <v>76</v>
      </c>
      <c r="M86" s="323" t="s">
        <v>0</v>
      </c>
      <c r="N86" s="323" t="s">
        <v>77</v>
      </c>
      <c r="O86" s="323" t="s">
        <v>76</v>
      </c>
      <c r="P86" s="323" t="s">
        <v>0</v>
      </c>
      <c r="Q86" s="323" t="s">
        <v>77</v>
      </c>
      <c r="R86" s="323" t="s">
        <v>76</v>
      </c>
    </row>
    <row r="87" spans="1:31" s="329" customFormat="1" ht="24.75" customHeight="1">
      <c r="A87" s="346">
        <v>2007</v>
      </c>
      <c r="B87" s="2" t="e">
        <f t="shared" ref="B87:B93" si="13">AVERAGE(E87,H87,K87,N87,Q87)</f>
        <v>#DIV/0!</v>
      </c>
      <c r="C87" s="378"/>
      <c r="D87" s="346">
        <v>2007</v>
      </c>
      <c r="E87" s="378"/>
      <c r="F87" s="378"/>
      <c r="G87" s="346">
        <v>2007</v>
      </c>
      <c r="H87" s="378"/>
      <c r="I87" s="378"/>
      <c r="J87" s="346">
        <v>2007</v>
      </c>
      <c r="K87" s="378"/>
      <c r="L87" s="378"/>
      <c r="M87" s="346">
        <v>2007</v>
      </c>
      <c r="N87" s="378"/>
      <c r="O87" s="378"/>
      <c r="P87" s="346">
        <v>2007</v>
      </c>
      <c r="Q87" s="378"/>
      <c r="R87" s="378"/>
      <c r="S87" s="386"/>
      <c r="T87" s="386"/>
      <c r="U87" s="386"/>
      <c r="V87" s="386"/>
      <c r="W87" s="386"/>
      <c r="X87" s="386"/>
      <c r="Y87" s="386"/>
      <c r="Z87" s="386"/>
      <c r="AA87" s="386"/>
      <c r="AB87" s="386"/>
      <c r="AC87" s="386"/>
      <c r="AD87" s="386"/>
      <c r="AE87" s="399"/>
    </row>
    <row r="88" spans="1:31" s="329" customFormat="1" ht="24.75" customHeight="1">
      <c r="A88" s="346">
        <v>2008</v>
      </c>
      <c r="B88" s="2" t="e">
        <f t="shared" si="13"/>
        <v>#DIV/0!</v>
      </c>
      <c r="C88" s="378"/>
      <c r="D88" s="346">
        <v>2008</v>
      </c>
      <c r="E88" s="378"/>
      <c r="F88" s="378"/>
      <c r="G88" s="346">
        <v>2008</v>
      </c>
      <c r="H88" s="378"/>
      <c r="I88" s="378"/>
      <c r="J88" s="346">
        <v>2008</v>
      </c>
      <c r="K88" s="378"/>
      <c r="L88" s="378"/>
      <c r="M88" s="346">
        <v>2008</v>
      </c>
      <c r="N88" s="378"/>
      <c r="O88" s="378"/>
      <c r="P88" s="346">
        <v>2008</v>
      </c>
      <c r="Q88" s="378"/>
      <c r="R88" s="378"/>
      <c r="S88" s="386"/>
      <c r="T88" s="386"/>
      <c r="U88" s="386"/>
      <c r="V88" s="386"/>
      <c r="W88" s="386"/>
      <c r="X88" s="386"/>
      <c r="Y88" s="386"/>
      <c r="Z88" s="386"/>
      <c r="AA88" s="386"/>
      <c r="AB88" s="386"/>
      <c r="AC88" s="386"/>
      <c r="AD88" s="386"/>
      <c r="AE88" s="399"/>
    </row>
    <row r="89" spans="1:31" s="329" customFormat="1" ht="24.75" customHeight="1">
      <c r="A89" s="346">
        <v>2009</v>
      </c>
      <c r="B89" s="2" t="e">
        <f t="shared" si="13"/>
        <v>#DIV/0!</v>
      </c>
      <c r="C89" s="378"/>
      <c r="D89" s="346">
        <v>2009</v>
      </c>
      <c r="E89" s="378"/>
      <c r="F89" s="378"/>
      <c r="G89" s="346">
        <v>2009</v>
      </c>
      <c r="H89" s="378"/>
      <c r="I89" s="378"/>
      <c r="J89" s="346">
        <v>2009</v>
      </c>
      <c r="K89" s="378"/>
      <c r="L89" s="378"/>
      <c r="M89" s="346">
        <v>2009</v>
      </c>
      <c r="N89" s="378"/>
      <c r="O89" s="378"/>
      <c r="P89" s="346">
        <v>2009</v>
      </c>
      <c r="Q89" s="378"/>
      <c r="R89" s="378"/>
      <c r="S89" s="386"/>
      <c r="T89" s="386"/>
      <c r="U89" s="386"/>
      <c r="V89" s="386"/>
      <c r="W89" s="386"/>
      <c r="X89" s="386"/>
      <c r="Y89" s="386"/>
      <c r="Z89" s="386"/>
      <c r="AA89" s="386"/>
      <c r="AB89" s="386"/>
      <c r="AC89" s="386"/>
      <c r="AD89" s="386"/>
      <c r="AE89" s="399"/>
    </row>
    <row r="90" spans="1:31" s="329" customFormat="1" ht="24.75" customHeight="1">
      <c r="A90" s="346">
        <v>2010</v>
      </c>
      <c r="B90" s="2" t="e">
        <f t="shared" si="13"/>
        <v>#DIV/0!</v>
      </c>
      <c r="C90" s="378"/>
      <c r="D90" s="346">
        <v>2010</v>
      </c>
      <c r="E90" s="378"/>
      <c r="F90" s="378"/>
      <c r="G90" s="346">
        <v>2010</v>
      </c>
      <c r="H90" s="378"/>
      <c r="I90" s="378"/>
      <c r="J90" s="346">
        <v>2010</v>
      </c>
      <c r="K90" s="378"/>
      <c r="L90" s="378"/>
      <c r="M90" s="346">
        <v>2010</v>
      </c>
      <c r="N90" s="378"/>
      <c r="O90" s="378"/>
      <c r="P90" s="346">
        <v>2010</v>
      </c>
      <c r="Q90" s="378"/>
      <c r="R90" s="378"/>
      <c r="S90" s="386"/>
      <c r="T90" s="386"/>
      <c r="U90" s="386"/>
      <c r="V90" s="386"/>
      <c r="W90" s="386"/>
      <c r="X90" s="386"/>
      <c r="Y90" s="386"/>
      <c r="Z90" s="386"/>
      <c r="AA90" s="386"/>
      <c r="AB90" s="386"/>
      <c r="AC90" s="386"/>
      <c r="AD90" s="386"/>
      <c r="AE90" s="399"/>
    </row>
    <row r="91" spans="1:31" s="329" customFormat="1" ht="24.75" customHeight="1">
      <c r="A91" s="346">
        <v>2011</v>
      </c>
      <c r="B91" s="2" t="e">
        <f t="shared" si="13"/>
        <v>#DIV/0!</v>
      </c>
      <c r="C91" s="378"/>
      <c r="D91" s="346">
        <v>2011</v>
      </c>
      <c r="E91" s="378"/>
      <c r="F91" s="378"/>
      <c r="G91" s="346">
        <v>2011</v>
      </c>
      <c r="H91" s="378"/>
      <c r="I91" s="378"/>
      <c r="J91" s="346">
        <v>2011</v>
      </c>
      <c r="K91" s="378"/>
      <c r="L91" s="378"/>
      <c r="M91" s="346">
        <v>2011</v>
      </c>
      <c r="N91" s="378"/>
      <c r="O91" s="378"/>
      <c r="P91" s="346">
        <v>2011</v>
      </c>
      <c r="Q91" s="378"/>
      <c r="R91" s="378"/>
      <c r="S91" s="386"/>
      <c r="T91" s="386"/>
      <c r="U91" s="386"/>
      <c r="V91" s="386"/>
      <c r="W91" s="386"/>
      <c r="X91" s="386"/>
      <c r="Y91" s="386"/>
      <c r="Z91" s="386"/>
      <c r="AA91" s="386"/>
      <c r="AB91" s="386"/>
      <c r="AC91" s="386"/>
      <c r="AD91" s="386"/>
      <c r="AE91" s="399"/>
    </row>
    <row r="92" spans="1:31" s="329" customFormat="1" ht="24.75" customHeight="1">
      <c r="A92" s="346">
        <v>2012</v>
      </c>
      <c r="B92" s="2" t="e">
        <f t="shared" si="13"/>
        <v>#DIV/0!</v>
      </c>
      <c r="C92" s="378"/>
      <c r="D92" s="346">
        <v>2012</v>
      </c>
      <c r="E92" s="378"/>
      <c r="F92" s="378"/>
      <c r="G92" s="346">
        <v>2012</v>
      </c>
      <c r="H92" s="378"/>
      <c r="I92" s="378"/>
      <c r="J92" s="346">
        <v>2012</v>
      </c>
      <c r="K92" s="378"/>
      <c r="L92" s="378"/>
      <c r="M92" s="346">
        <v>2012</v>
      </c>
      <c r="N92" s="378"/>
      <c r="O92" s="378"/>
      <c r="P92" s="346">
        <v>2012</v>
      </c>
      <c r="Q92" s="378"/>
      <c r="R92" s="378"/>
      <c r="S92" s="386"/>
      <c r="T92" s="386"/>
      <c r="U92" s="386"/>
      <c r="V92" s="386"/>
      <c r="W92" s="386"/>
      <c r="X92" s="386"/>
      <c r="Y92" s="386"/>
      <c r="Z92" s="386"/>
      <c r="AA92" s="386"/>
      <c r="AB92" s="386"/>
      <c r="AC92" s="386"/>
      <c r="AD92" s="386"/>
      <c r="AE92" s="399"/>
    </row>
    <row r="93" spans="1:31" s="329" customFormat="1" ht="24.75" customHeight="1">
      <c r="A93" s="346">
        <v>2013</v>
      </c>
      <c r="B93" s="2" t="e">
        <f t="shared" si="13"/>
        <v>#DIV/0!</v>
      </c>
      <c r="C93" s="378"/>
      <c r="D93" s="346">
        <v>2013</v>
      </c>
      <c r="E93" s="378"/>
      <c r="F93" s="378"/>
      <c r="G93" s="346">
        <v>2013</v>
      </c>
      <c r="H93" s="378"/>
      <c r="I93" s="378"/>
      <c r="J93" s="346">
        <v>2013</v>
      </c>
      <c r="K93" s="378"/>
      <c r="L93" s="378"/>
      <c r="M93" s="346">
        <v>2013</v>
      </c>
      <c r="N93" s="378"/>
      <c r="O93" s="378"/>
      <c r="P93" s="346">
        <v>2013</v>
      </c>
      <c r="Q93" s="378"/>
      <c r="R93" s="378"/>
      <c r="S93" s="386"/>
      <c r="T93" s="386"/>
      <c r="U93" s="386"/>
      <c r="V93" s="386"/>
      <c r="W93" s="386"/>
      <c r="X93" s="386"/>
      <c r="Y93" s="386"/>
      <c r="Z93" s="386"/>
      <c r="AA93" s="386"/>
      <c r="AB93" s="386"/>
      <c r="AC93" s="386"/>
      <c r="AD93" s="386"/>
      <c r="AE93" s="399"/>
    </row>
    <row r="94" spans="1:31" ht="24.75" customHeight="1">
      <c r="A94" s="323">
        <v>2014</v>
      </c>
      <c r="B94" s="2">
        <f t="shared" ref="B94:B99" si="14">AVERAGE(E94,H94,K94,N94,Q94)</f>
        <v>45</v>
      </c>
      <c r="C94" s="335"/>
      <c r="D94" s="323">
        <v>2014</v>
      </c>
      <c r="E94" s="331">
        <v>50</v>
      </c>
      <c r="F94" s="332" t="s">
        <v>4239</v>
      </c>
      <c r="G94" s="323">
        <v>2014</v>
      </c>
      <c r="H94" s="331">
        <v>50</v>
      </c>
      <c r="I94" s="332"/>
      <c r="J94" s="323">
        <v>2014</v>
      </c>
      <c r="K94" s="331">
        <v>25</v>
      </c>
      <c r="L94" s="332" t="s">
        <v>1566</v>
      </c>
      <c r="M94" s="323">
        <v>2014</v>
      </c>
      <c r="N94" s="331">
        <v>50</v>
      </c>
      <c r="O94" s="332"/>
      <c r="P94" s="323">
        <v>2014</v>
      </c>
      <c r="Q94" s="331">
        <v>50</v>
      </c>
      <c r="R94" s="331" t="s">
        <v>317</v>
      </c>
    </row>
    <row r="95" spans="1:31" ht="24.75" customHeight="1">
      <c r="A95" s="323">
        <v>2015</v>
      </c>
      <c r="B95" s="2">
        <f t="shared" si="14"/>
        <v>40</v>
      </c>
      <c r="C95" s="333"/>
      <c r="D95" s="323">
        <v>2015</v>
      </c>
      <c r="E95" s="331">
        <v>50</v>
      </c>
      <c r="F95" s="332" t="s">
        <v>4239</v>
      </c>
      <c r="G95" s="323">
        <v>2015</v>
      </c>
      <c r="H95" s="331">
        <v>50</v>
      </c>
      <c r="I95" s="332"/>
      <c r="J95" s="323">
        <v>2015</v>
      </c>
      <c r="K95" s="331">
        <v>0</v>
      </c>
      <c r="L95" s="332" t="s">
        <v>1567</v>
      </c>
      <c r="M95" s="323">
        <v>2015</v>
      </c>
      <c r="N95" s="331">
        <v>50</v>
      </c>
      <c r="O95" s="332"/>
      <c r="P95" s="323">
        <v>2015</v>
      </c>
      <c r="Q95" s="331">
        <v>50</v>
      </c>
      <c r="R95" s="331" t="s">
        <v>317</v>
      </c>
    </row>
    <row r="96" spans="1:31" ht="24.75" customHeight="1">
      <c r="A96" s="323">
        <v>2016</v>
      </c>
      <c r="B96" s="2">
        <f t="shared" si="14"/>
        <v>30</v>
      </c>
      <c r="C96" s="333"/>
      <c r="D96" s="323">
        <v>2016</v>
      </c>
      <c r="E96" s="331">
        <v>50</v>
      </c>
      <c r="F96" s="332" t="s">
        <v>4239</v>
      </c>
      <c r="G96" s="323">
        <v>2016</v>
      </c>
      <c r="H96" s="331">
        <v>50</v>
      </c>
      <c r="I96" s="332"/>
      <c r="J96" s="323">
        <v>2016</v>
      </c>
      <c r="K96" s="331">
        <v>0</v>
      </c>
      <c r="L96" s="336"/>
      <c r="M96" s="323">
        <v>2016</v>
      </c>
      <c r="N96" s="331">
        <v>50</v>
      </c>
      <c r="O96" s="332"/>
      <c r="P96" s="323">
        <v>2016</v>
      </c>
      <c r="Q96" s="331">
        <v>0</v>
      </c>
      <c r="R96" s="331"/>
    </row>
    <row r="97" spans="1:30" ht="24.75" customHeight="1">
      <c r="A97" s="323">
        <v>2017</v>
      </c>
      <c r="B97" s="2">
        <f t="shared" si="14"/>
        <v>30</v>
      </c>
      <c r="C97" s="333"/>
      <c r="D97" s="323">
        <v>2017</v>
      </c>
      <c r="E97" s="331">
        <v>50</v>
      </c>
      <c r="F97" s="332" t="s">
        <v>4239</v>
      </c>
      <c r="G97" s="323">
        <v>2017</v>
      </c>
      <c r="H97" s="331">
        <v>50</v>
      </c>
      <c r="I97" s="332"/>
      <c r="J97" s="323">
        <v>2017</v>
      </c>
      <c r="K97" s="331">
        <v>0</v>
      </c>
      <c r="L97" s="332"/>
      <c r="M97" s="323">
        <v>2017</v>
      </c>
      <c r="N97" s="331">
        <v>50</v>
      </c>
      <c r="O97" s="332"/>
      <c r="P97" s="323">
        <v>2017</v>
      </c>
      <c r="Q97" s="331">
        <v>0</v>
      </c>
      <c r="R97" s="331"/>
    </row>
    <row r="98" spans="1:30" ht="24.75" customHeight="1">
      <c r="A98" s="323">
        <v>2018</v>
      </c>
      <c r="B98" s="2">
        <f t="shared" si="14"/>
        <v>30</v>
      </c>
      <c r="C98" s="333"/>
      <c r="D98" s="323">
        <v>2018</v>
      </c>
      <c r="E98" s="331">
        <v>50</v>
      </c>
      <c r="F98" s="332" t="s">
        <v>4239</v>
      </c>
      <c r="G98" s="323">
        <v>2018</v>
      </c>
      <c r="H98" s="331">
        <v>50</v>
      </c>
      <c r="I98" s="332"/>
      <c r="J98" s="323">
        <v>2018</v>
      </c>
      <c r="K98" s="331">
        <v>0</v>
      </c>
      <c r="L98" s="332"/>
      <c r="M98" s="323">
        <v>2018</v>
      </c>
      <c r="N98" s="331">
        <v>50</v>
      </c>
      <c r="O98" s="332"/>
      <c r="P98" s="323">
        <v>2018</v>
      </c>
      <c r="Q98" s="331">
        <v>0</v>
      </c>
      <c r="R98" s="331"/>
    </row>
    <row r="99" spans="1:30" ht="24.75" customHeight="1">
      <c r="A99" s="323">
        <v>2019</v>
      </c>
      <c r="B99" s="2">
        <f t="shared" si="14"/>
        <v>30</v>
      </c>
      <c r="C99" s="333"/>
      <c r="D99" s="323">
        <v>2019</v>
      </c>
      <c r="E99" s="331">
        <v>50</v>
      </c>
      <c r="F99" s="332" t="s">
        <v>4239</v>
      </c>
      <c r="G99" s="323">
        <v>2019</v>
      </c>
      <c r="H99" s="331">
        <v>50</v>
      </c>
      <c r="I99" s="332"/>
      <c r="J99" s="323">
        <v>2019</v>
      </c>
      <c r="K99" s="331">
        <v>0</v>
      </c>
      <c r="L99" s="332"/>
      <c r="M99" s="323">
        <v>2019</v>
      </c>
      <c r="N99" s="331">
        <v>50</v>
      </c>
      <c r="O99" s="332"/>
      <c r="P99" s="323">
        <v>2019</v>
      </c>
      <c r="Q99" s="331">
        <v>0</v>
      </c>
      <c r="R99" s="331"/>
    </row>
    <row r="100" spans="1:30" ht="24.75" customHeight="1"/>
    <row r="101" spans="1:30" ht="24.75" customHeight="1">
      <c r="A101" s="223" t="s">
        <v>114</v>
      </c>
      <c r="B101" s="630" t="s">
        <v>174</v>
      </c>
      <c r="C101" s="630"/>
      <c r="D101" s="630"/>
      <c r="E101" s="630"/>
      <c r="F101" s="630"/>
      <c r="G101" s="630"/>
      <c r="H101" s="630"/>
      <c r="I101" s="630"/>
      <c r="J101" s="630"/>
      <c r="K101" s="630"/>
      <c r="L101" s="630"/>
      <c r="M101" s="630"/>
      <c r="N101" s="630"/>
      <c r="O101" s="630"/>
      <c r="P101" s="630"/>
      <c r="Q101" s="630"/>
      <c r="R101" s="630"/>
      <c r="S101" s="630"/>
      <c r="T101" s="630"/>
      <c r="U101" s="630"/>
      <c r="V101" s="630"/>
      <c r="W101" s="630"/>
      <c r="X101" s="630"/>
    </row>
    <row r="102" spans="1:30" ht="24.75" customHeight="1">
      <c r="A102" s="223" t="s">
        <v>106</v>
      </c>
      <c r="B102" s="625" t="s">
        <v>47</v>
      </c>
      <c r="C102" s="625"/>
      <c r="D102" s="223" t="s">
        <v>106</v>
      </c>
      <c r="E102" s="620" t="s">
        <v>48</v>
      </c>
      <c r="F102" s="620"/>
      <c r="G102" s="223" t="s">
        <v>106</v>
      </c>
      <c r="H102" s="620" t="s">
        <v>49</v>
      </c>
      <c r="I102" s="620"/>
      <c r="J102" s="223" t="s">
        <v>106</v>
      </c>
      <c r="K102" s="620" t="s">
        <v>50</v>
      </c>
      <c r="L102" s="620"/>
      <c r="M102" s="223" t="s">
        <v>106</v>
      </c>
      <c r="N102" s="620" t="s">
        <v>51</v>
      </c>
      <c r="O102" s="620"/>
      <c r="P102" s="223" t="s">
        <v>106</v>
      </c>
      <c r="Q102" s="620" t="s">
        <v>52</v>
      </c>
      <c r="R102" s="620"/>
      <c r="S102" s="223" t="s">
        <v>106</v>
      </c>
      <c r="T102" s="620" t="s">
        <v>53</v>
      </c>
      <c r="U102" s="620"/>
      <c r="V102" s="223" t="s">
        <v>106</v>
      </c>
      <c r="W102" s="620" t="s">
        <v>54</v>
      </c>
      <c r="X102" s="620"/>
    </row>
    <row r="103" spans="1:30" ht="24.75" customHeight="1">
      <c r="A103" s="223" t="s">
        <v>105</v>
      </c>
      <c r="B103" s="614"/>
      <c r="C103" s="615"/>
      <c r="D103" s="223" t="s">
        <v>105</v>
      </c>
      <c r="E103" s="616"/>
      <c r="F103" s="617"/>
      <c r="G103" s="223" t="s">
        <v>105</v>
      </c>
      <c r="H103" s="619"/>
      <c r="I103" s="619"/>
      <c r="J103" s="223" t="s">
        <v>105</v>
      </c>
      <c r="K103" s="619"/>
      <c r="L103" s="619"/>
      <c r="M103" s="223" t="s">
        <v>105</v>
      </c>
      <c r="N103" s="619"/>
      <c r="O103" s="619"/>
      <c r="P103" s="223" t="s">
        <v>105</v>
      </c>
      <c r="Q103" s="619"/>
      <c r="R103" s="619"/>
      <c r="S103" s="223" t="s">
        <v>105</v>
      </c>
      <c r="T103" s="619"/>
      <c r="U103" s="619"/>
      <c r="V103" s="223" t="s">
        <v>105</v>
      </c>
      <c r="W103" s="619"/>
      <c r="X103" s="619"/>
    </row>
    <row r="104" spans="1:30" ht="24.75" customHeight="1">
      <c r="A104" s="323" t="s">
        <v>284</v>
      </c>
      <c r="B104" s="621" t="s">
        <v>173</v>
      </c>
      <c r="C104" s="621"/>
      <c r="D104" s="323" t="s">
        <v>284</v>
      </c>
      <c r="E104" s="621" t="s">
        <v>253</v>
      </c>
      <c r="F104" s="621"/>
      <c r="G104" s="323" t="s">
        <v>284</v>
      </c>
      <c r="H104" s="621" t="s">
        <v>171</v>
      </c>
      <c r="I104" s="621"/>
      <c r="J104" s="323" t="s">
        <v>284</v>
      </c>
      <c r="K104" s="621" t="s">
        <v>145</v>
      </c>
      <c r="L104" s="621"/>
      <c r="M104" s="323" t="s">
        <v>284</v>
      </c>
      <c r="N104" s="621" t="s">
        <v>170</v>
      </c>
      <c r="O104" s="621"/>
      <c r="P104" s="323" t="s">
        <v>284</v>
      </c>
      <c r="Q104" s="621" t="s">
        <v>163</v>
      </c>
      <c r="R104" s="621"/>
      <c r="S104" s="323" t="s">
        <v>284</v>
      </c>
      <c r="T104" s="621" t="s">
        <v>169</v>
      </c>
      <c r="U104" s="621"/>
      <c r="V104" s="323" t="s">
        <v>284</v>
      </c>
      <c r="W104" s="621" t="s">
        <v>168</v>
      </c>
      <c r="X104" s="621"/>
    </row>
    <row r="105" spans="1:30" ht="24.75" customHeight="1">
      <c r="A105" s="323" t="s">
        <v>283</v>
      </c>
      <c r="B105" s="621" t="s">
        <v>90</v>
      </c>
      <c r="C105" s="621"/>
      <c r="D105" s="323" t="s">
        <v>283</v>
      </c>
      <c r="E105" s="622" t="s">
        <v>167</v>
      </c>
      <c r="F105" s="622"/>
      <c r="G105" s="323" t="s">
        <v>283</v>
      </c>
      <c r="H105" s="622" t="s">
        <v>166</v>
      </c>
      <c r="I105" s="622"/>
      <c r="J105" s="323" t="s">
        <v>283</v>
      </c>
      <c r="K105" s="622" t="s">
        <v>165</v>
      </c>
      <c r="L105" s="622"/>
      <c r="M105" s="323" t="s">
        <v>283</v>
      </c>
      <c r="N105" s="622" t="s">
        <v>164</v>
      </c>
      <c r="O105" s="622"/>
      <c r="P105" s="323" t="s">
        <v>283</v>
      </c>
      <c r="Q105" s="622" t="s">
        <v>163</v>
      </c>
      <c r="R105" s="622"/>
      <c r="S105" s="323" t="s">
        <v>283</v>
      </c>
      <c r="T105" s="622" t="s">
        <v>162</v>
      </c>
      <c r="U105" s="622"/>
      <c r="V105" s="323" t="s">
        <v>283</v>
      </c>
      <c r="W105" s="622" t="s">
        <v>161</v>
      </c>
      <c r="X105" s="622"/>
    </row>
    <row r="106" spans="1:30" ht="24.75" customHeight="1">
      <c r="A106" s="323" t="s">
        <v>282</v>
      </c>
      <c r="B106" s="622" t="s">
        <v>79</v>
      </c>
      <c r="C106" s="622"/>
      <c r="D106" s="323" t="s">
        <v>282</v>
      </c>
      <c r="E106" s="601" t="s">
        <v>4291</v>
      </c>
      <c r="F106" s="601"/>
      <c r="G106" s="323" t="s">
        <v>282</v>
      </c>
      <c r="H106" s="622" t="s">
        <v>4265</v>
      </c>
      <c r="I106" s="622"/>
      <c r="J106" s="323" t="s">
        <v>282</v>
      </c>
      <c r="K106" s="622" t="s">
        <v>4292</v>
      </c>
      <c r="L106" s="622"/>
      <c r="M106" s="323" t="s">
        <v>282</v>
      </c>
      <c r="N106" s="622" t="s">
        <v>4293</v>
      </c>
      <c r="O106" s="622"/>
      <c r="P106" s="323" t="s">
        <v>282</v>
      </c>
      <c r="Q106" s="622" t="s">
        <v>4294</v>
      </c>
      <c r="R106" s="622"/>
      <c r="S106" s="323" t="s">
        <v>282</v>
      </c>
      <c r="T106" s="622" t="s">
        <v>4295</v>
      </c>
      <c r="U106" s="622"/>
      <c r="V106" s="323" t="s">
        <v>282</v>
      </c>
      <c r="W106" s="622" t="s">
        <v>4296</v>
      </c>
      <c r="X106" s="622"/>
    </row>
    <row r="107" spans="1:30" ht="24.75" customHeight="1">
      <c r="A107" s="323" t="s">
        <v>0</v>
      </c>
      <c r="B107" s="323" t="s">
        <v>77</v>
      </c>
      <c r="C107" s="323" t="s">
        <v>76</v>
      </c>
      <c r="D107" s="323" t="s">
        <v>0</v>
      </c>
      <c r="E107" s="323" t="s">
        <v>77</v>
      </c>
      <c r="F107" s="323" t="s">
        <v>76</v>
      </c>
      <c r="G107" s="323" t="s">
        <v>0</v>
      </c>
      <c r="H107" s="323" t="s">
        <v>77</v>
      </c>
      <c r="I107" s="323" t="s">
        <v>76</v>
      </c>
      <c r="J107" s="323" t="s">
        <v>0</v>
      </c>
      <c r="K107" s="323" t="s">
        <v>77</v>
      </c>
      <c r="L107" s="323" t="s">
        <v>76</v>
      </c>
      <c r="M107" s="323" t="s">
        <v>0</v>
      </c>
      <c r="N107" s="323" t="s">
        <v>77</v>
      </c>
      <c r="O107" s="323" t="s">
        <v>76</v>
      </c>
      <c r="P107" s="323" t="s">
        <v>0</v>
      </c>
      <c r="Q107" s="323" t="s">
        <v>77</v>
      </c>
      <c r="R107" s="323" t="s">
        <v>76</v>
      </c>
      <c r="S107" s="323" t="s">
        <v>0</v>
      </c>
      <c r="T107" s="323" t="s">
        <v>77</v>
      </c>
      <c r="U107" s="323" t="s">
        <v>76</v>
      </c>
      <c r="V107" s="323" t="s">
        <v>0</v>
      </c>
      <c r="W107" s="323" t="s">
        <v>77</v>
      </c>
      <c r="X107" s="323" t="s">
        <v>76</v>
      </c>
    </row>
    <row r="108" spans="1:30" s="329" customFormat="1" ht="24.75" customHeight="1">
      <c r="A108" s="346">
        <v>2007</v>
      </c>
      <c r="B108" s="407" t="s">
        <v>4896</v>
      </c>
      <c r="C108" s="378"/>
      <c r="D108" s="346">
        <v>2007</v>
      </c>
      <c r="E108" s="402"/>
      <c r="F108" s="378"/>
      <c r="G108" s="346">
        <v>2007</v>
      </c>
      <c r="H108" s="378"/>
      <c r="I108" s="378"/>
      <c r="J108" s="346">
        <v>2007</v>
      </c>
      <c r="K108" s="378"/>
      <c r="L108" s="378"/>
      <c r="M108" s="346">
        <v>2007</v>
      </c>
      <c r="N108" s="378"/>
      <c r="O108" s="378"/>
      <c r="P108" s="346">
        <v>2007</v>
      </c>
      <c r="Q108" s="378"/>
      <c r="R108" s="378"/>
      <c r="S108" s="346">
        <v>2007</v>
      </c>
      <c r="T108" s="378"/>
      <c r="U108" s="378"/>
      <c r="V108" s="346">
        <v>2007</v>
      </c>
      <c r="W108" s="378"/>
      <c r="X108" s="378"/>
      <c r="Y108" s="386"/>
      <c r="Z108" s="386"/>
      <c r="AA108" s="386"/>
      <c r="AB108" s="386"/>
      <c r="AC108" s="386"/>
      <c r="AD108" s="386"/>
    </row>
    <row r="109" spans="1:30" s="329" customFormat="1" ht="24.75" customHeight="1">
      <c r="A109" s="346">
        <v>2008</v>
      </c>
      <c r="B109" s="407" t="s">
        <v>4896</v>
      </c>
      <c r="C109" s="378"/>
      <c r="D109" s="346">
        <v>2008</v>
      </c>
      <c r="E109" s="378"/>
      <c r="F109" s="378"/>
      <c r="G109" s="346">
        <v>2008</v>
      </c>
      <c r="H109" s="378"/>
      <c r="I109" s="378"/>
      <c r="J109" s="346">
        <v>2008</v>
      </c>
      <c r="K109" s="378"/>
      <c r="L109" s="378"/>
      <c r="M109" s="346">
        <v>2008</v>
      </c>
      <c r="N109" s="378"/>
      <c r="O109" s="378"/>
      <c r="P109" s="346">
        <v>2008</v>
      </c>
      <c r="Q109" s="378"/>
      <c r="R109" s="378"/>
      <c r="S109" s="346">
        <v>2008</v>
      </c>
      <c r="T109" s="378"/>
      <c r="U109" s="378"/>
      <c r="V109" s="346">
        <v>2008</v>
      </c>
      <c r="W109" s="378"/>
      <c r="X109" s="378"/>
      <c r="Y109" s="386"/>
      <c r="Z109" s="386"/>
      <c r="AA109" s="386"/>
      <c r="AB109" s="386"/>
      <c r="AC109" s="386"/>
      <c r="AD109" s="386"/>
    </row>
    <row r="110" spans="1:30" s="329" customFormat="1" ht="24.75" customHeight="1">
      <c r="A110" s="346">
        <v>2009</v>
      </c>
      <c r="B110" s="407" t="s">
        <v>4896</v>
      </c>
      <c r="C110" s="378"/>
      <c r="D110" s="346">
        <v>2009</v>
      </c>
      <c r="E110" s="378"/>
      <c r="F110" s="378"/>
      <c r="G110" s="346">
        <v>2009</v>
      </c>
      <c r="H110" s="378"/>
      <c r="I110" s="378"/>
      <c r="J110" s="346">
        <v>2009</v>
      </c>
      <c r="K110" s="378"/>
      <c r="L110" s="378"/>
      <c r="M110" s="346">
        <v>2009</v>
      </c>
      <c r="N110" s="378"/>
      <c r="O110" s="378"/>
      <c r="P110" s="346">
        <v>2009</v>
      </c>
      <c r="Q110" s="378"/>
      <c r="R110" s="378"/>
      <c r="S110" s="346">
        <v>2009</v>
      </c>
      <c r="T110" s="378"/>
      <c r="U110" s="378"/>
      <c r="V110" s="346">
        <v>2009</v>
      </c>
      <c r="W110" s="378"/>
      <c r="X110" s="378"/>
      <c r="Y110" s="386"/>
      <c r="Z110" s="386"/>
      <c r="AA110" s="386"/>
      <c r="AB110" s="386"/>
      <c r="AC110" s="386"/>
      <c r="AD110" s="386"/>
    </row>
    <row r="111" spans="1:30" s="329" customFormat="1" ht="24.75" customHeight="1">
      <c r="A111" s="346">
        <v>2010</v>
      </c>
      <c r="B111" s="407" t="s">
        <v>4896</v>
      </c>
      <c r="C111" s="378"/>
      <c r="D111" s="346">
        <v>2010</v>
      </c>
      <c r="E111" s="378"/>
      <c r="F111" s="378"/>
      <c r="G111" s="346">
        <v>2010</v>
      </c>
      <c r="H111" s="378"/>
      <c r="I111" s="378"/>
      <c r="J111" s="346">
        <v>2010</v>
      </c>
      <c r="K111" s="378"/>
      <c r="L111" s="378"/>
      <c r="M111" s="346">
        <v>2010</v>
      </c>
      <c r="N111" s="378"/>
      <c r="O111" s="378"/>
      <c r="P111" s="346">
        <v>2010</v>
      </c>
      <c r="Q111" s="378"/>
      <c r="R111" s="378"/>
      <c r="S111" s="346">
        <v>2010</v>
      </c>
      <c r="T111" s="378"/>
      <c r="U111" s="378"/>
      <c r="V111" s="346">
        <v>2010</v>
      </c>
      <c r="W111" s="378"/>
      <c r="X111" s="378"/>
      <c r="Y111" s="386"/>
      <c r="Z111" s="386"/>
      <c r="AA111" s="386"/>
      <c r="AB111" s="386"/>
      <c r="AC111" s="386"/>
      <c r="AD111" s="386"/>
    </row>
    <row r="112" spans="1:30" s="329" customFormat="1" ht="24.75" customHeight="1">
      <c r="A112" s="346">
        <v>2011</v>
      </c>
      <c r="B112" s="407" t="s">
        <v>4896</v>
      </c>
      <c r="C112" s="378"/>
      <c r="D112" s="346">
        <v>2011</v>
      </c>
      <c r="E112" s="378"/>
      <c r="F112" s="378"/>
      <c r="G112" s="346">
        <v>2011</v>
      </c>
      <c r="H112" s="378"/>
      <c r="I112" s="378"/>
      <c r="J112" s="346">
        <v>2011</v>
      </c>
      <c r="K112" s="378"/>
      <c r="L112" s="378"/>
      <c r="M112" s="346">
        <v>2011</v>
      </c>
      <c r="N112" s="378"/>
      <c r="O112" s="378"/>
      <c r="P112" s="346">
        <v>2011</v>
      </c>
      <c r="Q112" s="378"/>
      <c r="R112" s="378"/>
      <c r="S112" s="346">
        <v>2011</v>
      </c>
      <c r="T112" s="378"/>
      <c r="U112" s="378"/>
      <c r="V112" s="346">
        <v>2011</v>
      </c>
      <c r="W112" s="378"/>
      <c r="X112" s="378"/>
      <c r="Y112" s="386"/>
      <c r="Z112" s="386"/>
      <c r="AA112" s="386"/>
      <c r="AB112" s="386"/>
      <c r="AC112" s="386"/>
      <c r="AD112" s="386"/>
    </row>
    <row r="113" spans="1:30" s="329" customFormat="1" ht="24.75" customHeight="1">
      <c r="A113" s="346">
        <v>2012</v>
      </c>
      <c r="B113" s="407" t="s">
        <v>4896</v>
      </c>
      <c r="C113" s="378"/>
      <c r="D113" s="346">
        <v>2012</v>
      </c>
      <c r="E113" s="378"/>
      <c r="F113" s="378"/>
      <c r="G113" s="346">
        <v>2012</v>
      </c>
      <c r="H113" s="378"/>
      <c r="I113" s="378"/>
      <c r="J113" s="346">
        <v>2012</v>
      </c>
      <c r="K113" s="378"/>
      <c r="L113" s="378"/>
      <c r="M113" s="346">
        <v>2012</v>
      </c>
      <c r="N113" s="378"/>
      <c r="O113" s="378"/>
      <c r="P113" s="346">
        <v>2012</v>
      </c>
      <c r="Q113" s="378"/>
      <c r="R113" s="378"/>
      <c r="S113" s="346">
        <v>2012</v>
      </c>
      <c r="T113" s="378"/>
      <c r="U113" s="378"/>
      <c r="V113" s="346">
        <v>2012</v>
      </c>
      <c r="W113" s="378"/>
      <c r="X113" s="378"/>
      <c r="Y113" s="386"/>
      <c r="Z113" s="386"/>
      <c r="AA113" s="386"/>
      <c r="AB113" s="386"/>
      <c r="AC113" s="386"/>
      <c r="AD113" s="386"/>
    </row>
    <row r="114" spans="1:30" s="329" customFormat="1" ht="24.75" customHeight="1">
      <c r="A114" s="346">
        <v>2013</v>
      </c>
      <c r="B114" s="407" t="s">
        <v>4896</v>
      </c>
      <c r="C114" s="378"/>
      <c r="D114" s="346">
        <v>2013</v>
      </c>
      <c r="E114" s="378"/>
      <c r="F114" s="378"/>
      <c r="G114" s="346">
        <v>2013</v>
      </c>
      <c r="H114" s="378"/>
      <c r="I114" s="378"/>
      <c r="J114" s="346">
        <v>2013</v>
      </c>
      <c r="K114" s="378"/>
      <c r="L114" s="378"/>
      <c r="M114" s="346">
        <v>2013</v>
      </c>
      <c r="N114" s="378"/>
      <c r="O114" s="378"/>
      <c r="P114" s="346">
        <v>2013</v>
      </c>
      <c r="Q114" s="378"/>
      <c r="R114" s="378"/>
      <c r="S114" s="346">
        <v>2013</v>
      </c>
      <c r="T114" s="378"/>
      <c r="U114" s="378"/>
      <c r="V114" s="346">
        <v>2013</v>
      </c>
      <c r="W114" s="378"/>
      <c r="X114" s="378"/>
      <c r="Y114" s="386"/>
      <c r="Z114" s="386"/>
      <c r="AA114" s="386"/>
      <c r="AB114" s="386"/>
      <c r="AC114" s="386"/>
      <c r="AD114" s="386"/>
    </row>
    <row r="115" spans="1:30" ht="24.75" customHeight="1">
      <c r="A115" s="323">
        <v>2014</v>
      </c>
      <c r="B115" s="2">
        <f t="shared" ref="B115:B120" si="15">AVERAGE(E115,((H115+K115)/2),((N115+Q115+T115)/3),W115)</f>
        <v>70.833333333333329</v>
      </c>
      <c r="C115" s="335"/>
      <c r="D115" s="323">
        <v>2014</v>
      </c>
      <c r="E115" s="331">
        <v>100</v>
      </c>
      <c r="F115" s="332" t="s">
        <v>316</v>
      </c>
      <c r="G115" s="323">
        <v>2014</v>
      </c>
      <c r="H115" s="331">
        <v>100</v>
      </c>
      <c r="I115" s="332" t="s">
        <v>315</v>
      </c>
      <c r="J115" s="323">
        <v>2014</v>
      </c>
      <c r="K115" s="331">
        <v>100</v>
      </c>
      <c r="L115" s="332" t="s">
        <v>314</v>
      </c>
      <c r="M115" s="323">
        <v>2014</v>
      </c>
      <c r="N115" s="331">
        <v>100</v>
      </c>
      <c r="O115" s="332" t="s">
        <v>4297</v>
      </c>
      <c r="P115" s="323">
        <v>2014</v>
      </c>
      <c r="Q115" s="30">
        <v>100</v>
      </c>
      <c r="R115" s="332" t="s">
        <v>312</v>
      </c>
      <c r="S115" s="323">
        <v>2014</v>
      </c>
      <c r="T115" s="331">
        <v>50</v>
      </c>
      <c r="U115" s="332" t="s">
        <v>311</v>
      </c>
      <c r="V115" s="323">
        <v>2014</v>
      </c>
      <c r="W115" s="331">
        <v>0</v>
      </c>
      <c r="X115" s="331" t="s">
        <v>1568</v>
      </c>
    </row>
    <row r="116" spans="1:30" ht="24.75" customHeight="1">
      <c r="A116" s="323">
        <v>2015</v>
      </c>
      <c r="B116" s="2">
        <f t="shared" si="15"/>
        <v>70.833333333333329</v>
      </c>
      <c r="C116" s="333"/>
      <c r="D116" s="323">
        <v>2015</v>
      </c>
      <c r="E116" s="331">
        <v>100</v>
      </c>
      <c r="F116" s="332" t="s">
        <v>316</v>
      </c>
      <c r="G116" s="323">
        <v>2015</v>
      </c>
      <c r="H116" s="331">
        <v>100</v>
      </c>
      <c r="I116" s="332" t="s">
        <v>315</v>
      </c>
      <c r="J116" s="323">
        <v>2015</v>
      </c>
      <c r="K116" s="331">
        <v>100</v>
      </c>
      <c r="L116" s="332" t="s">
        <v>314</v>
      </c>
      <c r="M116" s="323">
        <v>2015</v>
      </c>
      <c r="N116" s="331">
        <v>100</v>
      </c>
      <c r="O116" s="332" t="s">
        <v>313</v>
      </c>
      <c r="P116" s="323">
        <v>2015</v>
      </c>
      <c r="Q116" s="30">
        <v>100</v>
      </c>
      <c r="R116" s="332" t="s">
        <v>312</v>
      </c>
      <c r="S116" s="323">
        <v>2015</v>
      </c>
      <c r="T116" s="331">
        <v>50</v>
      </c>
      <c r="U116" s="332" t="s">
        <v>311</v>
      </c>
      <c r="V116" s="323">
        <v>2015</v>
      </c>
      <c r="W116" s="331">
        <v>0</v>
      </c>
      <c r="X116" s="331" t="s">
        <v>310</v>
      </c>
    </row>
    <row r="117" spans="1:30" ht="24.75" customHeight="1">
      <c r="A117" s="323">
        <v>2016</v>
      </c>
      <c r="B117" s="2">
        <f t="shared" si="15"/>
        <v>70.833333333333329</v>
      </c>
      <c r="C117" s="333"/>
      <c r="D117" s="323">
        <v>2016</v>
      </c>
      <c r="E117" s="331">
        <v>100</v>
      </c>
      <c r="F117" s="332" t="s">
        <v>316</v>
      </c>
      <c r="G117" s="323">
        <v>2016</v>
      </c>
      <c r="H117" s="331">
        <v>100</v>
      </c>
      <c r="I117" s="332" t="s">
        <v>315</v>
      </c>
      <c r="J117" s="323">
        <v>2016</v>
      </c>
      <c r="K117" s="331">
        <v>100</v>
      </c>
      <c r="L117" s="332" t="s">
        <v>314</v>
      </c>
      <c r="M117" s="323">
        <v>2016</v>
      </c>
      <c r="N117" s="331">
        <v>100</v>
      </c>
      <c r="O117" s="332" t="s">
        <v>313</v>
      </c>
      <c r="P117" s="323">
        <v>2016</v>
      </c>
      <c r="Q117" s="30">
        <v>100</v>
      </c>
      <c r="R117" s="332" t="s">
        <v>312</v>
      </c>
      <c r="S117" s="323">
        <v>2016</v>
      </c>
      <c r="T117" s="331">
        <v>50</v>
      </c>
      <c r="U117" s="332" t="s">
        <v>311</v>
      </c>
      <c r="V117" s="323">
        <v>2016</v>
      </c>
      <c r="W117" s="331">
        <v>0</v>
      </c>
      <c r="X117" s="331" t="s">
        <v>310</v>
      </c>
    </row>
    <row r="118" spans="1:30" ht="24.75" customHeight="1">
      <c r="A118" s="323">
        <v>2017</v>
      </c>
      <c r="B118" s="2">
        <f t="shared" si="15"/>
        <v>70.833333333333329</v>
      </c>
      <c r="C118" s="333"/>
      <c r="D118" s="323">
        <v>2017</v>
      </c>
      <c r="E118" s="331">
        <v>100</v>
      </c>
      <c r="F118" s="332" t="s">
        <v>316</v>
      </c>
      <c r="G118" s="323">
        <v>2017</v>
      </c>
      <c r="H118" s="331">
        <v>100</v>
      </c>
      <c r="I118" s="332" t="s">
        <v>315</v>
      </c>
      <c r="J118" s="323">
        <v>2017</v>
      </c>
      <c r="K118" s="331">
        <v>100</v>
      </c>
      <c r="L118" s="332" t="s">
        <v>314</v>
      </c>
      <c r="M118" s="323">
        <v>2017</v>
      </c>
      <c r="N118" s="331">
        <v>100</v>
      </c>
      <c r="O118" s="332" t="s">
        <v>313</v>
      </c>
      <c r="P118" s="323">
        <v>2017</v>
      </c>
      <c r="Q118" s="30">
        <v>100</v>
      </c>
      <c r="R118" s="332" t="s">
        <v>312</v>
      </c>
      <c r="S118" s="323">
        <v>2017</v>
      </c>
      <c r="T118" s="331">
        <v>50</v>
      </c>
      <c r="U118" s="332" t="s">
        <v>311</v>
      </c>
      <c r="V118" s="323">
        <v>2017</v>
      </c>
      <c r="W118" s="331">
        <v>0</v>
      </c>
      <c r="X118" s="331" t="s">
        <v>310</v>
      </c>
    </row>
    <row r="119" spans="1:30" ht="24.75" customHeight="1">
      <c r="A119" s="323">
        <v>2018</v>
      </c>
      <c r="B119" s="2">
        <f t="shared" si="15"/>
        <v>70.833333333333329</v>
      </c>
      <c r="C119" s="333"/>
      <c r="D119" s="323">
        <v>2018</v>
      </c>
      <c r="E119" s="331">
        <v>100</v>
      </c>
      <c r="F119" s="332" t="s">
        <v>316</v>
      </c>
      <c r="G119" s="323">
        <v>2018</v>
      </c>
      <c r="H119" s="331">
        <v>100</v>
      </c>
      <c r="I119" s="332" t="s">
        <v>315</v>
      </c>
      <c r="J119" s="323">
        <v>2018</v>
      </c>
      <c r="K119" s="331">
        <v>100</v>
      </c>
      <c r="L119" s="332" t="s">
        <v>314</v>
      </c>
      <c r="M119" s="323">
        <v>2018</v>
      </c>
      <c r="N119" s="331">
        <v>100</v>
      </c>
      <c r="O119" s="332" t="s">
        <v>313</v>
      </c>
      <c r="P119" s="323">
        <v>2018</v>
      </c>
      <c r="Q119" s="30">
        <v>100</v>
      </c>
      <c r="R119" s="332" t="s">
        <v>312</v>
      </c>
      <c r="S119" s="323">
        <v>2018</v>
      </c>
      <c r="T119" s="331">
        <v>50</v>
      </c>
      <c r="U119" s="332" t="s">
        <v>311</v>
      </c>
      <c r="V119" s="323">
        <v>2018</v>
      </c>
      <c r="W119" s="331">
        <v>0</v>
      </c>
      <c r="X119" s="331" t="s">
        <v>310</v>
      </c>
    </row>
    <row r="120" spans="1:30" ht="24.75" customHeight="1">
      <c r="A120" s="323">
        <v>2019</v>
      </c>
      <c r="B120" s="2">
        <f t="shared" si="15"/>
        <v>70.833333333333329</v>
      </c>
      <c r="C120" s="333"/>
      <c r="D120" s="323">
        <v>2019</v>
      </c>
      <c r="E120" s="331">
        <v>100</v>
      </c>
      <c r="F120" s="332" t="s">
        <v>316</v>
      </c>
      <c r="G120" s="323">
        <v>2019</v>
      </c>
      <c r="H120" s="331">
        <v>100</v>
      </c>
      <c r="I120" s="332" t="s">
        <v>315</v>
      </c>
      <c r="J120" s="323">
        <v>2019</v>
      </c>
      <c r="K120" s="331">
        <v>100</v>
      </c>
      <c r="L120" s="332" t="s">
        <v>314</v>
      </c>
      <c r="M120" s="323">
        <v>2019</v>
      </c>
      <c r="N120" s="331">
        <v>100</v>
      </c>
      <c r="O120" s="332" t="s">
        <v>313</v>
      </c>
      <c r="P120" s="323">
        <v>2019</v>
      </c>
      <c r="Q120" s="30">
        <v>100</v>
      </c>
      <c r="R120" s="332" t="s">
        <v>312</v>
      </c>
      <c r="S120" s="323">
        <v>2019</v>
      </c>
      <c r="T120" s="331">
        <v>50</v>
      </c>
      <c r="U120" s="332" t="s">
        <v>311</v>
      </c>
      <c r="V120" s="323">
        <v>2019</v>
      </c>
      <c r="W120" s="331">
        <v>0</v>
      </c>
      <c r="X120" s="331" t="s">
        <v>310</v>
      </c>
    </row>
    <row r="121" spans="1:30" ht="24.75" customHeight="1">
      <c r="E121" s="334"/>
    </row>
    <row r="122" spans="1:30" ht="24.75" customHeight="1">
      <c r="A122" s="223" t="s">
        <v>114</v>
      </c>
      <c r="B122" s="630" t="s">
        <v>154</v>
      </c>
      <c r="C122" s="630"/>
      <c r="D122" s="630"/>
      <c r="E122" s="630"/>
      <c r="F122" s="630"/>
      <c r="G122" s="630"/>
      <c r="H122" s="630"/>
      <c r="I122" s="630"/>
      <c r="J122" s="630"/>
      <c r="K122" s="630"/>
      <c r="L122" s="630"/>
      <c r="M122" s="630"/>
      <c r="N122" s="630"/>
      <c r="O122" s="630"/>
      <c r="P122" s="630"/>
      <c r="Q122" s="630"/>
      <c r="R122" s="630"/>
      <c r="S122" s="630"/>
      <c r="T122" s="630"/>
      <c r="U122" s="630"/>
      <c r="V122" s="630"/>
      <c r="W122" s="630"/>
      <c r="X122" s="630"/>
      <c r="Y122" s="630"/>
      <c r="Z122" s="630"/>
      <c r="AA122" s="630"/>
    </row>
    <row r="123" spans="1:30" ht="24.75" customHeight="1">
      <c r="A123" s="223" t="s">
        <v>106</v>
      </c>
      <c r="B123" s="625" t="s">
        <v>55</v>
      </c>
      <c r="C123" s="625"/>
      <c r="D123" s="223" t="s">
        <v>106</v>
      </c>
      <c r="E123" s="620" t="s">
        <v>56</v>
      </c>
      <c r="F123" s="620"/>
      <c r="G123" s="223" t="s">
        <v>106</v>
      </c>
      <c r="H123" s="620" t="s">
        <v>57</v>
      </c>
      <c r="I123" s="620"/>
      <c r="J123" s="223" t="s">
        <v>106</v>
      </c>
      <c r="K123" s="620" t="s">
        <v>58</v>
      </c>
      <c r="L123" s="620"/>
      <c r="M123" s="223" t="s">
        <v>106</v>
      </c>
      <c r="N123" s="619"/>
      <c r="O123" s="619"/>
      <c r="P123" s="223" t="s">
        <v>106</v>
      </c>
      <c r="Q123" s="619"/>
      <c r="R123" s="619"/>
      <c r="S123" s="223" t="s">
        <v>106</v>
      </c>
      <c r="T123" s="619"/>
      <c r="U123" s="619"/>
      <c r="V123" s="223" t="s">
        <v>106</v>
      </c>
      <c r="W123" s="619"/>
      <c r="X123" s="619"/>
      <c r="Y123" s="223" t="s">
        <v>106</v>
      </c>
      <c r="Z123" s="620" t="s">
        <v>61</v>
      </c>
      <c r="AA123" s="620"/>
    </row>
    <row r="124" spans="1:30" ht="24.75" customHeight="1">
      <c r="A124" s="223" t="s">
        <v>105</v>
      </c>
      <c r="B124" s="614"/>
      <c r="C124" s="615"/>
      <c r="D124" s="223" t="s">
        <v>105</v>
      </c>
      <c r="E124" s="616"/>
      <c r="F124" s="617"/>
      <c r="G124" s="223" t="s">
        <v>105</v>
      </c>
      <c r="H124" s="619"/>
      <c r="I124" s="619"/>
      <c r="J124" s="223" t="s">
        <v>105</v>
      </c>
      <c r="K124" s="619"/>
      <c r="L124" s="619"/>
      <c r="M124" s="223" t="s">
        <v>105</v>
      </c>
      <c r="N124" s="618" t="s">
        <v>59</v>
      </c>
      <c r="O124" s="618"/>
      <c r="P124" s="223" t="s">
        <v>105</v>
      </c>
      <c r="Q124" s="618" t="s">
        <v>152</v>
      </c>
      <c r="R124" s="618"/>
      <c r="S124" s="223" t="s">
        <v>105</v>
      </c>
      <c r="T124" s="618" t="s">
        <v>60</v>
      </c>
      <c r="U124" s="618"/>
      <c r="V124" s="223" t="s">
        <v>105</v>
      </c>
      <c r="W124" s="618" t="s">
        <v>309</v>
      </c>
      <c r="X124" s="618"/>
      <c r="Y124" s="223" t="s">
        <v>105</v>
      </c>
      <c r="Z124" s="619"/>
      <c r="AA124" s="619"/>
    </row>
    <row r="125" spans="1:30" ht="24.75" customHeight="1">
      <c r="A125" s="323" t="s">
        <v>284</v>
      </c>
      <c r="B125" s="621" t="s">
        <v>150</v>
      </c>
      <c r="C125" s="621"/>
      <c r="D125" s="323" t="s">
        <v>284</v>
      </c>
      <c r="E125" s="621" t="s">
        <v>308</v>
      </c>
      <c r="F125" s="621"/>
      <c r="G125" s="323" t="s">
        <v>284</v>
      </c>
      <c r="H125" s="579" t="s">
        <v>1569</v>
      </c>
      <c r="I125" s="579"/>
      <c r="J125" s="323" t="s">
        <v>284</v>
      </c>
      <c r="K125" s="621" t="s">
        <v>148</v>
      </c>
      <c r="L125" s="621"/>
      <c r="M125" s="323" t="s">
        <v>284</v>
      </c>
      <c r="N125" s="621" t="s">
        <v>147</v>
      </c>
      <c r="O125" s="621"/>
      <c r="P125" s="323" t="s">
        <v>284</v>
      </c>
      <c r="Q125" s="621" t="s">
        <v>146</v>
      </c>
      <c r="R125" s="621"/>
      <c r="S125" s="323" t="s">
        <v>284</v>
      </c>
      <c r="T125" s="621" t="s">
        <v>145</v>
      </c>
      <c r="U125" s="621"/>
      <c r="V125" s="323" t="s">
        <v>284</v>
      </c>
      <c r="W125" s="621" t="s">
        <v>144</v>
      </c>
      <c r="X125" s="621"/>
      <c r="Y125" s="346" t="s">
        <v>284</v>
      </c>
      <c r="Z125" s="621" t="s">
        <v>143</v>
      </c>
      <c r="AA125" s="621"/>
    </row>
    <row r="126" spans="1:30" ht="24.75" customHeight="1">
      <c r="A126" s="323" t="s">
        <v>283</v>
      </c>
      <c r="B126" s="621" t="s">
        <v>90</v>
      </c>
      <c r="C126" s="621"/>
      <c r="D126" s="323" t="s">
        <v>283</v>
      </c>
      <c r="E126" s="622" t="s">
        <v>142</v>
      </c>
      <c r="F126" s="622"/>
      <c r="G126" s="323" t="s">
        <v>283</v>
      </c>
      <c r="H126" s="601" t="s">
        <v>1570</v>
      </c>
      <c r="I126" s="601"/>
      <c r="J126" s="323" t="s">
        <v>283</v>
      </c>
      <c r="K126" s="622" t="s">
        <v>141</v>
      </c>
      <c r="L126" s="622"/>
      <c r="M126" s="323" t="s">
        <v>283</v>
      </c>
      <c r="N126" s="622" t="s">
        <v>307</v>
      </c>
      <c r="O126" s="622"/>
      <c r="P126" s="323" t="s">
        <v>283</v>
      </c>
      <c r="Q126" s="622" t="s">
        <v>306</v>
      </c>
      <c r="R126" s="622"/>
      <c r="S126" s="323" t="s">
        <v>283</v>
      </c>
      <c r="T126" s="622" t="s">
        <v>165</v>
      </c>
      <c r="U126" s="622"/>
      <c r="V126" s="323" t="s">
        <v>283</v>
      </c>
      <c r="W126" s="622" t="s">
        <v>305</v>
      </c>
      <c r="X126" s="622"/>
      <c r="Y126" s="346" t="s">
        <v>283</v>
      </c>
      <c r="Z126" s="622" t="s">
        <v>136</v>
      </c>
      <c r="AA126" s="622"/>
    </row>
    <row r="127" spans="1:30" ht="24.75" customHeight="1">
      <c r="A127" s="323" t="s">
        <v>282</v>
      </c>
      <c r="B127" s="622" t="s">
        <v>79</v>
      </c>
      <c r="C127" s="622"/>
      <c r="D127" s="323" t="s">
        <v>282</v>
      </c>
      <c r="E127" s="622" t="s">
        <v>4298</v>
      </c>
      <c r="F127" s="622"/>
      <c r="G127" s="323" t="s">
        <v>282</v>
      </c>
      <c r="H127" s="601" t="s">
        <v>4299</v>
      </c>
      <c r="I127" s="601"/>
      <c r="J127" s="323" t="s">
        <v>282</v>
      </c>
      <c r="K127" s="622" t="s">
        <v>79</v>
      </c>
      <c r="L127" s="622"/>
      <c r="M127" s="323" t="s">
        <v>282</v>
      </c>
      <c r="N127" s="622" t="s">
        <v>4300</v>
      </c>
      <c r="O127" s="622"/>
      <c r="P127" s="323" t="s">
        <v>282</v>
      </c>
      <c r="Q127" s="622" t="s">
        <v>4301</v>
      </c>
      <c r="R127" s="622"/>
      <c r="S127" s="323" t="s">
        <v>282</v>
      </c>
      <c r="T127" s="622" t="s">
        <v>4302</v>
      </c>
      <c r="U127" s="622"/>
      <c r="V127" s="323" t="s">
        <v>282</v>
      </c>
      <c r="W127" s="622" t="s">
        <v>4303</v>
      </c>
      <c r="X127" s="622"/>
      <c r="Y127" s="346" t="s">
        <v>282</v>
      </c>
      <c r="Z127" s="579" t="s">
        <v>4304</v>
      </c>
      <c r="AA127" s="601"/>
    </row>
    <row r="128" spans="1:30" ht="24.75" customHeight="1">
      <c r="A128" s="323" t="s">
        <v>0</v>
      </c>
      <c r="B128" s="323" t="s">
        <v>77</v>
      </c>
      <c r="C128" s="323" t="s">
        <v>76</v>
      </c>
      <c r="D128" s="323" t="s">
        <v>0</v>
      </c>
      <c r="E128" s="323" t="s">
        <v>77</v>
      </c>
      <c r="F128" s="323" t="s">
        <v>76</v>
      </c>
      <c r="G128" s="323" t="s">
        <v>0</v>
      </c>
      <c r="H128" s="323" t="s">
        <v>77</v>
      </c>
      <c r="I128" s="323" t="s">
        <v>76</v>
      </c>
      <c r="J128" s="323" t="s">
        <v>0</v>
      </c>
      <c r="K128" s="323" t="s">
        <v>77</v>
      </c>
      <c r="L128" s="323" t="s">
        <v>76</v>
      </c>
      <c r="M128" s="323" t="s">
        <v>0</v>
      </c>
      <c r="N128" s="323" t="s">
        <v>77</v>
      </c>
      <c r="O128" s="323" t="s">
        <v>76</v>
      </c>
      <c r="P128" s="323" t="s">
        <v>0</v>
      </c>
      <c r="Q128" s="323" t="s">
        <v>77</v>
      </c>
      <c r="R128" s="323" t="s">
        <v>76</v>
      </c>
      <c r="S128" s="323" t="s">
        <v>0</v>
      </c>
      <c r="T128" s="323" t="s">
        <v>77</v>
      </c>
      <c r="U128" s="323" t="s">
        <v>76</v>
      </c>
      <c r="V128" s="323" t="s">
        <v>0</v>
      </c>
      <c r="W128" s="323" t="s">
        <v>77</v>
      </c>
      <c r="X128" s="323" t="s">
        <v>76</v>
      </c>
      <c r="Y128" s="346" t="s">
        <v>0</v>
      </c>
      <c r="Z128" s="346" t="s">
        <v>77</v>
      </c>
      <c r="AA128" s="346" t="s">
        <v>76</v>
      </c>
    </row>
    <row r="129" spans="1:33" s="329" customFormat="1" ht="24.75" customHeight="1">
      <c r="A129" s="346">
        <v>2007</v>
      </c>
      <c r="B129" s="2" t="e">
        <f t="shared" ref="B129:B135" si="16">AVERAGE(E129,H129,K129,Z129)</f>
        <v>#DIV/0!</v>
      </c>
      <c r="C129" s="378"/>
      <c r="D129" s="346">
        <v>2007</v>
      </c>
      <c r="E129" s="378"/>
      <c r="F129" s="378"/>
      <c r="G129" s="346">
        <v>2007</v>
      </c>
      <c r="H129" s="378"/>
      <c r="I129" s="378"/>
      <c r="J129" s="346">
        <v>2007</v>
      </c>
      <c r="K129" s="333" t="e">
        <f t="shared" ref="K129:K135" si="17">AVERAGE(N129,Q129,T129,W129)</f>
        <v>#DIV/0!</v>
      </c>
      <c r="L129" s="378"/>
      <c r="M129" s="346">
        <v>2007</v>
      </c>
      <c r="N129" s="378"/>
      <c r="O129" s="378"/>
      <c r="P129" s="346">
        <v>2007</v>
      </c>
      <c r="Q129" s="378"/>
      <c r="R129" s="378"/>
      <c r="S129" s="346">
        <v>2007</v>
      </c>
      <c r="T129" s="378"/>
      <c r="U129" s="378"/>
      <c r="V129" s="346">
        <v>2007</v>
      </c>
      <c r="W129" s="378"/>
      <c r="X129" s="378"/>
      <c r="Y129" s="346">
        <v>2007</v>
      </c>
      <c r="Z129" s="378"/>
      <c r="AA129" s="378"/>
      <c r="AB129" s="386"/>
      <c r="AC129" s="386"/>
      <c r="AD129" s="386"/>
    </row>
    <row r="130" spans="1:33" s="329" customFormat="1" ht="24.75" customHeight="1">
      <c r="A130" s="346">
        <v>2008</v>
      </c>
      <c r="B130" s="2" t="e">
        <f t="shared" si="16"/>
        <v>#DIV/0!</v>
      </c>
      <c r="C130" s="378"/>
      <c r="D130" s="346">
        <v>2008</v>
      </c>
      <c r="E130" s="378"/>
      <c r="F130" s="378"/>
      <c r="G130" s="346">
        <v>2008</v>
      </c>
      <c r="H130" s="378"/>
      <c r="I130" s="378"/>
      <c r="J130" s="346">
        <v>2008</v>
      </c>
      <c r="K130" s="333" t="e">
        <f t="shared" si="17"/>
        <v>#DIV/0!</v>
      </c>
      <c r="L130" s="378"/>
      <c r="M130" s="346">
        <v>2008</v>
      </c>
      <c r="N130" s="378"/>
      <c r="O130" s="378"/>
      <c r="P130" s="346">
        <v>2008</v>
      </c>
      <c r="Q130" s="378"/>
      <c r="R130" s="378"/>
      <c r="S130" s="346">
        <v>2008</v>
      </c>
      <c r="T130" s="378"/>
      <c r="U130" s="378"/>
      <c r="V130" s="346">
        <v>2008</v>
      </c>
      <c r="W130" s="378"/>
      <c r="X130" s="378"/>
      <c r="Y130" s="346">
        <v>2008</v>
      </c>
      <c r="Z130" s="378"/>
      <c r="AA130" s="378"/>
      <c r="AB130" s="386"/>
      <c r="AC130" s="386"/>
      <c r="AD130" s="386"/>
    </row>
    <row r="131" spans="1:33" s="329" customFormat="1" ht="24.75" customHeight="1">
      <c r="A131" s="346">
        <v>2009</v>
      </c>
      <c r="B131" s="2" t="e">
        <f t="shared" si="16"/>
        <v>#DIV/0!</v>
      </c>
      <c r="C131" s="378"/>
      <c r="D131" s="346">
        <v>2009</v>
      </c>
      <c r="E131" s="378"/>
      <c r="F131" s="378"/>
      <c r="G131" s="346">
        <v>2009</v>
      </c>
      <c r="H131" s="378"/>
      <c r="I131" s="378"/>
      <c r="J131" s="346">
        <v>2009</v>
      </c>
      <c r="K131" s="333" t="e">
        <f t="shared" si="17"/>
        <v>#DIV/0!</v>
      </c>
      <c r="L131" s="378"/>
      <c r="M131" s="346">
        <v>2009</v>
      </c>
      <c r="N131" s="378"/>
      <c r="O131" s="378"/>
      <c r="P131" s="346">
        <v>2009</v>
      </c>
      <c r="Q131" s="378"/>
      <c r="R131" s="378"/>
      <c r="S131" s="346">
        <v>2009</v>
      </c>
      <c r="T131" s="378"/>
      <c r="U131" s="378"/>
      <c r="V131" s="346">
        <v>2009</v>
      </c>
      <c r="W131" s="378"/>
      <c r="X131" s="378"/>
      <c r="Y131" s="346">
        <v>2009</v>
      </c>
      <c r="Z131" s="378"/>
      <c r="AA131" s="378"/>
      <c r="AB131" s="386"/>
      <c r="AC131" s="386"/>
      <c r="AD131" s="386"/>
    </row>
    <row r="132" spans="1:33" s="329" customFormat="1" ht="24.75" customHeight="1">
      <c r="A132" s="346">
        <v>2010</v>
      </c>
      <c r="B132" s="2" t="e">
        <f t="shared" si="16"/>
        <v>#DIV/0!</v>
      </c>
      <c r="C132" s="378"/>
      <c r="D132" s="346">
        <v>2010</v>
      </c>
      <c r="E132" s="378"/>
      <c r="F132" s="378"/>
      <c r="G132" s="346">
        <v>2010</v>
      </c>
      <c r="H132" s="378"/>
      <c r="I132" s="378"/>
      <c r="J132" s="346">
        <v>2010</v>
      </c>
      <c r="K132" s="333" t="e">
        <f t="shared" si="17"/>
        <v>#DIV/0!</v>
      </c>
      <c r="L132" s="378"/>
      <c r="M132" s="346">
        <v>2010</v>
      </c>
      <c r="N132" s="378"/>
      <c r="O132" s="378"/>
      <c r="P132" s="346">
        <v>2010</v>
      </c>
      <c r="Q132" s="378"/>
      <c r="R132" s="378"/>
      <c r="S132" s="346">
        <v>2010</v>
      </c>
      <c r="T132" s="378"/>
      <c r="U132" s="378"/>
      <c r="V132" s="346">
        <v>2010</v>
      </c>
      <c r="W132" s="378"/>
      <c r="X132" s="378"/>
      <c r="Y132" s="346">
        <v>2010</v>
      </c>
      <c r="Z132" s="378"/>
      <c r="AA132" s="378"/>
      <c r="AB132" s="386"/>
      <c r="AC132" s="386"/>
      <c r="AD132" s="386"/>
    </row>
    <row r="133" spans="1:33" s="329" customFormat="1" ht="24.75" customHeight="1">
      <c r="A133" s="346">
        <v>2011</v>
      </c>
      <c r="B133" s="2" t="e">
        <f t="shared" si="16"/>
        <v>#DIV/0!</v>
      </c>
      <c r="C133" s="378"/>
      <c r="D133" s="346">
        <v>2011</v>
      </c>
      <c r="E133" s="378"/>
      <c r="F133" s="378"/>
      <c r="G133" s="346">
        <v>2011</v>
      </c>
      <c r="H133" s="378"/>
      <c r="I133" s="378"/>
      <c r="J133" s="346">
        <v>2011</v>
      </c>
      <c r="K133" s="333" t="e">
        <f t="shared" si="17"/>
        <v>#DIV/0!</v>
      </c>
      <c r="L133" s="378"/>
      <c r="M133" s="346">
        <v>2011</v>
      </c>
      <c r="N133" s="378"/>
      <c r="O133" s="378"/>
      <c r="P133" s="346">
        <v>2011</v>
      </c>
      <c r="Q133" s="378"/>
      <c r="R133" s="378"/>
      <c r="S133" s="346">
        <v>2011</v>
      </c>
      <c r="T133" s="378"/>
      <c r="U133" s="378"/>
      <c r="V133" s="346">
        <v>2011</v>
      </c>
      <c r="W133" s="378"/>
      <c r="X133" s="378"/>
      <c r="Y133" s="346">
        <v>2011</v>
      </c>
      <c r="Z133" s="378"/>
      <c r="AA133" s="378"/>
      <c r="AB133" s="386"/>
      <c r="AC133" s="386"/>
      <c r="AD133" s="386"/>
    </row>
    <row r="134" spans="1:33" s="329" customFormat="1" ht="24.75" customHeight="1">
      <c r="A134" s="346">
        <v>2012</v>
      </c>
      <c r="B134" s="2" t="e">
        <f t="shared" si="16"/>
        <v>#DIV/0!</v>
      </c>
      <c r="C134" s="378"/>
      <c r="D134" s="346">
        <v>2012</v>
      </c>
      <c r="E134" s="378"/>
      <c r="F134" s="378"/>
      <c r="G134" s="346">
        <v>2012</v>
      </c>
      <c r="H134" s="378"/>
      <c r="I134" s="378"/>
      <c r="J134" s="346">
        <v>2012</v>
      </c>
      <c r="K134" s="333" t="e">
        <f t="shared" si="17"/>
        <v>#DIV/0!</v>
      </c>
      <c r="L134" s="378"/>
      <c r="M134" s="346">
        <v>2012</v>
      </c>
      <c r="N134" s="378"/>
      <c r="O134" s="378"/>
      <c r="P134" s="346">
        <v>2012</v>
      </c>
      <c r="Q134" s="378"/>
      <c r="R134" s="378"/>
      <c r="S134" s="346">
        <v>2012</v>
      </c>
      <c r="T134" s="378"/>
      <c r="U134" s="378"/>
      <c r="V134" s="346">
        <v>2012</v>
      </c>
      <c r="W134" s="378"/>
      <c r="X134" s="378"/>
      <c r="Y134" s="346">
        <v>2012</v>
      </c>
      <c r="Z134" s="378"/>
      <c r="AA134" s="378"/>
      <c r="AB134" s="386"/>
      <c r="AC134" s="386"/>
      <c r="AD134" s="386"/>
    </row>
    <row r="135" spans="1:33" s="329" customFormat="1" ht="24.75" customHeight="1">
      <c r="A135" s="346">
        <v>2013</v>
      </c>
      <c r="B135" s="2" t="e">
        <f t="shared" si="16"/>
        <v>#DIV/0!</v>
      </c>
      <c r="C135" s="378"/>
      <c r="D135" s="346">
        <v>2013</v>
      </c>
      <c r="E135" s="378"/>
      <c r="F135" s="378"/>
      <c r="G135" s="346">
        <v>2013</v>
      </c>
      <c r="H135" s="378"/>
      <c r="I135" s="378"/>
      <c r="J135" s="346">
        <v>2013</v>
      </c>
      <c r="K135" s="333" t="e">
        <f t="shared" si="17"/>
        <v>#DIV/0!</v>
      </c>
      <c r="L135" s="378"/>
      <c r="M135" s="346">
        <v>2013</v>
      </c>
      <c r="N135" s="378"/>
      <c r="O135" s="378"/>
      <c r="P135" s="346">
        <v>2013</v>
      </c>
      <c r="Q135" s="378"/>
      <c r="R135" s="378"/>
      <c r="S135" s="346">
        <v>2013</v>
      </c>
      <c r="T135" s="378"/>
      <c r="U135" s="378"/>
      <c r="V135" s="346">
        <v>2013</v>
      </c>
      <c r="W135" s="378"/>
      <c r="X135" s="378"/>
      <c r="Y135" s="346">
        <v>2013</v>
      </c>
      <c r="Z135" s="378"/>
      <c r="AA135" s="378"/>
      <c r="AB135" s="386"/>
      <c r="AC135" s="386"/>
      <c r="AD135" s="386"/>
    </row>
    <row r="136" spans="1:33" ht="24.75" customHeight="1">
      <c r="A136" s="323">
        <v>2014</v>
      </c>
      <c r="B136" s="2">
        <f t="shared" ref="B136:B141" si="18">AVERAGE(E136,H136,K136,Z136)</f>
        <v>93.75</v>
      </c>
      <c r="C136" s="333"/>
      <c r="D136" s="323">
        <v>2014</v>
      </c>
      <c r="E136" s="331">
        <v>100</v>
      </c>
      <c r="F136" s="332" t="s">
        <v>304</v>
      </c>
      <c r="G136" s="323">
        <v>2014</v>
      </c>
      <c r="H136" s="331">
        <v>100</v>
      </c>
      <c r="I136" s="332" t="s">
        <v>1571</v>
      </c>
      <c r="J136" s="323">
        <v>2014</v>
      </c>
      <c r="K136" s="333">
        <f t="shared" ref="K136:K141" si="19">AVERAGE(N136,Q136,T136,W136)</f>
        <v>75</v>
      </c>
      <c r="L136" s="332"/>
      <c r="M136" s="323">
        <v>2014</v>
      </c>
      <c r="N136" s="331">
        <v>100</v>
      </c>
      <c r="O136" s="332" t="s">
        <v>300</v>
      </c>
      <c r="P136" s="323">
        <v>2014</v>
      </c>
      <c r="Q136" s="331">
        <v>100</v>
      </c>
      <c r="R136" s="332" t="s">
        <v>299</v>
      </c>
      <c r="S136" s="323">
        <v>2014</v>
      </c>
      <c r="T136" s="30">
        <v>50</v>
      </c>
      <c r="U136" s="332" t="s">
        <v>298</v>
      </c>
      <c r="V136" s="323">
        <v>2014</v>
      </c>
      <c r="W136" s="30">
        <v>50</v>
      </c>
      <c r="X136" s="332" t="s">
        <v>303</v>
      </c>
      <c r="Y136" s="346">
        <v>2014</v>
      </c>
      <c r="Z136" s="331">
        <v>100</v>
      </c>
      <c r="AA136" s="331" t="s">
        <v>1572</v>
      </c>
    </row>
    <row r="137" spans="1:33" ht="24.75" customHeight="1">
      <c r="A137" s="323">
        <v>2015</v>
      </c>
      <c r="B137" s="2">
        <f t="shared" si="18"/>
        <v>93.75</v>
      </c>
      <c r="C137" s="333"/>
      <c r="D137" s="323">
        <v>2015</v>
      </c>
      <c r="E137" s="331">
        <v>100</v>
      </c>
      <c r="F137" s="332" t="s">
        <v>304</v>
      </c>
      <c r="G137" s="323">
        <v>2015</v>
      </c>
      <c r="H137" s="331">
        <v>100</v>
      </c>
      <c r="I137" s="332"/>
      <c r="J137" s="323">
        <v>2015</v>
      </c>
      <c r="K137" s="333">
        <f t="shared" si="19"/>
        <v>75</v>
      </c>
      <c r="L137" s="332"/>
      <c r="M137" s="323">
        <v>2015</v>
      </c>
      <c r="N137" s="331">
        <v>100</v>
      </c>
      <c r="O137" s="332" t="s">
        <v>300</v>
      </c>
      <c r="P137" s="323">
        <v>2015</v>
      </c>
      <c r="Q137" s="331">
        <v>100</v>
      </c>
      <c r="R137" s="332" t="s">
        <v>299</v>
      </c>
      <c r="S137" s="323">
        <v>2015</v>
      </c>
      <c r="T137" s="30">
        <v>50</v>
      </c>
      <c r="U137" s="332" t="s">
        <v>298</v>
      </c>
      <c r="V137" s="323">
        <v>2015</v>
      </c>
      <c r="W137" s="30">
        <v>50</v>
      </c>
      <c r="X137" s="332" t="s">
        <v>303</v>
      </c>
      <c r="Y137" s="346">
        <v>2015</v>
      </c>
      <c r="Z137" s="331">
        <v>100</v>
      </c>
      <c r="AA137" s="331"/>
    </row>
    <row r="138" spans="1:33" ht="24.75" customHeight="1">
      <c r="A138" s="323">
        <v>2016</v>
      </c>
      <c r="B138" s="2">
        <f t="shared" si="18"/>
        <v>93.75</v>
      </c>
      <c r="C138" s="333"/>
      <c r="D138" s="323">
        <v>2016</v>
      </c>
      <c r="E138" s="331">
        <v>100</v>
      </c>
      <c r="F138" s="332" t="s">
        <v>304</v>
      </c>
      <c r="G138" s="323">
        <v>2016</v>
      </c>
      <c r="H138" s="331">
        <v>100</v>
      </c>
      <c r="I138" s="332"/>
      <c r="J138" s="323">
        <v>2016</v>
      </c>
      <c r="K138" s="333">
        <f t="shared" si="19"/>
        <v>75</v>
      </c>
      <c r="L138" s="332"/>
      <c r="M138" s="323">
        <v>2016</v>
      </c>
      <c r="N138" s="331">
        <v>100</v>
      </c>
      <c r="O138" s="332" t="s">
        <v>300</v>
      </c>
      <c r="P138" s="323">
        <v>2016</v>
      </c>
      <c r="Q138" s="331">
        <v>100</v>
      </c>
      <c r="R138" s="332" t="s">
        <v>299</v>
      </c>
      <c r="S138" s="323">
        <v>2016</v>
      </c>
      <c r="T138" s="30">
        <v>50</v>
      </c>
      <c r="U138" s="332" t="s">
        <v>298</v>
      </c>
      <c r="V138" s="323">
        <v>2016</v>
      </c>
      <c r="W138" s="30">
        <v>50</v>
      </c>
      <c r="X138" s="332" t="s">
        <v>303</v>
      </c>
      <c r="Y138" s="346">
        <v>2016</v>
      </c>
      <c r="Z138" s="331">
        <v>100</v>
      </c>
      <c r="AA138" s="331"/>
    </row>
    <row r="139" spans="1:33" ht="24.75" customHeight="1">
      <c r="A139" s="323">
        <v>2017</v>
      </c>
      <c r="B139" s="2">
        <f t="shared" si="18"/>
        <v>90.625</v>
      </c>
      <c r="C139" s="333"/>
      <c r="D139" s="323">
        <v>2017</v>
      </c>
      <c r="E139" s="331">
        <v>100</v>
      </c>
      <c r="F139" s="332" t="s">
        <v>302</v>
      </c>
      <c r="G139" s="323">
        <v>2017</v>
      </c>
      <c r="H139" s="331">
        <v>100</v>
      </c>
      <c r="I139" s="332"/>
      <c r="J139" s="323">
        <v>2017</v>
      </c>
      <c r="K139" s="333">
        <f t="shared" si="19"/>
        <v>62.5</v>
      </c>
      <c r="L139" s="332"/>
      <c r="M139" s="323">
        <v>2017</v>
      </c>
      <c r="N139" s="331">
        <v>100</v>
      </c>
      <c r="O139" s="332" t="s">
        <v>300</v>
      </c>
      <c r="P139" s="323">
        <v>2017</v>
      </c>
      <c r="Q139" s="331">
        <v>100</v>
      </c>
      <c r="R139" s="332" t="s">
        <v>299</v>
      </c>
      <c r="S139" s="323">
        <v>2017</v>
      </c>
      <c r="T139" s="30">
        <v>50</v>
      </c>
      <c r="U139" s="332" t="s">
        <v>298</v>
      </c>
      <c r="V139" s="323">
        <v>2017</v>
      </c>
      <c r="W139" s="331">
        <v>0</v>
      </c>
      <c r="X139" s="332" t="s">
        <v>297</v>
      </c>
      <c r="Y139" s="346">
        <v>2017</v>
      </c>
      <c r="Z139" s="331">
        <v>100</v>
      </c>
      <c r="AA139" s="331"/>
    </row>
    <row r="140" spans="1:33" ht="24.75" customHeight="1">
      <c r="A140" s="323">
        <v>2018</v>
      </c>
      <c r="B140" s="2">
        <f t="shared" si="18"/>
        <v>90.625</v>
      </c>
      <c r="C140" s="333"/>
      <c r="D140" s="323">
        <v>2018</v>
      </c>
      <c r="E140" s="331">
        <v>100</v>
      </c>
      <c r="F140" s="332" t="s">
        <v>302</v>
      </c>
      <c r="G140" s="323">
        <v>2018</v>
      </c>
      <c r="H140" s="331">
        <v>100</v>
      </c>
      <c r="I140" s="332"/>
      <c r="J140" s="323">
        <v>2018</v>
      </c>
      <c r="K140" s="333">
        <f t="shared" si="19"/>
        <v>62.5</v>
      </c>
      <c r="L140" s="332"/>
      <c r="M140" s="323">
        <v>2018</v>
      </c>
      <c r="N140" s="331">
        <v>100</v>
      </c>
      <c r="O140" s="332" t="s">
        <v>300</v>
      </c>
      <c r="P140" s="323">
        <v>2018</v>
      </c>
      <c r="Q140" s="331">
        <v>100</v>
      </c>
      <c r="R140" s="332" t="s">
        <v>299</v>
      </c>
      <c r="S140" s="323">
        <v>2018</v>
      </c>
      <c r="T140" s="30">
        <v>50</v>
      </c>
      <c r="U140" s="332" t="s">
        <v>298</v>
      </c>
      <c r="V140" s="323">
        <v>2018</v>
      </c>
      <c r="W140" s="331">
        <v>0</v>
      </c>
      <c r="X140" s="332" t="s">
        <v>297</v>
      </c>
      <c r="Y140" s="346">
        <v>2018</v>
      </c>
      <c r="Z140" s="331">
        <v>100</v>
      </c>
      <c r="AA140" s="331"/>
    </row>
    <row r="141" spans="1:33" ht="24.75" customHeight="1">
      <c r="A141" s="323">
        <v>2019</v>
      </c>
      <c r="B141" s="2">
        <f t="shared" si="18"/>
        <v>90.625</v>
      </c>
      <c r="C141" s="333"/>
      <c r="D141" s="323">
        <v>2019</v>
      </c>
      <c r="E141" s="331">
        <v>100</v>
      </c>
      <c r="F141" s="332" t="s">
        <v>301</v>
      </c>
      <c r="G141" s="323">
        <v>2019</v>
      </c>
      <c r="H141" s="331">
        <v>100</v>
      </c>
      <c r="I141" s="332"/>
      <c r="J141" s="323">
        <v>2019</v>
      </c>
      <c r="K141" s="333">
        <f t="shared" si="19"/>
        <v>62.5</v>
      </c>
      <c r="L141" s="332"/>
      <c r="M141" s="323">
        <v>2019</v>
      </c>
      <c r="N141" s="331">
        <v>100</v>
      </c>
      <c r="O141" s="332" t="s">
        <v>300</v>
      </c>
      <c r="P141" s="323">
        <v>2019</v>
      </c>
      <c r="Q141" s="331">
        <v>100</v>
      </c>
      <c r="R141" s="332" t="s">
        <v>299</v>
      </c>
      <c r="S141" s="323">
        <v>2019</v>
      </c>
      <c r="T141" s="30">
        <v>50</v>
      </c>
      <c r="U141" s="332" t="s">
        <v>298</v>
      </c>
      <c r="V141" s="323">
        <v>2019</v>
      </c>
      <c r="W141" s="331">
        <v>0</v>
      </c>
      <c r="X141" s="332" t="s">
        <v>297</v>
      </c>
      <c r="Y141" s="346">
        <v>2019</v>
      </c>
      <c r="Z141" s="331">
        <v>100</v>
      </c>
      <c r="AA141" s="331"/>
    </row>
    <row r="142" spans="1:33" ht="24.75" customHeight="1"/>
    <row r="143" spans="1:33" ht="24.75" customHeight="1">
      <c r="A143" s="223" t="s">
        <v>114</v>
      </c>
      <c r="B143" s="630" t="s">
        <v>135</v>
      </c>
      <c r="C143" s="630"/>
      <c r="D143" s="630"/>
      <c r="E143" s="630"/>
      <c r="F143" s="630"/>
      <c r="G143" s="630"/>
      <c r="H143" s="630"/>
      <c r="I143" s="630"/>
      <c r="J143" s="630"/>
      <c r="K143" s="630"/>
      <c r="L143" s="630"/>
      <c r="M143" s="630"/>
      <c r="N143" s="630"/>
      <c r="O143" s="630"/>
      <c r="P143" s="630"/>
      <c r="Q143" s="630"/>
      <c r="R143" s="630"/>
      <c r="S143" s="630"/>
      <c r="T143" s="630"/>
      <c r="U143" s="630"/>
      <c r="V143" s="630"/>
      <c r="W143" s="630"/>
      <c r="X143" s="630"/>
      <c r="Y143" s="630"/>
      <c r="Z143" s="630"/>
      <c r="AA143" s="630"/>
      <c r="AB143" s="630"/>
      <c r="AC143" s="630"/>
      <c r="AD143" s="630"/>
      <c r="AE143" s="630"/>
      <c r="AF143" s="630"/>
      <c r="AG143" s="630"/>
    </row>
    <row r="144" spans="1:33" ht="24.75" customHeight="1">
      <c r="A144" s="223" t="s">
        <v>106</v>
      </c>
      <c r="B144" s="625" t="s">
        <v>62</v>
      </c>
      <c r="C144" s="625"/>
      <c r="D144" s="223" t="s">
        <v>106</v>
      </c>
      <c r="E144" s="620" t="s">
        <v>63</v>
      </c>
      <c r="F144" s="620"/>
      <c r="G144" s="223" t="s">
        <v>106</v>
      </c>
      <c r="H144" s="620" t="s">
        <v>64</v>
      </c>
      <c r="I144" s="620"/>
      <c r="J144" s="223" t="s">
        <v>106</v>
      </c>
      <c r="K144" s="619"/>
      <c r="L144" s="619"/>
      <c r="M144" s="223" t="s">
        <v>106</v>
      </c>
      <c r="N144" s="619"/>
      <c r="O144" s="619"/>
      <c r="P144" s="223" t="s">
        <v>106</v>
      </c>
      <c r="Q144" s="619"/>
      <c r="R144" s="619"/>
      <c r="S144" s="223" t="s">
        <v>106</v>
      </c>
      <c r="T144" s="619"/>
      <c r="U144" s="619"/>
      <c r="V144" s="223" t="s">
        <v>106</v>
      </c>
      <c r="W144" s="616" t="s">
        <v>487</v>
      </c>
      <c r="X144" s="617"/>
      <c r="Y144" s="223" t="s">
        <v>106</v>
      </c>
      <c r="Z144" s="620" t="s">
        <v>69</v>
      </c>
      <c r="AA144" s="620"/>
      <c r="AB144" s="223" t="s">
        <v>106</v>
      </c>
      <c r="AC144" s="620" t="s">
        <v>70</v>
      </c>
      <c r="AD144" s="620"/>
      <c r="AE144" s="223" t="s">
        <v>106</v>
      </c>
      <c r="AF144" s="620" t="s">
        <v>71</v>
      </c>
      <c r="AG144" s="620"/>
    </row>
    <row r="145" spans="1:33" ht="24.75" customHeight="1">
      <c r="A145" s="223" t="s">
        <v>105</v>
      </c>
      <c r="B145" s="614"/>
      <c r="C145" s="615"/>
      <c r="D145" s="223" t="s">
        <v>105</v>
      </c>
      <c r="E145" s="616"/>
      <c r="F145" s="617"/>
      <c r="G145" s="223" t="s">
        <v>105</v>
      </c>
      <c r="H145" s="619"/>
      <c r="I145" s="619"/>
      <c r="J145" s="223" t="s">
        <v>105</v>
      </c>
      <c r="K145" s="618" t="s">
        <v>65</v>
      </c>
      <c r="L145" s="618"/>
      <c r="M145" s="223" t="s">
        <v>105</v>
      </c>
      <c r="N145" s="618" t="s">
        <v>66</v>
      </c>
      <c r="O145" s="618"/>
      <c r="P145" s="223" t="s">
        <v>105</v>
      </c>
      <c r="Q145" s="618" t="s">
        <v>67</v>
      </c>
      <c r="R145" s="618"/>
      <c r="S145" s="223" t="s">
        <v>105</v>
      </c>
      <c r="T145" s="618" t="s">
        <v>68</v>
      </c>
      <c r="U145" s="618"/>
      <c r="V145" s="223" t="s">
        <v>105</v>
      </c>
      <c r="W145" s="626"/>
      <c r="X145" s="627"/>
      <c r="Y145" s="223" t="s">
        <v>105</v>
      </c>
      <c r="Z145" s="619"/>
      <c r="AA145" s="619"/>
      <c r="AB145" s="223" t="s">
        <v>105</v>
      </c>
      <c r="AC145" s="619"/>
      <c r="AD145" s="619"/>
      <c r="AE145" s="223" t="s">
        <v>105</v>
      </c>
      <c r="AF145" s="619"/>
      <c r="AG145" s="619"/>
    </row>
    <row r="146" spans="1:33" ht="24.75" customHeight="1">
      <c r="A146" s="323" t="s">
        <v>284</v>
      </c>
      <c r="B146" s="621" t="s">
        <v>134</v>
      </c>
      <c r="C146" s="621"/>
      <c r="D146" s="323" t="s">
        <v>284</v>
      </c>
      <c r="E146" s="621" t="s">
        <v>296</v>
      </c>
      <c r="F146" s="621"/>
      <c r="G146" s="323" t="s">
        <v>284</v>
      </c>
      <c r="H146" s="621" t="s">
        <v>132</v>
      </c>
      <c r="I146" s="621"/>
      <c r="J146" s="323" t="s">
        <v>284</v>
      </c>
      <c r="K146" s="621" t="s">
        <v>295</v>
      </c>
      <c r="L146" s="621"/>
      <c r="M146" s="323" t="s">
        <v>284</v>
      </c>
      <c r="N146" s="621" t="s">
        <v>130</v>
      </c>
      <c r="O146" s="621"/>
      <c r="P146" s="323" t="s">
        <v>284</v>
      </c>
      <c r="Q146" s="621" t="s">
        <v>129</v>
      </c>
      <c r="R146" s="621"/>
      <c r="S146" s="323" t="s">
        <v>284</v>
      </c>
      <c r="T146" s="579" t="s">
        <v>1573</v>
      </c>
      <c r="U146" s="579"/>
      <c r="V146" s="323" t="s">
        <v>284</v>
      </c>
      <c r="W146" s="628" t="s">
        <v>128</v>
      </c>
      <c r="X146" s="629"/>
      <c r="Y146" s="346" t="s">
        <v>284</v>
      </c>
      <c r="Z146" s="621" t="s">
        <v>294</v>
      </c>
      <c r="AA146" s="621"/>
      <c r="AB146" s="346" t="s">
        <v>284</v>
      </c>
      <c r="AC146" s="621" t="s">
        <v>126</v>
      </c>
      <c r="AD146" s="621"/>
      <c r="AE146" s="346" t="s">
        <v>284</v>
      </c>
      <c r="AF146" s="621" t="s">
        <v>293</v>
      </c>
      <c r="AG146" s="621"/>
    </row>
    <row r="147" spans="1:33" ht="24.75" customHeight="1">
      <c r="A147" s="323" t="s">
        <v>283</v>
      </c>
      <c r="B147" s="621" t="s">
        <v>90</v>
      </c>
      <c r="C147" s="621"/>
      <c r="D147" s="323" t="s">
        <v>283</v>
      </c>
      <c r="E147" s="622" t="s">
        <v>292</v>
      </c>
      <c r="F147" s="622"/>
      <c r="G147" s="323" t="s">
        <v>283</v>
      </c>
      <c r="H147" s="622" t="s">
        <v>123</v>
      </c>
      <c r="I147" s="622"/>
      <c r="J147" s="323" t="s">
        <v>283</v>
      </c>
      <c r="K147" s="622" t="s">
        <v>122</v>
      </c>
      <c r="L147" s="622"/>
      <c r="M147" s="323" t="s">
        <v>283</v>
      </c>
      <c r="N147" s="622" t="s">
        <v>121</v>
      </c>
      <c r="O147" s="622"/>
      <c r="P147" s="323" t="s">
        <v>283</v>
      </c>
      <c r="Q147" s="622" t="s">
        <v>120</v>
      </c>
      <c r="R147" s="622"/>
      <c r="S147" s="323" t="s">
        <v>283</v>
      </c>
      <c r="T147" s="601" t="s">
        <v>1574</v>
      </c>
      <c r="U147" s="601"/>
      <c r="V147" s="323" t="s">
        <v>283</v>
      </c>
      <c r="W147" s="623" t="s">
        <v>773</v>
      </c>
      <c r="X147" s="624"/>
      <c r="Y147" s="346" t="s">
        <v>283</v>
      </c>
      <c r="Z147" s="622" t="s">
        <v>119</v>
      </c>
      <c r="AA147" s="622"/>
      <c r="AB147" s="346" t="s">
        <v>283</v>
      </c>
      <c r="AC147" s="622" t="s">
        <v>118</v>
      </c>
      <c r="AD147" s="622"/>
      <c r="AE147" s="346" t="s">
        <v>283</v>
      </c>
      <c r="AF147" s="622" t="s">
        <v>291</v>
      </c>
      <c r="AG147" s="622"/>
    </row>
    <row r="148" spans="1:33" ht="24.75" customHeight="1">
      <c r="A148" s="323" t="s">
        <v>282</v>
      </c>
      <c r="B148" s="622" t="s">
        <v>79</v>
      </c>
      <c r="C148" s="622"/>
      <c r="D148" s="323" t="s">
        <v>282</v>
      </c>
      <c r="E148" s="622" t="s">
        <v>4305</v>
      </c>
      <c r="F148" s="622"/>
      <c r="G148" s="323" t="s">
        <v>282</v>
      </c>
      <c r="H148" s="622" t="s">
        <v>79</v>
      </c>
      <c r="I148" s="622"/>
      <c r="J148" s="323" t="s">
        <v>282</v>
      </c>
      <c r="K148" s="622" t="s">
        <v>4306</v>
      </c>
      <c r="L148" s="622"/>
      <c r="M148" s="323" t="s">
        <v>282</v>
      </c>
      <c r="N148" s="622" t="s">
        <v>4306</v>
      </c>
      <c r="O148" s="622"/>
      <c r="P148" s="323" t="s">
        <v>282</v>
      </c>
      <c r="Q148" s="622" t="s">
        <v>4306</v>
      </c>
      <c r="R148" s="622"/>
      <c r="S148" s="323" t="s">
        <v>282</v>
      </c>
      <c r="T148" s="622" t="s">
        <v>4306</v>
      </c>
      <c r="U148" s="622"/>
      <c r="V148" s="323" t="s">
        <v>282</v>
      </c>
      <c r="W148" s="623" t="s">
        <v>4307</v>
      </c>
      <c r="X148" s="624"/>
      <c r="Y148" s="346" t="s">
        <v>282</v>
      </c>
      <c r="Z148" s="622" t="s">
        <v>4308</v>
      </c>
      <c r="AA148" s="622"/>
      <c r="AB148" s="346" t="s">
        <v>282</v>
      </c>
      <c r="AC148" s="622" t="s">
        <v>4309</v>
      </c>
      <c r="AD148" s="622"/>
      <c r="AE148" s="346" t="s">
        <v>282</v>
      </c>
      <c r="AF148" s="622" t="s">
        <v>4310</v>
      </c>
      <c r="AG148" s="622"/>
    </row>
    <row r="149" spans="1:33" ht="24.75" customHeight="1">
      <c r="A149" s="323" t="s">
        <v>0</v>
      </c>
      <c r="B149" s="323" t="s">
        <v>77</v>
      </c>
      <c r="C149" s="323" t="s">
        <v>76</v>
      </c>
      <c r="D149" s="323" t="s">
        <v>0</v>
      </c>
      <c r="E149" s="323" t="s">
        <v>77</v>
      </c>
      <c r="F149" s="323" t="s">
        <v>76</v>
      </c>
      <c r="G149" s="323" t="s">
        <v>0</v>
      </c>
      <c r="H149" s="323" t="s">
        <v>77</v>
      </c>
      <c r="I149" s="323" t="s">
        <v>76</v>
      </c>
      <c r="J149" s="323" t="s">
        <v>0</v>
      </c>
      <c r="K149" s="323" t="s">
        <v>77</v>
      </c>
      <c r="L149" s="323" t="s">
        <v>76</v>
      </c>
      <c r="M149" s="323" t="s">
        <v>0</v>
      </c>
      <c r="N149" s="323" t="s">
        <v>77</v>
      </c>
      <c r="O149" s="323" t="s">
        <v>76</v>
      </c>
      <c r="P149" s="323" t="s">
        <v>0</v>
      </c>
      <c r="Q149" s="323" t="s">
        <v>77</v>
      </c>
      <c r="R149" s="323" t="s">
        <v>76</v>
      </c>
      <c r="S149" s="323" t="s">
        <v>0</v>
      </c>
      <c r="T149" s="323" t="s">
        <v>77</v>
      </c>
      <c r="U149" s="323" t="s">
        <v>76</v>
      </c>
      <c r="V149" s="323" t="s">
        <v>0</v>
      </c>
      <c r="W149" s="323" t="s">
        <v>77</v>
      </c>
      <c r="X149" s="323" t="s">
        <v>76</v>
      </c>
      <c r="Y149" s="346" t="s">
        <v>0</v>
      </c>
      <c r="Z149" s="346" t="s">
        <v>77</v>
      </c>
      <c r="AA149" s="346" t="s">
        <v>76</v>
      </c>
      <c r="AB149" s="346" t="s">
        <v>0</v>
      </c>
      <c r="AC149" s="346" t="s">
        <v>77</v>
      </c>
      <c r="AD149" s="346" t="s">
        <v>76</v>
      </c>
      <c r="AE149" s="346" t="s">
        <v>0</v>
      </c>
      <c r="AF149" s="346" t="s">
        <v>77</v>
      </c>
      <c r="AG149" s="346" t="s">
        <v>76</v>
      </c>
    </row>
    <row r="150" spans="1:33" s="329" customFormat="1" ht="24.75" customHeight="1">
      <c r="A150" s="346">
        <v>2007</v>
      </c>
      <c r="B150" s="396" t="e">
        <f t="shared" ref="B150:B156" si="20">AVERAGE(E150,H150, W150,((Z150+AC150+AF150)/3))</f>
        <v>#DIV/0!</v>
      </c>
      <c r="C150" s="378"/>
      <c r="D150" s="346">
        <v>2007</v>
      </c>
      <c r="E150" s="378"/>
      <c r="F150" s="378"/>
      <c r="G150" s="346">
        <v>2007</v>
      </c>
      <c r="H150" s="333" t="e">
        <f t="shared" ref="H150:H156" si="21">AVERAGE(K150,N150,Q150,T150)</f>
        <v>#DIV/0!</v>
      </c>
      <c r="I150" s="378"/>
      <c r="J150" s="346">
        <v>2007</v>
      </c>
      <c r="K150" s="378"/>
      <c r="L150" s="378"/>
      <c r="M150" s="346">
        <v>2007</v>
      </c>
      <c r="N150" s="378"/>
      <c r="O150" s="378"/>
      <c r="P150" s="346">
        <v>2007</v>
      </c>
      <c r="Q150" s="378"/>
      <c r="R150" s="378"/>
      <c r="S150" s="346">
        <v>2007</v>
      </c>
      <c r="T150" s="378"/>
      <c r="U150" s="378"/>
      <c r="V150" s="346">
        <v>2007</v>
      </c>
      <c r="W150" s="378"/>
      <c r="X150" s="378"/>
      <c r="Y150" s="346">
        <v>2007</v>
      </c>
      <c r="Z150" s="378"/>
      <c r="AA150" s="378"/>
      <c r="AB150" s="346">
        <v>2007</v>
      </c>
      <c r="AC150" s="378"/>
      <c r="AD150" s="378"/>
      <c r="AE150" s="346">
        <v>2007</v>
      </c>
      <c r="AF150" s="378"/>
      <c r="AG150" s="378"/>
    </row>
    <row r="151" spans="1:33" s="329" customFormat="1" ht="24.75" customHeight="1">
      <c r="A151" s="346">
        <v>2008</v>
      </c>
      <c r="B151" s="396" t="e">
        <f t="shared" si="20"/>
        <v>#DIV/0!</v>
      </c>
      <c r="C151" s="378"/>
      <c r="D151" s="346">
        <v>2008</v>
      </c>
      <c r="E151" s="378"/>
      <c r="F151" s="378"/>
      <c r="G151" s="346">
        <v>2008</v>
      </c>
      <c r="H151" s="333" t="e">
        <f t="shared" si="21"/>
        <v>#DIV/0!</v>
      </c>
      <c r="I151" s="378"/>
      <c r="J151" s="346">
        <v>2008</v>
      </c>
      <c r="K151" s="378"/>
      <c r="L151" s="378"/>
      <c r="M151" s="346">
        <v>2008</v>
      </c>
      <c r="N151" s="378"/>
      <c r="O151" s="378"/>
      <c r="P151" s="346">
        <v>2008</v>
      </c>
      <c r="Q151" s="378"/>
      <c r="R151" s="378" t="s">
        <v>440</v>
      </c>
      <c r="S151" s="346">
        <v>2008</v>
      </c>
      <c r="T151" s="378"/>
      <c r="U151" s="378"/>
      <c r="V151" s="346">
        <v>2008</v>
      </c>
      <c r="W151" s="378"/>
      <c r="X151" s="378"/>
      <c r="Y151" s="346">
        <v>2008</v>
      </c>
      <c r="Z151" s="378"/>
      <c r="AA151" s="378"/>
      <c r="AB151" s="346">
        <v>2008</v>
      </c>
      <c r="AC151" s="378"/>
      <c r="AD151" s="378"/>
      <c r="AE151" s="346">
        <v>2008</v>
      </c>
      <c r="AF151" s="378"/>
      <c r="AG151" s="378"/>
    </row>
    <row r="152" spans="1:33" s="329" customFormat="1" ht="24.75" customHeight="1">
      <c r="A152" s="346">
        <v>2009</v>
      </c>
      <c r="B152" s="396" t="e">
        <f t="shared" si="20"/>
        <v>#DIV/0!</v>
      </c>
      <c r="C152" s="378"/>
      <c r="D152" s="346">
        <v>2009</v>
      </c>
      <c r="E152" s="378"/>
      <c r="F152" s="378"/>
      <c r="G152" s="346">
        <v>2009</v>
      </c>
      <c r="H152" s="333" t="e">
        <f t="shared" si="21"/>
        <v>#DIV/0!</v>
      </c>
      <c r="I152" s="378"/>
      <c r="J152" s="346">
        <v>2009</v>
      </c>
      <c r="K152" s="378"/>
      <c r="L152" s="378"/>
      <c r="M152" s="346">
        <v>2009</v>
      </c>
      <c r="N152" s="378"/>
      <c r="O152" s="378"/>
      <c r="P152" s="346">
        <v>2009</v>
      </c>
      <c r="Q152" s="378"/>
      <c r="R152" s="378"/>
      <c r="S152" s="346">
        <v>2009</v>
      </c>
      <c r="T152" s="378"/>
      <c r="U152" s="378"/>
      <c r="V152" s="346">
        <v>2009</v>
      </c>
      <c r="W152" s="378"/>
      <c r="X152" s="378"/>
      <c r="Y152" s="346">
        <v>2009</v>
      </c>
      <c r="Z152" s="378"/>
      <c r="AA152" s="378"/>
      <c r="AB152" s="346">
        <v>2009</v>
      </c>
      <c r="AC152" s="378"/>
      <c r="AD152" s="378"/>
      <c r="AE152" s="346">
        <v>2009</v>
      </c>
      <c r="AF152" s="378"/>
      <c r="AG152" s="378"/>
    </row>
    <row r="153" spans="1:33" s="329" customFormat="1" ht="24.75" customHeight="1">
      <c r="A153" s="346">
        <v>2010</v>
      </c>
      <c r="B153" s="396" t="e">
        <f t="shared" si="20"/>
        <v>#DIV/0!</v>
      </c>
      <c r="C153" s="378"/>
      <c r="D153" s="346">
        <v>2010</v>
      </c>
      <c r="E153" s="378"/>
      <c r="F153" s="378"/>
      <c r="G153" s="346">
        <v>2010</v>
      </c>
      <c r="H153" s="333" t="e">
        <f t="shared" si="21"/>
        <v>#DIV/0!</v>
      </c>
      <c r="I153" s="378"/>
      <c r="J153" s="346">
        <v>2010</v>
      </c>
      <c r="K153" s="378"/>
      <c r="L153" s="378"/>
      <c r="M153" s="346">
        <v>2010</v>
      </c>
      <c r="N153" s="378"/>
      <c r="O153" s="378"/>
      <c r="P153" s="346">
        <v>2010</v>
      </c>
      <c r="Q153" s="378"/>
      <c r="R153" s="378"/>
      <c r="S153" s="346">
        <v>2010</v>
      </c>
      <c r="T153" s="378"/>
      <c r="U153" s="378"/>
      <c r="V153" s="346">
        <v>2010</v>
      </c>
      <c r="W153" s="378"/>
      <c r="X153" s="378"/>
      <c r="Y153" s="346">
        <v>2010</v>
      </c>
      <c r="Z153" s="378"/>
      <c r="AA153" s="378"/>
      <c r="AB153" s="346">
        <v>2010</v>
      </c>
      <c r="AC153" s="378"/>
      <c r="AD153" s="378"/>
      <c r="AE153" s="346">
        <v>2010</v>
      </c>
      <c r="AF153" s="378"/>
      <c r="AG153" s="378"/>
    </row>
    <row r="154" spans="1:33" s="329" customFormat="1" ht="24.75" customHeight="1">
      <c r="A154" s="346">
        <v>2011</v>
      </c>
      <c r="B154" s="396" t="e">
        <f t="shared" si="20"/>
        <v>#DIV/0!</v>
      </c>
      <c r="C154" s="378"/>
      <c r="D154" s="346">
        <v>2011</v>
      </c>
      <c r="E154" s="378"/>
      <c r="F154" s="378"/>
      <c r="G154" s="346">
        <v>2011</v>
      </c>
      <c r="H154" s="333" t="e">
        <f t="shared" si="21"/>
        <v>#DIV/0!</v>
      </c>
      <c r="I154" s="378"/>
      <c r="J154" s="346">
        <v>2011</v>
      </c>
      <c r="K154" s="378"/>
      <c r="L154" s="378"/>
      <c r="M154" s="346">
        <v>2011</v>
      </c>
      <c r="N154" s="378"/>
      <c r="O154" s="378"/>
      <c r="P154" s="346">
        <v>2011</v>
      </c>
      <c r="Q154" s="378"/>
      <c r="R154" s="378"/>
      <c r="S154" s="346">
        <v>2011</v>
      </c>
      <c r="T154" s="378"/>
      <c r="U154" s="378"/>
      <c r="V154" s="346">
        <v>2011</v>
      </c>
      <c r="W154" s="378"/>
      <c r="X154" s="378"/>
      <c r="Y154" s="346">
        <v>2011</v>
      </c>
      <c r="Z154" s="378"/>
      <c r="AA154" s="378"/>
      <c r="AB154" s="346">
        <v>2011</v>
      </c>
      <c r="AC154" s="378"/>
      <c r="AD154" s="378"/>
      <c r="AE154" s="346">
        <v>2011</v>
      </c>
      <c r="AF154" s="378"/>
      <c r="AG154" s="378"/>
    </row>
    <row r="155" spans="1:33" s="329" customFormat="1" ht="24.75" customHeight="1">
      <c r="A155" s="346">
        <v>2012</v>
      </c>
      <c r="B155" s="396" t="e">
        <f t="shared" si="20"/>
        <v>#DIV/0!</v>
      </c>
      <c r="C155" s="378"/>
      <c r="D155" s="346">
        <v>2012</v>
      </c>
      <c r="E155" s="378"/>
      <c r="F155" s="378"/>
      <c r="G155" s="346">
        <v>2012</v>
      </c>
      <c r="H155" s="333" t="e">
        <f t="shared" si="21"/>
        <v>#DIV/0!</v>
      </c>
      <c r="I155" s="378"/>
      <c r="J155" s="346">
        <v>2012</v>
      </c>
      <c r="K155" s="378"/>
      <c r="L155" s="378"/>
      <c r="M155" s="346">
        <v>2012</v>
      </c>
      <c r="N155" s="378"/>
      <c r="O155" s="378"/>
      <c r="P155" s="346">
        <v>2012</v>
      </c>
      <c r="Q155" s="378"/>
      <c r="R155" s="378"/>
      <c r="S155" s="346">
        <v>2012</v>
      </c>
      <c r="T155" s="378"/>
      <c r="U155" s="378"/>
      <c r="V155" s="346">
        <v>2012</v>
      </c>
      <c r="W155" s="378"/>
      <c r="X155" s="378"/>
      <c r="Y155" s="346">
        <v>2012</v>
      </c>
      <c r="Z155" s="378"/>
      <c r="AA155" s="378"/>
      <c r="AB155" s="346">
        <v>2012</v>
      </c>
      <c r="AC155" s="378"/>
      <c r="AD155" s="378"/>
      <c r="AE155" s="346">
        <v>2012</v>
      </c>
      <c r="AF155" s="378"/>
      <c r="AG155" s="378"/>
    </row>
    <row r="156" spans="1:33" s="329" customFormat="1" ht="24.75" customHeight="1">
      <c r="A156" s="346">
        <v>2013</v>
      </c>
      <c r="B156" s="396" t="e">
        <f t="shared" si="20"/>
        <v>#DIV/0!</v>
      </c>
      <c r="C156" s="378"/>
      <c r="D156" s="346">
        <v>2013</v>
      </c>
      <c r="E156" s="378"/>
      <c r="F156" s="378"/>
      <c r="G156" s="346">
        <v>2013</v>
      </c>
      <c r="H156" s="333" t="e">
        <f t="shared" si="21"/>
        <v>#DIV/0!</v>
      </c>
      <c r="I156" s="378"/>
      <c r="J156" s="346">
        <v>2013</v>
      </c>
      <c r="K156" s="378"/>
      <c r="L156" s="378"/>
      <c r="M156" s="346">
        <v>2013</v>
      </c>
      <c r="N156" s="378"/>
      <c r="O156" s="378"/>
      <c r="P156" s="346">
        <v>2013</v>
      </c>
      <c r="Q156" s="378"/>
      <c r="R156" s="378"/>
      <c r="S156" s="346">
        <v>2013</v>
      </c>
      <c r="T156" s="378"/>
      <c r="U156" s="378"/>
      <c r="V156" s="346">
        <v>2013</v>
      </c>
      <c r="W156" s="378"/>
      <c r="X156" s="378"/>
      <c r="Y156" s="346">
        <v>2013</v>
      </c>
      <c r="Z156" s="378"/>
      <c r="AA156" s="378"/>
      <c r="AB156" s="346">
        <v>2013</v>
      </c>
      <c r="AC156" s="378"/>
      <c r="AD156" s="378"/>
      <c r="AE156" s="346">
        <v>2013</v>
      </c>
      <c r="AF156" s="378"/>
      <c r="AG156" s="378"/>
    </row>
    <row r="157" spans="1:33" ht="24.75" customHeight="1">
      <c r="A157" s="323">
        <v>2014</v>
      </c>
      <c r="B157" s="2">
        <f t="shared" ref="B157:B162" si="22">AVERAGE(E157,H157, W157,((Z157+AC157+AF157)/3))</f>
        <v>87.5</v>
      </c>
      <c r="C157" s="333"/>
      <c r="D157" s="323">
        <v>2014</v>
      </c>
      <c r="E157" s="331">
        <v>100</v>
      </c>
      <c r="F157" s="332" t="s">
        <v>290</v>
      </c>
      <c r="G157" s="323">
        <v>2014</v>
      </c>
      <c r="H157" s="333">
        <f t="shared" ref="H157:H162" si="23">AVERAGE(K157,N157,Q157,T157)</f>
        <v>100</v>
      </c>
      <c r="I157" s="332"/>
      <c r="J157" s="323">
        <v>2014</v>
      </c>
      <c r="K157" s="331">
        <v>100</v>
      </c>
      <c r="L157" s="332" t="s">
        <v>289</v>
      </c>
      <c r="M157" s="323">
        <v>2014</v>
      </c>
      <c r="N157" s="331">
        <v>100</v>
      </c>
      <c r="O157" s="332" t="s">
        <v>288</v>
      </c>
      <c r="P157" s="323">
        <v>2014</v>
      </c>
      <c r="Q157" s="32">
        <v>100</v>
      </c>
      <c r="R157" s="332" t="s">
        <v>287</v>
      </c>
      <c r="S157" s="323">
        <v>2014</v>
      </c>
      <c r="T157" s="30">
        <v>100</v>
      </c>
      <c r="U157" s="332" t="s">
        <v>1575</v>
      </c>
      <c r="V157" s="323">
        <v>2014</v>
      </c>
      <c r="W157" s="331">
        <v>50</v>
      </c>
      <c r="X157" s="332" t="s">
        <v>286</v>
      </c>
      <c r="Y157" s="346">
        <v>2014</v>
      </c>
      <c r="Z157" s="331">
        <v>100</v>
      </c>
      <c r="AA157" s="332" t="s">
        <v>285</v>
      </c>
      <c r="AB157" s="346">
        <v>2014</v>
      </c>
      <c r="AC157" s="331">
        <v>100</v>
      </c>
      <c r="AD157" s="332" t="s">
        <v>4311</v>
      </c>
      <c r="AE157" s="346">
        <v>2014</v>
      </c>
      <c r="AF157" s="331">
        <v>100</v>
      </c>
      <c r="AG157" s="331"/>
    </row>
    <row r="158" spans="1:33" ht="24.75" customHeight="1">
      <c r="A158" s="323">
        <v>2015</v>
      </c>
      <c r="B158" s="2">
        <f t="shared" si="22"/>
        <v>87.5</v>
      </c>
      <c r="C158" s="333"/>
      <c r="D158" s="323">
        <v>2015</v>
      </c>
      <c r="E158" s="331">
        <v>100</v>
      </c>
      <c r="F158" s="332" t="s">
        <v>290</v>
      </c>
      <c r="G158" s="323">
        <v>2015</v>
      </c>
      <c r="H158" s="333">
        <f t="shared" si="23"/>
        <v>100</v>
      </c>
      <c r="I158" s="332"/>
      <c r="J158" s="323">
        <v>2015</v>
      </c>
      <c r="K158" s="331">
        <v>100</v>
      </c>
      <c r="L158" s="332" t="s">
        <v>289</v>
      </c>
      <c r="M158" s="323">
        <v>2015</v>
      </c>
      <c r="N158" s="331">
        <v>100</v>
      </c>
      <c r="O158" s="332" t="s">
        <v>288</v>
      </c>
      <c r="P158" s="323">
        <v>2015</v>
      </c>
      <c r="Q158" s="32">
        <v>100</v>
      </c>
      <c r="R158" s="332" t="s">
        <v>287</v>
      </c>
      <c r="S158" s="323">
        <v>2015</v>
      </c>
      <c r="T158" s="30">
        <v>100</v>
      </c>
      <c r="U158" s="332" t="s">
        <v>1575</v>
      </c>
      <c r="V158" s="323">
        <v>2015</v>
      </c>
      <c r="W158" s="331">
        <v>50</v>
      </c>
      <c r="X158" s="332" t="s">
        <v>286</v>
      </c>
      <c r="Y158" s="346">
        <v>2015</v>
      </c>
      <c r="Z158" s="331">
        <v>100</v>
      </c>
      <c r="AA158" s="332" t="s">
        <v>285</v>
      </c>
      <c r="AB158" s="346">
        <v>2015</v>
      </c>
      <c r="AC158" s="331">
        <v>100</v>
      </c>
      <c r="AD158" s="332" t="s">
        <v>4311</v>
      </c>
      <c r="AE158" s="346">
        <v>2015</v>
      </c>
      <c r="AF158" s="331">
        <v>100</v>
      </c>
      <c r="AG158" s="331"/>
    </row>
    <row r="159" spans="1:33" ht="24.75" customHeight="1">
      <c r="A159" s="323">
        <v>2016</v>
      </c>
      <c r="B159" s="2">
        <f t="shared" si="22"/>
        <v>87.5</v>
      </c>
      <c r="C159" s="333"/>
      <c r="D159" s="323">
        <v>2016</v>
      </c>
      <c r="E159" s="331">
        <v>100</v>
      </c>
      <c r="F159" s="332" t="s">
        <v>290</v>
      </c>
      <c r="G159" s="323">
        <v>2016</v>
      </c>
      <c r="H159" s="333">
        <f t="shared" si="23"/>
        <v>100</v>
      </c>
      <c r="I159" s="332"/>
      <c r="J159" s="323">
        <v>2016</v>
      </c>
      <c r="K159" s="331">
        <v>100</v>
      </c>
      <c r="L159" s="332" t="s">
        <v>289</v>
      </c>
      <c r="M159" s="323">
        <v>2016</v>
      </c>
      <c r="N159" s="331">
        <v>100</v>
      </c>
      <c r="O159" s="332" t="s">
        <v>288</v>
      </c>
      <c r="P159" s="323">
        <v>2016</v>
      </c>
      <c r="Q159" s="32">
        <v>100</v>
      </c>
      <c r="R159" s="332" t="s">
        <v>287</v>
      </c>
      <c r="S159" s="323">
        <v>2016</v>
      </c>
      <c r="T159" s="30">
        <v>100</v>
      </c>
      <c r="U159" s="332" t="s">
        <v>1575</v>
      </c>
      <c r="V159" s="323">
        <v>2016</v>
      </c>
      <c r="W159" s="331">
        <v>50</v>
      </c>
      <c r="X159" s="332" t="s">
        <v>286</v>
      </c>
      <c r="Y159" s="346">
        <v>2016</v>
      </c>
      <c r="Z159" s="331">
        <v>100</v>
      </c>
      <c r="AA159" s="332" t="s">
        <v>285</v>
      </c>
      <c r="AB159" s="346">
        <v>2016</v>
      </c>
      <c r="AC159" s="331">
        <v>100</v>
      </c>
      <c r="AD159" s="332" t="s">
        <v>4311</v>
      </c>
      <c r="AE159" s="346">
        <v>2016</v>
      </c>
      <c r="AF159" s="331">
        <v>100</v>
      </c>
      <c r="AG159" s="331"/>
    </row>
    <row r="160" spans="1:33" ht="24.75" customHeight="1">
      <c r="A160" s="323">
        <v>2017</v>
      </c>
      <c r="B160" s="2">
        <f t="shared" si="22"/>
        <v>87.5</v>
      </c>
      <c r="C160" s="333"/>
      <c r="D160" s="323">
        <v>2017</v>
      </c>
      <c r="E160" s="331">
        <v>100</v>
      </c>
      <c r="F160" s="332" t="s">
        <v>290</v>
      </c>
      <c r="G160" s="323">
        <v>2017</v>
      </c>
      <c r="H160" s="333">
        <f t="shared" si="23"/>
        <v>100</v>
      </c>
      <c r="I160" s="332"/>
      <c r="J160" s="323">
        <v>2017</v>
      </c>
      <c r="K160" s="331">
        <v>100</v>
      </c>
      <c r="L160" s="332" t="s">
        <v>289</v>
      </c>
      <c r="M160" s="323">
        <v>2017</v>
      </c>
      <c r="N160" s="331">
        <v>100</v>
      </c>
      <c r="O160" s="332" t="s">
        <v>288</v>
      </c>
      <c r="P160" s="323">
        <v>2017</v>
      </c>
      <c r="Q160" s="32">
        <v>100</v>
      </c>
      <c r="R160" s="332" t="s">
        <v>287</v>
      </c>
      <c r="S160" s="323">
        <v>2017</v>
      </c>
      <c r="T160" s="30">
        <v>100</v>
      </c>
      <c r="U160" s="332" t="s">
        <v>1575</v>
      </c>
      <c r="V160" s="323">
        <v>2017</v>
      </c>
      <c r="W160" s="331">
        <v>50</v>
      </c>
      <c r="X160" s="332" t="s">
        <v>286</v>
      </c>
      <c r="Y160" s="346">
        <v>2017</v>
      </c>
      <c r="Z160" s="331">
        <v>100</v>
      </c>
      <c r="AA160" s="332" t="s">
        <v>285</v>
      </c>
      <c r="AB160" s="346">
        <v>2017</v>
      </c>
      <c r="AC160" s="331">
        <v>100</v>
      </c>
      <c r="AD160" s="332" t="s">
        <v>4311</v>
      </c>
      <c r="AE160" s="346">
        <v>2017</v>
      </c>
      <c r="AF160" s="331">
        <v>100</v>
      </c>
      <c r="AG160" s="331"/>
    </row>
    <row r="161" spans="1:39" ht="24.75" customHeight="1">
      <c r="A161" s="323">
        <v>2018</v>
      </c>
      <c r="B161" s="2">
        <f t="shared" si="22"/>
        <v>87.5</v>
      </c>
      <c r="C161" s="333"/>
      <c r="D161" s="323">
        <v>2018</v>
      </c>
      <c r="E161" s="331">
        <v>100</v>
      </c>
      <c r="F161" s="332" t="s">
        <v>290</v>
      </c>
      <c r="G161" s="323">
        <v>2018</v>
      </c>
      <c r="H161" s="333">
        <f t="shared" si="23"/>
        <v>100</v>
      </c>
      <c r="I161" s="332"/>
      <c r="J161" s="323">
        <v>2018</v>
      </c>
      <c r="K161" s="331">
        <v>100</v>
      </c>
      <c r="L161" s="332" t="s">
        <v>289</v>
      </c>
      <c r="M161" s="323">
        <v>2018</v>
      </c>
      <c r="N161" s="331">
        <v>100</v>
      </c>
      <c r="O161" s="332" t="s">
        <v>288</v>
      </c>
      <c r="P161" s="323">
        <v>2018</v>
      </c>
      <c r="Q161" s="32">
        <v>100</v>
      </c>
      <c r="R161" s="332" t="s">
        <v>287</v>
      </c>
      <c r="S161" s="323">
        <v>2018</v>
      </c>
      <c r="T161" s="30">
        <v>100</v>
      </c>
      <c r="U161" s="332" t="s">
        <v>1575</v>
      </c>
      <c r="V161" s="323">
        <v>2018</v>
      </c>
      <c r="W161" s="331">
        <v>50</v>
      </c>
      <c r="X161" s="332" t="s">
        <v>286</v>
      </c>
      <c r="Y161" s="346">
        <v>2018</v>
      </c>
      <c r="Z161" s="331">
        <v>100</v>
      </c>
      <c r="AA161" s="332" t="s">
        <v>285</v>
      </c>
      <c r="AB161" s="346">
        <v>2018</v>
      </c>
      <c r="AC161" s="331">
        <v>100</v>
      </c>
      <c r="AD161" s="332" t="s">
        <v>4311</v>
      </c>
      <c r="AE161" s="346">
        <v>2018</v>
      </c>
      <c r="AF161" s="331">
        <v>100</v>
      </c>
      <c r="AG161" s="331"/>
    </row>
    <row r="162" spans="1:39" ht="24.75" customHeight="1">
      <c r="A162" s="323">
        <v>2019</v>
      </c>
      <c r="B162" s="2">
        <f t="shared" si="22"/>
        <v>87.5</v>
      </c>
      <c r="C162" s="333"/>
      <c r="D162" s="323">
        <v>2019</v>
      </c>
      <c r="E162" s="331">
        <v>100</v>
      </c>
      <c r="F162" s="332" t="s">
        <v>290</v>
      </c>
      <c r="G162" s="323">
        <v>2019</v>
      </c>
      <c r="H162" s="333">
        <f t="shared" si="23"/>
        <v>100</v>
      </c>
      <c r="I162" s="332"/>
      <c r="J162" s="323">
        <v>2019</v>
      </c>
      <c r="K162" s="331">
        <v>100</v>
      </c>
      <c r="L162" s="332" t="s">
        <v>289</v>
      </c>
      <c r="M162" s="323">
        <v>2019</v>
      </c>
      <c r="N162" s="331">
        <v>100</v>
      </c>
      <c r="O162" s="332" t="s">
        <v>288</v>
      </c>
      <c r="P162" s="323">
        <v>2019</v>
      </c>
      <c r="Q162" s="32">
        <v>100</v>
      </c>
      <c r="R162" s="332" t="s">
        <v>287</v>
      </c>
      <c r="S162" s="323">
        <v>2019</v>
      </c>
      <c r="T162" s="30">
        <v>100</v>
      </c>
      <c r="U162" s="332" t="s">
        <v>1575</v>
      </c>
      <c r="V162" s="323">
        <v>2019</v>
      </c>
      <c r="W162" s="331">
        <v>50</v>
      </c>
      <c r="X162" s="332" t="s">
        <v>286</v>
      </c>
      <c r="Y162" s="346">
        <v>2019</v>
      </c>
      <c r="Z162" s="331">
        <v>100</v>
      </c>
      <c r="AA162" s="332" t="s">
        <v>285</v>
      </c>
      <c r="AB162" s="346">
        <v>2019</v>
      </c>
      <c r="AC162" s="331">
        <v>100</v>
      </c>
      <c r="AD162" s="332" t="s">
        <v>4311</v>
      </c>
      <c r="AE162" s="346">
        <v>2019</v>
      </c>
      <c r="AF162" s="331">
        <v>100</v>
      </c>
      <c r="AG162" s="331"/>
    </row>
    <row r="163" spans="1:39" ht="24.75" customHeight="1"/>
    <row r="164" spans="1:39" s="18" customFormat="1" ht="24.75" customHeight="1">
      <c r="A164" s="37"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39" s="18" customFormat="1" ht="24.75" customHeight="1">
      <c r="A165" s="37" t="s">
        <v>106</v>
      </c>
      <c r="B165" s="625" t="s">
        <v>72</v>
      </c>
      <c r="C165" s="625"/>
      <c r="D165" s="37" t="s">
        <v>106</v>
      </c>
      <c r="E165" s="599" t="s">
        <v>112</v>
      </c>
      <c r="F165" s="599"/>
      <c r="G165" s="37" t="s">
        <v>106</v>
      </c>
      <c r="H165" s="599">
        <v>148</v>
      </c>
      <c r="I165" s="599"/>
      <c r="J165" s="37" t="s">
        <v>106</v>
      </c>
      <c r="K165" s="599" t="s">
        <v>111</v>
      </c>
      <c r="L165" s="599"/>
      <c r="M165" s="37" t="s">
        <v>106</v>
      </c>
      <c r="N165" s="599">
        <v>149</v>
      </c>
      <c r="O165" s="599"/>
      <c r="P165" s="37" t="s">
        <v>106</v>
      </c>
      <c r="Q165" s="599" t="s">
        <v>110</v>
      </c>
      <c r="R165" s="599"/>
      <c r="S165" s="37" t="s">
        <v>106</v>
      </c>
      <c r="T165" s="599">
        <v>150</v>
      </c>
      <c r="U165" s="599"/>
      <c r="V165" s="37" t="s">
        <v>106</v>
      </c>
      <c r="W165" s="599" t="s">
        <v>109</v>
      </c>
      <c r="X165" s="599"/>
      <c r="Y165" s="37" t="s">
        <v>106</v>
      </c>
      <c r="Z165" s="599" t="s">
        <v>108</v>
      </c>
      <c r="AA165" s="599"/>
      <c r="AB165" s="37" t="s">
        <v>106</v>
      </c>
      <c r="AC165" s="599" t="s">
        <v>107</v>
      </c>
      <c r="AD165" s="599"/>
      <c r="AE165" s="37" t="s">
        <v>106</v>
      </c>
      <c r="AF165" s="599">
        <v>159</v>
      </c>
      <c r="AG165" s="599"/>
      <c r="AH165" s="37" t="s">
        <v>106</v>
      </c>
      <c r="AI165" s="599">
        <v>163</v>
      </c>
      <c r="AJ165" s="599"/>
      <c r="AK165" s="37" t="s">
        <v>106</v>
      </c>
      <c r="AL165" s="599">
        <v>165</v>
      </c>
      <c r="AM165" s="599"/>
    </row>
    <row r="166" spans="1:39" s="18" customFormat="1" ht="24.75" customHeight="1">
      <c r="A166" s="37" t="s">
        <v>105</v>
      </c>
      <c r="B166" s="325"/>
      <c r="C166" s="325"/>
      <c r="D166" s="37" t="s">
        <v>105</v>
      </c>
      <c r="E166" s="598"/>
      <c r="F166" s="598"/>
      <c r="G166" s="37" t="s">
        <v>105</v>
      </c>
      <c r="H166" s="598"/>
      <c r="I166" s="598"/>
      <c r="J166" s="37" t="s">
        <v>105</v>
      </c>
      <c r="K166" s="598"/>
      <c r="L166" s="598"/>
      <c r="M166" s="37" t="s">
        <v>105</v>
      </c>
      <c r="N166" s="598"/>
      <c r="O166" s="598"/>
      <c r="P166" s="37" t="s">
        <v>105</v>
      </c>
      <c r="Q166" s="598"/>
      <c r="R166" s="598"/>
      <c r="S166" s="37" t="s">
        <v>105</v>
      </c>
      <c r="T166" s="598"/>
      <c r="U166" s="598"/>
      <c r="V166" s="37" t="s">
        <v>105</v>
      </c>
      <c r="W166" s="598"/>
      <c r="X166" s="598"/>
      <c r="Y166" s="37" t="s">
        <v>105</v>
      </c>
      <c r="Z166" s="598"/>
      <c r="AA166" s="598"/>
      <c r="AB166" s="37" t="s">
        <v>105</v>
      </c>
      <c r="AC166" s="598"/>
      <c r="AD166" s="598"/>
      <c r="AE166" s="37" t="s">
        <v>105</v>
      </c>
      <c r="AF166" s="598"/>
      <c r="AG166" s="598"/>
      <c r="AH166" s="37" t="s">
        <v>105</v>
      </c>
      <c r="AI166" s="598"/>
      <c r="AJ166" s="598"/>
      <c r="AK166" s="37" t="s">
        <v>105</v>
      </c>
      <c r="AL166" s="598"/>
      <c r="AM166" s="598"/>
    </row>
    <row r="167" spans="1:39" s="18" customFormat="1" ht="24.75" customHeight="1">
      <c r="A167" s="325" t="s">
        <v>92</v>
      </c>
      <c r="B167" s="579" t="s">
        <v>104</v>
      </c>
      <c r="C167" s="579"/>
      <c r="D167" s="325" t="s">
        <v>92</v>
      </c>
      <c r="E167" s="579" t="s">
        <v>103</v>
      </c>
      <c r="F167" s="579"/>
      <c r="G167" s="325" t="s">
        <v>92</v>
      </c>
      <c r="H167" s="579" t="s">
        <v>102</v>
      </c>
      <c r="I167" s="579"/>
      <c r="J167" s="325" t="s">
        <v>92</v>
      </c>
      <c r="K167" s="579" t="s">
        <v>101</v>
      </c>
      <c r="L167" s="579"/>
      <c r="M167" s="325" t="s">
        <v>92</v>
      </c>
      <c r="N167" s="579" t="s">
        <v>100</v>
      </c>
      <c r="O167" s="579"/>
      <c r="P167" s="325" t="s">
        <v>92</v>
      </c>
      <c r="Q167" s="579" t="s">
        <v>99</v>
      </c>
      <c r="R167" s="579"/>
      <c r="S167" s="325" t="s">
        <v>92</v>
      </c>
      <c r="T167" s="579" t="s">
        <v>98</v>
      </c>
      <c r="U167" s="579"/>
      <c r="V167" s="325" t="s">
        <v>92</v>
      </c>
      <c r="W167" s="579" t="s">
        <v>97</v>
      </c>
      <c r="X167" s="579"/>
      <c r="Y167" s="325" t="s">
        <v>92</v>
      </c>
      <c r="Z167" s="579" t="s">
        <v>96</v>
      </c>
      <c r="AA167" s="579"/>
      <c r="AB167" s="325" t="s">
        <v>92</v>
      </c>
      <c r="AC167" s="579" t="s">
        <v>95</v>
      </c>
      <c r="AD167" s="579"/>
      <c r="AE167" s="325" t="s">
        <v>92</v>
      </c>
      <c r="AF167" s="579" t="s">
        <v>94</v>
      </c>
      <c r="AG167" s="579"/>
      <c r="AH167" s="325" t="s">
        <v>92</v>
      </c>
      <c r="AI167" s="579" t="s">
        <v>93</v>
      </c>
      <c r="AJ167" s="579"/>
      <c r="AK167" s="325" t="s">
        <v>92</v>
      </c>
      <c r="AL167" s="579" t="s">
        <v>91</v>
      </c>
      <c r="AM167" s="579"/>
    </row>
    <row r="168" spans="1:39" s="18" customFormat="1" ht="24.75" customHeight="1">
      <c r="A168" s="325" t="s">
        <v>81</v>
      </c>
      <c r="B168" s="579" t="s">
        <v>90</v>
      </c>
      <c r="C168" s="579"/>
      <c r="D168" s="325" t="s">
        <v>81</v>
      </c>
      <c r="E168" s="601" t="s">
        <v>89</v>
      </c>
      <c r="F168" s="601"/>
      <c r="G168" s="325" t="s">
        <v>81</v>
      </c>
      <c r="H168" s="601" t="s">
        <v>86</v>
      </c>
      <c r="I168" s="601"/>
      <c r="J168" s="325" t="s">
        <v>81</v>
      </c>
      <c r="K168" s="601" t="s">
        <v>88</v>
      </c>
      <c r="L168" s="601"/>
      <c r="M168" s="325" t="s">
        <v>81</v>
      </c>
      <c r="N168" s="601" t="s">
        <v>86</v>
      </c>
      <c r="O168" s="601"/>
      <c r="P168" s="325" t="s">
        <v>81</v>
      </c>
      <c r="Q168" s="601" t="s">
        <v>87</v>
      </c>
      <c r="R168" s="601"/>
      <c r="S168" s="325" t="s">
        <v>81</v>
      </c>
      <c r="T168" s="601" t="s">
        <v>86</v>
      </c>
      <c r="U168" s="601"/>
      <c r="V168" s="325" t="s">
        <v>81</v>
      </c>
      <c r="W168" s="601" t="s">
        <v>1576</v>
      </c>
      <c r="X168" s="601"/>
      <c r="Y168" s="325" t="s">
        <v>81</v>
      </c>
      <c r="Z168" s="601" t="s">
        <v>85</v>
      </c>
      <c r="AA168" s="601"/>
      <c r="AB168" s="325" t="s">
        <v>81</v>
      </c>
      <c r="AC168" s="601" t="s">
        <v>84</v>
      </c>
      <c r="AD168" s="601"/>
      <c r="AE168" s="325" t="s">
        <v>81</v>
      </c>
      <c r="AF168" s="601" t="s">
        <v>83</v>
      </c>
      <c r="AG168" s="601"/>
      <c r="AH168" s="325" t="s">
        <v>81</v>
      </c>
      <c r="AI168" s="601" t="s">
        <v>82</v>
      </c>
      <c r="AJ168" s="601"/>
      <c r="AK168" s="325" t="s">
        <v>81</v>
      </c>
      <c r="AL168" s="601" t="s">
        <v>80</v>
      </c>
      <c r="AM168" s="601"/>
    </row>
    <row r="169" spans="1:39" s="18" customFormat="1" ht="24.75" customHeight="1">
      <c r="A169" s="325" t="s">
        <v>78</v>
      </c>
      <c r="B169" s="601" t="s">
        <v>79</v>
      </c>
      <c r="C169" s="601"/>
      <c r="D169" s="325" t="s">
        <v>78</v>
      </c>
      <c r="E169" s="601" t="s">
        <v>4312</v>
      </c>
      <c r="F169" s="601"/>
      <c r="G169" s="325" t="s">
        <v>78</v>
      </c>
      <c r="H169" s="601" t="s">
        <v>4313</v>
      </c>
      <c r="I169" s="601"/>
      <c r="J169" s="325" t="s">
        <v>78</v>
      </c>
      <c r="K169" s="601" t="s">
        <v>4314</v>
      </c>
      <c r="L169" s="601"/>
      <c r="M169" s="325" t="s">
        <v>78</v>
      </c>
      <c r="N169" s="601" t="s">
        <v>4313</v>
      </c>
      <c r="O169" s="601"/>
      <c r="P169" s="325" t="s">
        <v>78</v>
      </c>
      <c r="Q169" s="601" t="s">
        <v>4314</v>
      </c>
      <c r="R169" s="601"/>
      <c r="S169" s="325" t="s">
        <v>78</v>
      </c>
      <c r="T169" s="601" t="s">
        <v>4313</v>
      </c>
      <c r="U169" s="601"/>
      <c r="V169" s="325" t="s">
        <v>78</v>
      </c>
      <c r="W169" s="579" t="s">
        <v>4315</v>
      </c>
      <c r="X169" s="601"/>
      <c r="Y169" s="325" t="s">
        <v>78</v>
      </c>
      <c r="Z169" s="579" t="s">
        <v>4316</v>
      </c>
      <c r="AA169" s="601"/>
      <c r="AB169" s="325" t="s">
        <v>78</v>
      </c>
      <c r="AC169" s="601" t="s">
        <v>4317</v>
      </c>
      <c r="AD169" s="601"/>
      <c r="AE169" s="325" t="s">
        <v>78</v>
      </c>
      <c r="AF169" s="601" t="s">
        <v>4318</v>
      </c>
      <c r="AG169" s="601"/>
      <c r="AH169" s="325" t="s">
        <v>78</v>
      </c>
      <c r="AI169" s="601" t="s">
        <v>4319</v>
      </c>
      <c r="AJ169" s="601"/>
      <c r="AK169" s="325" t="s">
        <v>78</v>
      </c>
      <c r="AL169" s="601" t="s">
        <v>281</v>
      </c>
      <c r="AM169" s="601"/>
    </row>
    <row r="170" spans="1:39" s="18" customFormat="1" ht="24.75" customHeight="1">
      <c r="A170" s="325" t="s">
        <v>0</v>
      </c>
      <c r="B170" s="325" t="s">
        <v>77</v>
      </c>
      <c r="C170" s="325" t="s">
        <v>76</v>
      </c>
      <c r="D170" s="325" t="s">
        <v>75</v>
      </c>
      <c r="E170" s="325" t="s">
        <v>74</v>
      </c>
      <c r="F170" s="325" t="s">
        <v>73</v>
      </c>
      <c r="G170" s="325" t="s">
        <v>75</v>
      </c>
      <c r="H170" s="325" t="s">
        <v>74</v>
      </c>
      <c r="I170" s="325" t="s">
        <v>73</v>
      </c>
      <c r="J170" s="325" t="s">
        <v>75</v>
      </c>
      <c r="K170" s="325" t="s">
        <v>74</v>
      </c>
      <c r="L170" s="325" t="s">
        <v>73</v>
      </c>
      <c r="M170" s="325" t="s">
        <v>75</v>
      </c>
      <c r="N170" s="325" t="s">
        <v>74</v>
      </c>
      <c r="O170" s="325" t="s">
        <v>73</v>
      </c>
      <c r="P170" s="325" t="s">
        <v>75</v>
      </c>
      <c r="Q170" s="325" t="s">
        <v>74</v>
      </c>
      <c r="R170" s="325" t="s">
        <v>73</v>
      </c>
      <c r="S170" s="325" t="s">
        <v>75</v>
      </c>
      <c r="T170" s="325" t="s">
        <v>74</v>
      </c>
      <c r="U170" s="325" t="s">
        <v>73</v>
      </c>
      <c r="V170" s="325" t="s">
        <v>75</v>
      </c>
      <c r="W170" s="325" t="s">
        <v>74</v>
      </c>
      <c r="X170" s="325" t="s">
        <v>73</v>
      </c>
      <c r="Y170" s="325" t="s">
        <v>75</v>
      </c>
      <c r="Z170" s="325" t="s">
        <v>74</v>
      </c>
      <c r="AA170" s="325" t="s">
        <v>73</v>
      </c>
      <c r="AB170" s="325" t="s">
        <v>75</v>
      </c>
      <c r="AC170" s="325" t="s">
        <v>74</v>
      </c>
      <c r="AD170" s="325" t="s">
        <v>73</v>
      </c>
      <c r="AE170" s="325" t="s">
        <v>75</v>
      </c>
      <c r="AF170" s="325" t="s">
        <v>74</v>
      </c>
      <c r="AG170" s="325" t="s">
        <v>73</v>
      </c>
      <c r="AH170" s="325" t="s">
        <v>75</v>
      </c>
      <c r="AI170" s="325" t="s">
        <v>74</v>
      </c>
      <c r="AJ170" s="325" t="s">
        <v>73</v>
      </c>
      <c r="AK170" s="325" t="s">
        <v>75</v>
      </c>
      <c r="AL170" s="325" t="s">
        <v>74</v>
      </c>
      <c r="AM170" s="325" t="s">
        <v>73</v>
      </c>
    </row>
    <row r="171" spans="1:39" s="18" customFormat="1" ht="24.75" customHeight="1">
      <c r="A171" s="325">
        <v>2014</v>
      </c>
      <c r="B171" s="2">
        <f>AVERAGE((E171+K171+Q171)/3+(H171+N171+T171)/3+W171+Z171+AC171+AF171+AI171+AL171)/8</f>
        <v>45.875</v>
      </c>
      <c r="C171" s="187"/>
      <c r="D171" s="325">
        <v>2014</v>
      </c>
      <c r="E171" s="331">
        <v>100</v>
      </c>
      <c r="F171" s="332" t="s">
        <v>4084</v>
      </c>
      <c r="G171" s="323">
        <v>2014</v>
      </c>
      <c r="H171" s="331">
        <v>50</v>
      </c>
      <c r="I171" s="332" t="s">
        <v>4085</v>
      </c>
      <c r="J171" s="325">
        <v>2014</v>
      </c>
      <c r="K171" s="331">
        <v>100</v>
      </c>
      <c r="L171" s="332" t="s">
        <v>4086</v>
      </c>
      <c r="M171" s="323">
        <v>2014</v>
      </c>
      <c r="N171" s="331">
        <v>50</v>
      </c>
      <c r="O171" s="332" t="s">
        <v>4087</v>
      </c>
      <c r="P171" s="325">
        <v>2014</v>
      </c>
      <c r="Q171" s="331">
        <v>100</v>
      </c>
      <c r="R171" s="332" t="s">
        <v>4088</v>
      </c>
      <c r="S171" s="323">
        <v>2014</v>
      </c>
      <c r="T171" s="331">
        <v>50</v>
      </c>
      <c r="U171" s="332" t="s">
        <v>4090</v>
      </c>
      <c r="V171" s="323">
        <v>2014</v>
      </c>
      <c r="W171" s="331">
        <v>100</v>
      </c>
      <c r="X171" s="332" t="s">
        <v>280</v>
      </c>
      <c r="Y171" s="323">
        <v>2014</v>
      </c>
      <c r="Z171" s="30">
        <v>67</v>
      </c>
      <c r="AA171" s="332" t="s">
        <v>4091</v>
      </c>
      <c r="AB171" s="323">
        <v>2014</v>
      </c>
      <c r="AC171" s="331">
        <v>0</v>
      </c>
      <c r="AD171" s="332"/>
      <c r="AE171" s="323">
        <v>2014</v>
      </c>
      <c r="AF171" s="30">
        <v>0</v>
      </c>
      <c r="AG171" s="332" t="s">
        <v>1577</v>
      </c>
      <c r="AH171" s="323">
        <v>2014</v>
      </c>
      <c r="AI171" s="331">
        <v>50</v>
      </c>
      <c r="AJ171" s="332" t="s">
        <v>3275</v>
      </c>
      <c r="AK171" s="323">
        <v>2014</v>
      </c>
      <c r="AL171" s="331">
        <v>0</v>
      </c>
      <c r="AM171" s="330"/>
    </row>
    <row r="172" spans="1:39" s="18" customFormat="1" ht="24.75" customHeight="1">
      <c r="A172" s="325">
        <v>2015</v>
      </c>
      <c r="B172" s="2"/>
      <c r="C172" s="316"/>
      <c r="D172" s="325">
        <v>2015</v>
      </c>
      <c r="E172" s="331"/>
      <c r="F172" s="332"/>
      <c r="G172" s="323">
        <v>2015</v>
      </c>
      <c r="H172" s="331"/>
      <c r="I172" s="332"/>
      <c r="J172" s="325">
        <v>2015</v>
      </c>
      <c r="K172" s="331"/>
      <c r="L172" s="332"/>
      <c r="M172" s="323">
        <v>2015</v>
      </c>
      <c r="N172" s="331"/>
      <c r="O172" s="332"/>
      <c r="P172" s="325">
        <v>2015</v>
      </c>
      <c r="Q172" s="331"/>
      <c r="R172" s="332"/>
      <c r="S172" s="323">
        <v>2015</v>
      </c>
      <c r="T172" s="331"/>
      <c r="U172" s="332"/>
      <c r="V172" s="323">
        <v>2015</v>
      </c>
      <c r="W172" s="331"/>
      <c r="X172" s="332"/>
      <c r="Y172" s="323">
        <v>2015</v>
      </c>
      <c r="Z172" s="331"/>
      <c r="AA172" s="332"/>
      <c r="AB172" s="323">
        <v>2015</v>
      </c>
      <c r="AC172" s="331"/>
      <c r="AD172" s="332"/>
      <c r="AE172" s="323">
        <v>2015</v>
      </c>
      <c r="AF172" s="30"/>
      <c r="AG172" s="332"/>
      <c r="AH172" s="323">
        <v>2015</v>
      </c>
      <c r="AI172" s="331"/>
      <c r="AJ172" s="332"/>
      <c r="AK172" s="323">
        <v>2015</v>
      </c>
      <c r="AL172" s="331">
        <v>0</v>
      </c>
      <c r="AM172" s="330"/>
    </row>
    <row r="173" spans="1:39" s="18" customFormat="1" ht="24.75" customHeight="1">
      <c r="A173" s="325">
        <v>2016</v>
      </c>
      <c r="B173" s="2"/>
      <c r="C173" s="316"/>
      <c r="D173" s="325">
        <v>2016</v>
      </c>
      <c r="E173" s="331"/>
      <c r="F173" s="332"/>
      <c r="G173" s="323">
        <v>2016</v>
      </c>
      <c r="H173" s="331"/>
      <c r="I173" s="332"/>
      <c r="J173" s="325">
        <v>2016</v>
      </c>
      <c r="K173" s="331"/>
      <c r="L173" s="332"/>
      <c r="M173" s="323">
        <v>2016</v>
      </c>
      <c r="N173" s="331"/>
      <c r="O173" s="332"/>
      <c r="P173" s="325">
        <v>2016</v>
      </c>
      <c r="Q173" s="331"/>
      <c r="R173" s="332"/>
      <c r="S173" s="323">
        <v>2016</v>
      </c>
      <c r="T173" s="331"/>
      <c r="U173" s="332"/>
      <c r="V173" s="323">
        <v>2016</v>
      </c>
      <c r="W173" s="331"/>
      <c r="X173" s="332"/>
      <c r="Y173" s="323">
        <v>2016</v>
      </c>
      <c r="Z173" s="331"/>
      <c r="AA173" s="332"/>
      <c r="AB173" s="323">
        <v>2016</v>
      </c>
      <c r="AC173" s="331"/>
      <c r="AD173" s="332"/>
      <c r="AE173" s="323">
        <v>2016</v>
      </c>
      <c r="AF173" s="30"/>
      <c r="AG173" s="332"/>
      <c r="AH173" s="323">
        <v>2016</v>
      </c>
      <c r="AI173" s="331"/>
      <c r="AJ173" s="332"/>
      <c r="AK173" s="323">
        <v>2016</v>
      </c>
      <c r="AL173" s="331">
        <v>0</v>
      </c>
      <c r="AM173" s="330"/>
    </row>
    <row r="174" spans="1:39" s="18" customFormat="1" ht="24.75" customHeight="1">
      <c r="A174" s="325">
        <v>2017</v>
      </c>
      <c r="B174" s="2"/>
      <c r="C174" s="316"/>
      <c r="D174" s="325">
        <v>2017</v>
      </c>
      <c r="E174" s="331"/>
      <c r="F174" s="332"/>
      <c r="G174" s="323">
        <v>2017</v>
      </c>
      <c r="H174" s="331"/>
      <c r="I174" s="332"/>
      <c r="J174" s="325">
        <v>2017</v>
      </c>
      <c r="K174" s="331"/>
      <c r="L174" s="332"/>
      <c r="M174" s="323">
        <v>2017</v>
      </c>
      <c r="N174" s="331"/>
      <c r="O174" s="332"/>
      <c r="P174" s="325">
        <v>2017</v>
      </c>
      <c r="Q174" s="331"/>
      <c r="R174" s="332"/>
      <c r="S174" s="323">
        <v>2017</v>
      </c>
      <c r="T174" s="331"/>
      <c r="U174" s="332"/>
      <c r="V174" s="323">
        <v>2017</v>
      </c>
      <c r="W174" s="331"/>
      <c r="X174" s="332"/>
      <c r="Y174" s="323">
        <v>2017</v>
      </c>
      <c r="Z174" s="331"/>
      <c r="AA174" s="332"/>
      <c r="AB174" s="323">
        <v>2017</v>
      </c>
      <c r="AC174" s="331"/>
      <c r="AD174" s="332"/>
      <c r="AE174" s="323">
        <v>2017</v>
      </c>
      <c r="AF174" s="30"/>
      <c r="AG174" s="332"/>
      <c r="AH174" s="323">
        <v>2017</v>
      </c>
      <c r="AI174" s="331"/>
      <c r="AJ174" s="332"/>
      <c r="AK174" s="323">
        <v>2017</v>
      </c>
      <c r="AL174" s="331">
        <v>0</v>
      </c>
      <c r="AM174" s="330"/>
    </row>
    <row r="175" spans="1:39" s="18" customFormat="1" ht="24.75" customHeight="1">
      <c r="A175" s="325">
        <v>2018</v>
      </c>
      <c r="B175" s="2"/>
      <c r="C175" s="316"/>
      <c r="D175" s="325">
        <v>2018</v>
      </c>
      <c r="E175" s="331"/>
      <c r="F175" s="332"/>
      <c r="G175" s="323">
        <v>2018</v>
      </c>
      <c r="H175" s="331"/>
      <c r="I175" s="332"/>
      <c r="J175" s="325">
        <v>2018</v>
      </c>
      <c r="K175" s="331"/>
      <c r="L175" s="332"/>
      <c r="M175" s="323">
        <v>2018</v>
      </c>
      <c r="N175" s="331"/>
      <c r="O175" s="332"/>
      <c r="P175" s="325">
        <v>2018</v>
      </c>
      <c r="Q175" s="331"/>
      <c r="R175" s="332"/>
      <c r="S175" s="323">
        <v>2018</v>
      </c>
      <c r="T175" s="331"/>
      <c r="U175" s="332"/>
      <c r="V175" s="323">
        <v>2018</v>
      </c>
      <c r="W175" s="331"/>
      <c r="X175" s="332"/>
      <c r="Y175" s="323">
        <v>2018</v>
      </c>
      <c r="Z175" s="331"/>
      <c r="AA175" s="332"/>
      <c r="AB175" s="323">
        <v>2018</v>
      </c>
      <c r="AC175" s="331"/>
      <c r="AD175" s="332"/>
      <c r="AE175" s="323">
        <v>2018</v>
      </c>
      <c r="AF175" s="30"/>
      <c r="AG175" s="332"/>
      <c r="AH175" s="323">
        <v>2018</v>
      </c>
      <c r="AI175" s="331"/>
      <c r="AJ175" s="332"/>
      <c r="AK175" s="323">
        <v>2018</v>
      </c>
      <c r="AL175" s="331">
        <v>0</v>
      </c>
      <c r="AM175" s="330"/>
    </row>
    <row r="176" spans="1:39" s="18" customFormat="1" ht="24.75" customHeight="1">
      <c r="A176" s="325">
        <v>2019</v>
      </c>
      <c r="B176" s="2">
        <f>AVERAGE((E176+K176+Q176)/3+(H176+N176+T176)/3+W176+Z176+AC176+AF176+AI176+AL176)/8</f>
        <v>43.791666666666664</v>
      </c>
      <c r="C176" s="316"/>
      <c r="D176" s="325">
        <v>2019</v>
      </c>
      <c r="E176" s="331">
        <v>100</v>
      </c>
      <c r="F176" s="332"/>
      <c r="G176" s="323">
        <v>2019</v>
      </c>
      <c r="H176" s="331">
        <v>50</v>
      </c>
      <c r="I176" s="332"/>
      <c r="J176" s="325">
        <v>2019</v>
      </c>
      <c r="K176" s="331">
        <v>100</v>
      </c>
      <c r="L176" s="332"/>
      <c r="M176" s="323">
        <v>2019</v>
      </c>
      <c r="N176" s="331">
        <v>50</v>
      </c>
      <c r="O176" s="332"/>
      <c r="P176" s="325">
        <v>2019</v>
      </c>
      <c r="Q176" s="331">
        <v>50</v>
      </c>
      <c r="R176" s="332" t="s">
        <v>4089</v>
      </c>
      <c r="S176" s="323">
        <v>2019</v>
      </c>
      <c r="T176" s="331">
        <v>50</v>
      </c>
      <c r="U176" s="332"/>
      <c r="V176" s="323">
        <v>2019</v>
      </c>
      <c r="W176" s="331">
        <v>100</v>
      </c>
      <c r="X176" s="332" t="s">
        <v>280</v>
      </c>
      <c r="Y176" s="323">
        <v>2019</v>
      </c>
      <c r="Z176" s="30">
        <v>67</v>
      </c>
      <c r="AA176" s="332"/>
      <c r="AB176" s="323">
        <v>2019</v>
      </c>
      <c r="AC176" s="331">
        <v>0</v>
      </c>
      <c r="AD176" s="332"/>
      <c r="AE176" s="323">
        <v>2019</v>
      </c>
      <c r="AF176" s="30">
        <v>0</v>
      </c>
      <c r="AG176" s="332"/>
      <c r="AH176" s="323">
        <v>2019</v>
      </c>
      <c r="AI176" s="331">
        <v>50</v>
      </c>
      <c r="AJ176" s="332"/>
      <c r="AK176" s="323">
        <v>2019</v>
      </c>
      <c r="AL176" s="331">
        <v>0</v>
      </c>
      <c r="AM176" s="330"/>
    </row>
  </sheetData>
  <mergeCells count="443">
    <mergeCell ref="A1:D1"/>
    <mergeCell ref="B17:AD17"/>
    <mergeCell ref="B38:AY38"/>
    <mergeCell ref="B59:AM59"/>
    <mergeCell ref="B18:C18"/>
    <mergeCell ref="E18:F18"/>
    <mergeCell ref="H18:I18"/>
    <mergeCell ref="K18:L18"/>
    <mergeCell ref="N18:O18"/>
    <mergeCell ref="Q18:R18"/>
    <mergeCell ref="T18:U18"/>
    <mergeCell ref="W18:X18"/>
    <mergeCell ref="Z18:AA18"/>
    <mergeCell ref="AC18:AD18"/>
    <mergeCell ref="E19:F19"/>
    <mergeCell ref="H19:I19"/>
    <mergeCell ref="K19:L19"/>
    <mergeCell ref="N19:O19"/>
    <mergeCell ref="Q19:R19"/>
    <mergeCell ref="T19:U19"/>
    <mergeCell ref="W19:X19"/>
    <mergeCell ref="Z19:AA19"/>
    <mergeCell ref="B20:C20"/>
    <mergeCell ref="E20:F20"/>
    <mergeCell ref="H20:I20"/>
    <mergeCell ref="K20:L20"/>
    <mergeCell ref="N20:O20"/>
    <mergeCell ref="Q20:R20"/>
    <mergeCell ref="T20:U20"/>
    <mergeCell ref="W20:X20"/>
    <mergeCell ref="Z20:AA20"/>
    <mergeCell ref="AC20:AD20"/>
    <mergeCell ref="B21:C21"/>
    <mergeCell ref="E21:F21"/>
    <mergeCell ref="H21:I21"/>
    <mergeCell ref="K21:L21"/>
    <mergeCell ref="N21:O21"/>
    <mergeCell ref="Q21:R21"/>
    <mergeCell ref="T21:U21"/>
    <mergeCell ref="W21:X21"/>
    <mergeCell ref="Z21:AA21"/>
    <mergeCell ref="AC21:AD21"/>
    <mergeCell ref="AX39:AY39"/>
    <mergeCell ref="AC39:AD39"/>
    <mergeCell ref="AF39:AG39"/>
    <mergeCell ref="AI39:AJ39"/>
    <mergeCell ref="AO39:AP39"/>
    <mergeCell ref="AR39:AS39"/>
    <mergeCell ref="AU39:AV39"/>
    <mergeCell ref="W22:X22"/>
    <mergeCell ref="Z22:AA22"/>
    <mergeCell ref="AC22:AD22"/>
    <mergeCell ref="AL39:AM39"/>
    <mergeCell ref="W39:X39"/>
    <mergeCell ref="Z39:AA39"/>
    <mergeCell ref="B22:C22"/>
    <mergeCell ref="E22:F22"/>
    <mergeCell ref="H22:I22"/>
    <mergeCell ref="K22:L22"/>
    <mergeCell ref="N22:O22"/>
    <mergeCell ref="Q22:R22"/>
    <mergeCell ref="T22:U22"/>
    <mergeCell ref="B39:C39"/>
    <mergeCell ref="E39:F39"/>
    <mergeCell ref="H39:I39"/>
    <mergeCell ref="K39:L39"/>
    <mergeCell ref="N39:O39"/>
    <mergeCell ref="T39:U39"/>
    <mergeCell ref="Q39:R39"/>
    <mergeCell ref="Q40:R40"/>
    <mergeCell ref="T40:U40"/>
    <mergeCell ref="W40:X40"/>
    <mergeCell ref="AO40:AP40"/>
    <mergeCell ref="B41:C41"/>
    <mergeCell ref="E41:F41"/>
    <mergeCell ref="H41:I41"/>
    <mergeCell ref="K41:L41"/>
    <mergeCell ref="N41:O41"/>
    <mergeCell ref="H40:I40"/>
    <mergeCell ref="K40:L40"/>
    <mergeCell ref="N40:O40"/>
    <mergeCell ref="AL40:AM40"/>
    <mergeCell ref="AL41:AM41"/>
    <mergeCell ref="AO41:AP41"/>
    <mergeCell ref="Q41:R41"/>
    <mergeCell ref="T41:U41"/>
    <mergeCell ref="AC41:AD41"/>
    <mergeCell ref="AF41:AG41"/>
    <mergeCell ref="AX42:AY42"/>
    <mergeCell ref="AF42:AG42"/>
    <mergeCell ref="AI42:AJ42"/>
    <mergeCell ref="AO42:AP42"/>
    <mergeCell ref="Z40:AA40"/>
    <mergeCell ref="AX41:AY41"/>
    <mergeCell ref="AX43:AY43"/>
    <mergeCell ref="W42:X42"/>
    <mergeCell ref="Z42:AA42"/>
    <mergeCell ref="AC42:AD42"/>
    <mergeCell ref="AR43:AS43"/>
    <mergeCell ref="AU43:AV43"/>
    <mergeCell ref="AI43:AJ43"/>
    <mergeCell ref="AO43:AP43"/>
    <mergeCell ref="AC40:AD40"/>
    <mergeCell ref="AF40:AG40"/>
    <mergeCell ref="AI40:AJ40"/>
    <mergeCell ref="AI41:AJ41"/>
    <mergeCell ref="AR42:AS42"/>
    <mergeCell ref="AU42:AV42"/>
    <mergeCell ref="AR41:AS41"/>
    <mergeCell ref="AU41:AV41"/>
    <mergeCell ref="W41:X41"/>
    <mergeCell ref="Z41:AA41"/>
    <mergeCell ref="AL60:AM60"/>
    <mergeCell ref="T42:U42"/>
    <mergeCell ref="Q43:R43"/>
    <mergeCell ref="T43:U43"/>
    <mergeCell ref="AL42:AM42"/>
    <mergeCell ref="Q42:R42"/>
    <mergeCell ref="AL43:AM43"/>
    <mergeCell ref="H43:I43"/>
    <mergeCell ref="K43:L43"/>
    <mergeCell ref="N43:O43"/>
    <mergeCell ref="T60:U60"/>
    <mergeCell ref="W60:X60"/>
    <mergeCell ref="H60:I60"/>
    <mergeCell ref="K60:L60"/>
    <mergeCell ref="AF60:AG60"/>
    <mergeCell ref="B42:C42"/>
    <mergeCell ref="E42:F42"/>
    <mergeCell ref="H42:I42"/>
    <mergeCell ref="K42:L42"/>
    <mergeCell ref="N42:O42"/>
    <mergeCell ref="B43:C43"/>
    <mergeCell ref="E43:F43"/>
    <mergeCell ref="AI60:AJ60"/>
    <mergeCell ref="B60:C60"/>
    <mergeCell ref="E60:F60"/>
    <mergeCell ref="N60:O60"/>
    <mergeCell ref="Q60:R60"/>
    <mergeCell ref="B81:C81"/>
    <mergeCell ref="E81:F81"/>
    <mergeCell ref="H81:I81"/>
    <mergeCell ref="K81:L81"/>
    <mergeCell ref="AI61:AJ61"/>
    <mergeCell ref="W43:X43"/>
    <mergeCell ref="Z60:AA60"/>
    <mergeCell ref="AC60:AD60"/>
    <mergeCell ref="Z43:AA43"/>
    <mergeCell ref="AC43:AD43"/>
    <mergeCell ref="AF43:AG43"/>
    <mergeCell ref="Q61:R61"/>
    <mergeCell ref="H61:I61"/>
    <mergeCell ref="K61:L61"/>
    <mergeCell ref="N61:O61"/>
    <mergeCell ref="AI62:AJ62"/>
    <mergeCell ref="W62:X62"/>
    <mergeCell ref="Z62:AA62"/>
    <mergeCell ref="AC62:AD62"/>
    <mergeCell ref="AF63:AG63"/>
    <mergeCell ref="AI63:AJ63"/>
    <mergeCell ref="T62:U62"/>
    <mergeCell ref="B62:C62"/>
    <mergeCell ref="E62:F62"/>
    <mergeCell ref="B83:C83"/>
    <mergeCell ref="E83:F83"/>
    <mergeCell ref="E82:F82"/>
    <mergeCell ref="B82:C82"/>
    <mergeCell ref="H82:I82"/>
    <mergeCell ref="K82:L82"/>
    <mergeCell ref="H83:I83"/>
    <mergeCell ref="K83:L83"/>
    <mergeCell ref="N82:O82"/>
    <mergeCell ref="H62:I62"/>
    <mergeCell ref="K62:L62"/>
    <mergeCell ref="N62:O62"/>
    <mergeCell ref="AL63:AM63"/>
    <mergeCell ref="AC63:AD63"/>
    <mergeCell ref="AC64:AD64"/>
    <mergeCell ref="AF64:AG64"/>
    <mergeCell ref="H63:I63"/>
    <mergeCell ref="K63:L63"/>
    <mergeCell ref="N63:O63"/>
    <mergeCell ref="Q63:R63"/>
    <mergeCell ref="T63:U63"/>
    <mergeCell ref="AL64:AM64"/>
    <mergeCell ref="Z64:AA64"/>
    <mergeCell ref="W63:X63"/>
    <mergeCell ref="Z63:AA63"/>
    <mergeCell ref="Q82:R82"/>
    <mergeCell ref="N83:O83"/>
    <mergeCell ref="Q83:R83"/>
    <mergeCell ref="AL61:AM61"/>
    <mergeCell ref="W61:X61"/>
    <mergeCell ref="AF62:AG62"/>
    <mergeCell ref="T61:U61"/>
    <mergeCell ref="Q62:R62"/>
    <mergeCell ref="AC61:AD61"/>
    <mergeCell ref="N81:O81"/>
    <mergeCell ref="Q81:R81"/>
    <mergeCell ref="B80:R80"/>
    <mergeCell ref="AI64:AJ64"/>
    <mergeCell ref="B64:C64"/>
    <mergeCell ref="E64:F64"/>
    <mergeCell ref="H64:I64"/>
    <mergeCell ref="K64:L64"/>
    <mergeCell ref="N64:O64"/>
    <mergeCell ref="Q64:R64"/>
    <mergeCell ref="T64:U64"/>
    <mergeCell ref="W64:X64"/>
    <mergeCell ref="B63:C63"/>
    <mergeCell ref="E63:F63"/>
    <mergeCell ref="AL62:AM62"/>
    <mergeCell ref="W104:X104"/>
    <mergeCell ref="H103:I103"/>
    <mergeCell ref="K103:L103"/>
    <mergeCell ref="N103:O103"/>
    <mergeCell ref="Q103:R103"/>
    <mergeCell ref="T103:U103"/>
    <mergeCell ref="W103:X103"/>
    <mergeCell ref="T104:U104"/>
    <mergeCell ref="B85:C85"/>
    <mergeCell ref="E85:F85"/>
    <mergeCell ref="H85:I85"/>
    <mergeCell ref="B104:C104"/>
    <mergeCell ref="E104:F104"/>
    <mergeCell ref="H104:I104"/>
    <mergeCell ref="K104:L104"/>
    <mergeCell ref="N104:O104"/>
    <mergeCell ref="Q104:R104"/>
    <mergeCell ref="Q102:R102"/>
    <mergeCell ref="B101:X101"/>
    <mergeCell ref="B102:C102"/>
    <mergeCell ref="E102:F102"/>
    <mergeCell ref="H102:I102"/>
    <mergeCell ref="K102:L102"/>
    <mergeCell ref="N102:O102"/>
    <mergeCell ref="B84:C84"/>
    <mergeCell ref="E84:F84"/>
    <mergeCell ref="H84:I84"/>
    <mergeCell ref="K84:L84"/>
    <mergeCell ref="N84:O84"/>
    <mergeCell ref="Q84:R84"/>
    <mergeCell ref="K85:L85"/>
    <mergeCell ref="N85:O85"/>
    <mergeCell ref="Q85:R85"/>
    <mergeCell ref="T102:U102"/>
    <mergeCell ref="W102:X102"/>
    <mergeCell ref="Q105:R105"/>
    <mergeCell ref="K124:L124"/>
    <mergeCell ref="B122:AA122"/>
    <mergeCell ref="W123:X123"/>
    <mergeCell ref="Z123:AA123"/>
    <mergeCell ref="Q123:R123"/>
    <mergeCell ref="W105:X105"/>
    <mergeCell ref="B106:C106"/>
    <mergeCell ref="E106:F106"/>
    <mergeCell ref="H106:I106"/>
    <mergeCell ref="K106:L106"/>
    <mergeCell ref="N106:O106"/>
    <mergeCell ref="Q106:R106"/>
    <mergeCell ref="T106:U106"/>
    <mergeCell ref="W106:X106"/>
    <mergeCell ref="B105:C105"/>
    <mergeCell ref="H124:I124"/>
    <mergeCell ref="T105:U105"/>
    <mergeCell ref="T123:U123"/>
    <mergeCell ref="T124:U124"/>
    <mergeCell ref="B123:C123"/>
    <mergeCell ref="E123:F123"/>
    <mergeCell ref="H123:I123"/>
    <mergeCell ref="K123:L123"/>
    <mergeCell ref="N124:O124"/>
    <mergeCell ref="E105:F105"/>
    <mergeCell ref="H105:I105"/>
    <mergeCell ref="K105:L105"/>
    <mergeCell ref="N105:O105"/>
    <mergeCell ref="E126:F126"/>
    <mergeCell ref="H126:I126"/>
    <mergeCell ref="K126:L126"/>
    <mergeCell ref="N126:O126"/>
    <mergeCell ref="H125:I125"/>
    <mergeCell ref="K125:L125"/>
    <mergeCell ref="N125:O125"/>
    <mergeCell ref="AF144:AG144"/>
    <mergeCell ref="T127:U127"/>
    <mergeCell ref="W127:X127"/>
    <mergeCell ref="B125:C125"/>
    <mergeCell ref="E125:F125"/>
    <mergeCell ref="B143:AG143"/>
    <mergeCell ref="B144:C144"/>
    <mergeCell ref="E144:F144"/>
    <mergeCell ref="H144:I144"/>
    <mergeCell ref="K144:L144"/>
    <mergeCell ref="N144:O144"/>
    <mergeCell ref="B127:C127"/>
    <mergeCell ref="E127:F127"/>
    <mergeCell ref="H127:I127"/>
    <mergeCell ref="K127:L127"/>
    <mergeCell ref="N127:O127"/>
    <mergeCell ref="Q127:R127"/>
    <mergeCell ref="Z127:AA127"/>
    <mergeCell ref="B126:C126"/>
    <mergeCell ref="Q126:R126"/>
    <mergeCell ref="T126:U126"/>
    <mergeCell ref="W126:X126"/>
    <mergeCell ref="Z126:AA126"/>
    <mergeCell ref="T125:U125"/>
    <mergeCell ref="B147:C147"/>
    <mergeCell ref="E147:F147"/>
    <mergeCell ref="H147:I147"/>
    <mergeCell ref="K147:L147"/>
    <mergeCell ref="N147:O147"/>
    <mergeCell ref="Q147:R147"/>
    <mergeCell ref="H145:I145"/>
    <mergeCell ref="K145:L145"/>
    <mergeCell ref="N145:O145"/>
    <mergeCell ref="Q145:R145"/>
    <mergeCell ref="B146:C146"/>
    <mergeCell ref="E146:F146"/>
    <mergeCell ref="H146:I146"/>
    <mergeCell ref="K146:L146"/>
    <mergeCell ref="N146:O146"/>
    <mergeCell ref="AF145:AG145"/>
    <mergeCell ref="AF146:AG146"/>
    <mergeCell ref="T145:U145"/>
    <mergeCell ref="W145:X145"/>
    <mergeCell ref="Q146:R146"/>
    <mergeCell ref="AF148:AG148"/>
    <mergeCell ref="W147:X147"/>
    <mergeCell ref="Z147:AA147"/>
    <mergeCell ref="AC147:AD147"/>
    <mergeCell ref="AF147:AG147"/>
    <mergeCell ref="AC148:AD148"/>
    <mergeCell ref="T147:U147"/>
    <mergeCell ref="T146:U146"/>
    <mergeCell ref="AC146:AD146"/>
    <mergeCell ref="W146:X146"/>
    <mergeCell ref="Z146:AA146"/>
    <mergeCell ref="Q148:R148"/>
    <mergeCell ref="AC167:AD167"/>
    <mergeCell ref="AF167:AG167"/>
    <mergeCell ref="AI167:AJ167"/>
    <mergeCell ref="AL167:AM167"/>
    <mergeCell ref="AC166:AD166"/>
    <mergeCell ref="AF166:AG166"/>
    <mergeCell ref="Z148:AA148"/>
    <mergeCell ref="T148:U148"/>
    <mergeCell ref="W148:X148"/>
    <mergeCell ref="B164:AM164"/>
    <mergeCell ref="T166:U166"/>
    <mergeCell ref="W166:X166"/>
    <mergeCell ref="T165:U165"/>
    <mergeCell ref="W165:X165"/>
    <mergeCell ref="B165:C165"/>
    <mergeCell ref="E165:F165"/>
    <mergeCell ref="H165:I165"/>
    <mergeCell ref="K165:L165"/>
    <mergeCell ref="N165:O165"/>
    <mergeCell ref="B148:C148"/>
    <mergeCell ref="E148:F148"/>
    <mergeCell ref="H148:I148"/>
    <mergeCell ref="K148:L148"/>
    <mergeCell ref="N148:O148"/>
    <mergeCell ref="Q165:R165"/>
    <mergeCell ref="E166:F166"/>
    <mergeCell ref="AL165:AM165"/>
    <mergeCell ref="Z165:AA165"/>
    <mergeCell ref="AC165:AD165"/>
    <mergeCell ref="AF165:AG165"/>
    <mergeCell ref="AI165:AJ165"/>
    <mergeCell ref="N166:O166"/>
    <mergeCell ref="Q166:R166"/>
    <mergeCell ref="H166:I166"/>
    <mergeCell ref="K166:L166"/>
    <mergeCell ref="AI166:AJ166"/>
    <mergeCell ref="AL166:AM166"/>
    <mergeCell ref="Z166:AA166"/>
    <mergeCell ref="N169:O169"/>
    <mergeCell ref="Z169:AA169"/>
    <mergeCell ref="B168:C168"/>
    <mergeCell ref="E168:F168"/>
    <mergeCell ref="H168:I168"/>
    <mergeCell ref="K168:L168"/>
    <mergeCell ref="N168:O168"/>
    <mergeCell ref="Q168:R168"/>
    <mergeCell ref="B167:C167"/>
    <mergeCell ref="E167:F167"/>
    <mergeCell ref="H167:I167"/>
    <mergeCell ref="K167:L167"/>
    <mergeCell ref="T168:U168"/>
    <mergeCell ref="W168:X168"/>
    <mergeCell ref="T167:U167"/>
    <mergeCell ref="W167:X167"/>
    <mergeCell ref="N167:O167"/>
    <mergeCell ref="Q167:R167"/>
    <mergeCell ref="AR40:AS40"/>
    <mergeCell ref="AU40:AV40"/>
    <mergeCell ref="AX40:AY40"/>
    <mergeCell ref="B61:C61"/>
    <mergeCell ref="E61:F61"/>
    <mergeCell ref="Z61:AA61"/>
    <mergeCell ref="AF61:AG61"/>
    <mergeCell ref="Z167:AA167"/>
    <mergeCell ref="AF169:AG169"/>
    <mergeCell ref="AI169:AJ169"/>
    <mergeCell ref="AL169:AM169"/>
    <mergeCell ref="AF168:AG168"/>
    <mergeCell ref="AI168:AJ168"/>
    <mergeCell ref="AL168:AM168"/>
    <mergeCell ref="AC168:AD168"/>
    <mergeCell ref="Z168:AA168"/>
    <mergeCell ref="Q169:R169"/>
    <mergeCell ref="T169:U169"/>
    <mergeCell ref="W169:X169"/>
    <mergeCell ref="AC169:AD169"/>
    <mergeCell ref="B169:C169"/>
    <mergeCell ref="E169:F169"/>
    <mergeCell ref="H169:I169"/>
    <mergeCell ref="K169:L169"/>
    <mergeCell ref="B103:C103"/>
    <mergeCell ref="E103:F103"/>
    <mergeCell ref="B124:C124"/>
    <mergeCell ref="E124:F124"/>
    <mergeCell ref="B145:C145"/>
    <mergeCell ref="E145:F145"/>
    <mergeCell ref="AC19:AD19"/>
    <mergeCell ref="B40:C40"/>
    <mergeCell ref="E40:F40"/>
    <mergeCell ref="B19:C19"/>
    <mergeCell ref="Z145:AA145"/>
    <mergeCell ref="AC145:AD145"/>
    <mergeCell ref="Q144:R144"/>
    <mergeCell ref="T144:U144"/>
    <mergeCell ref="W144:X144"/>
    <mergeCell ref="Z144:AA144"/>
    <mergeCell ref="AC144:AD144"/>
    <mergeCell ref="W124:X124"/>
    <mergeCell ref="Z124:AA124"/>
    <mergeCell ref="W125:X125"/>
    <mergeCell ref="Z125:AA125"/>
    <mergeCell ref="Q124:R124"/>
    <mergeCell ref="Q125:R125"/>
    <mergeCell ref="N123:O123"/>
  </mergeCells>
  <pageMargins left="0.70826771653543308" right="0.70826771653543308" top="1.1417322834645669" bottom="1.1417322834645669" header="0.74803149606299213" footer="0.74803149606299213"/>
  <pageSetup paperSize="9" scale="50" fitToWidth="0"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C176"/>
  <sheetViews>
    <sheetView zoomScale="90" zoomScaleNormal="90" workbookViewId="0">
      <selection activeCell="H3" sqref="H3"/>
    </sheetView>
  </sheetViews>
  <sheetFormatPr defaultColWidth="8.855468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855468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37.439814814814817</v>
      </c>
    </row>
    <row r="4" spans="1:4" ht="24.75" customHeight="1">
      <c r="A4" s="347">
        <v>2008</v>
      </c>
      <c r="B4" s="229"/>
      <c r="C4" s="229"/>
      <c r="D4" s="229">
        <f t="shared" si="0"/>
        <v>37.439814814814817</v>
      </c>
    </row>
    <row r="5" spans="1:4" ht="24.75" customHeight="1">
      <c r="A5" s="347">
        <v>2009</v>
      </c>
      <c r="B5" s="229"/>
      <c r="C5" s="229"/>
      <c r="D5" s="229">
        <f t="shared" si="0"/>
        <v>37.439814814814817</v>
      </c>
    </row>
    <row r="6" spans="1:4" ht="24.75" customHeight="1">
      <c r="A6" s="347">
        <v>2010</v>
      </c>
      <c r="B6" s="229"/>
      <c r="C6" s="229">
        <f t="shared" ref="C6:C9" si="1">AVERAGE(B27,B48,B69,B90,B111,B132,B153)</f>
        <v>39.57426303854875</v>
      </c>
      <c r="D6" s="229">
        <f t="shared" si="0"/>
        <v>37.439814814814817</v>
      </c>
    </row>
    <row r="7" spans="1:4" ht="24.75" customHeight="1">
      <c r="A7" s="347">
        <v>2011</v>
      </c>
      <c r="B7" s="229"/>
      <c r="C7" s="229">
        <f t="shared" si="1"/>
        <v>40.191326530612244</v>
      </c>
      <c r="D7" s="229">
        <f t="shared" si="0"/>
        <v>38.159722222222221</v>
      </c>
    </row>
    <row r="8" spans="1:4" ht="24.75" customHeight="1">
      <c r="A8" s="347">
        <v>2012</v>
      </c>
      <c r="B8" s="229"/>
      <c r="C8" s="229">
        <f t="shared" si="1"/>
        <v>40.984977324263035</v>
      </c>
      <c r="D8" s="229">
        <f t="shared" si="0"/>
        <v>39.085648148148145</v>
      </c>
    </row>
    <row r="9" spans="1:4" ht="24.75" customHeight="1">
      <c r="A9" s="347">
        <v>2013</v>
      </c>
      <c r="B9" s="229"/>
      <c r="C9" s="229">
        <f t="shared" si="1"/>
        <v>40.984977324263035</v>
      </c>
      <c r="D9" s="229">
        <f t="shared" si="0"/>
        <v>39.085648148148145</v>
      </c>
    </row>
    <row r="10" spans="1:4" ht="24.75" customHeight="1">
      <c r="A10" s="38">
        <v>2014</v>
      </c>
      <c r="B10" s="229">
        <f>AVERAGE(B31,B52,B73,B94,B115,B136,B157,B171)</f>
        <v>46.023313492063494</v>
      </c>
      <c r="C10" s="229">
        <f t="shared" ref="C10:C15" si="2">AVERAGE(B31,B52,B73,B94,B115,B136,B157)</f>
        <v>40.984977324263035</v>
      </c>
      <c r="D10" s="229">
        <f t="shared" ref="D10:D15" si="3">AVERAGE(B31,B52,B94,B115,B136,B157)</f>
        <v>39.085648148148145</v>
      </c>
    </row>
    <row r="11" spans="1:4" ht="24.75" customHeight="1">
      <c r="A11" s="38">
        <v>2015</v>
      </c>
      <c r="B11" s="229"/>
      <c r="C11" s="229">
        <f t="shared" si="2"/>
        <v>40.984977324263035</v>
      </c>
      <c r="D11" s="229">
        <f t="shared" si="3"/>
        <v>39.085648148148145</v>
      </c>
    </row>
    <row r="12" spans="1:4" ht="24.75" customHeight="1">
      <c r="A12" s="38">
        <v>2016</v>
      </c>
      <c r="B12" s="229"/>
      <c r="C12" s="229">
        <f t="shared" si="2"/>
        <v>40.984977324263035</v>
      </c>
      <c r="D12" s="229">
        <f t="shared" si="3"/>
        <v>39.085648148148145</v>
      </c>
    </row>
    <row r="13" spans="1:4" ht="24.75" customHeight="1">
      <c r="A13" s="38">
        <v>2017</v>
      </c>
      <c r="B13" s="229"/>
      <c r="C13" s="229">
        <f t="shared" si="2"/>
        <v>40.508786848072567</v>
      </c>
      <c r="D13" s="229">
        <f t="shared" si="3"/>
        <v>38.530092592592588</v>
      </c>
    </row>
    <row r="14" spans="1:4" ht="24.75" customHeight="1">
      <c r="A14" s="38">
        <v>2018</v>
      </c>
      <c r="B14" s="229"/>
      <c r="C14" s="229">
        <f t="shared" si="2"/>
        <v>40.508786848072567</v>
      </c>
      <c r="D14" s="229">
        <f t="shared" si="3"/>
        <v>38.530092592592588</v>
      </c>
    </row>
    <row r="15" spans="1:4" ht="24.75" customHeight="1">
      <c r="A15" s="38">
        <v>2019</v>
      </c>
      <c r="B15" s="229">
        <f>AVERAGE(B36,B57,B78,B99,B120,B141,B162,B176)</f>
        <v>45.60664682539683</v>
      </c>
      <c r="C15" s="229">
        <f t="shared" si="2"/>
        <v>40.508786848072567</v>
      </c>
      <c r="D15" s="229">
        <f t="shared" si="3"/>
        <v>38.530092592592588</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79"/>
      <c r="AF17" s="79"/>
      <c r="AG17" s="79"/>
      <c r="AH17" s="79"/>
      <c r="AI17" s="79"/>
      <c r="AJ17" s="79"/>
    </row>
    <row r="18" spans="1:81" ht="24.75" customHeight="1">
      <c r="A18" s="40" t="s">
        <v>106</v>
      </c>
      <c r="B18" s="596" t="s">
        <v>1</v>
      </c>
      <c r="C18" s="596"/>
      <c r="D18" s="40" t="s">
        <v>106</v>
      </c>
      <c r="E18" s="600" t="s">
        <v>2</v>
      </c>
      <c r="F18" s="600"/>
      <c r="G18" s="40" t="s">
        <v>106</v>
      </c>
      <c r="H18" s="598" t="s">
        <v>3</v>
      </c>
      <c r="I18" s="598"/>
      <c r="J18" s="40" t="s">
        <v>106</v>
      </c>
      <c r="K18" s="349" t="s">
        <v>4</v>
      </c>
      <c r="L18" s="349"/>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598"/>
      <c r="I19" s="598"/>
      <c r="J19" s="40" t="s">
        <v>105</v>
      </c>
      <c r="K19" s="207"/>
      <c r="L19" s="207"/>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79" t="s">
        <v>479</v>
      </c>
      <c r="I20" s="579"/>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601" t="s">
        <v>267</v>
      </c>
      <c r="I21" s="601"/>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579" t="s">
        <v>478</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80">
        <f t="shared" ref="B24:B30" si="4">AVERAGE(E24, H24,K24,N24,Q24,T24,W24,Z24,AC24)</f>
        <v>48.111111111111114</v>
      </c>
      <c r="C24" s="363"/>
      <c r="D24" s="350">
        <v>2007</v>
      </c>
      <c r="E24" s="433">
        <v>0</v>
      </c>
      <c r="F24" s="363"/>
      <c r="G24" s="350">
        <v>2007</v>
      </c>
      <c r="H24" s="433">
        <v>50</v>
      </c>
      <c r="I24" s="363"/>
      <c r="J24" s="350">
        <v>2007</v>
      </c>
      <c r="K24" s="433">
        <v>50</v>
      </c>
      <c r="L24" s="363"/>
      <c r="M24" s="350">
        <v>2007</v>
      </c>
      <c r="N24" s="433">
        <v>100</v>
      </c>
      <c r="O24" s="363"/>
      <c r="P24" s="350">
        <v>2007</v>
      </c>
      <c r="Q24" s="433">
        <v>33</v>
      </c>
      <c r="R24" s="363"/>
      <c r="S24" s="350">
        <v>2007</v>
      </c>
      <c r="T24" s="433">
        <v>50</v>
      </c>
      <c r="U24" s="363"/>
      <c r="V24" s="350">
        <v>2007</v>
      </c>
      <c r="W24" s="433">
        <v>0</v>
      </c>
      <c r="X24" s="363"/>
      <c r="Y24" s="350">
        <v>2007</v>
      </c>
      <c r="Z24" s="433">
        <v>100</v>
      </c>
      <c r="AA24" s="363"/>
      <c r="AB24" s="350">
        <v>2007</v>
      </c>
      <c r="AC24" s="433">
        <v>50</v>
      </c>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80">
        <f t="shared" si="4"/>
        <v>48.111111111111114</v>
      </c>
      <c r="C25" s="363"/>
      <c r="D25" s="350">
        <v>2008</v>
      </c>
      <c r="E25" s="433">
        <v>0</v>
      </c>
      <c r="F25" s="363"/>
      <c r="G25" s="350">
        <v>2008</v>
      </c>
      <c r="H25" s="433">
        <v>50</v>
      </c>
      <c r="I25" s="363"/>
      <c r="J25" s="350">
        <v>2008</v>
      </c>
      <c r="K25" s="433">
        <v>50</v>
      </c>
      <c r="L25" s="363"/>
      <c r="M25" s="350">
        <v>2008</v>
      </c>
      <c r="N25" s="433">
        <v>100</v>
      </c>
      <c r="O25" s="363"/>
      <c r="P25" s="350">
        <v>2008</v>
      </c>
      <c r="Q25" s="433">
        <v>33</v>
      </c>
      <c r="R25" s="363"/>
      <c r="S25" s="350">
        <v>2008</v>
      </c>
      <c r="T25" s="433">
        <v>50</v>
      </c>
      <c r="U25" s="363"/>
      <c r="V25" s="350">
        <v>2008</v>
      </c>
      <c r="W25" s="433">
        <v>0</v>
      </c>
      <c r="X25" s="363"/>
      <c r="Y25" s="350">
        <v>2008</v>
      </c>
      <c r="Z25" s="433">
        <v>100</v>
      </c>
      <c r="AA25" s="363"/>
      <c r="AB25" s="350">
        <v>2008</v>
      </c>
      <c r="AC25" s="433">
        <v>50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80">
        <f t="shared" si="4"/>
        <v>48.111111111111114</v>
      </c>
      <c r="C26" s="363"/>
      <c r="D26" s="350">
        <v>2009</v>
      </c>
      <c r="E26" s="433">
        <v>0</v>
      </c>
      <c r="F26" s="363"/>
      <c r="G26" s="350">
        <v>2009</v>
      </c>
      <c r="H26" s="433">
        <v>50</v>
      </c>
      <c r="I26" s="363"/>
      <c r="J26" s="350">
        <v>2009</v>
      </c>
      <c r="K26" s="433">
        <v>50</v>
      </c>
      <c r="L26" s="363"/>
      <c r="M26" s="350">
        <v>2009</v>
      </c>
      <c r="N26" s="433">
        <v>100</v>
      </c>
      <c r="O26" s="363"/>
      <c r="P26" s="350">
        <v>2009</v>
      </c>
      <c r="Q26" s="433">
        <v>33</v>
      </c>
      <c r="R26" s="363"/>
      <c r="S26" s="350">
        <v>2009</v>
      </c>
      <c r="T26" s="433">
        <v>50</v>
      </c>
      <c r="U26" s="363"/>
      <c r="V26" s="350">
        <v>2009</v>
      </c>
      <c r="W26" s="433">
        <v>0</v>
      </c>
      <c r="X26" s="363"/>
      <c r="Y26" s="350">
        <v>2009</v>
      </c>
      <c r="Z26" s="433">
        <v>100</v>
      </c>
      <c r="AA26" s="363"/>
      <c r="AB26" s="350">
        <v>2009</v>
      </c>
      <c r="AC26" s="433">
        <v>50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80">
        <f t="shared" si="4"/>
        <v>48.111111111111114</v>
      </c>
      <c r="C27" s="363"/>
      <c r="D27" s="350">
        <v>2010</v>
      </c>
      <c r="E27" s="363">
        <v>0</v>
      </c>
      <c r="F27" s="363" t="s">
        <v>5444</v>
      </c>
      <c r="G27" s="350">
        <v>2010</v>
      </c>
      <c r="H27" s="363">
        <v>50</v>
      </c>
      <c r="I27" s="363"/>
      <c r="J27" s="350">
        <v>2010</v>
      </c>
      <c r="K27" s="363">
        <v>50</v>
      </c>
      <c r="L27" s="363"/>
      <c r="M27" s="350">
        <v>2010</v>
      </c>
      <c r="N27" s="363">
        <v>100</v>
      </c>
      <c r="O27" s="363"/>
      <c r="P27" s="350">
        <v>2010</v>
      </c>
      <c r="Q27" s="363">
        <v>33</v>
      </c>
      <c r="R27" s="363"/>
      <c r="S27" s="350">
        <v>2010</v>
      </c>
      <c r="T27" s="363">
        <v>50</v>
      </c>
      <c r="U27" s="363"/>
      <c r="V27" s="350">
        <v>2010</v>
      </c>
      <c r="W27" s="363">
        <v>0</v>
      </c>
      <c r="X27" s="363"/>
      <c r="Y27" s="350">
        <v>2010</v>
      </c>
      <c r="Z27" s="363">
        <v>100</v>
      </c>
      <c r="AA27" s="363" t="s">
        <v>5445</v>
      </c>
      <c r="AB27" s="350">
        <v>2010</v>
      </c>
      <c r="AC27" s="363">
        <v>50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80">
        <f t="shared" si="4"/>
        <v>59.222222222222221</v>
      </c>
      <c r="C28" s="363"/>
      <c r="D28" s="350">
        <v>2011</v>
      </c>
      <c r="E28" s="363">
        <v>50</v>
      </c>
      <c r="F28" s="363" t="s">
        <v>477</v>
      </c>
      <c r="G28" s="350">
        <v>2011</v>
      </c>
      <c r="H28" s="363">
        <v>50</v>
      </c>
      <c r="I28" s="363"/>
      <c r="J28" s="350">
        <v>2011</v>
      </c>
      <c r="K28" s="363">
        <v>50</v>
      </c>
      <c r="L28" s="363"/>
      <c r="M28" s="350">
        <v>2011</v>
      </c>
      <c r="N28" s="363">
        <v>100</v>
      </c>
      <c r="O28" s="363"/>
      <c r="P28" s="350">
        <v>2011</v>
      </c>
      <c r="Q28" s="363">
        <v>33</v>
      </c>
      <c r="R28" s="363"/>
      <c r="S28" s="350">
        <v>2011</v>
      </c>
      <c r="T28" s="363">
        <v>50</v>
      </c>
      <c r="U28" s="363"/>
      <c r="V28" s="350">
        <v>2011</v>
      </c>
      <c r="W28" s="363">
        <v>50</v>
      </c>
      <c r="X28" s="363" t="s">
        <v>472</v>
      </c>
      <c r="Y28" s="350">
        <v>2011</v>
      </c>
      <c r="Z28" s="363">
        <v>100</v>
      </c>
      <c r="AA28" s="363"/>
      <c r="AB28" s="350">
        <v>2011</v>
      </c>
      <c r="AC28" s="363">
        <v>50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80">
        <f t="shared" si="4"/>
        <v>59.222222222222221</v>
      </c>
      <c r="C29" s="363"/>
      <c r="D29" s="350">
        <v>2012</v>
      </c>
      <c r="E29" s="363">
        <v>50</v>
      </c>
      <c r="F29" s="363"/>
      <c r="G29" s="350">
        <v>2012</v>
      </c>
      <c r="H29" s="363">
        <v>50</v>
      </c>
      <c r="I29" s="363"/>
      <c r="J29" s="350">
        <v>2012</v>
      </c>
      <c r="K29" s="363">
        <v>50</v>
      </c>
      <c r="L29" s="363"/>
      <c r="M29" s="350">
        <v>2012</v>
      </c>
      <c r="N29" s="363">
        <v>100</v>
      </c>
      <c r="O29" s="363"/>
      <c r="P29" s="350">
        <v>2012</v>
      </c>
      <c r="Q29" s="363">
        <v>33</v>
      </c>
      <c r="R29" s="363"/>
      <c r="S29" s="350">
        <v>2012</v>
      </c>
      <c r="T29" s="363">
        <v>50</v>
      </c>
      <c r="U29" s="363"/>
      <c r="V29" s="350">
        <v>2012</v>
      </c>
      <c r="W29" s="363">
        <v>50</v>
      </c>
      <c r="X29" s="363"/>
      <c r="Y29" s="350">
        <v>2012</v>
      </c>
      <c r="Z29" s="363">
        <v>100</v>
      </c>
      <c r="AA29" s="363" t="s">
        <v>5446</v>
      </c>
      <c r="AB29" s="350">
        <v>2012</v>
      </c>
      <c r="AC29" s="363">
        <v>50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80">
        <f t="shared" si="4"/>
        <v>59.222222222222221</v>
      </c>
      <c r="C30" s="363"/>
      <c r="D30" s="350">
        <v>2013</v>
      </c>
      <c r="E30" s="363">
        <v>50</v>
      </c>
      <c r="F30" s="363"/>
      <c r="G30" s="350">
        <v>2013</v>
      </c>
      <c r="H30" s="363">
        <v>50</v>
      </c>
      <c r="I30" s="363"/>
      <c r="J30" s="350">
        <v>2013</v>
      </c>
      <c r="K30" s="363">
        <v>50</v>
      </c>
      <c r="L30" s="363"/>
      <c r="M30" s="350">
        <v>2013</v>
      </c>
      <c r="N30" s="363">
        <v>100</v>
      </c>
      <c r="O30" s="363"/>
      <c r="P30" s="350">
        <v>2013</v>
      </c>
      <c r="Q30" s="363">
        <v>33</v>
      </c>
      <c r="R30" s="363"/>
      <c r="S30" s="350">
        <v>2013</v>
      </c>
      <c r="T30" s="363">
        <v>50</v>
      </c>
      <c r="U30" s="363"/>
      <c r="V30" s="350">
        <v>2013</v>
      </c>
      <c r="W30" s="363">
        <v>50</v>
      </c>
      <c r="X30" s="363"/>
      <c r="Y30" s="350">
        <v>2013</v>
      </c>
      <c r="Z30" s="363">
        <v>100</v>
      </c>
      <c r="AA30" s="363"/>
      <c r="AB30" s="350">
        <v>2013</v>
      </c>
      <c r="AC30" s="363">
        <v>50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80">
        <f t="shared" ref="B31:B36" si="5">AVERAGE(E31, H31,K31,N31,Q31,T31,W31,Z31,AC31)</f>
        <v>59.222222222222221</v>
      </c>
      <c r="C31" s="39"/>
      <c r="D31" s="43">
        <v>2014</v>
      </c>
      <c r="E31" s="8">
        <v>50</v>
      </c>
      <c r="F31" s="10" t="s">
        <v>477</v>
      </c>
      <c r="G31" s="43">
        <v>2014</v>
      </c>
      <c r="H31" s="8">
        <v>50</v>
      </c>
      <c r="I31" s="10" t="s">
        <v>476</v>
      </c>
      <c r="J31" s="43">
        <v>2014</v>
      </c>
      <c r="K31" s="8">
        <v>50</v>
      </c>
      <c r="L31" s="10" t="s">
        <v>475</v>
      </c>
      <c r="M31" s="43">
        <v>2014</v>
      </c>
      <c r="N31" s="8">
        <v>100</v>
      </c>
      <c r="O31" s="10" t="s">
        <v>474</v>
      </c>
      <c r="P31" s="43">
        <v>2014</v>
      </c>
      <c r="Q31" s="19">
        <v>33</v>
      </c>
      <c r="R31" s="10" t="s">
        <v>473</v>
      </c>
      <c r="S31" s="43">
        <v>2014</v>
      </c>
      <c r="T31" s="8">
        <v>50</v>
      </c>
      <c r="U31" s="10" t="s">
        <v>1608</v>
      </c>
      <c r="V31" s="43">
        <v>2014</v>
      </c>
      <c r="W31" s="8">
        <v>50</v>
      </c>
      <c r="X31" s="83" t="s">
        <v>472</v>
      </c>
      <c r="Y31" s="350">
        <v>2014</v>
      </c>
      <c r="Z31" s="8">
        <v>100</v>
      </c>
      <c r="AA31" s="10" t="s">
        <v>471</v>
      </c>
      <c r="AB31" s="350">
        <v>2014</v>
      </c>
      <c r="AC31" s="8">
        <v>50</v>
      </c>
      <c r="AD31" s="11" t="s">
        <v>470</v>
      </c>
    </row>
    <row r="32" spans="1:81" ht="24.75" customHeight="1">
      <c r="A32" s="43">
        <v>2015</v>
      </c>
      <c r="B32" s="80">
        <f t="shared" si="5"/>
        <v>59.222222222222221</v>
      </c>
      <c r="C32" s="39"/>
      <c r="D32" s="43">
        <v>2015</v>
      </c>
      <c r="E32" s="19">
        <v>50</v>
      </c>
      <c r="F32" s="10"/>
      <c r="G32" s="43">
        <v>2015</v>
      </c>
      <c r="H32" s="19">
        <v>50</v>
      </c>
      <c r="I32" s="10"/>
      <c r="J32" s="43">
        <v>2015</v>
      </c>
      <c r="K32" s="19">
        <v>50</v>
      </c>
      <c r="L32" s="10"/>
      <c r="M32" s="43">
        <v>2015</v>
      </c>
      <c r="N32" s="19">
        <v>100</v>
      </c>
      <c r="O32" s="10"/>
      <c r="P32" s="43">
        <v>2015</v>
      </c>
      <c r="Q32" s="19">
        <v>33</v>
      </c>
      <c r="R32" s="10"/>
      <c r="S32" s="43">
        <v>2015</v>
      </c>
      <c r="T32" s="34">
        <v>50</v>
      </c>
      <c r="U32" s="10"/>
      <c r="V32" s="43">
        <v>2015</v>
      </c>
      <c r="W32" s="19">
        <v>50</v>
      </c>
      <c r="X32" s="10"/>
      <c r="Y32" s="350">
        <v>2015</v>
      </c>
      <c r="Z32" s="19">
        <v>100</v>
      </c>
      <c r="AA32" s="10"/>
      <c r="AB32" s="350">
        <v>2015</v>
      </c>
      <c r="AC32" s="19">
        <v>50</v>
      </c>
      <c r="AD32" s="11"/>
    </row>
    <row r="33" spans="1:81" ht="24.75" customHeight="1">
      <c r="A33" s="43">
        <v>2016</v>
      </c>
      <c r="B33" s="80">
        <f t="shared" si="5"/>
        <v>59.222222222222221</v>
      </c>
      <c r="C33" s="39"/>
      <c r="D33" s="43">
        <v>2016</v>
      </c>
      <c r="E33" s="19">
        <v>50</v>
      </c>
      <c r="F33" s="10"/>
      <c r="G33" s="43">
        <v>2016</v>
      </c>
      <c r="H33" s="19">
        <v>50</v>
      </c>
      <c r="I33" s="10"/>
      <c r="J33" s="43">
        <v>2016</v>
      </c>
      <c r="K33" s="19">
        <v>50</v>
      </c>
      <c r="L33" s="10"/>
      <c r="M33" s="43">
        <v>2016</v>
      </c>
      <c r="N33" s="19">
        <v>100</v>
      </c>
      <c r="O33" s="10"/>
      <c r="P33" s="43">
        <v>2016</v>
      </c>
      <c r="Q33" s="19">
        <v>33</v>
      </c>
      <c r="R33" s="10"/>
      <c r="S33" s="43">
        <v>2016</v>
      </c>
      <c r="T33" s="34">
        <v>50</v>
      </c>
      <c r="U33" s="10" t="s">
        <v>469</v>
      </c>
      <c r="V33" s="43">
        <v>2016</v>
      </c>
      <c r="W33" s="19">
        <v>50</v>
      </c>
      <c r="X33" s="10" t="s">
        <v>1609</v>
      </c>
      <c r="Y33" s="350">
        <v>2016</v>
      </c>
      <c r="Z33" s="19">
        <v>100</v>
      </c>
      <c r="AA33" s="10" t="s">
        <v>1610</v>
      </c>
      <c r="AB33" s="350">
        <v>2016</v>
      </c>
      <c r="AC33" s="19">
        <v>50</v>
      </c>
      <c r="AD33" s="11"/>
    </row>
    <row r="34" spans="1:81" ht="24.75" customHeight="1">
      <c r="A34" s="43">
        <v>2017</v>
      </c>
      <c r="B34" s="80">
        <f t="shared" si="5"/>
        <v>59.222222222222221</v>
      </c>
      <c r="C34" s="39"/>
      <c r="D34" s="43">
        <v>2017</v>
      </c>
      <c r="E34" s="19">
        <v>50</v>
      </c>
      <c r="F34" s="10"/>
      <c r="G34" s="43">
        <v>2017</v>
      </c>
      <c r="H34" s="19">
        <v>50</v>
      </c>
      <c r="I34" s="10"/>
      <c r="J34" s="43">
        <v>2017</v>
      </c>
      <c r="K34" s="19">
        <v>50</v>
      </c>
      <c r="L34" s="10"/>
      <c r="M34" s="43">
        <v>2017</v>
      </c>
      <c r="N34" s="19">
        <v>100</v>
      </c>
      <c r="O34" s="10"/>
      <c r="P34" s="43">
        <v>2017</v>
      </c>
      <c r="Q34" s="19">
        <v>33</v>
      </c>
      <c r="R34" s="10"/>
      <c r="S34" s="43">
        <v>2017</v>
      </c>
      <c r="T34" s="34">
        <v>50</v>
      </c>
      <c r="U34" s="10"/>
      <c r="V34" s="43">
        <v>2017</v>
      </c>
      <c r="W34" s="19">
        <v>50</v>
      </c>
      <c r="X34" s="10" t="s">
        <v>1611</v>
      </c>
      <c r="Y34" s="350">
        <v>2017</v>
      </c>
      <c r="Z34" s="19">
        <v>100</v>
      </c>
      <c r="AA34" s="10"/>
      <c r="AB34" s="350">
        <v>2017</v>
      </c>
      <c r="AC34" s="19">
        <v>50</v>
      </c>
      <c r="AD34" s="11"/>
    </row>
    <row r="35" spans="1:81" ht="24.75" customHeight="1">
      <c r="A35" s="43">
        <v>2018</v>
      </c>
      <c r="B35" s="80">
        <f t="shared" si="5"/>
        <v>59.222222222222221</v>
      </c>
      <c r="C35" s="39"/>
      <c r="D35" s="43">
        <v>2018</v>
      </c>
      <c r="E35" s="19">
        <v>50</v>
      </c>
      <c r="F35" s="10"/>
      <c r="G35" s="43">
        <v>2018</v>
      </c>
      <c r="H35" s="19">
        <v>50</v>
      </c>
      <c r="I35" s="10"/>
      <c r="J35" s="43">
        <v>2018</v>
      </c>
      <c r="K35" s="19">
        <v>50</v>
      </c>
      <c r="L35" s="10"/>
      <c r="M35" s="43">
        <v>2018</v>
      </c>
      <c r="N35" s="19">
        <v>100</v>
      </c>
      <c r="O35" s="10"/>
      <c r="P35" s="43">
        <v>2018</v>
      </c>
      <c r="Q35" s="19">
        <v>33</v>
      </c>
      <c r="R35" s="10"/>
      <c r="S35" s="43">
        <v>2018</v>
      </c>
      <c r="T35" s="34">
        <v>50</v>
      </c>
      <c r="U35" s="10"/>
      <c r="V35" s="43">
        <v>2018</v>
      </c>
      <c r="W35" s="19">
        <v>50</v>
      </c>
      <c r="X35" s="10"/>
      <c r="Y35" s="350">
        <v>2018</v>
      </c>
      <c r="Z35" s="19">
        <v>100</v>
      </c>
      <c r="AA35" s="10"/>
      <c r="AB35" s="350">
        <v>2018</v>
      </c>
      <c r="AC35" s="19">
        <v>50</v>
      </c>
      <c r="AD35" s="11"/>
    </row>
    <row r="36" spans="1:81" ht="24.75" customHeight="1">
      <c r="A36" s="43">
        <v>2019</v>
      </c>
      <c r="B36" s="80">
        <f t="shared" si="5"/>
        <v>59.222222222222221</v>
      </c>
      <c r="C36" s="39"/>
      <c r="D36" s="43">
        <v>2019</v>
      </c>
      <c r="E36" s="19">
        <v>50</v>
      </c>
      <c r="F36" s="10"/>
      <c r="G36" s="43">
        <v>2019</v>
      </c>
      <c r="H36" s="19">
        <v>50</v>
      </c>
      <c r="I36" s="10"/>
      <c r="J36" s="43">
        <v>2019</v>
      </c>
      <c r="K36" s="19">
        <v>50</v>
      </c>
      <c r="L36" s="10"/>
      <c r="M36" s="43">
        <v>2019</v>
      </c>
      <c r="N36" s="19">
        <v>100</v>
      </c>
      <c r="O36" s="10"/>
      <c r="P36" s="43">
        <v>2019</v>
      </c>
      <c r="Q36" s="19">
        <v>33</v>
      </c>
      <c r="R36" s="10"/>
      <c r="S36" s="43">
        <v>2019</v>
      </c>
      <c r="T36" s="34">
        <v>50</v>
      </c>
      <c r="U36" s="10"/>
      <c r="V36" s="43">
        <v>2019</v>
      </c>
      <c r="W36" s="19">
        <v>50</v>
      </c>
      <c r="X36" s="10"/>
      <c r="Y36" s="350">
        <v>2019</v>
      </c>
      <c r="Z36" s="19">
        <v>100</v>
      </c>
      <c r="AA36" s="10"/>
      <c r="AB36" s="350">
        <v>2019</v>
      </c>
      <c r="AC36" s="19">
        <v>50</v>
      </c>
      <c r="AD36" s="11" t="s">
        <v>1612</v>
      </c>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1613</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4457</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452">
        <v>2007</v>
      </c>
      <c r="B45" s="80">
        <f t="shared" ref="B45:B48" si="6">AVERAGE(E45,H45,K45,T45,AF45,AO45,AU45,AX45,AR45)</f>
        <v>37.777777777777779</v>
      </c>
      <c r="C45" s="27"/>
      <c r="D45" s="452">
        <v>2007</v>
      </c>
      <c r="E45" s="27">
        <v>100</v>
      </c>
      <c r="F45" s="27"/>
      <c r="G45" s="452">
        <v>2007</v>
      </c>
      <c r="H45" s="27">
        <v>0</v>
      </c>
      <c r="I45" s="27" t="s">
        <v>5447</v>
      </c>
      <c r="J45" s="452">
        <v>2007</v>
      </c>
      <c r="K45" s="27">
        <v>100</v>
      </c>
      <c r="L45" s="27"/>
      <c r="M45" s="452">
        <v>2007</v>
      </c>
      <c r="N45" s="27">
        <v>100</v>
      </c>
      <c r="O45" s="27"/>
      <c r="P45" s="452">
        <v>2007</v>
      </c>
      <c r="Q45" s="27">
        <v>100</v>
      </c>
      <c r="R45" s="27"/>
      <c r="S45" s="452">
        <v>2007</v>
      </c>
      <c r="T45" s="27">
        <v>40</v>
      </c>
      <c r="U45" s="27"/>
      <c r="V45" s="452">
        <v>2007</v>
      </c>
      <c r="W45" s="27">
        <v>0</v>
      </c>
      <c r="X45" s="27" t="s">
        <v>5459</v>
      </c>
      <c r="Y45" s="452">
        <v>2007</v>
      </c>
      <c r="Z45" s="27">
        <v>50</v>
      </c>
      <c r="AA45" s="27"/>
      <c r="AB45" s="452">
        <v>2007</v>
      </c>
      <c r="AC45" s="27">
        <v>50</v>
      </c>
      <c r="AD45" s="27"/>
      <c r="AE45" s="452">
        <v>2007</v>
      </c>
      <c r="AF45" s="372">
        <f t="shared" ref="AF45:AF47" si="7">0.67*AI45+0.33*AL45</f>
        <v>0</v>
      </c>
      <c r="AG45" s="27"/>
      <c r="AH45" s="452">
        <v>2007</v>
      </c>
      <c r="AI45" s="27">
        <v>0</v>
      </c>
      <c r="AJ45" s="27"/>
      <c r="AK45" s="452">
        <v>2007</v>
      </c>
      <c r="AL45" s="27">
        <v>0</v>
      </c>
      <c r="AM45" s="27" t="s">
        <v>464</v>
      </c>
      <c r="AN45" s="452">
        <v>2007</v>
      </c>
      <c r="AO45" s="27">
        <v>50</v>
      </c>
      <c r="AP45" s="27"/>
      <c r="AQ45" s="452">
        <v>2007</v>
      </c>
      <c r="AR45" s="27">
        <v>0</v>
      </c>
      <c r="AS45" s="27"/>
      <c r="AT45" s="452">
        <v>2007</v>
      </c>
      <c r="AU45" s="27">
        <v>50</v>
      </c>
      <c r="AV45" s="27"/>
      <c r="AW45" s="452">
        <v>2007</v>
      </c>
      <c r="AX45" s="27">
        <v>0</v>
      </c>
      <c r="AY45" s="27"/>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452">
        <v>2008</v>
      </c>
      <c r="B46" s="80">
        <f t="shared" si="6"/>
        <v>37.777777777777779</v>
      </c>
      <c r="C46" s="27"/>
      <c r="D46" s="452">
        <v>2008</v>
      </c>
      <c r="E46" s="27">
        <v>100</v>
      </c>
      <c r="F46" s="27"/>
      <c r="G46" s="452">
        <v>2008</v>
      </c>
      <c r="H46" s="27">
        <v>0</v>
      </c>
      <c r="I46" s="27"/>
      <c r="J46" s="452">
        <v>2008</v>
      </c>
      <c r="K46" s="27">
        <v>100</v>
      </c>
      <c r="L46" s="27"/>
      <c r="M46" s="452">
        <v>2008</v>
      </c>
      <c r="N46" s="27">
        <v>100</v>
      </c>
      <c r="O46" s="27"/>
      <c r="P46" s="452">
        <v>2008</v>
      </c>
      <c r="Q46" s="27">
        <v>100</v>
      </c>
      <c r="R46" s="27"/>
      <c r="S46" s="452">
        <v>2008</v>
      </c>
      <c r="T46" s="27">
        <v>40</v>
      </c>
      <c r="U46" s="27"/>
      <c r="V46" s="452">
        <v>2008</v>
      </c>
      <c r="W46" s="27">
        <v>0</v>
      </c>
      <c r="X46" s="27"/>
      <c r="Y46" s="452">
        <v>2008</v>
      </c>
      <c r="Z46" s="27">
        <v>50</v>
      </c>
      <c r="AA46" s="27"/>
      <c r="AB46" s="452">
        <v>2008</v>
      </c>
      <c r="AC46" s="27">
        <v>50</v>
      </c>
      <c r="AD46" s="27"/>
      <c r="AE46" s="452">
        <v>2008</v>
      </c>
      <c r="AF46" s="372">
        <f t="shared" si="7"/>
        <v>0</v>
      </c>
      <c r="AG46" s="27"/>
      <c r="AH46" s="452">
        <v>2008</v>
      </c>
      <c r="AI46" s="27">
        <v>0</v>
      </c>
      <c r="AJ46" s="27"/>
      <c r="AK46" s="452">
        <v>2008</v>
      </c>
      <c r="AL46" s="27">
        <v>0</v>
      </c>
      <c r="AM46" s="27"/>
      <c r="AN46" s="452">
        <v>2008</v>
      </c>
      <c r="AO46" s="27">
        <v>50</v>
      </c>
      <c r="AP46" s="27"/>
      <c r="AQ46" s="452">
        <v>2008</v>
      </c>
      <c r="AR46" s="27">
        <v>0</v>
      </c>
      <c r="AS46" s="27"/>
      <c r="AT46" s="452">
        <v>2008</v>
      </c>
      <c r="AU46" s="27">
        <v>50</v>
      </c>
      <c r="AV46" s="27"/>
      <c r="AW46" s="452">
        <v>2008</v>
      </c>
      <c r="AX46" s="27">
        <v>0</v>
      </c>
      <c r="AY46" s="27"/>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452">
        <v>2009</v>
      </c>
      <c r="B47" s="80">
        <f t="shared" si="6"/>
        <v>37.777777777777779</v>
      </c>
      <c r="C47" s="27"/>
      <c r="D47" s="452">
        <v>2009</v>
      </c>
      <c r="E47" s="27">
        <v>100</v>
      </c>
      <c r="F47" s="27"/>
      <c r="G47" s="452">
        <v>2009</v>
      </c>
      <c r="H47" s="27">
        <v>0</v>
      </c>
      <c r="I47" s="27"/>
      <c r="J47" s="452">
        <v>2009</v>
      </c>
      <c r="K47" s="27">
        <v>100</v>
      </c>
      <c r="L47" s="27"/>
      <c r="M47" s="452">
        <v>2009</v>
      </c>
      <c r="N47" s="27">
        <v>100</v>
      </c>
      <c r="O47" s="27"/>
      <c r="P47" s="452">
        <v>2009</v>
      </c>
      <c r="Q47" s="27">
        <v>100</v>
      </c>
      <c r="R47" s="27"/>
      <c r="S47" s="452">
        <v>2009</v>
      </c>
      <c r="T47" s="27">
        <v>40</v>
      </c>
      <c r="U47" s="27"/>
      <c r="V47" s="452">
        <v>2009</v>
      </c>
      <c r="W47" s="27">
        <v>0</v>
      </c>
      <c r="X47" s="27"/>
      <c r="Y47" s="452">
        <v>2009</v>
      </c>
      <c r="Z47" s="27">
        <v>50</v>
      </c>
      <c r="AA47" s="27"/>
      <c r="AB47" s="452">
        <v>2009</v>
      </c>
      <c r="AC47" s="27">
        <v>50</v>
      </c>
      <c r="AD47" s="27"/>
      <c r="AE47" s="452">
        <v>2009</v>
      </c>
      <c r="AF47" s="372">
        <f t="shared" si="7"/>
        <v>0</v>
      </c>
      <c r="AG47" s="27"/>
      <c r="AH47" s="452">
        <v>2009</v>
      </c>
      <c r="AI47" s="27">
        <v>0</v>
      </c>
      <c r="AJ47" s="27" t="s">
        <v>5450</v>
      </c>
      <c r="AK47" s="452">
        <v>2009</v>
      </c>
      <c r="AL47" s="27">
        <v>0</v>
      </c>
      <c r="AM47" s="27"/>
      <c r="AN47" s="452">
        <v>2009</v>
      </c>
      <c r="AO47" s="27">
        <v>50</v>
      </c>
      <c r="AP47" s="27"/>
      <c r="AQ47" s="452">
        <v>2009</v>
      </c>
      <c r="AR47" s="27">
        <v>0</v>
      </c>
      <c r="AS47" s="27"/>
      <c r="AT47" s="452">
        <v>2009</v>
      </c>
      <c r="AU47" s="27">
        <v>50</v>
      </c>
      <c r="AV47" s="27"/>
      <c r="AW47" s="452">
        <v>2009</v>
      </c>
      <c r="AX47" s="27">
        <v>0</v>
      </c>
      <c r="AY47" s="27"/>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452">
        <v>2010</v>
      </c>
      <c r="B48" s="80">
        <f t="shared" si="6"/>
        <v>37.777777777777779</v>
      </c>
      <c r="C48" s="27"/>
      <c r="D48" s="452">
        <v>2010</v>
      </c>
      <c r="E48" s="27">
        <v>100</v>
      </c>
      <c r="F48" s="27"/>
      <c r="G48" s="452">
        <v>2010</v>
      </c>
      <c r="H48" s="27">
        <v>0</v>
      </c>
      <c r="I48" s="27"/>
      <c r="J48" s="452">
        <v>2010</v>
      </c>
      <c r="K48" s="27">
        <v>100</v>
      </c>
      <c r="L48" s="27"/>
      <c r="M48" s="452">
        <v>2010</v>
      </c>
      <c r="N48" s="27">
        <v>100</v>
      </c>
      <c r="O48" s="27"/>
      <c r="P48" s="452">
        <v>2010</v>
      </c>
      <c r="Q48" s="27">
        <v>100</v>
      </c>
      <c r="R48" s="27"/>
      <c r="S48" s="452">
        <v>2010</v>
      </c>
      <c r="T48" s="27">
        <v>40</v>
      </c>
      <c r="U48" s="27"/>
      <c r="V48" s="452">
        <v>2010</v>
      </c>
      <c r="W48" s="27">
        <v>0</v>
      </c>
      <c r="X48" s="27"/>
      <c r="Y48" s="452">
        <v>2010</v>
      </c>
      <c r="Z48" s="27">
        <v>50</v>
      </c>
      <c r="AA48" s="27"/>
      <c r="AB48" s="452">
        <v>2010</v>
      </c>
      <c r="AC48" s="27">
        <v>50</v>
      </c>
      <c r="AD48" s="27"/>
      <c r="AE48" s="452">
        <v>2010</v>
      </c>
      <c r="AF48" s="372">
        <f t="shared" ref="AF48" si="8">0.67*AI48+0.33*AL48</f>
        <v>0</v>
      </c>
      <c r="AG48" s="27"/>
      <c r="AH48" s="452">
        <v>2010</v>
      </c>
      <c r="AI48" s="27">
        <v>0</v>
      </c>
      <c r="AJ48" s="27"/>
      <c r="AK48" s="452">
        <v>2010</v>
      </c>
      <c r="AL48" s="27">
        <v>0</v>
      </c>
      <c r="AM48" s="27"/>
      <c r="AN48" s="452">
        <v>2010</v>
      </c>
      <c r="AO48" s="27">
        <v>50</v>
      </c>
      <c r="AP48" s="27"/>
      <c r="AQ48" s="452">
        <v>2010</v>
      </c>
      <c r="AR48" s="27">
        <v>0</v>
      </c>
      <c r="AS48" s="27"/>
      <c r="AT48" s="452">
        <v>2010</v>
      </c>
      <c r="AU48" s="27">
        <v>50</v>
      </c>
      <c r="AV48" s="27"/>
      <c r="AW48" s="452">
        <v>2010</v>
      </c>
      <c r="AX48" s="27">
        <v>0</v>
      </c>
      <c r="AY48" s="27"/>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80">
        <f t="shared" ref="B49:B51" si="9">AVERAGE(E49,H49,K49,T49,AF49,AO49,AU49,AX49,AR49)</f>
        <v>34.111111111111114</v>
      </c>
      <c r="C49" s="363"/>
      <c r="D49" s="350">
        <v>2011</v>
      </c>
      <c r="E49" s="363">
        <v>100</v>
      </c>
      <c r="F49" s="363"/>
      <c r="G49" s="350">
        <v>2011</v>
      </c>
      <c r="H49" s="363">
        <v>0</v>
      </c>
      <c r="I49" s="363"/>
      <c r="J49" s="350">
        <v>2011</v>
      </c>
      <c r="K49" s="363">
        <v>67</v>
      </c>
      <c r="L49" s="363"/>
      <c r="M49" s="350">
        <v>2011</v>
      </c>
      <c r="N49" s="363">
        <v>0</v>
      </c>
      <c r="O49" s="363" t="s">
        <v>5448</v>
      </c>
      <c r="P49" s="350">
        <v>2011</v>
      </c>
      <c r="Q49" s="363">
        <v>100</v>
      </c>
      <c r="R49" s="363" t="s">
        <v>5449</v>
      </c>
      <c r="S49" s="350">
        <v>2011</v>
      </c>
      <c r="T49" s="363">
        <v>40</v>
      </c>
      <c r="U49" s="363"/>
      <c r="V49" s="350">
        <v>2011</v>
      </c>
      <c r="W49" s="363">
        <v>0</v>
      </c>
      <c r="X49" s="363"/>
      <c r="Y49" s="350">
        <v>2011</v>
      </c>
      <c r="Z49" s="363">
        <v>50</v>
      </c>
      <c r="AA49" s="363"/>
      <c r="AB49" s="350">
        <v>2011</v>
      </c>
      <c r="AC49" s="363">
        <v>50</v>
      </c>
      <c r="AD49" s="363"/>
      <c r="AE49" s="350">
        <v>2011</v>
      </c>
      <c r="AF49" s="243">
        <f t="shared" ref="AF49:AF51" si="10">0.67*AI49+0.33*AL49</f>
        <v>0</v>
      </c>
      <c r="AG49" s="363"/>
      <c r="AH49" s="350">
        <v>2011</v>
      </c>
      <c r="AI49" s="409">
        <v>0</v>
      </c>
      <c r="AJ49" s="363"/>
      <c r="AK49" s="350">
        <v>2011</v>
      </c>
      <c r="AL49" s="363">
        <v>0</v>
      </c>
      <c r="AM49" s="363"/>
      <c r="AN49" s="350">
        <v>2011</v>
      </c>
      <c r="AO49" s="363">
        <v>50</v>
      </c>
      <c r="AP49" s="363"/>
      <c r="AQ49" s="350">
        <v>2011</v>
      </c>
      <c r="AR49" s="363">
        <v>0</v>
      </c>
      <c r="AS49" s="363"/>
      <c r="AT49" s="350">
        <v>2011</v>
      </c>
      <c r="AU49" s="363">
        <v>50</v>
      </c>
      <c r="AV49" s="363"/>
      <c r="AW49" s="350">
        <v>2011</v>
      </c>
      <c r="AX49" s="409">
        <v>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80">
        <f t="shared" si="9"/>
        <v>39.666666666666664</v>
      </c>
      <c r="C50" s="363"/>
      <c r="D50" s="350">
        <v>2012</v>
      </c>
      <c r="E50" s="363">
        <v>100</v>
      </c>
      <c r="F50" s="363"/>
      <c r="G50" s="350">
        <v>2012</v>
      </c>
      <c r="H50" s="363">
        <v>0</v>
      </c>
      <c r="I50" s="363"/>
      <c r="J50" s="350">
        <v>2012</v>
      </c>
      <c r="K50" s="363">
        <v>67</v>
      </c>
      <c r="L50" s="363"/>
      <c r="M50" s="350">
        <v>2012</v>
      </c>
      <c r="N50" s="363">
        <v>0</v>
      </c>
      <c r="O50" s="363"/>
      <c r="P50" s="350">
        <v>2012</v>
      </c>
      <c r="Q50" s="363">
        <v>100</v>
      </c>
      <c r="R50" s="363"/>
      <c r="S50" s="350">
        <v>2012</v>
      </c>
      <c r="T50" s="363">
        <v>40</v>
      </c>
      <c r="U50" s="363"/>
      <c r="V50" s="350">
        <v>2012</v>
      </c>
      <c r="W50" s="363">
        <v>0</v>
      </c>
      <c r="X50" s="363"/>
      <c r="Y50" s="350">
        <v>2012</v>
      </c>
      <c r="Z50" s="363">
        <v>50</v>
      </c>
      <c r="AA50" s="363"/>
      <c r="AB50" s="350">
        <v>2012</v>
      </c>
      <c r="AC50" s="363">
        <v>50</v>
      </c>
      <c r="AD50" s="363"/>
      <c r="AE50" s="350">
        <v>2012</v>
      </c>
      <c r="AF50" s="243">
        <f t="shared" si="10"/>
        <v>0</v>
      </c>
      <c r="AG50" s="363"/>
      <c r="AH50" s="350">
        <v>2012</v>
      </c>
      <c r="AI50" s="409">
        <v>0</v>
      </c>
      <c r="AJ50" s="363"/>
      <c r="AK50" s="350">
        <v>2012</v>
      </c>
      <c r="AL50" s="363">
        <v>0</v>
      </c>
      <c r="AM50" s="363"/>
      <c r="AN50" s="350">
        <v>2012</v>
      </c>
      <c r="AO50" s="363">
        <v>50</v>
      </c>
      <c r="AP50" s="363"/>
      <c r="AQ50" s="350">
        <v>2012</v>
      </c>
      <c r="AR50" s="363">
        <v>0</v>
      </c>
      <c r="AS50" s="363"/>
      <c r="AT50" s="350">
        <v>2012</v>
      </c>
      <c r="AU50" s="363">
        <v>100</v>
      </c>
      <c r="AV50" s="431" t="s">
        <v>1619</v>
      </c>
      <c r="AW50" s="350">
        <v>2012</v>
      </c>
      <c r="AX50" s="409">
        <v>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80">
        <f t="shared" si="9"/>
        <v>39.666666666666664</v>
      </c>
      <c r="C51" s="363"/>
      <c r="D51" s="350">
        <v>2013</v>
      </c>
      <c r="E51" s="363">
        <v>100</v>
      </c>
      <c r="F51" s="363"/>
      <c r="G51" s="350">
        <v>2013</v>
      </c>
      <c r="H51" s="363">
        <v>0</v>
      </c>
      <c r="I51" s="363"/>
      <c r="J51" s="350">
        <v>2013</v>
      </c>
      <c r="K51" s="363">
        <v>67</v>
      </c>
      <c r="L51" s="363"/>
      <c r="M51" s="350">
        <v>2013</v>
      </c>
      <c r="N51" s="363">
        <v>0</v>
      </c>
      <c r="O51" s="363"/>
      <c r="P51" s="350">
        <v>2013</v>
      </c>
      <c r="Q51" s="363">
        <v>100</v>
      </c>
      <c r="R51" s="363"/>
      <c r="S51" s="350">
        <v>2013</v>
      </c>
      <c r="T51" s="363">
        <v>40</v>
      </c>
      <c r="U51" s="363"/>
      <c r="V51" s="350">
        <v>2013</v>
      </c>
      <c r="W51" s="363">
        <v>0</v>
      </c>
      <c r="X51" s="363"/>
      <c r="Y51" s="350">
        <v>2013</v>
      </c>
      <c r="Z51" s="363">
        <v>50</v>
      </c>
      <c r="AA51" s="363"/>
      <c r="AB51" s="350">
        <v>2013</v>
      </c>
      <c r="AC51" s="363">
        <v>50</v>
      </c>
      <c r="AD51" s="363"/>
      <c r="AE51" s="350">
        <v>2013</v>
      </c>
      <c r="AF51" s="243">
        <f t="shared" si="10"/>
        <v>0</v>
      </c>
      <c r="AG51" s="363"/>
      <c r="AH51" s="350">
        <v>2013</v>
      </c>
      <c r="AI51" s="409">
        <v>0</v>
      </c>
      <c r="AJ51" s="363"/>
      <c r="AK51" s="350">
        <v>2013</v>
      </c>
      <c r="AL51" s="363">
        <v>0</v>
      </c>
      <c r="AM51" s="363"/>
      <c r="AN51" s="350">
        <v>2013</v>
      </c>
      <c r="AO51" s="363">
        <v>50</v>
      </c>
      <c r="AP51" s="363"/>
      <c r="AQ51" s="350">
        <v>2013</v>
      </c>
      <c r="AR51" s="363">
        <v>0</v>
      </c>
      <c r="AS51" s="363"/>
      <c r="AT51" s="350">
        <v>2013</v>
      </c>
      <c r="AU51" s="363">
        <v>100</v>
      </c>
      <c r="AV51" s="363"/>
      <c r="AW51" s="350">
        <v>2013</v>
      </c>
      <c r="AX51" s="409">
        <v>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80">
        <f t="shared" ref="B52:B57" si="11">AVERAGE(E52,H52,K52,T52,AF52,AO52,AU52,AX52,AR52)</f>
        <v>39.666666666666664</v>
      </c>
      <c r="C52" s="39"/>
      <c r="D52" s="43">
        <v>2014</v>
      </c>
      <c r="E52" s="8">
        <v>100</v>
      </c>
      <c r="F52" s="10" t="s">
        <v>1614</v>
      </c>
      <c r="G52" s="43">
        <v>2014</v>
      </c>
      <c r="H52" s="49">
        <v>0</v>
      </c>
      <c r="I52" s="10" t="s">
        <v>1615</v>
      </c>
      <c r="J52" s="43">
        <v>2014</v>
      </c>
      <c r="K52" s="19">
        <v>67</v>
      </c>
      <c r="L52" s="10"/>
      <c r="M52" s="43">
        <v>2014</v>
      </c>
      <c r="N52" s="8">
        <v>0</v>
      </c>
      <c r="O52" s="10" t="s">
        <v>468</v>
      </c>
      <c r="P52" s="43">
        <v>2014</v>
      </c>
      <c r="Q52" s="8">
        <v>100</v>
      </c>
      <c r="R52" s="10" t="s">
        <v>467</v>
      </c>
      <c r="S52" s="43">
        <v>2014</v>
      </c>
      <c r="T52" s="52">
        <v>40</v>
      </c>
      <c r="U52" s="10"/>
      <c r="V52" s="43">
        <v>2014</v>
      </c>
      <c r="W52" s="8">
        <v>0</v>
      </c>
      <c r="X52" s="10" t="s">
        <v>467</v>
      </c>
      <c r="Y52" s="350">
        <v>2014</v>
      </c>
      <c r="Z52" s="8">
        <v>50</v>
      </c>
      <c r="AA52" s="10" t="s">
        <v>466</v>
      </c>
      <c r="AB52" s="350">
        <v>2014</v>
      </c>
      <c r="AC52" s="8">
        <v>50</v>
      </c>
      <c r="AD52" s="10" t="s">
        <v>465</v>
      </c>
      <c r="AE52" s="350">
        <v>2014</v>
      </c>
      <c r="AF52" s="243">
        <f>0.67*AI52+0.33*AL52</f>
        <v>0</v>
      </c>
      <c r="AG52" s="10"/>
      <c r="AH52" s="350">
        <v>2014</v>
      </c>
      <c r="AI52" s="8">
        <v>0</v>
      </c>
      <c r="AJ52" s="10" t="s">
        <v>1616</v>
      </c>
      <c r="AK52" s="350">
        <v>2014</v>
      </c>
      <c r="AL52" s="8">
        <v>0</v>
      </c>
      <c r="AM52" s="10" t="s">
        <v>464</v>
      </c>
      <c r="AN52" s="350">
        <v>2014</v>
      </c>
      <c r="AO52" s="19">
        <v>50</v>
      </c>
      <c r="AP52" s="10" t="s">
        <v>1617</v>
      </c>
      <c r="AQ52" s="350">
        <v>2014</v>
      </c>
      <c r="AR52" s="208">
        <v>0</v>
      </c>
      <c r="AS52" s="99" t="s">
        <v>1618</v>
      </c>
      <c r="AT52" s="350">
        <v>2014</v>
      </c>
      <c r="AU52" s="49">
        <v>100</v>
      </c>
      <c r="AV52" s="10" t="s">
        <v>1619</v>
      </c>
      <c r="AW52" s="350">
        <v>2014</v>
      </c>
      <c r="AX52" s="49">
        <v>0</v>
      </c>
      <c r="AY52" s="11" t="s">
        <v>1620</v>
      </c>
    </row>
    <row r="53" spans="1:81" ht="24.75" customHeight="1">
      <c r="A53" s="43">
        <v>2015</v>
      </c>
      <c r="B53" s="80">
        <f t="shared" si="11"/>
        <v>39.666666666666664</v>
      </c>
      <c r="C53" s="80"/>
      <c r="D53" s="43">
        <v>2015</v>
      </c>
      <c r="E53" s="19">
        <v>100</v>
      </c>
      <c r="F53" s="10"/>
      <c r="G53" s="43">
        <v>2015</v>
      </c>
      <c r="H53" s="49">
        <v>0</v>
      </c>
      <c r="I53" s="10"/>
      <c r="J53" s="43">
        <v>2015</v>
      </c>
      <c r="K53" s="19">
        <v>67</v>
      </c>
      <c r="L53" s="10"/>
      <c r="M53" s="43">
        <v>2015</v>
      </c>
      <c r="N53" s="19">
        <v>0</v>
      </c>
      <c r="O53" s="10"/>
      <c r="P53" s="43">
        <v>2015</v>
      </c>
      <c r="Q53" s="19">
        <v>100</v>
      </c>
      <c r="R53" s="10"/>
      <c r="S53" s="43">
        <v>2015</v>
      </c>
      <c r="T53" s="52">
        <v>40</v>
      </c>
      <c r="U53" s="10"/>
      <c r="V53" s="43">
        <v>2015</v>
      </c>
      <c r="W53" s="52">
        <v>0</v>
      </c>
      <c r="X53" s="10"/>
      <c r="Y53" s="350">
        <v>2015</v>
      </c>
      <c r="Z53" s="52">
        <v>50</v>
      </c>
      <c r="AA53" s="10"/>
      <c r="AB53" s="350">
        <v>2015</v>
      </c>
      <c r="AC53" s="52">
        <v>50</v>
      </c>
      <c r="AD53" s="10"/>
      <c r="AE53" s="350">
        <v>2015</v>
      </c>
      <c r="AF53" s="243">
        <f t="shared" ref="AF53:AF57" si="12">0.67*AI53+0.33*AL53</f>
        <v>0</v>
      </c>
      <c r="AG53" s="10"/>
      <c r="AH53" s="350">
        <v>2015</v>
      </c>
      <c r="AI53" s="19">
        <v>0</v>
      </c>
      <c r="AJ53" s="10"/>
      <c r="AK53" s="350">
        <v>2015</v>
      </c>
      <c r="AL53" s="19">
        <v>0</v>
      </c>
      <c r="AM53" s="10"/>
      <c r="AN53" s="350">
        <v>2015</v>
      </c>
      <c r="AO53" s="49">
        <v>50</v>
      </c>
      <c r="AP53" s="10"/>
      <c r="AQ53" s="350">
        <v>2015</v>
      </c>
      <c r="AR53" s="49">
        <v>0</v>
      </c>
      <c r="AS53" s="10"/>
      <c r="AT53" s="350">
        <v>2015</v>
      </c>
      <c r="AU53" s="19">
        <v>100</v>
      </c>
      <c r="AV53" s="10"/>
      <c r="AW53" s="350">
        <v>2015</v>
      </c>
      <c r="AX53" s="49">
        <v>0</v>
      </c>
      <c r="AY53" s="11"/>
    </row>
    <row r="54" spans="1:81" ht="24.75" customHeight="1">
      <c r="A54" s="43">
        <v>2016</v>
      </c>
      <c r="B54" s="80">
        <f t="shared" si="11"/>
        <v>39.666666666666664</v>
      </c>
      <c r="C54" s="80"/>
      <c r="D54" s="43">
        <v>2016</v>
      </c>
      <c r="E54" s="19">
        <v>100</v>
      </c>
      <c r="F54" s="10" t="s">
        <v>1621</v>
      </c>
      <c r="G54" s="43">
        <v>2016</v>
      </c>
      <c r="H54" s="49">
        <v>0</v>
      </c>
      <c r="I54" s="10"/>
      <c r="J54" s="43">
        <v>2016</v>
      </c>
      <c r="K54" s="19">
        <v>67</v>
      </c>
      <c r="L54" s="10"/>
      <c r="M54" s="43">
        <v>2016</v>
      </c>
      <c r="N54" s="19">
        <v>0</v>
      </c>
      <c r="O54" s="10"/>
      <c r="P54" s="43">
        <v>2016</v>
      </c>
      <c r="Q54" s="19">
        <v>100</v>
      </c>
      <c r="R54" s="10"/>
      <c r="S54" s="43">
        <v>2016</v>
      </c>
      <c r="T54" s="52">
        <v>40</v>
      </c>
      <c r="U54" s="10"/>
      <c r="V54" s="43">
        <v>2016</v>
      </c>
      <c r="W54" s="52">
        <v>0</v>
      </c>
      <c r="X54" s="10"/>
      <c r="Y54" s="350">
        <v>2016</v>
      </c>
      <c r="Z54" s="52">
        <v>50</v>
      </c>
      <c r="AA54" s="10"/>
      <c r="AB54" s="350">
        <v>2016</v>
      </c>
      <c r="AC54" s="52">
        <v>50</v>
      </c>
      <c r="AD54" s="10"/>
      <c r="AE54" s="350">
        <v>2016</v>
      </c>
      <c r="AF54" s="243">
        <f t="shared" si="12"/>
        <v>0</v>
      </c>
      <c r="AG54" s="10"/>
      <c r="AH54" s="350">
        <v>2016</v>
      </c>
      <c r="AI54" s="19">
        <v>0</v>
      </c>
      <c r="AJ54" s="10"/>
      <c r="AK54" s="350">
        <v>2016</v>
      </c>
      <c r="AL54" s="19">
        <v>0</v>
      </c>
      <c r="AM54" s="10"/>
      <c r="AN54" s="350">
        <v>2016</v>
      </c>
      <c r="AO54" s="49">
        <v>50</v>
      </c>
      <c r="AP54" s="10"/>
      <c r="AQ54" s="350">
        <v>2016</v>
      </c>
      <c r="AR54" s="49">
        <v>0</v>
      </c>
      <c r="AS54" s="10"/>
      <c r="AT54" s="350">
        <v>2016</v>
      </c>
      <c r="AU54" s="19">
        <v>100</v>
      </c>
      <c r="AV54" s="10"/>
      <c r="AW54" s="350">
        <v>2016</v>
      </c>
      <c r="AX54" s="49">
        <v>0</v>
      </c>
      <c r="AY54" s="11"/>
    </row>
    <row r="55" spans="1:81" ht="24.75" customHeight="1">
      <c r="A55" s="43">
        <v>2017</v>
      </c>
      <c r="B55" s="80">
        <f t="shared" si="11"/>
        <v>36.333333333333336</v>
      </c>
      <c r="C55" s="80"/>
      <c r="D55" s="43">
        <v>2017</v>
      </c>
      <c r="E55" s="19">
        <v>100</v>
      </c>
      <c r="F55" s="10"/>
      <c r="G55" s="43">
        <v>2017</v>
      </c>
      <c r="H55" s="49">
        <v>0</v>
      </c>
      <c r="I55" s="10"/>
      <c r="J55" s="43">
        <v>2017</v>
      </c>
      <c r="K55" s="19">
        <v>67</v>
      </c>
      <c r="L55" s="10"/>
      <c r="M55" s="43">
        <v>2017</v>
      </c>
      <c r="N55" s="19">
        <v>0</v>
      </c>
      <c r="O55" s="10" t="s">
        <v>463</v>
      </c>
      <c r="P55" s="43">
        <v>2017</v>
      </c>
      <c r="Q55" s="19">
        <v>100</v>
      </c>
      <c r="R55" s="10"/>
      <c r="S55" s="43">
        <v>2017</v>
      </c>
      <c r="T55" s="52">
        <v>10</v>
      </c>
      <c r="U55" s="10"/>
      <c r="V55" s="43">
        <v>2017</v>
      </c>
      <c r="W55" s="52">
        <v>0</v>
      </c>
      <c r="X55" s="10" t="s">
        <v>462</v>
      </c>
      <c r="Y55" s="350">
        <v>2017</v>
      </c>
      <c r="Z55" s="52">
        <v>50</v>
      </c>
      <c r="AA55" s="10"/>
      <c r="AB55" s="350">
        <v>2017</v>
      </c>
      <c r="AC55" s="52">
        <v>0</v>
      </c>
      <c r="AD55" s="10" t="s">
        <v>461</v>
      </c>
      <c r="AE55" s="350">
        <v>2017</v>
      </c>
      <c r="AF55" s="243">
        <f t="shared" si="12"/>
        <v>0</v>
      </c>
      <c r="AG55" s="10"/>
      <c r="AH55" s="350">
        <v>2017</v>
      </c>
      <c r="AI55" s="19">
        <v>0</v>
      </c>
      <c r="AJ55" s="10"/>
      <c r="AK55" s="350">
        <v>2017</v>
      </c>
      <c r="AL55" s="19">
        <v>0</v>
      </c>
      <c r="AM55" s="10"/>
      <c r="AN55" s="350">
        <v>2017</v>
      </c>
      <c r="AO55" s="49">
        <v>50</v>
      </c>
      <c r="AP55" s="10"/>
      <c r="AQ55" s="350">
        <v>2017</v>
      </c>
      <c r="AR55" s="49">
        <v>0</v>
      </c>
      <c r="AS55" s="10"/>
      <c r="AT55" s="350">
        <v>2017</v>
      </c>
      <c r="AU55" s="19">
        <v>100</v>
      </c>
      <c r="AV55" s="10"/>
      <c r="AW55" s="350">
        <v>2017</v>
      </c>
      <c r="AX55" s="49">
        <v>0</v>
      </c>
      <c r="AY55" s="11"/>
    </row>
    <row r="56" spans="1:81" ht="24.75" customHeight="1">
      <c r="A56" s="43">
        <v>2018</v>
      </c>
      <c r="B56" s="80">
        <f t="shared" si="11"/>
        <v>36.333333333333336</v>
      </c>
      <c r="C56" s="80"/>
      <c r="D56" s="43">
        <v>2018</v>
      </c>
      <c r="E56" s="19">
        <v>100</v>
      </c>
      <c r="F56" s="10"/>
      <c r="G56" s="43">
        <v>2018</v>
      </c>
      <c r="H56" s="49">
        <v>0</v>
      </c>
      <c r="I56" s="10" t="s">
        <v>1622</v>
      </c>
      <c r="J56" s="43">
        <v>2018</v>
      </c>
      <c r="K56" s="19">
        <v>67</v>
      </c>
      <c r="L56" s="10"/>
      <c r="M56" s="43">
        <v>2018</v>
      </c>
      <c r="N56" s="19">
        <v>0</v>
      </c>
      <c r="O56" s="10"/>
      <c r="P56" s="43">
        <v>2018</v>
      </c>
      <c r="Q56" s="19">
        <v>100</v>
      </c>
      <c r="R56" s="10"/>
      <c r="S56" s="43">
        <v>2018</v>
      </c>
      <c r="T56" s="52">
        <v>10</v>
      </c>
      <c r="U56" s="10"/>
      <c r="V56" s="43">
        <v>2018</v>
      </c>
      <c r="W56" s="52">
        <v>0</v>
      </c>
      <c r="X56" s="10"/>
      <c r="Y56" s="350">
        <v>2018</v>
      </c>
      <c r="Z56" s="52">
        <v>50</v>
      </c>
      <c r="AA56" s="10"/>
      <c r="AB56" s="350">
        <v>2018</v>
      </c>
      <c r="AC56" s="52">
        <v>0</v>
      </c>
      <c r="AD56" s="10"/>
      <c r="AE56" s="350">
        <v>2018</v>
      </c>
      <c r="AF56" s="243">
        <f t="shared" si="12"/>
        <v>0</v>
      </c>
      <c r="AG56" s="10"/>
      <c r="AH56" s="350">
        <v>2018</v>
      </c>
      <c r="AI56" s="19">
        <v>0</v>
      </c>
      <c r="AJ56" s="10"/>
      <c r="AK56" s="350">
        <v>2018</v>
      </c>
      <c r="AL56" s="19">
        <v>0</v>
      </c>
      <c r="AM56" s="10"/>
      <c r="AN56" s="350">
        <v>2018</v>
      </c>
      <c r="AO56" s="49">
        <v>50</v>
      </c>
      <c r="AP56" s="10"/>
      <c r="AQ56" s="350">
        <v>2018</v>
      </c>
      <c r="AR56" s="49">
        <v>0</v>
      </c>
      <c r="AS56" s="10"/>
      <c r="AT56" s="350">
        <v>2018</v>
      </c>
      <c r="AU56" s="19">
        <v>100</v>
      </c>
      <c r="AV56" s="10"/>
      <c r="AW56" s="350">
        <v>2018</v>
      </c>
      <c r="AX56" s="49">
        <v>0</v>
      </c>
      <c r="AY56" s="11"/>
    </row>
    <row r="57" spans="1:81" ht="24.75" customHeight="1">
      <c r="A57" s="43">
        <v>2019</v>
      </c>
      <c r="B57" s="80">
        <f t="shared" si="11"/>
        <v>36.333333333333336</v>
      </c>
      <c r="C57" s="80"/>
      <c r="D57" s="43">
        <v>2019</v>
      </c>
      <c r="E57" s="19">
        <v>100</v>
      </c>
      <c r="F57" s="10"/>
      <c r="G57" s="43">
        <v>2019</v>
      </c>
      <c r="H57" s="33">
        <v>0</v>
      </c>
      <c r="I57" s="10"/>
      <c r="J57" s="43">
        <v>2019</v>
      </c>
      <c r="K57" s="34">
        <v>67</v>
      </c>
      <c r="L57" s="10"/>
      <c r="M57" s="43">
        <v>2019</v>
      </c>
      <c r="N57" s="34">
        <v>0</v>
      </c>
      <c r="O57" s="10"/>
      <c r="P57" s="43">
        <v>2019</v>
      </c>
      <c r="Q57" s="34">
        <v>100</v>
      </c>
      <c r="R57" s="10"/>
      <c r="S57" s="43">
        <v>2019</v>
      </c>
      <c r="T57" s="52">
        <v>10</v>
      </c>
      <c r="U57" s="10"/>
      <c r="V57" s="43">
        <v>2019</v>
      </c>
      <c r="W57" s="52">
        <v>0</v>
      </c>
      <c r="X57" s="10"/>
      <c r="Y57" s="350">
        <v>2019</v>
      </c>
      <c r="Z57" s="52">
        <v>50</v>
      </c>
      <c r="AA57" s="10"/>
      <c r="AB57" s="350">
        <v>2019</v>
      </c>
      <c r="AC57" s="52">
        <v>0</v>
      </c>
      <c r="AD57" s="10"/>
      <c r="AE57" s="350">
        <v>2019</v>
      </c>
      <c r="AF57" s="243">
        <f t="shared" si="12"/>
        <v>0</v>
      </c>
      <c r="AG57" s="10"/>
      <c r="AH57" s="350">
        <v>2019</v>
      </c>
      <c r="AI57" s="19">
        <v>0</v>
      </c>
      <c r="AJ57" s="10"/>
      <c r="AK57" s="350">
        <v>2019</v>
      </c>
      <c r="AL57" s="19">
        <v>0</v>
      </c>
      <c r="AM57" s="10"/>
      <c r="AN57" s="350">
        <v>2019</v>
      </c>
      <c r="AO57" s="33">
        <v>50</v>
      </c>
      <c r="AP57" s="10"/>
      <c r="AQ57" s="350">
        <v>2019</v>
      </c>
      <c r="AR57" s="33">
        <v>0</v>
      </c>
      <c r="AS57" s="10"/>
      <c r="AT57" s="350">
        <v>2019</v>
      </c>
      <c r="AU57" s="34">
        <v>100</v>
      </c>
      <c r="AV57" s="10"/>
      <c r="AW57" s="350">
        <v>2019</v>
      </c>
      <c r="AX57" s="33">
        <v>0</v>
      </c>
      <c r="AY57" s="11"/>
    </row>
    <row r="58" spans="1:81" ht="24.75" customHeight="1">
      <c r="A58" s="50"/>
      <c r="B58" s="50"/>
      <c r="C58" s="50"/>
      <c r="D58" s="50"/>
      <c r="E58" s="50"/>
      <c r="F58" s="50"/>
      <c r="G58" s="50"/>
      <c r="H58" s="50"/>
      <c r="I58" s="50"/>
      <c r="J58" s="50"/>
      <c r="K58" s="50"/>
      <c r="L58" s="50"/>
      <c r="M58" s="50"/>
      <c r="N58" s="50"/>
      <c r="AC58" s="35" t="s">
        <v>460</v>
      </c>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1582</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4786</v>
      </c>
      <c r="L64" s="580"/>
      <c r="M64" s="43" t="s">
        <v>78</v>
      </c>
      <c r="N64" s="580" t="s">
        <v>79</v>
      </c>
      <c r="O64" s="580"/>
      <c r="P64" s="43" t="s">
        <v>78</v>
      </c>
      <c r="Q64" s="580" t="s">
        <v>4466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39"/>
      <c r="C66" s="363"/>
      <c r="D66" s="350">
        <v>2007</v>
      </c>
      <c r="E66" s="363"/>
      <c r="F66" s="363"/>
      <c r="G66" s="350">
        <v>2007</v>
      </c>
      <c r="H66" s="363"/>
      <c r="I66" s="363"/>
      <c r="J66" s="350">
        <v>2007</v>
      </c>
      <c r="K66" s="363"/>
      <c r="L66" s="363"/>
      <c r="M66" s="350">
        <v>2007</v>
      </c>
      <c r="N66" s="8" t="e">
        <f t="shared" ref="N66:N72" si="13">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39"/>
      <c r="C67" s="363"/>
      <c r="D67" s="350">
        <v>2008</v>
      </c>
      <c r="E67" s="363"/>
      <c r="F67" s="363"/>
      <c r="G67" s="350">
        <v>2008</v>
      </c>
      <c r="H67" s="363"/>
      <c r="I67" s="363"/>
      <c r="J67" s="350">
        <v>2008</v>
      </c>
      <c r="K67" s="363"/>
      <c r="L67" s="363"/>
      <c r="M67" s="350">
        <v>2008</v>
      </c>
      <c r="N67" s="8" t="e">
        <f t="shared" si="13"/>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39"/>
      <c r="C68" s="363"/>
      <c r="D68" s="350">
        <v>2009</v>
      </c>
      <c r="E68" s="363"/>
      <c r="F68" s="363"/>
      <c r="G68" s="350">
        <v>2009</v>
      </c>
      <c r="H68" s="363"/>
      <c r="I68" s="363"/>
      <c r="J68" s="350">
        <v>2009</v>
      </c>
      <c r="K68" s="363"/>
      <c r="L68" s="363"/>
      <c r="M68" s="350">
        <v>2009</v>
      </c>
      <c r="N68" s="8" t="e">
        <f t="shared" si="13"/>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39">
        <f t="shared" ref="B69:B72" si="14">AVERAGE(E69,H69,K69,N69,Z69,AC69,AF69)</f>
        <v>52.380952380952387</v>
      </c>
      <c r="C69" s="363"/>
      <c r="D69" s="350">
        <v>2010</v>
      </c>
      <c r="E69" s="363">
        <v>100</v>
      </c>
      <c r="F69" s="363"/>
      <c r="G69" s="350">
        <v>2010</v>
      </c>
      <c r="H69" s="363">
        <v>50</v>
      </c>
      <c r="I69" s="363"/>
      <c r="J69" s="350">
        <v>2010</v>
      </c>
      <c r="K69" s="363">
        <v>50</v>
      </c>
      <c r="L69" s="363"/>
      <c r="M69" s="350">
        <v>2010</v>
      </c>
      <c r="N69" s="8">
        <f t="shared" si="13"/>
        <v>66.666666666666671</v>
      </c>
      <c r="O69" s="363"/>
      <c r="P69" s="350">
        <v>2010</v>
      </c>
      <c r="Q69" s="363">
        <v>100</v>
      </c>
      <c r="R69" s="363"/>
      <c r="S69" s="350">
        <v>2010</v>
      </c>
      <c r="T69" s="363">
        <v>100</v>
      </c>
      <c r="U69" s="363"/>
      <c r="V69" s="350">
        <v>2010</v>
      </c>
      <c r="W69" s="363">
        <v>0</v>
      </c>
      <c r="X69" s="363"/>
      <c r="Y69" s="350">
        <v>2010</v>
      </c>
      <c r="Z69" s="363">
        <v>50</v>
      </c>
      <c r="AA69" s="363"/>
      <c r="AB69" s="350">
        <v>2010</v>
      </c>
      <c r="AC69" s="363">
        <v>50</v>
      </c>
      <c r="AD69" s="363"/>
      <c r="AE69" s="350">
        <v>2010</v>
      </c>
      <c r="AF69" s="363">
        <v>0</v>
      </c>
      <c r="AG69" s="363"/>
      <c r="AH69" s="350">
        <v>2010</v>
      </c>
      <c r="AI69" s="363">
        <v>0</v>
      </c>
      <c r="AJ69" s="363"/>
      <c r="AK69" s="350">
        <v>2010</v>
      </c>
      <c r="AL69" s="363">
        <v>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39">
        <f t="shared" si="14"/>
        <v>52.380952380952387</v>
      </c>
      <c r="C70" s="363"/>
      <c r="D70" s="350">
        <v>2011</v>
      </c>
      <c r="E70" s="363">
        <v>100</v>
      </c>
      <c r="F70" s="363"/>
      <c r="G70" s="350">
        <v>2011</v>
      </c>
      <c r="H70" s="363">
        <v>50</v>
      </c>
      <c r="I70" s="363"/>
      <c r="J70" s="350">
        <v>2011</v>
      </c>
      <c r="K70" s="363">
        <v>50</v>
      </c>
      <c r="L70" s="363"/>
      <c r="M70" s="350">
        <v>2011</v>
      </c>
      <c r="N70" s="8">
        <f t="shared" si="13"/>
        <v>66.666666666666671</v>
      </c>
      <c r="O70" s="363"/>
      <c r="P70" s="350">
        <v>2011</v>
      </c>
      <c r="Q70" s="363">
        <v>100</v>
      </c>
      <c r="R70" s="363"/>
      <c r="S70" s="350">
        <v>2011</v>
      </c>
      <c r="T70" s="363">
        <v>100</v>
      </c>
      <c r="U70" s="363"/>
      <c r="V70" s="350">
        <v>2011</v>
      </c>
      <c r="W70" s="363">
        <v>0</v>
      </c>
      <c r="X70" s="363"/>
      <c r="Y70" s="350">
        <v>2011</v>
      </c>
      <c r="Z70" s="363">
        <v>50</v>
      </c>
      <c r="AA70" s="363"/>
      <c r="AB70" s="350">
        <v>2011</v>
      </c>
      <c r="AC70" s="363">
        <v>50</v>
      </c>
      <c r="AD70" s="363"/>
      <c r="AE70" s="350">
        <v>2011</v>
      </c>
      <c r="AF70" s="363">
        <v>0</v>
      </c>
      <c r="AG70" s="363"/>
      <c r="AH70" s="350">
        <v>2011</v>
      </c>
      <c r="AI70" s="363">
        <v>0</v>
      </c>
      <c r="AJ70" s="363"/>
      <c r="AK70" s="350">
        <v>2011</v>
      </c>
      <c r="AL70" s="363">
        <v>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39">
        <f t="shared" si="14"/>
        <v>52.380952380952387</v>
      </c>
      <c r="C71" s="363"/>
      <c r="D71" s="350">
        <v>2012</v>
      </c>
      <c r="E71" s="363">
        <v>100</v>
      </c>
      <c r="F71" s="363" t="s">
        <v>5451</v>
      </c>
      <c r="G71" s="350">
        <v>2012</v>
      </c>
      <c r="H71" s="363">
        <v>50</v>
      </c>
      <c r="I71" s="363"/>
      <c r="J71" s="350">
        <v>2012</v>
      </c>
      <c r="K71" s="363">
        <v>50</v>
      </c>
      <c r="L71" s="363"/>
      <c r="M71" s="350">
        <v>2012</v>
      </c>
      <c r="N71" s="8">
        <f t="shared" si="13"/>
        <v>66.666666666666671</v>
      </c>
      <c r="O71" s="363" t="s">
        <v>5452</v>
      </c>
      <c r="P71" s="350">
        <v>2012</v>
      </c>
      <c r="Q71" s="363">
        <v>100</v>
      </c>
      <c r="R71" s="363"/>
      <c r="S71" s="350">
        <v>2012</v>
      </c>
      <c r="T71" s="363">
        <v>100</v>
      </c>
      <c r="U71" s="363"/>
      <c r="V71" s="350">
        <v>2012</v>
      </c>
      <c r="W71" s="363">
        <v>0</v>
      </c>
      <c r="X71" s="363"/>
      <c r="Y71" s="350">
        <v>2012</v>
      </c>
      <c r="Z71" s="363">
        <v>50</v>
      </c>
      <c r="AA71" s="363"/>
      <c r="AB71" s="350">
        <v>2012</v>
      </c>
      <c r="AC71" s="363">
        <v>50</v>
      </c>
      <c r="AD71" s="363"/>
      <c r="AE71" s="350">
        <v>2012</v>
      </c>
      <c r="AF71" s="363">
        <v>0</v>
      </c>
      <c r="AG71" s="363"/>
      <c r="AH71" s="350">
        <v>2012</v>
      </c>
      <c r="AI71" s="363">
        <v>0</v>
      </c>
      <c r="AJ71" s="363"/>
      <c r="AK71" s="350">
        <v>2012</v>
      </c>
      <c r="AL71" s="363">
        <v>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39">
        <f t="shared" si="14"/>
        <v>52.380952380952387</v>
      </c>
      <c r="C72" s="363"/>
      <c r="D72" s="350">
        <v>2013</v>
      </c>
      <c r="E72" s="363">
        <v>100</v>
      </c>
      <c r="F72" s="363"/>
      <c r="G72" s="350">
        <v>2013</v>
      </c>
      <c r="H72" s="363">
        <v>50</v>
      </c>
      <c r="I72" s="363"/>
      <c r="J72" s="350">
        <v>2013</v>
      </c>
      <c r="K72" s="363">
        <v>50</v>
      </c>
      <c r="L72" s="363"/>
      <c r="M72" s="350">
        <v>2013</v>
      </c>
      <c r="N72" s="8">
        <f t="shared" si="13"/>
        <v>66.666666666666671</v>
      </c>
      <c r="O72" s="363"/>
      <c r="P72" s="350">
        <v>2013</v>
      </c>
      <c r="Q72" s="363">
        <v>100</v>
      </c>
      <c r="R72" s="363"/>
      <c r="S72" s="350">
        <v>2013</v>
      </c>
      <c r="T72" s="363">
        <v>100</v>
      </c>
      <c r="U72" s="363"/>
      <c r="V72" s="350">
        <v>2013</v>
      </c>
      <c r="W72" s="363">
        <v>0</v>
      </c>
      <c r="X72" s="363"/>
      <c r="Y72" s="350">
        <v>2013</v>
      </c>
      <c r="Z72" s="363">
        <v>50</v>
      </c>
      <c r="AA72" s="363"/>
      <c r="AB72" s="350">
        <v>2013</v>
      </c>
      <c r="AC72" s="363">
        <v>50</v>
      </c>
      <c r="AD72" s="363"/>
      <c r="AE72" s="350">
        <v>2013</v>
      </c>
      <c r="AF72" s="363">
        <v>0</v>
      </c>
      <c r="AG72" s="363"/>
      <c r="AH72" s="350">
        <v>2013</v>
      </c>
      <c r="AI72" s="363">
        <v>0</v>
      </c>
      <c r="AJ72" s="363"/>
      <c r="AK72" s="350">
        <v>2013</v>
      </c>
      <c r="AL72" s="363">
        <v>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39">
        <f t="shared" ref="B73:B78" si="15">AVERAGE(E73,H73,K73,N73,Z73,AC73,AF73)</f>
        <v>52.380952380952387</v>
      </c>
      <c r="C73" s="39"/>
      <c r="D73" s="43">
        <v>2014</v>
      </c>
      <c r="E73" s="19">
        <v>100</v>
      </c>
      <c r="F73" s="10" t="s">
        <v>1623</v>
      </c>
      <c r="G73" s="43">
        <v>2014</v>
      </c>
      <c r="H73" s="8">
        <v>50</v>
      </c>
      <c r="I73" s="10" t="s">
        <v>459</v>
      </c>
      <c r="J73" s="43">
        <v>2014</v>
      </c>
      <c r="K73" s="8">
        <v>50</v>
      </c>
      <c r="L73" s="10" t="s">
        <v>458</v>
      </c>
      <c r="M73" s="43">
        <v>2014</v>
      </c>
      <c r="N73" s="8">
        <f t="shared" ref="N73:N78" si="16">AVERAGE(Q73,T73,W73)</f>
        <v>66.666666666666671</v>
      </c>
      <c r="O73" s="19"/>
      <c r="P73" s="43">
        <v>2014</v>
      </c>
      <c r="Q73" s="8">
        <v>100</v>
      </c>
      <c r="R73" s="10" t="s">
        <v>457</v>
      </c>
      <c r="S73" s="43">
        <v>2014</v>
      </c>
      <c r="T73" s="8">
        <v>100</v>
      </c>
      <c r="U73" s="10"/>
      <c r="V73" s="43">
        <v>2014</v>
      </c>
      <c r="W73" s="8">
        <v>0</v>
      </c>
      <c r="X73" s="10" t="s">
        <v>456</v>
      </c>
      <c r="Y73" s="350">
        <v>2014</v>
      </c>
      <c r="Z73" s="8">
        <v>50</v>
      </c>
      <c r="AA73" s="10" t="s">
        <v>1624</v>
      </c>
      <c r="AB73" s="350">
        <v>2014</v>
      </c>
      <c r="AC73" s="8">
        <v>50</v>
      </c>
      <c r="AD73" s="10" t="s">
        <v>455</v>
      </c>
      <c r="AE73" s="350">
        <v>2014</v>
      </c>
      <c r="AF73" s="19">
        <v>0</v>
      </c>
      <c r="AG73" s="19"/>
      <c r="AH73" s="350">
        <v>2014</v>
      </c>
      <c r="AI73" s="8">
        <v>0</v>
      </c>
      <c r="AJ73" s="10" t="s">
        <v>454</v>
      </c>
      <c r="AK73" s="350">
        <v>2014</v>
      </c>
      <c r="AL73" s="8">
        <v>0</v>
      </c>
      <c r="AM73" s="11" t="s">
        <v>453</v>
      </c>
    </row>
    <row r="74" spans="1:81" ht="24.75" customHeight="1">
      <c r="A74" s="43">
        <v>2015</v>
      </c>
      <c r="B74" s="39">
        <f t="shared" si="15"/>
        <v>52.380952380952387</v>
      </c>
      <c r="C74" s="39"/>
      <c r="D74" s="43">
        <v>2015</v>
      </c>
      <c r="E74" s="49">
        <v>100</v>
      </c>
      <c r="F74" s="10"/>
      <c r="G74" s="43">
        <v>2015</v>
      </c>
      <c r="H74" s="19">
        <v>50</v>
      </c>
      <c r="I74" s="10"/>
      <c r="J74" s="43">
        <v>2015</v>
      </c>
      <c r="K74" s="19">
        <v>50</v>
      </c>
      <c r="L74" s="10"/>
      <c r="M74" s="43">
        <v>2015</v>
      </c>
      <c r="N74" s="8">
        <f t="shared" si="16"/>
        <v>66.666666666666671</v>
      </c>
      <c r="O74" s="19"/>
      <c r="P74" s="43">
        <v>2015</v>
      </c>
      <c r="Q74" s="19">
        <v>100</v>
      </c>
      <c r="R74" s="10"/>
      <c r="S74" s="43">
        <v>2015</v>
      </c>
      <c r="T74" s="8">
        <v>100</v>
      </c>
      <c r="U74" s="10"/>
      <c r="V74" s="43">
        <v>2015</v>
      </c>
      <c r="W74" s="19">
        <v>0</v>
      </c>
      <c r="X74" s="10"/>
      <c r="Y74" s="350">
        <v>2015</v>
      </c>
      <c r="Z74" s="19">
        <v>50</v>
      </c>
      <c r="AA74" s="10"/>
      <c r="AB74" s="350">
        <v>2015</v>
      </c>
      <c r="AC74" s="19">
        <v>50</v>
      </c>
      <c r="AD74" s="10"/>
      <c r="AE74" s="350">
        <v>2015</v>
      </c>
      <c r="AF74" s="19">
        <v>0</v>
      </c>
      <c r="AG74" s="19"/>
      <c r="AH74" s="350">
        <v>2015</v>
      </c>
      <c r="AI74" s="19">
        <v>0</v>
      </c>
      <c r="AJ74" s="10"/>
      <c r="AK74" s="350">
        <v>2015</v>
      </c>
      <c r="AL74" s="19">
        <v>0</v>
      </c>
      <c r="AM74" s="11"/>
    </row>
    <row r="75" spans="1:81" ht="24.75" customHeight="1">
      <c r="A75" s="43">
        <v>2016</v>
      </c>
      <c r="B75" s="39">
        <f t="shared" si="15"/>
        <v>52.380952380952387</v>
      </c>
      <c r="C75" s="39"/>
      <c r="D75" s="43">
        <v>2016</v>
      </c>
      <c r="E75" s="49">
        <v>100</v>
      </c>
      <c r="F75" s="10"/>
      <c r="G75" s="43">
        <v>2016</v>
      </c>
      <c r="H75" s="19">
        <v>50</v>
      </c>
      <c r="I75" s="10"/>
      <c r="J75" s="43">
        <v>2016</v>
      </c>
      <c r="K75" s="19">
        <v>50</v>
      </c>
      <c r="L75" s="10"/>
      <c r="M75" s="43">
        <v>2016</v>
      </c>
      <c r="N75" s="8">
        <f t="shared" si="16"/>
        <v>66.666666666666671</v>
      </c>
      <c r="O75" s="19"/>
      <c r="P75" s="43">
        <v>2016</v>
      </c>
      <c r="Q75" s="19">
        <v>100</v>
      </c>
      <c r="R75" s="10"/>
      <c r="S75" s="43">
        <v>2016</v>
      </c>
      <c r="T75" s="8">
        <v>100</v>
      </c>
      <c r="U75" s="10"/>
      <c r="V75" s="43">
        <v>2016</v>
      </c>
      <c r="W75" s="19">
        <v>0</v>
      </c>
      <c r="X75" s="10"/>
      <c r="Y75" s="350">
        <v>2016</v>
      </c>
      <c r="Z75" s="19">
        <v>50</v>
      </c>
      <c r="AA75" s="10"/>
      <c r="AB75" s="350">
        <v>2016</v>
      </c>
      <c r="AC75" s="19">
        <v>50</v>
      </c>
      <c r="AD75" s="10"/>
      <c r="AE75" s="350">
        <v>2016</v>
      </c>
      <c r="AF75" s="19">
        <v>0</v>
      </c>
      <c r="AG75" s="19"/>
      <c r="AH75" s="350">
        <v>2016</v>
      </c>
      <c r="AI75" s="19">
        <v>0</v>
      </c>
      <c r="AJ75" s="10"/>
      <c r="AK75" s="350">
        <v>2016</v>
      </c>
      <c r="AL75" s="19">
        <v>0</v>
      </c>
      <c r="AM75" s="11"/>
    </row>
    <row r="76" spans="1:81" ht="24.75" customHeight="1">
      <c r="A76" s="43">
        <v>2017</v>
      </c>
      <c r="B76" s="39">
        <f t="shared" si="15"/>
        <v>52.380952380952387</v>
      </c>
      <c r="C76" s="39"/>
      <c r="D76" s="43">
        <v>2017</v>
      </c>
      <c r="E76" s="49">
        <v>100</v>
      </c>
      <c r="F76" s="10"/>
      <c r="G76" s="43">
        <v>2017</v>
      </c>
      <c r="H76" s="19">
        <v>50</v>
      </c>
      <c r="I76" s="10"/>
      <c r="J76" s="43">
        <v>2017</v>
      </c>
      <c r="K76" s="19">
        <v>50</v>
      </c>
      <c r="L76" s="10"/>
      <c r="M76" s="43">
        <v>2017</v>
      </c>
      <c r="N76" s="8">
        <f t="shared" si="16"/>
        <v>66.666666666666671</v>
      </c>
      <c r="O76" s="19"/>
      <c r="P76" s="43">
        <v>2017</v>
      </c>
      <c r="Q76" s="19">
        <v>100</v>
      </c>
      <c r="R76" s="10"/>
      <c r="S76" s="43">
        <v>2017</v>
      </c>
      <c r="T76" s="8">
        <v>100</v>
      </c>
      <c r="U76" s="10"/>
      <c r="V76" s="43">
        <v>2017</v>
      </c>
      <c r="W76" s="19">
        <v>0</v>
      </c>
      <c r="X76" s="10"/>
      <c r="Y76" s="350">
        <v>2017</v>
      </c>
      <c r="Z76" s="19">
        <v>50</v>
      </c>
      <c r="AA76" s="10"/>
      <c r="AB76" s="350">
        <v>2017</v>
      </c>
      <c r="AC76" s="19">
        <v>50</v>
      </c>
      <c r="AD76" s="10"/>
      <c r="AE76" s="350">
        <v>2017</v>
      </c>
      <c r="AF76" s="19">
        <v>0</v>
      </c>
      <c r="AG76" s="19"/>
      <c r="AH76" s="350">
        <v>2017</v>
      </c>
      <c r="AI76" s="19">
        <v>0</v>
      </c>
      <c r="AJ76" s="10" t="s">
        <v>1625</v>
      </c>
      <c r="AK76" s="350">
        <v>2017</v>
      </c>
      <c r="AL76" s="19">
        <v>0</v>
      </c>
      <c r="AM76" s="11"/>
    </row>
    <row r="77" spans="1:81" ht="24.75" customHeight="1">
      <c r="A77" s="43">
        <v>2018</v>
      </c>
      <c r="B77" s="39">
        <f t="shared" si="15"/>
        <v>52.380952380952387</v>
      </c>
      <c r="C77" s="39"/>
      <c r="D77" s="43">
        <v>2018</v>
      </c>
      <c r="E77" s="49">
        <v>100</v>
      </c>
      <c r="F77" s="10" t="s">
        <v>1626</v>
      </c>
      <c r="G77" s="43">
        <v>2018</v>
      </c>
      <c r="H77" s="19">
        <v>50</v>
      </c>
      <c r="I77" s="10"/>
      <c r="J77" s="43">
        <v>2018</v>
      </c>
      <c r="K77" s="19">
        <v>50</v>
      </c>
      <c r="L77" s="10"/>
      <c r="M77" s="43">
        <v>2018</v>
      </c>
      <c r="N77" s="8">
        <f t="shared" si="16"/>
        <v>66.666666666666671</v>
      </c>
      <c r="O77" s="19"/>
      <c r="P77" s="43">
        <v>2018</v>
      </c>
      <c r="Q77" s="19">
        <v>100</v>
      </c>
      <c r="R77" s="10" t="s">
        <v>1627</v>
      </c>
      <c r="S77" s="43">
        <v>2018</v>
      </c>
      <c r="T77" s="8">
        <v>100</v>
      </c>
      <c r="U77" s="10"/>
      <c r="V77" s="43">
        <v>2018</v>
      </c>
      <c r="W77" s="19">
        <v>0</v>
      </c>
      <c r="X77" s="10" t="s">
        <v>452</v>
      </c>
      <c r="Y77" s="350">
        <v>2018</v>
      </c>
      <c r="Z77" s="19">
        <v>50</v>
      </c>
      <c r="AA77" s="10"/>
      <c r="AB77" s="350">
        <v>2018</v>
      </c>
      <c r="AC77" s="19">
        <v>50</v>
      </c>
      <c r="AD77" s="10"/>
      <c r="AE77" s="350">
        <v>2018</v>
      </c>
      <c r="AF77" s="19">
        <v>0</v>
      </c>
      <c r="AG77" s="19"/>
      <c r="AH77" s="350">
        <v>2018</v>
      </c>
      <c r="AI77" s="19">
        <v>0</v>
      </c>
      <c r="AJ77" s="10"/>
      <c r="AK77" s="350">
        <v>2018</v>
      </c>
      <c r="AL77" s="19">
        <v>0</v>
      </c>
      <c r="AM77" s="11"/>
    </row>
    <row r="78" spans="1:81" ht="24.75" customHeight="1">
      <c r="A78" s="43">
        <v>2019</v>
      </c>
      <c r="B78" s="39">
        <f t="shared" si="15"/>
        <v>52.380952380952387</v>
      </c>
      <c r="C78" s="39"/>
      <c r="D78" s="43">
        <v>2019</v>
      </c>
      <c r="E78" s="49">
        <v>100</v>
      </c>
      <c r="F78" s="10"/>
      <c r="G78" s="43">
        <v>2019</v>
      </c>
      <c r="H78" s="19">
        <v>50</v>
      </c>
      <c r="I78" s="10"/>
      <c r="J78" s="43">
        <v>2019</v>
      </c>
      <c r="K78" s="19">
        <v>50</v>
      </c>
      <c r="L78" s="10"/>
      <c r="M78" s="43">
        <v>2019</v>
      </c>
      <c r="N78" s="8">
        <f t="shared" si="16"/>
        <v>66.666666666666671</v>
      </c>
      <c r="O78" s="19"/>
      <c r="P78" s="43">
        <v>2019</v>
      </c>
      <c r="Q78" s="19">
        <v>100</v>
      </c>
      <c r="R78" s="10"/>
      <c r="S78" s="43">
        <v>2019</v>
      </c>
      <c r="T78" s="8">
        <v>100</v>
      </c>
      <c r="U78" s="10"/>
      <c r="V78" s="43">
        <v>2019</v>
      </c>
      <c r="W78" s="19">
        <v>0</v>
      </c>
      <c r="X78" s="10"/>
      <c r="Y78" s="350">
        <v>2019</v>
      </c>
      <c r="Z78" s="19">
        <v>50</v>
      </c>
      <c r="AA78" s="10"/>
      <c r="AB78" s="350">
        <v>2019</v>
      </c>
      <c r="AC78" s="19">
        <v>50</v>
      </c>
      <c r="AD78" s="10"/>
      <c r="AE78" s="350">
        <v>2019</v>
      </c>
      <c r="AF78" s="19">
        <v>0</v>
      </c>
      <c r="AG78" s="19"/>
      <c r="AH78" s="350">
        <v>2019</v>
      </c>
      <c r="AI78" s="19">
        <v>0</v>
      </c>
      <c r="AJ78" s="10"/>
      <c r="AK78" s="350">
        <v>2019</v>
      </c>
      <c r="AL78" s="19">
        <v>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452">
        <v>2007</v>
      </c>
      <c r="B87" s="80">
        <f t="shared" ref="B87:B89" si="17">AVERAGE(E87,H87,K87,N87,Q87)</f>
        <v>20</v>
      </c>
      <c r="C87" s="27"/>
      <c r="D87" s="452">
        <v>2007</v>
      </c>
      <c r="E87" s="27">
        <v>0</v>
      </c>
      <c r="F87" s="27"/>
      <c r="G87" s="452">
        <v>2007</v>
      </c>
      <c r="H87" s="27">
        <v>100</v>
      </c>
      <c r="I87" s="27"/>
      <c r="J87" s="452">
        <v>2007</v>
      </c>
      <c r="K87" s="27">
        <v>0</v>
      </c>
      <c r="L87" s="27"/>
      <c r="M87" s="452">
        <v>2007</v>
      </c>
      <c r="N87" s="27">
        <v>0</v>
      </c>
      <c r="O87" s="27"/>
      <c r="P87" s="452">
        <v>2007</v>
      </c>
      <c r="Q87" s="27">
        <v>0</v>
      </c>
      <c r="R87" s="27"/>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452">
        <v>2008</v>
      </c>
      <c r="B88" s="80">
        <f t="shared" si="17"/>
        <v>20</v>
      </c>
      <c r="C88" s="27"/>
      <c r="D88" s="452">
        <v>2008</v>
      </c>
      <c r="E88" s="27">
        <v>0</v>
      </c>
      <c r="F88" s="27"/>
      <c r="G88" s="452">
        <v>2008</v>
      </c>
      <c r="H88" s="27">
        <v>100</v>
      </c>
      <c r="I88" s="27"/>
      <c r="J88" s="452">
        <v>2008</v>
      </c>
      <c r="K88" s="27">
        <v>0</v>
      </c>
      <c r="L88" s="27"/>
      <c r="M88" s="452">
        <v>2008</v>
      </c>
      <c r="N88" s="27">
        <v>0</v>
      </c>
      <c r="O88" s="27"/>
      <c r="P88" s="452">
        <v>2008</v>
      </c>
      <c r="Q88" s="27">
        <v>0</v>
      </c>
      <c r="R88" s="27"/>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452">
        <v>2009</v>
      </c>
      <c r="B89" s="80">
        <f t="shared" si="17"/>
        <v>20</v>
      </c>
      <c r="C89" s="27"/>
      <c r="D89" s="452">
        <v>2009</v>
      </c>
      <c r="E89" s="27">
        <v>0</v>
      </c>
      <c r="F89" s="27"/>
      <c r="G89" s="452">
        <v>2009</v>
      </c>
      <c r="H89" s="27">
        <v>100</v>
      </c>
      <c r="I89" s="27"/>
      <c r="J89" s="452">
        <v>2009</v>
      </c>
      <c r="K89" s="27">
        <v>0</v>
      </c>
      <c r="L89" s="27"/>
      <c r="M89" s="452">
        <v>2009</v>
      </c>
      <c r="N89" s="27">
        <v>0</v>
      </c>
      <c r="O89" s="27"/>
      <c r="P89" s="452">
        <v>2009</v>
      </c>
      <c r="Q89" s="27">
        <v>0</v>
      </c>
      <c r="R89" s="27"/>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80">
        <f t="shared" ref="B90:B93" si="18">AVERAGE(E90,H90,K90,N90,Q90)</f>
        <v>20</v>
      </c>
      <c r="C90" s="363"/>
      <c r="D90" s="350">
        <v>2010</v>
      </c>
      <c r="E90" s="363">
        <v>0</v>
      </c>
      <c r="F90" s="363"/>
      <c r="G90" s="350">
        <v>2010</v>
      </c>
      <c r="H90" s="363">
        <v>100</v>
      </c>
      <c r="I90" s="363"/>
      <c r="J90" s="350">
        <v>2010</v>
      </c>
      <c r="K90" s="363">
        <v>0</v>
      </c>
      <c r="L90" s="363"/>
      <c r="M90" s="350">
        <v>2010</v>
      </c>
      <c r="N90" s="363">
        <v>0</v>
      </c>
      <c r="O90" s="363"/>
      <c r="P90" s="350">
        <v>2010</v>
      </c>
      <c r="Q90" s="363">
        <v>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80">
        <f t="shared" si="18"/>
        <v>20</v>
      </c>
      <c r="C91" s="363"/>
      <c r="D91" s="350">
        <v>2011</v>
      </c>
      <c r="E91" s="363">
        <v>0</v>
      </c>
      <c r="F91" s="363"/>
      <c r="G91" s="350">
        <v>2011</v>
      </c>
      <c r="H91" s="363">
        <v>100</v>
      </c>
      <c r="I91" s="363"/>
      <c r="J91" s="350">
        <v>2011</v>
      </c>
      <c r="K91" s="363">
        <v>0</v>
      </c>
      <c r="L91" s="363"/>
      <c r="M91" s="350">
        <v>2011</v>
      </c>
      <c r="N91" s="363">
        <v>0</v>
      </c>
      <c r="O91" s="363"/>
      <c r="P91" s="350">
        <v>2011</v>
      </c>
      <c r="Q91" s="363">
        <v>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80">
        <f t="shared" si="18"/>
        <v>20</v>
      </c>
      <c r="C92" s="363"/>
      <c r="D92" s="350">
        <v>2012</v>
      </c>
      <c r="E92" s="363">
        <v>0</v>
      </c>
      <c r="F92" s="363"/>
      <c r="G92" s="350">
        <v>2012</v>
      </c>
      <c r="H92" s="363">
        <v>100</v>
      </c>
      <c r="I92" s="363"/>
      <c r="J92" s="350">
        <v>2012</v>
      </c>
      <c r="K92" s="363">
        <v>0</v>
      </c>
      <c r="L92" s="363"/>
      <c r="M92" s="350">
        <v>2012</v>
      </c>
      <c r="N92" s="363">
        <v>0</v>
      </c>
      <c r="O92" s="363"/>
      <c r="P92" s="350">
        <v>2012</v>
      </c>
      <c r="Q92" s="363">
        <v>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80">
        <f t="shared" si="18"/>
        <v>20</v>
      </c>
      <c r="C93" s="363"/>
      <c r="D93" s="350">
        <v>2013</v>
      </c>
      <c r="E93" s="363">
        <v>0</v>
      </c>
      <c r="F93" s="363"/>
      <c r="G93" s="350">
        <v>2013</v>
      </c>
      <c r="H93" s="363">
        <v>100</v>
      </c>
      <c r="I93" s="363"/>
      <c r="J93" s="350">
        <v>2013</v>
      </c>
      <c r="K93" s="363">
        <v>0</v>
      </c>
      <c r="L93" s="363"/>
      <c r="M93" s="350">
        <v>2013</v>
      </c>
      <c r="N93" s="363">
        <v>0</v>
      </c>
      <c r="O93" s="363"/>
      <c r="P93" s="350">
        <v>2013</v>
      </c>
      <c r="Q93" s="363">
        <v>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80">
        <f>AVERAGE(E94,H94,K94,N94,Q94)</f>
        <v>20</v>
      </c>
      <c r="C94" s="39"/>
      <c r="D94" s="43">
        <v>2014</v>
      </c>
      <c r="E94" s="19">
        <v>0</v>
      </c>
      <c r="F94" s="10"/>
      <c r="G94" s="43">
        <v>2014</v>
      </c>
      <c r="H94" s="144">
        <v>100</v>
      </c>
      <c r="I94" s="10" t="s">
        <v>1628</v>
      </c>
      <c r="J94" s="43">
        <v>2014</v>
      </c>
      <c r="K94" s="19">
        <v>0</v>
      </c>
      <c r="L94" s="10"/>
      <c r="M94" s="43">
        <v>2014</v>
      </c>
      <c r="N94" s="29">
        <v>0</v>
      </c>
      <c r="O94" s="10" t="s">
        <v>451</v>
      </c>
      <c r="P94" s="43">
        <v>2014</v>
      </c>
      <c r="Q94" s="29">
        <v>0</v>
      </c>
      <c r="R94" s="11"/>
    </row>
    <row r="95" spans="1:81" ht="24.75" customHeight="1">
      <c r="A95" s="43">
        <v>2015</v>
      </c>
      <c r="B95" s="80">
        <f>AVERAGE(E95,H95,K95,N95,Q95)</f>
        <v>20</v>
      </c>
      <c r="C95" s="80"/>
      <c r="D95" s="43">
        <v>2015</v>
      </c>
      <c r="E95" s="19">
        <v>0</v>
      </c>
      <c r="F95" s="10"/>
      <c r="G95" s="43">
        <v>2015</v>
      </c>
      <c r="H95" s="73">
        <v>100</v>
      </c>
      <c r="I95" s="10"/>
      <c r="J95" s="43">
        <v>2015</v>
      </c>
      <c r="K95" s="19">
        <v>0</v>
      </c>
      <c r="L95" s="10"/>
      <c r="M95" s="43">
        <v>2015</v>
      </c>
      <c r="N95" s="19">
        <v>0</v>
      </c>
      <c r="O95" s="10"/>
      <c r="P95" s="43">
        <v>2015</v>
      </c>
      <c r="Q95" s="19">
        <v>0</v>
      </c>
      <c r="R95" s="11"/>
    </row>
    <row r="96" spans="1:81" ht="24.75" customHeight="1">
      <c r="A96" s="43">
        <v>2016</v>
      </c>
      <c r="B96" s="80">
        <f>AVERAGE(E96,H96,K96,N96,Q96)</f>
        <v>20</v>
      </c>
      <c r="C96" s="80"/>
      <c r="D96" s="43">
        <v>2016</v>
      </c>
      <c r="E96" s="19">
        <v>0</v>
      </c>
      <c r="F96" s="10"/>
      <c r="G96" s="43">
        <v>2016</v>
      </c>
      <c r="H96" s="73">
        <v>100</v>
      </c>
      <c r="I96" s="10"/>
      <c r="J96" s="43">
        <v>2016</v>
      </c>
      <c r="K96" s="19">
        <v>0</v>
      </c>
      <c r="L96" s="10"/>
      <c r="M96" s="43">
        <v>2016</v>
      </c>
      <c r="N96" s="19">
        <v>0</v>
      </c>
      <c r="O96" s="10"/>
      <c r="P96" s="43">
        <v>2016</v>
      </c>
      <c r="Q96" s="19">
        <v>0</v>
      </c>
      <c r="R96" s="11"/>
    </row>
    <row r="97" spans="1:81" ht="24.75" customHeight="1">
      <c r="A97" s="43">
        <v>2017</v>
      </c>
      <c r="B97" s="80">
        <f t="shared" ref="B97:B99" si="19">AVERAGE(E97,H97,K97,N97,Q97)</f>
        <v>20</v>
      </c>
      <c r="C97" s="80"/>
      <c r="D97" s="43">
        <v>2017</v>
      </c>
      <c r="E97" s="19">
        <v>0</v>
      </c>
      <c r="F97" s="10"/>
      <c r="G97" s="43">
        <v>2017</v>
      </c>
      <c r="H97" s="73">
        <v>100</v>
      </c>
      <c r="I97" s="10"/>
      <c r="J97" s="43">
        <v>2017</v>
      </c>
      <c r="K97" s="19">
        <v>0</v>
      </c>
      <c r="L97" s="10"/>
      <c r="M97" s="43">
        <v>2017</v>
      </c>
      <c r="N97" s="19">
        <v>0</v>
      </c>
      <c r="O97" s="10"/>
      <c r="P97" s="43">
        <v>2017</v>
      </c>
      <c r="Q97" s="19">
        <v>0</v>
      </c>
      <c r="R97" s="11"/>
    </row>
    <row r="98" spans="1:81" ht="24.75" customHeight="1">
      <c r="A98" s="43">
        <v>2018</v>
      </c>
      <c r="B98" s="80">
        <f t="shared" si="19"/>
        <v>20</v>
      </c>
      <c r="C98" s="80"/>
      <c r="D98" s="43">
        <v>2018</v>
      </c>
      <c r="E98" s="19">
        <v>0</v>
      </c>
      <c r="F98" s="10"/>
      <c r="G98" s="43">
        <v>2018</v>
      </c>
      <c r="H98" s="73">
        <v>100</v>
      </c>
      <c r="I98" s="10"/>
      <c r="J98" s="43">
        <v>2018</v>
      </c>
      <c r="K98" s="19">
        <v>0</v>
      </c>
      <c r="L98" s="10"/>
      <c r="M98" s="43">
        <v>2018</v>
      </c>
      <c r="N98" s="19">
        <v>0</v>
      </c>
      <c r="O98" s="10"/>
      <c r="P98" s="43">
        <v>2018</v>
      </c>
      <c r="Q98" s="19">
        <v>0</v>
      </c>
      <c r="R98" s="11"/>
    </row>
    <row r="99" spans="1:81" ht="24.75" customHeight="1">
      <c r="A99" s="43">
        <v>2019</v>
      </c>
      <c r="B99" s="80">
        <f t="shared" si="19"/>
        <v>20</v>
      </c>
      <c r="C99" s="80"/>
      <c r="D99" s="43">
        <v>2019</v>
      </c>
      <c r="E99" s="19">
        <v>0</v>
      </c>
      <c r="F99" s="10"/>
      <c r="G99" s="43">
        <v>2019</v>
      </c>
      <c r="H99" s="73">
        <v>100</v>
      </c>
      <c r="I99" s="10"/>
      <c r="J99" s="43">
        <v>2019</v>
      </c>
      <c r="K99" s="19">
        <v>0</v>
      </c>
      <c r="L99" s="10"/>
      <c r="M99" s="43">
        <v>2019</v>
      </c>
      <c r="N99" s="19">
        <v>0</v>
      </c>
      <c r="O99" s="10"/>
      <c r="P99" s="43">
        <v>2019</v>
      </c>
      <c r="Q99" s="19">
        <v>0</v>
      </c>
      <c r="R99" s="11"/>
    </row>
    <row r="100" spans="1:81" ht="24.75" customHeight="1">
      <c r="H100" s="51"/>
      <c r="I100" s="51"/>
    </row>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452">
        <v>2007</v>
      </c>
      <c r="B108" s="80">
        <f t="shared" ref="B108:B110" si="20">AVERAGE(E108,((H108+K108)/2),((N108+Q108+T108)/3),W108)</f>
        <v>50</v>
      </c>
      <c r="C108" s="27"/>
      <c r="D108" s="452">
        <v>2007</v>
      </c>
      <c r="E108" s="459">
        <v>50</v>
      </c>
      <c r="F108" s="27" t="s">
        <v>5460</v>
      </c>
      <c r="G108" s="452">
        <v>2007</v>
      </c>
      <c r="H108" s="27">
        <v>0</v>
      </c>
      <c r="I108" s="27"/>
      <c r="J108" s="452">
        <v>2007</v>
      </c>
      <c r="K108" s="27">
        <v>0</v>
      </c>
      <c r="L108" s="27"/>
      <c r="M108" s="452">
        <v>2007</v>
      </c>
      <c r="N108" s="27">
        <v>50</v>
      </c>
      <c r="O108" s="27"/>
      <c r="P108" s="452">
        <v>2007</v>
      </c>
      <c r="Q108" s="27">
        <v>50</v>
      </c>
      <c r="R108" s="27"/>
      <c r="S108" s="452">
        <v>2007</v>
      </c>
      <c r="T108" s="27">
        <v>50</v>
      </c>
      <c r="U108" s="27"/>
      <c r="V108" s="452">
        <v>2007</v>
      </c>
      <c r="W108" s="27">
        <v>100</v>
      </c>
      <c r="X108" s="27"/>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452">
        <v>2008</v>
      </c>
      <c r="B109" s="80">
        <f t="shared" si="20"/>
        <v>50</v>
      </c>
      <c r="C109" s="27"/>
      <c r="D109" s="452">
        <v>2008</v>
      </c>
      <c r="E109" s="27">
        <v>50</v>
      </c>
      <c r="F109" s="27"/>
      <c r="G109" s="452">
        <v>2008</v>
      </c>
      <c r="H109" s="27">
        <v>0</v>
      </c>
      <c r="I109" s="27"/>
      <c r="J109" s="452">
        <v>2008</v>
      </c>
      <c r="K109" s="27">
        <v>0</v>
      </c>
      <c r="L109" s="27"/>
      <c r="M109" s="452">
        <v>2008</v>
      </c>
      <c r="N109" s="27">
        <v>50</v>
      </c>
      <c r="O109" s="27"/>
      <c r="P109" s="452">
        <v>2008</v>
      </c>
      <c r="Q109" s="27">
        <v>50</v>
      </c>
      <c r="R109" s="27"/>
      <c r="S109" s="452">
        <v>2008</v>
      </c>
      <c r="T109" s="27">
        <v>50</v>
      </c>
      <c r="U109" s="27"/>
      <c r="V109" s="452">
        <v>2008</v>
      </c>
      <c r="W109" s="27">
        <v>100</v>
      </c>
      <c r="X109" s="27"/>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452">
        <v>2009</v>
      </c>
      <c r="B110" s="80">
        <f t="shared" si="20"/>
        <v>50</v>
      </c>
      <c r="C110" s="27"/>
      <c r="D110" s="452">
        <v>2009</v>
      </c>
      <c r="E110" s="27">
        <v>50</v>
      </c>
      <c r="F110" s="27"/>
      <c r="G110" s="452">
        <v>2009</v>
      </c>
      <c r="H110" s="27">
        <v>0</v>
      </c>
      <c r="I110" s="27"/>
      <c r="J110" s="452">
        <v>2009</v>
      </c>
      <c r="K110" s="27">
        <v>0</v>
      </c>
      <c r="L110" s="27"/>
      <c r="M110" s="452">
        <v>2009</v>
      </c>
      <c r="N110" s="27">
        <v>50</v>
      </c>
      <c r="O110" s="27"/>
      <c r="P110" s="452">
        <v>2009</v>
      </c>
      <c r="Q110" s="27">
        <v>50</v>
      </c>
      <c r="R110" s="27"/>
      <c r="S110" s="452">
        <v>2009</v>
      </c>
      <c r="T110" s="27">
        <v>50</v>
      </c>
      <c r="U110" s="27"/>
      <c r="V110" s="452">
        <v>2009</v>
      </c>
      <c r="W110" s="27">
        <v>100</v>
      </c>
      <c r="X110" s="27"/>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80">
        <f t="shared" ref="B111:B114" si="21">AVERAGE(E111,((H111+K111)/2),((N111+Q111+T111)/3),W111)</f>
        <v>50</v>
      </c>
      <c r="C111" s="363"/>
      <c r="D111" s="350">
        <v>2010</v>
      </c>
      <c r="E111" s="363">
        <v>50</v>
      </c>
      <c r="F111" s="363"/>
      <c r="G111" s="350">
        <v>2010</v>
      </c>
      <c r="H111" s="363">
        <v>0</v>
      </c>
      <c r="I111" s="363"/>
      <c r="J111" s="350">
        <v>2010</v>
      </c>
      <c r="K111" s="363">
        <v>0</v>
      </c>
      <c r="L111" s="363"/>
      <c r="M111" s="350">
        <v>2010</v>
      </c>
      <c r="N111" s="363">
        <v>50</v>
      </c>
      <c r="O111" s="363"/>
      <c r="P111" s="350">
        <v>2010</v>
      </c>
      <c r="Q111" s="363">
        <v>50</v>
      </c>
      <c r="R111" s="363"/>
      <c r="S111" s="350">
        <v>2010</v>
      </c>
      <c r="T111" s="363">
        <v>50</v>
      </c>
      <c r="U111" s="363"/>
      <c r="V111" s="350">
        <v>2010</v>
      </c>
      <c r="W111" s="363">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80">
        <f t="shared" si="21"/>
        <v>50</v>
      </c>
      <c r="C112" s="363"/>
      <c r="D112" s="350">
        <v>2011</v>
      </c>
      <c r="E112" s="363">
        <v>50</v>
      </c>
      <c r="F112" s="363"/>
      <c r="G112" s="350">
        <v>2011</v>
      </c>
      <c r="H112" s="363">
        <v>0</v>
      </c>
      <c r="I112" s="363"/>
      <c r="J112" s="350">
        <v>2011</v>
      </c>
      <c r="K112" s="363">
        <v>0</v>
      </c>
      <c r="L112" s="363"/>
      <c r="M112" s="350">
        <v>2011</v>
      </c>
      <c r="N112" s="363">
        <v>50</v>
      </c>
      <c r="O112" s="363"/>
      <c r="P112" s="350">
        <v>2011</v>
      </c>
      <c r="Q112" s="363">
        <v>50</v>
      </c>
      <c r="R112" s="363"/>
      <c r="S112" s="350">
        <v>2011</v>
      </c>
      <c r="T112" s="363">
        <v>50</v>
      </c>
      <c r="U112" s="363"/>
      <c r="V112" s="350">
        <v>2011</v>
      </c>
      <c r="W112" s="410">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80">
        <f t="shared" si="21"/>
        <v>50</v>
      </c>
      <c r="C113" s="363"/>
      <c r="D113" s="350">
        <v>2012</v>
      </c>
      <c r="E113" s="363">
        <v>50</v>
      </c>
      <c r="F113" s="363"/>
      <c r="G113" s="350">
        <v>2012</v>
      </c>
      <c r="H113" s="363">
        <v>0</v>
      </c>
      <c r="I113" s="363"/>
      <c r="J113" s="350">
        <v>2012</v>
      </c>
      <c r="K113" s="363">
        <v>0</v>
      </c>
      <c r="L113" s="363"/>
      <c r="M113" s="350">
        <v>2012</v>
      </c>
      <c r="N113" s="363">
        <v>50</v>
      </c>
      <c r="O113" s="363"/>
      <c r="P113" s="350">
        <v>2012</v>
      </c>
      <c r="Q113" s="363">
        <v>50</v>
      </c>
      <c r="R113" s="363"/>
      <c r="S113" s="350">
        <v>2012</v>
      </c>
      <c r="T113" s="363">
        <v>50</v>
      </c>
      <c r="U113" s="363"/>
      <c r="V113" s="350">
        <v>2012</v>
      </c>
      <c r="W113" s="410">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80">
        <f t="shared" si="21"/>
        <v>50</v>
      </c>
      <c r="C114" s="363"/>
      <c r="D114" s="350">
        <v>2013</v>
      </c>
      <c r="E114" s="363">
        <v>50</v>
      </c>
      <c r="F114" s="363"/>
      <c r="G114" s="350">
        <v>2013</v>
      </c>
      <c r="H114" s="363">
        <v>0</v>
      </c>
      <c r="I114" s="363"/>
      <c r="J114" s="350">
        <v>2013</v>
      </c>
      <c r="K114" s="363">
        <v>0</v>
      </c>
      <c r="L114" s="363"/>
      <c r="M114" s="350">
        <v>2013</v>
      </c>
      <c r="N114" s="363">
        <v>50</v>
      </c>
      <c r="O114" s="363"/>
      <c r="P114" s="350">
        <v>2013</v>
      </c>
      <c r="Q114" s="363">
        <v>50</v>
      </c>
      <c r="R114" s="363"/>
      <c r="S114" s="350">
        <v>2013</v>
      </c>
      <c r="T114" s="363">
        <v>50</v>
      </c>
      <c r="U114" s="363"/>
      <c r="V114" s="350">
        <v>2013</v>
      </c>
      <c r="W114" s="410">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80">
        <f t="shared" ref="B115:B120" si="22">AVERAGE(E115,((H115+K115)/2),((N115+Q115+T115)/3),W115)</f>
        <v>50</v>
      </c>
      <c r="C115" s="39"/>
      <c r="D115" s="43">
        <v>2014</v>
      </c>
      <c r="E115" s="19">
        <v>50</v>
      </c>
      <c r="F115" s="10" t="s">
        <v>1629</v>
      </c>
      <c r="G115" s="43">
        <v>2014</v>
      </c>
      <c r="H115" s="19">
        <v>0</v>
      </c>
      <c r="I115" s="10" t="s">
        <v>1630</v>
      </c>
      <c r="J115" s="43">
        <v>2014</v>
      </c>
      <c r="K115" s="34">
        <v>0</v>
      </c>
      <c r="L115" s="10" t="s">
        <v>450</v>
      </c>
      <c r="M115" s="43">
        <v>2014</v>
      </c>
      <c r="N115" s="34">
        <v>50</v>
      </c>
      <c r="O115" s="10" t="s">
        <v>449</v>
      </c>
      <c r="P115" s="43">
        <v>2014</v>
      </c>
      <c r="Q115" s="34">
        <v>50</v>
      </c>
      <c r="R115" s="10"/>
      <c r="S115" s="43">
        <v>2014</v>
      </c>
      <c r="T115" s="34">
        <v>50</v>
      </c>
      <c r="U115" s="10" t="s">
        <v>448</v>
      </c>
      <c r="V115" s="43">
        <v>2014</v>
      </c>
      <c r="W115" s="29">
        <v>100</v>
      </c>
      <c r="X115" s="11" t="s">
        <v>1631</v>
      </c>
    </row>
    <row r="116" spans="1:81" ht="24.75" customHeight="1">
      <c r="A116" s="43">
        <v>2015</v>
      </c>
      <c r="B116" s="80">
        <f t="shared" si="22"/>
        <v>50</v>
      </c>
      <c r="C116" s="80"/>
      <c r="D116" s="43">
        <v>2015</v>
      </c>
      <c r="E116" s="19">
        <v>50</v>
      </c>
      <c r="F116" s="10"/>
      <c r="G116" s="43">
        <v>2015</v>
      </c>
      <c r="H116" s="19">
        <v>0</v>
      </c>
      <c r="I116" s="10"/>
      <c r="J116" s="43">
        <v>2015</v>
      </c>
      <c r="K116" s="19">
        <v>0</v>
      </c>
      <c r="L116" s="10"/>
      <c r="M116" s="43">
        <v>2015</v>
      </c>
      <c r="N116" s="19">
        <v>50</v>
      </c>
      <c r="O116" s="10"/>
      <c r="P116" s="43">
        <v>2015</v>
      </c>
      <c r="Q116" s="19">
        <v>50</v>
      </c>
      <c r="R116" s="10"/>
      <c r="S116" s="43">
        <v>2015</v>
      </c>
      <c r="T116" s="19">
        <v>50</v>
      </c>
      <c r="U116" s="10"/>
      <c r="V116" s="43">
        <v>2015</v>
      </c>
      <c r="W116" s="19">
        <v>100</v>
      </c>
      <c r="X116" s="11"/>
    </row>
    <row r="117" spans="1:81" ht="24.75" customHeight="1">
      <c r="A117" s="43">
        <v>2016</v>
      </c>
      <c r="B117" s="80">
        <f t="shared" si="22"/>
        <v>50</v>
      </c>
      <c r="C117" s="80"/>
      <c r="D117" s="43">
        <v>2016</v>
      </c>
      <c r="E117" s="19">
        <v>50</v>
      </c>
      <c r="F117" s="10"/>
      <c r="G117" s="43">
        <v>2016</v>
      </c>
      <c r="H117" s="19">
        <v>0</v>
      </c>
      <c r="I117" s="10"/>
      <c r="J117" s="43">
        <v>2016</v>
      </c>
      <c r="K117" s="19">
        <v>0</v>
      </c>
      <c r="L117" s="10"/>
      <c r="M117" s="43">
        <v>2016</v>
      </c>
      <c r="N117" s="19">
        <v>50</v>
      </c>
      <c r="O117" s="10"/>
      <c r="P117" s="43">
        <v>2016</v>
      </c>
      <c r="Q117" s="19">
        <v>50</v>
      </c>
      <c r="R117" s="10"/>
      <c r="S117" s="43">
        <v>2016</v>
      </c>
      <c r="T117" s="19">
        <v>50</v>
      </c>
      <c r="U117" s="10"/>
      <c r="V117" s="43">
        <v>2016</v>
      </c>
      <c r="W117" s="19">
        <v>100</v>
      </c>
      <c r="X117" s="11"/>
    </row>
    <row r="118" spans="1:81" ht="24.75" customHeight="1">
      <c r="A118" s="43">
        <v>2017</v>
      </c>
      <c r="B118" s="80">
        <f t="shared" si="22"/>
        <v>50</v>
      </c>
      <c r="C118" s="80"/>
      <c r="D118" s="43">
        <v>2017</v>
      </c>
      <c r="E118" s="19">
        <v>50</v>
      </c>
      <c r="F118" s="10"/>
      <c r="G118" s="43">
        <v>2017</v>
      </c>
      <c r="H118" s="19">
        <v>0</v>
      </c>
      <c r="I118" s="10"/>
      <c r="J118" s="43">
        <v>2017</v>
      </c>
      <c r="K118" s="19">
        <v>0</v>
      </c>
      <c r="L118" s="10"/>
      <c r="M118" s="43">
        <v>2017</v>
      </c>
      <c r="N118" s="19">
        <v>50</v>
      </c>
      <c r="O118" s="10"/>
      <c r="P118" s="43">
        <v>2017</v>
      </c>
      <c r="Q118" s="19">
        <v>50</v>
      </c>
      <c r="R118" s="10"/>
      <c r="S118" s="43">
        <v>2017</v>
      </c>
      <c r="T118" s="19">
        <v>50</v>
      </c>
      <c r="U118" s="10"/>
      <c r="V118" s="43">
        <v>2017</v>
      </c>
      <c r="W118" s="19">
        <v>100</v>
      </c>
      <c r="X118" s="11"/>
    </row>
    <row r="119" spans="1:81" ht="24.75" customHeight="1">
      <c r="A119" s="43">
        <v>2018</v>
      </c>
      <c r="B119" s="80">
        <f t="shared" si="22"/>
        <v>50</v>
      </c>
      <c r="C119" s="80"/>
      <c r="D119" s="43">
        <v>2018</v>
      </c>
      <c r="E119" s="19">
        <v>50</v>
      </c>
      <c r="F119" s="10"/>
      <c r="G119" s="43">
        <v>2018</v>
      </c>
      <c r="H119" s="19">
        <v>0</v>
      </c>
      <c r="I119" s="10"/>
      <c r="J119" s="43">
        <v>2018</v>
      </c>
      <c r="K119" s="19">
        <v>0</v>
      </c>
      <c r="L119" s="10"/>
      <c r="M119" s="43">
        <v>2018</v>
      </c>
      <c r="N119" s="19">
        <v>50</v>
      </c>
      <c r="O119" s="10"/>
      <c r="P119" s="43">
        <v>2018</v>
      </c>
      <c r="Q119" s="19">
        <v>50</v>
      </c>
      <c r="R119" s="10"/>
      <c r="S119" s="43">
        <v>2018</v>
      </c>
      <c r="T119" s="19">
        <v>50</v>
      </c>
      <c r="U119" s="10"/>
      <c r="V119" s="43">
        <v>2018</v>
      </c>
      <c r="W119" s="19">
        <v>100</v>
      </c>
      <c r="X119" s="11"/>
    </row>
    <row r="120" spans="1:81" ht="24.75" customHeight="1">
      <c r="A120" s="43">
        <v>2019</v>
      </c>
      <c r="B120" s="80">
        <f t="shared" si="22"/>
        <v>50</v>
      </c>
      <c r="C120" s="80"/>
      <c r="D120" s="43">
        <v>2019</v>
      </c>
      <c r="E120" s="19">
        <v>50</v>
      </c>
      <c r="F120" s="10"/>
      <c r="G120" s="43">
        <v>2019</v>
      </c>
      <c r="H120" s="19">
        <v>0</v>
      </c>
      <c r="I120" s="10"/>
      <c r="J120" s="43">
        <v>2019</v>
      </c>
      <c r="K120" s="19">
        <v>0</v>
      </c>
      <c r="L120" s="10"/>
      <c r="M120" s="43">
        <v>2019</v>
      </c>
      <c r="N120" s="19">
        <v>50</v>
      </c>
      <c r="O120" s="10"/>
      <c r="P120" s="43">
        <v>2019</v>
      </c>
      <c r="Q120" s="19">
        <v>50</v>
      </c>
      <c r="R120" s="10"/>
      <c r="S120" s="43">
        <v>2019</v>
      </c>
      <c r="T120" s="19">
        <v>50</v>
      </c>
      <c r="U120" s="10"/>
      <c r="V120" s="43">
        <v>2019</v>
      </c>
      <c r="W120" s="19">
        <v>100</v>
      </c>
      <c r="X120" s="209" t="s">
        <v>1632</v>
      </c>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452">
        <v>2007</v>
      </c>
      <c r="B129" s="80">
        <f t="shared" ref="B129:B131" si="23">AVERAGE(E129,H129,K129,Z129)</f>
        <v>15.625</v>
      </c>
      <c r="C129" s="27"/>
      <c r="D129" s="452">
        <v>2007</v>
      </c>
      <c r="E129" s="27">
        <v>0</v>
      </c>
      <c r="F129" s="27" t="s">
        <v>1633</v>
      </c>
      <c r="G129" s="452">
        <v>2007</v>
      </c>
      <c r="H129" s="27">
        <v>0</v>
      </c>
      <c r="I129" s="27"/>
      <c r="J129" s="452">
        <v>2007</v>
      </c>
      <c r="K129" s="316">
        <f t="shared" ref="K129:K131" si="24">AVERAGE(N129,Q129,T129,W129)</f>
        <v>12.5</v>
      </c>
      <c r="L129" s="27"/>
      <c r="M129" s="452">
        <v>2007</v>
      </c>
      <c r="N129" s="27">
        <v>50</v>
      </c>
      <c r="O129" s="27"/>
      <c r="P129" s="452">
        <v>2007</v>
      </c>
      <c r="Q129" s="27">
        <v>0</v>
      </c>
      <c r="R129" s="27" t="s">
        <v>5455</v>
      </c>
      <c r="S129" s="452">
        <v>2007</v>
      </c>
      <c r="T129" s="27">
        <v>0</v>
      </c>
      <c r="U129" s="27" t="s">
        <v>5456</v>
      </c>
      <c r="V129" s="452">
        <v>2007</v>
      </c>
      <c r="W129" s="27">
        <v>0</v>
      </c>
      <c r="X129" s="27" t="s">
        <v>446</v>
      </c>
      <c r="Y129" s="452">
        <v>2007</v>
      </c>
      <c r="Z129" s="27">
        <v>50</v>
      </c>
      <c r="AA129" s="27"/>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452">
        <v>2008</v>
      </c>
      <c r="B130" s="80">
        <f t="shared" si="23"/>
        <v>15.625</v>
      </c>
      <c r="C130" s="27"/>
      <c r="D130" s="452">
        <v>2008</v>
      </c>
      <c r="E130" s="27">
        <v>0</v>
      </c>
      <c r="F130" s="27"/>
      <c r="G130" s="452">
        <v>2008</v>
      </c>
      <c r="H130" s="27">
        <v>0</v>
      </c>
      <c r="I130" s="27"/>
      <c r="J130" s="452">
        <v>2008</v>
      </c>
      <c r="K130" s="316">
        <f t="shared" si="24"/>
        <v>12.5</v>
      </c>
      <c r="L130" s="27"/>
      <c r="M130" s="452">
        <v>2008</v>
      </c>
      <c r="N130" s="27">
        <v>50</v>
      </c>
      <c r="O130" s="27"/>
      <c r="P130" s="452">
        <v>2008</v>
      </c>
      <c r="Q130" s="27">
        <v>0</v>
      </c>
      <c r="R130" s="27"/>
      <c r="S130" s="452">
        <v>2008</v>
      </c>
      <c r="T130" s="27">
        <v>0</v>
      </c>
      <c r="U130" s="27"/>
      <c r="V130" s="452">
        <v>2008</v>
      </c>
      <c r="W130" s="27">
        <v>0</v>
      </c>
      <c r="X130" s="27"/>
      <c r="Y130" s="452">
        <v>2008</v>
      </c>
      <c r="Z130" s="27">
        <v>50</v>
      </c>
      <c r="AA130" s="27"/>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452">
        <v>2009</v>
      </c>
      <c r="B131" s="80">
        <f t="shared" si="23"/>
        <v>15.625</v>
      </c>
      <c r="C131" s="27"/>
      <c r="D131" s="452">
        <v>2009</v>
      </c>
      <c r="E131" s="27">
        <v>0</v>
      </c>
      <c r="F131" s="27"/>
      <c r="G131" s="452">
        <v>2009</v>
      </c>
      <c r="H131" s="27">
        <v>0</v>
      </c>
      <c r="I131" s="27"/>
      <c r="J131" s="452">
        <v>2009</v>
      </c>
      <c r="K131" s="316">
        <f t="shared" si="24"/>
        <v>12.5</v>
      </c>
      <c r="L131" s="27"/>
      <c r="M131" s="452">
        <v>2009</v>
      </c>
      <c r="N131" s="27">
        <v>50</v>
      </c>
      <c r="O131" s="27"/>
      <c r="P131" s="452">
        <v>2009</v>
      </c>
      <c r="Q131" s="27">
        <v>0</v>
      </c>
      <c r="R131" s="27"/>
      <c r="S131" s="452">
        <v>2009</v>
      </c>
      <c r="T131" s="27">
        <v>0</v>
      </c>
      <c r="U131" s="27" t="s">
        <v>5457</v>
      </c>
      <c r="V131" s="452">
        <v>2009</v>
      </c>
      <c r="W131" s="27">
        <v>0</v>
      </c>
      <c r="X131" s="27"/>
      <c r="Y131" s="452">
        <v>2009</v>
      </c>
      <c r="Z131" s="27">
        <v>50</v>
      </c>
      <c r="AA131" s="27"/>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80">
        <f t="shared" ref="B132:B135" si="25">AVERAGE(E132,H132,K132,Z132)</f>
        <v>15.625</v>
      </c>
      <c r="C132" s="363"/>
      <c r="D132" s="350">
        <v>2010</v>
      </c>
      <c r="E132" s="363">
        <v>0</v>
      </c>
      <c r="F132" s="363"/>
      <c r="G132" s="350">
        <v>2010</v>
      </c>
      <c r="H132" s="363">
        <v>0</v>
      </c>
      <c r="I132" s="363"/>
      <c r="J132" s="350">
        <v>2010</v>
      </c>
      <c r="K132" s="8">
        <f t="shared" ref="K132:K135" si="26">AVERAGE(N132,Q132,T132,W132)</f>
        <v>12.5</v>
      </c>
      <c r="L132" s="363"/>
      <c r="M132" s="350">
        <v>2010</v>
      </c>
      <c r="N132" s="363">
        <v>50</v>
      </c>
      <c r="O132" s="363" t="s">
        <v>5453</v>
      </c>
      <c r="P132" s="350">
        <v>2010</v>
      </c>
      <c r="Q132" s="363">
        <v>0</v>
      </c>
      <c r="R132" s="363"/>
      <c r="S132" s="350">
        <v>2010</v>
      </c>
      <c r="T132" s="363">
        <v>0</v>
      </c>
      <c r="U132" s="363"/>
      <c r="V132" s="350">
        <v>2010</v>
      </c>
      <c r="W132" s="363">
        <v>0</v>
      </c>
      <c r="X132" s="363"/>
      <c r="Y132" s="350">
        <v>2010</v>
      </c>
      <c r="Z132" s="363">
        <v>50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80">
        <f t="shared" si="25"/>
        <v>12.5</v>
      </c>
      <c r="C133" s="363"/>
      <c r="D133" s="350">
        <v>2011</v>
      </c>
      <c r="E133" s="363">
        <v>0</v>
      </c>
      <c r="F133" s="363"/>
      <c r="G133" s="350">
        <v>2011</v>
      </c>
      <c r="H133" s="363">
        <v>0</v>
      </c>
      <c r="I133" s="363"/>
      <c r="J133" s="350">
        <v>2011</v>
      </c>
      <c r="K133" s="8">
        <f t="shared" si="26"/>
        <v>0</v>
      </c>
      <c r="L133" s="363"/>
      <c r="M133" s="350">
        <v>2011</v>
      </c>
      <c r="N133" s="363">
        <v>0</v>
      </c>
      <c r="O133" s="363" t="s">
        <v>5454</v>
      </c>
      <c r="P133" s="350">
        <v>2011</v>
      </c>
      <c r="Q133" s="363">
        <v>0</v>
      </c>
      <c r="R133" s="363"/>
      <c r="S133" s="350">
        <v>2011</v>
      </c>
      <c r="T133" s="363">
        <v>0</v>
      </c>
      <c r="U133" s="363"/>
      <c r="V133" s="350">
        <v>2011</v>
      </c>
      <c r="W133" s="363">
        <v>0</v>
      </c>
      <c r="X133" s="363"/>
      <c r="Y133" s="350">
        <v>2011</v>
      </c>
      <c r="Z133" s="363">
        <v>50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80">
        <f t="shared" si="25"/>
        <v>12.5</v>
      </c>
      <c r="C134" s="363"/>
      <c r="D134" s="350">
        <v>2012</v>
      </c>
      <c r="E134" s="363">
        <v>0</v>
      </c>
      <c r="F134" s="363"/>
      <c r="G134" s="350">
        <v>2012</v>
      </c>
      <c r="H134" s="363">
        <v>0</v>
      </c>
      <c r="I134" s="363"/>
      <c r="J134" s="350">
        <v>2012</v>
      </c>
      <c r="K134" s="8">
        <f t="shared" si="26"/>
        <v>0</v>
      </c>
      <c r="L134" s="363"/>
      <c r="M134" s="350">
        <v>2012</v>
      </c>
      <c r="N134" s="363">
        <v>0</v>
      </c>
      <c r="O134" s="363"/>
      <c r="P134" s="350">
        <v>2012</v>
      </c>
      <c r="Q134" s="363">
        <v>0</v>
      </c>
      <c r="R134" s="363"/>
      <c r="S134" s="350">
        <v>2012</v>
      </c>
      <c r="T134" s="363">
        <v>0</v>
      </c>
      <c r="U134" s="363"/>
      <c r="V134" s="350">
        <v>2012</v>
      </c>
      <c r="W134" s="363">
        <v>0</v>
      </c>
      <c r="X134" s="363"/>
      <c r="Y134" s="350">
        <v>2012</v>
      </c>
      <c r="Z134" s="363">
        <v>50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80">
        <f t="shared" si="25"/>
        <v>12.5</v>
      </c>
      <c r="C135" s="363"/>
      <c r="D135" s="350">
        <v>2013</v>
      </c>
      <c r="E135" s="363">
        <v>0</v>
      </c>
      <c r="F135" s="363"/>
      <c r="G135" s="350">
        <v>2013</v>
      </c>
      <c r="H135" s="363">
        <v>0</v>
      </c>
      <c r="I135" s="363"/>
      <c r="J135" s="350">
        <v>2013</v>
      </c>
      <c r="K135" s="8">
        <f t="shared" si="26"/>
        <v>0</v>
      </c>
      <c r="L135" s="363"/>
      <c r="M135" s="350">
        <v>2013</v>
      </c>
      <c r="N135" s="363">
        <v>0</v>
      </c>
      <c r="O135" s="363"/>
      <c r="P135" s="350">
        <v>2013</v>
      </c>
      <c r="Q135" s="363">
        <v>0</v>
      </c>
      <c r="R135" s="363"/>
      <c r="S135" s="350">
        <v>2013</v>
      </c>
      <c r="T135" s="363">
        <v>0</v>
      </c>
      <c r="U135" s="363" t="s">
        <v>5458</v>
      </c>
      <c r="V135" s="350">
        <v>2013</v>
      </c>
      <c r="W135" s="363">
        <v>0</v>
      </c>
      <c r="X135" s="363"/>
      <c r="Y135" s="350">
        <v>2013</v>
      </c>
      <c r="Z135" s="363">
        <v>50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80">
        <f t="shared" ref="B136:B141" si="27">AVERAGE(E136,H136,K136,Z136)</f>
        <v>12.5</v>
      </c>
      <c r="C136" s="80"/>
      <c r="D136" s="43">
        <v>2014</v>
      </c>
      <c r="E136" s="34">
        <v>0</v>
      </c>
      <c r="F136" s="10" t="s">
        <v>1633</v>
      </c>
      <c r="G136" s="43">
        <v>2014</v>
      </c>
      <c r="H136" s="29">
        <v>0</v>
      </c>
      <c r="I136" s="10" t="s">
        <v>1634</v>
      </c>
      <c r="J136" s="43">
        <v>2014</v>
      </c>
      <c r="K136" s="8">
        <f t="shared" ref="K136:K141" si="28">AVERAGE(N136,Q136,T136,W136)</f>
        <v>0</v>
      </c>
      <c r="L136" s="19"/>
      <c r="M136" s="43">
        <v>2014</v>
      </c>
      <c r="N136" s="34">
        <v>0</v>
      </c>
      <c r="O136" s="10" t="s">
        <v>1635</v>
      </c>
      <c r="P136" s="43">
        <v>2014</v>
      </c>
      <c r="Q136" s="34">
        <v>0</v>
      </c>
      <c r="R136" s="10" t="s">
        <v>447</v>
      </c>
      <c r="S136" s="43">
        <v>2014</v>
      </c>
      <c r="T136" s="8">
        <v>0</v>
      </c>
      <c r="U136" s="10"/>
      <c r="V136" s="43">
        <v>2014</v>
      </c>
      <c r="W136" s="8">
        <v>0</v>
      </c>
      <c r="X136" s="10" t="s">
        <v>446</v>
      </c>
      <c r="Y136" s="350">
        <v>2014</v>
      </c>
      <c r="Z136" s="19">
        <v>50</v>
      </c>
      <c r="AA136" s="11" t="s">
        <v>1636</v>
      </c>
    </row>
    <row r="137" spans="1:81" ht="24.75" customHeight="1">
      <c r="A137" s="43">
        <v>2015</v>
      </c>
      <c r="B137" s="80">
        <f t="shared" si="27"/>
        <v>12.5</v>
      </c>
      <c r="C137" s="80"/>
      <c r="D137" s="43">
        <v>2015</v>
      </c>
      <c r="E137" s="19">
        <v>0</v>
      </c>
      <c r="F137" s="10"/>
      <c r="G137" s="43">
        <v>2015</v>
      </c>
      <c r="H137" s="19">
        <v>0</v>
      </c>
      <c r="I137" s="10"/>
      <c r="J137" s="43">
        <v>2015</v>
      </c>
      <c r="K137" s="8">
        <f t="shared" si="28"/>
        <v>0</v>
      </c>
      <c r="L137" s="19"/>
      <c r="M137" s="43">
        <v>2015</v>
      </c>
      <c r="N137" s="19">
        <v>0</v>
      </c>
      <c r="O137" s="10"/>
      <c r="P137" s="43">
        <v>2015</v>
      </c>
      <c r="Q137" s="19">
        <v>0</v>
      </c>
      <c r="R137" s="10"/>
      <c r="S137" s="43">
        <v>2015</v>
      </c>
      <c r="T137" s="19">
        <v>0</v>
      </c>
      <c r="U137" s="10"/>
      <c r="V137" s="43">
        <v>2015</v>
      </c>
      <c r="W137" s="19">
        <v>0</v>
      </c>
      <c r="X137" s="10"/>
      <c r="Y137" s="350">
        <v>2015</v>
      </c>
      <c r="Z137" s="19">
        <v>50</v>
      </c>
      <c r="AA137" s="11"/>
    </row>
    <row r="138" spans="1:81" ht="24.75" customHeight="1">
      <c r="A138" s="43">
        <v>2016</v>
      </c>
      <c r="B138" s="80">
        <f t="shared" si="27"/>
        <v>12.5</v>
      </c>
      <c r="C138" s="80"/>
      <c r="D138" s="43">
        <v>2016</v>
      </c>
      <c r="E138" s="19">
        <v>0</v>
      </c>
      <c r="F138" s="10"/>
      <c r="G138" s="43">
        <v>2016</v>
      </c>
      <c r="H138" s="19">
        <v>0</v>
      </c>
      <c r="I138" s="10"/>
      <c r="J138" s="43">
        <v>2016</v>
      </c>
      <c r="K138" s="8">
        <f t="shared" si="28"/>
        <v>0</v>
      </c>
      <c r="L138" s="19"/>
      <c r="M138" s="43">
        <v>2016</v>
      </c>
      <c r="N138" s="19">
        <v>0</v>
      </c>
      <c r="O138" s="10"/>
      <c r="P138" s="43">
        <v>2016</v>
      </c>
      <c r="Q138" s="19">
        <v>0</v>
      </c>
      <c r="R138" s="10"/>
      <c r="S138" s="43">
        <v>2016</v>
      </c>
      <c r="T138" s="19">
        <v>0</v>
      </c>
      <c r="U138" s="10"/>
      <c r="V138" s="43">
        <v>2016</v>
      </c>
      <c r="W138" s="19">
        <v>0</v>
      </c>
      <c r="X138" s="10"/>
      <c r="Y138" s="350">
        <v>2016</v>
      </c>
      <c r="Z138" s="19">
        <v>50</v>
      </c>
      <c r="AA138" s="11"/>
    </row>
    <row r="139" spans="1:81" ht="24.75" customHeight="1">
      <c r="A139" s="43">
        <v>2017</v>
      </c>
      <c r="B139" s="80">
        <f t="shared" si="27"/>
        <v>12.5</v>
      </c>
      <c r="C139" s="80"/>
      <c r="D139" s="43">
        <v>2017</v>
      </c>
      <c r="E139" s="19">
        <v>0</v>
      </c>
      <c r="F139" s="10"/>
      <c r="G139" s="43">
        <v>2017</v>
      </c>
      <c r="H139" s="19">
        <v>0</v>
      </c>
      <c r="I139" s="10"/>
      <c r="J139" s="43">
        <v>2017</v>
      </c>
      <c r="K139" s="8">
        <f t="shared" si="28"/>
        <v>0</v>
      </c>
      <c r="L139" s="19"/>
      <c r="M139" s="43">
        <v>2017</v>
      </c>
      <c r="N139" s="19">
        <v>0</v>
      </c>
      <c r="O139" s="10" t="s">
        <v>445</v>
      </c>
      <c r="P139" s="43">
        <v>2017</v>
      </c>
      <c r="Q139" s="19">
        <v>0</v>
      </c>
      <c r="R139" s="10"/>
      <c r="S139" s="43">
        <v>2017</v>
      </c>
      <c r="T139" s="19">
        <v>0</v>
      </c>
      <c r="U139" s="10"/>
      <c r="V139" s="43">
        <v>2017</v>
      </c>
      <c r="W139" s="19">
        <v>0</v>
      </c>
      <c r="X139" s="10"/>
      <c r="Y139" s="350">
        <v>2017</v>
      </c>
      <c r="Z139" s="19">
        <v>50</v>
      </c>
      <c r="AA139" s="11"/>
    </row>
    <row r="140" spans="1:81" ht="24.75" customHeight="1">
      <c r="A140" s="43">
        <v>2018</v>
      </c>
      <c r="B140" s="80">
        <f t="shared" si="27"/>
        <v>12.5</v>
      </c>
      <c r="C140" s="80"/>
      <c r="D140" s="43">
        <v>2018</v>
      </c>
      <c r="E140" s="19">
        <v>0</v>
      </c>
      <c r="F140" s="10" t="s">
        <v>1637</v>
      </c>
      <c r="G140" s="43">
        <v>2018</v>
      </c>
      <c r="H140" s="19">
        <v>0</v>
      </c>
      <c r="I140" s="10"/>
      <c r="J140" s="43">
        <v>2018</v>
      </c>
      <c r="K140" s="8">
        <f t="shared" si="28"/>
        <v>0</v>
      </c>
      <c r="L140" s="19"/>
      <c r="M140" s="43">
        <v>2018</v>
      </c>
      <c r="N140" s="19">
        <v>0</v>
      </c>
      <c r="O140" s="10"/>
      <c r="P140" s="43">
        <v>2018</v>
      </c>
      <c r="Q140" s="19">
        <v>0</v>
      </c>
      <c r="R140" s="10"/>
      <c r="S140" s="43">
        <v>2018</v>
      </c>
      <c r="T140" s="19">
        <v>0</v>
      </c>
      <c r="U140" s="10"/>
      <c r="V140" s="43">
        <v>2018</v>
      </c>
      <c r="W140" s="19">
        <v>0</v>
      </c>
      <c r="X140" s="10"/>
      <c r="Y140" s="350">
        <v>2018</v>
      </c>
      <c r="Z140" s="19">
        <v>50</v>
      </c>
      <c r="AA140" s="11"/>
    </row>
    <row r="141" spans="1:81" ht="24.75" customHeight="1">
      <c r="A141" s="43">
        <v>2019</v>
      </c>
      <c r="B141" s="80">
        <f t="shared" si="27"/>
        <v>12.5</v>
      </c>
      <c r="C141" s="80"/>
      <c r="D141" s="43">
        <v>2019</v>
      </c>
      <c r="E141" s="19">
        <v>0</v>
      </c>
      <c r="F141" s="10"/>
      <c r="G141" s="43">
        <v>2019</v>
      </c>
      <c r="H141" s="19">
        <v>0</v>
      </c>
      <c r="I141" s="10"/>
      <c r="J141" s="43">
        <v>2019</v>
      </c>
      <c r="K141" s="8">
        <f t="shared" si="28"/>
        <v>0</v>
      </c>
      <c r="L141" s="19"/>
      <c r="M141" s="43">
        <v>2019</v>
      </c>
      <c r="N141" s="19">
        <v>0</v>
      </c>
      <c r="O141" s="10"/>
      <c r="P141" s="43">
        <v>2019</v>
      </c>
      <c r="Q141" s="19">
        <v>0</v>
      </c>
      <c r="R141" s="10"/>
      <c r="S141" s="43">
        <v>2019</v>
      </c>
      <c r="T141" s="19">
        <v>0</v>
      </c>
      <c r="U141" s="10"/>
      <c r="V141" s="43">
        <v>2019</v>
      </c>
      <c r="W141" s="19">
        <v>0</v>
      </c>
      <c r="X141" s="10"/>
      <c r="Y141" s="350">
        <v>2019</v>
      </c>
      <c r="Z141" s="19">
        <v>50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4787</v>
      </c>
      <c r="X148" s="611"/>
      <c r="Y148" s="350" t="s">
        <v>78</v>
      </c>
      <c r="Z148" s="580" t="s">
        <v>4378</v>
      </c>
      <c r="AA148" s="580"/>
      <c r="AB148" s="350" t="s">
        <v>78</v>
      </c>
      <c r="AC148" s="580" t="s">
        <v>4788</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452">
        <v>2007</v>
      </c>
      <c r="B150" s="80">
        <f t="shared" ref="B150:B152" si="29">AVERAGE(E150,H150, W150,((Z150+AC150+AF150)/3))</f>
        <v>53.125</v>
      </c>
      <c r="C150" s="27"/>
      <c r="D150" s="452">
        <v>2007</v>
      </c>
      <c r="E150" s="27">
        <v>50</v>
      </c>
      <c r="F150" s="27"/>
      <c r="G150" s="452">
        <v>2007</v>
      </c>
      <c r="H150" s="316">
        <f t="shared" ref="H150:H151" si="30">AVERAGE(K150,N150,Q150,T150)</f>
        <v>62.5</v>
      </c>
      <c r="I150" s="27"/>
      <c r="J150" s="452">
        <v>2007</v>
      </c>
      <c r="K150" s="27">
        <v>100</v>
      </c>
      <c r="L150" s="27"/>
      <c r="M150" s="452">
        <v>2007</v>
      </c>
      <c r="N150" s="27">
        <v>50</v>
      </c>
      <c r="O150" s="27"/>
      <c r="P150" s="452">
        <v>2007</v>
      </c>
      <c r="Q150" s="27">
        <v>50</v>
      </c>
      <c r="R150" s="27"/>
      <c r="S150" s="452">
        <v>2007</v>
      </c>
      <c r="T150" s="27">
        <v>50</v>
      </c>
      <c r="U150" s="27"/>
      <c r="V150" s="452">
        <v>2007</v>
      </c>
      <c r="W150" s="27">
        <v>50</v>
      </c>
      <c r="X150" s="27"/>
      <c r="Y150" s="452">
        <v>2007</v>
      </c>
      <c r="Z150" s="27">
        <v>50</v>
      </c>
      <c r="AA150" s="27"/>
      <c r="AB150" s="452">
        <v>2007</v>
      </c>
      <c r="AC150" s="27">
        <v>100</v>
      </c>
      <c r="AD150" s="27"/>
      <c r="AE150" s="452">
        <v>2007</v>
      </c>
      <c r="AF150" s="27">
        <v>0</v>
      </c>
      <c r="AG150" s="27"/>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452">
        <v>2008</v>
      </c>
      <c r="B151" s="80">
        <f t="shared" si="29"/>
        <v>53.125</v>
      </c>
      <c r="C151" s="27"/>
      <c r="D151" s="452">
        <v>2008</v>
      </c>
      <c r="E151" s="27">
        <v>50</v>
      </c>
      <c r="F151" s="27"/>
      <c r="G151" s="452">
        <v>2008</v>
      </c>
      <c r="H151" s="316">
        <f t="shared" si="30"/>
        <v>62.5</v>
      </c>
      <c r="I151" s="27"/>
      <c r="J151" s="452">
        <v>2008</v>
      </c>
      <c r="K151" s="27">
        <v>100</v>
      </c>
      <c r="L151" s="27" t="s">
        <v>444</v>
      </c>
      <c r="M151" s="452">
        <v>2008</v>
      </c>
      <c r="N151" s="27">
        <v>50</v>
      </c>
      <c r="O151" s="27"/>
      <c r="P151" s="452">
        <v>2008</v>
      </c>
      <c r="Q151" s="27">
        <v>50</v>
      </c>
      <c r="R151" s="27"/>
      <c r="S151" s="452">
        <v>2008</v>
      </c>
      <c r="T151" s="27">
        <v>50</v>
      </c>
      <c r="U151" s="27"/>
      <c r="V151" s="452">
        <v>2008</v>
      </c>
      <c r="W151" s="27">
        <v>50</v>
      </c>
      <c r="X151" s="27"/>
      <c r="Y151" s="452">
        <v>2008</v>
      </c>
      <c r="Z151" s="27">
        <v>50</v>
      </c>
      <c r="AA151" s="27"/>
      <c r="AB151" s="452">
        <v>2008</v>
      </c>
      <c r="AC151" s="27">
        <v>100</v>
      </c>
      <c r="AD151" s="27"/>
      <c r="AE151" s="452">
        <v>2008</v>
      </c>
      <c r="AF151" s="27">
        <v>0</v>
      </c>
      <c r="AG151" s="27"/>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452">
        <v>2009</v>
      </c>
      <c r="B152" s="80">
        <f t="shared" si="29"/>
        <v>53.125</v>
      </c>
      <c r="C152" s="27"/>
      <c r="D152" s="452">
        <v>2009</v>
      </c>
      <c r="E152" s="27">
        <v>50</v>
      </c>
      <c r="F152" s="27"/>
      <c r="G152" s="452">
        <v>2009</v>
      </c>
      <c r="H152" s="316">
        <f>AVERAGE(K152,N152,Q152,T152)</f>
        <v>62.5</v>
      </c>
      <c r="I152" s="27"/>
      <c r="J152" s="452">
        <v>2009</v>
      </c>
      <c r="K152" s="27">
        <v>100</v>
      </c>
      <c r="L152" s="27"/>
      <c r="M152" s="452">
        <v>2009</v>
      </c>
      <c r="N152" s="27">
        <v>50</v>
      </c>
      <c r="O152" s="27"/>
      <c r="P152" s="452">
        <v>2009</v>
      </c>
      <c r="Q152" s="27">
        <v>50</v>
      </c>
      <c r="R152" s="27"/>
      <c r="S152" s="452">
        <v>2009</v>
      </c>
      <c r="T152" s="27">
        <v>50</v>
      </c>
      <c r="U152" s="27"/>
      <c r="V152" s="452">
        <v>2009</v>
      </c>
      <c r="W152" s="27">
        <v>50</v>
      </c>
      <c r="X152" s="27"/>
      <c r="Y152" s="452">
        <v>2009</v>
      </c>
      <c r="Z152" s="27">
        <v>50</v>
      </c>
      <c r="AA152" s="27"/>
      <c r="AB152" s="452">
        <v>2009</v>
      </c>
      <c r="AC152" s="27">
        <v>100</v>
      </c>
      <c r="AD152" s="27"/>
      <c r="AE152" s="452">
        <v>2009</v>
      </c>
      <c r="AF152" s="27">
        <v>0</v>
      </c>
      <c r="AG152" s="27"/>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01">
        <f t="shared" ref="B153:B156" si="31">AVERAGE(E153,H153, W153,((Z153+AC153+AF153)/3))</f>
        <v>53.125</v>
      </c>
      <c r="C153" s="363"/>
      <c r="D153" s="350">
        <v>2010</v>
      </c>
      <c r="E153" s="363">
        <v>50</v>
      </c>
      <c r="F153" s="363"/>
      <c r="G153" s="350">
        <v>2010</v>
      </c>
      <c r="H153" s="8">
        <f>AVERAGE(K153,N153,Q153,T153)</f>
        <v>62.5</v>
      </c>
      <c r="I153" s="363"/>
      <c r="J153" s="350">
        <v>2010</v>
      </c>
      <c r="K153" s="363">
        <v>100</v>
      </c>
      <c r="L153" s="363"/>
      <c r="M153" s="350">
        <v>2010</v>
      </c>
      <c r="N153" s="363">
        <v>50</v>
      </c>
      <c r="O153" s="363"/>
      <c r="P153" s="350">
        <v>2010</v>
      </c>
      <c r="Q153" s="363">
        <v>50</v>
      </c>
      <c r="R153" s="363"/>
      <c r="S153" s="350">
        <v>2010</v>
      </c>
      <c r="T153" s="363">
        <v>50</v>
      </c>
      <c r="U153" s="363"/>
      <c r="V153" s="350">
        <v>2010</v>
      </c>
      <c r="W153" s="363">
        <v>50</v>
      </c>
      <c r="X153" s="363"/>
      <c r="Y153" s="350">
        <v>2010</v>
      </c>
      <c r="Z153" s="363">
        <v>50</v>
      </c>
      <c r="AA153" s="363"/>
      <c r="AB153" s="350">
        <v>2010</v>
      </c>
      <c r="AC153" s="363">
        <v>100</v>
      </c>
      <c r="AD153" s="363"/>
      <c r="AE153" s="350">
        <v>2010</v>
      </c>
      <c r="AF153" s="363">
        <v>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01">
        <f t="shared" si="31"/>
        <v>53.125</v>
      </c>
      <c r="C154" s="363"/>
      <c r="D154" s="350">
        <v>2011</v>
      </c>
      <c r="E154" s="363">
        <v>50</v>
      </c>
      <c r="F154" s="363"/>
      <c r="G154" s="350">
        <v>2011</v>
      </c>
      <c r="H154" s="8">
        <f>AVERAGE(K154,N154,Q154,T154)</f>
        <v>62.5</v>
      </c>
      <c r="I154" s="363"/>
      <c r="J154" s="350">
        <v>2011</v>
      </c>
      <c r="K154" s="363">
        <v>100</v>
      </c>
      <c r="L154" s="363"/>
      <c r="M154" s="350">
        <v>2011</v>
      </c>
      <c r="N154" s="363">
        <v>50</v>
      </c>
      <c r="O154" s="363"/>
      <c r="P154" s="350">
        <v>2011</v>
      </c>
      <c r="Q154" s="363">
        <v>50</v>
      </c>
      <c r="R154" s="363"/>
      <c r="S154" s="350">
        <v>2011</v>
      </c>
      <c r="T154" s="363">
        <v>50</v>
      </c>
      <c r="U154" s="363"/>
      <c r="V154" s="350">
        <v>2011</v>
      </c>
      <c r="W154" s="363">
        <v>50</v>
      </c>
      <c r="X154" s="363"/>
      <c r="Y154" s="350">
        <v>2011</v>
      </c>
      <c r="Z154" s="363">
        <v>50</v>
      </c>
      <c r="AA154" s="363"/>
      <c r="AB154" s="350">
        <v>2011</v>
      </c>
      <c r="AC154" s="363">
        <v>100</v>
      </c>
      <c r="AD154" s="363"/>
      <c r="AE154" s="350">
        <v>2011</v>
      </c>
      <c r="AF154" s="363">
        <v>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01">
        <f t="shared" si="31"/>
        <v>53.125</v>
      </c>
      <c r="C155" s="363"/>
      <c r="D155" s="350">
        <v>2012</v>
      </c>
      <c r="E155" s="363">
        <v>50</v>
      </c>
      <c r="F155" s="363"/>
      <c r="G155" s="350">
        <v>2012</v>
      </c>
      <c r="H155" s="8">
        <f>AVERAGE(K155,N155,Q155,T155)</f>
        <v>62.5</v>
      </c>
      <c r="I155" s="363"/>
      <c r="J155" s="350">
        <v>2012</v>
      </c>
      <c r="K155" s="363">
        <v>100</v>
      </c>
      <c r="L155" s="363"/>
      <c r="M155" s="350">
        <v>2012</v>
      </c>
      <c r="N155" s="363">
        <v>50</v>
      </c>
      <c r="O155" s="363"/>
      <c r="P155" s="350">
        <v>2012</v>
      </c>
      <c r="Q155" s="363">
        <v>50</v>
      </c>
      <c r="R155" s="363"/>
      <c r="S155" s="350">
        <v>2012</v>
      </c>
      <c r="T155" s="363">
        <v>50</v>
      </c>
      <c r="U155" s="363"/>
      <c r="V155" s="350">
        <v>2012</v>
      </c>
      <c r="W155" s="363">
        <v>50</v>
      </c>
      <c r="X155" s="363"/>
      <c r="Y155" s="350">
        <v>2012</v>
      </c>
      <c r="Z155" s="363">
        <v>50</v>
      </c>
      <c r="AA155" s="363"/>
      <c r="AB155" s="350">
        <v>2012</v>
      </c>
      <c r="AC155" s="363">
        <v>100</v>
      </c>
      <c r="AD155" s="363"/>
      <c r="AE155" s="350">
        <v>2012</v>
      </c>
      <c r="AF155" s="363">
        <v>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01">
        <f t="shared" si="31"/>
        <v>53.125</v>
      </c>
      <c r="C156" s="363"/>
      <c r="D156" s="350">
        <v>2013</v>
      </c>
      <c r="E156" s="363">
        <v>50</v>
      </c>
      <c r="F156" s="363"/>
      <c r="G156" s="350">
        <v>2013</v>
      </c>
      <c r="H156" s="8">
        <f t="shared" ref="H156" si="32">AVERAGE(K156,N156,Q156,T156)</f>
        <v>62.5</v>
      </c>
      <c r="I156" s="363"/>
      <c r="J156" s="350">
        <v>2013</v>
      </c>
      <c r="K156" s="363">
        <v>100</v>
      </c>
      <c r="L156" s="363"/>
      <c r="M156" s="350">
        <v>2013</v>
      </c>
      <c r="N156" s="363">
        <v>50</v>
      </c>
      <c r="O156" s="363"/>
      <c r="P156" s="350">
        <v>2013</v>
      </c>
      <c r="Q156" s="363">
        <v>50</v>
      </c>
      <c r="R156" s="363"/>
      <c r="S156" s="350">
        <v>2013</v>
      </c>
      <c r="T156" s="363">
        <v>50</v>
      </c>
      <c r="U156" s="363"/>
      <c r="V156" s="350">
        <v>2013</v>
      </c>
      <c r="W156" s="363">
        <v>50</v>
      </c>
      <c r="X156" s="363"/>
      <c r="Y156" s="350">
        <v>2013</v>
      </c>
      <c r="Z156" s="363">
        <v>50</v>
      </c>
      <c r="AA156" s="363"/>
      <c r="AB156" s="350">
        <v>2013</v>
      </c>
      <c r="AC156" s="363">
        <v>100</v>
      </c>
      <c r="AD156" s="363"/>
      <c r="AE156" s="350">
        <v>2013</v>
      </c>
      <c r="AF156" s="363">
        <v>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80">
        <f t="shared" ref="B157:B162" si="33">AVERAGE(E157,H157, W157,((Z157+AC157+AF157)/3))</f>
        <v>53.125</v>
      </c>
      <c r="C157" s="80"/>
      <c r="D157" s="43">
        <v>2014</v>
      </c>
      <c r="E157" s="34">
        <v>50</v>
      </c>
      <c r="F157" s="10" t="s">
        <v>1638</v>
      </c>
      <c r="G157" s="43">
        <v>2014</v>
      </c>
      <c r="H157" s="8">
        <f t="shared" ref="H157:H162" si="34">AVERAGE(K157,N157,Q157,T157)</f>
        <v>62.5</v>
      </c>
      <c r="I157" s="19"/>
      <c r="J157" s="43">
        <v>2014</v>
      </c>
      <c r="K157" s="19">
        <v>100</v>
      </c>
      <c r="L157" s="10" t="s">
        <v>444</v>
      </c>
      <c r="M157" s="43">
        <v>2014</v>
      </c>
      <c r="N157" s="19">
        <v>50</v>
      </c>
      <c r="O157" s="10" t="s">
        <v>443</v>
      </c>
      <c r="P157" s="43">
        <v>2014</v>
      </c>
      <c r="Q157" s="19">
        <v>50</v>
      </c>
      <c r="R157" s="10" t="s">
        <v>442</v>
      </c>
      <c r="S157" s="43">
        <v>2014</v>
      </c>
      <c r="T157" s="19">
        <v>50</v>
      </c>
      <c r="U157" s="10" t="s">
        <v>442</v>
      </c>
      <c r="V157" s="43">
        <v>2014</v>
      </c>
      <c r="W157" s="19">
        <v>50</v>
      </c>
      <c r="X157" s="10" t="s">
        <v>1639</v>
      </c>
      <c r="Y157" s="350">
        <v>2014</v>
      </c>
      <c r="Z157" s="19">
        <v>50</v>
      </c>
      <c r="AA157" s="10" t="s">
        <v>1640</v>
      </c>
      <c r="AB157" s="350">
        <v>2014</v>
      </c>
      <c r="AC157" s="19">
        <v>100</v>
      </c>
      <c r="AD157" s="10" t="s">
        <v>1641</v>
      </c>
      <c r="AE157" s="350">
        <v>2014</v>
      </c>
      <c r="AF157" s="19">
        <v>0</v>
      </c>
      <c r="AG157" s="11" t="s">
        <v>1642</v>
      </c>
    </row>
    <row r="158" spans="1:81" ht="24.75" customHeight="1">
      <c r="A158" s="43">
        <v>2015</v>
      </c>
      <c r="B158" s="80">
        <f t="shared" si="33"/>
        <v>53.125</v>
      </c>
      <c r="C158" s="80"/>
      <c r="D158" s="43">
        <v>2015</v>
      </c>
      <c r="E158" s="34">
        <v>50</v>
      </c>
      <c r="F158" s="10"/>
      <c r="G158" s="43">
        <v>2015</v>
      </c>
      <c r="H158" s="8">
        <f t="shared" si="34"/>
        <v>62.5</v>
      </c>
      <c r="I158" s="19"/>
      <c r="J158" s="43">
        <v>2015</v>
      </c>
      <c r="K158" s="19">
        <v>100</v>
      </c>
      <c r="L158" s="10"/>
      <c r="M158" s="43">
        <v>2015</v>
      </c>
      <c r="N158" s="19">
        <v>50</v>
      </c>
      <c r="O158" s="10"/>
      <c r="P158" s="43">
        <v>2015</v>
      </c>
      <c r="Q158" s="19">
        <v>50</v>
      </c>
      <c r="R158" s="10"/>
      <c r="S158" s="43">
        <v>2015</v>
      </c>
      <c r="T158" s="19">
        <v>50</v>
      </c>
      <c r="U158" s="10"/>
      <c r="V158" s="43">
        <v>2015</v>
      </c>
      <c r="W158" s="49">
        <v>50</v>
      </c>
      <c r="X158" s="10"/>
      <c r="Y158" s="350">
        <v>2015</v>
      </c>
      <c r="Z158" s="19">
        <v>50</v>
      </c>
      <c r="AA158" s="10"/>
      <c r="AB158" s="350">
        <v>2015</v>
      </c>
      <c r="AC158" s="19">
        <v>100</v>
      </c>
      <c r="AD158" s="10"/>
      <c r="AE158" s="350">
        <v>2015</v>
      </c>
      <c r="AF158" s="19">
        <v>0</v>
      </c>
      <c r="AG158" s="11"/>
    </row>
    <row r="159" spans="1:81" ht="24.75" customHeight="1">
      <c r="A159" s="43">
        <v>2016</v>
      </c>
      <c r="B159" s="80">
        <f t="shared" si="33"/>
        <v>53.125</v>
      </c>
      <c r="C159" s="80"/>
      <c r="D159" s="43">
        <v>2016</v>
      </c>
      <c r="E159" s="34">
        <v>50</v>
      </c>
      <c r="F159" s="10"/>
      <c r="G159" s="43">
        <v>2016</v>
      </c>
      <c r="H159" s="8">
        <f t="shared" si="34"/>
        <v>62.5</v>
      </c>
      <c r="I159" s="19"/>
      <c r="J159" s="43">
        <v>2016</v>
      </c>
      <c r="K159" s="19">
        <v>100</v>
      </c>
      <c r="L159" s="10"/>
      <c r="M159" s="43">
        <v>2016</v>
      </c>
      <c r="N159" s="19">
        <v>50</v>
      </c>
      <c r="O159" s="10"/>
      <c r="P159" s="43">
        <v>2016</v>
      </c>
      <c r="Q159" s="19">
        <v>50</v>
      </c>
      <c r="R159" s="10"/>
      <c r="S159" s="43">
        <v>2016</v>
      </c>
      <c r="T159" s="19">
        <v>50</v>
      </c>
      <c r="U159" s="10"/>
      <c r="V159" s="43">
        <v>2016</v>
      </c>
      <c r="W159" s="49">
        <v>50</v>
      </c>
      <c r="X159" s="10"/>
      <c r="Y159" s="350">
        <v>2016</v>
      </c>
      <c r="Z159" s="19">
        <v>50</v>
      </c>
      <c r="AA159" s="10"/>
      <c r="AB159" s="350">
        <v>2016</v>
      </c>
      <c r="AC159" s="19">
        <v>100</v>
      </c>
      <c r="AD159" s="10"/>
      <c r="AE159" s="350">
        <v>2016</v>
      </c>
      <c r="AF159" s="19">
        <v>0</v>
      </c>
      <c r="AG159" s="11"/>
    </row>
    <row r="160" spans="1:81" ht="24.75" customHeight="1">
      <c r="A160" s="43">
        <v>2017</v>
      </c>
      <c r="B160" s="80">
        <f t="shared" si="33"/>
        <v>53.125</v>
      </c>
      <c r="C160" s="80"/>
      <c r="D160" s="43">
        <v>2017</v>
      </c>
      <c r="E160" s="34">
        <v>50</v>
      </c>
      <c r="F160" s="10"/>
      <c r="G160" s="43">
        <v>2017</v>
      </c>
      <c r="H160" s="8">
        <f t="shared" si="34"/>
        <v>62.5</v>
      </c>
      <c r="I160" s="19"/>
      <c r="J160" s="43">
        <v>2017</v>
      </c>
      <c r="K160" s="19">
        <v>100</v>
      </c>
      <c r="L160" s="10"/>
      <c r="M160" s="43">
        <v>2017</v>
      </c>
      <c r="N160" s="19">
        <v>50</v>
      </c>
      <c r="O160" s="10"/>
      <c r="P160" s="43">
        <v>2017</v>
      </c>
      <c r="Q160" s="19">
        <v>50</v>
      </c>
      <c r="R160" s="10"/>
      <c r="S160" s="43">
        <v>2017</v>
      </c>
      <c r="T160" s="19">
        <v>50</v>
      </c>
      <c r="U160" s="10"/>
      <c r="V160" s="43">
        <v>2017</v>
      </c>
      <c r="W160" s="49">
        <v>50</v>
      </c>
      <c r="X160" s="10"/>
      <c r="Y160" s="350">
        <v>2017</v>
      </c>
      <c r="Z160" s="19">
        <v>50</v>
      </c>
      <c r="AA160" s="10"/>
      <c r="AB160" s="350">
        <v>2017</v>
      </c>
      <c r="AC160" s="19">
        <v>100</v>
      </c>
      <c r="AD160" s="10"/>
      <c r="AE160" s="350">
        <v>2017</v>
      </c>
      <c r="AF160" s="19">
        <v>0</v>
      </c>
      <c r="AG160" s="11"/>
    </row>
    <row r="161" spans="1:41" ht="24.75" customHeight="1">
      <c r="A161" s="43">
        <v>2018</v>
      </c>
      <c r="B161" s="80">
        <f t="shared" si="33"/>
        <v>53.125</v>
      </c>
      <c r="C161" s="80"/>
      <c r="D161" s="43">
        <v>2018</v>
      </c>
      <c r="E161" s="34">
        <v>50</v>
      </c>
      <c r="F161" s="10"/>
      <c r="G161" s="43">
        <v>2018</v>
      </c>
      <c r="H161" s="8">
        <f t="shared" si="34"/>
        <v>62.5</v>
      </c>
      <c r="I161" s="19"/>
      <c r="J161" s="43">
        <v>2018</v>
      </c>
      <c r="K161" s="19">
        <v>100</v>
      </c>
      <c r="L161" s="10"/>
      <c r="M161" s="43">
        <v>2018</v>
      </c>
      <c r="N161" s="19">
        <v>50</v>
      </c>
      <c r="O161" s="10"/>
      <c r="P161" s="43">
        <v>2018</v>
      </c>
      <c r="Q161" s="19">
        <v>50</v>
      </c>
      <c r="R161" s="10"/>
      <c r="S161" s="43">
        <v>2018</v>
      </c>
      <c r="T161" s="19">
        <v>50</v>
      </c>
      <c r="U161" s="10"/>
      <c r="V161" s="43">
        <v>2018</v>
      </c>
      <c r="W161" s="49">
        <v>50</v>
      </c>
      <c r="X161" s="10"/>
      <c r="Y161" s="350">
        <v>2018</v>
      </c>
      <c r="Z161" s="19">
        <v>50</v>
      </c>
      <c r="AA161" s="10"/>
      <c r="AB161" s="350">
        <v>2018</v>
      </c>
      <c r="AC161" s="19">
        <v>100</v>
      </c>
      <c r="AD161" s="10"/>
      <c r="AE161" s="350">
        <v>2018</v>
      </c>
      <c r="AF161" s="19">
        <v>0</v>
      </c>
      <c r="AG161" s="11"/>
    </row>
    <row r="162" spans="1:41" ht="24.75" customHeight="1">
      <c r="A162" s="43">
        <v>2019</v>
      </c>
      <c r="B162" s="80">
        <f t="shared" si="33"/>
        <v>53.125</v>
      </c>
      <c r="C162" s="80"/>
      <c r="D162" s="43">
        <v>2019</v>
      </c>
      <c r="E162" s="34">
        <v>50</v>
      </c>
      <c r="F162" s="10"/>
      <c r="G162" s="43">
        <v>2019</v>
      </c>
      <c r="H162" s="8">
        <f t="shared" si="34"/>
        <v>62.5</v>
      </c>
      <c r="I162" s="19"/>
      <c r="J162" s="43">
        <v>2019</v>
      </c>
      <c r="K162" s="19">
        <v>100</v>
      </c>
      <c r="L162" s="10"/>
      <c r="M162" s="43">
        <v>2019</v>
      </c>
      <c r="N162" s="19">
        <v>50</v>
      </c>
      <c r="O162" s="10"/>
      <c r="P162" s="43">
        <v>2019</v>
      </c>
      <c r="Q162" s="19">
        <v>50</v>
      </c>
      <c r="R162" s="10"/>
      <c r="S162" s="43">
        <v>2019</v>
      </c>
      <c r="T162" s="19">
        <v>50</v>
      </c>
      <c r="U162" s="10"/>
      <c r="V162" s="43">
        <v>2019</v>
      </c>
      <c r="W162" s="49">
        <v>50</v>
      </c>
      <c r="X162" s="10"/>
      <c r="Y162" s="350">
        <v>2019</v>
      </c>
      <c r="Z162" s="19">
        <v>50</v>
      </c>
      <c r="AA162" s="10"/>
      <c r="AB162" s="350">
        <v>2019</v>
      </c>
      <c r="AC162" s="19">
        <v>100</v>
      </c>
      <c r="AD162" s="10"/>
      <c r="AE162" s="350">
        <v>2019</v>
      </c>
      <c r="AF162" s="19">
        <v>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81.291666666666671</v>
      </c>
      <c r="C171" s="39"/>
      <c r="D171" s="43">
        <v>2014</v>
      </c>
      <c r="E171" s="8">
        <v>50</v>
      </c>
      <c r="F171" s="67" t="s">
        <v>2838</v>
      </c>
      <c r="G171" s="43">
        <v>2014</v>
      </c>
      <c r="H171" s="8">
        <v>100</v>
      </c>
      <c r="I171" s="11">
        <v>0</v>
      </c>
      <c r="J171" s="43">
        <v>2014</v>
      </c>
      <c r="K171" s="8">
        <v>50</v>
      </c>
      <c r="L171" s="11" t="s">
        <v>2839</v>
      </c>
      <c r="M171" s="43">
        <v>2014</v>
      </c>
      <c r="N171" s="19">
        <v>100</v>
      </c>
      <c r="O171" s="11">
        <v>0</v>
      </c>
      <c r="P171" s="43">
        <v>2014</v>
      </c>
      <c r="Q171" s="8">
        <v>100</v>
      </c>
      <c r="R171" s="11" t="s">
        <v>2840</v>
      </c>
      <c r="S171" s="43">
        <v>2014</v>
      </c>
      <c r="T171" s="19">
        <v>0</v>
      </c>
      <c r="U171" s="11" t="s">
        <v>2841</v>
      </c>
      <c r="V171" s="43">
        <v>2014</v>
      </c>
      <c r="W171" s="19">
        <v>67</v>
      </c>
      <c r="X171" s="11" t="s">
        <v>2842</v>
      </c>
      <c r="Y171" s="43">
        <v>2014</v>
      </c>
      <c r="Z171" s="19">
        <v>100</v>
      </c>
      <c r="AA171" s="11" t="s">
        <v>2843</v>
      </c>
      <c r="AB171" s="43">
        <v>2014</v>
      </c>
      <c r="AC171" s="19">
        <v>100</v>
      </c>
      <c r="AD171" s="11">
        <v>0</v>
      </c>
      <c r="AE171" s="43">
        <v>2014</v>
      </c>
      <c r="AF171" s="19">
        <v>100</v>
      </c>
      <c r="AG171" s="67" t="s">
        <v>2844</v>
      </c>
      <c r="AH171" s="43">
        <v>2014</v>
      </c>
      <c r="AI171" s="19">
        <v>100</v>
      </c>
      <c r="AJ171" s="11">
        <v>0</v>
      </c>
      <c r="AK171" s="43">
        <v>2014</v>
      </c>
      <c r="AL171" s="19">
        <v>50</v>
      </c>
      <c r="AM171" s="11" t="s">
        <v>2845</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81.291666666666671</v>
      </c>
      <c r="C176" s="80"/>
      <c r="D176" s="43">
        <v>2019</v>
      </c>
      <c r="E176" s="19">
        <v>50</v>
      </c>
      <c r="F176" s="11" t="s">
        <v>2846</v>
      </c>
      <c r="G176" s="43">
        <v>2019</v>
      </c>
      <c r="H176" s="8">
        <v>100</v>
      </c>
      <c r="I176" s="67">
        <v>0</v>
      </c>
      <c r="J176" s="43">
        <v>2019</v>
      </c>
      <c r="K176" s="19">
        <v>50</v>
      </c>
      <c r="L176" s="11" t="s">
        <v>2847</v>
      </c>
      <c r="M176" s="43">
        <v>2019</v>
      </c>
      <c r="N176" s="19">
        <v>100</v>
      </c>
      <c r="O176" s="11">
        <v>0</v>
      </c>
      <c r="P176" s="43">
        <v>2019</v>
      </c>
      <c r="Q176" s="19">
        <v>100</v>
      </c>
      <c r="R176" s="11" t="s">
        <v>2848</v>
      </c>
      <c r="S176" s="43">
        <v>2019</v>
      </c>
      <c r="T176" s="19">
        <v>0</v>
      </c>
      <c r="U176" s="11" t="s">
        <v>2841</v>
      </c>
      <c r="V176" s="43">
        <v>2019</v>
      </c>
      <c r="W176" s="19">
        <v>67</v>
      </c>
      <c r="X176" s="11" t="s">
        <v>2849</v>
      </c>
      <c r="Y176" s="43">
        <v>2019</v>
      </c>
      <c r="Z176" s="19">
        <v>100</v>
      </c>
      <c r="AA176" s="11" t="s">
        <v>2850</v>
      </c>
      <c r="AB176" s="43">
        <v>2019</v>
      </c>
      <c r="AC176" s="19">
        <v>100</v>
      </c>
      <c r="AD176" s="11" t="s">
        <v>2851</v>
      </c>
      <c r="AE176" s="43">
        <v>2019</v>
      </c>
      <c r="AF176" s="19">
        <v>100</v>
      </c>
      <c r="AG176" s="11" t="s">
        <v>2852</v>
      </c>
      <c r="AH176" s="43">
        <v>2019</v>
      </c>
      <c r="AI176" s="19">
        <v>100</v>
      </c>
      <c r="AJ176" s="11" t="s">
        <v>2853</v>
      </c>
      <c r="AK176" s="43">
        <v>2019</v>
      </c>
      <c r="AL176" s="19">
        <v>50</v>
      </c>
      <c r="AM176" s="11" t="s">
        <v>2854</v>
      </c>
      <c r="AN176" s="42"/>
      <c r="AO176" s="42"/>
    </row>
  </sheetData>
  <mergeCells count="441">
    <mergeCell ref="T168:U168"/>
    <mergeCell ref="T166:U166"/>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W22:X22"/>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W19:X19"/>
    <mergeCell ref="Z19:AA19"/>
    <mergeCell ref="Q18:R18"/>
    <mergeCell ref="T18:U18"/>
    <mergeCell ref="W18:X18"/>
    <mergeCell ref="Z18:AA18"/>
    <mergeCell ref="AC18:AD18"/>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B18:C18"/>
    <mergeCell ref="E18:F18"/>
    <mergeCell ref="H18:I18"/>
    <mergeCell ref="N18:O18"/>
    <mergeCell ref="W20:X20"/>
    <mergeCell ref="Z22:AA22"/>
    <mergeCell ref="Z20:AA20"/>
    <mergeCell ref="AC20:AD20"/>
    <mergeCell ref="B21:C21"/>
    <mergeCell ref="E21:F21"/>
    <mergeCell ref="H21:I21"/>
    <mergeCell ref="K21:L21"/>
    <mergeCell ref="N21:O21"/>
    <mergeCell ref="Q21:R21"/>
    <mergeCell ref="B22:C22"/>
    <mergeCell ref="E22:F22"/>
    <mergeCell ref="H22:I22"/>
    <mergeCell ref="AC22:AD22"/>
    <mergeCell ref="W21:X21"/>
    <mergeCell ref="Z21:AA21"/>
    <mergeCell ref="AC21:AD21"/>
    <mergeCell ref="E20:F20"/>
    <mergeCell ref="H20:I20"/>
    <mergeCell ref="N20:O20"/>
    <mergeCell ref="AL165:AM165"/>
    <mergeCell ref="E19:F19"/>
    <mergeCell ref="H19:I19"/>
    <mergeCell ref="N19:O19"/>
    <mergeCell ref="Q19:R19"/>
    <mergeCell ref="T19:U19"/>
    <mergeCell ref="B20:C20"/>
    <mergeCell ref="K20:L20"/>
    <mergeCell ref="B39:C39"/>
    <mergeCell ref="E39:F39"/>
    <mergeCell ref="H39:I39"/>
    <mergeCell ref="K39:L39"/>
    <mergeCell ref="N39:O39"/>
    <mergeCell ref="Q39:R39"/>
    <mergeCell ref="T39:U39"/>
    <mergeCell ref="T21:U21"/>
    <mergeCell ref="Q20:R20"/>
    <mergeCell ref="T20:U20"/>
    <mergeCell ref="K22:L22"/>
    <mergeCell ref="N22:O22"/>
    <mergeCell ref="Q22:R22"/>
    <mergeCell ref="T22:U22"/>
    <mergeCell ref="AF64:AG64"/>
    <mergeCell ref="AL64:AM64"/>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AF39:AG39"/>
    <mergeCell ref="AI39:AJ39"/>
    <mergeCell ref="AL39:AM39"/>
    <mergeCell ref="W39:X39"/>
    <mergeCell ref="AR40:AS40"/>
    <mergeCell ref="AU40:AV40"/>
    <mergeCell ref="AR42:AS42"/>
    <mergeCell ref="B42:C42"/>
    <mergeCell ref="E42:F42"/>
    <mergeCell ref="H42:I42"/>
    <mergeCell ref="K42:L42"/>
    <mergeCell ref="N42:O42"/>
    <mergeCell ref="AR41:AS41"/>
    <mergeCell ref="T42:U42"/>
    <mergeCell ref="Q41:R41"/>
    <mergeCell ref="T41:U41"/>
    <mergeCell ref="W41:X41"/>
    <mergeCell ref="Z41:AA41"/>
    <mergeCell ref="AC41:AD41"/>
    <mergeCell ref="AF41:AG41"/>
    <mergeCell ref="AL41:AM41"/>
    <mergeCell ref="AO41:AP41"/>
    <mergeCell ref="B41:C41"/>
    <mergeCell ref="E41:F41"/>
    <mergeCell ref="H41:I41"/>
    <mergeCell ref="K41:L41"/>
    <mergeCell ref="N41:O41"/>
    <mergeCell ref="AI41:AJ41"/>
    <mergeCell ref="AX43:AY43"/>
    <mergeCell ref="Q43:R43"/>
    <mergeCell ref="T43:U43"/>
    <mergeCell ref="W43:X43"/>
    <mergeCell ref="Z43:AA43"/>
    <mergeCell ref="AC43:AD43"/>
    <mergeCell ref="AF43:AG43"/>
    <mergeCell ref="AL60:AM60"/>
    <mergeCell ref="AI64:AJ64"/>
    <mergeCell ref="AC63:AD63"/>
    <mergeCell ref="AF63:AG63"/>
    <mergeCell ref="AI63:AJ63"/>
    <mergeCell ref="AL43:AM43"/>
    <mergeCell ref="Z63:AA63"/>
    <mergeCell ref="Z60:AA60"/>
    <mergeCell ref="AC60:AD60"/>
    <mergeCell ref="AI60:AJ60"/>
    <mergeCell ref="Z62:AA62"/>
    <mergeCell ref="AL62:AM62"/>
    <mergeCell ref="T62:U62"/>
    <mergeCell ref="AI61:AJ61"/>
    <mergeCell ref="AL61:AM61"/>
    <mergeCell ref="AL63:AM63"/>
    <mergeCell ref="AC62:AD62"/>
    <mergeCell ref="B43:C43"/>
    <mergeCell ref="E43:F43"/>
    <mergeCell ref="H43:I43"/>
    <mergeCell ref="T60:U60"/>
    <mergeCell ref="W60:X60"/>
    <mergeCell ref="H61:I61"/>
    <mergeCell ref="K61:L61"/>
    <mergeCell ref="N61:O61"/>
    <mergeCell ref="Q61:R61"/>
    <mergeCell ref="T61:U61"/>
    <mergeCell ref="W61:X61"/>
    <mergeCell ref="AF62:AG62"/>
    <mergeCell ref="AI62:AJ62"/>
    <mergeCell ref="K43:L43"/>
    <mergeCell ref="N43:O43"/>
    <mergeCell ref="H63:I63"/>
    <mergeCell ref="K63:L63"/>
    <mergeCell ref="N63:O63"/>
    <mergeCell ref="Q63:R63"/>
    <mergeCell ref="W63:X63"/>
    <mergeCell ref="W62:X62"/>
    <mergeCell ref="B104:C104"/>
    <mergeCell ref="E104:F104"/>
    <mergeCell ref="AI43:AJ43"/>
    <mergeCell ref="AF60:AG60"/>
    <mergeCell ref="B62:C62"/>
    <mergeCell ref="E62:F62"/>
    <mergeCell ref="H62:I62"/>
    <mergeCell ref="K62:L62"/>
    <mergeCell ref="N62:O62"/>
    <mergeCell ref="Q62:R62"/>
    <mergeCell ref="AC61:AD61"/>
    <mergeCell ref="B60:C60"/>
    <mergeCell ref="E60:F60"/>
    <mergeCell ref="H60:I60"/>
    <mergeCell ref="K60:L60"/>
    <mergeCell ref="N60:O60"/>
    <mergeCell ref="Q60:R60"/>
    <mergeCell ref="T64:U64"/>
    <mergeCell ref="W64:X64"/>
    <mergeCell ref="Z64:AA64"/>
    <mergeCell ref="AC64:AD64"/>
    <mergeCell ref="T63:U63"/>
    <mergeCell ref="B63:C63"/>
    <mergeCell ref="E63:F63"/>
    <mergeCell ref="E81:F81"/>
    <mergeCell ref="H81:I81"/>
    <mergeCell ref="K81:L81"/>
    <mergeCell ref="N81:O81"/>
    <mergeCell ref="Q81:R81"/>
    <mergeCell ref="Q64:R64"/>
    <mergeCell ref="K82:L82"/>
    <mergeCell ref="N82:O82"/>
    <mergeCell ref="Q82:R82"/>
    <mergeCell ref="H82:I82"/>
    <mergeCell ref="B80:R80"/>
    <mergeCell ref="B81:C81"/>
    <mergeCell ref="B64:C64"/>
    <mergeCell ref="E64:F64"/>
    <mergeCell ref="H64:I64"/>
    <mergeCell ref="K64:L64"/>
    <mergeCell ref="N64:O64"/>
    <mergeCell ref="E82:F82"/>
    <mergeCell ref="B82:C82"/>
    <mergeCell ref="B83:C83"/>
    <mergeCell ref="E83:F83"/>
    <mergeCell ref="H83:I83"/>
    <mergeCell ref="K83:L83"/>
    <mergeCell ref="N83:O83"/>
    <mergeCell ref="Q83:R83"/>
    <mergeCell ref="B84:C84"/>
    <mergeCell ref="E84:F84"/>
    <mergeCell ref="H84:I84"/>
    <mergeCell ref="K84:L84"/>
    <mergeCell ref="N84:O84"/>
    <mergeCell ref="Q84:R84"/>
    <mergeCell ref="B85:C85"/>
    <mergeCell ref="E85:F85"/>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H104:I104"/>
    <mergeCell ref="K104:L104"/>
    <mergeCell ref="N104:O104"/>
    <mergeCell ref="Q104:R104"/>
    <mergeCell ref="T104:U104"/>
    <mergeCell ref="W104:X104"/>
    <mergeCell ref="K126:L126"/>
    <mergeCell ref="N126:O126"/>
    <mergeCell ref="Q126:R126"/>
    <mergeCell ref="Z125:AA125"/>
    <mergeCell ref="H124:I124"/>
    <mergeCell ref="K124:L124"/>
    <mergeCell ref="N124:O124"/>
    <mergeCell ref="B105:C105"/>
    <mergeCell ref="E105:F105"/>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B122:AA122"/>
    <mergeCell ref="B123:C123"/>
    <mergeCell ref="E123:F123"/>
    <mergeCell ref="H123:I123"/>
    <mergeCell ref="K123:L123"/>
    <mergeCell ref="N123:O123"/>
    <mergeCell ref="Q123:R123"/>
    <mergeCell ref="T123:U123"/>
    <mergeCell ref="W123:X123"/>
    <mergeCell ref="Z123:AA123"/>
    <mergeCell ref="Q124:R124"/>
    <mergeCell ref="T124:U124"/>
    <mergeCell ref="W124:X124"/>
    <mergeCell ref="AF144:AG144"/>
    <mergeCell ref="T126:U126"/>
    <mergeCell ref="W126:X126"/>
    <mergeCell ref="Z126:AA126"/>
    <mergeCell ref="T127:U127"/>
    <mergeCell ref="W127:X127"/>
    <mergeCell ref="Z127:AA127"/>
    <mergeCell ref="Z124:AA124"/>
    <mergeCell ref="Q127:R127"/>
    <mergeCell ref="Z145:AA145"/>
    <mergeCell ref="AC145:AD145"/>
    <mergeCell ref="AF145:AG145"/>
    <mergeCell ref="B143:AG143"/>
    <mergeCell ref="B144:C144"/>
    <mergeCell ref="E144:F144"/>
    <mergeCell ref="H144:I144"/>
    <mergeCell ref="K144:L144"/>
    <mergeCell ref="N144:O144"/>
    <mergeCell ref="Q144:R144"/>
    <mergeCell ref="H145:I145"/>
    <mergeCell ref="K145:L145"/>
    <mergeCell ref="N145:O145"/>
    <mergeCell ref="Q145:R145"/>
    <mergeCell ref="T145:U145"/>
    <mergeCell ref="W145:X145"/>
    <mergeCell ref="B127:C127"/>
    <mergeCell ref="T144:U144"/>
    <mergeCell ref="B148:C148"/>
    <mergeCell ref="E148:F148"/>
    <mergeCell ref="H148:I148"/>
    <mergeCell ref="K148:L148"/>
    <mergeCell ref="N148:O148"/>
    <mergeCell ref="Q148:R148"/>
    <mergeCell ref="T148:U148"/>
    <mergeCell ref="B146:C146"/>
    <mergeCell ref="E146:F146"/>
    <mergeCell ref="H146:I146"/>
    <mergeCell ref="K146:L146"/>
    <mergeCell ref="N146:O146"/>
    <mergeCell ref="Q146:R146"/>
    <mergeCell ref="E127:F127"/>
    <mergeCell ref="H127:I127"/>
    <mergeCell ref="K127:L127"/>
    <mergeCell ref="N127:O127"/>
    <mergeCell ref="W146:X146"/>
    <mergeCell ref="Z146:AA146"/>
    <mergeCell ref="AC146:AD146"/>
    <mergeCell ref="AF146:AG146"/>
    <mergeCell ref="B147:C147"/>
    <mergeCell ref="E147:F147"/>
    <mergeCell ref="H147:I147"/>
    <mergeCell ref="K147:L147"/>
    <mergeCell ref="N147:O147"/>
    <mergeCell ref="Q147:R147"/>
    <mergeCell ref="T146:U146"/>
    <mergeCell ref="W148:X148"/>
    <mergeCell ref="Z148:AA148"/>
    <mergeCell ref="AC148:AD148"/>
    <mergeCell ref="AF148:AG148"/>
    <mergeCell ref="T147:U147"/>
    <mergeCell ref="W147:X147"/>
    <mergeCell ref="Z147:AA147"/>
    <mergeCell ref="AC147:AD147"/>
    <mergeCell ref="AF147:AG147"/>
    <mergeCell ref="AX40:AY40"/>
    <mergeCell ref="B61:C61"/>
    <mergeCell ref="E61:F61"/>
    <mergeCell ref="Z61:AA61"/>
    <mergeCell ref="AF61:AG61"/>
    <mergeCell ref="A1:D1"/>
    <mergeCell ref="B17:AD17"/>
    <mergeCell ref="B38:AY38"/>
    <mergeCell ref="B59:AM59"/>
    <mergeCell ref="AU42:AV42"/>
    <mergeCell ref="AX42:AY42"/>
    <mergeCell ref="AF42:AG42"/>
    <mergeCell ref="AI42:AJ42"/>
    <mergeCell ref="W42:X42"/>
    <mergeCell ref="Z42:AA42"/>
    <mergeCell ref="AC42:AD42"/>
    <mergeCell ref="Q42:R42"/>
    <mergeCell ref="AO43:AP43"/>
    <mergeCell ref="AR43:AS43"/>
    <mergeCell ref="AU43:AV43"/>
    <mergeCell ref="AU41:AV41"/>
    <mergeCell ref="AX41:AY41"/>
    <mergeCell ref="AL42:AM42"/>
    <mergeCell ref="AO42:AP42"/>
    <mergeCell ref="B103:C103"/>
    <mergeCell ref="E103:F103"/>
    <mergeCell ref="B124:C124"/>
    <mergeCell ref="E124:F124"/>
    <mergeCell ref="B145:C145"/>
    <mergeCell ref="E145:F145"/>
    <mergeCell ref="AC19:AD19"/>
    <mergeCell ref="B40:C40"/>
    <mergeCell ref="E40:F40"/>
    <mergeCell ref="B19:C19"/>
    <mergeCell ref="AC144:AD144"/>
    <mergeCell ref="W144:X144"/>
    <mergeCell ref="Z144:AA144"/>
    <mergeCell ref="B125:C125"/>
    <mergeCell ref="E125:F125"/>
    <mergeCell ref="H125:I125"/>
    <mergeCell ref="K125:L125"/>
    <mergeCell ref="N125:O125"/>
    <mergeCell ref="Q125:R125"/>
    <mergeCell ref="T125:U125"/>
    <mergeCell ref="W125:X125"/>
    <mergeCell ref="B126:C126"/>
    <mergeCell ref="E126:F126"/>
    <mergeCell ref="H126:I126"/>
  </mergeCells>
  <pageMargins left="0.70866141732283472" right="0.70866141732283472" top="0.74803149606299213" bottom="0.74803149606299213" header="0.31496062992125984" footer="0.31496062992125984"/>
  <pageSetup paperSize="9" scale="5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CC176"/>
  <sheetViews>
    <sheetView topLeftCell="O102" zoomScale="110" zoomScaleNormal="110" workbookViewId="0">
      <selection activeCell="AA173" sqref="AA173"/>
    </sheetView>
  </sheetViews>
  <sheetFormatPr defaultColWidth="9.85546875" defaultRowHeight="24.9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9.85546875" style="35"/>
  </cols>
  <sheetData>
    <row r="1" spans="1:5" ht="24.75" customHeight="1">
      <c r="A1" s="553" t="s">
        <v>4219</v>
      </c>
      <c r="B1" s="553"/>
      <c r="C1" s="553"/>
      <c r="D1" s="553"/>
      <c r="E1" s="210"/>
    </row>
    <row r="2" spans="1:5" ht="79.5" customHeight="1">
      <c r="A2" s="37" t="s">
        <v>0</v>
      </c>
      <c r="B2" s="37" t="s">
        <v>4220</v>
      </c>
      <c r="C2" s="37" t="s">
        <v>4221</v>
      </c>
      <c r="D2" s="37" t="s">
        <v>4222</v>
      </c>
    </row>
    <row r="3" spans="1:5" ht="24.75" customHeight="1">
      <c r="A3" s="347">
        <v>2007</v>
      </c>
      <c r="B3" s="229"/>
      <c r="C3" s="229"/>
      <c r="D3" s="229" t="e">
        <f t="shared" ref="D3:D9" si="0">AVERAGE(B24,B45,B87,B108,B129,B150)</f>
        <v>#DIV/0!</v>
      </c>
    </row>
    <row r="4" spans="1:5" ht="24.75" customHeight="1">
      <c r="A4" s="347">
        <v>2008</v>
      </c>
      <c r="B4" s="229"/>
      <c r="C4" s="229"/>
      <c r="D4" s="229" t="e">
        <f t="shared" si="0"/>
        <v>#DIV/0!</v>
      </c>
    </row>
    <row r="5" spans="1:5" ht="24.75" customHeight="1">
      <c r="A5" s="347">
        <v>2009</v>
      </c>
      <c r="B5" s="229"/>
      <c r="C5" s="229"/>
      <c r="D5" s="229" t="e">
        <f t="shared" si="0"/>
        <v>#DIV/0!</v>
      </c>
    </row>
    <row r="6" spans="1:5" ht="24.75" customHeight="1">
      <c r="A6" s="347">
        <v>2010</v>
      </c>
      <c r="B6" s="229"/>
      <c r="C6" s="229">
        <f t="shared" ref="C6:C9" si="1">AVERAGE(B27,B48,B69,B90,B111,B132,B153)</f>
        <v>68.598639455782319</v>
      </c>
      <c r="D6" s="229">
        <f t="shared" si="0"/>
        <v>66.944444444444443</v>
      </c>
    </row>
    <row r="7" spans="1:5" ht="24.75" customHeight="1">
      <c r="A7" s="347">
        <v>2011</v>
      </c>
      <c r="B7" s="229"/>
      <c r="C7" s="229">
        <f t="shared" si="1"/>
        <v>68.598639455782319</v>
      </c>
      <c r="D7" s="229">
        <f t="shared" si="0"/>
        <v>66.944444444444443</v>
      </c>
    </row>
    <row r="8" spans="1:5" ht="24.75" customHeight="1">
      <c r="A8" s="347">
        <v>2012</v>
      </c>
      <c r="B8" s="229"/>
      <c r="C8" s="229">
        <f t="shared" si="1"/>
        <v>68.598639455782319</v>
      </c>
      <c r="D8" s="229">
        <f t="shared" si="0"/>
        <v>66.944444444444443</v>
      </c>
    </row>
    <row r="9" spans="1:5" ht="24.75" customHeight="1">
      <c r="A9" s="347">
        <v>2013</v>
      </c>
      <c r="B9" s="229"/>
      <c r="C9" s="229">
        <f t="shared" si="1"/>
        <v>68.598639455782319</v>
      </c>
      <c r="D9" s="229">
        <f t="shared" si="0"/>
        <v>66.944444444444443</v>
      </c>
    </row>
    <row r="10" spans="1:5" ht="24.75" customHeight="1">
      <c r="A10" s="38">
        <v>2014</v>
      </c>
      <c r="B10" s="229">
        <f>AVERAGE(B31,B52,B73,B94,B115,B136,B157,B171)</f>
        <v>69.235615079365076</v>
      </c>
      <c r="C10" s="229">
        <f t="shared" ref="C10:C15" si="2">AVERAGE(B31,B52,B73,B94,B115,B136,B157)</f>
        <v>67.804988662131521</v>
      </c>
      <c r="D10" s="229">
        <f t="shared" ref="D10:D15" si="3">AVERAGE(B31,B52,B94,B115,B136,B157)</f>
        <v>66.018518518518519</v>
      </c>
    </row>
    <row r="11" spans="1:5" ht="24.75" customHeight="1">
      <c r="A11" s="38">
        <v>2015</v>
      </c>
      <c r="B11" s="229"/>
      <c r="C11" s="229">
        <f t="shared" si="2"/>
        <v>67.011337868480723</v>
      </c>
      <c r="D11" s="229">
        <f t="shared" si="3"/>
        <v>65.092592592592595</v>
      </c>
    </row>
    <row r="12" spans="1:5" ht="24.75" customHeight="1">
      <c r="A12" s="38">
        <v>2016</v>
      </c>
      <c r="B12" s="229"/>
      <c r="C12" s="229">
        <f t="shared" si="2"/>
        <v>65.424036281179141</v>
      </c>
      <c r="D12" s="229">
        <f t="shared" si="3"/>
        <v>63.24074074074074</v>
      </c>
    </row>
    <row r="13" spans="1:5" ht="24.75" customHeight="1">
      <c r="A13" s="38">
        <v>2017</v>
      </c>
      <c r="B13" s="229"/>
      <c r="C13" s="229">
        <f t="shared" si="2"/>
        <v>65.424036281179141</v>
      </c>
      <c r="D13" s="229">
        <f t="shared" si="3"/>
        <v>63.24074074074074</v>
      </c>
    </row>
    <row r="14" spans="1:5" ht="24.75" customHeight="1">
      <c r="A14" s="38">
        <v>2018</v>
      </c>
      <c r="B14" s="229"/>
      <c r="C14" s="229">
        <f t="shared" si="2"/>
        <v>63.638321995464857</v>
      </c>
      <c r="D14" s="229">
        <f t="shared" si="3"/>
        <v>61.157407407407412</v>
      </c>
    </row>
    <row r="15" spans="1:5" ht="24.75" customHeight="1">
      <c r="A15" s="38">
        <v>2019</v>
      </c>
      <c r="B15" s="229">
        <f>AVERAGE(B36,B57,B78,B99,B120,B141,B162,B176)</f>
        <v>64.808531746031747</v>
      </c>
      <c r="C15" s="229">
        <f t="shared" si="2"/>
        <v>62.745464852607711</v>
      </c>
      <c r="D15" s="229">
        <f t="shared" si="3"/>
        <v>60.11574074074074</v>
      </c>
    </row>
    <row r="16" spans="1:5"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79"/>
      <c r="AF17" s="79"/>
      <c r="AG17" s="79"/>
      <c r="AH17" s="79"/>
      <c r="AI17" s="79"/>
      <c r="AJ17" s="79"/>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80" t="e">
        <f t="shared" ref="B24:B30" si="4">AVERAGE(E24, H24,K24,N24,Q24,T24,W24,Z24,AC24)</f>
        <v>#DIV/0!</v>
      </c>
      <c r="C24" s="363"/>
      <c r="D24" s="350">
        <v>2007</v>
      </c>
      <c r="E24" s="363"/>
      <c r="F24" s="363"/>
      <c r="G24" s="350">
        <v>2007</v>
      </c>
      <c r="H24" s="363"/>
      <c r="I24" s="363"/>
      <c r="J24" s="350">
        <v>2007</v>
      </c>
      <c r="K24" s="363"/>
      <c r="L24" s="363"/>
      <c r="M24" s="350">
        <v>2007</v>
      </c>
      <c r="N24" s="363"/>
      <c r="O24" s="363"/>
      <c r="P24" s="350">
        <v>2007</v>
      </c>
      <c r="Q24" s="363"/>
      <c r="R24" s="363"/>
      <c r="S24" s="350">
        <v>2007</v>
      </c>
      <c r="T24" s="363"/>
      <c r="U24" s="363"/>
      <c r="V24" s="350">
        <v>2007</v>
      </c>
      <c r="W24" s="363"/>
      <c r="X24" s="363"/>
      <c r="Y24" s="350">
        <v>2007</v>
      </c>
      <c r="Z24" s="363"/>
      <c r="AA24" s="363"/>
      <c r="AB24" s="350">
        <v>2007</v>
      </c>
      <c r="AC24" s="363"/>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80" t="e">
        <f t="shared" si="4"/>
        <v>#DIV/0!</v>
      </c>
      <c r="C25" s="363"/>
      <c r="D25" s="350">
        <v>2008</v>
      </c>
      <c r="E25" s="363"/>
      <c r="F25" s="363"/>
      <c r="G25" s="350">
        <v>2008</v>
      </c>
      <c r="H25" s="363"/>
      <c r="I25" s="363"/>
      <c r="J25" s="350">
        <v>2008</v>
      </c>
      <c r="K25" s="363"/>
      <c r="L25" s="363"/>
      <c r="M25" s="350">
        <v>2008</v>
      </c>
      <c r="N25" s="363"/>
      <c r="O25" s="363"/>
      <c r="P25" s="350">
        <v>2008</v>
      </c>
      <c r="Q25" s="363"/>
      <c r="R25" s="363"/>
      <c r="S25" s="350">
        <v>2008</v>
      </c>
      <c r="T25" s="363"/>
      <c r="U25" s="363"/>
      <c r="V25" s="350">
        <v>2008</v>
      </c>
      <c r="W25" s="363"/>
      <c r="X25" s="363"/>
      <c r="Y25" s="350">
        <v>2008</v>
      </c>
      <c r="Z25" s="363"/>
      <c r="AA25" s="363"/>
      <c r="AB25" s="350">
        <v>2008</v>
      </c>
      <c r="AC25" s="363"/>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80" t="e">
        <f t="shared" si="4"/>
        <v>#DIV/0!</v>
      </c>
      <c r="C26" s="363"/>
      <c r="D26" s="350">
        <v>2009</v>
      </c>
      <c r="E26" s="363"/>
      <c r="F26" s="363"/>
      <c r="G26" s="350">
        <v>2009</v>
      </c>
      <c r="H26" s="363"/>
      <c r="I26" s="363"/>
      <c r="J26" s="350">
        <v>2009</v>
      </c>
      <c r="K26" s="363"/>
      <c r="L26" s="363"/>
      <c r="M26" s="350">
        <v>2009</v>
      </c>
      <c r="N26" s="363"/>
      <c r="O26" s="363"/>
      <c r="P26" s="350">
        <v>2009</v>
      </c>
      <c r="Q26" s="363"/>
      <c r="R26" s="363"/>
      <c r="S26" s="350">
        <v>2009</v>
      </c>
      <c r="T26" s="363"/>
      <c r="U26" s="363"/>
      <c r="V26" s="350">
        <v>2009</v>
      </c>
      <c r="W26" s="363"/>
      <c r="X26" s="363"/>
      <c r="Y26" s="350">
        <v>2009</v>
      </c>
      <c r="Z26" s="363"/>
      <c r="AA26" s="363"/>
      <c r="AB26" s="350">
        <v>2009</v>
      </c>
      <c r="AC26" s="363"/>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80">
        <f t="shared" si="4"/>
        <v>53.666666666666664</v>
      </c>
      <c r="C27" s="363"/>
      <c r="D27" s="350">
        <v>2010</v>
      </c>
      <c r="E27" s="422">
        <v>50</v>
      </c>
      <c r="F27" s="363"/>
      <c r="G27" s="350">
        <v>2010</v>
      </c>
      <c r="H27" s="422">
        <v>50</v>
      </c>
      <c r="I27" s="363"/>
      <c r="J27" s="350">
        <v>2010</v>
      </c>
      <c r="K27" s="422">
        <v>100</v>
      </c>
      <c r="L27" s="363"/>
      <c r="M27" s="350">
        <v>2010</v>
      </c>
      <c r="N27" s="422">
        <v>0</v>
      </c>
      <c r="O27" s="363"/>
      <c r="P27" s="350">
        <v>2010</v>
      </c>
      <c r="Q27" s="49">
        <v>33</v>
      </c>
      <c r="R27" s="431" t="s">
        <v>437</v>
      </c>
      <c r="S27" s="350">
        <v>2010</v>
      </c>
      <c r="T27" s="78">
        <v>100</v>
      </c>
      <c r="U27" s="363"/>
      <c r="V27" s="350">
        <v>2010</v>
      </c>
      <c r="W27" s="422">
        <v>100</v>
      </c>
      <c r="X27" s="363"/>
      <c r="Y27" s="350">
        <v>2010</v>
      </c>
      <c r="Z27" s="422">
        <v>50</v>
      </c>
      <c r="AA27" s="363"/>
      <c r="AB27" s="350">
        <v>2010</v>
      </c>
      <c r="AC27" s="422">
        <v>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80">
        <f t="shared" si="4"/>
        <v>53.666666666666664</v>
      </c>
      <c r="C28" s="363"/>
      <c r="D28" s="350">
        <v>2011</v>
      </c>
      <c r="E28" s="422">
        <v>50</v>
      </c>
      <c r="F28" s="363"/>
      <c r="G28" s="350">
        <v>2011</v>
      </c>
      <c r="H28" s="422">
        <v>50</v>
      </c>
      <c r="I28" s="363"/>
      <c r="J28" s="350">
        <v>2011</v>
      </c>
      <c r="K28" s="422">
        <v>100</v>
      </c>
      <c r="L28" s="363"/>
      <c r="M28" s="350">
        <v>2011</v>
      </c>
      <c r="N28" s="422">
        <v>0</v>
      </c>
      <c r="O28" s="363"/>
      <c r="P28" s="350">
        <v>2011</v>
      </c>
      <c r="Q28" s="49">
        <v>33</v>
      </c>
      <c r="R28" s="363"/>
      <c r="S28" s="350">
        <v>2011</v>
      </c>
      <c r="T28" s="78">
        <v>100</v>
      </c>
      <c r="U28" s="363"/>
      <c r="V28" s="350">
        <v>2011</v>
      </c>
      <c r="W28" s="422">
        <v>100</v>
      </c>
      <c r="X28" s="363"/>
      <c r="Y28" s="350">
        <v>2011</v>
      </c>
      <c r="Z28" s="422">
        <v>50</v>
      </c>
      <c r="AA28" s="363"/>
      <c r="AB28" s="350">
        <v>2011</v>
      </c>
      <c r="AC28" s="422">
        <v>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80">
        <f t="shared" si="4"/>
        <v>53.666666666666664</v>
      </c>
      <c r="C29" s="363"/>
      <c r="D29" s="350">
        <v>2012</v>
      </c>
      <c r="E29" s="422">
        <v>50</v>
      </c>
      <c r="F29" s="363"/>
      <c r="G29" s="350">
        <v>2012</v>
      </c>
      <c r="H29" s="422">
        <v>50</v>
      </c>
      <c r="I29" s="363"/>
      <c r="J29" s="350">
        <v>2012</v>
      </c>
      <c r="K29" s="422">
        <v>100</v>
      </c>
      <c r="L29" s="363"/>
      <c r="M29" s="350">
        <v>2012</v>
      </c>
      <c r="N29" s="422">
        <v>0</v>
      </c>
      <c r="O29" s="363"/>
      <c r="P29" s="350">
        <v>2012</v>
      </c>
      <c r="Q29" s="49">
        <v>33</v>
      </c>
      <c r="R29" s="363"/>
      <c r="S29" s="350">
        <v>2012</v>
      </c>
      <c r="T29" s="78">
        <v>100</v>
      </c>
      <c r="U29" s="363"/>
      <c r="V29" s="350">
        <v>2012</v>
      </c>
      <c r="W29" s="422">
        <v>100</v>
      </c>
      <c r="X29" s="363"/>
      <c r="Y29" s="350">
        <v>2012</v>
      </c>
      <c r="Z29" s="422">
        <v>50</v>
      </c>
      <c r="AA29" s="363"/>
      <c r="AB29" s="350">
        <v>2012</v>
      </c>
      <c r="AC29" s="422">
        <v>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80">
        <f t="shared" si="4"/>
        <v>53.666666666666664</v>
      </c>
      <c r="C30" s="363"/>
      <c r="D30" s="350">
        <v>2013</v>
      </c>
      <c r="E30" s="422">
        <v>50</v>
      </c>
      <c r="F30" s="363"/>
      <c r="G30" s="350">
        <v>2013</v>
      </c>
      <c r="H30" s="422">
        <v>50</v>
      </c>
      <c r="I30" s="363"/>
      <c r="J30" s="350">
        <v>2013</v>
      </c>
      <c r="K30" s="422">
        <v>100</v>
      </c>
      <c r="L30" s="363"/>
      <c r="M30" s="350">
        <v>2013</v>
      </c>
      <c r="N30" s="422">
        <v>0</v>
      </c>
      <c r="O30" s="363"/>
      <c r="P30" s="350">
        <v>2013</v>
      </c>
      <c r="Q30" s="49">
        <v>33</v>
      </c>
      <c r="R30" s="363"/>
      <c r="S30" s="350">
        <v>2013</v>
      </c>
      <c r="T30" s="78">
        <v>100</v>
      </c>
      <c r="U30" s="363"/>
      <c r="V30" s="350">
        <v>2013</v>
      </c>
      <c r="W30" s="422">
        <v>100</v>
      </c>
      <c r="X30" s="363"/>
      <c r="Y30" s="350">
        <v>2013</v>
      </c>
      <c r="Z30" s="422">
        <v>50</v>
      </c>
      <c r="AA30" s="363"/>
      <c r="AB30" s="350">
        <v>2013</v>
      </c>
      <c r="AC30" s="422">
        <v>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80">
        <f t="shared" ref="B31:B36" si="5">AVERAGE(E31, H31,K31,N31,Q31,T31,W31,Z31,AC31)</f>
        <v>53.666666666666664</v>
      </c>
      <c r="C31" s="39"/>
      <c r="D31" s="43">
        <v>2014</v>
      </c>
      <c r="E31" s="19">
        <v>50</v>
      </c>
      <c r="F31" s="10" t="s">
        <v>441</v>
      </c>
      <c r="G31" s="43">
        <v>2014</v>
      </c>
      <c r="H31" s="19">
        <v>50</v>
      </c>
      <c r="I31" s="10" t="s">
        <v>440</v>
      </c>
      <c r="J31" s="43">
        <v>2014</v>
      </c>
      <c r="K31" s="19">
        <v>100</v>
      </c>
      <c r="L31" s="10" t="s">
        <v>439</v>
      </c>
      <c r="M31" s="43">
        <v>2014</v>
      </c>
      <c r="N31" s="19">
        <v>0</v>
      </c>
      <c r="O31" s="10" t="s">
        <v>438</v>
      </c>
      <c r="P31" s="43">
        <v>2014</v>
      </c>
      <c r="Q31" s="49">
        <v>33</v>
      </c>
      <c r="R31" s="10" t="s">
        <v>437</v>
      </c>
      <c r="S31" s="43">
        <v>2014</v>
      </c>
      <c r="T31" s="78">
        <v>100</v>
      </c>
      <c r="U31" s="10" t="s">
        <v>4789</v>
      </c>
      <c r="V31" s="43">
        <v>2014</v>
      </c>
      <c r="W31" s="19">
        <v>100</v>
      </c>
      <c r="X31" s="10" t="s">
        <v>1578</v>
      </c>
      <c r="Y31" s="350">
        <v>2014</v>
      </c>
      <c r="Z31" s="19">
        <v>50</v>
      </c>
      <c r="AA31" s="10" t="s">
        <v>436</v>
      </c>
      <c r="AB31" s="350">
        <v>2014</v>
      </c>
      <c r="AC31" s="19">
        <v>0</v>
      </c>
      <c r="AD31" s="11" t="s">
        <v>435</v>
      </c>
    </row>
    <row r="32" spans="1:81" ht="24.75" customHeight="1">
      <c r="A32" s="43">
        <v>2015</v>
      </c>
      <c r="B32" s="80">
        <f t="shared" si="5"/>
        <v>48.111111111111114</v>
      </c>
      <c r="C32" s="39"/>
      <c r="D32" s="43">
        <v>2015</v>
      </c>
      <c r="E32" s="19">
        <v>50</v>
      </c>
      <c r="F32" s="10"/>
      <c r="G32" s="43">
        <v>2015</v>
      </c>
      <c r="H32" s="19">
        <v>50</v>
      </c>
      <c r="I32" s="10"/>
      <c r="J32" s="43">
        <v>2015</v>
      </c>
      <c r="K32" s="19">
        <v>100</v>
      </c>
      <c r="L32" s="10"/>
      <c r="M32" s="43">
        <v>2015</v>
      </c>
      <c r="N32" s="19">
        <v>0</v>
      </c>
      <c r="O32" s="10" t="s">
        <v>434</v>
      </c>
      <c r="P32" s="43">
        <v>2015</v>
      </c>
      <c r="Q32" s="49">
        <v>33</v>
      </c>
      <c r="R32" s="10"/>
      <c r="S32" s="43">
        <v>2015</v>
      </c>
      <c r="T32" s="49">
        <v>100</v>
      </c>
      <c r="U32" s="10"/>
      <c r="V32" s="43">
        <v>2015</v>
      </c>
      <c r="W32" s="19">
        <v>100</v>
      </c>
      <c r="X32" s="10"/>
      <c r="Y32" s="350">
        <v>2015</v>
      </c>
      <c r="Z32" s="19">
        <v>0</v>
      </c>
      <c r="AA32" s="10" t="s">
        <v>433</v>
      </c>
      <c r="AB32" s="350">
        <v>2015</v>
      </c>
      <c r="AC32" s="19">
        <v>0</v>
      </c>
      <c r="AD32" s="11"/>
    </row>
    <row r="33" spans="1:81" ht="24.75" customHeight="1">
      <c r="A33" s="43">
        <v>2016</v>
      </c>
      <c r="B33" s="80">
        <f t="shared" si="5"/>
        <v>37</v>
      </c>
      <c r="C33" s="39"/>
      <c r="D33" s="43">
        <v>2016</v>
      </c>
      <c r="E33" s="19">
        <v>50</v>
      </c>
      <c r="F33" s="10"/>
      <c r="G33" s="43">
        <v>2016</v>
      </c>
      <c r="H33" s="19">
        <v>50</v>
      </c>
      <c r="I33" s="10"/>
      <c r="J33" s="43">
        <v>2016</v>
      </c>
      <c r="K33" s="19">
        <v>100</v>
      </c>
      <c r="L33" s="10"/>
      <c r="M33" s="43">
        <v>2016</v>
      </c>
      <c r="N33" s="19">
        <v>0</v>
      </c>
      <c r="O33" s="10"/>
      <c r="P33" s="43">
        <v>2016</v>
      </c>
      <c r="Q33" s="49">
        <v>33</v>
      </c>
      <c r="R33" s="10"/>
      <c r="S33" s="43">
        <v>2016</v>
      </c>
      <c r="T33" s="49">
        <v>50</v>
      </c>
      <c r="U33" s="10" t="s">
        <v>1579</v>
      </c>
      <c r="V33" s="43">
        <v>2016</v>
      </c>
      <c r="W33" s="19">
        <v>50</v>
      </c>
      <c r="X33" s="10" t="s">
        <v>432</v>
      </c>
      <c r="Y33" s="350">
        <v>2016</v>
      </c>
      <c r="Z33" s="19">
        <v>0</v>
      </c>
      <c r="AA33" s="10"/>
      <c r="AB33" s="350">
        <v>2016</v>
      </c>
      <c r="AC33" s="19">
        <v>0</v>
      </c>
      <c r="AD33" s="11"/>
    </row>
    <row r="34" spans="1:81" ht="24.75" customHeight="1">
      <c r="A34" s="43">
        <v>2017</v>
      </c>
      <c r="B34" s="80">
        <f t="shared" si="5"/>
        <v>37</v>
      </c>
      <c r="C34" s="39"/>
      <c r="D34" s="43">
        <v>2017</v>
      </c>
      <c r="E34" s="19">
        <v>50</v>
      </c>
      <c r="F34" s="10" t="s">
        <v>358</v>
      </c>
      <c r="G34" s="43">
        <v>2017</v>
      </c>
      <c r="H34" s="19">
        <v>50</v>
      </c>
      <c r="I34" s="10"/>
      <c r="J34" s="43">
        <v>2017</v>
      </c>
      <c r="K34" s="19">
        <v>100</v>
      </c>
      <c r="L34" s="10"/>
      <c r="M34" s="43">
        <v>2017</v>
      </c>
      <c r="N34" s="19">
        <v>0</v>
      </c>
      <c r="O34" s="10"/>
      <c r="P34" s="43">
        <v>2017</v>
      </c>
      <c r="Q34" s="49">
        <v>33</v>
      </c>
      <c r="R34" s="10"/>
      <c r="S34" s="43">
        <v>2017</v>
      </c>
      <c r="T34" s="49">
        <v>50</v>
      </c>
      <c r="U34" s="10"/>
      <c r="V34" s="43">
        <v>2017</v>
      </c>
      <c r="W34" s="19">
        <v>50</v>
      </c>
      <c r="X34" s="10"/>
      <c r="Y34" s="350">
        <v>2017</v>
      </c>
      <c r="Z34" s="19">
        <v>0</v>
      </c>
      <c r="AA34" s="10"/>
      <c r="AB34" s="350">
        <v>2017</v>
      </c>
      <c r="AC34" s="19">
        <v>0</v>
      </c>
      <c r="AD34" s="11"/>
    </row>
    <row r="35" spans="1:81" ht="24.75" customHeight="1">
      <c r="A35" s="43">
        <v>2018</v>
      </c>
      <c r="B35" s="80">
        <f t="shared" si="5"/>
        <v>37</v>
      </c>
      <c r="C35" s="39"/>
      <c r="D35" s="43">
        <v>2018</v>
      </c>
      <c r="E35" s="19">
        <v>50</v>
      </c>
      <c r="F35" s="10"/>
      <c r="G35" s="43">
        <v>2018</v>
      </c>
      <c r="H35" s="19">
        <v>50</v>
      </c>
      <c r="I35" s="10"/>
      <c r="J35" s="43">
        <v>2018</v>
      </c>
      <c r="K35" s="19">
        <v>100</v>
      </c>
      <c r="L35" s="10"/>
      <c r="M35" s="43">
        <v>2018</v>
      </c>
      <c r="N35" s="19">
        <v>0</v>
      </c>
      <c r="O35" s="10" t="s">
        <v>431</v>
      </c>
      <c r="P35" s="43">
        <v>2018</v>
      </c>
      <c r="Q35" s="49">
        <v>33</v>
      </c>
      <c r="R35" s="10"/>
      <c r="S35" s="43">
        <v>2018</v>
      </c>
      <c r="T35" s="49">
        <v>50</v>
      </c>
      <c r="U35" s="10"/>
      <c r="V35" s="43">
        <v>2018</v>
      </c>
      <c r="W35" s="19">
        <v>50</v>
      </c>
      <c r="X35" s="10"/>
      <c r="Y35" s="350">
        <v>2018</v>
      </c>
      <c r="Z35" s="19">
        <v>0</v>
      </c>
      <c r="AA35" s="10" t="s">
        <v>430</v>
      </c>
      <c r="AB35" s="350">
        <v>2018</v>
      </c>
      <c r="AC35" s="19">
        <v>0</v>
      </c>
      <c r="AD35" s="11" t="s">
        <v>429</v>
      </c>
    </row>
    <row r="36" spans="1:81" ht="24.75" customHeight="1">
      <c r="A36" s="43">
        <v>2019</v>
      </c>
      <c r="B36" s="80">
        <f t="shared" si="5"/>
        <v>37</v>
      </c>
      <c r="C36" s="39"/>
      <c r="D36" s="43">
        <v>2019</v>
      </c>
      <c r="E36" s="19">
        <v>50</v>
      </c>
      <c r="F36" s="10"/>
      <c r="G36" s="43">
        <v>2019</v>
      </c>
      <c r="H36" s="19">
        <v>50</v>
      </c>
      <c r="I36" s="10"/>
      <c r="J36" s="43">
        <v>2019</v>
      </c>
      <c r="K36" s="19">
        <v>100</v>
      </c>
      <c r="L36" s="10"/>
      <c r="M36" s="43">
        <v>2019</v>
      </c>
      <c r="N36" s="19">
        <v>0</v>
      </c>
      <c r="O36" s="10" t="s">
        <v>428</v>
      </c>
      <c r="P36" s="43">
        <v>2019</v>
      </c>
      <c r="Q36" s="49">
        <v>33</v>
      </c>
      <c r="R36" s="10" t="s">
        <v>427</v>
      </c>
      <c r="S36" s="43">
        <v>2019</v>
      </c>
      <c r="T36" s="49">
        <v>50</v>
      </c>
      <c r="U36" s="10" t="s">
        <v>426</v>
      </c>
      <c r="V36" s="43">
        <v>2019</v>
      </c>
      <c r="W36" s="19">
        <v>50</v>
      </c>
      <c r="X36" s="10" t="s">
        <v>425</v>
      </c>
      <c r="Y36" s="350">
        <v>2019</v>
      </c>
      <c r="Z36" s="19">
        <v>0</v>
      </c>
      <c r="AA36" s="10"/>
      <c r="AB36" s="350">
        <v>2019</v>
      </c>
      <c r="AC36" s="19">
        <v>0</v>
      </c>
      <c r="AD36" s="11" t="s">
        <v>424</v>
      </c>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1580</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4532</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80" t="e">
        <f t="shared" ref="B45:B51" si="6">AVERAGE(E45,H45,K45,T45,AF45,AO45,AU45,AX45,AR45)</f>
        <v>#DIV/0!</v>
      </c>
      <c r="C45" s="363"/>
      <c r="D45" s="350">
        <v>2007</v>
      </c>
      <c r="E45" s="363"/>
      <c r="F45" s="363"/>
      <c r="G45" s="350">
        <v>2007</v>
      </c>
      <c r="H45" s="363"/>
      <c r="I45" s="363"/>
      <c r="J45" s="350">
        <v>2007</v>
      </c>
      <c r="K45" s="363"/>
      <c r="L45" s="363"/>
      <c r="M45" s="350">
        <v>2007</v>
      </c>
      <c r="N45" s="363"/>
      <c r="O45" s="363"/>
      <c r="P45" s="350">
        <v>2007</v>
      </c>
      <c r="Q45" s="363"/>
      <c r="R45" s="363"/>
      <c r="S45" s="350">
        <v>2007</v>
      </c>
      <c r="T45" s="363"/>
      <c r="U45" s="363"/>
      <c r="V45" s="350">
        <v>2007</v>
      </c>
      <c r="W45" s="363"/>
      <c r="X45" s="363"/>
      <c r="Y45" s="350">
        <v>2007</v>
      </c>
      <c r="Z45" s="363"/>
      <c r="AA45" s="363"/>
      <c r="AB45" s="350">
        <v>2007</v>
      </c>
      <c r="AC45" s="363"/>
      <c r="AD45" s="363"/>
      <c r="AE45" s="350">
        <v>2007</v>
      </c>
      <c r="AF45" s="243"/>
      <c r="AG45" s="363"/>
      <c r="AH45" s="350">
        <v>2007</v>
      </c>
      <c r="AI45" s="363"/>
      <c r="AJ45" s="363"/>
      <c r="AK45" s="350">
        <v>2007</v>
      </c>
      <c r="AL45" s="363"/>
      <c r="AM45" s="363"/>
      <c r="AN45" s="350">
        <v>2007</v>
      </c>
      <c r="AO45" s="363"/>
      <c r="AP45" s="363"/>
      <c r="AQ45" s="350">
        <v>2007</v>
      </c>
      <c r="AR45" s="363"/>
      <c r="AS45" s="363"/>
      <c r="AT45" s="350">
        <v>2007</v>
      </c>
      <c r="AU45" s="363"/>
      <c r="AV45" s="363"/>
      <c r="AW45" s="350">
        <v>2007</v>
      </c>
      <c r="AX45" s="363"/>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80" t="e">
        <f t="shared" si="6"/>
        <v>#DIV/0!</v>
      </c>
      <c r="C46" s="363"/>
      <c r="D46" s="350">
        <v>2008</v>
      </c>
      <c r="E46" s="363"/>
      <c r="F46" s="363"/>
      <c r="G46" s="350">
        <v>2008</v>
      </c>
      <c r="H46" s="363"/>
      <c r="I46" s="363"/>
      <c r="J46" s="350">
        <v>2008</v>
      </c>
      <c r="K46" s="363"/>
      <c r="L46" s="363"/>
      <c r="M46" s="350">
        <v>2008</v>
      </c>
      <c r="N46" s="363"/>
      <c r="O46" s="363"/>
      <c r="P46" s="350">
        <v>2008</v>
      </c>
      <c r="Q46" s="363"/>
      <c r="R46" s="363"/>
      <c r="S46" s="350">
        <v>2008</v>
      </c>
      <c r="T46" s="363"/>
      <c r="U46" s="363"/>
      <c r="V46" s="350">
        <v>2008</v>
      </c>
      <c r="W46" s="363"/>
      <c r="X46" s="363"/>
      <c r="Y46" s="350">
        <v>2008</v>
      </c>
      <c r="Z46" s="363"/>
      <c r="AA46" s="363"/>
      <c r="AB46" s="350">
        <v>2008</v>
      </c>
      <c r="AC46" s="363"/>
      <c r="AD46" s="363"/>
      <c r="AE46" s="350">
        <v>2008</v>
      </c>
      <c r="AF46" s="243"/>
      <c r="AG46" s="363"/>
      <c r="AH46" s="350">
        <v>2008</v>
      </c>
      <c r="AI46" s="363"/>
      <c r="AJ46" s="363"/>
      <c r="AK46" s="350">
        <v>2008</v>
      </c>
      <c r="AL46" s="363"/>
      <c r="AM46" s="363"/>
      <c r="AN46" s="350">
        <v>2008</v>
      </c>
      <c r="AO46" s="363"/>
      <c r="AP46" s="363"/>
      <c r="AQ46" s="350">
        <v>2008</v>
      </c>
      <c r="AR46" s="363"/>
      <c r="AS46" s="363"/>
      <c r="AT46" s="350">
        <v>2008</v>
      </c>
      <c r="AU46" s="363"/>
      <c r="AV46" s="363"/>
      <c r="AW46" s="350">
        <v>2008</v>
      </c>
      <c r="AX46" s="363"/>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80" t="e">
        <f t="shared" si="6"/>
        <v>#DIV/0!</v>
      </c>
      <c r="C47" s="363"/>
      <c r="D47" s="350">
        <v>2009</v>
      </c>
      <c r="E47" s="363"/>
      <c r="F47" s="363"/>
      <c r="G47" s="350">
        <v>2009</v>
      </c>
      <c r="H47" s="363"/>
      <c r="I47" s="363"/>
      <c r="J47" s="350">
        <v>2009</v>
      </c>
      <c r="K47" s="363"/>
      <c r="L47" s="363"/>
      <c r="M47" s="350">
        <v>2009</v>
      </c>
      <c r="N47" s="363"/>
      <c r="O47" s="363"/>
      <c r="P47" s="350">
        <v>2009</v>
      </c>
      <c r="Q47" s="363"/>
      <c r="R47" s="363"/>
      <c r="S47" s="350">
        <v>2009</v>
      </c>
      <c r="T47" s="363"/>
      <c r="U47" s="363"/>
      <c r="V47" s="350">
        <v>2009</v>
      </c>
      <c r="W47" s="363"/>
      <c r="X47" s="363"/>
      <c r="Y47" s="350">
        <v>2009</v>
      </c>
      <c r="Z47" s="363"/>
      <c r="AA47" s="363"/>
      <c r="AB47" s="350">
        <v>2009</v>
      </c>
      <c r="AC47" s="363"/>
      <c r="AD47" s="363"/>
      <c r="AE47" s="350">
        <v>2009</v>
      </c>
      <c r="AF47" s="243"/>
      <c r="AG47" s="363"/>
      <c r="AH47" s="350">
        <v>2009</v>
      </c>
      <c r="AI47" s="363"/>
      <c r="AJ47" s="363"/>
      <c r="AK47" s="350">
        <v>2009</v>
      </c>
      <c r="AL47" s="363"/>
      <c r="AM47" s="363"/>
      <c r="AN47" s="350">
        <v>2009</v>
      </c>
      <c r="AO47" s="363"/>
      <c r="AP47" s="363"/>
      <c r="AQ47" s="350">
        <v>2009</v>
      </c>
      <c r="AR47" s="363"/>
      <c r="AS47" s="363"/>
      <c r="AT47" s="350">
        <v>2009</v>
      </c>
      <c r="AU47" s="363"/>
      <c r="AV47" s="363"/>
      <c r="AW47" s="350">
        <v>2009</v>
      </c>
      <c r="AX47" s="363"/>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80">
        <f t="shared" si="6"/>
        <v>73.166666666666671</v>
      </c>
      <c r="C48" s="363"/>
      <c r="D48" s="350">
        <v>2010</v>
      </c>
      <c r="E48" s="422">
        <v>0</v>
      </c>
      <c r="F48" s="363"/>
      <c r="G48" s="350">
        <v>2010</v>
      </c>
      <c r="H48" s="363">
        <v>75</v>
      </c>
      <c r="I48" s="363"/>
      <c r="J48" s="350">
        <v>2010</v>
      </c>
      <c r="K48" s="422">
        <v>100</v>
      </c>
      <c r="L48" s="363"/>
      <c r="M48" s="350">
        <v>2010</v>
      </c>
      <c r="N48" s="422">
        <v>100</v>
      </c>
      <c r="O48" s="363"/>
      <c r="P48" s="350">
        <v>2010</v>
      </c>
      <c r="Q48" s="422">
        <v>100</v>
      </c>
      <c r="R48" s="363"/>
      <c r="S48" s="350">
        <v>2010</v>
      </c>
      <c r="T48" s="422">
        <v>100</v>
      </c>
      <c r="U48" s="363"/>
      <c r="V48" s="350">
        <v>2010</v>
      </c>
      <c r="W48" s="422">
        <v>100</v>
      </c>
      <c r="X48" s="363"/>
      <c r="Y48" s="350">
        <v>2010</v>
      </c>
      <c r="Z48" s="422">
        <v>100</v>
      </c>
      <c r="AA48" s="363"/>
      <c r="AB48" s="350">
        <v>2010</v>
      </c>
      <c r="AC48" s="422">
        <v>100</v>
      </c>
      <c r="AD48" s="363"/>
      <c r="AE48" s="350">
        <v>2010</v>
      </c>
      <c r="AF48" s="243">
        <f t="shared" ref="AF48:AF51" si="7">0.67*AI48+0.33*AL48</f>
        <v>83.5</v>
      </c>
      <c r="AG48" s="363"/>
      <c r="AH48" s="350">
        <v>2010</v>
      </c>
      <c r="AI48" s="422">
        <v>100</v>
      </c>
      <c r="AJ48" s="363"/>
      <c r="AK48" s="350">
        <v>2010</v>
      </c>
      <c r="AL48" s="422">
        <v>50</v>
      </c>
      <c r="AM48" s="363"/>
      <c r="AN48" s="350">
        <v>2010</v>
      </c>
      <c r="AO48" s="422">
        <v>100</v>
      </c>
      <c r="AP48" s="363"/>
      <c r="AQ48" s="350">
        <v>2010</v>
      </c>
      <c r="AR48" s="422">
        <v>0</v>
      </c>
      <c r="AS48" s="363"/>
      <c r="AT48" s="350">
        <v>2010</v>
      </c>
      <c r="AU48" s="422">
        <v>100</v>
      </c>
      <c r="AV48" s="363"/>
      <c r="AW48" s="350">
        <v>2010</v>
      </c>
      <c r="AX48" s="422">
        <v>100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80">
        <f t="shared" si="6"/>
        <v>73.166666666666671</v>
      </c>
      <c r="C49" s="363"/>
      <c r="D49" s="350">
        <v>2011</v>
      </c>
      <c r="E49" s="422">
        <v>0</v>
      </c>
      <c r="F49" s="363"/>
      <c r="G49" s="350">
        <v>2011</v>
      </c>
      <c r="H49" s="421">
        <v>75</v>
      </c>
      <c r="I49" s="363"/>
      <c r="J49" s="350">
        <v>2011</v>
      </c>
      <c r="K49" s="422">
        <v>100</v>
      </c>
      <c r="L49" s="363"/>
      <c r="M49" s="350">
        <v>2011</v>
      </c>
      <c r="N49" s="422">
        <v>100</v>
      </c>
      <c r="O49" s="363"/>
      <c r="P49" s="350">
        <v>2011</v>
      </c>
      <c r="Q49" s="422">
        <v>100</v>
      </c>
      <c r="R49" s="363"/>
      <c r="S49" s="350">
        <v>2011</v>
      </c>
      <c r="T49" s="422">
        <v>100</v>
      </c>
      <c r="U49" s="363"/>
      <c r="V49" s="350">
        <v>2011</v>
      </c>
      <c r="W49" s="422">
        <v>100</v>
      </c>
      <c r="X49" s="363"/>
      <c r="Y49" s="350">
        <v>2011</v>
      </c>
      <c r="Z49" s="422">
        <v>100</v>
      </c>
      <c r="AA49" s="363"/>
      <c r="AB49" s="350">
        <v>2011</v>
      </c>
      <c r="AC49" s="422">
        <v>100</v>
      </c>
      <c r="AD49" s="363"/>
      <c r="AE49" s="350">
        <v>2011</v>
      </c>
      <c r="AF49" s="243">
        <f t="shared" si="7"/>
        <v>83.5</v>
      </c>
      <c r="AG49" s="363"/>
      <c r="AH49" s="350">
        <v>2011</v>
      </c>
      <c r="AI49" s="422">
        <v>100</v>
      </c>
      <c r="AJ49" s="363"/>
      <c r="AK49" s="350">
        <v>2011</v>
      </c>
      <c r="AL49" s="422">
        <v>50</v>
      </c>
      <c r="AM49" s="363"/>
      <c r="AN49" s="350">
        <v>2011</v>
      </c>
      <c r="AO49" s="422">
        <v>100</v>
      </c>
      <c r="AP49" s="363"/>
      <c r="AQ49" s="350">
        <v>2011</v>
      </c>
      <c r="AR49" s="422">
        <v>0</v>
      </c>
      <c r="AS49" s="363"/>
      <c r="AT49" s="350">
        <v>2011</v>
      </c>
      <c r="AU49" s="422">
        <v>100</v>
      </c>
      <c r="AV49" s="363"/>
      <c r="AW49" s="350">
        <v>2011</v>
      </c>
      <c r="AX49" s="422">
        <v>100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80">
        <f t="shared" si="6"/>
        <v>73.166666666666671</v>
      </c>
      <c r="C50" s="363"/>
      <c r="D50" s="350">
        <v>2012</v>
      </c>
      <c r="E50" s="422">
        <v>0</v>
      </c>
      <c r="F50" s="363"/>
      <c r="G50" s="350">
        <v>2012</v>
      </c>
      <c r="H50" s="421">
        <v>75</v>
      </c>
      <c r="I50" s="363"/>
      <c r="J50" s="350">
        <v>2012</v>
      </c>
      <c r="K50" s="422">
        <v>100</v>
      </c>
      <c r="L50" s="363"/>
      <c r="M50" s="350">
        <v>2012</v>
      </c>
      <c r="N50" s="422">
        <v>100</v>
      </c>
      <c r="O50" s="363"/>
      <c r="P50" s="350">
        <v>2012</v>
      </c>
      <c r="Q50" s="422">
        <v>100</v>
      </c>
      <c r="R50" s="363"/>
      <c r="S50" s="350">
        <v>2012</v>
      </c>
      <c r="T50" s="422">
        <v>100</v>
      </c>
      <c r="U50" s="363"/>
      <c r="V50" s="350">
        <v>2012</v>
      </c>
      <c r="W50" s="422">
        <v>100</v>
      </c>
      <c r="X50" s="363"/>
      <c r="Y50" s="350">
        <v>2012</v>
      </c>
      <c r="Z50" s="422">
        <v>100</v>
      </c>
      <c r="AA50" s="363"/>
      <c r="AB50" s="350">
        <v>2012</v>
      </c>
      <c r="AC50" s="422">
        <v>100</v>
      </c>
      <c r="AD50" s="363"/>
      <c r="AE50" s="350">
        <v>2012</v>
      </c>
      <c r="AF50" s="243">
        <f t="shared" si="7"/>
        <v>83.5</v>
      </c>
      <c r="AG50" s="363"/>
      <c r="AH50" s="350">
        <v>2012</v>
      </c>
      <c r="AI50" s="422">
        <v>100</v>
      </c>
      <c r="AJ50" s="363"/>
      <c r="AK50" s="350">
        <v>2012</v>
      </c>
      <c r="AL50" s="422">
        <v>50</v>
      </c>
      <c r="AM50" s="363"/>
      <c r="AN50" s="350">
        <v>2012</v>
      </c>
      <c r="AO50" s="422">
        <v>100</v>
      </c>
      <c r="AP50" s="363"/>
      <c r="AQ50" s="350">
        <v>2012</v>
      </c>
      <c r="AR50" s="422">
        <v>0</v>
      </c>
      <c r="AS50" s="363"/>
      <c r="AT50" s="350">
        <v>2012</v>
      </c>
      <c r="AU50" s="422">
        <v>100</v>
      </c>
      <c r="AV50" s="363"/>
      <c r="AW50" s="350">
        <v>2012</v>
      </c>
      <c r="AX50" s="422">
        <v>100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80">
        <f t="shared" si="6"/>
        <v>73.166666666666671</v>
      </c>
      <c r="C51" s="363"/>
      <c r="D51" s="350">
        <v>2013</v>
      </c>
      <c r="E51" s="422">
        <v>0</v>
      </c>
      <c r="F51" s="363"/>
      <c r="G51" s="350">
        <v>2013</v>
      </c>
      <c r="H51" s="421">
        <v>75</v>
      </c>
      <c r="I51" s="426" t="s">
        <v>4897</v>
      </c>
      <c r="J51" s="350">
        <v>2013</v>
      </c>
      <c r="K51" s="422">
        <v>100</v>
      </c>
      <c r="L51" s="363"/>
      <c r="M51" s="350">
        <v>2013</v>
      </c>
      <c r="N51" s="422">
        <v>100</v>
      </c>
      <c r="O51" s="363"/>
      <c r="P51" s="350">
        <v>2013</v>
      </c>
      <c r="Q51" s="422">
        <v>100</v>
      </c>
      <c r="R51" s="363"/>
      <c r="S51" s="350">
        <v>2013</v>
      </c>
      <c r="T51" s="422">
        <v>100</v>
      </c>
      <c r="U51" s="363"/>
      <c r="V51" s="350">
        <v>2013</v>
      </c>
      <c r="W51" s="422">
        <v>100</v>
      </c>
      <c r="X51" s="363"/>
      <c r="Y51" s="350">
        <v>2013</v>
      </c>
      <c r="Z51" s="422">
        <v>100</v>
      </c>
      <c r="AA51" s="363"/>
      <c r="AB51" s="350">
        <v>2013</v>
      </c>
      <c r="AC51" s="422">
        <v>100</v>
      </c>
      <c r="AD51" s="363"/>
      <c r="AE51" s="350">
        <v>2013</v>
      </c>
      <c r="AF51" s="243">
        <f t="shared" si="7"/>
        <v>83.5</v>
      </c>
      <c r="AG51" s="363"/>
      <c r="AH51" s="350">
        <v>2013</v>
      </c>
      <c r="AI51" s="422">
        <v>100</v>
      </c>
      <c r="AJ51" s="363"/>
      <c r="AK51" s="350">
        <v>2013</v>
      </c>
      <c r="AL51" s="422">
        <v>50</v>
      </c>
      <c r="AM51" s="363"/>
      <c r="AN51" s="350">
        <v>2013</v>
      </c>
      <c r="AO51" s="422">
        <v>100</v>
      </c>
      <c r="AP51" s="363"/>
      <c r="AQ51" s="350">
        <v>2013</v>
      </c>
      <c r="AR51" s="422">
        <v>0</v>
      </c>
      <c r="AS51" s="363"/>
      <c r="AT51" s="350">
        <v>2013</v>
      </c>
      <c r="AU51" s="422">
        <v>100</v>
      </c>
      <c r="AV51" s="363"/>
      <c r="AW51" s="350">
        <v>2013</v>
      </c>
      <c r="AX51" s="422">
        <v>100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80">
        <f t="shared" ref="B52:B57" si="8">AVERAGE(E52,H52,K52,T52,AF52,AO52,AU52,AX52,AR52)</f>
        <v>67.611111111111114</v>
      </c>
      <c r="C52" s="39"/>
      <c r="D52" s="43">
        <v>2014</v>
      </c>
      <c r="E52" s="19">
        <v>0</v>
      </c>
      <c r="F52" s="10" t="s">
        <v>423</v>
      </c>
      <c r="G52" s="43">
        <v>2014</v>
      </c>
      <c r="H52" s="19">
        <v>25</v>
      </c>
      <c r="I52" s="10" t="s">
        <v>422</v>
      </c>
      <c r="J52" s="43">
        <v>2014</v>
      </c>
      <c r="K52" s="296">
        <v>100</v>
      </c>
      <c r="L52" s="10"/>
      <c r="M52" s="43">
        <v>2014</v>
      </c>
      <c r="N52" s="8">
        <v>100</v>
      </c>
      <c r="O52" s="10" t="s">
        <v>421</v>
      </c>
      <c r="P52" s="43">
        <v>2014</v>
      </c>
      <c r="Q52" s="8">
        <v>100</v>
      </c>
      <c r="R52" s="10" t="s">
        <v>421</v>
      </c>
      <c r="S52" s="43">
        <v>2014</v>
      </c>
      <c r="T52" s="52">
        <v>100</v>
      </c>
      <c r="U52" s="10"/>
      <c r="V52" s="43">
        <v>2014</v>
      </c>
      <c r="W52" s="8">
        <v>100</v>
      </c>
      <c r="X52" s="10" t="s">
        <v>420</v>
      </c>
      <c r="Y52" s="350">
        <v>2014</v>
      </c>
      <c r="Z52" s="8">
        <v>100</v>
      </c>
      <c r="AA52" s="10" t="s">
        <v>419</v>
      </c>
      <c r="AB52" s="350">
        <v>2014</v>
      </c>
      <c r="AC52" s="8">
        <v>100</v>
      </c>
      <c r="AD52" s="10"/>
      <c r="AE52" s="350">
        <v>2014</v>
      </c>
      <c r="AF52" s="243">
        <f>0.67*AI52+0.33*AL52</f>
        <v>83.5</v>
      </c>
      <c r="AG52" s="10"/>
      <c r="AH52" s="350">
        <v>2014</v>
      </c>
      <c r="AI52" s="19">
        <v>100</v>
      </c>
      <c r="AJ52" s="10" t="s">
        <v>418</v>
      </c>
      <c r="AK52" s="350">
        <v>2014</v>
      </c>
      <c r="AL52" s="19">
        <v>50</v>
      </c>
      <c r="AM52" s="10" t="s">
        <v>417</v>
      </c>
      <c r="AN52" s="350">
        <v>2014</v>
      </c>
      <c r="AO52" s="19">
        <v>100</v>
      </c>
      <c r="AP52" s="10" t="s">
        <v>416</v>
      </c>
      <c r="AQ52" s="350">
        <v>2014</v>
      </c>
      <c r="AR52" s="19">
        <v>0</v>
      </c>
      <c r="AS52" s="10" t="s">
        <v>415</v>
      </c>
      <c r="AT52" s="350">
        <v>2014</v>
      </c>
      <c r="AU52" s="19">
        <v>100</v>
      </c>
      <c r="AV52" s="10" t="s">
        <v>414</v>
      </c>
      <c r="AW52" s="350">
        <v>2014</v>
      </c>
      <c r="AX52" s="19">
        <v>100</v>
      </c>
      <c r="AY52" s="11" t="s">
        <v>413</v>
      </c>
    </row>
    <row r="53" spans="1:81" ht="24.75" customHeight="1">
      <c r="A53" s="43">
        <v>2015</v>
      </c>
      <c r="B53" s="80">
        <f t="shared" si="8"/>
        <v>67.611111111111114</v>
      </c>
      <c r="C53" s="80"/>
      <c r="D53" s="43">
        <v>2015</v>
      </c>
      <c r="E53" s="19">
        <v>0</v>
      </c>
      <c r="F53" s="10"/>
      <c r="G53" s="43">
        <v>2015</v>
      </c>
      <c r="H53" s="19">
        <v>25</v>
      </c>
      <c r="I53" s="10"/>
      <c r="J53" s="43">
        <v>2015</v>
      </c>
      <c r="K53" s="296">
        <v>100</v>
      </c>
      <c r="L53" s="10"/>
      <c r="M53" s="43">
        <v>2015</v>
      </c>
      <c r="N53" s="8">
        <v>100</v>
      </c>
      <c r="O53" s="10"/>
      <c r="P53" s="43">
        <v>2015</v>
      </c>
      <c r="Q53" s="8">
        <v>100</v>
      </c>
      <c r="R53" s="10"/>
      <c r="S53" s="43">
        <v>2015</v>
      </c>
      <c r="T53" s="52">
        <v>100</v>
      </c>
      <c r="U53" s="10"/>
      <c r="V53" s="43">
        <v>2015</v>
      </c>
      <c r="W53" s="52">
        <v>100</v>
      </c>
      <c r="X53" s="10"/>
      <c r="Y53" s="350">
        <v>2015</v>
      </c>
      <c r="Z53" s="52">
        <v>100</v>
      </c>
      <c r="AA53" s="10"/>
      <c r="AB53" s="350">
        <v>2015</v>
      </c>
      <c r="AC53" s="8">
        <v>100</v>
      </c>
      <c r="AD53" s="10"/>
      <c r="AE53" s="350">
        <v>2015</v>
      </c>
      <c r="AF53" s="243">
        <f t="shared" ref="AF53:AF57" si="9">0.67*AI53+0.33*AL53</f>
        <v>83.5</v>
      </c>
      <c r="AG53" s="10"/>
      <c r="AH53" s="350">
        <v>2015</v>
      </c>
      <c r="AI53" s="19">
        <v>100</v>
      </c>
      <c r="AJ53" s="10"/>
      <c r="AK53" s="350">
        <v>2015</v>
      </c>
      <c r="AL53" s="19">
        <v>50</v>
      </c>
      <c r="AM53" s="10"/>
      <c r="AN53" s="350">
        <v>2015</v>
      </c>
      <c r="AO53" s="19">
        <v>100</v>
      </c>
      <c r="AP53" s="10"/>
      <c r="AQ53" s="350">
        <v>2015</v>
      </c>
      <c r="AR53" s="19">
        <v>0</v>
      </c>
      <c r="AS53" s="10"/>
      <c r="AT53" s="350">
        <v>2015</v>
      </c>
      <c r="AU53" s="19">
        <v>100</v>
      </c>
      <c r="AV53" s="10"/>
      <c r="AW53" s="350">
        <v>2015</v>
      </c>
      <c r="AX53" s="19">
        <v>100</v>
      </c>
      <c r="AY53" s="11"/>
    </row>
    <row r="54" spans="1:81" ht="24.75" customHeight="1">
      <c r="A54" s="43">
        <v>2016</v>
      </c>
      <c r="B54" s="80">
        <f t="shared" si="8"/>
        <v>67.611111111111114</v>
      </c>
      <c r="C54" s="80"/>
      <c r="D54" s="43">
        <v>2016</v>
      </c>
      <c r="E54" s="19">
        <v>0</v>
      </c>
      <c r="F54" s="10"/>
      <c r="G54" s="43">
        <v>2016</v>
      </c>
      <c r="H54" s="19">
        <v>25</v>
      </c>
      <c r="I54" s="10"/>
      <c r="J54" s="43">
        <v>2016</v>
      </c>
      <c r="K54" s="296">
        <v>100</v>
      </c>
      <c r="L54" s="10"/>
      <c r="M54" s="43">
        <v>2016</v>
      </c>
      <c r="N54" s="8">
        <v>100</v>
      </c>
      <c r="O54" s="10"/>
      <c r="P54" s="43">
        <v>2016</v>
      </c>
      <c r="Q54" s="8">
        <v>100</v>
      </c>
      <c r="R54" s="10"/>
      <c r="S54" s="43">
        <v>2016</v>
      </c>
      <c r="T54" s="52">
        <v>100</v>
      </c>
      <c r="U54" s="10"/>
      <c r="V54" s="43">
        <v>2016</v>
      </c>
      <c r="W54" s="52">
        <v>100</v>
      </c>
      <c r="X54" s="10"/>
      <c r="Y54" s="350">
        <v>2016</v>
      </c>
      <c r="Z54" s="52">
        <v>100</v>
      </c>
      <c r="AA54" s="10"/>
      <c r="AB54" s="350">
        <v>2016</v>
      </c>
      <c r="AC54" s="8">
        <v>100</v>
      </c>
      <c r="AD54" s="10"/>
      <c r="AE54" s="350">
        <v>2016</v>
      </c>
      <c r="AF54" s="243">
        <f t="shared" si="9"/>
        <v>83.5</v>
      </c>
      <c r="AG54" s="10"/>
      <c r="AH54" s="350">
        <v>2016</v>
      </c>
      <c r="AI54" s="19">
        <v>100</v>
      </c>
      <c r="AJ54" s="10"/>
      <c r="AK54" s="350">
        <v>2016</v>
      </c>
      <c r="AL54" s="19">
        <v>50</v>
      </c>
      <c r="AM54" s="10"/>
      <c r="AN54" s="350">
        <v>2016</v>
      </c>
      <c r="AO54" s="19">
        <v>100</v>
      </c>
      <c r="AP54" s="10"/>
      <c r="AQ54" s="350">
        <v>2016</v>
      </c>
      <c r="AR54" s="19">
        <v>0</v>
      </c>
      <c r="AS54" s="10"/>
      <c r="AT54" s="350">
        <v>2016</v>
      </c>
      <c r="AU54" s="19">
        <v>100</v>
      </c>
      <c r="AV54" s="10"/>
      <c r="AW54" s="350">
        <v>2016</v>
      </c>
      <c r="AX54" s="19">
        <v>100</v>
      </c>
      <c r="AY54" s="11"/>
    </row>
    <row r="55" spans="1:81" ht="24.75" customHeight="1">
      <c r="A55" s="43">
        <v>2017</v>
      </c>
      <c r="B55" s="80">
        <f t="shared" si="8"/>
        <v>67.611111111111114</v>
      </c>
      <c r="C55" s="80"/>
      <c r="D55" s="43">
        <v>2017</v>
      </c>
      <c r="E55" s="19">
        <v>0</v>
      </c>
      <c r="F55" s="10"/>
      <c r="G55" s="43">
        <v>2017</v>
      </c>
      <c r="H55" s="19">
        <v>25</v>
      </c>
      <c r="I55" s="10"/>
      <c r="J55" s="43">
        <v>2017</v>
      </c>
      <c r="K55" s="296">
        <v>100</v>
      </c>
      <c r="L55" s="10"/>
      <c r="M55" s="43">
        <v>2017</v>
      </c>
      <c r="N55" s="8">
        <v>100</v>
      </c>
      <c r="O55" s="10"/>
      <c r="P55" s="43">
        <v>2017</v>
      </c>
      <c r="Q55" s="8">
        <v>100</v>
      </c>
      <c r="R55" s="10"/>
      <c r="S55" s="43">
        <v>2017</v>
      </c>
      <c r="T55" s="52">
        <v>100</v>
      </c>
      <c r="U55" s="10"/>
      <c r="V55" s="43">
        <v>2017</v>
      </c>
      <c r="W55" s="52">
        <v>100</v>
      </c>
      <c r="X55" s="10"/>
      <c r="Y55" s="350">
        <v>2017</v>
      </c>
      <c r="Z55" s="52">
        <v>100</v>
      </c>
      <c r="AA55" s="10"/>
      <c r="AB55" s="350">
        <v>2017</v>
      </c>
      <c r="AC55" s="8">
        <v>100</v>
      </c>
      <c r="AD55" s="10"/>
      <c r="AE55" s="350">
        <v>2017</v>
      </c>
      <c r="AF55" s="243">
        <f t="shared" si="9"/>
        <v>83.5</v>
      </c>
      <c r="AG55" s="10"/>
      <c r="AH55" s="350">
        <v>2017</v>
      </c>
      <c r="AI55" s="19">
        <v>100</v>
      </c>
      <c r="AJ55" s="10"/>
      <c r="AK55" s="350">
        <v>2017</v>
      </c>
      <c r="AL55" s="19">
        <v>50</v>
      </c>
      <c r="AM55" s="10"/>
      <c r="AN55" s="350">
        <v>2017</v>
      </c>
      <c r="AO55" s="19">
        <v>100</v>
      </c>
      <c r="AP55" s="10"/>
      <c r="AQ55" s="350">
        <v>2017</v>
      </c>
      <c r="AR55" s="19">
        <v>0</v>
      </c>
      <c r="AS55" s="10"/>
      <c r="AT55" s="350">
        <v>2017</v>
      </c>
      <c r="AU55" s="19">
        <v>100</v>
      </c>
      <c r="AV55" s="10"/>
      <c r="AW55" s="350">
        <v>2017</v>
      </c>
      <c r="AX55" s="19">
        <v>100</v>
      </c>
      <c r="AY55" s="11"/>
    </row>
    <row r="56" spans="1:81" ht="24.75" customHeight="1">
      <c r="A56" s="43">
        <v>2018</v>
      </c>
      <c r="B56" s="80">
        <f t="shared" si="8"/>
        <v>67.611111111111114</v>
      </c>
      <c r="C56" s="80"/>
      <c r="D56" s="43">
        <v>2018</v>
      </c>
      <c r="E56" s="19">
        <v>0</v>
      </c>
      <c r="F56" s="10"/>
      <c r="G56" s="43">
        <v>2018</v>
      </c>
      <c r="H56" s="19">
        <v>25</v>
      </c>
      <c r="I56" s="10"/>
      <c r="J56" s="43">
        <v>2018</v>
      </c>
      <c r="K56" s="296">
        <v>100</v>
      </c>
      <c r="L56" s="10"/>
      <c r="M56" s="43">
        <v>2018</v>
      </c>
      <c r="N56" s="8">
        <v>100</v>
      </c>
      <c r="O56" s="10"/>
      <c r="P56" s="43">
        <v>2018</v>
      </c>
      <c r="Q56" s="8">
        <v>100</v>
      </c>
      <c r="R56" s="10"/>
      <c r="S56" s="43">
        <v>2018</v>
      </c>
      <c r="T56" s="52">
        <v>100</v>
      </c>
      <c r="U56" s="10"/>
      <c r="V56" s="43">
        <v>2018</v>
      </c>
      <c r="W56" s="52">
        <v>100</v>
      </c>
      <c r="X56" s="10"/>
      <c r="Y56" s="350">
        <v>2018</v>
      </c>
      <c r="Z56" s="52">
        <v>100</v>
      </c>
      <c r="AA56" s="10"/>
      <c r="AB56" s="350">
        <v>2018</v>
      </c>
      <c r="AC56" s="8">
        <v>100</v>
      </c>
      <c r="AD56" s="10"/>
      <c r="AE56" s="350">
        <v>2018</v>
      </c>
      <c r="AF56" s="243">
        <f t="shared" si="9"/>
        <v>83.5</v>
      </c>
      <c r="AG56" s="10"/>
      <c r="AH56" s="350">
        <v>2018</v>
      </c>
      <c r="AI56" s="19">
        <v>100</v>
      </c>
      <c r="AJ56" s="10"/>
      <c r="AK56" s="350">
        <v>2018</v>
      </c>
      <c r="AL56" s="19">
        <v>50</v>
      </c>
      <c r="AM56" s="10"/>
      <c r="AN56" s="350">
        <v>2018</v>
      </c>
      <c r="AO56" s="19">
        <v>100</v>
      </c>
      <c r="AP56" s="10"/>
      <c r="AQ56" s="350">
        <v>2018</v>
      </c>
      <c r="AR56" s="19">
        <v>0</v>
      </c>
      <c r="AS56" s="10"/>
      <c r="AT56" s="350">
        <v>2018</v>
      </c>
      <c r="AU56" s="19">
        <v>100</v>
      </c>
      <c r="AV56" s="10"/>
      <c r="AW56" s="350">
        <v>2018</v>
      </c>
      <c r="AX56" s="19">
        <v>100</v>
      </c>
      <c r="AY56" s="11"/>
    </row>
    <row r="57" spans="1:81" ht="24.75" customHeight="1">
      <c r="A57" s="43">
        <v>2019</v>
      </c>
      <c r="B57" s="80">
        <f t="shared" si="8"/>
        <v>67.611111111111114</v>
      </c>
      <c r="C57" s="80"/>
      <c r="D57" s="43">
        <v>2019</v>
      </c>
      <c r="E57" s="19">
        <v>0</v>
      </c>
      <c r="F57" s="10" t="s">
        <v>412</v>
      </c>
      <c r="G57" s="43">
        <v>2019</v>
      </c>
      <c r="H57" s="19">
        <v>25</v>
      </c>
      <c r="I57" s="10" t="s">
        <v>411</v>
      </c>
      <c r="J57" s="43">
        <v>2019</v>
      </c>
      <c r="K57" s="34">
        <v>100</v>
      </c>
      <c r="L57" s="10"/>
      <c r="M57" s="43">
        <v>2019</v>
      </c>
      <c r="N57" s="8">
        <v>100</v>
      </c>
      <c r="O57" s="10" t="s">
        <v>410</v>
      </c>
      <c r="P57" s="43">
        <v>2019</v>
      </c>
      <c r="Q57" s="8">
        <v>100</v>
      </c>
      <c r="R57" s="83" t="s">
        <v>409</v>
      </c>
      <c r="S57" s="43">
        <v>2019</v>
      </c>
      <c r="T57" s="52">
        <v>100</v>
      </c>
      <c r="U57" s="10"/>
      <c r="V57" s="43">
        <v>2019</v>
      </c>
      <c r="W57" s="52">
        <v>100</v>
      </c>
      <c r="X57" s="10" t="s">
        <v>4790</v>
      </c>
      <c r="Y57" s="350">
        <v>2019</v>
      </c>
      <c r="Z57" s="52">
        <v>100</v>
      </c>
      <c r="AA57" s="10"/>
      <c r="AB57" s="350">
        <v>2019</v>
      </c>
      <c r="AC57" s="8">
        <v>100</v>
      </c>
      <c r="AD57" s="10"/>
      <c r="AE57" s="350">
        <v>2019</v>
      </c>
      <c r="AF57" s="243">
        <f t="shared" si="9"/>
        <v>83.5</v>
      </c>
      <c r="AG57" s="10"/>
      <c r="AH57" s="350">
        <v>2019</v>
      </c>
      <c r="AI57" s="19">
        <v>100</v>
      </c>
      <c r="AJ57" s="10" t="s">
        <v>408</v>
      </c>
      <c r="AK57" s="350">
        <v>2019</v>
      </c>
      <c r="AL57" s="19">
        <v>50</v>
      </c>
      <c r="AM57" s="10"/>
      <c r="AN57" s="350">
        <v>2019</v>
      </c>
      <c r="AO57" s="19">
        <v>100</v>
      </c>
      <c r="AP57" s="10"/>
      <c r="AQ57" s="350">
        <v>2019</v>
      </c>
      <c r="AR57" s="19">
        <v>0</v>
      </c>
      <c r="AS57" s="10" t="s">
        <v>407</v>
      </c>
      <c r="AT57" s="350">
        <v>2019</v>
      </c>
      <c r="AU57" s="19">
        <v>100</v>
      </c>
      <c r="AV57" s="10" t="s">
        <v>406</v>
      </c>
      <c r="AW57" s="350">
        <v>2019</v>
      </c>
      <c r="AX57" s="19">
        <v>100</v>
      </c>
      <c r="AY57" s="11"/>
    </row>
    <row r="58" spans="1:81" ht="24.75" customHeight="1">
      <c r="A58" s="50"/>
      <c r="B58" s="50"/>
      <c r="C58" s="50"/>
      <c r="D58" s="50"/>
      <c r="E58" s="50"/>
      <c r="F58" s="50"/>
      <c r="G58" s="50"/>
      <c r="H58" s="50"/>
      <c r="I58" s="211"/>
      <c r="J58" s="50"/>
      <c r="K58" s="50"/>
      <c r="L58" s="50"/>
      <c r="M58" s="50"/>
      <c r="N58" s="50"/>
      <c r="AD58" s="69"/>
      <c r="AJ58" s="212"/>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405</v>
      </c>
      <c r="F63" s="580"/>
      <c r="G63" s="43" t="s">
        <v>81</v>
      </c>
      <c r="H63" s="580" t="s">
        <v>202</v>
      </c>
      <c r="I63" s="580"/>
      <c r="J63" s="43" t="s">
        <v>81</v>
      </c>
      <c r="K63" s="580" t="s">
        <v>201</v>
      </c>
      <c r="L63" s="580"/>
      <c r="M63" s="43" t="s">
        <v>81</v>
      </c>
      <c r="N63" s="580" t="s">
        <v>200</v>
      </c>
      <c r="O63" s="580"/>
      <c r="P63" s="43" t="s">
        <v>81</v>
      </c>
      <c r="Q63" s="580" t="s">
        <v>1582</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4791</v>
      </c>
      <c r="L64" s="580"/>
      <c r="M64" s="43" t="s">
        <v>78</v>
      </c>
      <c r="N64" s="580" t="s">
        <v>79</v>
      </c>
      <c r="O64" s="580"/>
      <c r="P64" s="43" t="s">
        <v>78</v>
      </c>
      <c r="Q64" s="580" t="s">
        <v>4415</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39"/>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39"/>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39"/>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39">
        <f t="shared" ref="B69:B72" si="11">AVERAGE(E69,H69,K69,N69,Z69,AC69,AF69)</f>
        <v>78.523809523809533</v>
      </c>
      <c r="C69" s="363"/>
      <c r="D69" s="350">
        <v>2010</v>
      </c>
      <c r="E69" s="422">
        <v>33</v>
      </c>
      <c r="F69" s="363"/>
      <c r="G69" s="350">
        <v>2010</v>
      </c>
      <c r="H69" s="422">
        <v>100</v>
      </c>
      <c r="I69" s="363"/>
      <c r="J69" s="350">
        <v>2010</v>
      </c>
      <c r="K69" s="422">
        <v>100</v>
      </c>
      <c r="L69" s="363"/>
      <c r="M69" s="350">
        <v>2010</v>
      </c>
      <c r="N69" s="8">
        <f t="shared" si="10"/>
        <v>66.666666666666671</v>
      </c>
      <c r="O69" s="363"/>
      <c r="P69" s="350">
        <v>2010</v>
      </c>
      <c r="Q69" s="422">
        <v>50</v>
      </c>
      <c r="R69" s="363"/>
      <c r="S69" s="350">
        <v>2010</v>
      </c>
      <c r="T69" s="422">
        <v>50</v>
      </c>
      <c r="U69" s="431" t="s">
        <v>401</v>
      </c>
      <c r="V69" s="350">
        <v>2010</v>
      </c>
      <c r="W69" s="422">
        <v>100</v>
      </c>
      <c r="X69" s="363"/>
      <c r="Y69" s="350">
        <v>2010</v>
      </c>
      <c r="Z69" s="422">
        <v>100</v>
      </c>
      <c r="AA69" s="363"/>
      <c r="AB69" s="350">
        <v>2010</v>
      </c>
      <c r="AC69" s="422">
        <v>50</v>
      </c>
      <c r="AD69" s="363"/>
      <c r="AE69" s="350">
        <v>2010</v>
      </c>
      <c r="AF69" s="422">
        <v>100</v>
      </c>
      <c r="AG69" s="363"/>
      <c r="AH69" s="350">
        <v>2010</v>
      </c>
      <c r="AI69" s="422">
        <v>50</v>
      </c>
      <c r="AJ69" s="363"/>
      <c r="AK69" s="350">
        <v>2010</v>
      </c>
      <c r="AL69" s="422">
        <v>50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39">
        <f t="shared" si="11"/>
        <v>78.523809523809533</v>
      </c>
      <c r="C70" s="363"/>
      <c r="D70" s="350">
        <v>2011</v>
      </c>
      <c r="E70" s="422">
        <v>33</v>
      </c>
      <c r="F70" s="363"/>
      <c r="G70" s="350">
        <v>2011</v>
      </c>
      <c r="H70" s="422">
        <v>100</v>
      </c>
      <c r="I70" s="363"/>
      <c r="J70" s="350">
        <v>2011</v>
      </c>
      <c r="K70" s="422">
        <v>100</v>
      </c>
      <c r="L70" s="363"/>
      <c r="M70" s="350">
        <v>2011</v>
      </c>
      <c r="N70" s="8">
        <f t="shared" si="10"/>
        <v>66.666666666666671</v>
      </c>
      <c r="O70" s="363"/>
      <c r="P70" s="350">
        <v>2011</v>
      </c>
      <c r="Q70" s="422">
        <v>50</v>
      </c>
      <c r="R70" s="363"/>
      <c r="S70" s="350">
        <v>2011</v>
      </c>
      <c r="T70" s="422">
        <v>50</v>
      </c>
      <c r="U70" s="363"/>
      <c r="V70" s="350">
        <v>2011</v>
      </c>
      <c r="W70" s="422">
        <v>100</v>
      </c>
      <c r="X70" s="363"/>
      <c r="Y70" s="350">
        <v>2011</v>
      </c>
      <c r="Z70" s="422">
        <v>100</v>
      </c>
      <c r="AA70" s="363"/>
      <c r="AB70" s="350">
        <v>2011</v>
      </c>
      <c r="AC70" s="422">
        <v>50</v>
      </c>
      <c r="AD70" s="363"/>
      <c r="AE70" s="350">
        <v>2011</v>
      </c>
      <c r="AF70" s="422">
        <v>100</v>
      </c>
      <c r="AG70" s="363"/>
      <c r="AH70" s="350">
        <v>2011</v>
      </c>
      <c r="AI70" s="422">
        <v>50</v>
      </c>
      <c r="AJ70" s="363"/>
      <c r="AK70" s="350">
        <v>2011</v>
      </c>
      <c r="AL70" s="422">
        <v>50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39">
        <f t="shared" si="11"/>
        <v>78.523809523809533</v>
      </c>
      <c r="C71" s="363"/>
      <c r="D71" s="350">
        <v>2012</v>
      </c>
      <c r="E71" s="422">
        <v>33</v>
      </c>
      <c r="F71" s="363"/>
      <c r="G71" s="350">
        <v>2012</v>
      </c>
      <c r="H71" s="422">
        <v>100</v>
      </c>
      <c r="I71" s="363"/>
      <c r="J71" s="350">
        <v>2012</v>
      </c>
      <c r="K71" s="422">
        <v>100</v>
      </c>
      <c r="L71" s="363"/>
      <c r="M71" s="350">
        <v>2012</v>
      </c>
      <c r="N71" s="8">
        <f t="shared" si="10"/>
        <v>66.666666666666671</v>
      </c>
      <c r="O71" s="363"/>
      <c r="P71" s="350">
        <v>2012</v>
      </c>
      <c r="Q71" s="422">
        <v>50</v>
      </c>
      <c r="R71" s="363"/>
      <c r="S71" s="350">
        <v>2012</v>
      </c>
      <c r="T71" s="422">
        <v>50</v>
      </c>
      <c r="U71" s="363"/>
      <c r="V71" s="350">
        <v>2012</v>
      </c>
      <c r="W71" s="422">
        <v>100</v>
      </c>
      <c r="X71" s="363"/>
      <c r="Y71" s="350">
        <v>2012</v>
      </c>
      <c r="Z71" s="422">
        <v>100</v>
      </c>
      <c r="AA71" s="363"/>
      <c r="AB71" s="350">
        <v>2012</v>
      </c>
      <c r="AC71" s="422">
        <v>50</v>
      </c>
      <c r="AD71" s="363"/>
      <c r="AE71" s="350">
        <v>2012</v>
      </c>
      <c r="AF71" s="422">
        <v>100</v>
      </c>
      <c r="AG71" s="363"/>
      <c r="AH71" s="350">
        <v>2012</v>
      </c>
      <c r="AI71" s="422">
        <v>50</v>
      </c>
      <c r="AJ71" s="363"/>
      <c r="AK71" s="350">
        <v>2012</v>
      </c>
      <c r="AL71" s="422">
        <v>50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39">
        <f t="shared" si="11"/>
        <v>78.523809523809533</v>
      </c>
      <c r="C72" s="363"/>
      <c r="D72" s="350">
        <v>2013</v>
      </c>
      <c r="E72" s="422">
        <v>33</v>
      </c>
      <c r="F72" s="363"/>
      <c r="G72" s="350">
        <v>2013</v>
      </c>
      <c r="H72" s="422">
        <v>100</v>
      </c>
      <c r="I72" s="363"/>
      <c r="J72" s="350">
        <v>2013</v>
      </c>
      <c r="K72" s="422">
        <v>100</v>
      </c>
      <c r="L72" s="363"/>
      <c r="M72" s="350">
        <v>2013</v>
      </c>
      <c r="N72" s="8">
        <f t="shared" si="10"/>
        <v>66.666666666666671</v>
      </c>
      <c r="O72" s="363"/>
      <c r="P72" s="350">
        <v>2013</v>
      </c>
      <c r="Q72" s="422">
        <v>50</v>
      </c>
      <c r="R72" s="363"/>
      <c r="S72" s="350">
        <v>2013</v>
      </c>
      <c r="T72" s="422">
        <v>50</v>
      </c>
      <c r="U72" s="363"/>
      <c r="V72" s="350">
        <v>2013</v>
      </c>
      <c r="W72" s="422">
        <v>100</v>
      </c>
      <c r="X72" s="363"/>
      <c r="Y72" s="350">
        <v>2013</v>
      </c>
      <c r="Z72" s="422">
        <v>100</v>
      </c>
      <c r="AA72" s="363"/>
      <c r="AB72" s="350">
        <v>2013</v>
      </c>
      <c r="AC72" s="422">
        <v>50</v>
      </c>
      <c r="AD72" s="363"/>
      <c r="AE72" s="350">
        <v>2013</v>
      </c>
      <c r="AF72" s="422">
        <v>100</v>
      </c>
      <c r="AG72" s="363"/>
      <c r="AH72" s="350">
        <v>2013</v>
      </c>
      <c r="AI72" s="422">
        <v>50</v>
      </c>
      <c r="AJ72" s="363"/>
      <c r="AK72" s="350">
        <v>2013</v>
      </c>
      <c r="AL72" s="422">
        <v>50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39">
        <f t="shared" ref="B73:B78" si="12">AVERAGE(E73,H73,K73,N73,Z73,AC73,AF73)</f>
        <v>78.523809523809533</v>
      </c>
      <c r="C73" s="39"/>
      <c r="D73" s="43">
        <v>2014</v>
      </c>
      <c r="E73" s="19">
        <v>33</v>
      </c>
      <c r="F73" s="10" t="s">
        <v>1583</v>
      </c>
      <c r="G73" s="43">
        <v>2014</v>
      </c>
      <c r="H73" s="19">
        <v>100</v>
      </c>
      <c r="I73" s="10" t="s">
        <v>404</v>
      </c>
      <c r="J73" s="43">
        <v>2014</v>
      </c>
      <c r="K73" s="19">
        <v>100</v>
      </c>
      <c r="L73" s="10" t="s">
        <v>403</v>
      </c>
      <c r="M73" s="43">
        <v>2014</v>
      </c>
      <c r="N73" s="8">
        <f t="shared" ref="N73:N78" si="13">AVERAGE(Q73,T73,W73)</f>
        <v>66.666666666666671</v>
      </c>
      <c r="O73" s="19"/>
      <c r="P73" s="43">
        <v>2014</v>
      </c>
      <c r="Q73" s="19">
        <v>50</v>
      </c>
      <c r="R73" s="10" t="s">
        <v>402</v>
      </c>
      <c r="S73" s="43">
        <v>2014</v>
      </c>
      <c r="T73" s="49">
        <v>50</v>
      </c>
      <c r="U73" s="10" t="s">
        <v>401</v>
      </c>
      <c r="V73" s="43">
        <v>2014</v>
      </c>
      <c r="W73" s="19">
        <v>100</v>
      </c>
      <c r="X73" s="10" t="s">
        <v>400</v>
      </c>
      <c r="Y73" s="350">
        <v>2014</v>
      </c>
      <c r="Z73" s="19">
        <v>100</v>
      </c>
      <c r="AA73" s="10" t="s">
        <v>399</v>
      </c>
      <c r="AB73" s="350">
        <v>2014</v>
      </c>
      <c r="AC73" s="19">
        <v>50</v>
      </c>
      <c r="AD73" s="10" t="s">
        <v>398</v>
      </c>
      <c r="AE73" s="350">
        <v>2014</v>
      </c>
      <c r="AF73" s="19">
        <v>100</v>
      </c>
      <c r="AG73" s="19"/>
      <c r="AH73" s="350">
        <v>2014</v>
      </c>
      <c r="AI73" s="19">
        <v>50</v>
      </c>
      <c r="AJ73" s="10" t="s">
        <v>397</v>
      </c>
      <c r="AK73" s="350">
        <v>2014</v>
      </c>
      <c r="AL73" s="19">
        <v>50</v>
      </c>
      <c r="AM73" s="11" t="s">
        <v>396</v>
      </c>
    </row>
    <row r="74" spans="1:81" ht="24.75" customHeight="1">
      <c r="A74" s="43">
        <v>2015</v>
      </c>
      <c r="B74" s="39">
        <f t="shared" si="12"/>
        <v>78.523809523809533</v>
      </c>
      <c r="C74" s="39"/>
      <c r="D74" s="43">
        <v>2015</v>
      </c>
      <c r="E74" s="19">
        <v>33</v>
      </c>
      <c r="F74" s="10" t="s">
        <v>395</v>
      </c>
      <c r="G74" s="43">
        <v>2015</v>
      </c>
      <c r="H74" s="19">
        <v>100</v>
      </c>
      <c r="I74" s="10" t="s">
        <v>394</v>
      </c>
      <c r="J74" s="43">
        <v>2015</v>
      </c>
      <c r="K74" s="19">
        <v>100</v>
      </c>
      <c r="L74" s="10"/>
      <c r="M74" s="43">
        <v>2015</v>
      </c>
      <c r="N74" s="8">
        <f t="shared" si="13"/>
        <v>66.666666666666671</v>
      </c>
      <c r="O74" s="19"/>
      <c r="P74" s="43">
        <v>2015</v>
      </c>
      <c r="Q74" s="19">
        <v>50</v>
      </c>
      <c r="R74" s="10" t="s">
        <v>393</v>
      </c>
      <c r="S74" s="43">
        <v>2015</v>
      </c>
      <c r="T74" s="19">
        <v>50</v>
      </c>
      <c r="U74" s="10"/>
      <c r="V74" s="43">
        <v>2015</v>
      </c>
      <c r="W74" s="19">
        <v>100</v>
      </c>
      <c r="X74" s="10"/>
      <c r="Y74" s="350">
        <v>2015</v>
      </c>
      <c r="Z74" s="19">
        <v>100</v>
      </c>
      <c r="AA74" s="10"/>
      <c r="AB74" s="350">
        <v>2015</v>
      </c>
      <c r="AC74" s="19">
        <v>50</v>
      </c>
      <c r="AD74" s="10"/>
      <c r="AE74" s="350">
        <v>2015</v>
      </c>
      <c r="AF74" s="19">
        <v>100</v>
      </c>
      <c r="AG74" s="19"/>
      <c r="AH74" s="350">
        <v>2015</v>
      </c>
      <c r="AI74" s="19">
        <v>50</v>
      </c>
      <c r="AJ74" s="10"/>
      <c r="AK74" s="350">
        <v>2015</v>
      </c>
      <c r="AL74" s="19">
        <v>50</v>
      </c>
      <c r="AM74" s="11"/>
    </row>
    <row r="75" spans="1:81" ht="24.75" customHeight="1">
      <c r="A75" s="43">
        <v>2016</v>
      </c>
      <c r="B75" s="39">
        <f t="shared" si="12"/>
        <v>78.523809523809533</v>
      </c>
      <c r="C75" s="39"/>
      <c r="D75" s="43">
        <v>2016</v>
      </c>
      <c r="E75" s="19">
        <v>33</v>
      </c>
      <c r="F75" s="10" t="s">
        <v>392</v>
      </c>
      <c r="G75" s="43">
        <v>2016</v>
      </c>
      <c r="H75" s="19">
        <v>100</v>
      </c>
      <c r="I75" s="10" t="s">
        <v>391</v>
      </c>
      <c r="J75" s="43">
        <v>2016</v>
      </c>
      <c r="K75" s="19">
        <v>100</v>
      </c>
      <c r="L75" s="10"/>
      <c r="M75" s="43">
        <v>2016</v>
      </c>
      <c r="N75" s="8">
        <f t="shared" si="13"/>
        <v>66.666666666666671</v>
      </c>
      <c r="O75" s="19"/>
      <c r="P75" s="43">
        <v>2016</v>
      </c>
      <c r="Q75" s="19">
        <v>50</v>
      </c>
      <c r="R75" s="10"/>
      <c r="S75" s="43">
        <v>2016</v>
      </c>
      <c r="T75" s="19">
        <v>50</v>
      </c>
      <c r="U75" s="10"/>
      <c r="V75" s="43">
        <v>2016</v>
      </c>
      <c r="W75" s="19">
        <v>100</v>
      </c>
      <c r="X75" s="10"/>
      <c r="Y75" s="350">
        <v>2016</v>
      </c>
      <c r="Z75" s="19">
        <v>100</v>
      </c>
      <c r="AA75" s="10"/>
      <c r="AB75" s="350">
        <v>2016</v>
      </c>
      <c r="AC75" s="19">
        <v>50</v>
      </c>
      <c r="AD75" s="10"/>
      <c r="AE75" s="350">
        <v>2016</v>
      </c>
      <c r="AF75" s="19">
        <v>100</v>
      </c>
      <c r="AG75" s="19"/>
      <c r="AH75" s="350">
        <v>2016</v>
      </c>
      <c r="AI75" s="19">
        <v>50</v>
      </c>
      <c r="AJ75" s="10" t="s">
        <v>390</v>
      </c>
      <c r="AK75" s="350">
        <v>2016</v>
      </c>
      <c r="AL75" s="19">
        <v>50</v>
      </c>
      <c r="AM75" s="11"/>
    </row>
    <row r="76" spans="1:81" ht="24.75" customHeight="1">
      <c r="A76" s="43">
        <v>2017</v>
      </c>
      <c r="B76" s="39">
        <f t="shared" si="12"/>
        <v>78.523809523809533</v>
      </c>
      <c r="C76" s="39"/>
      <c r="D76" s="43">
        <v>2017</v>
      </c>
      <c r="E76" s="19">
        <v>33</v>
      </c>
      <c r="F76" s="10"/>
      <c r="G76" s="43">
        <v>2017</v>
      </c>
      <c r="H76" s="19">
        <v>100</v>
      </c>
      <c r="I76" s="10"/>
      <c r="J76" s="43">
        <v>2017</v>
      </c>
      <c r="K76" s="19">
        <v>100</v>
      </c>
      <c r="L76" s="10"/>
      <c r="M76" s="43">
        <v>2017</v>
      </c>
      <c r="N76" s="8">
        <f t="shared" si="13"/>
        <v>66.666666666666671</v>
      </c>
      <c r="O76" s="19"/>
      <c r="P76" s="43">
        <v>2017</v>
      </c>
      <c r="Q76" s="19">
        <v>50</v>
      </c>
      <c r="R76" s="10"/>
      <c r="S76" s="43">
        <v>2017</v>
      </c>
      <c r="T76" s="19">
        <v>50</v>
      </c>
      <c r="U76" s="10" t="s">
        <v>389</v>
      </c>
      <c r="V76" s="43">
        <v>2017</v>
      </c>
      <c r="W76" s="19">
        <v>100</v>
      </c>
      <c r="X76" s="10" t="s">
        <v>388</v>
      </c>
      <c r="Y76" s="350">
        <v>2017</v>
      </c>
      <c r="Z76" s="19">
        <v>100</v>
      </c>
      <c r="AA76" s="10"/>
      <c r="AB76" s="350">
        <v>2017</v>
      </c>
      <c r="AC76" s="19">
        <v>50</v>
      </c>
      <c r="AD76" s="10"/>
      <c r="AE76" s="350">
        <v>2017</v>
      </c>
      <c r="AF76" s="19">
        <v>100</v>
      </c>
      <c r="AG76" s="19"/>
      <c r="AH76" s="350">
        <v>2017</v>
      </c>
      <c r="AI76" s="19">
        <v>50</v>
      </c>
      <c r="AJ76" s="10" t="s">
        <v>387</v>
      </c>
      <c r="AK76" s="350">
        <v>2017</v>
      </c>
      <c r="AL76" s="19">
        <v>50</v>
      </c>
      <c r="AM76" s="11"/>
    </row>
    <row r="77" spans="1:81" ht="24.75" customHeight="1">
      <c r="A77" s="43">
        <v>2018</v>
      </c>
      <c r="B77" s="39">
        <f t="shared" si="12"/>
        <v>78.523809523809533</v>
      </c>
      <c r="C77" s="39"/>
      <c r="D77" s="43">
        <v>2018</v>
      </c>
      <c r="E77" s="19">
        <v>33</v>
      </c>
      <c r="F77" s="10"/>
      <c r="G77" s="43">
        <v>2018</v>
      </c>
      <c r="H77" s="19">
        <v>100</v>
      </c>
      <c r="I77" s="10"/>
      <c r="J77" s="43">
        <v>2018</v>
      </c>
      <c r="K77" s="19">
        <v>100</v>
      </c>
      <c r="L77" s="10"/>
      <c r="M77" s="43">
        <v>2018</v>
      </c>
      <c r="N77" s="8">
        <f t="shared" si="13"/>
        <v>66.666666666666671</v>
      </c>
      <c r="O77" s="19"/>
      <c r="P77" s="43">
        <v>2018</v>
      </c>
      <c r="Q77" s="19">
        <v>50</v>
      </c>
      <c r="R77" s="10"/>
      <c r="S77" s="43">
        <v>2018</v>
      </c>
      <c r="T77" s="19">
        <v>50</v>
      </c>
      <c r="U77" s="10"/>
      <c r="V77" s="43">
        <v>2018</v>
      </c>
      <c r="W77" s="19">
        <v>100</v>
      </c>
      <c r="X77" s="10"/>
      <c r="Y77" s="350">
        <v>2018</v>
      </c>
      <c r="Z77" s="19">
        <v>100</v>
      </c>
      <c r="AA77" s="10"/>
      <c r="AB77" s="350">
        <v>2018</v>
      </c>
      <c r="AC77" s="19">
        <v>50</v>
      </c>
      <c r="AD77" s="10"/>
      <c r="AE77" s="350">
        <v>2018</v>
      </c>
      <c r="AF77" s="19">
        <v>100</v>
      </c>
      <c r="AG77" s="19"/>
      <c r="AH77" s="350">
        <v>2018</v>
      </c>
      <c r="AI77" s="19">
        <v>50</v>
      </c>
      <c r="AJ77" s="10"/>
      <c r="AK77" s="350">
        <v>2018</v>
      </c>
      <c r="AL77" s="19">
        <v>50</v>
      </c>
      <c r="AM77" s="11"/>
    </row>
    <row r="78" spans="1:81" ht="24.75" customHeight="1">
      <c r="A78" s="43">
        <v>2019</v>
      </c>
      <c r="B78" s="39">
        <f t="shared" si="12"/>
        <v>78.523809523809533</v>
      </c>
      <c r="C78" s="39"/>
      <c r="D78" s="43">
        <v>2019</v>
      </c>
      <c r="E78" s="19">
        <v>33</v>
      </c>
      <c r="F78" s="10"/>
      <c r="G78" s="43">
        <v>2019</v>
      </c>
      <c r="H78" s="19">
        <v>100</v>
      </c>
      <c r="I78" s="10"/>
      <c r="J78" s="43">
        <v>2019</v>
      </c>
      <c r="K78" s="19">
        <v>100</v>
      </c>
      <c r="L78" s="10" t="s">
        <v>386</v>
      </c>
      <c r="M78" s="43">
        <v>2019</v>
      </c>
      <c r="N78" s="8">
        <f t="shared" si="13"/>
        <v>66.666666666666671</v>
      </c>
      <c r="O78" s="19"/>
      <c r="P78" s="43">
        <v>2019</v>
      </c>
      <c r="Q78" s="19">
        <v>50</v>
      </c>
      <c r="R78" s="10"/>
      <c r="S78" s="43">
        <v>2019</v>
      </c>
      <c r="T78" s="19">
        <v>50</v>
      </c>
      <c r="U78" s="10" t="s">
        <v>385</v>
      </c>
      <c r="V78" s="43">
        <v>2019</v>
      </c>
      <c r="W78" s="19">
        <v>100</v>
      </c>
      <c r="X78" s="10"/>
      <c r="Y78" s="350">
        <v>2019</v>
      </c>
      <c r="Z78" s="19">
        <v>100</v>
      </c>
      <c r="AA78" s="10"/>
      <c r="AB78" s="350">
        <v>2019</v>
      </c>
      <c r="AC78" s="19">
        <v>50</v>
      </c>
      <c r="AD78" s="10"/>
      <c r="AE78" s="350">
        <v>2019</v>
      </c>
      <c r="AF78" s="19">
        <v>100</v>
      </c>
      <c r="AG78" s="19"/>
      <c r="AH78" s="350">
        <v>2019</v>
      </c>
      <c r="AI78" s="19">
        <v>50</v>
      </c>
      <c r="AJ78" s="10"/>
      <c r="AK78" s="350">
        <v>2019</v>
      </c>
      <c r="AL78" s="19">
        <v>50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80" t="e">
        <f t="shared" ref="B87:B93" si="14">AVERAGE(E87,H87,K87,N87,Q87)</f>
        <v>#DIV/0!</v>
      </c>
      <c r="C87" s="363"/>
      <c r="D87" s="350">
        <v>2007</v>
      </c>
      <c r="E87" s="363"/>
      <c r="F87" s="363"/>
      <c r="G87" s="350">
        <v>2007</v>
      </c>
      <c r="H87" s="363"/>
      <c r="I87" s="363"/>
      <c r="J87" s="350">
        <v>2007</v>
      </c>
      <c r="K87" s="363"/>
      <c r="L87" s="363"/>
      <c r="M87" s="350">
        <v>2007</v>
      </c>
      <c r="N87" s="363"/>
      <c r="O87" s="363"/>
      <c r="P87" s="350">
        <v>2007</v>
      </c>
      <c r="Q87" s="363"/>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80" t="e">
        <f t="shared" si="14"/>
        <v>#DIV/0!</v>
      </c>
      <c r="C88" s="363"/>
      <c r="D88" s="350">
        <v>2008</v>
      </c>
      <c r="E88" s="363"/>
      <c r="F88" s="363"/>
      <c r="G88" s="350">
        <v>2008</v>
      </c>
      <c r="H88" s="363"/>
      <c r="I88" s="363"/>
      <c r="J88" s="350">
        <v>2008</v>
      </c>
      <c r="K88" s="363"/>
      <c r="L88" s="363"/>
      <c r="M88" s="350">
        <v>2008</v>
      </c>
      <c r="N88" s="363"/>
      <c r="O88" s="363"/>
      <c r="P88" s="350">
        <v>2008</v>
      </c>
      <c r="Q88" s="363"/>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80" t="e">
        <f t="shared" si="14"/>
        <v>#DIV/0!</v>
      </c>
      <c r="C89" s="363"/>
      <c r="D89" s="350">
        <v>2009</v>
      </c>
      <c r="E89" s="363"/>
      <c r="F89" s="363"/>
      <c r="G89" s="350">
        <v>2009</v>
      </c>
      <c r="H89" s="363"/>
      <c r="I89" s="363"/>
      <c r="J89" s="350">
        <v>2009</v>
      </c>
      <c r="K89" s="363"/>
      <c r="L89" s="363"/>
      <c r="M89" s="350">
        <v>2009</v>
      </c>
      <c r="N89" s="363"/>
      <c r="O89" s="363"/>
      <c r="P89" s="350">
        <v>2009</v>
      </c>
      <c r="Q89" s="363"/>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80">
        <f t="shared" si="14"/>
        <v>65</v>
      </c>
      <c r="C90" s="363"/>
      <c r="D90" s="350">
        <v>2010</v>
      </c>
      <c r="E90" s="422">
        <v>25</v>
      </c>
      <c r="F90" s="363"/>
      <c r="G90" s="350">
        <v>2010</v>
      </c>
      <c r="H90" s="8">
        <v>100</v>
      </c>
      <c r="I90" s="363"/>
      <c r="J90" s="350">
        <v>2010</v>
      </c>
      <c r="K90" s="422">
        <v>50</v>
      </c>
      <c r="L90" s="363"/>
      <c r="M90" s="350">
        <v>2010</v>
      </c>
      <c r="N90" s="422">
        <v>50</v>
      </c>
      <c r="O90" s="363"/>
      <c r="P90" s="350">
        <v>2010</v>
      </c>
      <c r="Q90" s="422">
        <v>100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80">
        <f t="shared" si="14"/>
        <v>65</v>
      </c>
      <c r="C91" s="363"/>
      <c r="D91" s="350">
        <v>2011</v>
      </c>
      <c r="E91" s="422">
        <v>25</v>
      </c>
      <c r="F91" s="363"/>
      <c r="G91" s="350">
        <v>2011</v>
      </c>
      <c r="H91" s="8">
        <v>100</v>
      </c>
      <c r="I91" s="363"/>
      <c r="J91" s="350">
        <v>2011</v>
      </c>
      <c r="K91" s="422">
        <v>50</v>
      </c>
      <c r="L91" s="363"/>
      <c r="M91" s="350">
        <v>2011</v>
      </c>
      <c r="N91" s="422">
        <v>50</v>
      </c>
      <c r="O91" s="363"/>
      <c r="P91" s="350">
        <v>2011</v>
      </c>
      <c r="Q91" s="422">
        <v>100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80">
        <f t="shared" si="14"/>
        <v>65</v>
      </c>
      <c r="C92" s="363"/>
      <c r="D92" s="350">
        <v>2012</v>
      </c>
      <c r="E92" s="422">
        <v>25</v>
      </c>
      <c r="F92" s="363"/>
      <c r="G92" s="350">
        <v>2012</v>
      </c>
      <c r="H92" s="8">
        <v>100</v>
      </c>
      <c r="I92" s="363"/>
      <c r="J92" s="350">
        <v>2012</v>
      </c>
      <c r="K92" s="422">
        <v>50</v>
      </c>
      <c r="L92" s="363"/>
      <c r="M92" s="350">
        <v>2012</v>
      </c>
      <c r="N92" s="422">
        <v>50</v>
      </c>
      <c r="O92" s="363"/>
      <c r="P92" s="350">
        <v>2012</v>
      </c>
      <c r="Q92" s="422">
        <v>100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80">
        <f t="shared" si="14"/>
        <v>65</v>
      </c>
      <c r="C93" s="363"/>
      <c r="D93" s="350">
        <v>2013</v>
      </c>
      <c r="E93" s="422">
        <v>25</v>
      </c>
      <c r="F93" s="363"/>
      <c r="G93" s="350">
        <v>2013</v>
      </c>
      <c r="H93" s="8">
        <v>100</v>
      </c>
      <c r="I93" s="363"/>
      <c r="J93" s="350">
        <v>2013</v>
      </c>
      <c r="K93" s="422">
        <v>50</v>
      </c>
      <c r="L93" s="363"/>
      <c r="M93" s="350">
        <v>2013</v>
      </c>
      <c r="N93" s="422">
        <v>50</v>
      </c>
      <c r="O93" s="363"/>
      <c r="P93" s="350">
        <v>2013</v>
      </c>
      <c r="Q93" s="422">
        <v>100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80">
        <f>AVERAGE(E94,H94,K94,N94,Q94)</f>
        <v>65</v>
      </c>
      <c r="C94" s="39"/>
      <c r="D94" s="43">
        <v>2014</v>
      </c>
      <c r="E94" s="19">
        <v>25</v>
      </c>
      <c r="F94" s="10" t="s">
        <v>384</v>
      </c>
      <c r="G94" s="43">
        <v>2014</v>
      </c>
      <c r="H94" s="8">
        <v>100</v>
      </c>
      <c r="I94" s="10"/>
      <c r="J94" s="43">
        <v>2014</v>
      </c>
      <c r="K94" s="19">
        <v>50</v>
      </c>
      <c r="L94" s="10" t="s">
        <v>383</v>
      </c>
      <c r="M94" s="43">
        <v>2014</v>
      </c>
      <c r="N94" s="19">
        <v>50</v>
      </c>
      <c r="O94" s="10" t="s">
        <v>382</v>
      </c>
      <c r="P94" s="43">
        <v>2014</v>
      </c>
      <c r="Q94" s="19">
        <v>100</v>
      </c>
      <c r="R94" s="11" t="s">
        <v>381</v>
      </c>
    </row>
    <row r="95" spans="1:81" ht="24.75" customHeight="1">
      <c r="A95" s="43">
        <v>2015</v>
      </c>
      <c r="B95" s="80">
        <f>AVERAGE(E95,H95,K95,N95,Q95)</f>
        <v>65</v>
      </c>
      <c r="C95" s="80"/>
      <c r="D95" s="43">
        <v>2015</v>
      </c>
      <c r="E95" s="19">
        <v>25</v>
      </c>
      <c r="F95" s="10"/>
      <c r="G95" s="43">
        <v>2015</v>
      </c>
      <c r="H95" s="19">
        <v>100</v>
      </c>
      <c r="I95" s="10"/>
      <c r="J95" s="43">
        <v>2015</v>
      </c>
      <c r="K95" s="19">
        <v>50</v>
      </c>
      <c r="L95" s="10" t="s">
        <v>380</v>
      </c>
      <c r="M95" s="43">
        <v>2015</v>
      </c>
      <c r="N95" s="19">
        <v>50</v>
      </c>
      <c r="O95" s="10"/>
      <c r="P95" s="43">
        <v>2015</v>
      </c>
      <c r="Q95" s="19">
        <v>100</v>
      </c>
      <c r="R95" s="11"/>
    </row>
    <row r="96" spans="1:81" ht="24.75" customHeight="1">
      <c r="A96" s="43">
        <v>2016</v>
      </c>
      <c r="B96" s="80">
        <f>AVERAGE(E96,H96,K96,N96,Q96)</f>
        <v>65</v>
      </c>
      <c r="C96" s="80"/>
      <c r="D96" s="43">
        <v>2016</v>
      </c>
      <c r="E96" s="19">
        <v>25</v>
      </c>
      <c r="F96" s="10"/>
      <c r="G96" s="43">
        <v>2016</v>
      </c>
      <c r="H96" s="19">
        <v>100</v>
      </c>
      <c r="I96" s="10"/>
      <c r="J96" s="43">
        <v>2016</v>
      </c>
      <c r="K96" s="19">
        <v>50</v>
      </c>
      <c r="L96" s="10"/>
      <c r="M96" s="43">
        <v>2016</v>
      </c>
      <c r="N96" s="19">
        <v>50</v>
      </c>
      <c r="O96" s="10"/>
      <c r="P96" s="43">
        <v>2016</v>
      </c>
      <c r="Q96" s="19">
        <v>100</v>
      </c>
      <c r="R96" s="11"/>
    </row>
    <row r="97" spans="1:81" ht="24.75" customHeight="1">
      <c r="A97" s="43">
        <v>2017</v>
      </c>
      <c r="B97" s="80">
        <f t="shared" ref="B97:B99" si="15">AVERAGE(E97,H97,K97,N97,Q97)</f>
        <v>65</v>
      </c>
      <c r="C97" s="80"/>
      <c r="D97" s="43">
        <v>2017</v>
      </c>
      <c r="E97" s="19">
        <v>25</v>
      </c>
      <c r="F97" s="10"/>
      <c r="G97" s="43">
        <v>2017</v>
      </c>
      <c r="H97" s="19">
        <v>100</v>
      </c>
      <c r="I97" s="10"/>
      <c r="J97" s="43">
        <v>2017</v>
      </c>
      <c r="K97" s="19">
        <v>50</v>
      </c>
      <c r="L97" s="10" t="s">
        <v>379</v>
      </c>
      <c r="M97" s="43">
        <v>2017</v>
      </c>
      <c r="N97" s="19">
        <v>50</v>
      </c>
      <c r="O97" s="10"/>
      <c r="P97" s="43">
        <v>2017</v>
      </c>
      <c r="Q97" s="19">
        <v>100</v>
      </c>
      <c r="R97" s="11"/>
    </row>
    <row r="98" spans="1:81" ht="24.75" customHeight="1">
      <c r="A98" s="43">
        <v>2018</v>
      </c>
      <c r="B98" s="80">
        <f t="shared" si="15"/>
        <v>65</v>
      </c>
      <c r="C98" s="80"/>
      <c r="D98" s="43">
        <v>2018</v>
      </c>
      <c r="E98" s="19">
        <v>25</v>
      </c>
      <c r="F98" s="10"/>
      <c r="G98" s="43">
        <v>2018</v>
      </c>
      <c r="H98" s="19">
        <v>100</v>
      </c>
      <c r="I98" s="10"/>
      <c r="J98" s="43">
        <v>2018</v>
      </c>
      <c r="K98" s="19">
        <v>50</v>
      </c>
      <c r="L98" s="10" t="s">
        <v>378</v>
      </c>
      <c r="M98" s="43">
        <v>2018</v>
      </c>
      <c r="N98" s="19">
        <v>50</v>
      </c>
      <c r="O98" s="10"/>
      <c r="P98" s="43">
        <v>2018</v>
      </c>
      <c r="Q98" s="19">
        <v>100</v>
      </c>
      <c r="R98" s="11"/>
    </row>
    <row r="99" spans="1:81" ht="24.75" customHeight="1">
      <c r="A99" s="43">
        <v>2019</v>
      </c>
      <c r="B99" s="80">
        <f t="shared" si="15"/>
        <v>65</v>
      </c>
      <c r="C99" s="80"/>
      <c r="D99" s="43">
        <v>2019</v>
      </c>
      <c r="E99" s="19">
        <v>25</v>
      </c>
      <c r="F99" s="10" t="s">
        <v>377</v>
      </c>
      <c r="G99" s="43">
        <v>2019</v>
      </c>
      <c r="H99" s="19">
        <v>100</v>
      </c>
      <c r="I99" s="10"/>
      <c r="J99" s="43">
        <v>2019</v>
      </c>
      <c r="K99" s="19">
        <v>50</v>
      </c>
      <c r="L99" s="10" t="s">
        <v>376</v>
      </c>
      <c r="M99" s="43">
        <v>2019</v>
      </c>
      <c r="N99" s="19">
        <v>50</v>
      </c>
      <c r="O99" s="10"/>
      <c r="P99" s="43">
        <v>2019</v>
      </c>
      <c r="Q99" s="19">
        <v>100</v>
      </c>
      <c r="R99" s="11" t="s">
        <v>375</v>
      </c>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269</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407" t="s">
        <v>4896</v>
      </c>
      <c r="C108" s="363"/>
      <c r="D108" s="350">
        <v>2007</v>
      </c>
      <c r="E108" s="403"/>
      <c r="F108" s="363"/>
      <c r="G108" s="350">
        <v>2007</v>
      </c>
      <c r="H108" s="363"/>
      <c r="I108" s="363"/>
      <c r="J108" s="350">
        <v>2007</v>
      </c>
      <c r="K108" s="363"/>
      <c r="L108" s="363"/>
      <c r="M108" s="350">
        <v>2007</v>
      </c>
      <c r="N108" s="363"/>
      <c r="O108" s="363"/>
      <c r="P108" s="350">
        <v>2007</v>
      </c>
      <c r="Q108" s="363"/>
      <c r="R108" s="363"/>
      <c r="S108" s="350">
        <v>2007</v>
      </c>
      <c r="T108" s="363"/>
      <c r="U108" s="363"/>
      <c r="V108" s="350">
        <v>2007</v>
      </c>
      <c r="W108" s="363"/>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407" t="s">
        <v>4896</v>
      </c>
      <c r="C109" s="363"/>
      <c r="D109" s="350">
        <v>2008</v>
      </c>
      <c r="E109" s="363"/>
      <c r="F109" s="363"/>
      <c r="G109" s="350">
        <v>2008</v>
      </c>
      <c r="H109" s="363"/>
      <c r="I109" s="363"/>
      <c r="J109" s="350">
        <v>2008</v>
      </c>
      <c r="K109" s="363"/>
      <c r="L109" s="363"/>
      <c r="M109" s="350">
        <v>2008</v>
      </c>
      <c r="N109" s="363"/>
      <c r="O109" s="363"/>
      <c r="P109" s="350">
        <v>2008</v>
      </c>
      <c r="Q109" s="363"/>
      <c r="R109" s="363"/>
      <c r="S109" s="350">
        <v>2008</v>
      </c>
      <c r="T109" s="363"/>
      <c r="U109" s="363"/>
      <c r="V109" s="350">
        <v>2008</v>
      </c>
      <c r="W109" s="363"/>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407" t="s">
        <v>4896</v>
      </c>
      <c r="C110" s="363"/>
      <c r="D110" s="350">
        <v>2009</v>
      </c>
      <c r="E110" s="363"/>
      <c r="F110" s="363"/>
      <c r="G110" s="350">
        <v>2009</v>
      </c>
      <c r="H110" s="363"/>
      <c r="I110" s="363"/>
      <c r="J110" s="350">
        <v>2009</v>
      </c>
      <c r="K110" s="363"/>
      <c r="L110" s="363"/>
      <c r="M110" s="350">
        <v>2009</v>
      </c>
      <c r="N110" s="363"/>
      <c r="O110" s="363"/>
      <c r="P110" s="350">
        <v>2009</v>
      </c>
      <c r="Q110" s="363"/>
      <c r="R110" s="363"/>
      <c r="S110" s="350">
        <v>2009</v>
      </c>
      <c r="T110" s="363"/>
      <c r="U110" s="363"/>
      <c r="V110" s="350">
        <v>2009</v>
      </c>
      <c r="W110" s="363"/>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80">
        <f t="shared" ref="B111:B114" si="16">AVERAGE(E111,((H111+K111)/2),((N111+Q111+T111)/3),W111)</f>
        <v>64.583333333333329</v>
      </c>
      <c r="C111" s="363"/>
      <c r="D111" s="350">
        <v>2010</v>
      </c>
      <c r="E111" s="422">
        <v>100</v>
      </c>
      <c r="F111" s="363"/>
      <c r="G111" s="350">
        <v>2010</v>
      </c>
      <c r="H111" s="422">
        <v>50</v>
      </c>
      <c r="I111" s="363"/>
      <c r="J111" s="350">
        <v>2010</v>
      </c>
      <c r="K111" s="34">
        <v>100</v>
      </c>
      <c r="L111" s="363"/>
      <c r="M111" s="350">
        <v>2010</v>
      </c>
      <c r="N111" s="34">
        <v>100</v>
      </c>
      <c r="O111" s="363"/>
      <c r="P111" s="350">
        <v>2010</v>
      </c>
      <c r="Q111" s="33">
        <v>50</v>
      </c>
      <c r="R111" s="431" t="s">
        <v>371</v>
      </c>
      <c r="S111" s="350">
        <v>2010</v>
      </c>
      <c r="T111" s="34">
        <v>100</v>
      </c>
      <c r="U111" s="363"/>
      <c r="V111" s="350">
        <v>2010</v>
      </c>
      <c r="W111" s="34">
        <v>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80">
        <f t="shared" si="16"/>
        <v>64.583333333333329</v>
      </c>
      <c r="C112" s="363"/>
      <c r="D112" s="350">
        <v>2011</v>
      </c>
      <c r="E112" s="422">
        <v>100</v>
      </c>
      <c r="F112" s="363"/>
      <c r="G112" s="350">
        <v>2011</v>
      </c>
      <c r="H112" s="422">
        <v>50</v>
      </c>
      <c r="I112" s="363"/>
      <c r="J112" s="350">
        <v>2011</v>
      </c>
      <c r="K112" s="34">
        <v>100</v>
      </c>
      <c r="L112" s="363"/>
      <c r="M112" s="350">
        <v>2011</v>
      </c>
      <c r="N112" s="34">
        <v>100</v>
      </c>
      <c r="O112" s="363"/>
      <c r="P112" s="350">
        <v>2011</v>
      </c>
      <c r="Q112" s="33">
        <v>50</v>
      </c>
      <c r="R112" s="363"/>
      <c r="S112" s="350">
        <v>2011</v>
      </c>
      <c r="T112" s="34">
        <v>100</v>
      </c>
      <c r="U112" s="363"/>
      <c r="V112" s="350">
        <v>2011</v>
      </c>
      <c r="W112" s="34">
        <v>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80">
        <f t="shared" si="16"/>
        <v>64.583333333333329</v>
      </c>
      <c r="C113" s="363"/>
      <c r="D113" s="350">
        <v>2012</v>
      </c>
      <c r="E113" s="422">
        <v>100</v>
      </c>
      <c r="F113" s="363"/>
      <c r="G113" s="350">
        <v>2012</v>
      </c>
      <c r="H113" s="422">
        <v>50</v>
      </c>
      <c r="I113" s="363"/>
      <c r="J113" s="350">
        <v>2012</v>
      </c>
      <c r="K113" s="34">
        <v>100</v>
      </c>
      <c r="L113" s="363"/>
      <c r="M113" s="350">
        <v>2012</v>
      </c>
      <c r="N113" s="34">
        <v>100</v>
      </c>
      <c r="O113" s="363"/>
      <c r="P113" s="350">
        <v>2012</v>
      </c>
      <c r="Q113" s="33">
        <v>50</v>
      </c>
      <c r="R113" s="363"/>
      <c r="S113" s="350">
        <v>2012</v>
      </c>
      <c r="T113" s="34">
        <v>100</v>
      </c>
      <c r="U113" s="363"/>
      <c r="V113" s="350">
        <v>2012</v>
      </c>
      <c r="W113" s="34">
        <v>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80">
        <f t="shared" si="16"/>
        <v>64.583333333333329</v>
      </c>
      <c r="C114" s="363"/>
      <c r="D114" s="350">
        <v>2013</v>
      </c>
      <c r="E114" s="422">
        <v>100</v>
      </c>
      <c r="F114" s="363"/>
      <c r="G114" s="350">
        <v>2013</v>
      </c>
      <c r="H114" s="422">
        <v>50</v>
      </c>
      <c r="I114" s="363"/>
      <c r="J114" s="350">
        <v>2013</v>
      </c>
      <c r="K114" s="34">
        <v>100</v>
      </c>
      <c r="L114" s="363"/>
      <c r="M114" s="350">
        <v>2013</v>
      </c>
      <c r="N114" s="34">
        <v>100</v>
      </c>
      <c r="O114" s="363"/>
      <c r="P114" s="350">
        <v>2013</v>
      </c>
      <c r="Q114" s="33">
        <v>50</v>
      </c>
      <c r="R114" s="363"/>
      <c r="S114" s="350">
        <v>2013</v>
      </c>
      <c r="T114" s="34">
        <v>100</v>
      </c>
      <c r="U114" s="363"/>
      <c r="V114" s="350">
        <v>2013</v>
      </c>
      <c r="W114" s="34">
        <v>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80">
        <f t="shared" ref="B115:B120" si="17">AVERAGE(E115,((H115+K115)/2),((N115+Q115+T115)/3),W115)</f>
        <v>64.583333333333329</v>
      </c>
      <c r="C115" s="39"/>
      <c r="D115" s="43">
        <v>2014</v>
      </c>
      <c r="E115" s="19">
        <v>100</v>
      </c>
      <c r="F115" s="10" t="s">
        <v>4093</v>
      </c>
      <c r="G115" s="43">
        <v>2014</v>
      </c>
      <c r="H115" s="19">
        <v>50</v>
      </c>
      <c r="I115" s="10" t="s">
        <v>374</v>
      </c>
      <c r="J115" s="43">
        <v>2014</v>
      </c>
      <c r="K115" s="34">
        <v>100</v>
      </c>
      <c r="L115" s="10" t="s">
        <v>373</v>
      </c>
      <c r="M115" s="43">
        <v>2014</v>
      </c>
      <c r="N115" s="34">
        <v>100</v>
      </c>
      <c r="O115" s="10" t="s">
        <v>372</v>
      </c>
      <c r="P115" s="43">
        <v>2014</v>
      </c>
      <c r="Q115" s="33">
        <v>50</v>
      </c>
      <c r="R115" s="10" t="s">
        <v>371</v>
      </c>
      <c r="S115" s="43">
        <v>2014</v>
      </c>
      <c r="T115" s="34">
        <v>100</v>
      </c>
      <c r="U115" s="10" t="s">
        <v>370</v>
      </c>
      <c r="V115" s="43">
        <v>2014</v>
      </c>
      <c r="W115" s="34">
        <v>0</v>
      </c>
      <c r="X115" s="11" t="s">
        <v>369</v>
      </c>
    </row>
    <row r="116" spans="1:81" ht="24.75" customHeight="1">
      <c r="A116" s="43">
        <v>2015</v>
      </c>
      <c r="B116" s="80">
        <f t="shared" si="17"/>
        <v>64.583333333333329</v>
      </c>
      <c r="C116" s="80"/>
      <c r="D116" s="43">
        <v>2015</v>
      </c>
      <c r="E116" s="19">
        <v>100</v>
      </c>
      <c r="F116" s="10" t="s">
        <v>368</v>
      </c>
      <c r="G116" s="43">
        <v>2015</v>
      </c>
      <c r="H116" s="19">
        <v>50</v>
      </c>
      <c r="I116" s="10"/>
      <c r="J116" s="43">
        <v>2015</v>
      </c>
      <c r="K116" s="34">
        <v>100</v>
      </c>
      <c r="L116" s="10"/>
      <c r="M116" s="43">
        <v>2015</v>
      </c>
      <c r="N116" s="19">
        <v>100</v>
      </c>
      <c r="O116" s="10"/>
      <c r="P116" s="43">
        <v>2015</v>
      </c>
      <c r="Q116" s="19">
        <v>50</v>
      </c>
      <c r="R116" s="10" t="s">
        <v>367</v>
      </c>
      <c r="S116" s="43">
        <v>2015</v>
      </c>
      <c r="T116" s="19">
        <v>100</v>
      </c>
      <c r="U116" s="10"/>
      <c r="V116" s="43">
        <v>2015</v>
      </c>
      <c r="W116" s="19">
        <v>0</v>
      </c>
      <c r="X116" s="11"/>
    </row>
    <row r="117" spans="1:81" ht="24.75" customHeight="1">
      <c r="A117" s="43">
        <v>2016</v>
      </c>
      <c r="B117" s="80">
        <f t="shared" si="17"/>
        <v>64.583333333333329</v>
      </c>
      <c r="C117" s="80"/>
      <c r="D117" s="43">
        <v>2016</v>
      </c>
      <c r="E117" s="19">
        <v>100</v>
      </c>
      <c r="F117" s="10" t="s">
        <v>4143</v>
      </c>
      <c r="G117" s="43">
        <v>2016</v>
      </c>
      <c r="H117" s="19">
        <v>50</v>
      </c>
      <c r="I117" s="10"/>
      <c r="J117" s="43">
        <v>2016</v>
      </c>
      <c r="K117" s="34">
        <v>100</v>
      </c>
      <c r="L117" s="10"/>
      <c r="M117" s="43">
        <v>2016</v>
      </c>
      <c r="N117" s="19">
        <v>100</v>
      </c>
      <c r="O117" s="10"/>
      <c r="P117" s="43">
        <v>2016</v>
      </c>
      <c r="Q117" s="19">
        <v>50</v>
      </c>
      <c r="R117" s="10"/>
      <c r="S117" s="43">
        <v>2016</v>
      </c>
      <c r="T117" s="19">
        <v>100</v>
      </c>
      <c r="U117" s="10"/>
      <c r="V117" s="43">
        <v>2016</v>
      </c>
      <c r="W117" s="19">
        <v>0</v>
      </c>
      <c r="X117" s="11"/>
    </row>
    <row r="118" spans="1:81" ht="24.75" customHeight="1">
      <c r="A118" s="43">
        <v>2017</v>
      </c>
      <c r="B118" s="80">
        <f t="shared" si="17"/>
        <v>64.583333333333329</v>
      </c>
      <c r="C118" s="80"/>
      <c r="D118" s="43">
        <v>2017</v>
      </c>
      <c r="E118" s="19">
        <v>100</v>
      </c>
      <c r="F118" s="10"/>
      <c r="G118" s="43">
        <v>2017</v>
      </c>
      <c r="H118" s="19">
        <v>50</v>
      </c>
      <c r="I118" s="10"/>
      <c r="J118" s="43">
        <v>2017</v>
      </c>
      <c r="K118" s="34">
        <v>100</v>
      </c>
      <c r="L118" s="10"/>
      <c r="M118" s="43">
        <v>2017</v>
      </c>
      <c r="N118" s="19">
        <v>100</v>
      </c>
      <c r="O118" s="10"/>
      <c r="P118" s="43">
        <v>2017</v>
      </c>
      <c r="Q118" s="19">
        <v>50</v>
      </c>
      <c r="R118" s="10"/>
      <c r="S118" s="43">
        <v>2017</v>
      </c>
      <c r="T118" s="19">
        <v>100</v>
      </c>
      <c r="U118" s="10"/>
      <c r="V118" s="43">
        <v>2017</v>
      </c>
      <c r="W118" s="19">
        <v>0</v>
      </c>
      <c r="X118" s="11"/>
    </row>
    <row r="119" spans="1:81" ht="24.75" customHeight="1">
      <c r="A119" s="43">
        <v>2018</v>
      </c>
      <c r="B119" s="80">
        <f t="shared" si="17"/>
        <v>52.083333333333329</v>
      </c>
      <c r="C119" s="80"/>
      <c r="D119" s="43">
        <v>2018</v>
      </c>
      <c r="E119" s="49">
        <v>50</v>
      </c>
      <c r="F119" s="10" t="s">
        <v>4142</v>
      </c>
      <c r="G119" s="43">
        <v>2018</v>
      </c>
      <c r="H119" s="19">
        <v>50</v>
      </c>
      <c r="I119" s="10"/>
      <c r="J119" s="43">
        <v>2018</v>
      </c>
      <c r="K119" s="34">
        <v>100</v>
      </c>
      <c r="L119" s="10"/>
      <c r="M119" s="43">
        <v>2018</v>
      </c>
      <c r="N119" s="19">
        <v>100</v>
      </c>
      <c r="O119" s="10"/>
      <c r="P119" s="43">
        <v>2018</v>
      </c>
      <c r="Q119" s="19">
        <v>50</v>
      </c>
      <c r="R119" s="10"/>
      <c r="S119" s="43">
        <v>2018</v>
      </c>
      <c r="T119" s="19">
        <v>100</v>
      </c>
      <c r="U119" s="10"/>
      <c r="V119" s="43">
        <v>2018</v>
      </c>
      <c r="W119" s="19">
        <v>0</v>
      </c>
      <c r="X119" s="11" t="s">
        <v>366</v>
      </c>
    </row>
    <row r="120" spans="1:81" ht="24.75" customHeight="1">
      <c r="A120" s="43">
        <v>2019</v>
      </c>
      <c r="B120" s="80">
        <f t="shared" si="17"/>
        <v>45.833333333333329</v>
      </c>
      <c r="C120" s="80"/>
      <c r="D120" s="43">
        <v>2019</v>
      </c>
      <c r="E120" s="49">
        <v>50</v>
      </c>
      <c r="F120" s="10"/>
      <c r="G120" s="43">
        <v>2019</v>
      </c>
      <c r="H120" s="19">
        <v>50</v>
      </c>
      <c r="I120" s="10" t="s">
        <v>365</v>
      </c>
      <c r="J120" s="43">
        <v>2019</v>
      </c>
      <c r="K120" s="34">
        <v>50</v>
      </c>
      <c r="L120" s="10" t="s">
        <v>364</v>
      </c>
      <c r="M120" s="43">
        <v>2019</v>
      </c>
      <c r="N120" s="19">
        <v>100</v>
      </c>
      <c r="O120" s="10"/>
      <c r="P120" s="43">
        <v>2019</v>
      </c>
      <c r="Q120" s="19">
        <v>50</v>
      </c>
      <c r="R120" s="10"/>
      <c r="S120" s="43">
        <v>2019</v>
      </c>
      <c r="T120" s="19">
        <v>100</v>
      </c>
      <c r="U120" s="10"/>
      <c r="V120" s="43">
        <v>2019</v>
      </c>
      <c r="W120" s="19">
        <v>0</v>
      </c>
      <c r="X120" s="11" t="s">
        <v>363</v>
      </c>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80" t="e">
        <f t="shared" ref="B129:B135" si="18">AVERAGE(E129,H129,K129,Z129)</f>
        <v>#DIV/0!</v>
      </c>
      <c r="C129" s="363"/>
      <c r="D129" s="350">
        <v>2007</v>
      </c>
      <c r="E129" s="363"/>
      <c r="F129" s="363"/>
      <c r="G129" s="350">
        <v>2007</v>
      </c>
      <c r="H129" s="363"/>
      <c r="I129" s="363"/>
      <c r="J129" s="350">
        <v>2007</v>
      </c>
      <c r="K129" s="8" t="e">
        <f t="shared" ref="K129:K135" si="19">AVERAGE(N129,Q129,T129,W129)</f>
        <v>#DIV/0!</v>
      </c>
      <c r="L129" s="363"/>
      <c r="M129" s="350">
        <v>2007</v>
      </c>
      <c r="N129" s="363"/>
      <c r="O129" s="363"/>
      <c r="P129" s="350">
        <v>2007</v>
      </c>
      <c r="Q129" s="363"/>
      <c r="R129" s="363"/>
      <c r="S129" s="350">
        <v>2007</v>
      </c>
      <c r="T129" s="363"/>
      <c r="U129" s="363"/>
      <c r="V129" s="350">
        <v>2007</v>
      </c>
      <c r="W129" s="363"/>
      <c r="X129" s="363"/>
      <c r="Y129" s="350">
        <v>2007</v>
      </c>
      <c r="Z129" s="363"/>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80" t="e">
        <f t="shared" si="18"/>
        <v>#DIV/0!</v>
      </c>
      <c r="C130" s="363"/>
      <c r="D130" s="350">
        <v>2008</v>
      </c>
      <c r="E130" s="363"/>
      <c r="F130" s="363"/>
      <c r="G130" s="350">
        <v>2008</v>
      </c>
      <c r="H130" s="363"/>
      <c r="I130" s="363"/>
      <c r="J130" s="350">
        <v>2008</v>
      </c>
      <c r="K130" s="8" t="e">
        <f t="shared" si="19"/>
        <v>#DIV/0!</v>
      </c>
      <c r="L130" s="363"/>
      <c r="M130" s="350">
        <v>2008</v>
      </c>
      <c r="N130" s="363"/>
      <c r="O130" s="363"/>
      <c r="P130" s="350">
        <v>2008</v>
      </c>
      <c r="Q130" s="363"/>
      <c r="R130" s="363"/>
      <c r="S130" s="350">
        <v>2008</v>
      </c>
      <c r="T130" s="363"/>
      <c r="U130" s="363"/>
      <c r="V130" s="350">
        <v>2008</v>
      </c>
      <c r="W130" s="363"/>
      <c r="X130" s="363"/>
      <c r="Y130" s="350">
        <v>2008</v>
      </c>
      <c r="Z130" s="363"/>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80" t="e">
        <f t="shared" si="18"/>
        <v>#DIV/0!</v>
      </c>
      <c r="C131" s="363"/>
      <c r="D131" s="350">
        <v>2009</v>
      </c>
      <c r="E131" s="363"/>
      <c r="F131" s="363"/>
      <c r="G131" s="350">
        <v>2009</v>
      </c>
      <c r="H131" s="363"/>
      <c r="I131" s="363"/>
      <c r="J131" s="350">
        <v>2009</v>
      </c>
      <c r="K131" s="8" t="e">
        <f t="shared" si="19"/>
        <v>#DIV/0!</v>
      </c>
      <c r="L131" s="363"/>
      <c r="M131" s="350">
        <v>2009</v>
      </c>
      <c r="N131" s="363"/>
      <c r="O131" s="363"/>
      <c r="P131" s="350">
        <v>2009</v>
      </c>
      <c r="Q131" s="363"/>
      <c r="R131" s="363"/>
      <c r="S131" s="350">
        <v>2009</v>
      </c>
      <c r="T131" s="363"/>
      <c r="U131" s="363"/>
      <c r="V131" s="350">
        <v>2009</v>
      </c>
      <c r="W131" s="363"/>
      <c r="X131" s="363"/>
      <c r="Y131" s="350">
        <v>2009</v>
      </c>
      <c r="Z131" s="363"/>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80">
        <f t="shared" si="18"/>
        <v>76.125</v>
      </c>
      <c r="C132" s="363"/>
      <c r="D132" s="350">
        <v>2010</v>
      </c>
      <c r="E132" s="422">
        <v>100</v>
      </c>
      <c r="F132" s="363"/>
      <c r="G132" s="350">
        <v>2010</v>
      </c>
      <c r="H132" s="34">
        <v>67</v>
      </c>
      <c r="I132" s="363"/>
      <c r="J132" s="350">
        <v>2010</v>
      </c>
      <c r="K132" s="8">
        <f t="shared" si="19"/>
        <v>37.5</v>
      </c>
      <c r="L132" s="363"/>
      <c r="M132" s="350">
        <v>2010</v>
      </c>
      <c r="N132" s="422">
        <v>50</v>
      </c>
      <c r="O132" s="363"/>
      <c r="P132" s="350">
        <v>2010</v>
      </c>
      <c r="Q132" s="34">
        <v>0</v>
      </c>
      <c r="R132" s="363"/>
      <c r="S132" s="350">
        <v>2010</v>
      </c>
      <c r="T132" s="34">
        <v>100</v>
      </c>
      <c r="U132" s="363"/>
      <c r="V132" s="350">
        <v>2010</v>
      </c>
      <c r="W132" s="34">
        <v>0</v>
      </c>
      <c r="X132" s="363"/>
      <c r="Y132" s="350">
        <v>2010</v>
      </c>
      <c r="Z132" s="422">
        <v>100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80">
        <f t="shared" si="18"/>
        <v>76.125</v>
      </c>
      <c r="C133" s="363"/>
      <c r="D133" s="350">
        <v>2011</v>
      </c>
      <c r="E133" s="422">
        <v>100</v>
      </c>
      <c r="F133" s="363"/>
      <c r="G133" s="350">
        <v>2011</v>
      </c>
      <c r="H133" s="34">
        <v>67</v>
      </c>
      <c r="I133" s="363"/>
      <c r="J133" s="350">
        <v>2011</v>
      </c>
      <c r="K133" s="8">
        <f t="shared" si="19"/>
        <v>37.5</v>
      </c>
      <c r="L133" s="363"/>
      <c r="M133" s="350">
        <v>2011</v>
      </c>
      <c r="N133" s="422">
        <v>50</v>
      </c>
      <c r="O133" s="363"/>
      <c r="P133" s="350">
        <v>2011</v>
      </c>
      <c r="Q133" s="34">
        <v>0</v>
      </c>
      <c r="R133" s="363"/>
      <c r="S133" s="350">
        <v>2011</v>
      </c>
      <c r="T133" s="34">
        <v>100</v>
      </c>
      <c r="U133" s="363"/>
      <c r="V133" s="350">
        <v>2011</v>
      </c>
      <c r="W133" s="34">
        <v>0</v>
      </c>
      <c r="X133" s="363"/>
      <c r="Y133" s="350">
        <v>2011</v>
      </c>
      <c r="Z133" s="422">
        <v>100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80">
        <f t="shared" si="18"/>
        <v>76.125</v>
      </c>
      <c r="C134" s="363"/>
      <c r="D134" s="350">
        <v>2012</v>
      </c>
      <c r="E134" s="422">
        <v>100</v>
      </c>
      <c r="F134" s="363"/>
      <c r="G134" s="350">
        <v>2012</v>
      </c>
      <c r="H134" s="34">
        <v>67</v>
      </c>
      <c r="I134" s="363"/>
      <c r="J134" s="350">
        <v>2012</v>
      </c>
      <c r="K134" s="8">
        <f t="shared" si="19"/>
        <v>37.5</v>
      </c>
      <c r="L134" s="363"/>
      <c r="M134" s="350">
        <v>2012</v>
      </c>
      <c r="N134" s="422">
        <v>50</v>
      </c>
      <c r="O134" s="363"/>
      <c r="P134" s="350">
        <v>2012</v>
      </c>
      <c r="Q134" s="34">
        <v>0</v>
      </c>
      <c r="R134" s="363"/>
      <c r="S134" s="350">
        <v>2012</v>
      </c>
      <c r="T134" s="34">
        <v>100</v>
      </c>
      <c r="U134" s="363"/>
      <c r="V134" s="350">
        <v>2012</v>
      </c>
      <c r="W134" s="34">
        <v>0</v>
      </c>
      <c r="X134" s="363"/>
      <c r="Y134" s="350">
        <v>2012</v>
      </c>
      <c r="Z134" s="422">
        <v>100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80">
        <f t="shared" si="18"/>
        <v>76.125</v>
      </c>
      <c r="C135" s="363"/>
      <c r="D135" s="350">
        <v>2013</v>
      </c>
      <c r="E135" s="422">
        <v>100</v>
      </c>
      <c r="F135" s="363"/>
      <c r="G135" s="350">
        <v>2013</v>
      </c>
      <c r="H135" s="34">
        <v>67</v>
      </c>
      <c r="I135" s="363"/>
      <c r="J135" s="350">
        <v>2013</v>
      </c>
      <c r="K135" s="8">
        <f t="shared" si="19"/>
        <v>37.5</v>
      </c>
      <c r="L135" s="363"/>
      <c r="M135" s="350">
        <v>2013</v>
      </c>
      <c r="N135" s="422">
        <v>50</v>
      </c>
      <c r="O135" s="363"/>
      <c r="P135" s="350">
        <v>2013</v>
      </c>
      <c r="Q135" s="34">
        <v>0</v>
      </c>
      <c r="R135" s="363"/>
      <c r="S135" s="350">
        <v>2013</v>
      </c>
      <c r="T135" s="34">
        <v>100</v>
      </c>
      <c r="U135" s="363"/>
      <c r="V135" s="350">
        <v>2013</v>
      </c>
      <c r="W135" s="34">
        <v>0</v>
      </c>
      <c r="X135" s="363"/>
      <c r="Y135" s="350">
        <v>2013</v>
      </c>
      <c r="Z135" s="422">
        <v>100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80">
        <f t="shared" ref="B136:B141" si="20">AVERAGE(E136,H136,K136,Z136)</f>
        <v>76.125</v>
      </c>
      <c r="C136" s="80"/>
      <c r="D136" s="43">
        <v>2014</v>
      </c>
      <c r="E136" s="19">
        <v>100</v>
      </c>
      <c r="F136" s="10" t="s">
        <v>362</v>
      </c>
      <c r="G136" s="43">
        <v>2014</v>
      </c>
      <c r="H136" s="34">
        <v>67</v>
      </c>
      <c r="I136" s="10" t="s">
        <v>1584</v>
      </c>
      <c r="J136" s="43">
        <v>2014</v>
      </c>
      <c r="K136" s="8">
        <f t="shared" ref="K136:K141" si="21">AVERAGE(N136,Q136,T136,W136)</f>
        <v>37.5</v>
      </c>
      <c r="L136" s="19"/>
      <c r="M136" s="43">
        <v>2014</v>
      </c>
      <c r="N136" s="19">
        <v>50</v>
      </c>
      <c r="O136" s="10" t="s">
        <v>361</v>
      </c>
      <c r="P136" s="43">
        <v>2014</v>
      </c>
      <c r="Q136" s="34">
        <v>0</v>
      </c>
      <c r="R136" s="10" t="s">
        <v>360</v>
      </c>
      <c r="S136" s="43">
        <v>2014</v>
      </c>
      <c r="T136" s="34">
        <v>100</v>
      </c>
      <c r="U136" s="10"/>
      <c r="V136" s="43">
        <v>2014</v>
      </c>
      <c r="W136" s="34">
        <v>0</v>
      </c>
      <c r="X136" s="10" t="s">
        <v>359</v>
      </c>
      <c r="Y136" s="350">
        <v>2014</v>
      </c>
      <c r="Z136" s="19">
        <v>100</v>
      </c>
      <c r="AA136" s="11"/>
    </row>
    <row r="137" spans="1:81" ht="24.75" customHeight="1">
      <c r="A137" s="43">
        <v>2015</v>
      </c>
      <c r="B137" s="80">
        <f t="shared" si="20"/>
        <v>76.125</v>
      </c>
      <c r="C137" s="80"/>
      <c r="D137" s="43">
        <v>2015</v>
      </c>
      <c r="E137" s="19">
        <v>100</v>
      </c>
      <c r="F137" s="10"/>
      <c r="G137" s="43">
        <v>2015</v>
      </c>
      <c r="H137" s="19">
        <v>67</v>
      </c>
      <c r="I137" s="10"/>
      <c r="J137" s="43">
        <v>2015</v>
      </c>
      <c r="K137" s="8">
        <f t="shared" si="21"/>
        <v>37.5</v>
      </c>
      <c r="L137" s="19"/>
      <c r="M137" s="43">
        <v>2015</v>
      </c>
      <c r="N137" s="19">
        <v>50</v>
      </c>
      <c r="O137" s="10"/>
      <c r="P137" s="43">
        <v>2015</v>
      </c>
      <c r="Q137" s="19">
        <v>0</v>
      </c>
      <c r="R137" s="10"/>
      <c r="S137" s="43">
        <v>2015</v>
      </c>
      <c r="T137" s="19">
        <v>100</v>
      </c>
      <c r="U137" s="10"/>
      <c r="V137" s="43">
        <v>2015</v>
      </c>
      <c r="W137" s="34">
        <v>0</v>
      </c>
      <c r="X137" s="10"/>
      <c r="Y137" s="350">
        <v>2015</v>
      </c>
      <c r="Z137" s="19">
        <v>100</v>
      </c>
      <c r="AA137" s="11"/>
    </row>
    <row r="138" spans="1:81" ht="24.75" customHeight="1">
      <c r="A138" s="43">
        <v>2016</v>
      </c>
      <c r="B138" s="80">
        <f t="shared" si="20"/>
        <v>76.125</v>
      </c>
      <c r="C138" s="80"/>
      <c r="D138" s="43">
        <v>2016</v>
      </c>
      <c r="E138" s="19">
        <v>100</v>
      </c>
      <c r="F138" s="10"/>
      <c r="G138" s="43">
        <v>2016</v>
      </c>
      <c r="H138" s="19">
        <v>67</v>
      </c>
      <c r="I138" s="10"/>
      <c r="J138" s="43">
        <v>2016</v>
      </c>
      <c r="K138" s="8">
        <f t="shared" si="21"/>
        <v>37.5</v>
      </c>
      <c r="L138" s="19"/>
      <c r="M138" s="43">
        <v>2016</v>
      </c>
      <c r="N138" s="19">
        <v>50</v>
      </c>
      <c r="O138" s="10"/>
      <c r="P138" s="43">
        <v>2016</v>
      </c>
      <c r="Q138" s="19">
        <v>0</v>
      </c>
      <c r="R138" s="10"/>
      <c r="S138" s="43">
        <v>2016</v>
      </c>
      <c r="T138" s="19">
        <v>100</v>
      </c>
      <c r="U138" s="10"/>
      <c r="V138" s="43">
        <v>2016</v>
      </c>
      <c r="W138" s="34">
        <v>0</v>
      </c>
      <c r="X138" s="10"/>
      <c r="Y138" s="350">
        <v>2016</v>
      </c>
      <c r="Z138" s="19">
        <v>100</v>
      </c>
      <c r="AA138" s="11"/>
    </row>
    <row r="139" spans="1:81" ht="24.75" customHeight="1">
      <c r="A139" s="43">
        <v>2017</v>
      </c>
      <c r="B139" s="80">
        <f t="shared" si="20"/>
        <v>76.125</v>
      </c>
      <c r="C139" s="80"/>
      <c r="D139" s="43">
        <v>2017</v>
      </c>
      <c r="E139" s="19">
        <v>100</v>
      </c>
      <c r="F139" s="10"/>
      <c r="G139" s="43">
        <v>2017</v>
      </c>
      <c r="H139" s="19">
        <v>67</v>
      </c>
      <c r="I139" s="10"/>
      <c r="J139" s="43">
        <v>2017</v>
      </c>
      <c r="K139" s="8">
        <f t="shared" si="21"/>
        <v>37.5</v>
      </c>
      <c r="L139" s="19"/>
      <c r="M139" s="43">
        <v>2017</v>
      </c>
      <c r="N139" s="19">
        <v>50</v>
      </c>
      <c r="O139" s="10"/>
      <c r="P139" s="43">
        <v>2017</v>
      </c>
      <c r="Q139" s="19">
        <v>0</v>
      </c>
      <c r="R139" s="10"/>
      <c r="S139" s="43">
        <v>2017</v>
      </c>
      <c r="T139" s="19">
        <v>100</v>
      </c>
      <c r="U139" s="10"/>
      <c r="V139" s="43">
        <v>2017</v>
      </c>
      <c r="W139" s="34">
        <v>0</v>
      </c>
      <c r="X139" s="10"/>
      <c r="Y139" s="350">
        <v>2017</v>
      </c>
      <c r="Z139" s="19">
        <v>100</v>
      </c>
      <c r="AA139" s="11"/>
    </row>
    <row r="140" spans="1:81" ht="24.75" customHeight="1">
      <c r="A140" s="43">
        <v>2018</v>
      </c>
      <c r="B140" s="80">
        <f t="shared" si="20"/>
        <v>76.125</v>
      </c>
      <c r="C140" s="80"/>
      <c r="D140" s="43">
        <v>2018</v>
      </c>
      <c r="E140" s="19">
        <v>100</v>
      </c>
      <c r="F140" s="10"/>
      <c r="G140" s="43">
        <v>2018</v>
      </c>
      <c r="H140" s="19">
        <v>67</v>
      </c>
      <c r="I140" s="10"/>
      <c r="J140" s="43">
        <v>2018</v>
      </c>
      <c r="K140" s="8">
        <f t="shared" si="21"/>
        <v>37.5</v>
      </c>
      <c r="L140" s="19"/>
      <c r="M140" s="43">
        <v>2018</v>
      </c>
      <c r="N140" s="19">
        <v>50</v>
      </c>
      <c r="O140" s="10"/>
      <c r="P140" s="43">
        <v>2018</v>
      </c>
      <c r="Q140" s="19">
        <v>0</v>
      </c>
      <c r="R140" s="10"/>
      <c r="S140" s="43">
        <v>2018</v>
      </c>
      <c r="T140" s="19">
        <v>100</v>
      </c>
      <c r="U140" s="10"/>
      <c r="V140" s="43">
        <v>2018</v>
      </c>
      <c r="W140" s="34">
        <v>0</v>
      </c>
      <c r="X140" s="10"/>
      <c r="Y140" s="350">
        <v>2018</v>
      </c>
      <c r="Z140" s="19">
        <v>100</v>
      </c>
      <c r="AA140" s="11"/>
    </row>
    <row r="141" spans="1:81" ht="24.75" customHeight="1">
      <c r="A141" s="43">
        <v>2019</v>
      </c>
      <c r="B141" s="80">
        <f t="shared" si="20"/>
        <v>76.125</v>
      </c>
      <c r="C141" s="80"/>
      <c r="D141" s="43">
        <v>2019</v>
      </c>
      <c r="E141" s="19">
        <v>100</v>
      </c>
      <c r="F141" s="10" t="s">
        <v>358</v>
      </c>
      <c r="G141" s="43">
        <v>2019</v>
      </c>
      <c r="H141" s="19">
        <v>67</v>
      </c>
      <c r="I141" s="10"/>
      <c r="J141" s="43">
        <v>2019</v>
      </c>
      <c r="K141" s="8">
        <f t="shared" si="21"/>
        <v>37.5</v>
      </c>
      <c r="L141" s="19"/>
      <c r="M141" s="43">
        <v>2019</v>
      </c>
      <c r="N141" s="19">
        <v>50</v>
      </c>
      <c r="O141" s="10"/>
      <c r="P141" s="43">
        <v>2019</v>
      </c>
      <c r="Q141" s="19">
        <v>0</v>
      </c>
      <c r="R141" s="10"/>
      <c r="S141" s="43">
        <v>2019</v>
      </c>
      <c r="T141" s="19">
        <v>100</v>
      </c>
      <c r="U141" s="10"/>
      <c r="V141" s="43">
        <v>2019</v>
      </c>
      <c r="W141" s="34">
        <v>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4792</v>
      </c>
      <c r="X148" s="611"/>
      <c r="Y148" s="350" t="s">
        <v>78</v>
      </c>
      <c r="Z148" s="580" t="s">
        <v>4378</v>
      </c>
      <c r="AA148" s="580"/>
      <c r="AB148" s="350" t="s">
        <v>78</v>
      </c>
      <c r="AC148" s="580" t="s">
        <v>4793</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01" t="e">
        <f t="shared" ref="B150:B156" si="22">AVERAGE(E150,H150, W150,((Z150+AC150+AF150)/3))</f>
        <v>#DIV/0!</v>
      </c>
      <c r="C150" s="363"/>
      <c r="D150" s="350">
        <v>2007</v>
      </c>
      <c r="E150" s="363"/>
      <c r="F150" s="363"/>
      <c r="G150" s="350">
        <v>2007</v>
      </c>
      <c r="H150" s="8" t="e">
        <f t="shared" ref="H150:H156" si="23">AVERAGE(K150,N150,Q150,T150)</f>
        <v>#DIV/0!</v>
      </c>
      <c r="I150" s="363"/>
      <c r="J150" s="350">
        <v>2007</v>
      </c>
      <c r="K150" s="363"/>
      <c r="L150" s="363"/>
      <c r="M150" s="350">
        <v>2007</v>
      </c>
      <c r="N150" s="363"/>
      <c r="O150" s="363"/>
      <c r="P150" s="350">
        <v>2007</v>
      </c>
      <c r="Q150" s="363"/>
      <c r="R150" s="363"/>
      <c r="S150" s="350">
        <v>2007</v>
      </c>
      <c r="T150" s="363"/>
      <c r="U150" s="363"/>
      <c r="V150" s="350">
        <v>2007</v>
      </c>
      <c r="W150" s="363"/>
      <c r="X150" s="363"/>
      <c r="Y150" s="350">
        <v>2007</v>
      </c>
      <c r="Z150" s="363"/>
      <c r="AA150" s="363"/>
      <c r="AB150" s="350">
        <v>2007</v>
      </c>
      <c r="AC150" s="363"/>
      <c r="AD150" s="363"/>
      <c r="AE150" s="350">
        <v>2007</v>
      </c>
      <c r="AF150" s="363"/>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01" t="e">
        <f t="shared" si="22"/>
        <v>#DIV/0!</v>
      </c>
      <c r="C151" s="363"/>
      <c r="D151" s="350">
        <v>2008</v>
      </c>
      <c r="E151" s="363"/>
      <c r="F151" s="363"/>
      <c r="G151" s="350">
        <v>2008</v>
      </c>
      <c r="H151" s="8" t="e">
        <f t="shared" si="23"/>
        <v>#DIV/0!</v>
      </c>
      <c r="I151" s="363"/>
      <c r="J151" s="350">
        <v>2008</v>
      </c>
      <c r="K151" s="363"/>
      <c r="L151" s="363"/>
      <c r="M151" s="350">
        <v>2008</v>
      </c>
      <c r="N151" s="363"/>
      <c r="O151" s="363"/>
      <c r="P151" s="350">
        <v>2008</v>
      </c>
      <c r="Q151" s="363"/>
      <c r="R151" s="363" t="s">
        <v>440</v>
      </c>
      <c r="S151" s="350">
        <v>2008</v>
      </c>
      <c r="T151" s="363"/>
      <c r="U151" s="363"/>
      <c r="V151" s="350">
        <v>2008</v>
      </c>
      <c r="W151" s="363"/>
      <c r="X151" s="363"/>
      <c r="Y151" s="350">
        <v>2008</v>
      </c>
      <c r="Z151" s="363"/>
      <c r="AA151" s="363"/>
      <c r="AB151" s="350">
        <v>2008</v>
      </c>
      <c r="AC151" s="363"/>
      <c r="AD151" s="363"/>
      <c r="AE151" s="350">
        <v>2008</v>
      </c>
      <c r="AF151" s="363"/>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01" t="e">
        <f t="shared" si="22"/>
        <v>#DIV/0!</v>
      </c>
      <c r="C152" s="363"/>
      <c r="D152" s="350">
        <v>2009</v>
      </c>
      <c r="E152" s="363"/>
      <c r="F152" s="363"/>
      <c r="G152" s="350">
        <v>2009</v>
      </c>
      <c r="H152" s="8" t="e">
        <f t="shared" si="23"/>
        <v>#DIV/0!</v>
      </c>
      <c r="I152" s="363"/>
      <c r="J152" s="350">
        <v>2009</v>
      </c>
      <c r="K152" s="363"/>
      <c r="L152" s="363"/>
      <c r="M152" s="350">
        <v>2009</v>
      </c>
      <c r="N152" s="363"/>
      <c r="O152" s="363"/>
      <c r="P152" s="350">
        <v>2009</v>
      </c>
      <c r="Q152" s="363"/>
      <c r="R152" s="363"/>
      <c r="S152" s="350">
        <v>2009</v>
      </c>
      <c r="T152" s="363"/>
      <c r="U152" s="363"/>
      <c r="V152" s="350">
        <v>2009</v>
      </c>
      <c r="W152" s="363"/>
      <c r="X152" s="363"/>
      <c r="Y152" s="350">
        <v>2009</v>
      </c>
      <c r="Z152" s="363"/>
      <c r="AA152" s="363"/>
      <c r="AB152" s="350">
        <v>2009</v>
      </c>
      <c r="AC152" s="363"/>
      <c r="AD152" s="363"/>
      <c r="AE152" s="350">
        <v>2009</v>
      </c>
      <c r="AF152" s="363"/>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01">
        <f t="shared" si="22"/>
        <v>69.125</v>
      </c>
      <c r="C153" s="363"/>
      <c r="D153" s="350">
        <v>2010</v>
      </c>
      <c r="E153" s="34">
        <v>50</v>
      </c>
      <c r="F153" s="363"/>
      <c r="G153" s="350">
        <v>2010</v>
      </c>
      <c r="H153" s="8">
        <f t="shared" si="23"/>
        <v>62.5</v>
      </c>
      <c r="I153" s="363"/>
      <c r="J153" s="350">
        <v>2010</v>
      </c>
      <c r="K153" s="34">
        <v>100</v>
      </c>
      <c r="L153" s="363"/>
      <c r="M153" s="350">
        <v>2010</v>
      </c>
      <c r="N153" s="34">
        <v>100</v>
      </c>
      <c r="O153" s="363"/>
      <c r="P153" s="350">
        <v>2010</v>
      </c>
      <c r="Q153" s="34">
        <v>0</v>
      </c>
      <c r="R153" s="363"/>
      <c r="S153" s="350">
        <v>2010</v>
      </c>
      <c r="T153" s="34">
        <v>50</v>
      </c>
      <c r="U153" s="363"/>
      <c r="V153" s="350">
        <v>2010</v>
      </c>
      <c r="W153" s="422">
        <v>75</v>
      </c>
      <c r="X153" s="363"/>
      <c r="Y153" s="350">
        <v>2010</v>
      </c>
      <c r="Z153" s="422">
        <v>100</v>
      </c>
      <c r="AA153" s="363"/>
      <c r="AB153" s="350">
        <v>2010</v>
      </c>
      <c r="AC153" s="422">
        <v>67</v>
      </c>
      <c r="AD153" s="363"/>
      <c r="AE153" s="350">
        <v>2010</v>
      </c>
      <c r="AF153" s="422">
        <v>100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01">
        <f t="shared" si="22"/>
        <v>69.125</v>
      </c>
      <c r="C154" s="363"/>
      <c r="D154" s="350">
        <v>2011</v>
      </c>
      <c r="E154" s="34">
        <v>50</v>
      </c>
      <c r="F154" s="363"/>
      <c r="G154" s="350">
        <v>2011</v>
      </c>
      <c r="H154" s="8">
        <f t="shared" si="23"/>
        <v>62.5</v>
      </c>
      <c r="I154" s="363"/>
      <c r="J154" s="350">
        <v>2011</v>
      </c>
      <c r="K154" s="34">
        <v>100</v>
      </c>
      <c r="L154" s="363"/>
      <c r="M154" s="350">
        <v>2011</v>
      </c>
      <c r="N154" s="34">
        <v>100</v>
      </c>
      <c r="O154" s="363"/>
      <c r="P154" s="350">
        <v>2011</v>
      </c>
      <c r="Q154" s="34">
        <v>0</v>
      </c>
      <c r="R154" s="363"/>
      <c r="S154" s="350">
        <v>2011</v>
      </c>
      <c r="T154" s="34">
        <v>50</v>
      </c>
      <c r="U154" s="363"/>
      <c r="V154" s="350">
        <v>2011</v>
      </c>
      <c r="W154" s="422">
        <v>75</v>
      </c>
      <c r="X154" s="363"/>
      <c r="Y154" s="350">
        <v>2011</v>
      </c>
      <c r="Z154" s="422">
        <v>100</v>
      </c>
      <c r="AA154" s="363"/>
      <c r="AB154" s="350">
        <v>2011</v>
      </c>
      <c r="AC154" s="422">
        <v>67</v>
      </c>
      <c r="AD154" s="363"/>
      <c r="AE154" s="350">
        <v>2011</v>
      </c>
      <c r="AF154" s="422">
        <v>100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01">
        <f t="shared" si="22"/>
        <v>69.125</v>
      </c>
      <c r="C155" s="363"/>
      <c r="D155" s="350">
        <v>2012</v>
      </c>
      <c r="E155" s="34">
        <v>50</v>
      </c>
      <c r="F155" s="363"/>
      <c r="G155" s="350">
        <v>2012</v>
      </c>
      <c r="H155" s="8">
        <f t="shared" si="23"/>
        <v>62.5</v>
      </c>
      <c r="I155" s="363"/>
      <c r="J155" s="350">
        <v>2012</v>
      </c>
      <c r="K155" s="34">
        <v>100</v>
      </c>
      <c r="L155" s="363"/>
      <c r="M155" s="350">
        <v>2012</v>
      </c>
      <c r="N155" s="34">
        <v>100</v>
      </c>
      <c r="O155" s="363"/>
      <c r="P155" s="350">
        <v>2012</v>
      </c>
      <c r="Q155" s="34">
        <v>0</v>
      </c>
      <c r="R155" s="363"/>
      <c r="S155" s="350">
        <v>2012</v>
      </c>
      <c r="T155" s="34">
        <v>50</v>
      </c>
      <c r="U155" s="363"/>
      <c r="V155" s="350">
        <v>2012</v>
      </c>
      <c r="W155" s="422">
        <v>75</v>
      </c>
      <c r="X155" s="363"/>
      <c r="Y155" s="350">
        <v>2012</v>
      </c>
      <c r="Z155" s="422">
        <v>100</v>
      </c>
      <c r="AA155" s="363"/>
      <c r="AB155" s="350">
        <v>2012</v>
      </c>
      <c r="AC155" s="422">
        <v>67</v>
      </c>
      <c r="AD155" s="363"/>
      <c r="AE155" s="350">
        <v>2012</v>
      </c>
      <c r="AF155" s="422">
        <v>100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01">
        <f t="shared" si="22"/>
        <v>69.125</v>
      </c>
      <c r="C156" s="363"/>
      <c r="D156" s="350">
        <v>2013</v>
      </c>
      <c r="E156" s="34">
        <v>50</v>
      </c>
      <c r="F156" s="363"/>
      <c r="G156" s="350">
        <v>2013</v>
      </c>
      <c r="H156" s="8">
        <f t="shared" si="23"/>
        <v>62.5</v>
      </c>
      <c r="I156" s="363"/>
      <c r="J156" s="350">
        <v>2013</v>
      </c>
      <c r="K156" s="34">
        <v>100</v>
      </c>
      <c r="L156" s="363"/>
      <c r="M156" s="350">
        <v>2013</v>
      </c>
      <c r="N156" s="34">
        <v>100</v>
      </c>
      <c r="O156" s="363"/>
      <c r="P156" s="350">
        <v>2013</v>
      </c>
      <c r="Q156" s="34">
        <v>0</v>
      </c>
      <c r="R156" s="363"/>
      <c r="S156" s="350">
        <v>2013</v>
      </c>
      <c r="T156" s="34">
        <v>50</v>
      </c>
      <c r="U156" s="363"/>
      <c r="V156" s="350">
        <v>2013</v>
      </c>
      <c r="W156" s="422">
        <v>75</v>
      </c>
      <c r="X156" s="363"/>
      <c r="Y156" s="350">
        <v>2013</v>
      </c>
      <c r="Z156" s="422">
        <v>100</v>
      </c>
      <c r="AA156" s="363"/>
      <c r="AB156" s="350">
        <v>2013</v>
      </c>
      <c r="AC156" s="422">
        <v>67</v>
      </c>
      <c r="AD156" s="363"/>
      <c r="AE156" s="350">
        <v>2013</v>
      </c>
      <c r="AF156" s="422">
        <v>100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80">
        <f t="shared" ref="B157:B162" si="24">AVERAGE(E157,H157, W157,((Z157+AC157+AF157)/3))</f>
        <v>69.125</v>
      </c>
      <c r="C157" s="80"/>
      <c r="D157" s="43">
        <v>2014</v>
      </c>
      <c r="E157" s="34">
        <v>50</v>
      </c>
      <c r="F157" s="10" t="s">
        <v>357</v>
      </c>
      <c r="G157" s="43">
        <v>2014</v>
      </c>
      <c r="H157" s="8">
        <f>AVERAGE(K157,N157,Q157,T157)</f>
        <v>62.5</v>
      </c>
      <c r="I157" s="19"/>
      <c r="J157" s="43">
        <v>2014</v>
      </c>
      <c r="K157" s="34">
        <v>100</v>
      </c>
      <c r="L157" s="10" t="s">
        <v>356</v>
      </c>
      <c r="M157" s="43">
        <v>2014</v>
      </c>
      <c r="N157" s="34">
        <v>100</v>
      </c>
      <c r="O157" s="10" t="s">
        <v>355</v>
      </c>
      <c r="P157" s="43">
        <v>2014</v>
      </c>
      <c r="Q157" s="34">
        <v>0</v>
      </c>
      <c r="R157" s="10" t="s">
        <v>354</v>
      </c>
      <c r="S157" s="43">
        <v>2014</v>
      </c>
      <c r="T157" s="34">
        <v>50</v>
      </c>
      <c r="U157" s="10" t="s">
        <v>353</v>
      </c>
      <c r="V157" s="43">
        <v>2014</v>
      </c>
      <c r="W157" s="19">
        <v>75</v>
      </c>
      <c r="X157" s="10" t="s">
        <v>4794</v>
      </c>
      <c r="Y157" s="350">
        <v>2014</v>
      </c>
      <c r="Z157" s="19">
        <v>100</v>
      </c>
      <c r="AA157" s="10" t="s">
        <v>352</v>
      </c>
      <c r="AB157" s="350">
        <v>2014</v>
      </c>
      <c r="AC157" s="19">
        <v>67</v>
      </c>
      <c r="AD157" s="10" t="s">
        <v>1586</v>
      </c>
      <c r="AE157" s="350">
        <v>2014</v>
      </c>
      <c r="AF157" s="19">
        <v>100</v>
      </c>
      <c r="AG157" s="11" t="s">
        <v>351</v>
      </c>
    </row>
    <row r="158" spans="1:81" ht="24.75" customHeight="1">
      <c r="A158" s="43">
        <v>2015</v>
      </c>
      <c r="B158" s="80">
        <f t="shared" si="24"/>
        <v>69.125</v>
      </c>
      <c r="C158" s="80"/>
      <c r="D158" s="43">
        <v>2015</v>
      </c>
      <c r="E158" s="19">
        <v>50</v>
      </c>
      <c r="F158" s="10"/>
      <c r="G158" s="43">
        <v>2015</v>
      </c>
      <c r="H158" s="8">
        <f t="shared" ref="H158:H162" si="25">AVERAGE(K158,N158,Q158,T158)</f>
        <v>62.5</v>
      </c>
      <c r="I158" s="19"/>
      <c r="J158" s="43">
        <v>2015</v>
      </c>
      <c r="K158" s="19">
        <v>100</v>
      </c>
      <c r="L158" s="10"/>
      <c r="M158" s="43">
        <v>2015</v>
      </c>
      <c r="N158" s="19">
        <v>100</v>
      </c>
      <c r="O158" s="10"/>
      <c r="P158" s="43">
        <v>2015</v>
      </c>
      <c r="Q158" s="19">
        <v>0</v>
      </c>
      <c r="R158" s="10"/>
      <c r="S158" s="43">
        <v>2015</v>
      </c>
      <c r="T158" s="19">
        <v>50</v>
      </c>
      <c r="U158" s="10"/>
      <c r="V158" s="43">
        <v>2015</v>
      </c>
      <c r="W158" s="19">
        <v>75</v>
      </c>
      <c r="X158" s="10"/>
      <c r="Y158" s="350">
        <v>2015</v>
      </c>
      <c r="Z158" s="19">
        <v>100</v>
      </c>
      <c r="AA158" s="10"/>
      <c r="AB158" s="350">
        <v>2015</v>
      </c>
      <c r="AC158" s="19">
        <v>67</v>
      </c>
      <c r="AD158" s="10"/>
      <c r="AE158" s="350">
        <v>2015</v>
      </c>
      <c r="AF158" s="19">
        <v>100</v>
      </c>
      <c r="AG158" s="11"/>
    </row>
    <row r="159" spans="1:81" ht="24.75" customHeight="1">
      <c r="A159" s="43">
        <v>2016</v>
      </c>
      <c r="B159" s="80">
        <f t="shared" si="24"/>
        <v>69.125</v>
      </c>
      <c r="C159" s="80"/>
      <c r="D159" s="43">
        <v>2016</v>
      </c>
      <c r="E159" s="19">
        <v>50</v>
      </c>
      <c r="F159" s="10"/>
      <c r="G159" s="43">
        <v>2016</v>
      </c>
      <c r="H159" s="8">
        <f t="shared" si="25"/>
        <v>62.5</v>
      </c>
      <c r="I159" s="19"/>
      <c r="J159" s="43">
        <v>2016</v>
      </c>
      <c r="K159" s="19">
        <v>100</v>
      </c>
      <c r="L159" s="10"/>
      <c r="M159" s="43">
        <v>2016</v>
      </c>
      <c r="N159" s="19">
        <v>100</v>
      </c>
      <c r="O159" s="10"/>
      <c r="P159" s="43">
        <v>2016</v>
      </c>
      <c r="Q159" s="19">
        <v>0</v>
      </c>
      <c r="R159" s="10"/>
      <c r="S159" s="43">
        <v>2016</v>
      </c>
      <c r="T159" s="19">
        <v>50</v>
      </c>
      <c r="U159" s="10"/>
      <c r="V159" s="43">
        <v>2016</v>
      </c>
      <c r="W159" s="19">
        <v>75</v>
      </c>
      <c r="X159" s="10"/>
      <c r="Y159" s="350">
        <v>2016</v>
      </c>
      <c r="Z159" s="19">
        <v>100</v>
      </c>
      <c r="AA159" s="10"/>
      <c r="AB159" s="350">
        <v>2016</v>
      </c>
      <c r="AC159" s="19">
        <v>67</v>
      </c>
      <c r="AD159" s="10"/>
      <c r="AE159" s="350">
        <v>2016</v>
      </c>
      <c r="AF159" s="19">
        <v>100</v>
      </c>
      <c r="AG159" s="11"/>
    </row>
    <row r="160" spans="1:81" ht="24.75" customHeight="1">
      <c r="A160" s="43">
        <v>2017</v>
      </c>
      <c r="B160" s="80">
        <f t="shared" si="24"/>
        <v>69.125</v>
      </c>
      <c r="C160" s="80"/>
      <c r="D160" s="43">
        <v>2017</v>
      </c>
      <c r="E160" s="19">
        <v>50</v>
      </c>
      <c r="F160" s="10"/>
      <c r="G160" s="43">
        <v>2017</v>
      </c>
      <c r="H160" s="8">
        <f t="shared" si="25"/>
        <v>62.5</v>
      </c>
      <c r="I160" s="19"/>
      <c r="J160" s="43">
        <v>2017</v>
      </c>
      <c r="K160" s="19">
        <v>100</v>
      </c>
      <c r="L160" s="10"/>
      <c r="M160" s="43">
        <v>2017</v>
      </c>
      <c r="N160" s="19">
        <v>100</v>
      </c>
      <c r="O160" s="10"/>
      <c r="P160" s="43">
        <v>2017</v>
      </c>
      <c r="Q160" s="19">
        <v>0</v>
      </c>
      <c r="R160" s="10"/>
      <c r="S160" s="43">
        <v>2017</v>
      </c>
      <c r="T160" s="19">
        <v>50</v>
      </c>
      <c r="U160" s="10"/>
      <c r="V160" s="43">
        <v>2017</v>
      </c>
      <c r="W160" s="19">
        <v>75</v>
      </c>
      <c r="X160" s="10"/>
      <c r="Y160" s="350">
        <v>2017</v>
      </c>
      <c r="Z160" s="19">
        <v>100</v>
      </c>
      <c r="AA160" s="10"/>
      <c r="AB160" s="350">
        <v>2017</v>
      </c>
      <c r="AC160" s="19">
        <v>67</v>
      </c>
      <c r="AD160" s="10"/>
      <c r="AE160" s="350">
        <v>2017</v>
      </c>
      <c r="AF160" s="19">
        <v>100</v>
      </c>
      <c r="AG160" s="11"/>
    </row>
    <row r="161" spans="1:41" ht="24.75" customHeight="1">
      <c r="A161" s="43">
        <v>2018</v>
      </c>
      <c r="B161" s="80">
        <f t="shared" si="24"/>
        <v>69.125</v>
      </c>
      <c r="C161" s="80"/>
      <c r="D161" s="43">
        <v>2018</v>
      </c>
      <c r="E161" s="19">
        <v>50</v>
      </c>
      <c r="F161" s="10"/>
      <c r="G161" s="43">
        <v>2018</v>
      </c>
      <c r="H161" s="8">
        <f t="shared" si="25"/>
        <v>62.5</v>
      </c>
      <c r="I161" s="19"/>
      <c r="J161" s="43">
        <v>2018</v>
      </c>
      <c r="K161" s="19">
        <v>100</v>
      </c>
      <c r="L161" s="10"/>
      <c r="M161" s="43">
        <v>2018</v>
      </c>
      <c r="N161" s="19">
        <v>100</v>
      </c>
      <c r="O161" s="10"/>
      <c r="P161" s="43">
        <v>2018</v>
      </c>
      <c r="Q161" s="19">
        <v>0</v>
      </c>
      <c r="R161" s="10"/>
      <c r="S161" s="43">
        <v>2018</v>
      </c>
      <c r="T161" s="19">
        <v>50</v>
      </c>
      <c r="U161" s="10"/>
      <c r="V161" s="43">
        <v>2018</v>
      </c>
      <c r="W161" s="19">
        <v>75</v>
      </c>
      <c r="X161" s="10"/>
      <c r="Y161" s="350">
        <v>2018</v>
      </c>
      <c r="Z161" s="19">
        <v>100</v>
      </c>
      <c r="AA161" s="10"/>
      <c r="AB161" s="350">
        <v>2018</v>
      </c>
      <c r="AC161" s="19">
        <v>67</v>
      </c>
      <c r="AD161" s="10"/>
      <c r="AE161" s="350">
        <v>2018</v>
      </c>
      <c r="AF161" s="19">
        <v>100</v>
      </c>
      <c r="AG161" s="11"/>
    </row>
    <row r="162" spans="1:41" ht="24.75" customHeight="1">
      <c r="A162" s="43">
        <v>2019</v>
      </c>
      <c r="B162" s="80">
        <f t="shared" si="24"/>
        <v>69.125</v>
      </c>
      <c r="C162" s="80"/>
      <c r="D162" s="43">
        <v>2019</v>
      </c>
      <c r="E162" s="19">
        <v>50</v>
      </c>
      <c r="F162" s="10" t="s">
        <v>350</v>
      </c>
      <c r="G162" s="43">
        <v>2019</v>
      </c>
      <c r="H162" s="8">
        <f t="shared" si="25"/>
        <v>62.5</v>
      </c>
      <c r="I162" s="19"/>
      <c r="J162" s="43">
        <v>2019</v>
      </c>
      <c r="K162" s="19">
        <v>100</v>
      </c>
      <c r="L162" s="10"/>
      <c r="M162" s="43">
        <v>2019</v>
      </c>
      <c r="N162" s="19">
        <v>100</v>
      </c>
      <c r="O162" s="10"/>
      <c r="P162" s="43">
        <v>2019</v>
      </c>
      <c r="Q162" s="19">
        <v>0</v>
      </c>
      <c r="R162" s="10"/>
      <c r="S162" s="43">
        <v>2019</v>
      </c>
      <c r="T162" s="19">
        <v>50</v>
      </c>
      <c r="U162" s="10" t="s">
        <v>349</v>
      </c>
      <c r="V162" s="43">
        <v>2019</v>
      </c>
      <c r="W162" s="19">
        <v>75</v>
      </c>
      <c r="X162" s="10"/>
      <c r="Y162" s="350">
        <v>2019</v>
      </c>
      <c r="Z162" s="19">
        <v>100</v>
      </c>
      <c r="AA162" s="10"/>
      <c r="AB162" s="350">
        <v>2019</v>
      </c>
      <c r="AC162" s="19">
        <v>67</v>
      </c>
      <c r="AD162" s="10"/>
      <c r="AE162" s="350">
        <v>2019</v>
      </c>
      <c r="AF162" s="19">
        <v>100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79.25</v>
      </c>
      <c r="C171" s="39"/>
      <c r="D171" s="43">
        <v>2014</v>
      </c>
      <c r="E171" s="8">
        <v>50</v>
      </c>
      <c r="F171" s="67" t="s">
        <v>1587</v>
      </c>
      <c r="G171" s="43">
        <v>2014</v>
      </c>
      <c r="H171" s="8">
        <v>100</v>
      </c>
      <c r="I171" s="11"/>
      <c r="J171" s="43">
        <v>2014</v>
      </c>
      <c r="K171" s="8">
        <v>50</v>
      </c>
      <c r="L171" s="11" t="s">
        <v>1588</v>
      </c>
      <c r="M171" s="43">
        <v>2014</v>
      </c>
      <c r="N171" s="19">
        <v>50</v>
      </c>
      <c r="O171" s="11" t="s">
        <v>1589</v>
      </c>
      <c r="P171" s="43">
        <v>2014</v>
      </c>
      <c r="Q171" s="8">
        <v>0</v>
      </c>
      <c r="R171" s="11" t="s">
        <v>1590</v>
      </c>
      <c r="S171" s="43">
        <v>2014</v>
      </c>
      <c r="T171" s="19">
        <v>50</v>
      </c>
      <c r="U171" s="11" t="s">
        <v>1589</v>
      </c>
      <c r="V171" s="43">
        <v>2014</v>
      </c>
      <c r="W171" s="19">
        <v>67</v>
      </c>
      <c r="X171" s="11" t="s">
        <v>1591</v>
      </c>
      <c r="Y171" s="43">
        <v>2014</v>
      </c>
      <c r="Z171" s="19">
        <v>67</v>
      </c>
      <c r="AA171" s="11" t="s">
        <v>1592</v>
      </c>
      <c r="AB171" s="43">
        <v>2014</v>
      </c>
      <c r="AC171" s="19">
        <v>100</v>
      </c>
      <c r="AD171" s="11" t="s">
        <v>1593</v>
      </c>
      <c r="AE171" s="43">
        <v>2014</v>
      </c>
      <c r="AF171" s="19">
        <v>100</v>
      </c>
      <c r="AG171" s="67" t="s">
        <v>1594</v>
      </c>
      <c r="AH171" s="43">
        <v>2014</v>
      </c>
      <c r="AI171" s="19">
        <v>100</v>
      </c>
      <c r="AJ171" s="11" t="s">
        <v>1595</v>
      </c>
      <c r="AK171" s="43">
        <v>2014</v>
      </c>
      <c r="AL171" s="19">
        <v>100</v>
      </c>
      <c r="AM171" s="11" t="s">
        <v>1596</v>
      </c>
      <c r="AN171" s="42"/>
      <c r="AO171" s="42"/>
    </row>
    <row r="172" spans="1:41" ht="24.75" customHeight="1">
      <c r="A172" s="43">
        <v>2015</v>
      </c>
      <c r="B172" s="2"/>
      <c r="C172" s="80"/>
      <c r="D172" s="43">
        <v>2015</v>
      </c>
      <c r="E172" s="19"/>
      <c r="F172" s="11"/>
      <c r="G172" s="43">
        <v>2019</v>
      </c>
      <c r="H172" s="1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4">
        <v>2019</v>
      </c>
      <c r="B176" s="2">
        <f>AVERAGE((E176+K176+Q176)/3+(H176+N176+T176)/3+W176+Z176+AC176+AF176+AI176+AL176)/8</f>
        <v>79.25</v>
      </c>
      <c r="C176" s="242"/>
      <c r="D176" s="44">
        <v>2019</v>
      </c>
      <c r="E176" s="34">
        <v>50</v>
      </c>
      <c r="F176" s="10" t="s">
        <v>1597</v>
      </c>
      <c r="G176" s="44">
        <v>2019</v>
      </c>
      <c r="H176" s="34">
        <v>100</v>
      </c>
      <c r="I176" s="10"/>
      <c r="J176" s="44">
        <v>2019</v>
      </c>
      <c r="K176" s="34">
        <v>50</v>
      </c>
      <c r="L176" s="10" t="s">
        <v>1598</v>
      </c>
      <c r="M176" s="44">
        <v>2019</v>
      </c>
      <c r="N176" s="34">
        <v>50</v>
      </c>
      <c r="O176" s="10" t="s">
        <v>1599</v>
      </c>
      <c r="P176" s="44">
        <v>2019</v>
      </c>
      <c r="Q176" s="34">
        <v>50</v>
      </c>
      <c r="R176" s="10" t="s">
        <v>1600</v>
      </c>
      <c r="S176" s="44">
        <v>2019</v>
      </c>
      <c r="T176" s="34">
        <v>0</v>
      </c>
      <c r="U176" s="10" t="s">
        <v>1601</v>
      </c>
      <c r="V176" s="44">
        <v>2019</v>
      </c>
      <c r="W176" s="34">
        <v>67</v>
      </c>
      <c r="X176" s="10" t="s">
        <v>1602</v>
      </c>
      <c r="Y176" s="44">
        <v>2019</v>
      </c>
      <c r="Z176" s="34">
        <v>67</v>
      </c>
      <c r="AA176" s="10" t="s">
        <v>1603</v>
      </c>
      <c r="AB176" s="44">
        <v>2019</v>
      </c>
      <c r="AC176" s="34">
        <v>100</v>
      </c>
      <c r="AD176" s="10" t="s">
        <v>1604</v>
      </c>
      <c r="AE176" s="44">
        <v>2019</v>
      </c>
      <c r="AF176" s="34">
        <v>100</v>
      </c>
      <c r="AG176" s="10" t="s">
        <v>1605</v>
      </c>
      <c r="AH176" s="44">
        <v>2019</v>
      </c>
      <c r="AI176" s="34">
        <v>100</v>
      </c>
      <c r="AJ176" s="10" t="s">
        <v>1606</v>
      </c>
      <c r="AK176" s="44">
        <v>2019</v>
      </c>
      <c r="AL176" s="34">
        <v>100</v>
      </c>
      <c r="AM176" s="11" t="s">
        <v>1607</v>
      </c>
      <c r="AN176" s="213"/>
      <c r="AO176" s="214"/>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B18:C18"/>
    <mergeCell ref="E18:F18"/>
    <mergeCell ref="H18:I18"/>
    <mergeCell ref="K18:L18"/>
    <mergeCell ref="T19:U19"/>
    <mergeCell ref="W19:X19"/>
    <mergeCell ref="Z19:AA19"/>
    <mergeCell ref="AC18:AD18"/>
    <mergeCell ref="N18:O18"/>
    <mergeCell ref="Q18:R18"/>
    <mergeCell ref="T18:U18"/>
    <mergeCell ref="W18:X18"/>
    <mergeCell ref="Z18:AA18"/>
    <mergeCell ref="B20:C20"/>
    <mergeCell ref="E20:F20"/>
    <mergeCell ref="H20:I20"/>
    <mergeCell ref="K20:L20"/>
    <mergeCell ref="N20:O20"/>
    <mergeCell ref="Q20:R20"/>
    <mergeCell ref="T21:U21"/>
    <mergeCell ref="B21:C21"/>
    <mergeCell ref="T20:U20"/>
    <mergeCell ref="W21:X21"/>
    <mergeCell ref="Z21:AA21"/>
    <mergeCell ref="AC21:AD21"/>
    <mergeCell ref="E19:F19"/>
    <mergeCell ref="H19:I19"/>
    <mergeCell ref="K19:L19"/>
    <mergeCell ref="N19:O19"/>
    <mergeCell ref="Q19:R19"/>
    <mergeCell ref="W22:X22"/>
    <mergeCell ref="Z22:AA22"/>
    <mergeCell ref="AC20:AD20"/>
    <mergeCell ref="E21:F21"/>
    <mergeCell ref="H21:I21"/>
    <mergeCell ref="K21:L21"/>
    <mergeCell ref="N21:O21"/>
    <mergeCell ref="Q21:R21"/>
    <mergeCell ref="W20:X20"/>
    <mergeCell ref="Z20:AA20"/>
    <mergeCell ref="AC19:AD19"/>
    <mergeCell ref="B22:C22"/>
    <mergeCell ref="E22:F22"/>
    <mergeCell ref="H22:I22"/>
    <mergeCell ref="K22:L22"/>
    <mergeCell ref="AC22:AD22"/>
    <mergeCell ref="N22:O22"/>
    <mergeCell ref="Q22:R22"/>
    <mergeCell ref="T22:U22"/>
    <mergeCell ref="B39:C39"/>
    <mergeCell ref="E39:F39"/>
    <mergeCell ref="H39:I39"/>
    <mergeCell ref="K39:L39"/>
    <mergeCell ref="N39:O39"/>
    <mergeCell ref="Q39:R39"/>
    <mergeCell ref="T39:U39"/>
    <mergeCell ref="W39:X39"/>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AF39:AG39"/>
    <mergeCell ref="AI39:AJ39"/>
    <mergeCell ref="AL39:AM39"/>
    <mergeCell ref="AR40:AS40"/>
    <mergeCell ref="AU40:AV40"/>
    <mergeCell ref="AX40:AY40"/>
    <mergeCell ref="B42:C42"/>
    <mergeCell ref="E42:F42"/>
    <mergeCell ref="H42:I42"/>
    <mergeCell ref="K42:L42"/>
    <mergeCell ref="N42:O42"/>
    <mergeCell ref="AR41:AS41"/>
    <mergeCell ref="T42:U42"/>
    <mergeCell ref="AF41:AG41"/>
    <mergeCell ref="AL41:AM41"/>
    <mergeCell ref="AO41:AP41"/>
    <mergeCell ref="B41:C41"/>
    <mergeCell ref="E41:F41"/>
    <mergeCell ref="H41:I41"/>
    <mergeCell ref="K41:L41"/>
    <mergeCell ref="N41:O41"/>
    <mergeCell ref="AI41:AJ41"/>
    <mergeCell ref="AL62:AM62"/>
    <mergeCell ref="T62:U62"/>
    <mergeCell ref="AI61:AJ61"/>
    <mergeCell ref="AL61:AM61"/>
    <mergeCell ref="W62:X62"/>
    <mergeCell ref="Z62:AA62"/>
    <mergeCell ref="AI60:AJ60"/>
    <mergeCell ref="AI62:AJ62"/>
    <mergeCell ref="AU42:AV42"/>
    <mergeCell ref="AF42:AG42"/>
    <mergeCell ref="AI42:AJ42"/>
    <mergeCell ref="W42:X42"/>
    <mergeCell ref="Z42:AA42"/>
    <mergeCell ref="AC42:AD42"/>
    <mergeCell ref="AO43:AP43"/>
    <mergeCell ref="AR43:AS43"/>
    <mergeCell ref="AU43:AV43"/>
    <mergeCell ref="AI43:AJ43"/>
    <mergeCell ref="AL43:AM43"/>
    <mergeCell ref="T43:U43"/>
    <mergeCell ref="W43:X43"/>
    <mergeCell ref="Z43:AA43"/>
    <mergeCell ref="AC43:AD43"/>
    <mergeCell ref="AF43:AG43"/>
    <mergeCell ref="B63:C63"/>
    <mergeCell ref="E63:F63"/>
    <mergeCell ref="H63:I63"/>
    <mergeCell ref="K63:L63"/>
    <mergeCell ref="N63:O63"/>
    <mergeCell ref="Q63:R63"/>
    <mergeCell ref="W63:X63"/>
    <mergeCell ref="AL63:AM63"/>
    <mergeCell ref="AF64:AG64"/>
    <mergeCell ref="AL64:AM64"/>
    <mergeCell ref="Z63:AA63"/>
    <mergeCell ref="Z64:AA64"/>
    <mergeCell ref="Q64:R64"/>
    <mergeCell ref="B64:C64"/>
    <mergeCell ref="E64:F64"/>
    <mergeCell ref="H64:I64"/>
    <mergeCell ref="K64:L64"/>
    <mergeCell ref="N64:O64"/>
    <mergeCell ref="AI64:AJ64"/>
    <mergeCell ref="AC63:AD63"/>
    <mergeCell ref="AF63:AG63"/>
    <mergeCell ref="AI63:AJ63"/>
    <mergeCell ref="AC64:AD64"/>
    <mergeCell ref="T63:U63"/>
    <mergeCell ref="AF62:AG62"/>
    <mergeCell ref="AC61:AD61"/>
    <mergeCell ref="B60:C60"/>
    <mergeCell ref="E60:F60"/>
    <mergeCell ref="T64:U64"/>
    <mergeCell ref="W64:X64"/>
    <mergeCell ref="B43:C43"/>
    <mergeCell ref="E43:F43"/>
    <mergeCell ref="H43:I43"/>
    <mergeCell ref="W60:X60"/>
    <mergeCell ref="Z60:AA60"/>
    <mergeCell ref="AC60:AD60"/>
    <mergeCell ref="N61:O61"/>
    <mergeCell ref="Q61:R61"/>
    <mergeCell ref="H60:I60"/>
    <mergeCell ref="K60:L60"/>
    <mergeCell ref="N60:O60"/>
    <mergeCell ref="Q60:R60"/>
    <mergeCell ref="T60:U60"/>
    <mergeCell ref="T61:U61"/>
    <mergeCell ref="W61:X61"/>
    <mergeCell ref="H61:I61"/>
    <mergeCell ref="K61:L61"/>
    <mergeCell ref="K43:L43"/>
    <mergeCell ref="H82:I82"/>
    <mergeCell ref="B81:C81"/>
    <mergeCell ref="E81:F81"/>
    <mergeCell ref="B80:R80"/>
    <mergeCell ref="E82:F82"/>
    <mergeCell ref="B82:C82"/>
    <mergeCell ref="B104:C104"/>
    <mergeCell ref="E104:F104"/>
    <mergeCell ref="AF60:AG60"/>
    <mergeCell ref="B62:C62"/>
    <mergeCell ref="E62:F62"/>
    <mergeCell ref="H62:I62"/>
    <mergeCell ref="K62:L62"/>
    <mergeCell ref="N62:O62"/>
    <mergeCell ref="Q62:R62"/>
    <mergeCell ref="H81:I81"/>
    <mergeCell ref="K81:L81"/>
    <mergeCell ref="N81:O81"/>
    <mergeCell ref="Q81:R81"/>
    <mergeCell ref="K82:L82"/>
    <mergeCell ref="N82:O82"/>
    <mergeCell ref="Q82:R82"/>
    <mergeCell ref="B83:C83"/>
    <mergeCell ref="AC62:AD62"/>
    <mergeCell ref="N84:O84"/>
    <mergeCell ref="Q84:R84"/>
    <mergeCell ref="B85:C85"/>
    <mergeCell ref="E85:F85"/>
    <mergeCell ref="H85:I85"/>
    <mergeCell ref="K85:L85"/>
    <mergeCell ref="N85:O85"/>
    <mergeCell ref="Q85:R85"/>
    <mergeCell ref="E83:F83"/>
    <mergeCell ref="H83:I83"/>
    <mergeCell ref="K83:L83"/>
    <mergeCell ref="N83:O83"/>
    <mergeCell ref="Q83:R83"/>
    <mergeCell ref="H103:I103"/>
    <mergeCell ref="K103:L103"/>
    <mergeCell ref="N103:O103"/>
    <mergeCell ref="Q103:R103"/>
    <mergeCell ref="T103:U103"/>
    <mergeCell ref="W103:X103"/>
    <mergeCell ref="H104:I104"/>
    <mergeCell ref="K104:L104"/>
    <mergeCell ref="N104:O104"/>
    <mergeCell ref="Q104:R104"/>
    <mergeCell ref="T104:U104"/>
    <mergeCell ref="W104:X104"/>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24:I124"/>
    <mergeCell ref="K124:L124"/>
    <mergeCell ref="N124:O124"/>
    <mergeCell ref="Q124:R124"/>
    <mergeCell ref="T124:U124"/>
    <mergeCell ref="W124:X124"/>
    <mergeCell ref="Z127:AA127"/>
    <mergeCell ref="Z124:AA124"/>
    <mergeCell ref="B122:AA122"/>
    <mergeCell ref="B123:C123"/>
    <mergeCell ref="E123:F123"/>
    <mergeCell ref="H123:I123"/>
    <mergeCell ref="K123:L123"/>
    <mergeCell ref="N123:O123"/>
    <mergeCell ref="Q123:R123"/>
    <mergeCell ref="T123:U123"/>
    <mergeCell ref="W123:X123"/>
    <mergeCell ref="Z123:AA123"/>
    <mergeCell ref="E127:F127"/>
    <mergeCell ref="H127:I127"/>
    <mergeCell ref="K127:L127"/>
    <mergeCell ref="N127:O127"/>
    <mergeCell ref="Q127:R127"/>
    <mergeCell ref="T144:U144"/>
    <mergeCell ref="W144:X144"/>
    <mergeCell ref="Z144:AA144"/>
    <mergeCell ref="B125:C125"/>
    <mergeCell ref="E125:F125"/>
    <mergeCell ref="H125:I125"/>
    <mergeCell ref="K125:L125"/>
    <mergeCell ref="N125:O125"/>
    <mergeCell ref="Q125:R125"/>
    <mergeCell ref="T125:U125"/>
    <mergeCell ref="W125:X125"/>
    <mergeCell ref="B126:C126"/>
    <mergeCell ref="E126:F126"/>
    <mergeCell ref="H126:I126"/>
    <mergeCell ref="K126:L126"/>
    <mergeCell ref="N126:O126"/>
    <mergeCell ref="Q126:R126"/>
    <mergeCell ref="Z125:AA125"/>
    <mergeCell ref="AC144:AD144"/>
    <mergeCell ref="AF144:AG144"/>
    <mergeCell ref="T126:U126"/>
    <mergeCell ref="W126:X126"/>
    <mergeCell ref="Z126:AA126"/>
    <mergeCell ref="T127:U127"/>
    <mergeCell ref="W127:X127"/>
    <mergeCell ref="Z145:AA145"/>
    <mergeCell ref="AC145:AD145"/>
    <mergeCell ref="AF145:AG145"/>
    <mergeCell ref="B143:AG143"/>
    <mergeCell ref="B144:C144"/>
    <mergeCell ref="E144:F144"/>
    <mergeCell ref="H144:I144"/>
    <mergeCell ref="K144:L144"/>
    <mergeCell ref="N144:O144"/>
    <mergeCell ref="Q144:R144"/>
    <mergeCell ref="H145:I145"/>
    <mergeCell ref="K145:L145"/>
    <mergeCell ref="N145:O145"/>
    <mergeCell ref="Q145:R145"/>
    <mergeCell ref="T145:U145"/>
    <mergeCell ref="W145:X145"/>
    <mergeCell ref="B127:C127"/>
    <mergeCell ref="B148:C148"/>
    <mergeCell ref="E148:F148"/>
    <mergeCell ref="H148:I148"/>
    <mergeCell ref="K148:L148"/>
    <mergeCell ref="N148:O148"/>
    <mergeCell ref="Q148:R148"/>
    <mergeCell ref="T148:U148"/>
    <mergeCell ref="B146:C146"/>
    <mergeCell ref="E146:F146"/>
    <mergeCell ref="H146:I146"/>
    <mergeCell ref="K146:L146"/>
    <mergeCell ref="N146:O146"/>
    <mergeCell ref="Q146:R146"/>
    <mergeCell ref="W146:X146"/>
    <mergeCell ref="Z146:AA146"/>
    <mergeCell ref="AC146:AD146"/>
    <mergeCell ref="AF146:AG146"/>
    <mergeCell ref="B147:C147"/>
    <mergeCell ref="E147:F147"/>
    <mergeCell ref="H147:I147"/>
    <mergeCell ref="K147:L147"/>
    <mergeCell ref="N147:O147"/>
    <mergeCell ref="Q147:R147"/>
    <mergeCell ref="T146:U146"/>
    <mergeCell ref="W148:X148"/>
    <mergeCell ref="Z148:AA148"/>
    <mergeCell ref="AC148:AD148"/>
    <mergeCell ref="AF148:AG148"/>
    <mergeCell ref="T147:U147"/>
    <mergeCell ref="W147:X147"/>
    <mergeCell ref="Z147:AA147"/>
    <mergeCell ref="AC147:AD147"/>
    <mergeCell ref="AF147:AG147"/>
    <mergeCell ref="B61:C61"/>
    <mergeCell ref="E61:F61"/>
    <mergeCell ref="Z61:AA61"/>
    <mergeCell ref="AF61:AG61"/>
    <mergeCell ref="A1:D1"/>
    <mergeCell ref="B17:AD17"/>
    <mergeCell ref="B38:AY38"/>
    <mergeCell ref="B59:AM59"/>
    <mergeCell ref="N43:O43"/>
    <mergeCell ref="AL60:AM60"/>
    <mergeCell ref="AX42:AY42"/>
    <mergeCell ref="Q42:R42"/>
    <mergeCell ref="AX43:AY43"/>
    <mergeCell ref="Q43:R43"/>
    <mergeCell ref="AU41:AV41"/>
    <mergeCell ref="AX41:AY41"/>
    <mergeCell ref="Q41:R41"/>
    <mergeCell ref="T41:U41"/>
    <mergeCell ref="W41:X41"/>
    <mergeCell ref="Z41:AA41"/>
    <mergeCell ref="AC41:AD41"/>
    <mergeCell ref="AL42:AM42"/>
    <mergeCell ref="AO42:AP42"/>
    <mergeCell ref="AR42:AS42"/>
    <mergeCell ref="B103:C103"/>
    <mergeCell ref="E103:F103"/>
    <mergeCell ref="B124:C124"/>
    <mergeCell ref="E124:F124"/>
    <mergeCell ref="B145:C145"/>
    <mergeCell ref="E145:F145"/>
    <mergeCell ref="B40:C40"/>
    <mergeCell ref="E40:F40"/>
    <mergeCell ref="B19:C19"/>
    <mergeCell ref="B105:C105"/>
    <mergeCell ref="E105:F105"/>
    <mergeCell ref="B101:X101"/>
    <mergeCell ref="B102:C102"/>
    <mergeCell ref="E102:F102"/>
    <mergeCell ref="H102:I102"/>
    <mergeCell ref="K102:L102"/>
    <mergeCell ref="N102:O102"/>
    <mergeCell ref="Q102:R102"/>
    <mergeCell ref="T102:U102"/>
    <mergeCell ref="W102:X102"/>
    <mergeCell ref="B84:C84"/>
    <mergeCell ref="E84:F84"/>
    <mergeCell ref="H84:I84"/>
    <mergeCell ref="K84:L84"/>
  </mergeCells>
  <pageMargins left="0.70866141732283472" right="0.70866141732283472" top="0.74803149606299213" bottom="0.74803149606299213" header="0.31496062992125984" footer="0.31496062992125984"/>
  <pageSetup paperSize="9" scale="5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CC176"/>
  <sheetViews>
    <sheetView topLeftCell="A58" zoomScale="60" zoomScaleNormal="60" workbookViewId="0">
      <selection activeCell="AA173" sqref="AA173"/>
    </sheetView>
  </sheetViews>
  <sheetFormatPr defaultColWidth="15.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15.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73.981481481481481</v>
      </c>
    </row>
    <row r="4" spans="1:4" ht="24.75" customHeight="1">
      <c r="A4" s="347">
        <v>2008</v>
      </c>
      <c r="B4" s="229"/>
      <c r="C4" s="229"/>
      <c r="D4" s="229">
        <f t="shared" si="0"/>
        <v>73.981481481481481</v>
      </c>
    </row>
    <row r="5" spans="1:4" ht="24.75" customHeight="1">
      <c r="A5" s="347">
        <v>2009</v>
      </c>
      <c r="B5" s="229"/>
      <c r="C5" s="229">
        <f t="shared" ref="C5:C9" si="1">AVERAGE(B26,B47,B68,B89,B110,B131,B152)</f>
        <v>73.963718820861686</v>
      </c>
      <c r="D5" s="229">
        <f t="shared" si="0"/>
        <v>73.981481481481481</v>
      </c>
    </row>
    <row r="6" spans="1:4" ht="24.75" customHeight="1">
      <c r="A6" s="347">
        <v>2010</v>
      </c>
      <c r="B6" s="229"/>
      <c r="C6" s="229">
        <f t="shared" si="1"/>
        <v>74.225623582766431</v>
      </c>
      <c r="D6" s="229">
        <f t="shared" si="0"/>
        <v>74.287037037037038</v>
      </c>
    </row>
    <row r="7" spans="1:4" ht="24.75" customHeight="1">
      <c r="A7" s="347">
        <v>2011</v>
      </c>
      <c r="B7" s="229"/>
      <c r="C7" s="229">
        <f t="shared" si="1"/>
        <v>71.574829931972786</v>
      </c>
      <c r="D7" s="229">
        <f t="shared" si="0"/>
        <v>71.194444444444443</v>
      </c>
    </row>
    <row r="8" spans="1:4" ht="24.75" customHeight="1">
      <c r="A8" s="347">
        <v>2012</v>
      </c>
      <c r="B8" s="229"/>
      <c r="C8" s="229">
        <f t="shared" si="1"/>
        <v>71.574829931972786</v>
      </c>
      <c r="D8" s="229">
        <f t="shared" si="0"/>
        <v>71.194444444444443</v>
      </c>
    </row>
    <row r="9" spans="1:4" ht="24.75" customHeight="1">
      <c r="A9" s="347">
        <v>2013</v>
      </c>
      <c r="B9" s="229"/>
      <c r="C9" s="229">
        <f t="shared" si="1"/>
        <v>69.630385487528343</v>
      </c>
      <c r="D9" s="229">
        <f t="shared" si="0"/>
        <v>68.925925925925924</v>
      </c>
    </row>
    <row r="10" spans="1:4" ht="24.75" customHeight="1">
      <c r="A10" s="38">
        <v>2014</v>
      </c>
      <c r="B10" s="229">
        <f>AVERAGE(B31,B52,B73,B94,B115,B136,B157,B171)</f>
        <v>68.744295634920633</v>
      </c>
      <c r="C10" s="229">
        <f t="shared" ref="C10:C15" si="2">AVERAGE(B31,B52,B73,B94,B115,B136,B157)</f>
        <v>69.630385487528343</v>
      </c>
      <c r="D10" s="229">
        <f t="shared" ref="D10:D15" si="3">AVERAGE(B31,B52,B94,B115,B136,B157)</f>
        <v>68.925925925925924</v>
      </c>
    </row>
    <row r="11" spans="1:4" ht="24.75" customHeight="1">
      <c r="A11" s="38">
        <v>2015</v>
      </c>
      <c r="B11" s="229"/>
      <c r="C11" s="229">
        <f t="shared" si="2"/>
        <v>69.630385487528343</v>
      </c>
      <c r="D11" s="229">
        <f t="shared" si="3"/>
        <v>68.925925925925924</v>
      </c>
    </row>
    <row r="12" spans="1:4" ht="24.75" customHeight="1">
      <c r="A12" s="38">
        <v>2016</v>
      </c>
      <c r="B12" s="229"/>
      <c r="C12" s="229">
        <f t="shared" si="2"/>
        <v>68.83673469387756</v>
      </c>
      <c r="D12" s="229">
        <f t="shared" si="3"/>
        <v>68</v>
      </c>
    </row>
    <row r="13" spans="1:4" ht="24.75" customHeight="1">
      <c r="A13" s="38">
        <v>2017</v>
      </c>
      <c r="B13" s="229"/>
      <c r="C13" s="229">
        <f t="shared" si="2"/>
        <v>68.83673469387756</v>
      </c>
      <c r="D13" s="229">
        <f t="shared" si="3"/>
        <v>68</v>
      </c>
    </row>
    <row r="14" spans="1:4" ht="24.75" customHeight="1">
      <c r="A14" s="38">
        <v>2018</v>
      </c>
      <c r="B14" s="229"/>
      <c r="C14" s="229">
        <f t="shared" si="2"/>
        <v>68.83673469387756</v>
      </c>
      <c r="D14" s="229">
        <f t="shared" si="3"/>
        <v>68</v>
      </c>
    </row>
    <row r="15" spans="1:4" ht="24.75" customHeight="1">
      <c r="A15" s="38">
        <v>2019</v>
      </c>
      <c r="B15" s="229">
        <f>AVERAGE(B36,B57,B78,B99,B120,B141,B162,B176)</f>
        <v>69.34672619047619</v>
      </c>
      <c r="C15" s="229">
        <f t="shared" si="2"/>
        <v>68.83673469387756</v>
      </c>
      <c r="D15" s="229">
        <f t="shared" si="3"/>
        <v>68</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80">
        <f t="shared" ref="B24:B30" si="4">AVERAGE(E24, H24,K24,N24,Q24,T24,W24,Z24,AC24)</f>
        <v>50</v>
      </c>
      <c r="C24" s="363"/>
      <c r="D24" s="350">
        <v>2007</v>
      </c>
      <c r="E24" s="422">
        <v>50</v>
      </c>
      <c r="F24" s="363"/>
      <c r="G24" s="350">
        <v>2007</v>
      </c>
      <c r="H24" s="422">
        <v>50</v>
      </c>
      <c r="I24" s="363"/>
      <c r="J24" s="350">
        <v>2007</v>
      </c>
      <c r="K24" s="422">
        <v>50</v>
      </c>
      <c r="L24" s="431" t="s">
        <v>4189</v>
      </c>
      <c r="M24" s="350">
        <v>2007</v>
      </c>
      <c r="N24" s="422">
        <v>100</v>
      </c>
      <c r="O24" s="363"/>
      <c r="P24" s="350">
        <v>2007</v>
      </c>
      <c r="Q24" s="422">
        <v>100</v>
      </c>
      <c r="R24" s="431" t="s">
        <v>4252</v>
      </c>
      <c r="S24" s="350">
        <v>2007</v>
      </c>
      <c r="T24" s="422">
        <v>100</v>
      </c>
      <c r="U24" s="363"/>
      <c r="V24" s="350">
        <v>2007</v>
      </c>
      <c r="W24" s="422">
        <v>0</v>
      </c>
      <c r="X24" s="363"/>
      <c r="Y24" s="350">
        <v>2007</v>
      </c>
      <c r="Z24" s="422">
        <v>0</v>
      </c>
      <c r="AA24" s="363"/>
      <c r="AB24" s="350">
        <v>2007</v>
      </c>
      <c r="AC24" s="422">
        <v>0</v>
      </c>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80">
        <f t="shared" si="4"/>
        <v>50</v>
      </c>
      <c r="C25" s="363"/>
      <c r="D25" s="350">
        <v>2008</v>
      </c>
      <c r="E25" s="422">
        <v>50</v>
      </c>
      <c r="F25" s="363"/>
      <c r="G25" s="350">
        <v>2008</v>
      </c>
      <c r="H25" s="422">
        <v>50</v>
      </c>
      <c r="I25" s="363"/>
      <c r="J25" s="350">
        <v>2008</v>
      </c>
      <c r="K25" s="422">
        <v>50</v>
      </c>
      <c r="L25" s="363"/>
      <c r="M25" s="350">
        <v>2008</v>
      </c>
      <c r="N25" s="422">
        <v>100</v>
      </c>
      <c r="O25" s="363"/>
      <c r="P25" s="350">
        <v>2008</v>
      </c>
      <c r="Q25" s="422">
        <v>100</v>
      </c>
      <c r="R25" s="363"/>
      <c r="S25" s="350">
        <v>2008</v>
      </c>
      <c r="T25" s="422">
        <v>100</v>
      </c>
      <c r="U25" s="363"/>
      <c r="V25" s="350">
        <v>2008</v>
      </c>
      <c r="W25" s="422">
        <v>0</v>
      </c>
      <c r="X25" s="363"/>
      <c r="Y25" s="350">
        <v>2008</v>
      </c>
      <c r="Z25" s="422">
        <v>0</v>
      </c>
      <c r="AA25" s="363"/>
      <c r="AB25" s="350">
        <v>2008</v>
      </c>
      <c r="AC25" s="422">
        <v>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80">
        <f t="shared" si="4"/>
        <v>50</v>
      </c>
      <c r="C26" s="363"/>
      <c r="D26" s="350">
        <v>2009</v>
      </c>
      <c r="E26" s="422">
        <v>50</v>
      </c>
      <c r="F26" s="363"/>
      <c r="G26" s="350">
        <v>2009</v>
      </c>
      <c r="H26" s="422">
        <v>50</v>
      </c>
      <c r="I26" s="363"/>
      <c r="J26" s="350">
        <v>2009</v>
      </c>
      <c r="K26" s="422">
        <v>50</v>
      </c>
      <c r="L26" s="363"/>
      <c r="M26" s="350">
        <v>2009</v>
      </c>
      <c r="N26" s="422">
        <v>100</v>
      </c>
      <c r="O26" s="363"/>
      <c r="P26" s="350">
        <v>2009</v>
      </c>
      <c r="Q26" s="422">
        <v>100</v>
      </c>
      <c r="R26" s="363"/>
      <c r="S26" s="350">
        <v>2009</v>
      </c>
      <c r="T26" s="422">
        <v>100</v>
      </c>
      <c r="U26" s="363"/>
      <c r="V26" s="350">
        <v>2009</v>
      </c>
      <c r="W26" s="422">
        <v>0</v>
      </c>
      <c r="X26" s="363"/>
      <c r="Y26" s="350">
        <v>2009</v>
      </c>
      <c r="Z26" s="422">
        <v>0</v>
      </c>
      <c r="AA26" s="363"/>
      <c r="AB26" s="350">
        <v>2009</v>
      </c>
      <c r="AC26" s="422">
        <v>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80">
        <f t="shared" si="4"/>
        <v>50</v>
      </c>
      <c r="C27" s="363"/>
      <c r="D27" s="350">
        <v>2010</v>
      </c>
      <c r="E27" s="422">
        <v>50</v>
      </c>
      <c r="F27" s="363"/>
      <c r="G27" s="350">
        <v>2010</v>
      </c>
      <c r="H27" s="422">
        <v>50</v>
      </c>
      <c r="I27" s="363"/>
      <c r="J27" s="350">
        <v>2010</v>
      </c>
      <c r="K27" s="422">
        <v>50</v>
      </c>
      <c r="L27" s="363"/>
      <c r="M27" s="350">
        <v>2010</v>
      </c>
      <c r="N27" s="422">
        <v>100</v>
      </c>
      <c r="O27" s="363"/>
      <c r="P27" s="350">
        <v>2010</v>
      </c>
      <c r="Q27" s="422">
        <v>100</v>
      </c>
      <c r="R27" s="363"/>
      <c r="S27" s="350">
        <v>2010</v>
      </c>
      <c r="T27" s="422">
        <v>100</v>
      </c>
      <c r="U27" s="363"/>
      <c r="V27" s="350">
        <v>2010</v>
      </c>
      <c r="W27" s="422">
        <v>0</v>
      </c>
      <c r="X27" s="363"/>
      <c r="Y27" s="350">
        <v>2010</v>
      </c>
      <c r="Z27" s="422">
        <v>0</v>
      </c>
      <c r="AA27" s="363"/>
      <c r="AB27" s="350">
        <v>2010</v>
      </c>
      <c r="AC27" s="422">
        <v>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80">
        <f t="shared" si="4"/>
        <v>50</v>
      </c>
      <c r="C28" s="363"/>
      <c r="D28" s="350">
        <v>2011</v>
      </c>
      <c r="E28" s="422">
        <v>50</v>
      </c>
      <c r="F28" s="363"/>
      <c r="G28" s="350">
        <v>2011</v>
      </c>
      <c r="H28" s="422">
        <v>50</v>
      </c>
      <c r="I28" s="363"/>
      <c r="J28" s="350">
        <v>2011</v>
      </c>
      <c r="K28" s="422">
        <v>50</v>
      </c>
      <c r="L28" s="363"/>
      <c r="M28" s="350">
        <v>2011</v>
      </c>
      <c r="N28" s="422">
        <v>100</v>
      </c>
      <c r="O28" s="363"/>
      <c r="P28" s="350">
        <v>2011</v>
      </c>
      <c r="Q28" s="422">
        <v>100</v>
      </c>
      <c r="R28" s="363"/>
      <c r="S28" s="350">
        <v>2011</v>
      </c>
      <c r="T28" s="422">
        <v>100</v>
      </c>
      <c r="U28" s="363"/>
      <c r="V28" s="350">
        <v>2011</v>
      </c>
      <c r="W28" s="422">
        <v>0</v>
      </c>
      <c r="X28" s="363"/>
      <c r="Y28" s="350">
        <v>2011</v>
      </c>
      <c r="Z28" s="422">
        <v>0</v>
      </c>
      <c r="AA28" s="363"/>
      <c r="AB28" s="350">
        <v>2011</v>
      </c>
      <c r="AC28" s="422">
        <v>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80">
        <f t="shared" si="4"/>
        <v>50</v>
      </c>
      <c r="C29" s="363"/>
      <c r="D29" s="350">
        <v>2012</v>
      </c>
      <c r="E29" s="422">
        <v>50</v>
      </c>
      <c r="F29" s="363"/>
      <c r="G29" s="350">
        <v>2012</v>
      </c>
      <c r="H29" s="422">
        <v>50</v>
      </c>
      <c r="I29" s="363"/>
      <c r="J29" s="350">
        <v>2012</v>
      </c>
      <c r="K29" s="422">
        <v>50</v>
      </c>
      <c r="L29" s="363"/>
      <c r="M29" s="350">
        <v>2012</v>
      </c>
      <c r="N29" s="422">
        <v>100</v>
      </c>
      <c r="O29" s="363"/>
      <c r="P29" s="350">
        <v>2012</v>
      </c>
      <c r="Q29" s="422">
        <v>100</v>
      </c>
      <c r="R29" s="363"/>
      <c r="S29" s="350">
        <v>2012</v>
      </c>
      <c r="T29" s="422">
        <v>100</v>
      </c>
      <c r="U29" s="363"/>
      <c r="V29" s="350">
        <v>2012</v>
      </c>
      <c r="W29" s="422">
        <v>0</v>
      </c>
      <c r="X29" s="363"/>
      <c r="Y29" s="350">
        <v>2012</v>
      </c>
      <c r="Z29" s="422">
        <v>0</v>
      </c>
      <c r="AA29" s="363"/>
      <c r="AB29" s="350">
        <v>2012</v>
      </c>
      <c r="AC29" s="422">
        <v>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80">
        <f t="shared" si="4"/>
        <v>50</v>
      </c>
      <c r="C30" s="363"/>
      <c r="D30" s="350">
        <v>2013</v>
      </c>
      <c r="E30" s="422">
        <v>50</v>
      </c>
      <c r="F30" s="363"/>
      <c r="G30" s="350">
        <v>2013</v>
      </c>
      <c r="H30" s="422">
        <v>50</v>
      </c>
      <c r="I30" s="363"/>
      <c r="J30" s="350">
        <v>2013</v>
      </c>
      <c r="K30" s="422">
        <v>50</v>
      </c>
      <c r="L30" s="363"/>
      <c r="M30" s="350">
        <v>2013</v>
      </c>
      <c r="N30" s="422">
        <v>100</v>
      </c>
      <c r="O30" s="363"/>
      <c r="P30" s="350">
        <v>2013</v>
      </c>
      <c r="Q30" s="422">
        <v>100</v>
      </c>
      <c r="R30" s="363"/>
      <c r="S30" s="350">
        <v>2013</v>
      </c>
      <c r="T30" s="422">
        <v>100</v>
      </c>
      <c r="U30" s="363"/>
      <c r="V30" s="350">
        <v>2013</v>
      </c>
      <c r="W30" s="422">
        <v>0</v>
      </c>
      <c r="X30" s="363"/>
      <c r="Y30" s="350">
        <v>2013</v>
      </c>
      <c r="Z30" s="422">
        <v>0</v>
      </c>
      <c r="AA30" s="363"/>
      <c r="AB30" s="350">
        <v>2013</v>
      </c>
      <c r="AC30" s="422">
        <v>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80">
        <f t="shared" ref="B31:B36" si="5">AVERAGE(E31, H31,K31,N31,Q31,T31,W31,Z31,AC31)</f>
        <v>50</v>
      </c>
      <c r="C31" s="39"/>
      <c r="D31" s="43">
        <v>2014</v>
      </c>
      <c r="E31" s="19">
        <v>50</v>
      </c>
      <c r="F31" s="10" t="s">
        <v>522</v>
      </c>
      <c r="G31" s="43">
        <v>2014</v>
      </c>
      <c r="H31" s="19">
        <v>50</v>
      </c>
      <c r="I31" s="10" t="s">
        <v>521</v>
      </c>
      <c r="J31" s="43">
        <v>2014</v>
      </c>
      <c r="K31" s="33">
        <v>50</v>
      </c>
      <c r="L31" s="10" t="s">
        <v>4189</v>
      </c>
      <c r="M31" s="43">
        <v>2014</v>
      </c>
      <c r="N31" s="19">
        <v>100</v>
      </c>
      <c r="O31" s="10" t="s">
        <v>4251</v>
      </c>
      <c r="P31" s="43">
        <v>2014</v>
      </c>
      <c r="Q31" s="49">
        <v>100</v>
      </c>
      <c r="R31" s="10" t="s">
        <v>4252</v>
      </c>
      <c r="S31" s="43">
        <v>2014</v>
      </c>
      <c r="T31" s="34">
        <v>100</v>
      </c>
      <c r="U31" s="10" t="s">
        <v>4253</v>
      </c>
      <c r="V31" s="43">
        <v>2014</v>
      </c>
      <c r="W31" s="19">
        <v>0</v>
      </c>
      <c r="X31" s="10" t="s">
        <v>520</v>
      </c>
      <c r="Y31" s="350">
        <v>2014</v>
      </c>
      <c r="Z31" s="19">
        <v>0</v>
      </c>
      <c r="AA31" s="10" t="s">
        <v>519</v>
      </c>
      <c r="AB31" s="350">
        <v>2014</v>
      </c>
      <c r="AC31" s="78">
        <v>0</v>
      </c>
      <c r="AD31" s="11" t="s">
        <v>1643</v>
      </c>
    </row>
    <row r="32" spans="1:81" ht="24.75" customHeight="1">
      <c r="A32" s="43">
        <v>2015</v>
      </c>
      <c r="B32" s="80">
        <f t="shared" si="5"/>
        <v>50</v>
      </c>
      <c r="C32" s="39"/>
      <c r="D32" s="43">
        <v>2015</v>
      </c>
      <c r="E32" s="19">
        <v>50</v>
      </c>
      <c r="F32" s="10"/>
      <c r="G32" s="43">
        <v>2015</v>
      </c>
      <c r="H32" s="19">
        <v>50</v>
      </c>
      <c r="I32" s="10"/>
      <c r="J32" s="43">
        <v>2015</v>
      </c>
      <c r="K32" s="34">
        <v>50</v>
      </c>
      <c r="L32" s="10"/>
      <c r="M32" s="43">
        <v>2015</v>
      </c>
      <c r="N32" s="19">
        <v>100</v>
      </c>
      <c r="O32" s="10"/>
      <c r="P32" s="43">
        <v>2015</v>
      </c>
      <c r="Q32" s="19">
        <v>100</v>
      </c>
      <c r="R32" s="10"/>
      <c r="S32" s="43">
        <v>2015</v>
      </c>
      <c r="T32" s="34">
        <v>100</v>
      </c>
      <c r="U32" s="10"/>
      <c r="V32" s="43">
        <v>2015</v>
      </c>
      <c r="W32" s="19">
        <v>0</v>
      </c>
      <c r="X32" s="10"/>
      <c r="Y32" s="350">
        <v>2015</v>
      </c>
      <c r="Z32" s="19">
        <v>0</v>
      </c>
      <c r="AA32" s="10"/>
      <c r="AB32" s="350">
        <v>2015</v>
      </c>
      <c r="AC32" s="49">
        <v>0</v>
      </c>
      <c r="AD32" s="11"/>
    </row>
    <row r="33" spans="1:81" ht="24.75" customHeight="1">
      <c r="A33" s="43">
        <v>2016</v>
      </c>
      <c r="B33" s="80">
        <f t="shared" si="5"/>
        <v>55.555555555555557</v>
      </c>
      <c r="C33" s="39"/>
      <c r="D33" s="43">
        <v>2016</v>
      </c>
      <c r="E33" s="19">
        <v>50</v>
      </c>
      <c r="F33" s="10"/>
      <c r="G33" s="43">
        <v>2016</v>
      </c>
      <c r="H33" s="19">
        <v>50</v>
      </c>
      <c r="I33" s="10"/>
      <c r="J33" s="43">
        <v>2016</v>
      </c>
      <c r="K33" s="34">
        <v>50</v>
      </c>
      <c r="L33" s="10"/>
      <c r="M33" s="43">
        <v>2016</v>
      </c>
      <c r="N33" s="19">
        <v>100</v>
      </c>
      <c r="O33" s="10"/>
      <c r="P33" s="43">
        <v>2016</v>
      </c>
      <c r="Q33" s="19">
        <v>100</v>
      </c>
      <c r="R33" s="10"/>
      <c r="S33" s="43">
        <v>2016</v>
      </c>
      <c r="T33" s="34">
        <v>100</v>
      </c>
      <c r="U33" s="10"/>
      <c r="V33" s="43">
        <v>2016</v>
      </c>
      <c r="W33" s="49">
        <v>50</v>
      </c>
      <c r="X33" s="10" t="s">
        <v>1644</v>
      </c>
      <c r="Y33" s="350">
        <v>2016</v>
      </c>
      <c r="Z33" s="19">
        <v>0</v>
      </c>
      <c r="AA33" s="10"/>
      <c r="AB33" s="350">
        <v>2016</v>
      </c>
      <c r="AC33" s="49">
        <v>0</v>
      </c>
      <c r="AD33" s="11"/>
    </row>
    <row r="34" spans="1:81" ht="24.75" customHeight="1">
      <c r="A34" s="43">
        <v>2017</v>
      </c>
      <c r="B34" s="80">
        <f t="shared" si="5"/>
        <v>55.555555555555557</v>
      </c>
      <c r="C34" s="39"/>
      <c r="D34" s="43">
        <v>2017</v>
      </c>
      <c r="E34" s="19">
        <v>50</v>
      </c>
      <c r="F34" s="10"/>
      <c r="G34" s="43">
        <v>2017</v>
      </c>
      <c r="H34" s="19">
        <v>50</v>
      </c>
      <c r="I34" s="10"/>
      <c r="J34" s="43">
        <v>2017</v>
      </c>
      <c r="K34" s="34">
        <v>50</v>
      </c>
      <c r="L34" s="10"/>
      <c r="M34" s="43">
        <v>2017</v>
      </c>
      <c r="N34" s="19">
        <v>100</v>
      </c>
      <c r="O34" s="10"/>
      <c r="P34" s="43">
        <v>2017</v>
      </c>
      <c r="Q34" s="19">
        <v>100</v>
      </c>
      <c r="R34" s="10"/>
      <c r="S34" s="43">
        <v>2017</v>
      </c>
      <c r="T34" s="34">
        <v>100</v>
      </c>
      <c r="U34" s="10"/>
      <c r="V34" s="43">
        <v>2017</v>
      </c>
      <c r="W34" s="49">
        <v>50</v>
      </c>
      <c r="X34" s="10"/>
      <c r="Y34" s="350">
        <v>2017</v>
      </c>
      <c r="Z34" s="19">
        <v>0</v>
      </c>
      <c r="AA34" s="10"/>
      <c r="AB34" s="350">
        <v>2017</v>
      </c>
      <c r="AC34" s="49">
        <v>0</v>
      </c>
      <c r="AD34" s="11"/>
    </row>
    <row r="35" spans="1:81" ht="24.75" customHeight="1">
      <c r="A35" s="43">
        <v>2018</v>
      </c>
      <c r="B35" s="80">
        <f t="shared" si="5"/>
        <v>55.555555555555557</v>
      </c>
      <c r="C35" s="39"/>
      <c r="D35" s="43">
        <v>2018</v>
      </c>
      <c r="E35" s="19">
        <v>50</v>
      </c>
      <c r="F35" s="10"/>
      <c r="G35" s="43">
        <v>2018</v>
      </c>
      <c r="H35" s="19">
        <v>50</v>
      </c>
      <c r="I35" s="10"/>
      <c r="J35" s="43">
        <v>2018</v>
      </c>
      <c r="K35" s="34">
        <v>50</v>
      </c>
      <c r="L35" s="10"/>
      <c r="M35" s="43">
        <v>2018</v>
      </c>
      <c r="N35" s="19">
        <v>100</v>
      </c>
      <c r="O35" s="10"/>
      <c r="P35" s="43">
        <v>2018</v>
      </c>
      <c r="Q35" s="19">
        <v>100</v>
      </c>
      <c r="R35" s="10"/>
      <c r="S35" s="43">
        <v>2018</v>
      </c>
      <c r="T35" s="34">
        <v>100</v>
      </c>
      <c r="U35" s="10"/>
      <c r="V35" s="43">
        <v>2018</v>
      </c>
      <c r="W35" s="49">
        <v>50</v>
      </c>
      <c r="X35" s="10"/>
      <c r="Y35" s="350">
        <v>2018</v>
      </c>
      <c r="Z35" s="19">
        <v>0</v>
      </c>
      <c r="AA35" s="10"/>
      <c r="AB35" s="350">
        <v>2018</v>
      </c>
      <c r="AC35" s="49">
        <v>0</v>
      </c>
      <c r="AD35" s="11"/>
    </row>
    <row r="36" spans="1:81" ht="24.75" customHeight="1">
      <c r="A36" s="43">
        <v>2019</v>
      </c>
      <c r="B36" s="80">
        <f t="shared" si="5"/>
        <v>55.555555555555557</v>
      </c>
      <c r="C36" s="39"/>
      <c r="D36" s="43">
        <v>2019</v>
      </c>
      <c r="E36" s="19">
        <v>50</v>
      </c>
      <c r="F36" s="10"/>
      <c r="G36" s="43">
        <v>2019</v>
      </c>
      <c r="H36" s="19">
        <v>50</v>
      </c>
      <c r="I36" s="10"/>
      <c r="J36" s="43">
        <v>2019</v>
      </c>
      <c r="K36" s="34">
        <v>50</v>
      </c>
      <c r="L36" s="10"/>
      <c r="M36" s="43">
        <v>2019</v>
      </c>
      <c r="N36" s="19">
        <v>100</v>
      </c>
      <c r="O36" s="10"/>
      <c r="P36" s="43">
        <v>2019</v>
      </c>
      <c r="Q36" s="19">
        <v>100</v>
      </c>
      <c r="R36" s="10"/>
      <c r="S36" s="43">
        <v>2019</v>
      </c>
      <c r="T36" s="34">
        <v>100</v>
      </c>
      <c r="U36" s="10"/>
      <c r="V36" s="43">
        <v>2019</v>
      </c>
      <c r="W36" s="49">
        <v>50</v>
      </c>
      <c r="X36" s="10"/>
      <c r="Y36" s="350">
        <v>2019</v>
      </c>
      <c r="Z36" s="19">
        <v>0</v>
      </c>
      <c r="AA36" s="10"/>
      <c r="AB36" s="350">
        <v>2019</v>
      </c>
      <c r="AC36" s="49">
        <v>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1580</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4428</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80">
        <f t="shared" ref="B45:B51" si="6">AVERAGE(E45,H45,K45,T45,AF45,AO45,AU45,AX45,AR45)</f>
        <v>76.888888888888886</v>
      </c>
      <c r="C45" s="363"/>
      <c r="D45" s="350">
        <v>2007</v>
      </c>
      <c r="E45" s="363">
        <v>100</v>
      </c>
      <c r="F45" s="363"/>
      <c r="G45" s="350">
        <v>2007</v>
      </c>
      <c r="H45" s="422">
        <v>25</v>
      </c>
      <c r="I45" s="363"/>
      <c r="J45" s="350">
        <v>2007</v>
      </c>
      <c r="K45" s="422">
        <v>100</v>
      </c>
      <c r="L45" s="363"/>
      <c r="M45" s="350">
        <v>2007</v>
      </c>
      <c r="N45" s="422">
        <v>100</v>
      </c>
      <c r="O45" s="363"/>
      <c r="P45" s="350">
        <v>2007</v>
      </c>
      <c r="Q45" s="422">
        <v>100</v>
      </c>
      <c r="R45" s="363"/>
      <c r="S45" s="350">
        <v>2007</v>
      </c>
      <c r="T45" s="422">
        <v>100</v>
      </c>
      <c r="U45" s="363"/>
      <c r="V45" s="350">
        <v>2007</v>
      </c>
      <c r="W45" s="422">
        <v>100</v>
      </c>
      <c r="X45" s="363"/>
      <c r="Y45" s="350">
        <v>2007</v>
      </c>
      <c r="Z45" s="422">
        <v>100</v>
      </c>
      <c r="AA45" s="363"/>
      <c r="AB45" s="350">
        <v>2007</v>
      </c>
      <c r="AC45" s="422">
        <v>100</v>
      </c>
      <c r="AD45" s="363"/>
      <c r="AE45" s="350">
        <v>2007</v>
      </c>
      <c r="AF45" s="29">
        <f t="shared" ref="AF45:AF51" si="7">0.67*AI45+0.33*AL45</f>
        <v>67</v>
      </c>
      <c r="AG45" s="363"/>
      <c r="AH45" s="350">
        <v>2007</v>
      </c>
      <c r="AI45" s="363">
        <v>100</v>
      </c>
      <c r="AJ45" s="363" t="s">
        <v>4979</v>
      </c>
      <c r="AK45" s="350">
        <v>2007</v>
      </c>
      <c r="AL45" s="363">
        <v>0</v>
      </c>
      <c r="AM45" s="363" t="s">
        <v>4976</v>
      </c>
      <c r="AN45" s="350">
        <v>2007</v>
      </c>
      <c r="AO45" s="363">
        <v>100</v>
      </c>
      <c r="AP45" s="363"/>
      <c r="AQ45" s="350">
        <v>2007</v>
      </c>
      <c r="AR45" s="363">
        <v>50</v>
      </c>
      <c r="AS45" s="363" t="s">
        <v>4981</v>
      </c>
      <c r="AT45" s="350">
        <v>2007</v>
      </c>
      <c r="AU45" s="363">
        <v>50</v>
      </c>
      <c r="AV45" s="363" t="s">
        <v>4983</v>
      </c>
      <c r="AW45" s="350">
        <v>2007</v>
      </c>
      <c r="AX45" s="422">
        <v>100</v>
      </c>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80">
        <f t="shared" si="6"/>
        <v>76.888888888888886</v>
      </c>
      <c r="C46" s="363"/>
      <c r="D46" s="350">
        <v>2008</v>
      </c>
      <c r="E46" s="363">
        <v>100</v>
      </c>
      <c r="F46" s="363"/>
      <c r="G46" s="350">
        <v>2008</v>
      </c>
      <c r="H46" s="422">
        <v>25</v>
      </c>
      <c r="I46" s="363"/>
      <c r="J46" s="350">
        <v>2008</v>
      </c>
      <c r="K46" s="422">
        <v>100</v>
      </c>
      <c r="L46" s="363"/>
      <c r="M46" s="350">
        <v>2008</v>
      </c>
      <c r="N46" s="422">
        <v>100</v>
      </c>
      <c r="O46" s="363"/>
      <c r="P46" s="350">
        <v>2008</v>
      </c>
      <c r="Q46" s="422">
        <v>100</v>
      </c>
      <c r="R46" s="363"/>
      <c r="S46" s="350">
        <v>2008</v>
      </c>
      <c r="T46" s="422">
        <v>100</v>
      </c>
      <c r="U46" s="363"/>
      <c r="V46" s="350">
        <v>2008</v>
      </c>
      <c r="W46" s="422">
        <v>100</v>
      </c>
      <c r="X46" s="363"/>
      <c r="Y46" s="350">
        <v>2008</v>
      </c>
      <c r="Z46" s="422">
        <v>100</v>
      </c>
      <c r="AA46" s="363"/>
      <c r="AB46" s="350">
        <v>2008</v>
      </c>
      <c r="AC46" s="422">
        <v>100</v>
      </c>
      <c r="AD46" s="363"/>
      <c r="AE46" s="350">
        <v>2008</v>
      </c>
      <c r="AF46" s="29">
        <f t="shared" si="7"/>
        <v>67</v>
      </c>
      <c r="AG46" s="363"/>
      <c r="AH46" s="350">
        <v>2008</v>
      </c>
      <c r="AI46" s="363">
        <v>100</v>
      </c>
      <c r="AJ46" s="363"/>
      <c r="AK46" s="350">
        <v>2008</v>
      </c>
      <c r="AL46" s="363">
        <v>0</v>
      </c>
      <c r="AM46" s="363"/>
      <c r="AN46" s="350">
        <v>2008</v>
      </c>
      <c r="AO46" s="363">
        <v>100</v>
      </c>
      <c r="AP46" s="363"/>
      <c r="AQ46" s="350">
        <v>2008</v>
      </c>
      <c r="AR46" s="363">
        <v>50</v>
      </c>
      <c r="AS46" s="363"/>
      <c r="AT46" s="350">
        <v>2008</v>
      </c>
      <c r="AU46" s="363">
        <v>50</v>
      </c>
      <c r="AV46" s="363"/>
      <c r="AW46" s="350">
        <v>2008</v>
      </c>
      <c r="AX46" s="422">
        <v>100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80">
        <f t="shared" si="6"/>
        <v>76.888888888888886</v>
      </c>
      <c r="C47" s="363"/>
      <c r="D47" s="350">
        <v>2009</v>
      </c>
      <c r="E47" s="363">
        <v>100</v>
      </c>
      <c r="F47" s="363"/>
      <c r="G47" s="350">
        <v>2009</v>
      </c>
      <c r="H47" s="422">
        <v>25</v>
      </c>
      <c r="I47" s="363"/>
      <c r="J47" s="350">
        <v>2009</v>
      </c>
      <c r="K47" s="422">
        <v>100</v>
      </c>
      <c r="L47" s="363"/>
      <c r="M47" s="350">
        <v>2009</v>
      </c>
      <c r="N47" s="422">
        <v>100</v>
      </c>
      <c r="O47" s="363"/>
      <c r="P47" s="350">
        <v>2009</v>
      </c>
      <c r="Q47" s="422">
        <v>100</v>
      </c>
      <c r="R47" s="363"/>
      <c r="S47" s="350">
        <v>2009</v>
      </c>
      <c r="T47" s="422">
        <v>100</v>
      </c>
      <c r="U47" s="363"/>
      <c r="V47" s="350">
        <v>2009</v>
      </c>
      <c r="W47" s="422">
        <v>100</v>
      </c>
      <c r="X47" s="363"/>
      <c r="Y47" s="350">
        <v>2009</v>
      </c>
      <c r="Z47" s="422">
        <v>100</v>
      </c>
      <c r="AA47" s="363"/>
      <c r="AB47" s="350">
        <v>2009</v>
      </c>
      <c r="AC47" s="422">
        <v>100</v>
      </c>
      <c r="AD47" s="363"/>
      <c r="AE47" s="350">
        <v>2009</v>
      </c>
      <c r="AF47" s="29">
        <f t="shared" si="7"/>
        <v>67</v>
      </c>
      <c r="AG47" s="363"/>
      <c r="AH47" s="350">
        <v>2009</v>
      </c>
      <c r="AI47" s="363">
        <v>100</v>
      </c>
      <c r="AJ47" s="363"/>
      <c r="AK47" s="350">
        <v>2009</v>
      </c>
      <c r="AL47" s="363">
        <v>0</v>
      </c>
      <c r="AM47" s="363"/>
      <c r="AN47" s="350">
        <v>2009</v>
      </c>
      <c r="AO47" s="363">
        <v>100</v>
      </c>
      <c r="AP47" s="363"/>
      <c r="AQ47" s="350">
        <v>2009</v>
      </c>
      <c r="AR47" s="363">
        <v>50</v>
      </c>
      <c r="AS47" s="363"/>
      <c r="AT47" s="350">
        <v>2009</v>
      </c>
      <c r="AU47" s="363">
        <v>50</v>
      </c>
      <c r="AV47" s="363"/>
      <c r="AW47" s="350">
        <v>2009</v>
      </c>
      <c r="AX47" s="422">
        <v>100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80">
        <f t="shared" si="6"/>
        <v>78.722222222222229</v>
      </c>
      <c r="C48" s="363"/>
      <c r="D48" s="350">
        <v>2010</v>
      </c>
      <c r="E48" s="363">
        <v>100</v>
      </c>
      <c r="F48" s="363"/>
      <c r="G48" s="350">
        <v>2010</v>
      </c>
      <c r="H48" s="422">
        <v>25</v>
      </c>
      <c r="I48" s="363"/>
      <c r="J48" s="350">
        <v>2010</v>
      </c>
      <c r="K48" s="422">
        <v>100</v>
      </c>
      <c r="L48" s="363"/>
      <c r="M48" s="350">
        <v>2010</v>
      </c>
      <c r="N48" s="422">
        <v>100</v>
      </c>
      <c r="O48" s="363"/>
      <c r="P48" s="350">
        <v>2010</v>
      </c>
      <c r="Q48" s="422">
        <v>100</v>
      </c>
      <c r="R48" s="363"/>
      <c r="S48" s="350">
        <v>2010</v>
      </c>
      <c r="T48" s="422">
        <v>100</v>
      </c>
      <c r="U48" s="363"/>
      <c r="V48" s="350">
        <v>2010</v>
      </c>
      <c r="W48" s="422">
        <v>100</v>
      </c>
      <c r="X48" s="363"/>
      <c r="Y48" s="350">
        <v>2010</v>
      </c>
      <c r="Z48" s="422">
        <v>100</v>
      </c>
      <c r="AA48" s="363"/>
      <c r="AB48" s="350">
        <v>2010</v>
      </c>
      <c r="AC48" s="422">
        <v>100</v>
      </c>
      <c r="AD48" s="363"/>
      <c r="AE48" s="350">
        <v>2010</v>
      </c>
      <c r="AF48" s="29">
        <f t="shared" si="7"/>
        <v>83.5</v>
      </c>
      <c r="AG48" s="363"/>
      <c r="AH48" s="350">
        <v>2010</v>
      </c>
      <c r="AI48" s="363">
        <v>100</v>
      </c>
      <c r="AJ48" s="363"/>
      <c r="AK48" s="350">
        <v>2010</v>
      </c>
      <c r="AL48" s="363">
        <v>50</v>
      </c>
      <c r="AM48" s="363" t="s">
        <v>4975</v>
      </c>
      <c r="AN48" s="350">
        <v>2010</v>
      </c>
      <c r="AO48" s="363">
        <v>100</v>
      </c>
      <c r="AP48" s="363"/>
      <c r="AQ48" s="350">
        <v>2010</v>
      </c>
      <c r="AR48" s="363">
        <v>50</v>
      </c>
      <c r="AS48" s="363"/>
      <c r="AT48" s="350">
        <v>2010</v>
      </c>
      <c r="AU48" s="363">
        <v>50</v>
      </c>
      <c r="AV48" s="363"/>
      <c r="AW48" s="350">
        <v>2010</v>
      </c>
      <c r="AX48" s="422">
        <v>100</v>
      </c>
      <c r="AY48" s="363" t="s">
        <v>4985</v>
      </c>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80">
        <f t="shared" si="6"/>
        <v>60.166666666666664</v>
      </c>
      <c r="C49" s="363"/>
      <c r="D49" s="350">
        <v>2011</v>
      </c>
      <c r="E49" s="363">
        <v>50</v>
      </c>
      <c r="F49" s="363" t="s">
        <v>4971</v>
      </c>
      <c r="G49" s="350">
        <v>2011</v>
      </c>
      <c r="H49" s="422">
        <v>25</v>
      </c>
      <c r="I49" s="363" t="s">
        <v>4972</v>
      </c>
      <c r="J49" s="350">
        <v>2011</v>
      </c>
      <c r="K49" s="422">
        <v>100</v>
      </c>
      <c r="L49" s="363"/>
      <c r="M49" s="350">
        <v>2011</v>
      </c>
      <c r="N49" s="422">
        <v>100</v>
      </c>
      <c r="O49" s="363"/>
      <c r="P49" s="350">
        <v>2011</v>
      </c>
      <c r="Q49" s="422">
        <v>100</v>
      </c>
      <c r="R49" s="363"/>
      <c r="S49" s="350">
        <v>2011</v>
      </c>
      <c r="T49" s="422">
        <v>100</v>
      </c>
      <c r="U49" s="363"/>
      <c r="V49" s="350">
        <v>2011</v>
      </c>
      <c r="W49" s="422">
        <v>100</v>
      </c>
      <c r="X49" s="363"/>
      <c r="Y49" s="350">
        <v>2011</v>
      </c>
      <c r="Z49" s="422">
        <v>100</v>
      </c>
      <c r="AA49" s="363"/>
      <c r="AB49" s="350">
        <v>2011</v>
      </c>
      <c r="AC49" s="422">
        <v>100</v>
      </c>
      <c r="AD49" s="363"/>
      <c r="AE49" s="350">
        <v>2011</v>
      </c>
      <c r="AF49" s="29">
        <f t="shared" si="7"/>
        <v>16.5</v>
      </c>
      <c r="AG49" s="363"/>
      <c r="AH49" s="350">
        <v>2011</v>
      </c>
      <c r="AI49" s="363">
        <v>0</v>
      </c>
      <c r="AJ49" s="363" t="s">
        <v>4978</v>
      </c>
      <c r="AK49" s="350">
        <v>2011</v>
      </c>
      <c r="AL49" s="363">
        <v>50</v>
      </c>
      <c r="AM49" s="363"/>
      <c r="AN49" s="350">
        <v>2011</v>
      </c>
      <c r="AO49" s="363">
        <v>50</v>
      </c>
      <c r="AP49" s="432" t="s">
        <v>1646</v>
      </c>
      <c r="AQ49" s="350">
        <v>2011</v>
      </c>
      <c r="AR49" s="363">
        <v>0</v>
      </c>
      <c r="AS49" s="363" t="s">
        <v>4980</v>
      </c>
      <c r="AT49" s="350">
        <v>2011</v>
      </c>
      <c r="AU49" s="363">
        <v>100</v>
      </c>
      <c r="AV49" s="363" t="s">
        <v>4982</v>
      </c>
      <c r="AW49" s="350">
        <v>2011</v>
      </c>
      <c r="AX49" s="422">
        <v>100</v>
      </c>
      <c r="AY49" s="363" t="s">
        <v>4984</v>
      </c>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80">
        <f t="shared" si="6"/>
        <v>60.166666666666664</v>
      </c>
      <c r="C50" s="363"/>
      <c r="D50" s="350">
        <v>2012</v>
      </c>
      <c r="E50" s="363">
        <v>50</v>
      </c>
      <c r="F50" s="363"/>
      <c r="G50" s="350">
        <v>2012</v>
      </c>
      <c r="H50" s="422">
        <v>25</v>
      </c>
      <c r="I50" s="363"/>
      <c r="J50" s="350">
        <v>2012</v>
      </c>
      <c r="K50" s="422">
        <v>100</v>
      </c>
      <c r="L50" s="363"/>
      <c r="M50" s="350">
        <v>2012</v>
      </c>
      <c r="N50" s="422">
        <v>100</v>
      </c>
      <c r="O50" s="363"/>
      <c r="P50" s="350">
        <v>2012</v>
      </c>
      <c r="Q50" s="422">
        <v>100</v>
      </c>
      <c r="R50" s="363"/>
      <c r="S50" s="350">
        <v>2012</v>
      </c>
      <c r="T50" s="422">
        <v>100</v>
      </c>
      <c r="U50" s="363"/>
      <c r="V50" s="350">
        <v>2012</v>
      </c>
      <c r="W50" s="422">
        <v>100</v>
      </c>
      <c r="X50" s="363"/>
      <c r="Y50" s="350">
        <v>2012</v>
      </c>
      <c r="Z50" s="422">
        <v>100</v>
      </c>
      <c r="AA50" s="363"/>
      <c r="AB50" s="350">
        <v>2012</v>
      </c>
      <c r="AC50" s="422">
        <v>100</v>
      </c>
      <c r="AD50" s="363"/>
      <c r="AE50" s="350">
        <v>2012</v>
      </c>
      <c r="AF50" s="29">
        <f t="shared" si="7"/>
        <v>16.5</v>
      </c>
      <c r="AG50" s="363"/>
      <c r="AH50" s="350">
        <v>2012</v>
      </c>
      <c r="AI50" s="363">
        <v>0</v>
      </c>
      <c r="AJ50" s="363"/>
      <c r="AK50" s="350">
        <v>2012</v>
      </c>
      <c r="AL50" s="363">
        <v>50</v>
      </c>
      <c r="AM50" s="363"/>
      <c r="AN50" s="350">
        <v>2012</v>
      </c>
      <c r="AO50" s="363">
        <v>50</v>
      </c>
      <c r="AP50" s="363"/>
      <c r="AQ50" s="350">
        <v>2012</v>
      </c>
      <c r="AR50" s="363">
        <v>0</v>
      </c>
      <c r="AS50" s="363"/>
      <c r="AT50" s="350">
        <v>2012</v>
      </c>
      <c r="AU50" s="363">
        <v>100</v>
      </c>
      <c r="AV50" s="363"/>
      <c r="AW50" s="350">
        <v>2012</v>
      </c>
      <c r="AX50" s="422">
        <v>100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80">
        <f t="shared" si="6"/>
        <v>59.055555555555557</v>
      </c>
      <c r="C51" s="363"/>
      <c r="D51" s="350">
        <v>2013</v>
      </c>
      <c r="E51" s="363">
        <v>50</v>
      </c>
      <c r="F51" s="363"/>
      <c r="G51" s="350">
        <v>2013</v>
      </c>
      <c r="H51" s="422">
        <v>25</v>
      </c>
      <c r="I51" s="363"/>
      <c r="J51" s="350">
        <v>2013</v>
      </c>
      <c r="K51" s="422">
        <v>100</v>
      </c>
      <c r="L51" s="363"/>
      <c r="M51" s="350">
        <v>2013</v>
      </c>
      <c r="N51" s="422">
        <v>100</v>
      </c>
      <c r="O51" s="363"/>
      <c r="P51" s="350">
        <v>2013</v>
      </c>
      <c r="Q51" s="422">
        <v>100</v>
      </c>
      <c r="R51" s="363"/>
      <c r="S51" s="350">
        <v>2013</v>
      </c>
      <c r="T51" s="422">
        <v>90</v>
      </c>
      <c r="U51" s="363"/>
      <c r="V51" s="350">
        <v>2013</v>
      </c>
      <c r="W51" s="363">
        <v>50</v>
      </c>
      <c r="X51" s="363" t="s">
        <v>4973</v>
      </c>
      <c r="Y51" s="350">
        <v>2013</v>
      </c>
      <c r="Z51" s="421">
        <v>50</v>
      </c>
      <c r="AA51" s="363" t="s">
        <v>4974</v>
      </c>
      <c r="AB51" s="350">
        <v>2013</v>
      </c>
      <c r="AC51" s="421">
        <v>50</v>
      </c>
      <c r="AD51" s="363"/>
      <c r="AE51" s="350">
        <v>2013</v>
      </c>
      <c r="AF51" s="29">
        <f t="shared" si="7"/>
        <v>16.5</v>
      </c>
      <c r="AG51" s="363"/>
      <c r="AH51" s="350">
        <v>2013</v>
      </c>
      <c r="AI51" s="363">
        <v>0</v>
      </c>
      <c r="AJ51" s="363" t="s">
        <v>4977</v>
      </c>
      <c r="AK51" s="350">
        <v>2013</v>
      </c>
      <c r="AL51" s="363">
        <v>50</v>
      </c>
      <c r="AM51" s="363"/>
      <c r="AN51" s="350">
        <v>2013</v>
      </c>
      <c r="AO51" s="363">
        <v>50</v>
      </c>
      <c r="AP51" s="363"/>
      <c r="AQ51" s="350">
        <v>2013</v>
      </c>
      <c r="AR51" s="363">
        <v>0</v>
      </c>
      <c r="AS51" s="363"/>
      <c r="AT51" s="350">
        <v>2013</v>
      </c>
      <c r="AU51" s="363">
        <v>100</v>
      </c>
      <c r="AV51" s="363"/>
      <c r="AW51" s="350">
        <v>2013</v>
      </c>
      <c r="AX51" s="422">
        <v>100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80">
        <f t="shared" ref="B52:B57" si="8">AVERAGE(E52,H52,K52,T52,AF52,AO52,AU52,AX52,AR52)</f>
        <v>59.055555555555557</v>
      </c>
      <c r="C52" s="39"/>
      <c r="D52" s="43">
        <v>2014</v>
      </c>
      <c r="E52" s="19">
        <v>50</v>
      </c>
      <c r="F52" s="10" t="s">
        <v>1645</v>
      </c>
      <c r="G52" s="43">
        <v>2014</v>
      </c>
      <c r="H52" s="19">
        <v>25</v>
      </c>
      <c r="I52" s="10" t="s">
        <v>516</v>
      </c>
      <c r="J52" s="43">
        <v>2014</v>
      </c>
      <c r="K52" s="19">
        <v>100</v>
      </c>
      <c r="L52" s="10"/>
      <c r="M52" s="43">
        <v>2014</v>
      </c>
      <c r="N52" s="19">
        <v>100</v>
      </c>
      <c r="O52" s="10" t="s">
        <v>518</v>
      </c>
      <c r="P52" s="43">
        <v>2014</v>
      </c>
      <c r="Q52" s="19">
        <v>100</v>
      </c>
      <c r="R52" s="10" t="s">
        <v>518</v>
      </c>
      <c r="S52" s="43">
        <v>2014</v>
      </c>
      <c r="T52" s="52">
        <v>90</v>
      </c>
      <c r="U52" s="10"/>
      <c r="V52" s="43">
        <v>2014</v>
      </c>
      <c r="W52" s="75">
        <v>50</v>
      </c>
      <c r="X52" s="10" t="s">
        <v>515</v>
      </c>
      <c r="Y52" s="350">
        <v>2014</v>
      </c>
      <c r="Z52" s="52">
        <v>50</v>
      </c>
      <c r="AA52" s="10" t="s">
        <v>514</v>
      </c>
      <c r="AB52" s="350">
        <v>2014</v>
      </c>
      <c r="AC52" s="52">
        <v>50</v>
      </c>
      <c r="AD52" s="10" t="s">
        <v>513</v>
      </c>
      <c r="AE52" s="350">
        <v>2014</v>
      </c>
      <c r="AF52" s="29">
        <f>0.67*AI52+0.33*AL52</f>
        <v>16.5</v>
      </c>
      <c r="AG52" s="10"/>
      <c r="AH52" s="350">
        <v>2014</v>
      </c>
      <c r="AI52" s="19">
        <v>0</v>
      </c>
      <c r="AJ52" s="10" t="s">
        <v>512</v>
      </c>
      <c r="AK52" s="350">
        <v>2014</v>
      </c>
      <c r="AL52" s="19">
        <v>50</v>
      </c>
      <c r="AM52" s="10" t="s">
        <v>511</v>
      </c>
      <c r="AN52" s="350">
        <v>2014</v>
      </c>
      <c r="AO52" s="49">
        <v>50</v>
      </c>
      <c r="AP52" s="10" t="s">
        <v>1646</v>
      </c>
      <c r="AQ52" s="350">
        <v>2014</v>
      </c>
      <c r="AR52" s="19">
        <v>0</v>
      </c>
      <c r="AS52" s="10" t="s">
        <v>1647</v>
      </c>
      <c r="AT52" s="350">
        <v>2014</v>
      </c>
      <c r="AU52" s="19">
        <v>100</v>
      </c>
      <c r="AV52" s="10" t="s">
        <v>510</v>
      </c>
      <c r="AW52" s="350">
        <v>2014</v>
      </c>
      <c r="AX52" s="19">
        <v>100</v>
      </c>
      <c r="AY52" s="11" t="s">
        <v>517</v>
      </c>
    </row>
    <row r="53" spans="1:81" ht="24.75" customHeight="1">
      <c r="A53" s="43">
        <v>2015</v>
      </c>
      <c r="B53" s="80">
        <f t="shared" si="8"/>
        <v>59.055555555555557</v>
      </c>
      <c r="C53" s="80"/>
      <c r="D53" s="43">
        <v>2015</v>
      </c>
      <c r="E53" s="19">
        <v>50</v>
      </c>
      <c r="F53" s="10"/>
      <c r="G53" s="43">
        <v>2015</v>
      </c>
      <c r="H53" s="19">
        <v>25</v>
      </c>
      <c r="I53" s="10"/>
      <c r="J53" s="43">
        <v>2015</v>
      </c>
      <c r="K53" s="19">
        <v>100</v>
      </c>
      <c r="L53" s="10"/>
      <c r="M53" s="43">
        <v>2015</v>
      </c>
      <c r="N53" s="19">
        <v>100</v>
      </c>
      <c r="O53" s="10"/>
      <c r="P53" s="43">
        <v>2015</v>
      </c>
      <c r="Q53" s="19">
        <v>100</v>
      </c>
      <c r="R53" s="10"/>
      <c r="S53" s="43">
        <v>2015</v>
      </c>
      <c r="T53" s="52">
        <v>90</v>
      </c>
      <c r="U53" s="10"/>
      <c r="V53" s="43">
        <v>2015</v>
      </c>
      <c r="W53" s="52">
        <v>50</v>
      </c>
      <c r="X53" s="10"/>
      <c r="Y53" s="350">
        <v>2015</v>
      </c>
      <c r="Z53" s="52">
        <v>50</v>
      </c>
      <c r="AA53" s="10"/>
      <c r="AB53" s="350">
        <v>2015</v>
      </c>
      <c r="AC53" s="52">
        <v>50</v>
      </c>
      <c r="AD53" s="10"/>
      <c r="AE53" s="350">
        <v>2015</v>
      </c>
      <c r="AF53" s="29">
        <f t="shared" ref="AF53:AF57" si="9">0.67*AI53+0.33*AL53</f>
        <v>16.5</v>
      </c>
      <c r="AG53" s="10"/>
      <c r="AH53" s="350">
        <v>2015</v>
      </c>
      <c r="AI53" s="19">
        <v>0</v>
      </c>
      <c r="AJ53" s="10"/>
      <c r="AK53" s="350">
        <v>2015</v>
      </c>
      <c r="AL53" s="19">
        <v>50</v>
      </c>
      <c r="AM53" s="10"/>
      <c r="AN53" s="350">
        <v>2015</v>
      </c>
      <c r="AO53" s="19">
        <v>50</v>
      </c>
      <c r="AP53" s="10"/>
      <c r="AQ53" s="350">
        <v>2015</v>
      </c>
      <c r="AR53" s="19">
        <v>0</v>
      </c>
      <c r="AS53" s="10"/>
      <c r="AT53" s="350">
        <v>2015</v>
      </c>
      <c r="AU53" s="19">
        <v>100</v>
      </c>
      <c r="AV53" s="10"/>
      <c r="AW53" s="350">
        <v>2015</v>
      </c>
      <c r="AX53" s="19">
        <v>100</v>
      </c>
      <c r="AY53" s="11"/>
    </row>
    <row r="54" spans="1:81" ht="24.75" customHeight="1">
      <c r="A54" s="43">
        <v>2016</v>
      </c>
      <c r="B54" s="80">
        <f t="shared" si="8"/>
        <v>47.944444444444443</v>
      </c>
      <c r="C54" s="80"/>
      <c r="D54" s="43">
        <v>2016</v>
      </c>
      <c r="E54" s="19">
        <v>50</v>
      </c>
      <c r="F54" s="10"/>
      <c r="G54" s="43">
        <v>2016</v>
      </c>
      <c r="H54" s="19">
        <v>25</v>
      </c>
      <c r="I54" s="10"/>
      <c r="J54" s="43">
        <v>2016</v>
      </c>
      <c r="K54" s="19">
        <v>100</v>
      </c>
      <c r="L54" s="10"/>
      <c r="M54" s="43">
        <v>2016</v>
      </c>
      <c r="N54" s="19">
        <v>100</v>
      </c>
      <c r="O54" s="10"/>
      <c r="P54" s="43">
        <v>2016</v>
      </c>
      <c r="Q54" s="19">
        <v>100</v>
      </c>
      <c r="R54" s="10"/>
      <c r="S54" s="43">
        <v>2016</v>
      </c>
      <c r="T54" s="52">
        <v>40</v>
      </c>
      <c r="U54" s="10"/>
      <c r="V54" s="43">
        <v>2016</v>
      </c>
      <c r="W54" s="75">
        <v>0</v>
      </c>
      <c r="X54" s="10" t="s">
        <v>1648</v>
      </c>
      <c r="Y54" s="350">
        <v>2016</v>
      </c>
      <c r="Z54" s="52">
        <v>50</v>
      </c>
      <c r="AA54" s="10"/>
      <c r="AB54" s="350">
        <v>2016</v>
      </c>
      <c r="AC54" s="52">
        <v>50</v>
      </c>
      <c r="AD54" s="10"/>
      <c r="AE54" s="350">
        <v>2016</v>
      </c>
      <c r="AF54" s="29">
        <f t="shared" si="9"/>
        <v>16.5</v>
      </c>
      <c r="AG54" s="10"/>
      <c r="AH54" s="350">
        <v>2016</v>
      </c>
      <c r="AI54" s="19">
        <v>0</v>
      </c>
      <c r="AJ54" s="10"/>
      <c r="AK54" s="350">
        <v>2016</v>
      </c>
      <c r="AL54" s="19">
        <v>50</v>
      </c>
      <c r="AM54" s="10"/>
      <c r="AN54" s="350">
        <v>2016</v>
      </c>
      <c r="AO54" s="19">
        <v>50</v>
      </c>
      <c r="AP54" s="10"/>
      <c r="AQ54" s="350">
        <v>2016</v>
      </c>
      <c r="AR54" s="19">
        <v>0</v>
      </c>
      <c r="AS54" s="10"/>
      <c r="AT54" s="350">
        <v>2016</v>
      </c>
      <c r="AU54" s="19">
        <v>100</v>
      </c>
      <c r="AV54" s="10"/>
      <c r="AW54" s="350">
        <v>2016</v>
      </c>
      <c r="AX54" s="19">
        <v>50</v>
      </c>
      <c r="AY54" s="11" t="s">
        <v>509</v>
      </c>
    </row>
    <row r="55" spans="1:81" ht="24.75" customHeight="1">
      <c r="A55" s="43">
        <v>2017</v>
      </c>
      <c r="B55" s="80">
        <f t="shared" si="8"/>
        <v>47.944444444444443</v>
      </c>
      <c r="C55" s="80"/>
      <c r="D55" s="43">
        <v>2017</v>
      </c>
      <c r="E55" s="19">
        <v>50</v>
      </c>
      <c r="F55" s="10"/>
      <c r="G55" s="43">
        <v>2017</v>
      </c>
      <c r="H55" s="19">
        <v>25</v>
      </c>
      <c r="I55" s="10"/>
      <c r="J55" s="43">
        <v>2017</v>
      </c>
      <c r="K55" s="19">
        <v>100</v>
      </c>
      <c r="L55" s="10"/>
      <c r="M55" s="43">
        <v>2017</v>
      </c>
      <c r="N55" s="19">
        <v>100</v>
      </c>
      <c r="O55" s="10"/>
      <c r="P55" s="43">
        <v>2017</v>
      </c>
      <c r="Q55" s="19">
        <v>100</v>
      </c>
      <c r="R55" s="10"/>
      <c r="S55" s="43">
        <v>2017</v>
      </c>
      <c r="T55" s="52">
        <v>40</v>
      </c>
      <c r="U55" s="10"/>
      <c r="V55" s="43">
        <v>2017</v>
      </c>
      <c r="W55" s="75">
        <v>0</v>
      </c>
      <c r="X55" s="10"/>
      <c r="Y55" s="350">
        <v>2017</v>
      </c>
      <c r="Z55" s="52">
        <v>50</v>
      </c>
      <c r="AA55" s="10"/>
      <c r="AB55" s="350">
        <v>2017</v>
      </c>
      <c r="AC55" s="52">
        <v>50</v>
      </c>
      <c r="AD55" s="10"/>
      <c r="AE55" s="350">
        <v>2017</v>
      </c>
      <c r="AF55" s="29">
        <f t="shared" si="9"/>
        <v>16.5</v>
      </c>
      <c r="AG55" s="10"/>
      <c r="AH55" s="350">
        <v>2017</v>
      </c>
      <c r="AI55" s="19">
        <v>0</v>
      </c>
      <c r="AJ55" s="10"/>
      <c r="AK55" s="350">
        <v>2017</v>
      </c>
      <c r="AL55" s="19">
        <v>50</v>
      </c>
      <c r="AM55" s="10"/>
      <c r="AN55" s="350">
        <v>2017</v>
      </c>
      <c r="AO55" s="19">
        <v>50</v>
      </c>
      <c r="AP55" s="10"/>
      <c r="AQ55" s="350">
        <v>2017</v>
      </c>
      <c r="AR55" s="19">
        <v>0</v>
      </c>
      <c r="AS55" s="10"/>
      <c r="AT55" s="350">
        <v>2017</v>
      </c>
      <c r="AU55" s="19">
        <v>100</v>
      </c>
      <c r="AV55" s="10"/>
      <c r="AW55" s="350">
        <v>2017</v>
      </c>
      <c r="AX55" s="19">
        <v>50</v>
      </c>
      <c r="AY55" s="11"/>
    </row>
    <row r="56" spans="1:81" ht="24.75" customHeight="1">
      <c r="A56" s="43">
        <v>2018</v>
      </c>
      <c r="B56" s="80">
        <f t="shared" si="8"/>
        <v>47.944444444444443</v>
      </c>
      <c r="C56" s="80"/>
      <c r="D56" s="43">
        <v>2018</v>
      </c>
      <c r="E56" s="19">
        <v>50</v>
      </c>
      <c r="F56" s="10"/>
      <c r="G56" s="43">
        <v>2018</v>
      </c>
      <c r="H56" s="19">
        <v>25</v>
      </c>
      <c r="I56" s="10"/>
      <c r="J56" s="43">
        <v>2018</v>
      </c>
      <c r="K56" s="19">
        <v>100</v>
      </c>
      <c r="L56" s="10"/>
      <c r="M56" s="43">
        <v>2018</v>
      </c>
      <c r="N56" s="19">
        <v>100</v>
      </c>
      <c r="O56" s="10"/>
      <c r="P56" s="43">
        <v>2018</v>
      </c>
      <c r="Q56" s="19">
        <v>100</v>
      </c>
      <c r="R56" s="10"/>
      <c r="S56" s="43">
        <v>2018</v>
      </c>
      <c r="T56" s="52">
        <v>40</v>
      </c>
      <c r="U56" s="10"/>
      <c r="V56" s="43">
        <v>2018</v>
      </c>
      <c r="W56" s="75">
        <v>0</v>
      </c>
      <c r="X56" s="10"/>
      <c r="Y56" s="350">
        <v>2018</v>
      </c>
      <c r="Z56" s="52">
        <v>50</v>
      </c>
      <c r="AA56" s="10"/>
      <c r="AB56" s="350">
        <v>2018</v>
      </c>
      <c r="AC56" s="52">
        <v>50</v>
      </c>
      <c r="AD56" s="10"/>
      <c r="AE56" s="350">
        <v>2018</v>
      </c>
      <c r="AF56" s="29">
        <f t="shared" si="9"/>
        <v>16.5</v>
      </c>
      <c r="AG56" s="10"/>
      <c r="AH56" s="350">
        <v>2018</v>
      </c>
      <c r="AI56" s="19">
        <v>0</v>
      </c>
      <c r="AJ56" s="10"/>
      <c r="AK56" s="350">
        <v>2018</v>
      </c>
      <c r="AL56" s="19">
        <v>50</v>
      </c>
      <c r="AM56" s="10"/>
      <c r="AN56" s="350">
        <v>2018</v>
      </c>
      <c r="AO56" s="19">
        <v>50</v>
      </c>
      <c r="AP56" s="10"/>
      <c r="AQ56" s="350">
        <v>2018</v>
      </c>
      <c r="AR56" s="19">
        <v>0</v>
      </c>
      <c r="AS56" s="10"/>
      <c r="AT56" s="350">
        <v>2018</v>
      </c>
      <c r="AU56" s="19">
        <v>100</v>
      </c>
      <c r="AV56" s="10"/>
      <c r="AW56" s="350">
        <v>2018</v>
      </c>
      <c r="AX56" s="19">
        <v>50</v>
      </c>
      <c r="AY56" s="11"/>
    </row>
    <row r="57" spans="1:81" ht="24.75" customHeight="1">
      <c r="A57" s="43">
        <v>2019</v>
      </c>
      <c r="B57" s="80">
        <f t="shared" si="8"/>
        <v>47.944444444444443</v>
      </c>
      <c r="C57" s="80"/>
      <c r="D57" s="43">
        <v>2019</v>
      </c>
      <c r="E57" s="19">
        <v>50</v>
      </c>
      <c r="F57" s="10"/>
      <c r="G57" s="43">
        <v>2019</v>
      </c>
      <c r="H57" s="34">
        <v>25</v>
      </c>
      <c r="I57" s="10"/>
      <c r="J57" s="43">
        <v>2019</v>
      </c>
      <c r="K57" s="34">
        <v>100</v>
      </c>
      <c r="L57" s="10"/>
      <c r="M57" s="43">
        <v>2019</v>
      </c>
      <c r="N57" s="34">
        <v>100</v>
      </c>
      <c r="O57" s="10"/>
      <c r="P57" s="43">
        <v>2019</v>
      </c>
      <c r="Q57" s="34">
        <v>100</v>
      </c>
      <c r="R57" s="10"/>
      <c r="S57" s="43">
        <v>2019</v>
      </c>
      <c r="T57" s="52">
        <v>40</v>
      </c>
      <c r="U57" s="10"/>
      <c r="V57" s="43">
        <v>2019</v>
      </c>
      <c r="W57" s="75">
        <v>0</v>
      </c>
      <c r="X57" s="10"/>
      <c r="Y57" s="350">
        <v>2019</v>
      </c>
      <c r="Z57" s="52">
        <v>50</v>
      </c>
      <c r="AA57" s="10"/>
      <c r="AB57" s="350">
        <v>2019</v>
      </c>
      <c r="AC57" s="52">
        <v>50</v>
      </c>
      <c r="AD57" s="10"/>
      <c r="AE57" s="350">
        <v>2019</v>
      </c>
      <c r="AF57" s="29">
        <f t="shared" si="9"/>
        <v>16.5</v>
      </c>
      <c r="AG57" s="10"/>
      <c r="AH57" s="350">
        <v>2019</v>
      </c>
      <c r="AI57" s="19">
        <v>0</v>
      </c>
      <c r="AJ57" s="10"/>
      <c r="AK57" s="350">
        <v>2019</v>
      </c>
      <c r="AL57" s="19">
        <v>50</v>
      </c>
      <c r="AM57" s="10"/>
      <c r="AN57" s="350">
        <v>2019</v>
      </c>
      <c r="AO57" s="34">
        <v>50</v>
      </c>
      <c r="AP57" s="10"/>
      <c r="AQ57" s="350">
        <v>2019</v>
      </c>
      <c r="AR57" s="34">
        <v>0</v>
      </c>
      <c r="AS57" s="10"/>
      <c r="AT57" s="350">
        <v>2019</v>
      </c>
      <c r="AU57" s="19">
        <v>100</v>
      </c>
      <c r="AV57" s="10"/>
      <c r="AW57" s="350">
        <v>2019</v>
      </c>
      <c r="AX57" s="34">
        <v>50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4108</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1582</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4783</v>
      </c>
      <c r="L64" s="580"/>
      <c r="M64" s="43" t="s">
        <v>78</v>
      </c>
      <c r="N64" s="580" t="s">
        <v>79</v>
      </c>
      <c r="O64" s="580"/>
      <c r="P64" s="43" t="s">
        <v>78</v>
      </c>
      <c r="Q64" s="580" t="s">
        <v>4415</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39"/>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39"/>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39">
        <f t="shared" ref="B68:B72" si="11">AVERAGE(E68,H68,K68,N68,Z68,AC68,AF68)</f>
        <v>73.857142857142861</v>
      </c>
      <c r="C68" s="363"/>
      <c r="D68" s="350">
        <v>2009</v>
      </c>
      <c r="E68" s="422">
        <v>100</v>
      </c>
      <c r="F68" s="363"/>
      <c r="G68" s="350">
        <v>2009</v>
      </c>
      <c r="H68" s="422">
        <v>0</v>
      </c>
      <c r="I68" s="363"/>
      <c r="J68" s="350">
        <v>2009</v>
      </c>
      <c r="K68" s="133">
        <v>75</v>
      </c>
      <c r="L68" s="363"/>
      <c r="M68" s="350">
        <v>2009</v>
      </c>
      <c r="N68" s="8">
        <f t="shared" si="10"/>
        <v>100</v>
      </c>
      <c r="O68" s="363"/>
      <c r="P68" s="350">
        <v>2009</v>
      </c>
      <c r="Q68" s="422">
        <v>100</v>
      </c>
      <c r="R68" s="363"/>
      <c r="S68" s="350">
        <v>2009</v>
      </c>
      <c r="T68" s="422">
        <v>100</v>
      </c>
      <c r="U68" s="363"/>
      <c r="V68" s="350">
        <v>2009</v>
      </c>
      <c r="W68" s="422">
        <v>100</v>
      </c>
      <c r="X68" s="363"/>
      <c r="Y68" s="350">
        <v>2009</v>
      </c>
      <c r="Z68" s="422">
        <v>75</v>
      </c>
      <c r="AA68" s="363"/>
      <c r="AB68" s="350">
        <v>2009</v>
      </c>
      <c r="AC68" s="422">
        <v>100</v>
      </c>
      <c r="AD68" s="363"/>
      <c r="AE68" s="350">
        <v>2009</v>
      </c>
      <c r="AF68" s="422">
        <v>67</v>
      </c>
      <c r="AG68" s="363"/>
      <c r="AH68" s="350">
        <v>2009</v>
      </c>
      <c r="AI68" s="422">
        <v>0</v>
      </c>
      <c r="AJ68" s="363"/>
      <c r="AK68" s="350">
        <v>2009</v>
      </c>
      <c r="AL68" s="422">
        <v>100</v>
      </c>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39">
        <f t="shared" si="11"/>
        <v>73.857142857142861</v>
      </c>
      <c r="C69" s="363"/>
      <c r="D69" s="350">
        <v>2010</v>
      </c>
      <c r="E69" s="422">
        <v>100</v>
      </c>
      <c r="F69" s="363"/>
      <c r="G69" s="350">
        <v>2010</v>
      </c>
      <c r="H69" s="422">
        <v>0</v>
      </c>
      <c r="I69" s="363"/>
      <c r="J69" s="350">
        <v>2010</v>
      </c>
      <c r="K69" s="133">
        <v>75</v>
      </c>
      <c r="L69" s="363"/>
      <c r="M69" s="350">
        <v>2010</v>
      </c>
      <c r="N69" s="8">
        <f t="shared" si="10"/>
        <v>100</v>
      </c>
      <c r="O69" s="363"/>
      <c r="P69" s="350">
        <v>2010</v>
      </c>
      <c r="Q69" s="422">
        <v>100</v>
      </c>
      <c r="R69" s="363"/>
      <c r="S69" s="350">
        <v>2010</v>
      </c>
      <c r="T69" s="422">
        <v>100</v>
      </c>
      <c r="U69" s="363"/>
      <c r="V69" s="350">
        <v>2010</v>
      </c>
      <c r="W69" s="422">
        <v>100</v>
      </c>
      <c r="X69" s="363"/>
      <c r="Y69" s="350">
        <v>2010</v>
      </c>
      <c r="Z69" s="422">
        <v>75</v>
      </c>
      <c r="AA69" s="363"/>
      <c r="AB69" s="350">
        <v>2010</v>
      </c>
      <c r="AC69" s="422">
        <v>100</v>
      </c>
      <c r="AD69" s="363"/>
      <c r="AE69" s="350">
        <v>2010</v>
      </c>
      <c r="AF69" s="422">
        <v>67</v>
      </c>
      <c r="AG69" s="363"/>
      <c r="AH69" s="350">
        <v>2010</v>
      </c>
      <c r="AI69" s="422">
        <v>0</v>
      </c>
      <c r="AJ69" s="363"/>
      <c r="AK69" s="350">
        <v>2010</v>
      </c>
      <c r="AL69" s="422">
        <v>100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39">
        <f t="shared" si="11"/>
        <v>73.857142857142861</v>
      </c>
      <c r="C70" s="363"/>
      <c r="D70" s="350">
        <v>2011</v>
      </c>
      <c r="E70" s="422">
        <v>100</v>
      </c>
      <c r="F70" s="363"/>
      <c r="G70" s="350">
        <v>2011</v>
      </c>
      <c r="H70" s="422">
        <v>0</v>
      </c>
      <c r="I70" s="363"/>
      <c r="J70" s="350">
        <v>2011</v>
      </c>
      <c r="K70" s="133">
        <v>75</v>
      </c>
      <c r="L70" s="363"/>
      <c r="M70" s="350">
        <v>2011</v>
      </c>
      <c r="N70" s="8">
        <f t="shared" si="10"/>
        <v>100</v>
      </c>
      <c r="O70" s="363"/>
      <c r="P70" s="350">
        <v>2011</v>
      </c>
      <c r="Q70" s="422">
        <v>100</v>
      </c>
      <c r="R70" s="363"/>
      <c r="S70" s="350">
        <v>2011</v>
      </c>
      <c r="T70" s="422">
        <v>100</v>
      </c>
      <c r="U70" s="363"/>
      <c r="V70" s="350">
        <v>2011</v>
      </c>
      <c r="W70" s="422">
        <v>100</v>
      </c>
      <c r="X70" s="363"/>
      <c r="Y70" s="350">
        <v>2011</v>
      </c>
      <c r="Z70" s="422">
        <v>75</v>
      </c>
      <c r="AA70" s="363"/>
      <c r="AB70" s="350">
        <v>2011</v>
      </c>
      <c r="AC70" s="422">
        <v>100</v>
      </c>
      <c r="AD70" s="363"/>
      <c r="AE70" s="350">
        <v>2011</v>
      </c>
      <c r="AF70" s="422">
        <v>67</v>
      </c>
      <c r="AG70" s="363"/>
      <c r="AH70" s="350">
        <v>2011</v>
      </c>
      <c r="AI70" s="422">
        <v>0</v>
      </c>
      <c r="AJ70" s="363"/>
      <c r="AK70" s="350">
        <v>2011</v>
      </c>
      <c r="AL70" s="422">
        <v>100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39">
        <f t="shared" si="11"/>
        <v>73.857142857142861</v>
      </c>
      <c r="C71" s="363"/>
      <c r="D71" s="350">
        <v>2012</v>
      </c>
      <c r="E71" s="422">
        <v>100</v>
      </c>
      <c r="F71" s="363"/>
      <c r="G71" s="350">
        <v>2012</v>
      </c>
      <c r="H71" s="422">
        <v>0</v>
      </c>
      <c r="I71" s="363"/>
      <c r="J71" s="350">
        <v>2012</v>
      </c>
      <c r="K71" s="133">
        <v>75</v>
      </c>
      <c r="L71" s="363"/>
      <c r="M71" s="350">
        <v>2012</v>
      </c>
      <c r="N71" s="8">
        <f t="shared" si="10"/>
        <v>100</v>
      </c>
      <c r="O71" s="363"/>
      <c r="P71" s="350">
        <v>2012</v>
      </c>
      <c r="Q71" s="422">
        <v>100</v>
      </c>
      <c r="R71" s="363"/>
      <c r="S71" s="350">
        <v>2012</v>
      </c>
      <c r="T71" s="422">
        <v>100</v>
      </c>
      <c r="U71" s="363"/>
      <c r="V71" s="350">
        <v>2012</v>
      </c>
      <c r="W71" s="422">
        <v>100</v>
      </c>
      <c r="X71" s="363"/>
      <c r="Y71" s="350">
        <v>2012</v>
      </c>
      <c r="Z71" s="422">
        <v>75</v>
      </c>
      <c r="AA71" s="363"/>
      <c r="AB71" s="350">
        <v>2012</v>
      </c>
      <c r="AC71" s="422">
        <v>100</v>
      </c>
      <c r="AD71" s="363"/>
      <c r="AE71" s="350">
        <v>2012</v>
      </c>
      <c r="AF71" s="422">
        <v>67</v>
      </c>
      <c r="AG71" s="363"/>
      <c r="AH71" s="350">
        <v>2012</v>
      </c>
      <c r="AI71" s="422">
        <v>0</v>
      </c>
      <c r="AJ71" s="363"/>
      <c r="AK71" s="350">
        <v>2012</v>
      </c>
      <c r="AL71" s="422">
        <v>100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39">
        <f t="shared" si="11"/>
        <v>73.857142857142861</v>
      </c>
      <c r="C72" s="363"/>
      <c r="D72" s="350">
        <v>2013</v>
      </c>
      <c r="E72" s="422">
        <v>100</v>
      </c>
      <c r="F72" s="363"/>
      <c r="G72" s="350">
        <v>2013</v>
      </c>
      <c r="H72" s="422">
        <v>0</v>
      </c>
      <c r="I72" s="363"/>
      <c r="J72" s="350">
        <v>2013</v>
      </c>
      <c r="K72" s="133">
        <v>75</v>
      </c>
      <c r="L72" s="363"/>
      <c r="M72" s="350">
        <v>2013</v>
      </c>
      <c r="N72" s="8">
        <f t="shared" si="10"/>
        <v>100</v>
      </c>
      <c r="O72" s="363"/>
      <c r="P72" s="350">
        <v>2013</v>
      </c>
      <c r="Q72" s="422">
        <v>100</v>
      </c>
      <c r="R72" s="363"/>
      <c r="S72" s="350">
        <v>2013</v>
      </c>
      <c r="T72" s="422">
        <v>100</v>
      </c>
      <c r="U72" s="363"/>
      <c r="V72" s="350">
        <v>2013</v>
      </c>
      <c r="W72" s="422">
        <v>100</v>
      </c>
      <c r="X72" s="363"/>
      <c r="Y72" s="350">
        <v>2013</v>
      </c>
      <c r="Z72" s="422">
        <v>75</v>
      </c>
      <c r="AA72" s="363"/>
      <c r="AB72" s="350">
        <v>2013</v>
      </c>
      <c r="AC72" s="422">
        <v>100</v>
      </c>
      <c r="AD72" s="363"/>
      <c r="AE72" s="350">
        <v>2013</v>
      </c>
      <c r="AF72" s="422">
        <v>67</v>
      </c>
      <c r="AG72" s="363"/>
      <c r="AH72" s="350">
        <v>2013</v>
      </c>
      <c r="AI72" s="422">
        <v>0</v>
      </c>
      <c r="AJ72" s="363"/>
      <c r="AK72" s="350">
        <v>2013</v>
      </c>
      <c r="AL72" s="422">
        <v>100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39">
        <f t="shared" ref="B73:B78" si="12">AVERAGE(E73,H73,K73,N73,Z73,AC73,AF73)</f>
        <v>73.857142857142861</v>
      </c>
      <c r="C73" s="39"/>
      <c r="D73" s="43">
        <v>2014</v>
      </c>
      <c r="E73" s="19">
        <v>100</v>
      </c>
      <c r="F73" s="10" t="s">
        <v>507</v>
      </c>
      <c r="G73" s="43">
        <v>2014</v>
      </c>
      <c r="H73" s="19">
        <v>0</v>
      </c>
      <c r="I73" s="10" t="s">
        <v>506</v>
      </c>
      <c r="J73" s="43">
        <v>2014</v>
      </c>
      <c r="K73" s="133">
        <v>75</v>
      </c>
      <c r="L73" s="10" t="s">
        <v>1649</v>
      </c>
      <c r="M73" s="43">
        <v>2014</v>
      </c>
      <c r="N73" s="8">
        <f t="shared" ref="N73:N78" si="13">AVERAGE(Q73,T73,W73)</f>
        <v>100</v>
      </c>
      <c r="O73" s="19"/>
      <c r="P73" s="43">
        <v>2014</v>
      </c>
      <c r="Q73" s="19">
        <v>100</v>
      </c>
      <c r="R73" s="10" t="s">
        <v>505</v>
      </c>
      <c r="S73" s="43">
        <v>2014</v>
      </c>
      <c r="T73" s="78">
        <v>100</v>
      </c>
      <c r="U73" s="10" t="s">
        <v>1650</v>
      </c>
      <c r="V73" s="43">
        <v>2014</v>
      </c>
      <c r="W73" s="19">
        <v>100</v>
      </c>
      <c r="X73" s="10" t="s">
        <v>504</v>
      </c>
      <c r="Y73" s="350">
        <v>2014</v>
      </c>
      <c r="Z73" s="19">
        <v>75</v>
      </c>
      <c r="AA73" s="10" t="s">
        <v>4109</v>
      </c>
      <c r="AB73" s="350">
        <v>2014</v>
      </c>
      <c r="AC73" s="19">
        <v>100</v>
      </c>
      <c r="AD73" s="10" t="s">
        <v>503</v>
      </c>
      <c r="AE73" s="350">
        <v>2014</v>
      </c>
      <c r="AF73" s="19">
        <v>67</v>
      </c>
      <c r="AG73" s="19"/>
      <c r="AH73" s="350">
        <v>2014</v>
      </c>
      <c r="AI73" s="19">
        <v>0</v>
      </c>
      <c r="AJ73" s="10" t="s">
        <v>502</v>
      </c>
      <c r="AK73" s="350">
        <v>2014</v>
      </c>
      <c r="AL73" s="19">
        <v>100</v>
      </c>
      <c r="AM73" s="11" t="s">
        <v>508</v>
      </c>
    </row>
    <row r="74" spans="1:81" ht="24.75" customHeight="1">
      <c r="A74" s="43">
        <v>2015</v>
      </c>
      <c r="B74" s="39">
        <f t="shared" si="12"/>
        <v>73.857142857142861</v>
      </c>
      <c r="C74" s="39"/>
      <c r="D74" s="43">
        <v>2015</v>
      </c>
      <c r="E74" s="19">
        <v>100</v>
      </c>
      <c r="F74" s="10"/>
      <c r="G74" s="43">
        <v>2015</v>
      </c>
      <c r="H74" s="19">
        <v>0</v>
      </c>
      <c r="I74" s="10"/>
      <c r="J74" s="43">
        <v>2015</v>
      </c>
      <c r="K74" s="33">
        <v>75</v>
      </c>
      <c r="L74" s="10"/>
      <c r="M74" s="43">
        <v>2015</v>
      </c>
      <c r="N74" s="8">
        <f t="shared" si="13"/>
        <v>100</v>
      </c>
      <c r="O74" s="19"/>
      <c r="P74" s="43">
        <v>2015</v>
      </c>
      <c r="Q74" s="19">
        <v>100</v>
      </c>
      <c r="R74" s="10"/>
      <c r="S74" s="43">
        <v>2015</v>
      </c>
      <c r="T74" s="49">
        <v>100</v>
      </c>
      <c r="U74" s="10"/>
      <c r="V74" s="43">
        <v>2015</v>
      </c>
      <c r="W74" s="19">
        <v>100</v>
      </c>
      <c r="X74" s="10"/>
      <c r="Y74" s="350">
        <v>2015</v>
      </c>
      <c r="Z74" s="19">
        <v>75</v>
      </c>
      <c r="AA74" s="10"/>
      <c r="AB74" s="350">
        <v>2015</v>
      </c>
      <c r="AC74" s="19">
        <v>100</v>
      </c>
      <c r="AD74" s="10"/>
      <c r="AE74" s="350">
        <v>2015</v>
      </c>
      <c r="AF74" s="19">
        <v>67</v>
      </c>
      <c r="AG74" s="19"/>
      <c r="AH74" s="350">
        <v>2015</v>
      </c>
      <c r="AI74" s="19">
        <v>0</v>
      </c>
      <c r="AJ74" s="10"/>
      <c r="AK74" s="350">
        <v>2015</v>
      </c>
      <c r="AL74" s="19">
        <v>100</v>
      </c>
      <c r="AM74" s="11" t="s">
        <v>1651</v>
      </c>
    </row>
    <row r="75" spans="1:81" ht="24.75" customHeight="1">
      <c r="A75" s="43">
        <v>2016</v>
      </c>
      <c r="B75" s="39">
        <f t="shared" si="12"/>
        <v>73.857142857142861</v>
      </c>
      <c r="C75" s="39"/>
      <c r="D75" s="43">
        <v>2016</v>
      </c>
      <c r="E75" s="19">
        <v>100</v>
      </c>
      <c r="F75" s="10"/>
      <c r="G75" s="43">
        <v>2016</v>
      </c>
      <c r="H75" s="19">
        <v>0</v>
      </c>
      <c r="I75" s="10"/>
      <c r="J75" s="43">
        <v>2016</v>
      </c>
      <c r="K75" s="33">
        <v>75</v>
      </c>
      <c r="L75" s="10"/>
      <c r="M75" s="43">
        <v>2016</v>
      </c>
      <c r="N75" s="8">
        <f t="shared" si="13"/>
        <v>100</v>
      </c>
      <c r="O75" s="19"/>
      <c r="P75" s="43">
        <v>2016</v>
      </c>
      <c r="Q75" s="19">
        <v>100</v>
      </c>
      <c r="R75" s="10"/>
      <c r="S75" s="43">
        <v>2016</v>
      </c>
      <c r="T75" s="49">
        <v>100</v>
      </c>
      <c r="U75" s="10"/>
      <c r="V75" s="43">
        <v>2016</v>
      </c>
      <c r="W75" s="19">
        <v>100</v>
      </c>
      <c r="X75" s="10"/>
      <c r="Y75" s="350">
        <v>2016</v>
      </c>
      <c r="Z75" s="19">
        <v>75</v>
      </c>
      <c r="AA75" s="10"/>
      <c r="AB75" s="350">
        <v>2016</v>
      </c>
      <c r="AC75" s="19">
        <v>100</v>
      </c>
      <c r="AD75" s="10"/>
      <c r="AE75" s="350">
        <v>2016</v>
      </c>
      <c r="AF75" s="19">
        <v>67</v>
      </c>
      <c r="AG75" s="19"/>
      <c r="AH75" s="350">
        <v>2016</v>
      </c>
      <c r="AI75" s="19">
        <v>0</v>
      </c>
      <c r="AJ75" s="10"/>
      <c r="AK75" s="350">
        <v>2016</v>
      </c>
      <c r="AL75" s="19">
        <v>100</v>
      </c>
      <c r="AM75" s="11"/>
    </row>
    <row r="76" spans="1:81" ht="24.75" customHeight="1">
      <c r="A76" s="43">
        <v>2017</v>
      </c>
      <c r="B76" s="39">
        <f t="shared" si="12"/>
        <v>73.857142857142861</v>
      </c>
      <c r="C76" s="39"/>
      <c r="D76" s="43">
        <v>2017</v>
      </c>
      <c r="E76" s="19">
        <v>100</v>
      </c>
      <c r="F76" s="10"/>
      <c r="G76" s="43">
        <v>2017</v>
      </c>
      <c r="H76" s="19">
        <v>0</v>
      </c>
      <c r="I76" s="10"/>
      <c r="J76" s="43">
        <v>2017</v>
      </c>
      <c r="K76" s="33">
        <v>75</v>
      </c>
      <c r="L76" s="10"/>
      <c r="M76" s="43">
        <v>2017</v>
      </c>
      <c r="N76" s="8">
        <f t="shared" si="13"/>
        <v>100</v>
      </c>
      <c r="O76" s="19"/>
      <c r="P76" s="43">
        <v>2017</v>
      </c>
      <c r="Q76" s="19">
        <v>100</v>
      </c>
      <c r="R76" s="10"/>
      <c r="S76" s="43">
        <v>2017</v>
      </c>
      <c r="T76" s="49">
        <v>100</v>
      </c>
      <c r="U76" s="10"/>
      <c r="V76" s="43">
        <v>2017</v>
      </c>
      <c r="W76" s="19">
        <v>100</v>
      </c>
      <c r="X76" s="10"/>
      <c r="Y76" s="350">
        <v>2017</v>
      </c>
      <c r="Z76" s="19">
        <v>75</v>
      </c>
      <c r="AA76" s="10"/>
      <c r="AB76" s="350">
        <v>2017</v>
      </c>
      <c r="AC76" s="19">
        <v>100</v>
      </c>
      <c r="AD76" s="10"/>
      <c r="AE76" s="350">
        <v>2017</v>
      </c>
      <c r="AF76" s="19">
        <v>67</v>
      </c>
      <c r="AG76" s="19"/>
      <c r="AH76" s="350">
        <v>2017</v>
      </c>
      <c r="AI76" s="19">
        <v>0</v>
      </c>
      <c r="AJ76" s="10"/>
      <c r="AK76" s="350">
        <v>2017</v>
      </c>
      <c r="AL76" s="19">
        <v>100</v>
      </c>
      <c r="AM76" s="11"/>
    </row>
    <row r="77" spans="1:81" ht="24.75" customHeight="1">
      <c r="A77" s="43">
        <v>2018</v>
      </c>
      <c r="B77" s="39">
        <f t="shared" si="12"/>
        <v>73.857142857142861</v>
      </c>
      <c r="C77" s="39"/>
      <c r="D77" s="43">
        <v>2018</v>
      </c>
      <c r="E77" s="19">
        <v>100</v>
      </c>
      <c r="F77" s="10"/>
      <c r="G77" s="43">
        <v>2018</v>
      </c>
      <c r="H77" s="19">
        <v>0</v>
      </c>
      <c r="I77" s="10"/>
      <c r="J77" s="43">
        <v>2018</v>
      </c>
      <c r="K77" s="33">
        <v>75</v>
      </c>
      <c r="L77" s="10"/>
      <c r="M77" s="43">
        <v>2018</v>
      </c>
      <c r="N77" s="8">
        <f t="shared" si="13"/>
        <v>100</v>
      </c>
      <c r="O77" s="19"/>
      <c r="P77" s="43">
        <v>2018</v>
      </c>
      <c r="Q77" s="19">
        <v>100</v>
      </c>
      <c r="R77" s="10"/>
      <c r="S77" s="43">
        <v>2018</v>
      </c>
      <c r="T77" s="49">
        <v>100</v>
      </c>
      <c r="U77" s="10"/>
      <c r="V77" s="43">
        <v>2018</v>
      </c>
      <c r="W77" s="19">
        <v>100</v>
      </c>
      <c r="X77" s="10"/>
      <c r="Y77" s="350">
        <v>2018</v>
      </c>
      <c r="Z77" s="19">
        <v>75</v>
      </c>
      <c r="AA77" s="10"/>
      <c r="AB77" s="350">
        <v>2018</v>
      </c>
      <c r="AC77" s="19">
        <v>100</v>
      </c>
      <c r="AD77" s="10"/>
      <c r="AE77" s="350">
        <v>2018</v>
      </c>
      <c r="AF77" s="19">
        <v>67</v>
      </c>
      <c r="AG77" s="19"/>
      <c r="AH77" s="350">
        <v>2018</v>
      </c>
      <c r="AI77" s="19">
        <v>0</v>
      </c>
      <c r="AJ77" s="10"/>
      <c r="AK77" s="350">
        <v>2018</v>
      </c>
      <c r="AL77" s="19">
        <v>100</v>
      </c>
      <c r="AM77" s="11"/>
    </row>
    <row r="78" spans="1:81" ht="24.75" customHeight="1">
      <c r="A78" s="43">
        <v>2019</v>
      </c>
      <c r="B78" s="39">
        <f t="shared" si="12"/>
        <v>73.857142857142861</v>
      </c>
      <c r="C78" s="39"/>
      <c r="D78" s="43">
        <v>2019</v>
      </c>
      <c r="E78" s="19">
        <v>100</v>
      </c>
      <c r="F78" s="10"/>
      <c r="G78" s="43">
        <v>2019</v>
      </c>
      <c r="H78" s="19">
        <v>0</v>
      </c>
      <c r="I78" s="10"/>
      <c r="J78" s="43">
        <v>2019</v>
      </c>
      <c r="K78" s="33">
        <v>75</v>
      </c>
      <c r="L78" s="10"/>
      <c r="M78" s="43">
        <v>2019</v>
      </c>
      <c r="N78" s="8">
        <f t="shared" si="13"/>
        <v>100</v>
      </c>
      <c r="O78" s="19"/>
      <c r="P78" s="43">
        <v>2019</v>
      </c>
      <c r="Q78" s="19">
        <v>100</v>
      </c>
      <c r="R78" s="10"/>
      <c r="S78" s="43">
        <v>2019</v>
      </c>
      <c r="T78" s="49">
        <v>100</v>
      </c>
      <c r="U78" s="10"/>
      <c r="V78" s="43">
        <v>2019</v>
      </c>
      <c r="W78" s="19">
        <v>100</v>
      </c>
      <c r="X78" s="10"/>
      <c r="Y78" s="350">
        <v>2019</v>
      </c>
      <c r="Z78" s="19">
        <v>75</v>
      </c>
      <c r="AA78" s="10"/>
      <c r="AB78" s="350">
        <v>2019</v>
      </c>
      <c r="AC78" s="19">
        <v>100</v>
      </c>
      <c r="AD78" s="10"/>
      <c r="AE78" s="350">
        <v>2019</v>
      </c>
      <c r="AF78" s="19">
        <v>67</v>
      </c>
      <c r="AG78" s="19"/>
      <c r="AH78" s="350">
        <v>2019</v>
      </c>
      <c r="AI78" s="19">
        <v>0</v>
      </c>
      <c r="AJ78" s="10"/>
      <c r="AK78" s="350">
        <v>2019</v>
      </c>
      <c r="AL78" s="19">
        <v>100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80">
        <f t="shared" ref="B87:B93" si="14">AVERAGE(E87,H87,K87,N87,Q87)</f>
        <v>65</v>
      </c>
      <c r="C87" s="363"/>
      <c r="D87" s="350">
        <v>2007</v>
      </c>
      <c r="E87" s="422">
        <v>25</v>
      </c>
      <c r="F87" s="363"/>
      <c r="G87" s="350">
        <v>2007</v>
      </c>
      <c r="H87" s="422">
        <v>100</v>
      </c>
      <c r="I87" s="363"/>
      <c r="J87" s="350">
        <v>2007</v>
      </c>
      <c r="K87" s="49">
        <v>50</v>
      </c>
      <c r="L87" s="71" t="s">
        <v>4784</v>
      </c>
      <c r="M87" s="350">
        <v>2007</v>
      </c>
      <c r="N87" s="49">
        <v>50</v>
      </c>
      <c r="O87" s="363"/>
      <c r="P87" s="350">
        <v>2007</v>
      </c>
      <c r="Q87" s="422">
        <v>100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80">
        <f t="shared" si="14"/>
        <v>65</v>
      </c>
      <c r="C88" s="363"/>
      <c r="D88" s="350">
        <v>2008</v>
      </c>
      <c r="E88" s="422">
        <v>25</v>
      </c>
      <c r="F88" s="363"/>
      <c r="G88" s="350">
        <v>2008</v>
      </c>
      <c r="H88" s="422">
        <v>100</v>
      </c>
      <c r="I88" s="363"/>
      <c r="J88" s="350">
        <v>2008</v>
      </c>
      <c r="K88" s="49">
        <v>50</v>
      </c>
      <c r="L88" s="363"/>
      <c r="M88" s="350">
        <v>2008</v>
      </c>
      <c r="N88" s="49">
        <v>50</v>
      </c>
      <c r="O88" s="363"/>
      <c r="P88" s="350">
        <v>2008</v>
      </c>
      <c r="Q88" s="422">
        <v>100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80">
        <f t="shared" si="14"/>
        <v>65</v>
      </c>
      <c r="C89" s="363"/>
      <c r="D89" s="350">
        <v>2009</v>
      </c>
      <c r="E89" s="422">
        <v>25</v>
      </c>
      <c r="F89" s="363"/>
      <c r="G89" s="350">
        <v>2009</v>
      </c>
      <c r="H89" s="422">
        <v>100</v>
      </c>
      <c r="I89" s="363"/>
      <c r="J89" s="350">
        <v>2009</v>
      </c>
      <c r="K89" s="49">
        <v>50</v>
      </c>
      <c r="L89" s="363"/>
      <c r="M89" s="350">
        <v>2009</v>
      </c>
      <c r="N89" s="49">
        <v>50</v>
      </c>
      <c r="O89" s="363"/>
      <c r="P89" s="350">
        <v>2009</v>
      </c>
      <c r="Q89" s="422">
        <v>100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80">
        <f t="shared" si="14"/>
        <v>65</v>
      </c>
      <c r="C90" s="363"/>
      <c r="D90" s="350">
        <v>2010</v>
      </c>
      <c r="E90" s="422">
        <v>25</v>
      </c>
      <c r="F90" s="363"/>
      <c r="G90" s="350">
        <v>2010</v>
      </c>
      <c r="H90" s="422">
        <v>100</v>
      </c>
      <c r="I90" s="363"/>
      <c r="J90" s="350">
        <v>2010</v>
      </c>
      <c r="K90" s="49">
        <v>50</v>
      </c>
      <c r="L90" s="363"/>
      <c r="M90" s="350">
        <v>2010</v>
      </c>
      <c r="N90" s="49">
        <v>50</v>
      </c>
      <c r="O90" s="363"/>
      <c r="P90" s="350">
        <v>2010</v>
      </c>
      <c r="Q90" s="422">
        <v>100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80">
        <f t="shared" si="14"/>
        <v>65</v>
      </c>
      <c r="C91" s="363"/>
      <c r="D91" s="350">
        <v>2011</v>
      </c>
      <c r="E91" s="422">
        <v>25</v>
      </c>
      <c r="F91" s="363"/>
      <c r="G91" s="350">
        <v>2011</v>
      </c>
      <c r="H91" s="422">
        <v>100</v>
      </c>
      <c r="I91" s="363"/>
      <c r="J91" s="350">
        <v>2011</v>
      </c>
      <c r="K91" s="49">
        <v>50</v>
      </c>
      <c r="L91" s="363"/>
      <c r="M91" s="350">
        <v>2011</v>
      </c>
      <c r="N91" s="49">
        <v>50</v>
      </c>
      <c r="O91" s="363"/>
      <c r="P91" s="350">
        <v>2011</v>
      </c>
      <c r="Q91" s="422">
        <v>100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80">
        <f t="shared" si="14"/>
        <v>65</v>
      </c>
      <c r="C92" s="363"/>
      <c r="D92" s="350">
        <v>2012</v>
      </c>
      <c r="E92" s="422">
        <v>25</v>
      </c>
      <c r="F92" s="363"/>
      <c r="G92" s="350">
        <v>2012</v>
      </c>
      <c r="H92" s="422">
        <v>100</v>
      </c>
      <c r="I92" s="363"/>
      <c r="J92" s="350">
        <v>2012</v>
      </c>
      <c r="K92" s="49">
        <v>50</v>
      </c>
      <c r="L92" s="363"/>
      <c r="M92" s="350">
        <v>2012</v>
      </c>
      <c r="N92" s="49">
        <v>50</v>
      </c>
      <c r="O92" s="363"/>
      <c r="P92" s="350">
        <v>2012</v>
      </c>
      <c r="Q92" s="422">
        <v>100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80">
        <f t="shared" si="14"/>
        <v>65</v>
      </c>
      <c r="C93" s="363"/>
      <c r="D93" s="350">
        <v>2013</v>
      </c>
      <c r="E93" s="422">
        <v>25</v>
      </c>
      <c r="F93" s="363"/>
      <c r="G93" s="350">
        <v>2013</v>
      </c>
      <c r="H93" s="422">
        <v>100</v>
      </c>
      <c r="I93" s="363"/>
      <c r="J93" s="350">
        <v>2013</v>
      </c>
      <c r="K93" s="49">
        <v>50</v>
      </c>
      <c r="L93" s="363"/>
      <c r="M93" s="350">
        <v>2013</v>
      </c>
      <c r="N93" s="49">
        <v>50</v>
      </c>
      <c r="O93" s="363"/>
      <c r="P93" s="350">
        <v>2013</v>
      </c>
      <c r="Q93" s="422">
        <v>100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80">
        <f>AVERAGE(E94,H94,K94,N94,Q94)</f>
        <v>65</v>
      </c>
      <c r="C94" s="39"/>
      <c r="D94" s="43">
        <v>2014</v>
      </c>
      <c r="E94" s="19">
        <v>25</v>
      </c>
      <c r="F94" s="10" t="s">
        <v>1652</v>
      </c>
      <c r="G94" s="43">
        <v>2014</v>
      </c>
      <c r="H94" s="19">
        <v>100</v>
      </c>
      <c r="I94" s="10" t="s">
        <v>1653</v>
      </c>
      <c r="J94" s="43">
        <v>2014</v>
      </c>
      <c r="K94" s="49">
        <v>50</v>
      </c>
      <c r="L94" s="71" t="s">
        <v>4784</v>
      </c>
      <c r="M94" s="43">
        <v>2014</v>
      </c>
      <c r="N94" s="19">
        <v>50</v>
      </c>
      <c r="O94" s="10" t="s">
        <v>501</v>
      </c>
      <c r="P94" s="43">
        <v>2014</v>
      </c>
      <c r="Q94" s="19">
        <v>100</v>
      </c>
      <c r="R94" s="11" t="s">
        <v>500</v>
      </c>
    </row>
    <row r="95" spans="1:81" ht="24.75" customHeight="1">
      <c r="A95" s="43">
        <v>2015</v>
      </c>
      <c r="B95" s="80">
        <f>AVERAGE(E95,H95,K95,N95,Q95)</f>
        <v>65</v>
      </c>
      <c r="C95" s="80"/>
      <c r="D95" s="43">
        <v>2015</v>
      </c>
      <c r="E95" s="49">
        <v>25</v>
      </c>
      <c r="F95" s="10"/>
      <c r="G95" s="43">
        <v>2015</v>
      </c>
      <c r="H95" s="19">
        <v>100</v>
      </c>
      <c r="I95" s="10"/>
      <c r="J95" s="43">
        <v>2015</v>
      </c>
      <c r="K95" s="19">
        <v>50</v>
      </c>
      <c r="L95" s="10"/>
      <c r="M95" s="43">
        <v>2015</v>
      </c>
      <c r="N95" s="19">
        <v>50</v>
      </c>
      <c r="O95" s="10"/>
      <c r="P95" s="43">
        <v>2015</v>
      </c>
      <c r="Q95" s="19">
        <v>100</v>
      </c>
      <c r="R95" s="11"/>
    </row>
    <row r="96" spans="1:81" ht="24.75" customHeight="1">
      <c r="A96" s="43">
        <v>2016</v>
      </c>
      <c r="B96" s="80">
        <f>AVERAGE(E96,H96,K96,N96,Q96)</f>
        <v>65</v>
      </c>
      <c r="C96" s="80"/>
      <c r="D96" s="43">
        <v>2016</v>
      </c>
      <c r="E96" s="49">
        <v>25</v>
      </c>
      <c r="F96" s="10"/>
      <c r="G96" s="43">
        <v>2016</v>
      </c>
      <c r="H96" s="19">
        <v>100</v>
      </c>
      <c r="I96" s="10"/>
      <c r="J96" s="43">
        <v>2016</v>
      </c>
      <c r="K96" s="19">
        <v>50</v>
      </c>
      <c r="L96" s="10"/>
      <c r="M96" s="43">
        <v>2016</v>
      </c>
      <c r="N96" s="19">
        <v>50</v>
      </c>
      <c r="O96" s="10"/>
      <c r="P96" s="43">
        <v>2016</v>
      </c>
      <c r="Q96" s="19">
        <v>100</v>
      </c>
      <c r="R96" s="11"/>
    </row>
    <row r="97" spans="1:81" ht="24.75" customHeight="1">
      <c r="A97" s="43">
        <v>2017</v>
      </c>
      <c r="B97" s="80">
        <f t="shared" ref="B97:B99" si="15">AVERAGE(E97,H97,K97,N97,Q97)</f>
        <v>65</v>
      </c>
      <c r="C97" s="80"/>
      <c r="D97" s="43">
        <v>2017</v>
      </c>
      <c r="E97" s="49">
        <v>25</v>
      </c>
      <c r="F97" s="10"/>
      <c r="G97" s="43">
        <v>2017</v>
      </c>
      <c r="H97" s="19">
        <v>100</v>
      </c>
      <c r="I97" s="10"/>
      <c r="J97" s="43">
        <v>2017</v>
      </c>
      <c r="K97" s="19">
        <v>50</v>
      </c>
      <c r="L97" s="10"/>
      <c r="M97" s="43">
        <v>2017</v>
      </c>
      <c r="N97" s="19">
        <v>50</v>
      </c>
      <c r="O97" s="10"/>
      <c r="P97" s="43">
        <v>2017</v>
      </c>
      <c r="Q97" s="19">
        <v>100</v>
      </c>
      <c r="R97" s="11"/>
    </row>
    <row r="98" spans="1:81" ht="24.75" customHeight="1">
      <c r="A98" s="43">
        <v>2018</v>
      </c>
      <c r="B98" s="80">
        <f t="shared" si="15"/>
        <v>65</v>
      </c>
      <c r="C98" s="80"/>
      <c r="D98" s="43">
        <v>2018</v>
      </c>
      <c r="E98" s="49">
        <v>25</v>
      </c>
      <c r="F98" s="10"/>
      <c r="G98" s="43">
        <v>2018</v>
      </c>
      <c r="H98" s="19">
        <v>100</v>
      </c>
      <c r="I98" s="10"/>
      <c r="J98" s="43">
        <v>2018</v>
      </c>
      <c r="K98" s="19">
        <v>50</v>
      </c>
      <c r="L98" s="10" t="s">
        <v>358</v>
      </c>
      <c r="M98" s="43">
        <v>2018</v>
      </c>
      <c r="N98" s="19">
        <v>50</v>
      </c>
      <c r="O98" s="10"/>
      <c r="P98" s="43">
        <v>2018</v>
      </c>
      <c r="Q98" s="19">
        <v>100</v>
      </c>
      <c r="R98" s="11"/>
    </row>
    <row r="99" spans="1:81" ht="24.75" customHeight="1">
      <c r="A99" s="43">
        <v>2019</v>
      </c>
      <c r="B99" s="80">
        <f t="shared" si="15"/>
        <v>65</v>
      </c>
      <c r="C99" s="80"/>
      <c r="D99" s="43">
        <v>2019</v>
      </c>
      <c r="E99" s="49">
        <v>25</v>
      </c>
      <c r="F99" s="10"/>
      <c r="G99" s="43">
        <v>2019</v>
      </c>
      <c r="H99" s="19">
        <v>100</v>
      </c>
      <c r="I99" s="10"/>
      <c r="J99" s="43">
        <v>2019</v>
      </c>
      <c r="K99" s="19">
        <v>50</v>
      </c>
      <c r="L99" s="10" t="s">
        <v>358</v>
      </c>
      <c r="M99" s="43">
        <v>2019</v>
      </c>
      <c r="N99" s="19">
        <v>50</v>
      </c>
      <c r="O99" s="10"/>
      <c r="P99" s="43">
        <v>2019</v>
      </c>
      <c r="Q99" s="19">
        <v>100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80">
        <f t="shared" ref="B108:B114" si="16">AVERAGE(E108,((H108+K108)/2),((N108+Q108+T108)/3),W108)</f>
        <v>75</v>
      </c>
      <c r="C108" s="363"/>
      <c r="D108" s="350">
        <v>2007</v>
      </c>
      <c r="E108" s="422">
        <v>50</v>
      </c>
      <c r="F108" s="363"/>
      <c r="G108" s="350">
        <v>2007</v>
      </c>
      <c r="H108" s="422">
        <v>100</v>
      </c>
      <c r="I108" s="363"/>
      <c r="J108" s="350">
        <v>2007</v>
      </c>
      <c r="K108" s="422">
        <v>100</v>
      </c>
      <c r="L108" s="363"/>
      <c r="M108" s="350">
        <v>2007</v>
      </c>
      <c r="N108" s="422">
        <v>50</v>
      </c>
      <c r="O108" s="363"/>
      <c r="P108" s="350">
        <v>2007</v>
      </c>
      <c r="Q108" s="422">
        <v>100</v>
      </c>
      <c r="R108" s="363"/>
      <c r="S108" s="350">
        <v>2007</v>
      </c>
      <c r="T108" s="422">
        <v>0</v>
      </c>
      <c r="U108" s="363"/>
      <c r="V108" s="350">
        <v>2007</v>
      </c>
      <c r="W108" s="422">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80">
        <f t="shared" si="16"/>
        <v>75</v>
      </c>
      <c r="C109" s="363"/>
      <c r="D109" s="350">
        <v>2008</v>
      </c>
      <c r="E109" s="422">
        <v>50</v>
      </c>
      <c r="F109" s="363"/>
      <c r="G109" s="350">
        <v>2008</v>
      </c>
      <c r="H109" s="422">
        <v>100</v>
      </c>
      <c r="I109" s="363"/>
      <c r="J109" s="350">
        <v>2008</v>
      </c>
      <c r="K109" s="422">
        <v>100</v>
      </c>
      <c r="L109" s="363"/>
      <c r="M109" s="350">
        <v>2008</v>
      </c>
      <c r="N109" s="422">
        <v>50</v>
      </c>
      <c r="O109" s="363"/>
      <c r="P109" s="350">
        <v>2008</v>
      </c>
      <c r="Q109" s="422">
        <v>100</v>
      </c>
      <c r="R109" s="363"/>
      <c r="S109" s="350">
        <v>2008</v>
      </c>
      <c r="T109" s="422">
        <v>0</v>
      </c>
      <c r="U109" s="363"/>
      <c r="V109" s="350">
        <v>2008</v>
      </c>
      <c r="W109" s="422">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80">
        <f t="shared" si="16"/>
        <v>75</v>
      </c>
      <c r="C110" s="363"/>
      <c r="D110" s="350">
        <v>2009</v>
      </c>
      <c r="E110" s="422">
        <v>50</v>
      </c>
      <c r="F110" s="363"/>
      <c r="G110" s="350">
        <v>2009</v>
      </c>
      <c r="H110" s="422">
        <v>100</v>
      </c>
      <c r="I110" s="363"/>
      <c r="J110" s="350">
        <v>2009</v>
      </c>
      <c r="K110" s="422">
        <v>100</v>
      </c>
      <c r="L110" s="363"/>
      <c r="M110" s="350">
        <v>2009</v>
      </c>
      <c r="N110" s="422">
        <v>50</v>
      </c>
      <c r="O110" s="363"/>
      <c r="P110" s="350">
        <v>2009</v>
      </c>
      <c r="Q110" s="422">
        <v>100</v>
      </c>
      <c r="R110" s="363"/>
      <c r="S110" s="350">
        <v>2009</v>
      </c>
      <c r="T110" s="422">
        <v>0</v>
      </c>
      <c r="U110" s="363"/>
      <c r="V110" s="350">
        <v>2009</v>
      </c>
      <c r="W110" s="422">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80">
        <f t="shared" si="16"/>
        <v>75</v>
      </c>
      <c r="C111" s="363"/>
      <c r="D111" s="350">
        <v>2010</v>
      </c>
      <c r="E111" s="422">
        <v>50</v>
      </c>
      <c r="F111" s="363"/>
      <c r="G111" s="350">
        <v>2010</v>
      </c>
      <c r="H111" s="422">
        <v>100</v>
      </c>
      <c r="I111" s="363"/>
      <c r="J111" s="350">
        <v>2010</v>
      </c>
      <c r="K111" s="422">
        <v>100</v>
      </c>
      <c r="L111" s="363"/>
      <c r="M111" s="350">
        <v>2010</v>
      </c>
      <c r="N111" s="422">
        <v>50</v>
      </c>
      <c r="O111" s="363"/>
      <c r="P111" s="350">
        <v>2010</v>
      </c>
      <c r="Q111" s="422">
        <v>100</v>
      </c>
      <c r="R111" s="363"/>
      <c r="S111" s="350">
        <v>2010</v>
      </c>
      <c r="T111" s="422">
        <v>0</v>
      </c>
      <c r="U111" s="363"/>
      <c r="V111" s="350">
        <v>2010</v>
      </c>
      <c r="W111" s="422">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80">
        <f t="shared" si="16"/>
        <v>75</v>
      </c>
      <c r="C112" s="363"/>
      <c r="D112" s="350">
        <v>2011</v>
      </c>
      <c r="E112" s="422">
        <v>50</v>
      </c>
      <c r="F112" s="363"/>
      <c r="G112" s="350">
        <v>2011</v>
      </c>
      <c r="H112" s="422">
        <v>100</v>
      </c>
      <c r="I112" s="363"/>
      <c r="J112" s="350">
        <v>2011</v>
      </c>
      <c r="K112" s="422">
        <v>100</v>
      </c>
      <c r="L112" s="363"/>
      <c r="M112" s="350">
        <v>2011</v>
      </c>
      <c r="N112" s="422">
        <v>50</v>
      </c>
      <c r="O112" s="363"/>
      <c r="P112" s="350">
        <v>2011</v>
      </c>
      <c r="Q112" s="422">
        <v>100</v>
      </c>
      <c r="R112" s="363"/>
      <c r="S112" s="350">
        <v>2011</v>
      </c>
      <c r="T112" s="422">
        <v>0</v>
      </c>
      <c r="U112" s="363"/>
      <c r="V112" s="350">
        <v>2011</v>
      </c>
      <c r="W112" s="422">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80">
        <f t="shared" si="16"/>
        <v>75</v>
      </c>
      <c r="C113" s="363"/>
      <c r="D113" s="350">
        <v>2012</v>
      </c>
      <c r="E113" s="422">
        <v>50</v>
      </c>
      <c r="F113" s="363"/>
      <c r="G113" s="350">
        <v>2012</v>
      </c>
      <c r="H113" s="422">
        <v>100</v>
      </c>
      <c r="I113" s="363"/>
      <c r="J113" s="350">
        <v>2012</v>
      </c>
      <c r="K113" s="422">
        <v>100</v>
      </c>
      <c r="L113" s="363"/>
      <c r="M113" s="350">
        <v>2012</v>
      </c>
      <c r="N113" s="422">
        <v>50</v>
      </c>
      <c r="O113" s="363"/>
      <c r="P113" s="350">
        <v>2012</v>
      </c>
      <c r="Q113" s="422">
        <v>100</v>
      </c>
      <c r="R113" s="363"/>
      <c r="S113" s="350">
        <v>2012</v>
      </c>
      <c r="T113" s="422">
        <v>0</v>
      </c>
      <c r="U113" s="363"/>
      <c r="V113" s="350">
        <v>2012</v>
      </c>
      <c r="W113" s="422">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80">
        <f t="shared" si="16"/>
        <v>75</v>
      </c>
      <c r="C114" s="363"/>
      <c r="D114" s="350">
        <v>2013</v>
      </c>
      <c r="E114" s="422">
        <v>50</v>
      </c>
      <c r="F114" s="363"/>
      <c r="G114" s="350">
        <v>2013</v>
      </c>
      <c r="H114" s="422">
        <v>100</v>
      </c>
      <c r="I114" s="363"/>
      <c r="J114" s="350">
        <v>2013</v>
      </c>
      <c r="K114" s="422">
        <v>100</v>
      </c>
      <c r="L114" s="363"/>
      <c r="M114" s="350">
        <v>2013</v>
      </c>
      <c r="N114" s="422">
        <v>50</v>
      </c>
      <c r="O114" s="363"/>
      <c r="P114" s="350">
        <v>2013</v>
      </c>
      <c r="Q114" s="422">
        <v>100</v>
      </c>
      <c r="R114" s="363"/>
      <c r="S114" s="350">
        <v>2013</v>
      </c>
      <c r="T114" s="422">
        <v>0</v>
      </c>
      <c r="U114" s="363"/>
      <c r="V114" s="350">
        <v>2013</v>
      </c>
      <c r="W114" s="422">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80">
        <f t="shared" ref="B115:B120" si="17">AVERAGE(E115,((H115+K115)/2),((N115+Q115+T115)/3),W115)</f>
        <v>75</v>
      </c>
      <c r="C115" s="39"/>
      <c r="D115" s="43">
        <v>2014</v>
      </c>
      <c r="E115" s="19">
        <v>50</v>
      </c>
      <c r="F115" s="10" t="s">
        <v>499</v>
      </c>
      <c r="G115" s="43">
        <v>2014</v>
      </c>
      <c r="H115" s="19">
        <v>100</v>
      </c>
      <c r="I115" s="10" t="s">
        <v>497</v>
      </c>
      <c r="J115" s="43">
        <v>2014</v>
      </c>
      <c r="K115" s="19">
        <v>100</v>
      </c>
      <c r="L115" s="10" t="s">
        <v>498</v>
      </c>
      <c r="M115" s="43">
        <v>2014</v>
      </c>
      <c r="N115" s="19">
        <v>50</v>
      </c>
      <c r="O115" s="10" t="s">
        <v>496</v>
      </c>
      <c r="P115" s="43">
        <v>2014</v>
      </c>
      <c r="Q115" s="19">
        <v>100</v>
      </c>
      <c r="R115" s="10" t="s">
        <v>495</v>
      </c>
      <c r="S115" s="43">
        <v>2014</v>
      </c>
      <c r="T115" s="19">
        <v>0</v>
      </c>
      <c r="U115" s="10" t="s">
        <v>494</v>
      </c>
      <c r="V115" s="43">
        <v>2014</v>
      </c>
      <c r="W115" s="19">
        <v>100</v>
      </c>
      <c r="X115" s="11" t="s">
        <v>1654</v>
      </c>
    </row>
    <row r="116" spans="1:81" ht="24.75" customHeight="1">
      <c r="A116" s="43">
        <v>2015</v>
      </c>
      <c r="B116" s="80">
        <f t="shared" si="17"/>
        <v>75</v>
      </c>
      <c r="C116" s="80"/>
      <c r="D116" s="43">
        <v>2015</v>
      </c>
      <c r="E116" s="19">
        <v>50</v>
      </c>
      <c r="F116" s="10"/>
      <c r="G116" s="43">
        <v>2015</v>
      </c>
      <c r="H116" s="19">
        <v>100</v>
      </c>
      <c r="I116" s="10"/>
      <c r="J116" s="43">
        <v>2015</v>
      </c>
      <c r="K116" s="19">
        <v>100</v>
      </c>
      <c r="L116" s="10"/>
      <c r="M116" s="43">
        <v>2015</v>
      </c>
      <c r="N116" s="19">
        <v>50</v>
      </c>
      <c r="O116" s="10"/>
      <c r="P116" s="43">
        <v>2015</v>
      </c>
      <c r="Q116" s="19">
        <v>100</v>
      </c>
      <c r="R116" s="10"/>
      <c r="S116" s="43">
        <v>2015</v>
      </c>
      <c r="T116" s="19">
        <v>0</v>
      </c>
      <c r="U116" s="10"/>
      <c r="V116" s="43">
        <v>2015</v>
      </c>
      <c r="W116" s="19">
        <v>100</v>
      </c>
      <c r="X116" s="11"/>
    </row>
    <row r="117" spans="1:81" ht="24.75" customHeight="1">
      <c r="A117" s="43">
        <v>2016</v>
      </c>
      <c r="B117" s="80">
        <f t="shared" si="17"/>
        <v>75</v>
      </c>
      <c r="C117" s="80"/>
      <c r="D117" s="43">
        <v>2016</v>
      </c>
      <c r="E117" s="19">
        <v>50</v>
      </c>
      <c r="F117" s="10"/>
      <c r="G117" s="43">
        <v>2016</v>
      </c>
      <c r="H117" s="19">
        <v>100</v>
      </c>
      <c r="I117" s="10"/>
      <c r="J117" s="43">
        <v>2016</v>
      </c>
      <c r="K117" s="19">
        <v>100</v>
      </c>
      <c r="L117" s="10"/>
      <c r="M117" s="43">
        <v>2016</v>
      </c>
      <c r="N117" s="19">
        <v>50</v>
      </c>
      <c r="O117" s="10"/>
      <c r="P117" s="43">
        <v>2016</v>
      </c>
      <c r="Q117" s="19">
        <v>100</v>
      </c>
      <c r="R117" s="10"/>
      <c r="S117" s="43">
        <v>2016</v>
      </c>
      <c r="T117" s="19">
        <v>0</v>
      </c>
      <c r="U117" s="10"/>
      <c r="V117" s="43">
        <v>2016</v>
      </c>
      <c r="W117" s="19">
        <v>100</v>
      </c>
      <c r="X117" s="11"/>
    </row>
    <row r="118" spans="1:81" ht="24.75" customHeight="1">
      <c r="A118" s="43">
        <v>2017</v>
      </c>
      <c r="B118" s="80">
        <f t="shared" si="17"/>
        <v>75</v>
      </c>
      <c r="C118" s="80"/>
      <c r="D118" s="43">
        <v>2017</v>
      </c>
      <c r="E118" s="19">
        <v>50</v>
      </c>
      <c r="F118" s="10"/>
      <c r="G118" s="43">
        <v>2017</v>
      </c>
      <c r="H118" s="19">
        <v>100</v>
      </c>
      <c r="I118" s="10"/>
      <c r="J118" s="43">
        <v>2017</v>
      </c>
      <c r="K118" s="19">
        <v>100</v>
      </c>
      <c r="L118" s="10"/>
      <c r="M118" s="43">
        <v>2017</v>
      </c>
      <c r="N118" s="19">
        <v>50</v>
      </c>
      <c r="O118" s="10"/>
      <c r="P118" s="43">
        <v>2017</v>
      </c>
      <c r="Q118" s="19">
        <v>100</v>
      </c>
      <c r="R118" s="10"/>
      <c r="S118" s="43">
        <v>2017</v>
      </c>
      <c r="T118" s="19">
        <v>0</v>
      </c>
      <c r="U118" s="10"/>
      <c r="V118" s="43">
        <v>2017</v>
      </c>
      <c r="W118" s="19">
        <v>100</v>
      </c>
      <c r="X118" s="11" t="s">
        <v>358</v>
      </c>
    </row>
    <row r="119" spans="1:81" ht="24.75" customHeight="1">
      <c r="A119" s="43">
        <v>2018</v>
      </c>
      <c r="B119" s="80">
        <f t="shared" si="17"/>
        <v>75</v>
      </c>
      <c r="C119" s="80"/>
      <c r="D119" s="43">
        <v>2018</v>
      </c>
      <c r="E119" s="19">
        <v>50</v>
      </c>
      <c r="F119" s="10"/>
      <c r="G119" s="43">
        <v>2018</v>
      </c>
      <c r="H119" s="19">
        <v>100</v>
      </c>
      <c r="I119" s="10"/>
      <c r="J119" s="43">
        <v>2018</v>
      </c>
      <c r="K119" s="19">
        <v>100</v>
      </c>
      <c r="L119" s="10"/>
      <c r="M119" s="43">
        <v>2018</v>
      </c>
      <c r="N119" s="19">
        <v>50</v>
      </c>
      <c r="O119" s="10"/>
      <c r="P119" s="43">
        <v>2018</v>
      </c>
      <c r="Q119" s="19">
        <v>100</v>
      </c>
      <c r="R119" s="10"/>
      <c r="S119" s="43">
        <v>2018</v>
      </c>
      <c r="T119" s="19">
        <v>0</v>
      </c>
      <c r="U119" s="10"/>
      <c r="V119" s="43">
        <v>2018</v>
      </c>
      <c r="W119" s="19">
        <v>100</v>
      </c>
      <c r="X119" s="11"/>
    </row>
    <row r="120" spans="1:81" ht="24.75" customHeight="1">
      <c r="A120" s="43">
        <v>2019</v>
      </c>
      <c r="B120" s="80">
        <f t="shared" si="17"/>
        <v>75</v>
      </c>
      <c r="C120" s="80"/>
      <c r="D120" s="43">
        <v>2019</v>
      </c>
      <c r="E120" s="19">
        <v>50</v>
      </c>
      <c r="F120" s="10"/>
      <c r="G120" s="43">
        <v>2019</v>
      </c>
      <c r="H120" s="19">
        <v>100</v>
      </c>
      <c r="I120" s="10"/>
      <c r="J120" s="43">
        <v>2019</v>
      </c>
      <c r="K120" s="19">
        <v>100</v>
      </c>
      <c r="L120" s="10"/>
      <c r="M120" s="43">
        <v>2019</v>
      </c>
      <c r="N120" s="19">
        <v>50</v>
      </c>
      <c r="O120" s="10"/>
      <c r="P120" s="43">
        <v>2019</v>
      </c>
      <c r="Q120" s="19">
        <v>100</v>
      </c>
      <c r="R120" s="10"/>
      <c r="S120" s="43">
        <v>2019</v>
      </c>
      <c r="T120" s="19">
        <v>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80">
        <f t="shared" ref="B129:B135" si="18">AVERAGE(E129,H129,K129,Z129)</f>
        <v>77</v>
      </c>
      <c r="C129" s="363"/>
      <c r="D129" s="350">
        <v>2007</v>
      </c>
      <c r="E129" s="422">
        <v>100</v>
      </c>
      <c r="F129" s="363"/>
      <c r="G129" s="350">
        <v>2007</v>
      </c>
      <c r="H129" s="49">
        <v>33</v>
      </c>
      <c r="I129" s="363"/>
      <c r="J129" s="350">
        <v>2007</v>
      </c>
      <c r="K129" s="8">
        <f t="shared" ref="K129:K135" si="19">AVERAGE(N129,Q129,T129,W129)</f>
        <v>75</v>
      </c>
      <c r="L129" s="363"/>
      <c r="M129" s="350">
        <v>2007</v>
      </c>
      <c r="N129" s="363">
        <v>100</v>
      </c>
      <c r="O129" s="363"/>
      <c r="P129" s="350">
        <v>2007</v>
      </c>
      <c r="Q129" s="421">
        <v>100</v>
      </c>
      <c r="R129" s="363"/>
      <c r="S129" s="350">
        <v>2007</v>
      </c>
      <c r="T129" s="421">
        <v>100</v>
      </c>
      <c r="U129" s="363"/>
      <c r="V129" s="350">
        <v>2007</v>
      </c>
      <c r="W129" s="422">
        <v>0</v>
      </c>
      <c r="X129" s="363"/>
      <c r="Y129" s="350">
        <v>2007</v>
      </c>
      <c r="Z129" s="422">
        <v>100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80">
        <f t="shared" si="18"/>
        <v>77</v>
      </c>
      <c r="C130" s="363"/>
      <c r="D130" s="350">
        <v>2008</v>
      </c>
      <c r="E130" s="422">
        <v>100</v>
      </c>
      <c r="F130" s="363"/>
      <c r="G130" s="350">
        <v>2008</v>
      </c>
      <c r="H130" s="49">
        <v>33</v>
      </c>
      <c r="I130" s="363"/>
      <c r="J130" s="350">
        <v>2008</v>
      </c>
      <c r="K130" s="8">
        <f t="shared" si="19"/>
        <v>75</v>
      </c>
      <c r="L130" s="363"/>
      <c r="M130" s="350">
        <v>2008</v>
      </c>
      <c r="N130" s="421">
        <v>100</v>
      </c>
      <c r="O130" s="363"/>
      <c r="P130" s="350">
        <v>2008</v>
      </c>
      <c r="Q130" s="421">
        <v>100</v>
      </c>
      <c r="R130" s="363"/>
      <c r="S130" s="350">
        <v>2008</v>
      </c>
      <c r="T130" s="421">
        <v>100</v>
      </c>
      <c r="U130" s="363"/>
      <c r="V130" s="350">
        <v>2008</v>
      </c>
      <c r="W130" s="422">
        <v>0</v>
      </c>
      <c r="X130" s="363"/>
      <c r="Y130" s="350">
        <v>2008</v>
      </c>
      <c r="Z130" s="422">
        <v>100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80">
        <f t="shared" si="18"/>
        <v>77</v>
      </c>
      <c r="C131" s="363"/>
      <c r="D131" s="350">
        <v>2009</v>
      </c>
      <c r="E131" s="422">
        <v>100</v>
      </c>
      <c r="F131" s="363" t="s">
        <v>4987</v>
      </c>
      <c r="G131" s="350">
        <v>2009</v>
      </c>
      <c r="H131" s="49">
        <v>33</v>
      </c>
      <c r="I131" s="363"/>
      <c r="J131" s="350">
        <v>2009</v>
      </c>
      <c r="K131" s="8">
        <f t="shared" si="19"/>
        <v>75</v>
      </c>
      <c r="L131" s="363"/>
      <c r="M131" s="350">
        <v>2009</v>
      </c>
      <c r="N131" s="421">
        <v>100</v>
      </c>
      <c r="O131" s="363"/>
      <c r="P131" s="350">
        <v>2009</v>
      </c>
      <c r="Q131" s="421">
        <v>100</v>
      </c>
      <c r="R131" s="363"/>
      <c r="S131" s="350">
        <v>2009</v>
      </c>
      <c r="T131" s="421">
        <v>100</v>
      </c>
      <c r="U131" s="363"/>
      <c r="V131" s="350">
        <v>2009</v>
      </c>
      <c r="W131" s="422">
        <v>0</v>
      </c>
      <c r="X131" s="363"/>
      <c r="Y131" s="350">
        <v>2009</v>
      </c>
      <c r="Z131" s="422">
        <v>100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80">
        <f t="shared" si="18"/>
        <v>77</v>
      </c>
      <c r="C132" s="363"/>
      <c r="D132" s="350">
        <v>2010</v>
      </c>
      <c r="E132" s="422">
        <v>100</v>
      </c>
      <c r="F132" s="363"/>
      <c r="G132" s="350">
        <v>2010</v>
      </c>
      <c r="H132" s="49">
        <v>33</v>
      </c>
      <c r="I132" s="363"/>
      <c r="J132" s="350">
        <v>2010</v>
      </c>
      <c r="K132" s="8">
        <f t="shared" si="19"/>
        <v>75</v>
      </c>
      <c r="L132" s="363"/>
      <c r="M132" s="350">
        <v>2010</v>
      </c>
      <c r="N132" s="421">
        <v>100</v>
      </c>
      <c r="O132" s="363"/>
      <c r="P132" s="350">
        <v>2010</v>
      </c>
      <c r="Q132" s="421">
        <v>100</v>
      </c>
      <c r="R132" s="363"/>
      <c r="S132" s="350">
        <v>2010</v>
      </c>
      <c r="T132" s="421">
        <v>100</v>
      </c>
      <c r="U132" s="363"/>
      <c r="V132" s="350">
        <v>2010</v>
      </c>
      <c r="W132" s="422">
        <v>0</v>
      </c>
      <c r="X132" s="363"/>
      <c r="Y132" s="350">
        <v>2010</v>
      </c>
      <c r="Z132" s="422">
        <v>100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80">
        <f t="shared" si="18"/>
        <v>77</v>
      </c>
      <c r="C133" s="363"/>
      <c r="D133" s="350">
        <v>2011</v>
      </c>
      <c r="E133" s="422">
        <v>100</v>
      </c>
      <c r="F133" s="363"/>
      <c r="G133" s="350">
        <v>2011</v>
      </c>
      <c r="H133" s="49">
        <v>33</v>
      </c>
      <c r="I133" s="363"/>
      <c r="J133" s="350">
        <v>2011</v>
      </c>
      <c r="K133" s="8">
        <f t="shared" si="19"/>
        <v>75</v>
      </c>
      <c r="L133" s="363"/>
      <c r="M133" s="350">
        <v>2011</v>
      </c>
      <c r="N133" s="421">
        <v>100</v>
      </c>
      <c r="O133" s="363"/>
      <c r="P133" s="350">
        <v>2011</v>
      </c>
      <c r="Q133" s="421">
        <v>100</v>
      </c>
      <c r="R133" s="363"/>
      <c r="S133" s="350">
        <v>2011</v>
      </c>
      <c r="T133" s="421">
        <v>100</v>
      </c>
      <c r="U133" s="363"/>
      <c r="V133" s="350">
        <v>2011</v>
      </c>
      <c r="W133" s="422">
        <v>0</v>
      </c>
      <c r="X133" s="363"/>
      <c r="Y133" s="350">
        <v>2011</v>
      </c>
      <c r="Z133" s="422">
        <v>100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80">
        <f t="shared" si="18"/>
        <v>77</v>
      </c>
      <c r="C134" s="363"/>
      <c r="D134" s="350">
        <v>2012</v>
      </c>
      <c r="E134" s="422">
        <v>100</v>
      </c>
      <c r="F134" s="363"/>
      <c r="G134" s="350">
        <v>2012</v>
      </c>
      <c r="H134" s="49">
        <v>33</v>
      </c>
      <c r="I134" s="363"/>
      <c r="J134" s="350">
        <v>2012</v>
      </c>
      <c r="K134" s="8">
        <f t="shared" si="19"/>
        <v>75</v>
      </c>
      <c r="L134" s="363"/>
      <c r="M134" s="350">
        <v>2012</v>
      </c>
      <c r="N134" s="421">
        <v>100</v>
      </c>
      <c r="O134" s="363"/>
      <c r="P134" s="350">
        <v>2012</v>
      </c>
      <c r="Q134" s="421">
        <v>100</v>
      </c>
      <c r="R134" s="363"/>
      <c r="S134" s="350">
        <v>2012</v>
      </c>
      <c r="T134" s="421">
        <v>100</v>
      </c>
      <c r="U134" s="363" t="s">
        <v>4990</v>
      </c>
      <c r="V134" s="350">
        <v>2012</v>
      </c>
      <c r="W134" s="422">
        <v>0</v>
      </c>
      <c r="X134" s="363"/>
      <c r="Y134" s="350">
        <v>2012</v>
      </c>
      <c r="Z134" s="422">
        <v>100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80">
        <f t="shared" si="18"/>
        <v>64.5</v>
      </c>
      <c r="C135" s="363"/>
      <c r="D135" s="350">
        <v>2013</v>
      </c>
      <c r="E135" s="422">
        <v>100</v>
      </c>
      <c r="F135" s="363" t="s">
        <v>4986</v>
      </c>
      <c r="G135" s="350">
        <v>2013</v>
      </c>
      <c r="H135" s="49">
        <v>33</v>
      </c>
      <c r="I135" s="363"/>
      <c r="J135" s="350">
        <v>2013</v>
      </c>
      <c r="K135" s="8">
        <f t="shared" si="19"/>
        <v>25</v>
      </c>
      <c r="L135" s="363"/>
      <c r="M135" s="350">
        <v>2013</v>
      </c>
      <c r="N135" s="363">
        <v>50</v>
      </c>
      <c r="O135" s="363"/>
      <c r="P135" s="350">
        <v>2013</v>
      </c>
      <c r="Q135" s="363">
        <v>50</v>
      </c>
      <c r="R135" s="363" t="s">
        <v>4988</v>
      </c>
      <c r="S135" s="350">
        <v>2013</v>
      </c>
      <c r="T135" s="363">
        <v>0</v>
      </c>
      <c r="U135" s="363" t="s">
        <v>4989</v>
      </c>
      <c r="V135" s="350">
        <v>2013</v>
      </c>
      <c r="W135" s="422">
        <v>0</v>
      </c>
      <c r="X135" s="363"/>
      <c r="Y135" s="350">
        <v>2013</v>
      </c>
      <c r="Z135" s="422">
        <v>100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80">
        <f t="shared" ref="B136:B141" si="20">AVERAGE(E136,H136,K136,Z136)</f>
        <v>64.5</v>
      </c>
      <c r="C136" s="80"/>
      <c r="D136" s="43">
        <v>2014</v>
      </c>
      <c r="E136" s="19">
        <v>100</v>
      </c>
      <c r="F136" s="10" t="s">
        <v>493</v>
      </c>
      <c r="G136" s="43">
        <v>2014</v>
      </c>
      <c r="H136" s="49">
        <v>33</v>
      </c>
      <c r="I136" s="10" t="s">
        <v>492</v>
      </c>
      <c r="J136" s="43">
        <v>2014</v>
      </c>
      <c r="K136" s="8">
        <f t="shared" ref="K136:K141" si="21">AVERAGE(N136,Q136,T136,W136)</f>
        <v>25</v>
      </c>
      <c r="L136" s="19"/>
      <c r="M136" s="43">
        <v>2014</v>
      </c>
      <c r="N136" s="19">
        <v>50</v>
      </c>
      <c r="O136" s="10" t="s">
        <v>491</v>
      </c>
      <c r="P136" s="43">
        <v>2014</v>
      </c>
      <c r="Q136" s="19">
        <v>50</v>
      </c>
      <c r="R136" s="10" t="s">
        <v>490</v>
      </c>
      <c r="S136" s="43">
        <v>2014</v>
      </c>
      <c r="T136" s="19">
        <v>0</v>
      </c>
      <c r="U136" s="10" t="s">
        <v>489</v>
      </c>
      <c r="V136" s="43">
        <v>2014</v>
      </c>
      <c r="W136" s="19">
        <v>0</v>
      </c>
      <c r="X136" s="10" t="s">
        <v>488</v>
      </c>
      <c r="Y136" s="350">
        <v>2014</v>
      </c>
      <c r="Z136" s="19">
        <v>100</v>
      </c>
      <c r="AA136" s="11" t="s">
        <v>329</v>
      </c>
    </row>
    <row r="137" spans="1:81" ht="24.75" customHeight="1">
      <c r="A137" s="43">
        <v>2015</v>
      </c>
      <c r="B137" s="80">
        <f t="shared" si="20"/>
        <v>64.5</v>
      </c>
      <c r="C137" s="80"/>
      <c r="D137" s="43">
        <v>2015</v>
      </c>
      <c r="E137" s="19">
        <v>100</v>
      </c>
      <c r="F137" s="10"/>
      <c r="G137" s="43">
        <v>2015</v>
      </c>
      <c r="H137" s="49">
        <v>33</v>
      </c>
      <c r="I137" s="10"/>
      <c r="J137" s="43">
        <v>2015</v>
      </c>
      <c r="K137" s="8">
        <f t="shared" si="21"/>
        <v>25</v>
      </c>
      <c r="L137" s="19"/>
      <c r="M137" s="43">
        <v>2015</v>
      </c>
      <c r="N137" s="19">
        <v>50</v>
      </c>
      <c r="O137" s="10"/>
      <c r="P137" s="43">
        <v>2015</v>
      </c>
      <c r="Q137" s="19">
        <v>50</v>
      </c>
      <c r="R137" s="10"/>
      <c r="S137" s="43">
        <v>2015</v>
      </c>
      <c r="T137" s="19">
        <v>0</v>
      </c>
      <c r="U137" s="10"/>
      <c r="V137" s="43">
        <v>2015</v>
      </c>
      <c r="W137" s="19">
        <v>0</v>
      </c>
      <c r="X137" s="10"/>
      <c r="Y137" s="350">
        <v>2015</v>
      </c>
      <c r="Z137" s="19">
        <v>100</v>
      </c>
      <c r="AA137" s="11"/>
    </row>
    <row r="138" spans="1:81" ht="24.75" customHeight="1">
      <c r="A138" s="43">
        <v>2016</v>
      </c>
      <c r="B138" s="80">
        <f t="shared" si="20"/>
        <v>64.5</v>
      </c>
      <c r="C138" s="80"/>
      <c r="D138" s="43">
        <v>2016</v>
      </c>
      <c r="E138" s="19">
        <v>100</v>
      </c>
      <c r="F138" s="10"/>
      <c r="G138" s="43">
        <v>2016</v>
      </c>
      <c r="H138" s="49">
        <v>33</v>
      </c>
      <c r="I138" s="10"/>
      <c r="J138" s="43">
        <v>2016</v>
      </c>
      <c r="K138" s="8">
        <f t="shared" si="21"/>
        <v>25</v>
      </c>
      <c r="L138" s="19"/>
      <c r="M138" s="43">
        <v>2016</v>
      </c>
      <c r="N138" s="19">
        <v>50</v>
      </c>
      <c r="O138" s="10"/>
      <c r="P138" s="43">
        <v>2016</v>
      </c>
      <c r="Q138" s="19">
        <v>50</v>
      </c>
      <c r="R138" s="10"/>
      <c r="S138" s="43">
        <v>2016</v>
      </c>
      <c r="T138" s="19">
        <v>0</v>
      </c>
      <c r="U138" s="10"/>
      <c r="V138" s="43">
        <v>2016</v>
      </c>
      <c r="W138" s="19">
        <v>0</v>
      </c>
      <c r="X138" s="10"/>
      <c r="Y138" s="350">
        <v>2016</v>
      </c>
      <c r="Z138" s="19">
        <v>100</v>
      </c>
      <c r="AA138" s="11"/>
    </row>
    <row r="139" spans="1:81" ht="24.75" customHeight="1">
      <c r="A139" s="43">
        <v>2017</v>
      </c>
      <c r="B139" s="80">
        <f t="shared" si="20"/>
        <v>64.5</v>
      </c>
      <c r="C139" s="80"/>
      <c r="D139" s="43">
        <v>2017</v>
      </c>
      <c r="E139" s="19">
        <v>100</v>
      </c>
      <c r="F139" s="10"/>
      <c r="G139" s="43">
        <v>2017</v>
      </c>
      <c r="H139" s="49">
        <v>33</v>
      </c>
      <c r="I139" s="10"/>
      <c r="J139" s="43">
        <v>2017</v>
      </c>
      <c r="K139" s="8">
        <f t="shared" si="21"/>
        <v>25</v>
      </c>
      <c r="L139" s="19"/>
      <c r="M139" s="43">
        <v>2017</v>
      </c>
      <c r="N139" s="19">
        <v>50</v>
      </c>
      <c r="O139" s="10"/>
      <c r="P139" s="43">
        <v>2017</v>
      </c>
      <c r="Q139" s="19">
        <v>50</v>
      </c>
      <c r="R139" s="10"/>
      <c r="S139" s="43">
        <v>2017</v>
      </c>
      <c r="T139" s="19">
        <v>0</v>
      </c>
      <c r="U139" s="10"/>
      <c r="V139" s="43">
        <v>2017</v>
      </c>
      <c r="W139" s="19">
        <v>0</v>
      </c>
      <c r="X139" s="10"/>
      <c r="Y139" s="350">
        <v>2017</v>
      </c>
      <c r="Z139" s="19">
        <v>100</v>
      </c>
      <c r="AA139" s="11"/>
    </row>
    <row r="140" spans="1:81" ht="24.75" customHeight="1">
      <c r="A140" s="43">
        <v>2018</v>
      </c>
      <c r="B140" s="80">
        <f t="shared" si="20"/>
        <v>64.5</v>
      </c>
      <c r="C140" s="80"/>
      <c r="D140" s="43">
        <v>2018</v>
      </c>
      <c r="E140" s="19">
        <v>100</v>
      </c>
      <c r="F140" s="10"/>
      <c r="G140" s="43">
        <v>2018</v>
      </c>
      <c r="H140" s="49">
        <v>33</v>
      </c>
      <c r="I140" s="10"/>
      <c r="J140" s="43">
        <v>2018</v>
      </c>
      <c r="K140" s="8">
        <f t="shared" si="21"/>
        <v>25</v>
      </c>
      <c r="L140" s="19"/>
      <c r="M140" s="43">
        <v>2018</v>
      </c>
      <c r="N140" s="19">
        <v>50</v>
      </c>
      <c r="O140" s="10"/>
      <c r="P140" s="43">
        <v>2018</v>
      </c>
      <c r="Q140" s="19">
        <v>50</v>
      </c>
      <c r="R140" s="10"/>
      <c r="S140" s="43">
        <v>2018</v>
      </c>
      <c r="T140" s="19">
        <v>0</v>
      </c>
      <c r="U140" s="10"/>
      <c r="V140" s="43">
        <v>2018</v>
      </c>
      <c r="W140" s="19">
        <v>0</v>
      </c>
      <c r="X140" s="10"/>
      <c r="Y140" s="350">
        <v>2018</v>
      </c>
      <c r="Z140" s="19">
        <v>100</v>
      </c>
      <c r="AA140" s="11"/>
    </row>
    <row r="141" spans="1:81" ht="24.75" customHeight="1">
      <c r="A141" s="43">
        <v>2019</v>
      </c>
      <c r="B141" s="80">
        <f t="shared" si="20"/>
        <v>64.5</v>
      </c>
      <c r="C141" s="80"/>
      <c r="D141" s="43">
        <v>2019</v>
      </c>
      <c r="E141" s="19">
        <v>100</v>
      </c>
      <c r="F141" s="10"/>
      <c r="G141" s="43">
        <v>2019</v>
      </c>
      <c r="H141" s="49">
        <v>33</v>
      </c>
      <c r="I141" s="10"/>
      <c r="J141" s="43">
        <v>2019</v>
      </c>
      <c r="K141" s="8">
        <f t="shared" si="21"/>
        <v>25</v>
      </c>
      <c r="L141" s="19"/>
      <c r="M141" s="43">
        <v>2019</v>
      </c>
      <c r="N141" s="19">
        <v>50</v>
      </c>
      <c r="O141" s="10"/>
      <c r="P141" s="43">
        <v>2019</v>
      </c>
      <c r="Q141" s="19">
        <v>50</v>
      </c>
      <c r="R141" s="10"/>
      <c r="S141" s="43">
        <v>2019</v>
      </c>
      <c r="T141" s="19">
        <v>0</v>
      </c>
      <c r="U141" s="10"/>
      <c r="V141" s="43">
        <v>2019</v>
      </c>
      <c r="W141" s="19">
        <v>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4785</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01">
        <f t="shared" ref="B150:B156" si="22">AVERAGE(E150,H150, W150,((Z150+AC150+AF150)/3))</f>
        <v>100</v>
      </c>
      <c r="C150" s="363"/>
      <c r="D150" s="350">
        <v>2007</v>
      </c>
      <c r="E150" s="422">
        <v>100</v>
      </c>
      <c r="F150" s="363"/>
      <c r="G150" s="350">
        <v>2007</v>
      </c>
      <c r="H150" s="8">
        <f t="shared" ref="H150:H156" si="23">AVERAGE(K150,N150,Q150,T150)</f>
        <v>100</v>
      </c>
      <c r="I150" s="363"/>
      <c r="J150" s="350">
        <v>2007</v>
      </c>
      <c r="K150" s="422">
        <v>100</v>
      </c>
      <c r="L150" s="363"/>
      <c r="M150" s="350">
        <v>2007</v>
      </c>
      <c r="N150" s="422">
        <v>100</v>
      </c>
      <c r="O150" s="363"/>
      <c r="P150" s="350">
        <v>2007</v>
      </c>
      <c r="Q150" s="422">
        <v>100</v>
      </c>
      <c r="R150" s="363"/>
      <c r="S150" s="350">
        <v>2007</v>
      </c>
      <c r="T150" s="422">
        <v>100</v>
      </c>
      <c r="U150" s="363"/>
      <c r="V150" s="350">
        <v>2007</v>
      </c>
      <c r="W150" s="422">
        <v>100</v>
      </c>
      <c r="X150" s="363"/>
      <c r="Y150" s="350">
        <v>2007</v>
      </c>
      <c r="Z150" s="422">
        <v>100</v>
      </c>
      <c r="AA150" s="363"/>
      <c r="AB150" s="350">
        <v>2007</v>
      </c>
      <c r="AC150" s="422">
        <v>100</v>
      </c>
      <c r="AD150" s="363"/>
      <c r="AE150" s="350">
        <v>2007</v>
      </c>
      <c r="AF150" s="422">
        <v>100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01">
        <f t="shared" si="22"/>
        <v>100</v>
      </c>
      <c r="C151" s="363"/>
      <c r="D151" s="350">
        <v>2008</v>
      </c>
      <c r="E151" s="422">
        <v>100</v>
      </c>
      <c r="F151" s="363"/>
      <c r="G151" s="350">
        <v>2008</v>
      </c>
      <c r="H151" s="8">
        <f t="shared" si="23"/>
        <v>100</v>
      </c>
      <c r="I151" s="363"/>
      <c r="J151" s="350">
        <v>2008</v>
      </c>
      <c r="K151" s="422">
        <v>100</v>
      </c>
      <c r="L151" s="363"/>
      <c r="M151" s="350">
        <v>2008</v>
      </c>
      <c r="N151" s="422">
        <v>100</v>
      </c>
      <c r="O151" s="363"/>
      <c r="P151" s="350">
        <v>2008</v>
      </c>
      <c r="Q151" s="422">
        <v>100</v>
      </c>
      <c r="R151" s="363"/>
      <c r="S151" s="350">
        <v>2008</v>
      </c>
      <c r="T151" s="422">
        <v>100</v>
      </c>
      <c r="U151" s="363"/>
      <c r="V151" s="350">
        <v>2008</v>
      </c>
      <c r="W151" s="422">
        <v>100</v>
      </c>
      <c r="X151" s="363"/>
      <c r="Y151" s="350">
        <v>2008</v>
      </c>
      <c r="Z151" s="422">
        <v>100</v>
      </c>
      <c r="AA151" s="363"/>
      <c r="AB151" s="350">
        <v>2008</v>
      </c>
      <c r="AC151" s="422">
        <v>100</v>
      </c>
      <c r="AD151" s="363"/>
      <c r="AE151" s="350">
        <v>2008</v>
      </c>
      <c r="AF151" s="422">
        <v>100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01">
        <f t="shared" si="22"/>
        <v>100</v>
      </c>
      <c r="C152" s="363"/>
      <c r="D152" s="350">
        <v>2009</v>
      </c>
      <c r="E152" s="422">
        <v>100</v>
      </c>
      <c r="F152" s="363"/>
      <c r="G152" s="350">
        <v>2009</v>
      </c>
      <c r="H152" s="8">
        <f t="shared" si="23"/>
        <v>100</v>
      </c>
      <c r="I152" s="363"/>
      <c r="J152" s="350">
        <v>2009</v>
      </c>
      <c r="K152" s="422">
        <v>100</v>
      </c>
      <c r="L152" s="363"/>
      <c r="M152" s="350">
        <v>2009</v>
      </c>
      <c r="N152" s="422">
        <v>100</v>
      </c>
      <c r="O152" s="363"/>
      <c r="P152" s="350">
        <v>2009</v>
      </c>
      <c r="Q152" s="422">
        <v>100</v>
      </c>
      <c r="R152" s="363"/>
      <c r="S152" s="350">
        <v>2009</v>
      </c>
      <c r="T152" s="422">
        <v>100</v>
      </c>
      <c r="U152" s="363"/>
      <c r="V152" s="350">
        <v>2009</v>
      </c>
      <c r="W152" s="422">
        <v>100</v>
      </c>
      <c r="X152" s="363"/>
      <c r="Y152" s="350">
        <v>2009</v>
      </c>
      <c r="Z152" s="422">
        <v>100</v>
      </c>
      <c r="AA152" s="363"/>
      <c r="AB152" s="350">
        <v>2009</v>
      </c>
      <c r="AC152" s="422">
        <v>100</v>
      </c>
      <c r="AD152" s="363"/>
      <c r="AE152" s="350">
        <v>2009</v>
      </c>
      <c r="AF152" s="422">
        <v>100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01">
        <f t="shared" si="22"/>
        <v>100</v>
      </c>
      <c r="C153" s="363"/>
      <c r="D153" s="350">
        <v>2010</v>
      </c>
      <c r="E153" s="422">
        <v>100</v>
      </c>
      <c r="F153" s="363"/>
      <c r="G153" s="350">
        <v>2010</v>
      </c>
      <c r="H153" s="8">
        <f t="shared" si="23"/>
        <v>100</v>
      </c>
      <c r="I153" s="363"/>
      <c r="J153" s="350">
        <v>2010</v>
      </c>
      <c r="K153" s="422">
        <v>100</v>
      </c>
      <c r="L153" s="363"/>
      <c r="M153" s="350">
        <v>2010</v>
      </c>
      <c r="N153" s="422">
        <v>100</v>
      </c>
      <c r="O153" s="363"/>
      <c r="P153" s="350">
        <v>2010</v>
      </c>
      <c r="Q153" s="422">
        <v>100</v>
      </c>
      <c r="R153" s="363"/>
      <c r="S153" s="350">
        <v>2010</v>
      </c>
      <c r="T153" s="422">
        <v>100</v>
      </c>
      <c r="U153" s="363"/>
      <c r="V153" s="350">
        <v>2010</v>
      </c>
      <c r="W153" s="422">
        <v>100</v>
      </c>
      <c r="X153" s="363"/>
      <c r="Y153" s="350">
        <v>2010</v>
      </c>
      <c r="Z153" s="422">
        <v>100</v>
      </c>
      <c r="AA153" s="363"/>
      <c r="AB153" s="350">
        <v>2010</v>
      </c>
      <c r="AC153" s="422">
        <v>100</v>
      </c>
      <c r="AD153" s="363"/>
      <c r="AE153" s="350">
        <v>2010</v>
      </c>
      <c r="AF153" s="422">
        <v>100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01">
        <f t="shared" si="22"/>
        <v>100</v>
      </c>
      <c r="C154" s="363"/>
      <c r="D154" s="350">
        <v>2011</v>
      </c>
      <c r="E154" s="422">
        <v>100</v>
      </c>
      <c r="F154" s="363"/>
      <c r="G154" s="350">
        <v>2011</v>
      </c>
      <c r="H154" s="8">
        <f t="shared" si="23"/>
        <v>100</v>
      </c>
      <c r="I154" s="363"/>
      <c r="J154" s="350">
        <v>2011</v>
      </c>
      <c r="K154" s="422">
        <v>100</v>
      </c>
      <c r="L154" s="363"/>
      <c r="M154" s="350">
        <v>2011</v>
      </c>
      <c r="N154" s="422">
        <v>100</v>
      </c>
      <c r="O154" s="363"/>
      <c r="P154" s="350">
        <v>2011</v>
      </c>
      <c r="Q154" s="422">
        <v>100</v>
      </c>
      <c r="R154" s="363"/>
      <c r="S154" s="350">
        <v>2011</v>
      </c>
      <c r="T154" s="422">
        <v>100</v>
      </c>
      <c r="U154" s="363"/>
      <c r="V154" s="350">
        <v>2011</v>
      </c>
      <c r="W154" s="422">
        <v>100</v>
      </c>
      <c r="X154" s="363"/>
      <c r="Y154" s="350">
        <v>2011</v>
      </c>
      <c r="Z154" s="422">
        <v>100</v>
      </c>
      <c r="AA154" s="363"/>
      <c r="AB154" s="350">
        <v>2011</v>
      </c>
      <c r="AC154" s="422">
        <v>100</v>
      </c>
      <c r="AD154" s="363"/>
      <c r="AE154" s="350">
        <v>2011</v>
      </c>
      <c r="AF154" s="422">
        <v>100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01">
        <f t="shared" si="22"/>
        <v>100</v>
      </c>
      <c r="C155" s="363"/>
      <c r="D155" s="350">
        <v>2012</v>
      </c>
      <c r="E155" s="422">
        <v>100</v>
      </c>
      <c r="F155" s="363"/>
      <c r="G155" s="350">
        <v>2012</v>
      </c>
      <c r="H155" s="8">
        <f t="shared" si="23"/>
        <v>100</v>
      </c>
      <c r="I155" s="363"/>
      <c r="J155" s="350">
        <v>2012</v>
      </c>
      <c r="K155" s="422">
        <v>100</v>
      </c>
      <c r="L155" s="363"/>
      <c r="M155" s="350">
        <v>2012</v>
      </c>
      <c r="N155" s="422">
        <v>100</v>
      </c>
      <c r="O155" s="363"/>
      <c r="P155" s="350">
        <v>2012</v>
      </c>
      <c r="Q155" s="422">
        <v>100</v>
      </c>
      <c r="R155" s="363"/>
      <c r="S155" s="350">
        <v>2012</v>
      </c>
      <c r="T155" s="422">
        <v>100</v>
      </c>
      <c r="U155" s="363"/>
      <c r="V155" s="350">
        <v>2012</v>
      </c>
      <c r="W155" s="422">
        <v>100</v>
      </c>
      <c r="X155" s="363"/>
      <c r="Y155" s="350">
        <v>2012</v>
      </c>
      <c r="Z155" s="422">
        <v>100</v>
      </c>
      <c r="AA155" s="363"/>
      <c r="AB155" s="350">
        <v>2012</v>
      </c>
      <c r="AC155" s="422">
        <v>100</v>
      </c>
      <c r="AD155" s="363"/>
      <c r="AE155" s="350">
        <v>2012</v>
      </c>
      <c r="AF155" s="422">
        <v>100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01">
        <f t="shared" si="22"/>
        <v>100</v>
      </c>
      <c r="C156" s="363"/>
      <c r="D156" s="350">
        <v>2013</v>
      </c>
      <c r="E156" s="422">
        <v>100</v>
      </c>
      <c r="F156" s="363"/>
      <c r="G156" s="350">
        <v>2013</v>
      </c>
      <c r="H156" s="8">
        <f t="shared" si="23"/>
        <v>100</v>
      </c>
      <c r="I156" s="363"/>
      <c r="J156" s="350">
        <v>2013</v>
      </c>
      <c r="K156" s="422">
        <v>100</v>
      </c>
      <c r="L156" s="363"/>
      <c r="M156" s="350">
        <v>2013</v>
      </c>
      <c r="N156" s="422">
        <v>100</v>
      </c>
      <c r="O156" s="363"/>
      <c r="P156" s="350">
        <v>2013</v>
      </c>
      <c r="Q156" s="422">
        <v>100</v>
      </c>
      <c r="R156" s="363"/>
      <c r="S156" s="350">
        <v>2013</v>
      </c>
      <c r="T156" s="422">
        <v>100</v>
      </c>
      <c r="U156" s="363"/>
      <c r="V156" s="350">
        <v>2013</v>
      </c>
      <c r="W156" s="422">
        <v>100</v>
      </c>
      <c r="X156" s="363"/>
      <c r="Y156" s="350">
        <v>2013</v>
      </c>
      <c r="Z156" s="422">
        <v>100</v>
      </c>
      <c r="AA156" s="363"/>
      <c r="AB156" s="350">
        <v>2013</v>
      </c>
      <c r="AC156" s="422">
        <v>100</v>
      </c>
      <c r="AD156" s="363"/>
      <c r="AE156" s="350">
        <v>2013</v>
      </c>
      <c r="AF156" s="422">
        <v>100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80">
        <f t="shared" ref="B157:B162" si="24">AVERAGE(E157,H157, W157,((Z157+AC157+AF157)/3))</f>
        <v>100</v>
      </c>
      <c r="C157" s="80"/>
      <c r="D157" s="43">
        <v>2014</v>
      </c>
      <c r="E157" s="19">
        <v>100</v>
      </c>
      <c r="F157" s="10" t="s">
        <v>482</v>
      </c>
      <c r="G157" s="43">
        <v>2014</v>
      </c>
      <c r="H157" s="8">
        <f t="shared" ref="H157:H162" si="25">AVERAGE(K157,N157,Q157,T157)</f>
        <v>100</v>
      </c>
      <c r="I157" s="19"/>
      <c r="J157" s="43">
        <v>2014</v>
      </c>
      <c r="K157" s="19">
        <v>100</v>
      </c>
      <c r="L157" s="10" t="s">
        <v>486</v>
      </c>
      <c r="M157" s="43">
        <v>2014</v>
      </c>
      <c r="N157" s="19">
        <v>100</v>
      </c>
      <c r="O157" s="10" t="s">
        <v>481</v>
      </c>
      <c r="P157" s="43">
        <v>2014</v>
      </c>
      <c r="Q157" s="19">
        <v>100</v>
      </c>
      <c r="R157" s="10" t="s">
        <v>480</v>
      </c>
      <c r="S157" s="43">
        <v>2014</v>
      </c>
      <c r="T157" s="19">
        <v>100</v>
      </c>
      <c r="U157" s="10" t="s">
        <v>484</v>
      </c>
      <c r="V157" s="43">
        <v>2014</v>
      </c>
      <c r="W157" s="19">
        <v>100</v>
      </c>
      <c r="X157" s="10" t="s">
        <v>483</v>
      </c>
      <c r="Y157" s="350">
        <v>2014</v>
      </c>
      <c r="Z157" s="19">
        <v>100</v>
      </c>
      <c r="AA157" s="10" t="s">
        <v>485</v>
      </c>
      <c r="AB157" s="350">
        <v>2014</v>
      </c>
      <c r="AC157" s="19">
        <v>100</v>
      </c>
      <c r="AD157" s="10" t="s">
        <v>1655</v>
      </c>
      <c r="AE157" s="350">
        <v>2014</v>
      </c>
      <c r="AF157" s="78">
        <v>100</v>
      </c>
      <c r="AG157" s="11" t="s">
        <v>1656</v>
      </c>
    </row>
    <row r="158" spans="1:81" ht="24.75" customHeight="1">
      <c r="A158" s="43">
        <v>2015</v>
      </c>
      <c r="B158" s="80">
        <f t="shared" si="24"/>
        <v>100</v>
      </c>
      <c r="C158" s="80"/>
      <c r="D158" s="43">
        <v>2015</v>
      </c>
      <c r="E158" s="19">
        <v>100</v>
      </c>
      <c r="F158" s="10"/>
      <c r="G158" s="43">
        <v>2015</v>
      </c>
      <c r="H158" s="8">
        <f t="shared" si="25"/>
        <v>100</v>
      </c>
      <c r="I158" s="19"/>
      <c r="J158" s="43">
        <v>2015</v>
      </c>
      <c r="K158" s="19">
        <v>100</v>
      </c>
      <c r="L158" s="10"/>
      <c r="M158" s="43">
        <v>2015</v>
      </c>
      <c r="N158" s="19">
        <v>100</v>
      </c>
      <c r="O158" s="10"/>
      <c r="P158" s="43">
        <v>2015</v>
      </c>
      <c r="Q158" s="19">
        <v>100</v>
      </c>
      <c r="R158" s="10"/>
      <c r="S158" s="43">
        <v>2015</v>
      </c>
      <c r="T158" s="19">
        <v>100</v>
      </c>
      <c r="U158" s="10"/>
      <c r="V158" s="43">
        <v>2015</v>
      </c>
      <c r="W158" s="19">
        <v>100</v>
      </c>
      <c r="X158" s="10"/>
      <c r="Y158" s="350">
        <v>2015</v>
      </c>
      <c r="Z158" s="19">
        <v>100</v>
      </c>
      <c r="AA158" s="10"/>
      <c r="AB158" s="350">
        <v>2015</v>
      </c>
      <c r="AC158" s="49">
        <v>100</v>
      </c>
      <c r="AD158" s="10"/>
      <c r="AE158" s="350">
        <v>2015</v>
      </c>
      <c r="AF158" s="49">
        <v>100</v>
      </c>
      <c r="AG158" s="11"/>
    </row>
    <row r="159" spans="1:81" ht="24.75" customHeight="1">
      <c r="A159" s="43">
        <v>2016</v>
      </c>
      <c r="B159" s="80">
        <f t="shared" si="24"/>
        <v>100</v>
      </c>
      <c r="C159" s="80"/>
      <c r="D159" s="43">
        <v>2016</v>
      </c>
      <c r="E159" s="19">
        <v>100</v>
      </c>
      <c r="F159" s="10"/>
      <c r="G159" s="43">
        <v>2016</v>
      </c>
      <c r="H159" s="8">
        <f t="shared" si="25"/>
        <v>100</v>
      </c>
      <c r="I159" s="19"/>
      <c r="J159" s="43">
        <v>2016</v>
      </c>
      <c r="K159" s="19">
        <v>100</v>
      </c>
      <c r="L159" s="10" t="s">
        <v>1657</v>
      </c>
      <c r="M159" s="43">
        <v>2016</v>
      </c>
      <c r="N159" s="19">
        <v>100</v>
      </c>
      <c r="O159" s="10"/>
      <c r="P159" s="43">
        <v>2016</v>
      </c>
      <c r="Q159" s="19">
        <v>100</v>
      </c>
      <c r="R159" s="10"/>
      <c r="S159" s="43">
        <v>2016</v>
      </c>
      <c r="T159" s="19">
        <v>100</v>
      </c>
      <c r="U159" s="10"/>
      <c r="V159" s="43">
        <v>2016</v>
      </c>
      <c r="W159" s="19">
        <v>100</v>
      </c>
      <c r="X159" s="10"/>
      <c r="Y159" s="350">
        <v>2016</v>
      </c>
      <c r="Z159" s="19">
        <v>100</v>
      </c>
      <c r="AA159" s="10"/>
      <c r="AB159" s="350">
        <v>2016</v>
      </c>
      <c r="AC159" s="49">
        <v>100</v>
      </c>
      <c r="AD159" s="10"/>
      <c r="AE159" s="350">
        <v>2016</v>
      </c>
      <c r="AF159" s="49">
        <v>100</v>
      </c>
      <c r="AG159" s="11"/>
    </row>
    <row r="160" spans="1:81" ht="24.75" customHeight="1">
      <c r="A160" s="43">
        <v>2017</v>
      </c>
      <c r="B160" s="80">
        <f t="shared" si="24"/>
        <v>100</v>
      </c>
      <c r="C160" s="80"/>
      <c r="D160" s="43">
        <v>2017</v>
      </c>
      <c r="E160" s="19">
        <v>100</v>
      </c>
      <c r="F160" s="10"/>
      <c r="G160" s="43">
        <v>2017</v>
      </c>
      <c r="H160" s="8">
        <f t="shared" si="25"/>
        <v>100</v>
      </c>
      <c r="I160" s="19"/>
      <c r="J160" s="43">
        <v>2017</v>
      </c>
      <c r="K160" s="19">
        <v>100</v>
      </c>
      <c r="L160" s="10" t="s">
        <v>1658</v>
      </c>
      <c r="M160" s="43">
        <v>2017</v>
      </c>
      <c r="N160" s="19">
        <v>100</v>
      </c>
      <c r="O160" s="10"/>
      <c r="P160" s="43">
        <v>2017</v>
      </c>
      <c r="Q160" s="19">
        <v>100</v>
      </c>
      <c r="R160" s="10"/>
      <c r="S160" s="43">
        <v>2017</v>
      </c>
      <c r="T160" s="19">
        <v>100</v>
      </c>
      <c r="U160" s="10"/>
      <c r="V160" s="43">
        <v>2017</v>
      </c>
      <c r="W160" s="19">
        <v>100</v>
      </c>
      <c r="X160" s="10"/>
      <c r="Y160" s="350">
        <v>2017</v>
      </c>
      <c r="Z160" s="19">
        <v>100</v>
      </c>
      <c r="AA160" s="10"/>
      <c r="AB160" s="350">
        <v>2017</v>
      </c>
      <c r="AC160" s="49">
        <v>100</v>
      </c>
      <c r="AD160" s="10"/>
      <c r="AE160" s="350">
        <v>2017</v>
      </c>
      <c r="AF160" s="49">
        <v>100</v>
      </c>
      <c r="AG160" s="11"/>
    </row>
    <row r="161" spans="1:41" ht="24.75" customHeight="1">
      <c r="A161" s="43">
        <v>2018</v>
      </c>
      <c r="B161" s="80">
        <f t="shared" si="24"/>
        <v>100</v>
      </c>
      <c r="C161" s="80"/>
      <c r="D161" s="43">
        <v>2018</v>
      </c>
      <c r="E161" s="19">
        <v>100</v>
      </c>
      <c r="F161" s="10"/>
      <c r="G161" s="43">
        <v>2018</v>
      </c>
      <c r="H161" s="8">
        <f t="shared" si="25"/>
        <v>100</v>
      </c>
      <c r="I161" s="19"/>
      <c r="J161" s="43">
        <v>2018</v>
      </c>
      <c r="K161" s="19">
        <v>100</v>
      </c>
      <c r="L161" s="10"/>
      <c r="M161" s="43">
        <v>2018</v>
      </c>
      <c r="N161" s="19">
        <v>100</v>
      </c>
      <c r="O161" s="10"/>
      <c r="P161" s="43">
        <v>2018</v>
      </c>
      <c r="Q161" s="19">
        <v>100</v>
      </c>
      <c r="R161" s="10"/>
      <c r="S161" s="43">
        <v>2018</v>
      </c>
      <c r="T161" s="19">
        <v>100</v>
      </c>
      <c r="U161" s="10"/>
      <c r="V161" s="43">
        <v>2018</v>
      </c>
      <c r="W161" s="19">
        <v>100</v>
      </c>
      <c r="X161" s="10"/>
      <c r="Y161" s="350">
        <v>2018</v>
      </c>
      <c r="Z161" s="19">
        <v>100</v>
      </c>
      <c r="AA161" s="10"/>
      <c r="AB161" s="350">
        <v>2018</v>
      </c>
      <c r="AC161" s="49">
        <v>100</v>
      </c>
      <c r="AD161" s="10"/>
      <c r="AE161" s="350">
        <v>2018</v>
      </c>
      <c r="AF161" s="49">
        <v>100</v>
      </c>
      <c r="AG161" s="11"/>
    </row>
    <row r="162" spans="1:41" ht="24.75" customHeight="1">
      <c r="A162" s="43">
        <v>2019</v>
      </c>
      <c r="B162" s="80">
        <f t="shared" si="24"/>
        <v>100</v>
      </c>
      <c r="C162" s="80"/>
      <c r="D162" s="43">
        <v>2019</v>
      </c>
      <c r="E162" s="19">
        <v>100</v>
      </c>
      <c r="F162" s="10"/>
      <c r="G162" s="43">
        <v>2019</v>
      </c>
      <c r="H162" s="8">
        <f t="shared" si="25"/>
        <v>100</v>
      </c>
      <c r="I162" s="19"/>
      <c r="J162" s="43">
        <v>2019</v>
      </c>
      <c r="K162" s="19">
        <v>100</v>
      </c>
      <c r="L162" s="10" t="s">
        <v>1659</v>
      </c>
      <c r="M162" s="43">
        <v>2019</v>
      </c>
      <c r="N162" s="19">
        <v>100</v>
      </c>
      <c r="O162" s="10"/>
      <c r="P162" s="43">
        <v>2019</v>
      </c>
      <c r="Q162" s="19">
        <v>100</v>
      </c>
      <c r="R162" s="10"/>
      <c r="S162" s="43">
        <v>2019</v>
      </c>
      <c r="T162" s="19">
        <v>100</v>
      </c>
      <c r="U162" s="10"/>
      <c r="V162" s="43">
        <v>2019</v>
      </c>
      <c r="W162" s="19">
        <v>100</v>
      </c>
      <c r="X162" s="10"/>
      <c r="Y162" s="350">
        <v>2019</v>
      </c>
      <c r="Z162" s="19">
        <v>100</v>
      </c>
      <c r="AA162" s="10"/>
      <c r="AB162" s="350">
        <v>2019</v>
      </c>
      <c r="AC162" s="49">
        <v>100</v>
      </c>
      <c r="AD162" s="10"/>
      <c r="AE162" s="350">
        <v>2019</v>
      </c>
      <c r="AF162" s="49">
        <v>100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62.541666666666664</v>
      </c>
      <c r="C171" s="39"/>
      <c r="D171" s="43">
        <v>2014</v>
      </c>
      <c r="E171" s="8">
        <v>100</v>
      </c>
      <c r="F171" s="67" t="s">
        <v>2855</v>
      </c>
      <c r="G171" s="43">
        <v>2014</v>
      </c>
      <c r="H171" s="8">
        <v>100</v>
      </c>
      <c r="I171" s="11">
        <v>0</v>
      </c>
      <c r="J171" s="43">
        <v>2014</v>
      </c>
      <c r="K171" s="8">
        <v>100</v>
      </c>
      <c r="L171" s="11">
        <v>0</v>
      </c>
      <c r="M171" s="43">
        <v>2014</v>
      </c>
      <c r="N171" s="19">
        <v>50</v>
      </c>
      <c r="O171" s="11" t="s">
        <v>2856</v>
      </c>
      <c r="P171" s="43">
        <v>2014</v>
      </c>
      <c r="Q171" s="8">
        <v>50</v>
      </c>
      <c r="R171" s="11" t="s">
        <v>2857</v>
      </c>
      <c r="S171" s="43">
        <v>2014</v>
      </c>
      <c r="T171" s="19">
        <v>0</v>
      </c>
      <c r="U171" s="11" t="s">
        <v>2858</v>
      </c>
      <c r="V171" s="43">
        <v>2014</v>
      </c>
      <c r="W171" s="19">
        <v>100</v>
      </c>
      <c r="X171" s="11" t="s">
        <v>2859</v>
      </c>
      <c r="Y171" s="43">
        <v>2014</v>
      </c>
      <c r="Z171" s="19">
        <v>67</v>
      </c>
      <c r="AA171" s="11" t="s">
        <v>2860</v>
      </c>
      <c r="AB171" s="43">
        <v>2014</v>
      </c>
      <c r="AC171" s="19">
        <v>100</v>
      </c>
      <c r="AD171" s="11" t="s">
        <v>2861</v>
      </c>
      <c r="AE171" s="43">
        <v>2014</v>
      </c>
      <c r="AF171" s="19">
        <v>0</v>
      </c>
      <c r="AG171" s="67" t="s">
        <v>2862</v>
      </c>
      <c r="AH171" s="43">
        <v>2014</v>
      </c>
      <c r="AI171" s="19">
        <v>100</v>
      </c>
      <c r="AJ171" s="11" t="s">
        <v>2863</v>
      </c>
      <c r="AK171" s="43">
        <v>2014</v>
      </c>
      <c r="AL171" s="19">
        <v>0</v>
      </c>
      <c r="AM171" s="11">
        <v>0</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72.916666666666657</v>
      </c>
      <c r="C176" s="80"/>
      <c r="D176" s="43">
        <v>2019</v>
      </c>
      <c r="E176" s="19">
        <v>100</v>
      </c>
      <c r="F176" s="11" t="s">
        <v>2864</v>
      </c>
      <c r="G176" s="43">
        <v>2019</v>
      </c>
      <c r="H176" s="8">
        <v>100</v>
      </c>
      <c r="I176" s="67">
        <v>0</v>
      </c>
      <c r="J176" s="43">
        <v>2019</v>
      </c>
      <c r="K176" s="19">
        <v>100</v>
      </c>
      <c r="L176" s="11">
        <v>0</v>
      </c>
      <c r="M176" s="43">
        <v>2019</v>
      </c>
      <c r="N176" s="19">
        <v>50</v>
      </c>
      <c r="O176" s="11" t="s">
        <v>2865</v>
      </c>
      <c r="P176" s="43">
        <v>2019</v>
      </c>
      <c r="Q176" s="19">
        <v>50</v>
      </c>
      <c r="R176" s="11" t="s">
        <v>2866</v>
      </c>
      <c r="S176" s="43">
        <v>2019</v>
      </c>
      <c r="T176" s="19">
        <v>0</v>
      </c>
      <c r="U176" s="11" t="s">
        <v>2858</v>
      </c>
      <c r="V176" s="43">
        <v>2019</v>
      </c>
      <c r="W176" s="19">
        <v>100</v>
      </c>
      <c r="X176" s="11" t="s">
        <v>2867</v>
      </c>
      <c r="Y176" s="43">
        <v>2019</v>
      </c>
      <c r="Z176" s="19">
        <v>100</v>
      </c>
      <c r="AA176" s="11" t="s">
        <v>2868</v>
      </c>
      <c r="AB176" s="43">
        <v>2019</v>
      </c>
      <c r="AC176" s="19">
        <v>100</v>
      </c>
      <c r="AD176" s="11" t="s">
        <v>2869</v>
      </c>
      <c r="AE176" s="43">
        <v>2019</v>
      </c>
      <c r="AF176" s="19">
        <v>50</v>
      </c>
      <c r="AG176" s="11" t="s">
        <v>2870</v>
      </c>
      <c r="AH176" s="43">
        <v>2019</v>
      </c>
      <c r="AI176" s="19">
        <v>100</v>
      </c>
      <c r="AJ176" s="11" t="s">
        <v>2871</v>
      </c>
      <c r="AK176" s="43">
        <v>2019</v>
      </c>
      <c r="AL176" s="19">
        <v>0</v>
      </c>
      <c r="AM176" s="11">
        <v>0</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Z19:AA19"/>
    <mergeCell ref="AC18:AD18"/>
    <mergeCell ref="N18:O18"/>
    <mergeCell ref="Q18:R18"/>
    <mergeCell ref="T18:U18"/>
    <mergeCell ref="W18:X18"/>
    <mergeCell ref="Z18:AA18"/>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T21:U21"/>
    <mergeCell ref="B21:C21"/>
    <mergeCell ref="T20:U20"/>
    <mergeCell ref="B18:C18"/>
    <mergeCell ref="E18:F18"/>
    <mergeCell ref="H18:I18"/>
    <mergeCell ref="K18:L18"/>
    <mergeCell ref="T19:U19"/>
    <mergeCell ref="W19:X19"/>
    <mergeCell ref="W21:X21"/>
    <mergeCell ref="Z21:AA21"/>
    <mergeCell ref="AC21:AD21"/>
    <mergeCell ref="E19:F19"/>
    <mergeCell ref="H19:I19"/>
    <mergeCell ref="K19:L19"/>
    <mergeCell ref="N19:O19"/>
    <mergeCell ref="Q19:R19"/>
    <mergeCell ref="W22:X22"/>
    <mergeCell ref="Z22:AA22"/>
    <mergeCell ref="AC20:AD20"/>
    <mergeCell ref="E21:F21"/>
    <mergeCell ref="H21:I21"/>
    <mergeCell ref="K21:L21"/>
    <mergeCell ref="N21:O21"/>
    <mergeCell ref="Q21:R21"/>
    <mergeCell ref="W20:X20"/>
    <mergeCell ref="Z20:AA20"/>
    <mergeCell ref="AC19:AD19"/>
    <mergeCell ref="E20:F20"/>
    <mergeCell ref="H20:I20"/>
    <mergeCell ref="K20:L20"/>
    <mergeCell ref="N20:O20"/>
    <mergeCell ref="Q20:R20"/>
    <mergeCell ref="H22:I22"/>
    <mergeCell ref="K22:L22"/>
    <mergeCell ref="AC22:AD22"/>
    <mergeCell ref="N22:O22"/>
    <mergeCell ref="Q22:R22"/>
    <mergeCell ref="T22:U22"/>
    <mergeCell ref="B39:C39"/>
    <mergeCell ref="E39:F39"/>
    <mergeCell ref="H39:I39"/>
    <mergeCell ref="K39:L39"/>
    <mergeCell ref="N39:O39"/>
    <mergeCell ref="Q39:R39"/>
    <mergeCell ref="T39:U39"/>
    <mergeCell ref="W39:X39"/>
    <mergeCell ref="AR41:AS41"/>
    <mergeCell ref="T42:U42"/>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AF39:AG39"/>
    <mergeCell ref="AI39:AJ39"/>
    <mergeCell ref="AL39:AM39"/>
    <mergeCell ref="AO41:AP41"/>
    <mergeCell ref="E41:F41"/>
    <mergeCell ref="H41:I41"/>
    <mergeCell ref="K41:L41"/>
    <mergeCell ref="N41:O41"/>
    <mergeCell ref="AI41:AJ41"/>
    <mergeCell ref="AL42:AM42"/>
    <mergeCell ref="AO42:AP42"/>
    <mergeCell ref="B42:C42"/>
    <mergeCell ref="E42:F42"/>
    <mergeCell ref="H42:I42"/>
    <mergeCell ref="K42:L42"/>
    <mergeCell ref="N42:O42"/>
    <mergeCell ref="AL62:AM62"/>
    <mergeCell ref="T62:U62"/>
    <mergeCell ref="AI61:AJ61"/>
    <mergeCell ref="AL61:AM61"/>
    <mergeCell ref="AU42:AV42"/>
    <mergeCell ref="AX42:AY42"/>
    <mergeCell ref="AF42:AG42"/>
    <mergeCell ref="AI42:AJ42"/>
    <mergeCell ref="W42:X42"/>
    <mergeCell ref="Z42:AA42"/>
    <mergeCell ref="AC42:AD42"/>
    <mergeCell ref="AO43:AP43"/>
    <mergeCell ref="AR43:AS43"/>
    <mergeCell ref="AU43:AV43"/>
    <mergeCell ref="AR42:AS42"/>
    <mergeCell ref="H63:I63"/>
    <mergeCell ref="K63:L63"/>
    <mergeCell ref="N63:O63"/>
    <mergeCell ref="Q63:R63"/>
    <mergeCell ref="W63:X63"/>
    <mergeCell ref="W62:X62"/>
    <mergeCell ref="AF64:AG64"/>
    <mergeCell ref="AL64:AM64"/>
    <mergeCell ref="AX43:AY43"/>
    <mergeCell ref="Q43:R43"/>
    <mergeCell ref="T43:U43"/>
    <mergeCell ref="W43:X43"/>
    <mergeCell ref="Z43:AA43"/>
    <mergeCell ref="AC43:AD43"/>
    <mergeCell ref="AF43:AG43"/>
    <mergeCell ref="AL60:AM60"/>
    <mergeCell ref="AI64:AJ64"/>
    <mergeCell ref="AC63:AD63"/>
    <mergeCell ref="AF63:AG63"/>
    <mergeCell ref="AI63:AJ63"/>
    <mergeCell ref="AL43:AM43"/>
    <mergeCell ref="Z63:AA63"/>
    <mergeCell ref="Z60:AA60"/>
    <mergeCell ref="AC60:AD60"/>
    <mergeCell ref="T64:U64"/>
    <mergeCell ref="W64:X64"/>
    <mergeCell ref="Z64:AA64"/>
    <mergeCell ref="AC64:AD64"/>
    <mergeCell ref="T63:U63"/>
    <mergeCell ref="B63:C63"/>
    <mergeCell ref="E63:F63"/>
    <mergeCell ref="AL63:AM63"/>
    <mergeCell ref="B43:C43"/>
    <mergeCell ref="E43:F43"/>
    <mergeCell ref="H43:I43"/>
    <mergeCell ref="T60:U60"/>
    <mergeCell ref="W60:X60"/>
    <mergeCell ref="H61:I61"/>
    <mergeCell ref="K61:L61"/>
    <mergeCell ref="N61:O61"/>
    <mergeCell ref="Q61:R61"/>
    <mergeCell ref="T61:U61"/>
    <mergeCell ref="W61:X61"/>
    <mergeCell ref="AC62:AD62"/>
    <mergeCell ref="AF62:AG62"/>
    <mergeCell ref="AI62:AJ62"/>
    <mergeCell ref="K43:L43"/>
    <mergeCell ref="N43:O43"/>
    <mergeCell ref="H62:I62"/>
    <mergeCell ref="K62:L62"/>
    <mergeCell ref="N62:O62"/>
    <mergeCell ref="Q62:R62"/>
    <mergeCell ref="AC61:AD61"/>
    <mergeCell ref="B60:C60"/>
    <mergeCell ref="E60:F60"/>
    <mergeCell ref="H60:I60"/>
    <mergeCell ref="K60:L60"/>
    <mergeCell ref="N60:O60"/>
    <mergeCell ref="Q60:R60"/>
    <mergeCell ref="Z62:AA62"/>
    <mergeCell ref="H81:I81"/>
    <mergeCell ref="K81:L81"/>
    <mergeCell ref="N81:O81"/>
    <mergeCell ref="Q81:R81"/>
    <mergeCell ref="Q64:R64"/>
    <mergeCell ref="K82:L82"/>
    <mergeCell ref="N82:O82"/>
    <mergeCell ref="Q82:R82"/>
    <mergeCell ref="H82:I82"/>
    <mergeCell ref="B80:R80"/>
    <mergeCell ref="B81:C81"/>
    <mergeCell ref="B64:C64"/>
    <mergeCell ref="E64:F64"/>
    <mergeCell ref="H64:I64"/>
    <mergeCell ref="K64:L64"/>
    <mergeCell ref="N64:O64"/>
    <mergeCell ref="E82:F82"/>
    <mergeCell ref="B82:C82"/>
    <mergeCell ref="H83:I83"/>
    <mergeCell ref="K83:L83"/>
    <mergeCell ref="N83:O83"/>
    <mergeCell ref="Q83:R83"/>
    <mergeCell ref="B84:C84"/>
    <mergeCell ref="E84:F84"/>
    <mergeCell ref="H84:I84"/>
    <mergeCell ref="K84:L84"/>
    <mergeCell ref="N84:O84"/>
    <mergeCell ref="Q84:R84"/>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H104:I104"/>
    <mergeCell ref="K104:L104"/>
    <mergeCell ref="N104:O104"/>
    <mergeCell ref="Q104:R104"/>
    <mergeCell ref="T104:U104"/>
    <mergeCell ref="W104:X104"/>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24:I124"/>
    <mergeCell ref="K124:L124"/>
    <mergeCell ref="N124:O124"/>
    <mergeCell ref="Q124:R124"/>
    <mergeCell ref="T124:U124"/>
    <mergeCell ref="W124:X124"/>
    <mergeCell ref="Z127:AA127"/>
    <mergeCell ref="Z124:AA124"/>
    <mergeCell ref="B122:AA122"/>
    <mergeCell ref="B123:C123"/>
    <mergeCell ref="E123:F123"/>
    <mergeCell ref="H123:I123"/>
    <mergeCell ref="K123:L123"/>
    <mergeCell ref="N123:O123"/>
    <mergeCell ref="Q123:R123"/>
    <mergeCell ref="T123:U123"/>
    <mergeCell ref="W123:X123"/>
    <mergeCell ref="Z123:AA123"/>
    <mergeCell ref="E127:F127"/>
    <mergeCell ref="H127:I127"/>
    <mergeCell ref="K127:L127"/>
    <mergeCell ref="N127:O127"/>
    <mergeCell ref="Q127:R127"/>
    <mergeCell ref="T144:U144"/>
    <mergeCell ref="W144:X144"/>
    <mergeCell ref="Z144:AA144"/>
    <mergeCell ref="B125:C125"/>
    <mergeCell ref="E125:F125"/>
    <mergeCell ref="H125:I125"/>
    <mergeCell ref="K125:L125"/>
    <mergeCell ref="N125:O125"/>
    <mergeCell ref="Q125:R125"/>
    <mergeCell ref="T125:U125"/>
    <mergeCell ref="W125:X125"/>
    <mergeCell ref="B126:C126"/>
    <mergeCell ref="E126:F126"/>
    <mergeCell ref="H126:I126"/>
    <mergeCell ref="K126:L126"/>
    <mergeCell ref="N126:O126"/>
    <mergeCell ref="Q126:R126"/>
    <mergeCell ref="Z125:AA125"/>
    <mergeCell ref="AC144:AD144"/>
    <mergeCell ref="AF144:AG144"/>
    <mergeCell ref="T126:U126"/>
    <mergeCell ref="W126:X126"/>
    <mergeCell ref="Z126:AA126"/>
    <mergeCell ref="T127:U127"/>
    <mergeCell ref="W127:X127"/>
    <mergeCell ref="Z145:AA145"/>
    <mergeCell ref="AC145:AD145"/>
    <mergeCell ref="AF145:AG145"/>
    <mergeCell ref="B143:AG143"/>
    <mergeCell ref="B144:C144"/>
    <mergeCell ref="E144:F144"/>
    <mergeCell ref="H144:I144"/>
    <mergeCell ref="K144:L144"/>
    <mergeCell ref="N144:O144"/>
    <mergeCell ref="Q144:R144"/>
    <mergeCell ref="H145:I145"/>
    <mergeCell ref="K145:L145"/>
    <mergeCell ref="N145:O145"/>
    <mergeCell ref="Q145:R145"/>
    <mergeCell ref="T145:U145"/>
    <mergeCell ref="W145:X145"/>
    <mergeCell ref="B127:C127"/>
    <mergeCell ref="B148:C148"/>
    <mergeCell ref="E148:F148"/>
    <mergeCell ref="H148:I148"/>
    <mergeCell ref="K148:L148"/>
    <mergeCell ref="N148:O148"/>
    <mergeCell ref="Q148:R148"/>
    <mergeCell ref="T148:U148"/>
    <mergeCell ref="B146:C146"/>
    <mergeCell ref="E146:F146"/>
    <mergeCell ref="H146:I146"/>
    <mergeCell ref="K146:L146"/>
    <mergeCell ref="N146:O146"/>
    <mergeCell ref="Q146:R146"/>
    <mergeCell ref="W146:X146"/>
    <mergeCell ref="Z146:AA146"/>
    <mergeCell ref="AC146:AD146"/>
    <mergeCell ref="AF146:AG146"/>
    <mergeCell ref="B147:C147"/>
    <mergeCell ref="E147:F147"/>
    <mergeCell ref="H147:I147"/>
    <mergeCell ref="K147:L147"/>
    <mergeCell ref="N147:O147"/>
    <mergeCell ref="Q147:R147"/>
    <mergeCell ref="T146:U146"/>
    <mergeCell ref="W148:X148"/>
    <mergeCell ref="Z148:AA148"/>
    <mergeCell ref="AC148:AD148"/>
    <mergeCell ref="AF148:AG148"/>
    <mergeCell ref="T147:U147"/>
    <mergeCell ref="W147:X147"/>
    <mergeCell ref="Z147:AA147"/>
    <mergeCell ref="AC147:AD147"/>
    <mergeCell ref="AF147:AG147"/>
    <mergeCell ref="AR40:AS40"/>
    <mergeCell ref="AU40:AV40"/>
    <mergeCell ref="AX40:AY40"/>
    <mergeCell ref="B61:C61"/>
    <mergeCell ref="E61:F61"/>
    <mergeCell ref="Z61:AA61"/>
    <mergeCell ref="AF61:AG61"/>
    <mergeCell ref="A1:D1"/>
    <mergeCell ref="B17:AD17"/>
    <mergeCell ref="B38:AY38"/>
    <mergeCell ref="B59:AM59"/>
    <mergeCell ref="AI43:AJ43"/>
    <mergeCell ref="AF60:AG60"/>
    <mergeCell ref="AI60:AJ60"/>
    <mergeCell ref="Q42:R42"/>
    <mergeCell ref="AU41:AV41"/>
    <mergeCell ref="AX41:AY41"/>
    <mergeCell ref="Q41:R41"/>
    <mergeCell ref="T41:U41"/>
    <mergeCell ref="W41:X41"/>
    <mergeCell ref="Z41:AA41"/>
    <mergeCell ref="AC41:AD41"/>
    <mergeCell ref="AF41:AG41"/>
    <mergeCell ref="AL41:AM41"/>
    <mergeCell ref="B103:C103"/>
    <mergeCell ref="E103:F103"/>
    <mergeCell ref="B124:C124"/>
    <mergeCell ref="E124:F124"/>
    <mergeCell ref="B145:C145"/>
    <mergeCell ref="E145:F145"/>
    <mergeCell ref="B40:C40"/>
    <mergeCell ref="E40:F40"/>
    <mergeCell ref="B19:C19"/>
    <mergeCell ref="B105:C105"/>
    <mergeCell ref="E105:F105"/>
    <mergeCell ref="B85:C85"/>
    <mergeCell ref="E85:F85"/>
    <mergeCell ref="B83:C83"/>
    <mergeCell ref="E83:F83"/>
    <mergeCell ref="E81:F81"/>
    <mergeCell ref="B104:C104"/>
    <mergeCell ref="E104:F104"/>
    <mergeCell ref="B62:C62"/>
    <mergeCell ref="E62:F62"/>
    <mergeCell ref="B22:C22"/>
    <mergeCell ref="E22:F22"/>
    <mergeCell ref="B20:C20"/>
    <mergeCell ref="B41:C41"/>
  </mergeCells>
  <hyperlinks>
    <hyperlink ref="AD52" r:id="rId1" display="https://www.vivreenbelgique.be/sejour-en-belgique/accueil-et-integration-des-primo-arrivants" xr:uid="{00000000-0004-0000-0500-000000000000}"/>
    <hyperlink ref="AA157" r:id="rId2" display="https://www.unia.be/en" xr:uid="{00000000-0004-0000-0500-000001000000}"/>
  </hyperlinks>
  <pageMargins left="0.70866141732283472" right="0.70866141732283472" top="0.74803149606299213" bottom="0.74803149606299213" header="0.31496062992125984" footer="0.31496062992125984"/>
  <pageSetup paperSize="9" scale="50" orientation="landscap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0"/>
  <dimension ref="A1:CC176"/>
  <sheetViews>
    <sheetView topLeftCell="A166" zoomScale="110" zoomScaleNormal="110" workbookViewId="0">
      <selection activeCell="A150" sqref="A150:AG152"/>
    </sheetView>
  </sheetViews>
  <sheetFormatPr defaultColWidth="8.85546875" defaultRowHeight="28.3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855468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42.245370370370374</v>
      </c>
    </row>
    <row r="4" spans="1:4" ht="24.75" customHeight="1">
      <c r="A4" s="347">
        <v>2008</v>
      </c>
      <c r="B4" s="229"/>
      <c r="C4" s="229"/>
      <c r="D4" s="229">
        <f t="shared" si="0"/>
        <v>43.171296296296298</v>
      </c>
    </row>
    <row r="5" spans="1:4" ht="24.75" customHeight="1">
      <c r="A5" s="347">
        <v>2009</v>
      </c>
      <c r="B5" s="229"/>
      <c r="C5" s="229"/>
      <c r="D5" s="229">
        <f t="shared" si="0"/>
        <v>43.171296296296298</v>
      </c>
    </row>
    <row r="6" spans="1:4" ht="24.75" customHeight="1">
      <c r="A6" s="347">
        <v>2010</v>
      </c>
      <c r="B6" s="229"/>
      <c r="C6" s="229">
        <f t="shared" ref="C6:C9" si="1">AVERAGE(B27,B48,B69,B90,B111,B132,B153)</f>
        <v>38.818027210884352</v>
      </c>
      <c r="D6" s="229">
        <f t="shared" si="0"/>
        <v>44.097222222222221</v>
      </c>
    </row>
    <row r="7" spans="1:4" ht="24.75" customHeight="1">
      <c r="A7" s="347">
        <v>2011</v>
      </c>
      <c r="B7" s="229"/>
      <c r="C7" s="229">
        <f t="shared" si="1"/>
        <v>37.889455782312929</v>
      </c>
      <c r="D7" s="229">
        <f t="shared" si="0"/>
        <v>43.013888888888886</v>
      </c>
    </row>
    <row r="8" spans="1:4" ht="24.75" customHeight="1">
      <c r="A8" s="347">
        <v>2012</v>
      </c>
      <c r="B8" s="229"/>
      <c r="C8" s="229">
        <f t="shared" si="1"/>
        <v>37.889455782312929</v>
      </c>
      <c r="D8" s="229">
        <f t="shared" si="0"/>
        <v>43.013888888888886</v>
      </c>
    </row>
    <row r="9" spans="1:4" ht="24.75" customHeight="1">
      <c r="A9" s="347">
        <v>2013</v>
      </c>
      <c r="B9" s="229"/>
      <c r="C9" s="229">
        <f t="shared" si="1"/>
        <v>38.413265306122447</v>
      </c>
      <c r="D9" s="229">
        <f t="shared" si="0"/>
        <v>43.625</v>
      </c>
    </row>
    <row r="10" spans="1:4" ht="24.75" customHeight="1">
      <c r="A10" s="38">
        <v>2014</v>
      </c>
      <c r="B10" s="229">
        <f>AVERAGE(B31,B52,B73,B94,B115,B136,B157,B171)</f>
        <v>37.247023809523803</v>
      </c>
      <c r="C10" s="229">
        <f t="shared" ref="C10:C15" si="2">AVERAGE(B31,B52,B73,B94,B115,B136,B157)</f>
        <v>38.413265306122447</v>
      </c>
      <c r="D10" s="229">
        <f t="shared" ref="D10:D15" si="3">AVERAGE(B31,B52,B94,B115,B136,B157)</f>
        <v>43.625</v>
      </c>
    </row>
    <row r="11" spans="1:4" ht="24.75" customHeight="1">
      <c r="A11" s="38">
        <v>2015</v>
      </c>
      <c r="B11" s="229"/>
      <c r="C11" s="229">
        <f t="shared" si="2"/>
        <v>38.413265306122447</v>
      </c>
      <c r="D11" s="229">
        <f t="shared" si="3"/>
        <v>43.625</v>
      </c>
    </row>
    <row r="12" spans="1:4" ht="24.75" customHeight="1">
      <c r="A12" s="38">
        <v>2016</v>
      </c>
      <c r="B12" s="229"/>
      <c r="C12" s="229">
        <f t="shared" si="2"/>
        <v>40.900793650793652</v>
      </c>
      <c r="D12" s="229">
        <f t="shared" si="3"/>
        <v>44.550925925925924</v>
      </c>
    </row>
    <row r="13" spans="1:4" ht="24.75" customHeight="1">
      <c r="A13" s="38">
        <v>2017</v>
      </c>
      <c r="B13" s="229"/>
      <c r="C13" s="229">
        <f t="shared" si="2"/>
        <v>40.447278911564631</v>
      </c>
      <c r="D13" s="229">
        <f t="shared" si="3"/>
        <v>43.625</v>
      </c>
    </row>
    <row r="14" spans="1:4" ht="24.75" customHeight="1">
      <c r="A14" s="38">
        <v>2018</v>
      </c>
      <c r="B14" s="229"/>
      <c r="C14" s="229">
        <f t="shared" si="2"/>
        <v>41.240929705215422</v>
      </c>
      <c r="D14" s="229">
        <f t="shared" si="3"/>
        <v>44.550925925925924</v>
      </c>
    </row>
    <row r="15" spans="1:4" ht="24.75" customHeight="1">
      <c r="A15" s="38">
        <v>2019</v>
      </c>
      <c r="B15" s="229">
        <f>AVERAGE(B36,B57,B78,B99,B120,B141,B162,B176)</f>
        <v>39.721230158730158</v>
      </c>
      <c r="C15" s="229">
        <f t="shared" si="2"/>
        <v>41.240929705215422</v>
      </c>
      <c r="D15" s="229">
        <f t="shared" si="3"/>
        <v>44.550925925925924</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79"/>
      <c r="AF17" s="79"/>
      <c r="AG17" s="79"/>
      <c r="AH17" s="79"/>
      <c r="AI17" s="79"/>
      <c r="AJ17" s="79"/>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4453</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452">
        <v>2007</v>
      </c>
      <c r="B24" s="230">
        <f t="shared" ref="B24:B26" si="4">AVERAGE(E24, H24,K24,N24,Q24,T24,W24,Z24,AC24)</f>
        <v>27.777777777777779</v>
      </c>
      <c r="C24" s="27"/>
      <c r="D24" s="452">
        <v>2007</v>
      </c>
      <c r="E24" s="231">
        <v>0</v>
      </c>
      <c r="F24" s="27" t="s">
        <v>5462</v>
      </c>
      <c r="G24" s="452">
        <v>2007</v>
      </c>
      <c r="H24" s="231">
        <v>50</v>
      </c>
      <c r="I24" s="27"/>
      <c r="J24" s="452">
        <v>2007</v>
      </c>
      <c r="K24" s="231">
        <v>100</v>
      </c>
      <c r="L24" s="27"/>
      <c r="M24" s="452">
        <v>2007</v>
      </c>
      <c r="N24" s="231">
        <v>0</v>
      </c>
      <c r="O24" s="27"/>
      <c r="P24" s="452">
        <v>2007</v>
      </c>
      <c r="Q24" s="27">
        <v>0</v>
      </c>
      <c r="R24" s="27"/>
      <c r="S24" s="452">
        <v>2007</v>
      </c>
      <c r="T24" s="418">
        <v>100</v>
      </c>
      <c r="U24" s="27"/>
      <c r="V24" s="452">
        <v>2007</v>
      </c>
      <c r="W24" s="27">
        <v>0</v>
      </c>
      <c r="X24" s="27"/>
      <c r="Y24" s="452">
        <v>2007</v>
      </c>
      <c r="Z24" s="27">
        <v>0</v>
      </c>
      <c r="AA24" s="27"/>
      <c r="AB24" s="452">
        <v>2007</v>
      </c>
      <c r="AC24" s="27">
        <v>0</v>
      </c>
      <c r="AD24" s="27"/>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452">
        <v>2008</v>
      </c>
      <c r="B25" s="230">
        <f t="shared" si="4"/>
        <v>33.333333333333336</v>
      </c>
      <c r="C25" s="27"/>
      <c r="D25" s="452">
        <v>2008</v>
      </c>
      <c r="E25" s="231">
        <v>0</v>
      </c>
      <c r="F25" s="27"/>
      <c r="G25" s="452">
        <v>2008</v>
      </c>
      <c r="H25" s="231">
        <v>50</v>
      </c>
      <c r="I25" s="27"/>
      <c r="J25" s="452">
        <v>2008</v>
      </c>
      <c r="K25" s="231">
        <v>100</v>
      </c>
      <c r="L25" s="27"/>
      <c r="M25" s="452">
        <v>2008</v>
      </c>
      <c r="N25" s="231">
        <v>50</v>
      </c>
      <c r="O25" s="27" t="s">
        <v>5463</v>
      </c>
      <c r="P25" s="452">
        <v>2008</v>
      </c>
      <c r="Q25" s="27">
        <v>0</v>
      </c>
      <c r="R25" s="27"/>
      <c r="S25" s="452">
        <v>2008</v>
      </c>
      <c r="T25" s="418">
        <v>100</v>
      </c>
      <c r="U25" s="27"/>
      <c r="V25" s="452">
        <v>2008</v>
      </c>
      <c r="W25" s="27">
        <v>0</v>
      </c>
      <c r="X25" s="27"/>
      <c r="Y25" s="452">
        <v>2008</v>
      </c>
      <c r="Z25" s="27">
        <v>0</v>
      </c>
      <c r="AA25" s="27"/>
      <c r="AB25" s="452">
        <v>2008</v>
      </c>
      <c r="AC25" s="27">
        <v>0</v>
      </c>
      <c r="AD25" s="27"/>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452">
        <v>2009</v>
      </c>
      <c r="B26" s="230">
        <f t="shared" si="4"/>
        <v>33.333333333333336</v>
      </c>
      <c r="C26" s="27"/>
      <c r="D26" s="452">
        <v>2009</v>
      </c>
      <c r="E26" s="231">
        <v>0</v>
      </c>
      <c r="F26" s="27"/>
      <c r="G26" s="452">
        <v>2009</v>
      </c>
      <c r="H26" s="231">
        <v>50</v>
      </c>
      <c r="I26" s="27"/>
      <c r="J26" s="452">
        <v>2009</v>
      </c>
      <c r="K26" s="231">
        <v>100</v>
      </c>
      <c r="L26" s="27"/>
      <c r="M26" s="452">
        <v>2009</v>
      </c>
      <c r="N26" s="231">
        <v>50</v>
      </c>
      <c r="O26" s="27"/>
      <c r="P26" s="452">
        <v>2009</v>
      </c>
      <c r="Q26" s="27">
        <v>0</v>
      </c>
      <c r="R26" s="27"/>
      <c r="S26" s="452">
        <v>2009</v>
      </c>
      <c r="T26" s="418">
        <v>100</v>
      </c>
      <c r="U26" s="27"/>
      <c r="V26" s="452">
        <v>2009</v>
      </c>
      <c r="W26" s="27">
        <v>0</v>
      </c>
      <c r="X26" s="27"/>
      <c r="Y26" s="452">
        <v>2009</v>
      </c>
      <c r="Z26" s="27">
        <v>0</v>
      </c>
      <c r="AA26" s="27"/>
      <c r="AB26" s="452">
        <v>2009</v>
      </c>
      <c r="AC26" s="27">
        <v>0</v>
      </c>
      <c r="AD26" s="27"/>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ref="B27:B30" si="5">AVERAGE(E27, H27,K27,N27,Q27,T27,W27,Z27,AC27)</f>
        <v>38.888888888888886</v>
      </c>
      <c r="C27" s="363"/>
      <c r="D27" s="350">
        <v>2010</v>
      </c>
      <c r="E27" s="34">
        <v>50</v>
      </c>
      <c r="F27" s="363" t="s">
        <v>4992</v>
      </c>
      <c r="G27" s="350">
        <v>2010</v>
      </c>
      <c r="H27" s="34">
        <v>50</v>
      </c>
      <c r="I27" s="363"/>
      <c r="J27" s="350">
        <v>2010</v>
      </c>
      <c r="K27" s="34">
        <v>100</v>
      </c>
      <c r="L27" s="363"/>
      <c r="M27" s="350">
        <v>2010</v>
      </c>
      <c r="N27" s="34">
        <v>50</v>
      </c>
      <c r="O27" s="363" t="s">
        <v>4993</v>
      </c>
      <c r="P27" s="350">
        <v>2010</v>
      </c>
      <c r="Q27" s="363">
        <v>0</v>
      </c>
      <c r="R27" s="363"/>
      <c r="S27" s="350">
        <v>2010</v>
      </c>
      <c r="T27" s="422">
        <v>100</v>
      </c>
      <c r="U27" s="363" t="s">
        <v>4995</v>
      </c>
      <c r="V27" s="350">
        <v>2010</v>
      </c>
      <c r="W27" s="34">
        <v>0</v>
      </c>
      <c r="X27" s="363"/>
      <c r="Y27" s="350">
        <v>2010</v>
      </c>
      <c r="Z27" s="34">
        <v>0</v>
      </c>
      <c r="AA27" s="363"/>
      <c r="AB27" s="350">
        <v>2010</v>
      </c>
      <c r="AC27" s="34">
        <v>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5"/>
        <v>38.888888888888886</v>
      </c>
      <c r="C28" s="363"/>
      <c r="D28" s="350">
        <v>2011</v>
      </c>
      <c r="E28" s="34">
        <v>50</v>
      </c>
      <c r="F28" s="363" t="s">
        <v>4991</v>
      </c>
      <c r="G28" s="350">
        <v>2011</v>
      </c>
      <c r="H28" s="34">
        <v>50</v>
      </c>
      <c r="I28" s="363"/>
      <c r="J28" s="350">
        <v>2011</v>
      </c>
      <c r="K28" s="34">
        <v>100</v>
      </c>
      <c r="L28" s="363"/>
      <c r="M28" s="350">
        <v>2011</v>
      </c>
      <c r="N28" s="34">
        <v>50</v>
      </c>
      <c r="O28" s="363"/>
      <c r="P28" s="350">
        <v>2011</v>
      </c>
      <c r="Q28" s="363">
        <v>0</v>
      </c>
      <c r="R28" s="363"/>
      <c r="S28" s="350">
        <v>2011</v>
      </c>
      <c r="T28" s="422">
        <v>100</v>
      </c>
      <c r="U28" s="363"/>
      <c r="V28" s="350">
        <v>2011</v>
      </c>
      <c r="W28" s="34">
        <v>0</v>
      </c>
      <c r="X28" s="363"/>
      <c r="Y28" s="350">
        <v>2011</v>
      </c>
      <c r="Z28" s="34">
        <v>0</v>
      </c>
      <c r="AA28" s="363"/>
      <c r="AB28" s="350">
        <v>2011</v>
      </c>
      <c r="AC28" s="34">
        <v>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5"/>
        <v>38.888888888888886</v>
      </c>
      <c r="C29" s="363"/>
      <c r="D29" s="350">
        <v>2012</v>
      </c>
      <c r="E29" s="34">
        <v>50</v>
      </c>
      <c r="F29" s="363"/>
      <c r="G29" s="350">
        <v>2012</v>
      </c>
      <c r="H29" s="34">
        <v>50</v>
      </c>
      <c r="I29" s="363"/>
      <c r="J29" s="350">
        <v>2012</v>
      </c>
      <c r="K29" s="34">
        <v>100</v>
      </c>
      <c r="L29" s="363"/>
      <c r="M29" s="350">
        <v>2012</v>
      </c>
      <c r="N29" s="34">
        <v>50</v>
      </c>
      <c r="O29" s="363"/>
      <c r="P29" s="350">
        <v>2012</v>
      </c>
      <c r="Q29" s="363">
        <v>0</v>
      </c>
      <c r="R29" s="363"/>
      <c r="S29" s="350">
        <v>2012</v>
      </c>
      <c r="T29" s="422">
        <v>100</v>
      </c>
      <c r="U29" s="363"/>
      <c r="V29" s="350">
        <v>2012</v>
      </c>
      <c r="W29" s="34">
        <v>0</v>
      </c>
      <c r="X29" s="363"/>
      <c r="Y29" s="350">
        <v>2012</v>
      </c>
      <c r="Z29" s="34">
        <v>0</v>
      </c>
      <c r="AA29" s="363"/>
      <c r="AB29" s="350">
        <v>2012</v>
      </c>
      <c r="AC29" s="34">
        <v>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5"/>
        <v>42.555555555555557</v>
      </c>
      <c r="C30" s="363"/>
      <c r="D30" s="350">
        <v>2013</v>
      </c>
      <c r="E30" s="34">
        <v>50</v>
      </c>
      <c r="F30" s="363"/>
      <c r="G30" s="350">
        <v>2013</v>
      </c>
      <c r="H30" s="34">
        <v>50</v>
      </c>
      <c r="I30" s="363"/>
      <c r="J30" s="350">
        <v>2013</v>
      </c>
      <c r="K30" s="34">
        <v>100</v>
      </c>
      <c r="L30" s="363"/>
      <c r="M30" s="350">
        <v>2013</v>
      </c>
      <c r="N30" s="34">
        <v>50</v>
      </c>
      <c r="O30" s="363"/>
      <c r="P30" s="350">
        <v>2013</v>
      </c>
      <c r="Q30" s="422">
        <v>33</v>
      </c>
      <c r="R30" s="363" t="s">
        <v>4994</v>
      </c>
      <c r="S30" s="350">
        <v>2013</v>
      </c>
      <c r="T30" s="422">
        <v>100</v>
      </c>
      <c r="U30" s="363"/>
      <c r="V30" s="350">
        <v>2013</v>
      </c>
      <c r="W30" s="34">
        <v>0</v>
      </c>
      <c r="X30" s="363"/>
      <c r="Y30" s="350">
        <v>2013</v>
      </c>
      <c r="Z30" s="34">
        <v>0</v>
      </c>
      <c r="AA30" s="363"/>
      <c r="AB30" s="350">
        <v>2013</v>
      </c>
      <c r="AC30" s="34">
        <v>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6">AVERAGE(E31, H31,K31,N31,Q31,T31,W31,Z31,AC31)</f>
        <v>42.555555555555557</v>
      </c>
      <c r="C31" s="39"/>
      <c r="D31" s="43">
        <v>2014</v>
      </c>
      <c r="E31" s="34">
        <v>50</v>
      </c>
      <c r="F31" s="10" t="s">
        <v>1916</v>
      </c>
      <c r="G31" s="43">
        <v>2014</v>
      </c>
      <c r="H31" s="34">
        <v>50</v>
      </c>
      <c r="I31" s="10" t="s">
        <v>4454</v>
      </c>
      <c r="J31" s="43">
        <v>2014</v>
      </c>
      <c r="K31" s="34">
        <v>100</v>
      </c>
      <c r="L31" s="10"/>
      <c r="M31" s="43">
        <v>2014</v>
      </c>
      <c r="N31" s="34">
        <v>50</v>
      </c>
      <c r="O31" s="10" t="s">
        <v>1915</v>
      </c>
      <c r="P31" s="43">
        <v>2014</v>
      </c>
      <c r="Q31" s="19">
        <v>33</v>
      </c>
      <c r="R31" s="10" t="s">
        <v>4455</v>
      </c>
      <c r="S31" s="43">
        <v>2014</v>
      </c>
      <c r="T31" s="19">
        <v>100</v>
      </c>
      <c r="U31" s="98" t="s">
        <v>4456</v>
      </c>
      <c r="V31" s="43">
        <v>2014</v>
      </c>
      <c r="W31" s="34">
        <v>0</v>
      </c>
      <c r="X31" s="10"/>
      <c r="Y31" s="350">
        <v>2014</v>
      </c>
      <c r="Z31" s="34">
        <v>0</v>
      </c>
      <c r="AA31" s="10"/>
      <c r="AB31" s="350">
        <v>2014</v>
      </c>
      <c r="AC31" s="34">
        <v>0</v>
      </c>
      <c r="AD31" s="11" t="s">
        <v>1914</v>
      </c>
    </row>
    <row r="32" spans="1:81" ht="24.75" customHeight="1">
      <c r="A32" s="43">
        <v>2015</v>
      </c>
      <c r="B32" s="230">
        <f t="shared" si="6"/>
        <v>42.555555555555557</v>
      </c>
      <c r="C32" s="39"/>
      <c r="D32" s="43">
        <v>2015</v>
      </c>
      <c r="E32" s="34">
        <v>50</v>
      </c>
      <c r="F32" s="10"/>
      <c r="G32" s="43">
        <v>2015</v>
      </c>
      <c r="H32" s="19">
        <v>50</v>
      </c>
      <c r="I32" s="10"/>
      <c r="J32" s="43">
        <v>2015</v>
      </c>
      <c r="K32" s="19">
        <v>100</v>
      </c>
      <c r="L32" s="10"/>
      <c r="M32" s="43">
        <v>2015</v>
      </c>
      <c r="N32" s="19">
        <v>50</v>
      </c>
      <c r="O32" s="10"/>
      <c r="P32" s="43">
        <v>2015</v>
      </c>
      <c r="Q32" s="19">
        <v>33</v>
      </c>
      <c r="R32" s="10"/>
      <c r="S32" s="43">
        <v>2015</v>
      </c>
      <c r="T32" s="34">
        <v>100</v>
      </c>
      <c r="U32" s="10"/>
      <c r="V32" s="43">
        <v>2015</v>
      </c>
      <c r="W32" s="19">
        <v>0</v>
      </c>
      <c r="X32" s="10"/>
      <c r="Y32" s="350">
        <v>2015</v>
      </c>
      <c r="Z32" s="19">
        <v>0</v>
      </c>
      <c r="AA32" s="10"/>
      <c r="AB32" s="350">
        <v>2015</v>
      </c>
      <c r="AC32" s="19">
        <v>0</v>
      </c>
      <c r="AD32" s="11"/>
    </row>
    <row r="33" spans="1:81" ht="24.75" customHeight="1">
      <c r="A33" s="43">
        <v>2016</v>
      </c>
      <c r="B33" s="230">
        <f t="shared" si="6"/>
        <v>48.111111111111114</v>
      </c>
      <c r="C33" s="39"/>
      <c r="D33" s="43">
        <v>2016</v>
      </c>
      <c r="E33" s="19">
        <v>50</v>
      </c>
      <c r="F33" s="10" t="s">
        <v>1913</v>
      </c>
      <c r="G33" s="43">
        <v>2016</v>
      </c>
      <c r="H33" s="19">
        <v>50</v>
      </c>
      <c r="I33" s="10" t="s">
        <v>1912</v>
      </c>
      <c r="J33" s="43">
        <v>2016</v>
      </c>
      <c r="K33" s="19">
        <v>100</v>
      </c>
      <c r="L33" s="10"/>
      <c r="M33" s="43">
        <v>2016</v>
      </c>
      <c r="N33" s="19">
        <v>50</v>
      </c>
      <c r="O33" s="10"/>
      <c r="P33" s="43">
        <v>2016</v>
      </c>
      <c r="Q33" s="19">
        <v>33</v>
      </c>
      <c r="R33" s="10" t="s">
        <v>1911</v>
      </c>
      <c r="S33" s="43">
        <v>2016</v>
      </c>
      <c r="T33" s="34">
        <v>100</v>
      </c>
      <c r="U33" s="10"/>
      <c r="V33" s="43">
        <v>2016</v>
      </c>
      <c r="W33" s="19">
        <v>0</v>
      </c>
      <c r="X33" s="10"/>
      <c r="Y33" s="350">
        <v>2016</v>
      </c>
      <c r="Z33" s="19">
        <v>0</v>
      </c>
      <c r="AA33" s="10"/>
      <c r="AB33" s="350">
        <v>2016</v>
      </c>
      <c r="AC33" s="19">
        <v>50</v>
      </c>
      <c r="AD33" s="11" t="s">
        <v>1910</v>
      </c>
    </row>
    <row r="34" spans="1:81" ht="24.75" customHeight="1">
      <c r="A34" s="43">
        <v>2017</v>
      </c>
      <c r="B34" s="230">
        <f t="shared" si="6"/>
        <v>42.555555555555557</v>
      </c>
      <c r="C34" s="39"/>
      <c r="D34" s="43">
        <v>2017</v>
      </c>
      <c r="E34" s="19">
        <v>50</v>
      </c>
      <c r="F34" s="10"/>
      <c r="G34" s="43">
        <v>2017</v>
      </c>
      <c r="H34" s="19">
        <v>50</v>
      </c>
      <c r="I34" s="10"/>
      <c r="J34" s="43">
        <v>2017</v>
      </c>
      <c r="K34" s="19">
        <v>50</v>
      </c>
      <c r="L34" s="10" t="s">
        <v>1909</v>
      </c>
      <c r="M34" s="43">
        <v>2017</v>
      </c>
      <c r="N34" s="19">
        <v>50</v>
      </c>
      <c r="O34" s="10"/>
      <c r="P34" s="43">
        <v>2017</v>
      </c>
      <c r="Q34" s="19">
        <v>33</v>
      </c>
      <c r="R34" s="10"/>
      <c r="S34" s="43">
        <v>2017</v>
      </c>
      <c r="T34" s="34">
        <v>100</v>
      </c>
      <c r="U34" s="10"/>
      <c r="V34" s="43">
        <v>2017</v>
      </c>
      <c r="W34" s="19">
        <v>0</v>
      </c>
      <c r="X34" s="10"/>
      <c r="Y34" s="350">
        <v>2017</v>
      </c>
      <c r="Z34" s="19">
        <v>0</v>
      </c>
      <c r="AA34" s="10"/>
      <c r="AB34" s="350">
        <v>2017</v>
      </c>
      <c r="AC34" s="19">
        <v>50</v>
      </c>
      <c r="AD34" s="11"/>
    </row>
    <row r="35" spans="1:81" ht="24.75" customHeight="1">
      <c r="A35" s="43">
        <v>2018</v>
      </c>
      <c r="B35" s="230">
        <f t="shared" si="6"/>
        <v>48.111111111111114</v>
      </c>
      <c r="C35" s="39"/>
      <c r="D35" s="43">
        <v>2018</v>
      </c>
      <c r="E35" s="19">
        <v>50</v>
      </c>
      <c r="F35" s="10"/>
      <c r="G35" s="43">
        <v>2018</v>
      </c>
      <c r="H35" s="19">
        <v>50</v>
      </c>
      <c r="I35" s="10"/>
      <c r="J35" s="43">
        <v>2018</v>
      </c>
      <c r="K35" s="19">
        <v>50</v>
      </c>
      <c r="L35" s="10"/>
      <c r="M35" s="43">
        <v>2018</v>
      </c>
      <c r="N35" s="19">
        <v>50</v>
      </c>
      <c r="O35" s="10"/>
      <c r="P35" s="43">
        <v>2018</v>
      </c>
      <c r="Q35" s="19">
        <v>33</v>
      </c>
      <c r="R35" s="10" t="s">
        <v>1908</v>
      </c>
      <c r="S35" s="43">
        <v>2018</v>
      </c>
      <c r="T35" s="34">
        <v>100</v>
      </c>
      <c r="U35" s="10"/>
      <c r="V35" s="43">
        <v>2018</v>
      </c>
      <c r="W35" s="19">
        <v>0</v>
      </c>
      <c r="X35" s="10" t="s">
        <v>1907</v>
      </c>
      <c r="Y35" s="350">
        <v>2018</v>
      </c>
      <c r="Z35" s="19">
        <v>0</v>
      </c>
      <c r="AA35" s="10"/>
      <c r="AB35" s="350">
        <v>2018</v>
      </c>
      <c r="AC35" s="49">
        <v>100</v>
      </c>
      <c r="AD35" s="11" t="s">
        <v>1906</v>
      </c>
    </row>
    <row r="36" spans="1:81" ht="24.75" customHeight="1">
      <c r="A36" s="43">
        <v>2019</v>
      </c>
      <c r="B36" s="230">
        <f t="shared" si="6"/>
        <v>48.111111111111114</v>
      </c>
      <c r="C36" s="39"/>
      <c r="D36" s="43">
        <v>2019</v>
      </c>
      <c r="E36" s="19">
        <v>50</v>
      </c>
      <c r="F36" s="10"/>
      <c r="G36" s="43">
        <v>2019</v>
      </c>
      <c r="H36" s="19">
        <v>50</v>
      </c>
      <c r="I36" s="10"/>
      <c r="J36" s="43">
        <v>2019</v>
      </c>
      <c r="K36" s="19">
        <v>50</v>
      </c>
      <c r="L36" s="10"/>
      <c r="M36" s="43">
        <v>2019</v>
      </c>
      <c r="N36" s="19">
        <v>50</v>
      </c>
      <c r="O36" s="10"/>
      <c r="P36" s="43">
        <v>2019</v>
      </c>
      <c r="Q36" s="19">
        <v>33</v>
      </c>
      <c r="R36" s="10"/>
      <c r="S36" s="43">
        <v>2019</v>
      </c>
      <c r="T36" s="34">
        <v>100</v>
      </c>
      <c r="U36" s="10" t="s">
        <v>1905</v>
      </c>
      <c r="V36" s="43">
        <v>2019</v>
      </c>
      <c r="W36" s="19">
        <v>0</v>
      </c>
      <c r="X36" s="10"/>
      <c r="Y36" s="350">
        <v>2019</v>
      </c>
      <c r="Z36" s="19">
        <v>0</v>
      </c>
      <c r="AA36" s="10"/>
      <c r="AB36" s="350">
        <v>2019</v>
      </c>
      <c r="AC36" s="49">
        <v>100</v>
      </c>
      <c r="AD36" s="11"/>
    </row>
    <row r="37" spans="1:81" ht="24.75" customHeight="1">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240</v>
      </c>
      <c r="X42" s="580"/>
      <c r="Y42" s="350" t="s">
        <v>81</v>
      </c>
      <c r="Z42" s="580" t="s">
        <v>239</v>
      </c>
      <c r="AA42" s="580"/>
      <c r="AB42" s="350" t="s">
        <v>81</v>
      </c>
      <c r="AC42" s="580" t="s">
        <v>238</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95" t="s">
        <v>4435</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4457</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452">
        <v>2007</v>
      </c>
      <c r="B45" s="230">
        <f t="shared" ref="B45:B47" si="7">AVERAGE(E45,H45,K45,T45,AF45,AO45,AU45,AX45,AR45)</f>
        <v>44.444444444444443</v>
      </c>
      <c r="C45" s="27"/>
      <c r="D45" s="452">
        <v>2007</v>
      </c>
      <c r="E45" s="231">
        <v>50</v>
      </c>
      <c r="F45" s="27"/>
      <c r="G45" s="452">
        <v>2007</v>
      </c>
      <c r="H45" s="27">
        <v>0</v>
      </c>
      <c r="I45" s="27"/>
      <c r="J45" s="452">
        <v>2007</v>
      </c>
      <c r="K45" s="418">
        <v>100</v>
      </c>
      <c r="L45" s="27"/>
      <c r="M45" s="452">
        <v>2007</v>
      </c>
      <c r="N45" s="418">
        <v>100</v>
      </c>
      <c r="O45" s="27"/>
      <c r="P45" s="452">
        <v>2007</v>
      </c>
      <c r="Q45" s="418">
        <v>100</v>
      </c>
      <c r="R45" s="27"/>
      <c r="S45" s="452">
        <v>2007</v>
      </c>
      <c r="T45" s="418">
        <v>100</v>
      </c>
      <c r="U45" s="27"/>
      <c r="V45" s="452">
        <v>2007</v>
      </c>
      <c r="W45" s="418">
        <v>100</v>
      </c>
      <c r="X45" s="27"/>
      <c r="Y45" s="452">
        <v>2007</v>
      </c>
      <c r="Z45" s="418">
        <v>100</v>
      </c>
      <c r="AA45" s="27"/>
      <c r="AB45" s="452">
        <v>2007</v>
      </c>
      <c r="AC45" s="418">
        <v>100</v>
      </c>
      <c r="AD45" s="27"/>
      <c r="AE45" s="452">
        <v>2007</v>
      </c>
      <c r="AF45" s="372">
        <f t="shared" ref="AF45:AF47" si="8">0.67*AI45+0.33*AL45</f>
        <v>50</v>
      </c>
      <c r="AG45" s="27"/>
      <c r="AH45" s="452">
        <v>2007</v>
      </c>
      <c r="AI45" s="27">
        <v>50</v>
      </c>
      <c r="AJ45" s="27" t="s">
        <v>5464</v>
      </c>
      <c r="AK45" s="452">
        <v>2007</v>
      </c>
      <c r="AL45" s="27">
        <v>50</v>
      </c>
      <c r="AM45" s="27"/>
      <c r="AN45" s="452">
        <v>2007</v>
      </c>
      <c r="AO45" s="418">
        <v>100</v>
      </c>
      <c r="AP45" s="418" t="s">
        <v>5465</v>
      </c>
      <c r="AQ45" s="452">
        <v>2007</v>
      </c>
      <c r="AR45" s="231">
        <v>0</v>
      </c>
      <c r="AS45" s="27"/>
      <c r="AT45" s="452">
        <v>2007</v>
      </c>
      <c r="AU45" s="231">
        <v>0</v>
      </c>
      <c r="AV45" s="27"/>
      <c r="AW45" s="452">
        <v>2007</v>
      </c>
      <c r="AX45" s="231">
        <v>0</v>
      </c>
      <c r="AY45" s="27"/>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452">
        <v>2008</v>
      </c>
      <c r="B46" s="230">
        <f t="shared" si="7"/>
        <v>44.444444444444443</v>
      </c>
      <c r="C46" s="27"/>
      <c r="D46" s="452">
        <v>2008</v>
      </c>
      <c r="E46" s="231">
        <v>50</v>
      </c>
      <c r="F46" s="27"/>
      <c r="G46" s="452">
        <v>2008</v>
      </c>
      <c r="H46" s="27">
        <v>0</v>
      </c>
      <c r="I46" s="27"/>
      <c r="J46" s="452">
        <v>2008</v>
      </c>
      <c r="K46" s="418">
        <v>100</v>
      </c>
      <c r="L46" s="27"/>
      <c r="M46" s="452">
        <v>2008</v>
      </c>
      <c r="N46" s="418">
        <v>100</v>
      </c>
      <c r="O46" s="27"/>
      <c r="P46" s="452">
        <v>2008</v>
      </c>
      <c r="Q46" s="418">
        <v>100</v>
      </c>
      <c r="R46" s="27"/>
      <c r="S46" s="452">
        <v>2008</v>
      </c>
      <c r="T46" s="418">
        <v>100</v>
      </c>
      <c r="U46" s="27"/>
      <c r="V46" s="452">
        <v>2008</v>
      </c>
      <c r="W46" s="418">
        <v>100</v>
      </c>
      <c r="X46" s="27"/>
      <c r="Y46" s="452">
        <v>2008</v>
      </c>
      <c r="Z46" s="418">
        <v>100</v>
      </c>
      <c r="AA46" s="27"/>
      <c r="AB46" s="452">
        <v>2008</v>
      </c>
      <c r="AC46" s="418">
        <v>100</v>
      </c>
      <c r="AD46" s="27"/>
      <c r="AE46" s="452">
        <v>2008</v>
      </c>
      <c r="AF46" s="372">
        <f t="shared" si="8"/>
        <v>50</v>
      </c>
      <c r="AG46" s="27"/>
      <c r="AH46" s="452">
        <v>2008</v>
      </c>
      <c r="AI46" s="27">
        <v>50</v>
      </c>
      <c r="AJ46" s="27"/>
      <c r="AK46" s="452">
        <v>2008</v>
      </c>
      <c r="AL46" s="27">
        <v>50</v>
      </c>
      <c r="AM46" s="27"/>
      <c r="AN46" s="452">
        <v>2008</v>
      </c>
      <c r="AO46" s="418">
        <v>100</v>
      </c>
      <c r="AP46" s="418"/>
      <c r="AQ46" s="452">
        <v>2008</v>
      </c>
      <c r="AR46" s="231">
        <v>0</v>
      </c>
      <c r="AS46" s="27"/>
      <c r="AT46" s="452">
        <v>2008</v>
      </c>
      <c r="AU46" s="231">
        <v>0</v>
      </c>
      <c r="AV46" s="27"/>
      <c r="AW46" s="452">
        <v>2008</v>
      </c>
      <c r="AX46" s="231">
        <v>0</v>
      </c>
      <c r="AY46" s="27"/>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452">
        <v>2009</v>
      </c>
      <c r="B47" s="230">
        <f t="shared" si="7"/>
        <v>44.444444444444443</v>
      </c>
      <c r="C47" s="27"/>
      <c r="D47" s="452">
        <v>2009</v>
      </c>
      <c r="E47" s="231">
        <v>50</v>
      </c>
      <c r="F47" s="27"/>
      <c r="G47" s="452">
        <v>2009</v>
      </c>
      <c r="H47" s="27">
        <v>0</v>
      </c>
      <c r="I47" s="27"/>
      <c r="J47" s="452">
        <v>2009</v>
      </c>
      <c r="K47" s="418">
        <v>100</v>
      </c>
      <c r="L47" s="27"/>
      <c r="M47" s="452">
        <v>2009</v>
      </c>
      <c r="N47" s="418">
        <v>100</v>
      </c>
      <c r="O47" s="27"/>
      <c r="P47" s="452">
        <v>2009</v>
      </c>
      <c r="Q47" s="418">
        <v>100</v>
      </c>
      <c r="R47" s="27"/>
      <c r="S47" s="452">
        <v>2009</v>
      </c>
      <c r="T47" s="418">
        <v>100</v>
      </c>
      <c r="U47" s="27"/>
      <c r="V47" s="452">
        <v>2009</v>
      </c>
      <c r="W47" s="418">
        <v>100</v>
      </c>
      <c r="X47" s="27"/>
      <c r="Y47" s="452">
        <v>2009</v>
      </c>
      <c r="Z47" s="418">
        <v>100</v>
      </c>
      <c r="AA47" s="27"/>
      <c r="AB47" s="452">
        <v>2009</v>
      </c>
      <c r="AC47" s="418">
        <v>100</v>
      </c>
      <c r="AD47" s="27"/>
      <c r="AE47" s="452">
        <v>2009</v>
      </c>
      <c r="AF47" s="372">
        <f t="shared" si="8"/>
        <v>50</v>
      </c>
      <c r="AG47" s="27"/>
      <c r="AH47" s="452">
        <v>2009</v>
      </c>
      <c r="AI47" s="27">
        <v>50</v>
      </c>
      <c r="AJ47" s="27"/>
      <c r="AK47" s="452">
        <v>2009</v>
      </c>
      <c r="AL47" s="27">
        <v>50</v>
      </c>
      <c r="AM47" s="27"/>
      <c r="AN47" s="452">
        <v>2009</v>
      </c>
      <c r="AO47" s="418">
        <v>100</v>
      </c>
      <c r="AP47" s="418"/>
      <c r="AQ47" s="452">
        <v>2009</v>
      </c>
      <c r="AR47" s="231">
        <v>0</v>
      </c>
      <c r="AS47" s="27"/>
      <c r="AT47" s="452">
        <v>2009</v>
      </c>
      <c r="AU47" s="231">
        <v>0</v>
      </c>
      <c r="AV47" s="27"/>
      <c r="AW47" s="452">
        <v>2009</v>
      </c>
      <c r="AX47" s="231">
        <v>0</v>
      </c>
      <c r="AY47" s="27"/>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ref="B48:B51" si="9">AVERAGE(E48,H48,K48,T48,AF48,AO48,AU48,AX48,AR48)</f>
        <v>44.444444444444443</v>
      </c>
      <c r="C48" s="363"/>
      <c r="D48" s="350">
        <v>2010</v>
      </c>
      <c r="E48" s="34">
        <v>50</v>
      </c>
      <c r="F48" s="363"/>
      <c r="G48" s="350">
        <v>2010</v>
      </c>
      <c r="H48" s="363">
        <v>0</v>
      </c>
      <c r="I48" s="363"/>
      <c r="J48" s="350">
        <v>2010</v>
      </c>
      <c r="K48" s="422">
        <v>100</v>
      </c>
      <c r="L48" s="363"/>
      <c r="M48" s="350">
        <v>2010</v>
      </c>
      <c r="N48" s="422">
        <v>100</v>
      </c>
      <c r="O48" s="363"/>
      <c r="P48" s="350">
        <v>2010</v>
      </c>
      <c r="Q48" s="422">
        <v>100</v>
      </c>
      <c r="R48" s="363"/>
      <c r="S48" s="350">
        <v>2010</v>
      </c>
      <c r="T48" s="422">
        <v>100</v>
      </c>
      <c r="U48" s="363"/>
      <c r="V48" s="350">
        <v>2010</v>
      </c>
      <c r="W48" s="422">
        <v>100</v>
      </c>
      <c r="X48" s="363"/>
      <c r="Y48" s="350">
        <v>2010</v>
      </c>
      <c r="Z48" s="422">
        <v>100</v>
      </c>
      <c r="AA48" s="363"/>
      <c r="AB48" s="350">
        <v>2010</v>
      </c>
      <c r="AC48" s="422">
        <v>100</v>
      </c>
      <c r="AD48" s="363"/>
      <c r="AE48" s="350">
        <v>2010</v>
      </c>
      <c r="AF48" s="243">
        <f t="shared" ref="AF48:AF51" si="10">0.67*AI48+0.33*AL48</f>
        <v>50</v>
      </c>
      <c r="AG48" s="363"/>
      <c r="AH48" s="350">
        <v>2010</v>
      </c>
      <c r="AI48" s="363">
        <v>50</v>
      </c>
      <c r="AJ48" s="363" t="s">
        <v>4997</v>
      </c>
      <c r="AK48" s="350">
        <v>2010</v>
      </c>
      <c r="AL48" s="421">
        <v>50</v>
      </c>
      <c r="AM48" s="363"/>
      <c r="AN48" s="350">
        <v>2010</v>
      </c>
      <c r="AO48" s="363">
        <v>100</v>
      </c>
      <c r="AP48" s="363"/>
      <c r="AQ48" s="350">
        <v>2010</v>
      </c>
      <c r="AR48" s="34">
        <v>0</v>
      </c>
      <c r="AS48" s="363"/>
      <c r="AT48" s="350">
        <v>2010</v>
      </c>
      <c r="AU48" s="34">
        <v>0</v>
      </c>
      <c r="AV48" s="363"/>
      <c r="AW48" s="350">
        <v>2010</v>
      </c>
      <c r="AX48" s="34">
        <v>0</v>
      </c>
      <c r="AY48" s="363" t="s">
        <v>4998</v>
      </c>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9"/>
        <v>37.944444444444443</v>
      </c>
      <c r="C49" s="363"/>
      <c r="D49" s="350">
        <v>2011</v>
      </c>
      <c r="E49" s="34">
        <v>50</v>
      </c>
      <c r="F49" s="363"/>
      <c r="G49" s="350">
        <v>2011</v>
      </c>
      <c r="H49" s="363">
        <v>25</v>
      </c>
      <c r="I49" s="363" t="s">
        <v>4996</v>
      </c>
      <c r="J49" s="350">
        <v>2011</v>
      </c>
      <c r="K49" s="422">
        <v>100</v>
      </c>
      <c r="L49" s="363"/>
      <c r="M49" s="350">
        <v>2011</v>
      </c>
      <c r="N49" s="422">
        <v>100</v>
      </c>
      <c r="O49" s="363"/>
      <c r="P49" s="350">
        <v>2011</v>
      </c>
      <c r="Q49" s="422">
        <v>100</v>
      </c>
      <c r="R49" s="363"/>
      <c r="S49" s="350">
        <v>2011</v>
      </c>
      <c r="T49" s="422">
        <v>100</v>
      </c>
      <c r="U49" s="363"/>
      <c r="V49" s="350">
        <v>2011</v>
      </c>
      <c r="W49" s="422">
        <v>100</v>
      </c>
      <c r="X49" s="363"/>
      <c r="Y49" s="350">
        <v>2011</v>
      </c>
      <c r="Z49" s="422">
        <v>100</v>
      </c>
      <c r="AA49" s="363"/>
      <c r="AB49" s="350">
        <v>2011</v>
      </c>
      <c r="AC49" s="422">
        <v>100</v>
      </c>
      <c r="AD49" s="363"/>
      <c r="AE49" s="350">
        <v>2011</v>
      </c>
      <c r="AF49" s="243">
        <f t="shared" si="10"/>
        <v>16.5</v>
      </c>
      <c r="AG49" s="363"/>
      <c r="AH49" s="350">
        <v>2011</v>
      </c>
      <c r="AI49" s="363">
        <v>0</v>
      </c>
      <c r="AJ49" s="431" t="s">
        <v>4247</v>
      </c>
      <c r="AK49" s="350">
        <v>2011</v>
      </c>
      <c r="AL49" s="421">
        <v>50</v>
      </c>
      <c r="AM49" s="363"/>
      <c r="AN49" s="350">
        <v>2011</v>
      </c>
      <c r="AO49" s="421">
        <v>50</v>
      </c>
      <c r="AP49" s="432" t="s">
        <v>1898</v>
      </c>
      <c r="AQ49" s="350">
        <v>2011</v>
      </c>
      <c r="AR49" s="34">
        <v>0</v>
      </c>
      <c r="AS49" s="363"/>
      <c r="AT49" s="350">
        <v>2011</v>
      </c>
      <c r="AU49" s="34">
        <v>0</v>
      </c>
      <c r="AV49" s="363"/>
      <c r="AW49" s="350">
        <v>2011</v>
      </c>
      <c r="AX49" s="34">
        <v>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9"/>
        <v>37.944444444444443</v>
      </c>
      <c r="C50" s="363"/>
      <c r="D50" s="350">
        <v>2012</v>
      </c>
      <c r="E50" s="34">
        <v>50</v>
      </c>
      <c r="F50" s="363"/>
      <c r="G50" s="350">
        <v>2012</v>
      </c>
      <c r="H50" s="421">
        <v>25</v>
      </c>
      <c r="I50" s="363"/>
      <c r="J50" s="350">
        <v>2012</v>
      </c>
      <c r="K50" s="422">
        <v>100</v>
      </c>
      <c r="L50" s="363"/>
      <c r="M50" s="350">
        <v>2012</v>
      </c>
      <c r="N50" s="422">
        <v>100</v>
      </c>
      <c r="O50" s="363"/>
      <c r="P50" s="350">
        <v>2012</v>
      </c>
      <c r="Q50" s="422">
        <v>100</v>
      </c>
      <c r="R50" s="363"/>
      <c r="S50" s="350">
        <v>2012</v>
      </c>
      <c r="T50" s="422">
        <v>100</v>
      </c>
      <c r="U50" s="363"/>
      <c r="V50" s="350">
        <v>2012</v>
      </c>
      <c r="W50" s="422">
        <v>100</v>
      </c>
      <c r="X50" s="363"/>
      <c r="Y50" s="350">
        <v>2012</v>
      </c>
      <c r="Z50" s="422">
        <v>100</v>
      </c>
      <c r="AA50" s="363"/>
      <c r="AB50" s="350">
        <v>2012</v>
      </c>
      <c r="AC50" s="422">
        <v>100</v>
      </c>
      <c r="AD50" s="363"/>
      <c r="AE50" s="350">
        <v>2012</v>
      </c>
      <c r="AF50" s="243">
        <f t="shared" si="10"/>
        <v>16.5</v>
      </c>
      <c r="AG50" s="363"/>
      <c r="AH50" s="350">
        <v>2012</v>
      </c>
      <c r="AI50" s="363">
        <v>0</v>
      </c>
      <c r="AJ50" s="363"/>
      <c r="AK50" s="350">
        <v>2012</v>
      </c>
      <c r="AL50" s="421">
        <v>50</v>
      </c>
      <c r="AM50" s="363"/>
      <c r="AN50" s="350">
        <v>2012</v>
      </c>
      <c r="AO50" s="421">
        <v>50</v>
      </c>
      <c r="AP50" s="363"/>
      <c r="AQ50" s="350">
        <v>2012</v>
      </c>
      <c r="AR50" s="34">
        <v>0</v>
      </c>
      <c r="AS50" s="363"/>
      <c r="AT50" s="350">
        <v>2012</v>
      </c>
      <c r="AU50" s="34">
        <v>0</v>
      </c>
      <c r="AV50" s="363"/>
      <c r="AW50" s="350">
        <v>2012</v>
      </c>
      <c r="AX50" s="34">
        <v>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9"/>
        <v>37.944444444444443</v>
      </c>
      <c r="C51" s="363"/>
      <c r="D51" s="350">
        <v>2013</v>
      </c>
      <c r="E51" s="34">
        <v>50</v>
      </c>
      <c r="F51" s="363"/>
      <c r="G51" s="350">
        <v>2013</v>
      </c>
      <c r="H51" s="421">
        <v>25</v>
      </c>
      <c r="I51" s="425"/>
      <c r="J51" s="350">
        <v>2013</v>
      </c>
      <c r="K51" s="422">
        <v>100</v>
      </c>
      <c r="L51" s="363"/>
      <c r="M51" s="350">
        <v>2013</v>
      </c>
      <c r="N51" s="422">
        <v>100</v>
      </c>
      <c r="O51" s="363"/>
      <c r="P51" s="350">
        <v>2013</v>
      </c>
      <c r="Q51" s="422">
        <v>100</v>
      </c>
      <c r="R51" s="363"/>
      <c r="S51" s="350">
        <v>2013</v>
      </c>
      <c r="T51" s="422">
        <v>100</v>
      </c>
      <c r="U51" s="363"/>
      <c r="V51" s="350">
        <v>2013</v>
      </c>
      <c r="W51" s="422">
        <v>100</v>
      </c>
      <c r="X51" s="363"/>
      <c r="Y51" s="350">
        <v>2013</v>
      </c>
      <c r="Z51" s="422">
        <v>100</v>
      </c>
      <c r="AA51" s="363"/>
      <c r="AB51" s="350">
        <v>2013</v>
      </c>
      <c r="AC51" s="422">
        <v>100</v>
      </c>
      <c r="AD51" s="363"/>
      <c r="AE51" s="350">
        <v>2013</v>
      </c>
      <c r="AF51" s="243">
        <f t="shared" si="10"/>
        <v>16.5</v>
      </c>
      <c r="AG51" s="363"/>
      <c r="AH51" s="350">
        <v>2013</v>
      </c>
      <c r="AI51" s="363">
        <v>0</v>
      </c>
      <c r="AJ51" s="363"/>
      <c r="AK51" s="350">
        <v>2013</v>
      </c>
      <c r="AL51" s="421">
        <v>50</v>
      </c>
      <c r="AM51" s="363"/>
      <c r="AN51" s="350">
        <v>2013</v>
      </c>
      <c r="AO51" s="421">
        <v>50</v>
      </c>
      <c r="AP51" s="363"/>
      <c r="AQ51" s="350">
        <v>2013</v>
      </c>
      <c r="AR51" s="34">
        <v>0</v>
      </c>
      <c r="AS51" s="363"/>
      <c r="AT51" s="350">
        <v>2013</v>
      </c>
      <c r="AU51" s="34">
        <v>0</v>
      </c>
      <c r="AV51" s="363"/>
      <c r="AW51" s="350">
        <v>2013</v>
      </c>
      <c r="AX51" s="34">
        <v>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s="28" customFormat="1" ht="24.75" customHeight="1">
      <c r="A52" s="43">
        <v>2014</v>
      </c>
      <c r="B52" s="230">
        <f t="shared" ref="B52:B57" si="11">AVERAGE(E52,H52,K52,T52,AF52,AO52,AU52,AX52,AR52)</f>
        <v>37.944444444444443</v>
      </c>
      <c r="C52" s="39"/>
      <c r="D52" s="43">
        <v>2014</v>
      </c>
      <c r="E52" s="34">
        <v>50</v>
      </c>
      <c r="F52" s="10" t="s">
        <v>1904</v>
      </c>
      <c r="G52" s="43">
        <v>2014</v>
      </c>
      <c r="H52" s="19">
        <v>25</v>
      </c>
      <c r="I52" s="10" t="s">
        <v>4458</v>
      </c>
      <c r="J52" s="43">
        <v>2014</v>
      </c>
      <c r="K52" s="19">
        <v>100</v>
      </c>
      <c r="L52" s="10"/>
      <c r="M52" s="43">
        <v>2014</v>
      </c>
      <c r="N52" s="19">
        <v>100</v>
      </c>
      <c r="O52" s="10"/>
      <c r="P52" s="43">
        <v>2014</v>
      </c>
      <c r="Q52" s="19">
        <v>100</v>
      </c>
      <c r="R52" s="10"/>
      <c r="S52" s="43">
        <v>2014</v>
      </c>
      <c r="T52" s="52">
        <v>100</v>
      </c>
      <c r="U52" s="10"/>
      <c r="V52" s="43">
        <v>2014</v>
      </c>
      <c r="W52" s="19">
        <v>100</v>
      </c>
      <c r="X52" s="10"/>
      <c r="Y52" s="350">
        <v>2014</v>
      </c>
      <c r="Z52" s="19">
        <v>100</v>
      </c>
      <c r="AA52" s="99"/>
      <c r="AB52" s="350">
        <v>2014</v>
      </c>
      <c r="AC52" s="19">
        <v>100</v>
      </c>
      <c r="AD52" s="99"/>
      <c r="AE52" s="350">
        <v>2014</v>
      </c>
      <c r="AF52" s="243">
        <f>0.67*AI52+0.33*AL52</f>
        <v>16.5</v>
      </c>
      <c r="AG52" s="10"/>
      <c r="AH52" s="350">
        <v>2014</v>
      </c>
      <c r="AI52" s="33">
        <v>0</v>
      </c>
      <c r="AJ52" s="10" t="s">
        <v>4247</v>
      </c>
      <c r="AK52" s="350">
        <v>2014</v>
      </c>
      <c r="AL52" s="49">
        <v>50</v>
      </c>
      <c r="AM52" s="10" t="s">
        <v>1903</v>
      </c>
      <c r="AN52" s="350">
        <v>2014</v>
      </c>
      <c r="AO52" s="33">
        <v>50</v>
      </c>
      <c r="AP52" s="10" t="s">
        <v>1898</v>
      </c>
      <c r="AQ52" s="350">
        <v>2014</v>
      </c>
      <c r="AR52" s="34">
        <v>0</v>
      </c>
      <c r="AS52" s="10" t="s">
        <v>1902</v>
      </c>
      <c r="AT52" s="350">
        <v>2014</v>
      </c>
      <c r="AU52" s="34">
        <v>0</v>
      </c>
      <c r="AV52" s="10"/>
      <c r="AW52" s="350">
        <v>2014</v>
      </c>
      <c r="AX52" s="34">
        <v>0</v>
      </c>
      <c r="AY52" s="11" t="s">
        <v>1901</v>
      </c>
    </row>
    <row r="53" spans="1:81" ht="24.75" customHeight="1">
      <c r="A53" s="43">
        <v>2015</v>
      </c>
      <c r="B53" s="230">
        <f t="shared" si="11"/>
        <v>37.944444444444443</v>
      </c>
      <c r="C53" s="80"/>
      <c r="D53" s="43">
        <v>2015</v>
      </c>
      <c r="E53" s="19">
        <v>50</v>
      </c>
      <c r="F53" s="10"/>
      <c r="G53" s="43">
        <v>2015</v>
      </c>
      <c r="H53" s="19">
        <v>25</v>
      </c>
      <c r="I53" s="10" t="s">
        <v>1900</v>
      </c>
      <c r="J53" s="43">
        <v>2015</v>
      </c>
      <c r="K53" s="19">
        <v>100</v>
      </c>
      <c r="L53" s="10"/>
      <c r="M53" s="43">
        <v>2015</v>
      </c>
      <c r="N53" s="19">
        <v>100</v>
      </c>
      <c r="O53" s="10"/>
      <c r="P53" s="43">
        <v>2015</v>
      </c>
      <c r="Q53" s="19">
        <v>100</v>
      </c>
      <c r="R53" s="10"/>
      <c r="S53" s="43">
        <v>2015</v>
      </c>
      <c r="T53" s="52">
        <v>100</v>
      </c>
      <c r="U53" s="10"/>
      <c r="V53" s="43">
        <v>2015</v>
      </c>
      <c r="W53" s="19">
        <v>100</v>
      </c>
      <c r="X53" s="10"/>
      <c r="Y53" s="350">
        <v>2015</v>
      </c>
      <c r="Z53" s="19">
        <v>100</v>
      </c>
      <c r="AA53" s="10"/>
      <c r="AB53" s="350">
        <v>2015</v>
      </c>
      <c r="AC53" s="19">
        <v>100</v>
      </c>
      <c r="AD53" s="10"/>
      <c r="AE53" s="350">
        <v>2015</v>
      </c>
      <c r="AF53" s="243">
        <f t="shared" ref="AF53:AF57" si="12">0.67*AI53+0.33*AL53</f>
        <v>16.5</v>
      </c>
      <c r="AG53" s="10"/>
      <c r="AH53" s="350">
        <v>2015</v>
      </c>
      <c r="AI53" s="34">
        <v>0</v>
      </c>
      <c r="AJ53" s="10" t="s">
        <v>1899</v>
      </c>
      <c r="AK53" s="350">
        <v>2015</v>
      </c>
      <c r="AL53" s="49">
        <v>50</v>
      </c>
      <c r="AM53" s="10"/>
      <c r="AN53" s="350">
        <v>2015</v>
      </c>
      <c r="AO53" s="34">
        <v>50</v>
      </c>
      <c r="AP53" s="10"/>
      <c r="AQ53" s="350">
        <v>2015</v>
      </c>
      <c r="AR53" s="34">
        <v>0</v>
      </c>
      <c r="AS53" s="10" t="s">
        <v>1897</v>
      </c>
      <c r="AT53" s="350">
        <v>2015</v>
      </c>
      <c r="AU53" s="34">
        <v>0</v>
      </c>
      <c r="AV53" s="10" t="s">
        <v>1896</v>
      </c>
      <c r="AW53" s="350">
        <v>2015</v>
      </c>
      <c r="AX53" s="19">
        <v>0</v>
      </c>
      <c r="AY53" s="11" t="s">
        <v>1895</v>
      </c>
    </row>
    <row r="54" spans="1:81" ht="24.75" customHeight="1">
      <c r="A54" s="43">
        <v>2016</v>
      </c>
      <c r="B54" s="230">
        <f t="shared" si="11"/>
        <v>37.944444444444443</v>
      </c>
      <c r="C54" s="80"/>
      <c r="D54" s="43">
        <v>2016</v>
      </c>
      <c r="E54" s="19">
        <v>50</v>
      </c>
      <c r="F54" s="10"/>
      <c r="G54" s="43">
        <v>2016</v>
      </c>
      <c r="H54" s="19">
        <v>25</v>
      </c>
      <c r="I54" s="10"/>
      <c r="J54" s="43">
        <v>2016</v>
      </c>
      <c r="K54" s="19">
        <v>100</v>
      </c>
      <c r="L54" s="10"/>
      <c r="M54" s="43">
        <v>2016</v>
      </c>
      <c r="N54" s="19">
        <v>100</v>
      </c>
      <c r="O54" s="10"/>
      <c r="P54" s="43">
        <v>2016</v>
      </c>
      <c r="Q54" s="19">
        <v>100</v>
      </c>
      <c r="R54" s="10"/>
      <c r="S54" s="43">
        <v>2016</v>
      </c>
      <c r="T54" s="52">
        <v>100</v>
      </c>
      <c r="U54" s="10"/>
      <c r="V54" s="43">
        <v>2016</v>
      </c>
      <c r="W54" s="19">
        <v>100</v>
      </c>
      <c r="X54" s="10"/>
      <c r="Y54" s="350">
        <v>2016</v>
      </c>
      <c r="Z54" s="19">
        <v>100</v>
      </c>
      <c r="AA54" s="10"/>
      <c r="AB54" s="350">
        <v>2016</v>
      </c>
      <c r="AC54" s="19">
        <v>100</v>
      </c>
      <c r="AD54" s="10"/>
      <c r="AE54" s="350">
        <v>2016</v>
      </c>
      <c r="AF54" s="243">
        <f t="shared" si="12"/>
        <v>16.5</v>
      </c>
      <c r="AG54" s="10"/>
      <c r="AH54" s="350">
        <v>2016</v>
      </c>
      <c r="AI54" s="34">
        <v>0</v>
      </c>
      <c r="AJ54" s="10"/>
      <c r="AK54" s="350">
        <v>2016</v>
      </c>
      <c r="AL54" s="49">
        <v>50</v>
      </c>
      <c r="AM54" s="10" t="s">
        <v>4459</v>
      </c>
      <c r="AN54" s="350">
        <v>2016</v>
      </c>
      <c r="AO54" s="34">
        <v>50</v>
      </c>
      <c r="AP54" s="10"/>
      <c r="AQ54" s="350">
        <v>2016</v>
      </c>
      <c r="AR54" s="34">
        <v>0</v>
      </c>
      <c r="AS54" s="10"/>
      <c r="AT54" s="350">
        <v>2016</v>
      </c>
      <c r="AU54" s="34">
        <v>0</v>
      </c>
      <c r="AV54" s="10"/>
      <c r="AW54" s="350">
        <v>2016</v>
      </c>
      <c r="AX54" s="19">
        <v>0</v>
      </c>
      <c r="AY54" s="11"/>
    </row>
    <row r="55" spans="1:81" ht="24.75" customHeight="1">
      <c r="A55" s="43">
        <v>2017</v>
      </c>
      <c r="B55" s="230">
        <f t="shared" si="11"/>
        <v>37.944444444444443</v>
      </c>
      <c r="C55" s="80"/>
      <c r="D55" s="43">
        <v>2017</v>
      </c>
      <c r="E55" s="19">
        <v>50</v>
      </c>
      <c r="F55" s="10"/>
      <c r="G55" s="43">
        <v>2017</v>
      </c>
      <c r="H55" s="19">
        <v>25</v>
      </c>
      <c r="I55" s="10"/>
      <c r="J55" s="43">
        <v>2017</v>
      </c>
      <c r="K55" s="19">
        <v>100</v>
      </c>
      <c r="L55" s="10"/>
      <c r="M55" s="43">
        <v>2017</v>
      </c>
      <c r="N55" s="19">
        <v>100</v>
      </c>
      <c r="O55" s="10"/>
      <c r="P55" s="43">
        <v>2017</v>
      </c>
      <c r="Q55" s="19">
        <v>100</v>
      </c>
      <c r="R55" s="10"/>
      <c r="S55" s="43">
        <v>2017</v>
      </c>
      <c r="T55" s="52">
        <v>100</v>
      </c>
      <c r="U55" s="10"/>
      <c r="V55" s="43">
        <v>2017</v>
      </c>
      <c r="W55" s="19">
        <v>100</v>
      </c>
      <c r="X55" s="10"/>
      <c r="Y55" s="350">
        <v>2017</v>
      </c>
      <c r="Z55" s="19">
        <v>100</v>
      </c>
      <c r="AA55" s="10"/>
      <c r="AB55" s="350">
        <v>2017</v>
      </c>
      <c r="AC55" s="19">
        <v>100</v>
      </c>
      <c r="AD55" s="10"/>
      <c r="AE55" s="350">
        <v>2017</v>
      </c>
      <c r="AF55" s="243">
        <f t="shared" si="12"/>
        <v>16.5</v>
      </c>
      <c r="AG55" s="10"/>
      <c r="AH55" s="350">
        <v>2017</v>
      </c>
      <c r="AI55" s="34">
        <v>0</v>
      </c>
      <c r="AJ55" s="10"/>
      <c r="AK55" s="350">
        <v>2017</v>
      </c>
      <c r="AL55" s="49">
        <v>50</v>
      </c>
      <c r="AM55" s="10"/>
      <c r="AN55" s="350">
        <v>2017</v>
      </c>
      <c r="AO55" s="34">
        <v>50</v>
      </c>
      <c r="AP55" s="10"/>
      <c r="AQ55" s="350">
        <v>2017</v>
      </c>
      <c r="AR55" s="34">
        <v>0</v>
      </c>
      <c r="AS55" s="10"/>
      <c r="AT55" s="350">
        <v>2017</v>
      </c>
      <c r="AU55" s="34">
        <v>0</v>
      </c>
      <c r="AV55" s="10"/>
      <c r="AW55" s="350">
        <v>2017</v>
      </c>
      <c r="AX55" s="19">
        <v>0</v>
      </c>
      <c r="AY55" s="11"/>
    </row>
    <row r="56" spans="1:81" ht="24.75" customHeight="1">
      <c r="A56" s="43">
        <v>2018</v>
      </c>
      <c r="B56" s="230">
        <f t="shared" si="11"/>
        <v>37.944444444444443</v>
      </c>
      <c r="C56" s="80"/>
      <c r="D56" s="43">
        <v>2018</v>
      </c>
      <c r="E56" s="19">
        <v>50</v>
      </c>
      <c r="F56" s="10"/>
      <c r="G56" s="43">
        <v>2018</v>
      </c>
      <c r="H56" s="19">
        <v>25</v>
      </c>
      <c r="I56" s="10"/>
      <c r="J56" s="43">
        <v>2018</v>
      </c>
      <c r="K56" s="19">
        <v>100</v>
      </c>
      <c r="L56" s="10"/>
      <c r="M56" s="43">
        <v>2018</v>
      </c>
      <c r="N56" s="19">
        <v>100</v>
      </c>
      <c r="O56" s="10"/>
      <c r="P56" s="43">
        <v>2018</v>
      </c>
      <c r="Q56" s="19">
        <v>100</v>
      </c>
      <c r="R56" s="10"/>
      <c r="S56" s="43">
        <v>2018</v>
      </c>
      <c r="T56" s="52">
        <v>100</v>
      </c>
      <c r="U56" s="10"/>
      <c r="V56" s="43">
        <v>2018</v>
      </c>
      <c r="W56" s="19">
        <v>100</v>
      </c>
      <c r="X56" s="10"/>
      <c r="Y56" s="350">
        <v>2018</v>
      </c>
      <c r="Z56" s="19">
        <v>100</v>
      </c>
      <c r="AA56" s="10"/>
      <c r="AB56" s="350">
        <v>2018</v>
      </c>
      <c r="AC56" s="19">
        <v>100</v>
      </c>
      <c r="AD56" s="10"/>
      <c r="AE56" s="350">
        <v>2018</v>
      </c>
      <c r="AF56" s="243">
        <f t="shared" si="12"/>
        <v>16.5</v>
      </c>
      <c r="AG56" s="10"/>
      <c r="AH56" s="350">
        <v>2018</v>
      </c>
      <c r="AI56" s="34">
        <v>0</v>
      </c>
      <c r="AJ56" s="10"/>
      <c r="AK56" s="350">
        <v>2018</v>
      </c>
      <c r="AL56" s="49">
        <v>50</v>
      </c>
      <c r="AM56" s="10"/>
      <c r="AN56" s="350">
        <v>2018</v>
      </c>
      <c r="AO56" s="34">
        <v>50</v>
      </c>
      <c r="AP56" s="10"/>
      <c r="AQ56" s="350">
        <v>2018</v>
      </c>
      <c r="AR56" s="34">
        <v>0</v>
      </c>
      <c r="AS56" s="10"/>
      <c r="AT56" s="350">
        <v>2018</v>
      </c>
      <c r="AU56" s="34">
        <v>0</v>
      </c>
      <c r="AV56" s="10"/>
      <c r="AW56" s="350">
        <v>2018</v>
      </c>
      <c r="AX56" s="19">
        <v>0</v>
      </c>
      <c r="AY56" s="11"/>
    </row>
    <row r="57" spans="1:81" ht="24.75" customHeight="1">
      <c r="A57" s="43">
        <v>2019</v>
      </c>
      <c r="B57" s="230">
        <f t="shared" si="11"/>
        <v>37.944444444444443</v>
      </c>
      <c r="C57" s="80"/>
      <c r="D57" s="43">
        <v>2019</v>
      </c>
      <c r="E57" s="19">
        <v>50</v>
      </c>
      <c r="F57" s="10"/>
      <c r="G57" s="43">
        <v>2019</v>
      </c>
      <c r="H57" s="19">
        <v>25</v>
      </c>
      <c r="I57" s="10" t="s">
        <v>1894</v>
      </c>
      <c r="J57" s="43">
        <v>2019</v>
      </c>
      <c r="K57" s="34">
        <v>100</v>
      </c>
      <c r="L57" s="10"/>
      <c r="M57" s="43">
        <v>2019</v>
      </c>
      <c r="N57" s="19">
        <v>100</v>
      </c>
      <c r="O57" s="10" t="s">
        <v>890</v>
      </c>
      <c r="P57" s="43">
        <v>2019</v>
      </c>
      <c r="Q57" s="19">
        <v>100</v>
      </c>
      <c r="R57" s="10" t="s">
        <v>890</v>
      </c>
      <c r="S57" s="43">
        <v>2019</v>
      </c>
      <c r="T57" s="52">
        <v>100</v>
      </c>
      <c r="U57" s="10"/>
      <c r="V57" s="43">
        <v>2019</v>
      </c>
      <c r="W57" s="19">
        <v>100</v>
      </c>
      <c r="X57" s="10" t="s">
        <v>890</v>
      </c>
      <c r="Y57" s="350">
        <v>2019</v>
      </c>
      <c r="Z57" s="19">
        <v>100</v>
      </c>
      <c r="AA57" s="10"/>
      <c r="AB57" s="350">
        <v>2019</v>
      </c>
      <c r="AC57" s="19">
        <v>100</v>
      </c>
      <c r="AD57" s="10"/>
      <c r="AE57" s="350">
        <v>2019</v>
      </c>
      <c r="AF57" s="243">
        <f t="shared" si="12"/>
        <v>16.5</v>
      </c>
      <c r="AG57" s="10"/>
      <c r="AH57" s="350">
        <v>2019</v>
      </c>
      <c r="AI57" s="34">
        <v>0</v>
      </c>
      <c r="AJ57" s="10"/>
      <c r="AK57" s="350">
        <v>2019</v>
      </c>
      <c r="AL57" s="49">
        <v>50</v>
      </c>
      <c r="AM57" s="10"/>
      <c r="AN57" s="350">
        <v>2019</v>
      </c>
      <c r="AO57" s="34">
        <v>50</v>
      </c>
      <c r="AP57" s="10"/>
      <c r="AQ57" s="350">
        <v>2019</v>
      </c>
      <c r="AR57" s="34">
        <v>0</v>
      </c>
      <c r="AS57" s="10"/>
      <c r="AT57" s="350">
        <v>2019</v>
      </c>
      <c r="AU57" s="34">
        <v>0</v>
      </c>
      <c r="AV57" s="10"/>
      <c r="AW57" s="350">
        <v>2019</v>
      </c>
      <c r="AX57" s="19">
        <v>0</v>
      </c>
      <c r="AY57" s="11"/>
    </row>
    <row r="58" spans="1:81" ht="24.75"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69"/>
      <c r="AE58" s="50"/>
      <c r="AF58" s="50"/>
      <c r="AG58" s="50"/>
      <c r="AH58" s="50"/>
      <c r="AI58" s="50"/>
      <c r="AJ58" s="50"/>
      <c r="AK58" s="50"/>
      <c r="AL58" s="50"/>
      <c r="AM58" s="50"/>
      <c r="AN58" s="50"/>
      <c r="AO58" s="50"/>
      <c r="AP58" s="50"/>
      <c r="AQ58" s="50"/>
      <c r="AR58" s="50"/>
      <c r="AS58" s="50"/>
      <c r="AT58" s="50"/>
      <c r="AU58" s="50"/>
      <c r="AV58" s="50"/>
      <c r="AW58" s="50"/>
      <c r="AX58" s="50"/>
      <c r="AY58" s="50"/>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4412</v>
      </c>
      <c r="L64" s="580"/>
      <c r="M64" s="43" t="s">
        <v>78</v>
      </c>
      <c r="N64" s="580" t="s">
        <v>79</v>
      </c>
      <c r="O64" s="580"/>
      <c r="P64" s="43" t="s">
        <v>78</v>
      </c>
      <c r="Q64" s="580" t="s">
        <v>4415</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3">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3"/>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3"/>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4">AVERAGE(E69,H69,K69,N69,Z69,AC69,AF69)</f>
        <v>7.1428571428571432</v>
      </c>
      <c r="C69" s="363"/>
      <c r="D69" s="350">
        <v>2010</v>
      </c>
      <c r="E69" s="422">
        <v>0</v>
      </c>
      <c r="F69" s="363" t="s">
        <v>4999</v>
      </c>
      <c r="G69" s="350">
        <v>2010</v>
      </c>
      <c r="H69" s="422">
        <v>0</v>
      </c>
      <c r="I69" s="363"/>
      <c r="J69" s="350">
        <v>2010</v>
      </c>
      <c r="K69" s="422">
        <v>0</v>
      </c>
      <c r="L69" s="363"/>
      <c r="M69" s="350">
        <v>2010</v>
      </c>
      <c r="N69" s="8">
        <f t="shared" si="13"/>
        <v>0</v>
      </c>
      <c r="O69" s="363"/>
      <c r="P69" s="350">
        <v>2010</v>
      </c>
      <c r="Q69" s="422">
        <v>0</v>
      </c>
      <c r="R69" s="363"/>
      <c r="S69" s="350">
        <v>2010</v>
      </c>
      <c r="T69" s="422">
        <v>0</v>
      </c>
      <c r="U69" s="363"/>
      <c r="V69" s="350">
        <v>2010</v>
      </c>
      <c r="W69" s="422">
        <v>0</v>
      </c>
      <c r="X69" s="363"/>
      <c r="Y69" s="350">
        <v>2010</v>
      </c>
      <c r="Z69" s="422">
        <v>0</v>
      </c>
      <c r="AA69" s="363"/>
      <c r="AB69" s="350">
        <v>2010</v>
      </c>
      <c r="AC69" s="422">
        <v>50</v>
      </c>
      <c r="AD69" s="363"/>
      <c r="AE69" s="350">
        <v>2010</v>
      </c>
      <c r="AF69" s="422">
        <v>0</v>
      </c>
      <c r="AG69" s="363"/>
      <c r="AH69" s="350">
        <v>2010</v>
      </c>
      <c r="AI69" s="422">
        <v>0</v>
      </c>
      <c r="AJ69" s="363"/>
      <c r="AK69" s="350">
        <v>2010</v>
      </c>
      <c r="AL69" s="422">
        <v>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4"/>
        <v>7.1428571428571432</v>
      </c>
      <c r="C70" s="363"/>
      <c r="D70" s="350">
        <v>2011</v>
      </c>
      <c r="E70" s="422">
        <v>0</v>
      </c>
      <c r="F70" s="363"/>
      <c r="G70" s="350">
        <v>2011</v>
      </c>
      <c r="H70" s="422">
        <v>0</v>
      </c>
      <c r="I70" s="363"/>
      <c r="J70" s="350">
        <v>2011</v>
      </c>
      <c r="K70" s="422">
        <v>0</v>
      </c>
      <c r="L70" s="363"/>
      <c r="M70" s="350">
        <v>2011</v>
      </c>
      <c r="N70" s="8">
        <f t="shared" si="13"/>
        <v>0</v>
      </c>
      <c r="O70" s="363"/>
      <c r="P70" s="350">
        <v>2011</v>
      </c>
      <c r="Q70" s="422">
        <v>0</v>
      </c>
      <c r="R70" s="363"/>
      <c r="S70" s="350">
        <v>2011</v>
      </c>
      <c r="T70" s="422">
        <v>0</v>
      </c>
      <c r="U70" s="363"/>
      <c r="V70" s="350">
        <v>2011</v>
      </c>
      <c r="W70" s="422">
        <v>0</v>
      </c>
      <c r="X70" s="363"/>
      <c r="Y70" s="350">
        <v>2011</v>
      </c>
      <c r="Z70" s="422">
        <v>0</v>
      </c>
      <c r="AA70" s="363"/>
      <c r="AB70" s="350">
        <v>2011</v>
      </c>
      <c r="AC70" s="422">
        <v>50</v>
      </c>
      <c r="AD70" s="363"/>
      <c r="AE70" s="350">
        <v>2011</v>
      </c>
      <c r="AF70" s="422">
        <v>0</v>
      </c>
      <c r="AG70" s="363"/>
      <c r="AH70" s="350">
        <v>2011</v>
      </c>
      <c r="AI70" s="422">
        <v>0</v>
      </c>
      <c r="AJ70" s="363"/>
      <c r="AK70" s="350">
        <v>2011</v>
      </c>
      <c r="AL70" s="422">
        <v>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4"/>
        <v>7.1428571428571432</v>
      </c>
      <c r="C71" s="363"/>
      <c r="D71" s="350">
        <v>2012</v>
      </c>
      <c r="E71" s="422">
        <v>0</v>
      </c>
      <c r="F71" s="363"/>
      <c r="G71" s="350">
        <v>2012</v>
      </c>
      <c r="H71" s="422">
        <v>0</v>
      </c>
      <c r="I71" s="363"/>
      <c r="J71" s="350">
        <v>2012</v>
      </c>
      <c r="K71" s="422">
        <v>0</v>
      </c>
      <c r="L71" s="363"/>
      <c r="M71" s="350">
        <v>2012</v>
      </c>
      <c r="N71" s="8">
        <f t="shared" si="13"/>
        <v>0</v>
      </c>
      <c r="O71" s="363"/>
      <c r="P71" s="350">
        <v>2012</v>
      </c>
      <c r="Q71" s="422">
        <v>0</v>
      </c>
      <c r="R71" s="363"/>
      <c r="S71" s="350">
        <v>2012</v>
      </c>
      <c r="T71" s="422">
        <v>0</v>
      </c>
      <c r="U71" s="363"/>
      <c r="V71" s="350">
        <v>2012</v>
      </c>
      <c r="W71" s="422">
        <v>0</v>
      </c>
      <c r="X71" s="363"/>
      <c r="Y71" s="350">
        <v>2012</v>
      </c>
      <c r="Z71" s="422">
        <v>0</v>
      </c>
      <c r="AA71" s="363"/>
      <c r="AB71" s="350">
        <v>2012</v>
      </c>
      <c r="AC71" s="422">
        <v>50</v>
      </c>
      <c r="AD71" s="363"/>
      <c r="AE71" s="350">
        <v>2012</v>
      </c>
      <c r="AF71" s="422">
        <v>0</v>
      </c>
      <c r="AG71" s="363"/>
      <c r="AH71" s="350">
        <v>2012</v>
      </c>
      <c r="AI71" s="422">
        <v>0</v>
      </c>
      <c r="AJ71" s="363"/>
      <c r="AK71" s="350">
        <v>2012</v>
      </c>
      <c r="AL71" s="422">
        <v>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4"/>
        <v>7.1428571428571432</v>
      </c>
      <c r="C72" s="363"/>
      <c r="D72" s="350">
        <v>2013</v>
      </c>
      <c r="E72" s="422">
        <v>0</v>
      </c>
      <c r="F72" s="363"/>
      <c r="G72" s="350">
        <v>2013</v>
      </c>
      <c r="H72" s="422">
        <v>0</v>
      </c>
      <c r="I72" s="363"/>
      <c r="J72" s="350">
        <v>2013</v>
      </c>
      <c r="K72" s="422">
        <v>0</v>
      </c>
      <c r="L72" s="363"/>
      <c r="M72" s="350">
        <v>2013</v>
      </c>
      <c r="N72" s="8">
        <f t="shared" si="13"/>
        <v>0</v>
      </c>
      <c r="O72" s="363"/>
      <c r="P72" s="350">
        <v>2013</v>
      </c>
      <c r="Q72" s="422">
        <v>0</v>
      </c>
      <c r="R72" s="363"/>
      <c r="S72" s="350">
        <v>2013</v>
      </c>
      <c r="T72" s="422">
        <v>0</v>
      </c>
      <c r="U72" s="363"/>
      <c r="V72" s="350">
        <v>2013</v>
      </c>
      <c r="W72" s="422">
        <v>0</v>
      </c>
      <c r="X72" s="363"/>
      <c r="Y72" s="350">
        <v>2013</v>
      </c>
      <c r="Z72" s="422">
        <v>0</v>
      </c>
      <c r="AA72" s="363"/>
      <c r="AB72" s="350">
        <v>2013</v>
      </c>
      <c r="AC72" s="422">
        <v>50</v>
      </c>
      <c r="AD72" s="363"/>
      <c r="AE72" s="350">
        <v>2013</v>
      </c>
      <c r="AF72" s="422">
        <v>0</v>
      </c>
      <c r="AG72" s="363"/>
      <c r="AH72" s="350">
        <v>2013</v>
      </c>
      <c r="AI72" s="422">
        <v>0</v>
      </c>
      <c r="AJ72" s="363"/>
      <c r="AK72" s="350">
        <v>2013</v>
      </c>
      <c r="AL72" s="422">
        <v>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5">AVERAGE(E73,H73,K73,N73,Z73,AC73,AF73)</f>
        <v>7.1428571428571432</v>
      </c>
      <c r="C73" s="39"/>
      <c r="D73" s="43">
        <v>2014</v>
      </c>
      <c r="E73" s="19">
        <v>0</v>
      </c>
      <c r="F73" s="10" t="s">
        <v>4460</v>
      </c>
      <c r="G73" s="43">
        <v>2014</v>
      </c>
      <c r="H73" s="19">
        <v>0</v>
      </c>
      <c r="I73" s="10" t="s">
        <v>1893</v>
      </c>
      <c r="J73" s="43">
        <v>2014</v>
      </c>
      <c r="K73" s="34">
        <v>0</v>
      </c>
      <c r="L73" s="10" t="s">
        <v>1892</v>
      </c>
      <c r="M73" s="43">
        <v>2014</v>
      </c>
      <c r="N73" s="8">
        <f t="shared" ref="N73:N78" si="16">AVERAGE(Q73,T73,W73)</f>
        <v>0</v>
      </c>
      <c r="O73" s="19"/>
      <c r="P73" s="43">
        <v>2014</v>
      </c>
      <c r="Q73" s="34">
        <v>0</v>
      </c>
      <c r="R73" s="10" t="s">
        <v>1891</v>
      </c>
      <c r="S73" s="43">
        <v>2014</v>
      </c>
      <c r="T73" s="34">
        <v>0</v>
      </c>
      <c r="U73" s="10" t="s">
        <v>1890</v>
      </c>
      <c r="V73" s="43">
        <v>2014</v>
      </c>
      <c r="W73" s="34">
        <v>0</v>
      </c>
      <c r="X73" s="10" t="s">
        <v>1889</v>
      </c>
      <c r="Y73" s="350">
        <v>2014</v>
      </c>
      <c r="Z73" s="19">
        <v>0</v>
      </c>
      <c r="AA73" s="10"/>
      <c r="AB73" s="350">
        <v>2014</v>
      </c>
      <c r="AC73" s="19">
        <v>50</v>
      </c>
      <c r="AD73" s="10" t="s">
        <v>1888</v>
      </c>
      <c r="AE73" s="350">
        <v>2014</v>
      </c>
      <c r="AF73" s="19">
        <v>0</v>
      </c>
      <c r="AG73" s="19"/>
      <c r="AH73" s="350">
        <v>2014</v>
      </c>
      <c r="AI73" s="19">
        <v>0</v>
      </c>
      <c r="AJ73" s="10"/>
      <c r="AK73" s="350">
        <v>2014</v>
      </c>
      <c r="AL73" s="19">
        <v>0</v>
      </c>
      <c r="AM73" s="11"/>
    </row>
    <row r="74" spans="1:81" ht="24.75" customHeight="1">
      <c r="A74" s="43">
        <v>2015</v>
      </c>
      <c r="B74" s="5">
        <f t="shared" si="15"/>
        <v>7.1428571428571432</v>
      </c>
      <c r="C74" s="39"/>
      <c r="D74" s="43">
        <v>2015</v>
      </c>
      <c r="E74" s="19">
        <v>0</v>
      </c>
      <c r="F74" s="10"/>
      <c r="G74" s="43">
        <v>2015</v>
      </c>
      <c r="H74" s="19">
        <v>0</v>
      </c>
      <c r="I74" s="10" t="s">
        <v>1887</v>
      </c>
      <c r="J74" s="43">
        <v>2015</v>
      </c>
      <c r="K74" s="19">
        <v>0</v>
      </c>
      <c r="L74" s="10"/>
      <c r="M74" s="43">
        <v>2015</v>
      </c>
      <c r="N74" s="8">
        <f t="shared" si="16"/>
        <v>0</v>
      </c>
      <c r="O74" s="19"/>
      <c r="P74" s="43">
        <v>2015</v>
      </c>
      <c r="Q74" s="19">
        <v>0</v>
      </c>
      <c r="R74" s="10"/>
      <c r="S74" s="43">
        <v>2015</v>
      </c>
      <c r="T74" s="19">
        <v>0</v>
      </c>
      <c r="U74" s="10"/>
      <c r="V74" s="43">
        <v>2015</v>
      </c>
      <c r="W74" s="19">
        <v>0</v>
      </c>
      <c r="X74" s="10"/>
      <c r="Y74" s="350">
        <v>2015</v>
      </c>
      <c r="Z74" s="19">
        <v>0</v>
      </c>
      <c r="AA74" s="10"/>
      <c r="AB74" s="350">
        <v>2015</v>
      </c>
      <c r="AC74" s="19">
        <v>50</v>
      </c>
      <c r="AD74" s="10"/>
      <c r="AE74" s="350">
        <v>2015</v>
      </c>
      <c r="AF74" s="19">
        <v>0</v>
      </c>
      <c r="AG74" s="19"/>
      <c r="AH74" s="350">
        <v>2015</v>
      </c>
      <c r="AI74" s="19">
        <v>0</v>
      </c>
      <c r="AJ74" s="10"/>
      <c r="AK74" s="350">
        <v>2015</v>
      </c>
      <c r="AL74" s="19">
        <v>0</v>
      </c>
      <c r="AM74" s="11"/>
    </row>
    <row r="75" spans="1:81" ht="24.75" customHeight="1">
      <c r="A75" s="43">
        <v>2016</v>
      </c>
      <c r="B75" s="5">
        <f t="shared" si="15"/>
        <v>19</v>
      </c>
      <c r="C75" s="39"/>
      <c r="D75" s="43">
        <v>2016</v>
      </c>
      <c r="E75" s="49">
        <v>33</v>
      </c>
      <c r="F75" s="10" t="s">
        <v>1886</v>
      </c>
      <c r="G75" s="43">
        <v>2016</v>
      </c>
      <c r="H75" s="19">
        <v>0</v>
      </c>
      <c r="I75" s="10"/>
      <c r="J75" s="43">
        <v>2016</v>
      </c>
      <c r="K75" s="19">
        <v>0</v>
      </c>
      <c r="L75" s="10"/>
      <c r="M75" s="43">
        <v>2016</v>
      </c>
      <c r="N75" s="8">
        <f t="shared" si="16"/>
        <v>50</v>
      </c>
      <c r="O75" s="19"/>
      <c r="P75" s="43">
        <v>2016</v>
      </c>
      <c r="Q75" s="19">
        <v>100</v>
      </c>
      <c r="R75" s="10" t="s">
        <v>1885</v>
      </c>
      <c r="S75" s="43">
        <v>2016</v>
      </c>
      <c r="T75" s="19">
        <v>0</v>
      </c>
      <c r="U75" s="10"/>
      <c r="V75" s="43">
        <v>2016</v>
      </c>
      <c r="W75" s="19">
        <v>50</v>
      </c>
      <c r="X75" s="10" t="s">
        <v>1884</v>
      </c>
      <c r="Y75" s="350">
        <v>2016</v>
      </c>
      <c r="Z75" s="19">
        <v>0</v>
      </c>
      <c r="AA75" s="10"/>
      <c r="AB75" s="350">
        <v>2016</v>
      </c>
      <c r="AC75" s="19">
        <v>50</v>
      </c>
      <c r="AD75" s="10" t="s">
        <v>1883</v>
      </c>
      <c r="AE75" s="350">
        <v>2016</v>
      </c>
      <c r="AF75" s="19">
        <v>0</v>
      </c>
      <c r="AG75" s="19"/>
      <c r="AH75" s="350">
        <v>2016</v>
      </c>
      <c r="AI75" s="19">
        <v>0</v>
      </c>
      <c r="AJ75" s="10"/>
      <c r="AK75" s="350">
        <v>2016</v>
      </c>
      <c r="AL75" s="19">
        <v>0</v>
      </c>
      <c r="AM75" s="11"/>
    </row>
    <row r="76" spans="1:81" ht="24.75" customHeight="1">
      <c r="A76" s="43">
        <v>2017</v>
      </c>
      <c r="B76" s="5">
        <f t="shared" si="15"/>
        <v>21.380952380952383</v>
      </c>
      <c r="C76" s="39"/>
      <c r="D76" s="43">
        <v>2017</v>
      </c>
      <c r="E76" s="49">
        <v>33</v>
      </c>
      <c r="F76" s="10"/>
      <c r="G76" s="43">
        <v>2017</v>
      </c>
      <c r="H76" s="19">
        <v>0</v>
      </c>
      <c r="I76" s="10"/>
      <c r="J76" s="43">
        <v>2017</v>
      </c>
      <c r="K76" s="19">
        <v>0</v>
      </c>
      <c r="L76" s="10"/>
      <c r="M76" s="43">
        <v>2017</v>
      </c>
      <c r="N76" s="8">
        <f t="shared" si="16"/>
        <v>66.666666666666671</v>
      </c>
      <c r="O76" s="19"/>
      <c r="P76" s="43">
        <v>2017</v>
      </c>
      <c r="Q76" s="19">
        <v>100</v>
      </c>
      <c r="R76" s="10"/>
      <c r="S76" s="43">
        <v>2017</v>
      </c>
      <c r="T76" s="19">
        <v>50</v>
      </c>
      <c r="U76" s="10" t="s">
        <v>1882</v>
      </c>
      <c r="V76" s="43">
        <v>2017</v>
      </c>
      <c r="W76" s="19">
        <v>50</v>
      </c>
      <c r="X76" s="10" t="s">
        <v>1881</v>
      </c>
      <c r="Y76" s="350">
        <v>2017</v>
      </c>
      <c r="Z76" s="19">
        <v>0</v>
      </c>
      <c r="AA76" s="10"/>
      <c r="AB76" s="350">
        <v>2017</v>
      </c>
      <c r="AC76" s="19">
        <v>50</v>
      </c>
      <c r="AD76" s="10"/>
      <c r="AE76" s="350">
        <v>2017</v>
      </c>
      <c r="AF76" s="19">
        <v>0</v>
      </c>
      <c r="AG76" s="19"/>
      <c r="AH76" s="350">
        <v>2017</v>
      </c>
      <c r="AI76" s="19">
        <v>0</v>
      </c>
      <c r="AJ76" s="10"/>
      <c r="AK76" s="350">
        <v>2017</v>
      </c>
      <c r="AL76" s="19">
        <v>0</v>
      </c>
      <c r="AM76" s="11"/>
    </row>
    <row r="77" spans="1:81" ht="24.75" customHeight="1">
      <c r="A77" s="43">
        <v>2018</v>
      </c>
      <c r="B77" s="5">
        <f t="shared" si="15"/>
        <v>21.380952380952383</v>
      </c>
      <c r="C77" s="39"/>
      <c r="D77" s="43">
        <v>2018</v>
      </c>
      <c r="E77" s="49">
        <v>33</v>
      </c>
      <c r="F77" s="10" t="s">
        <v>1880</v>
      </c>
      <c r="G77" s="43">
        <v>2018</v>
      </c>
      <c r="H77" s="19">
        <v>0</v>
      </c>
      <c r="I77" s="10"/>
      <c r="J77" s="43">
        <v>2018</v>
      </c>
      <c r="K77" s="19">
        <v>0</v>
      </c>
      <c r="L77" s="10"/>
      <c r="M77" s="43">
        <v>2018</v>
      </c>
      <c r="N77" s="8">
        <f t="shared" si="16"/>
        <v>66.666666666666671</v>
      </c>
      <c r="O77" s="19"/>
      <c r="P77" s="43">
        <v>2018</v>
      </c>
      <c r="Q77" s="19">
        <v>100</v>
      </c>
      <c r="R77" s="10"/>
      <c r="S77" s="43">
        <v>2018</v>
      </c>
      <c r="T77" s="19">
        <v>50</v>
      </c>
      <c r="U77" s="10"/>
      <c r="V77" s="43">
        <v>2018</v>
      </c>
      <c r="W77" s="19">
        <v>50</v>
      </c>
      <c r="X77" s="10"/>
      <c r="Y77" s="350">
        <v>2018</v>
      </c>
      <c r="Z77" s="19">
        <v>0</v>
      </c>
      <c r="AA77" s="10"/>
      <c r="AB77" s="350">
        <v>2018</v>
      </c>
      <c r="AC77" s="19">
        <v>50</v>
      </c>
      <c r="AD77" s="10"/>
      <c r="AE77" s="350">
        <v>2018</v>
      </c>
      <c r="AF77" s="19">
        <v>0</v>
      </c>
      <c r="AG77" s="19"/>
      <c r="AH77" s="350">
        <v>2018</v>
      </c>
      <c r="AI77" s="19">
        <v>0</v>
      </c>
      <c r="AJ77" s="10"/>
      <c r="AK77" s="350">
        <v>2018</v>
      </c>
      <c r="AL77" s="19">
        <v>0</v>
      </c>
      <c r="AM77" s="11"/>
    </row>
    <row r="78" spans="1:81" ht="24.75" customHeight="1">
      <c r="A78" s="43">
        <v>2019</v>
      </c>
      <c r="B78" s="5">
        <f t="shared" si="15"/>
        <v>21.380952380952383</v>
      </c>
      <c r="C78" s="39"/>
      <c r="D78" s="43">
        <v>2019</v>
      </c>
      <c r="E78" s="49">
        <v>33</v>
      </c>
      <c r="F78" s="10"/>
      <c r="G78" s="43">
        <v>2019</v>
      </c>
      <c r="H78" s="19">
        <v>0</v>
      </c>
      <c r="I78" s="10"/>
      <c r="J78" s="43">
        <v>2019</v>
      </c>
      <c r="K78" s="19">
        <v>0</v>
      </c>
      <c r="L78" s="10"/>
      <c r="M78" s="43">
        <v>2019</v>
      </c>
      <c r="N78" s="8">
        <f t="shared" si="16"/>
        <v>66.666666666666671</v>
      </c>
      <c r="O78" s="19"/>
      <c r="P78" s="43">
        <v>2019</v>
      </c>
      <c r="Q78" s="19">
        <v>100</v>
      </c>
      <c r="R78" s="10"/>
      <c r="S78" s="43">
        <v>2019</v>
      </c>
      <c r="T78" s="19">
        <v>50</v>
      </c>
      <c r="U78" s="10"/>
      <c r="V78" s="43">
        <v>2019</v>
      </c>
      <c r="W78" s="19">
        <v>50</v>
      </c>
      <c r="X78" s="10"/>
      <c r="Y78" s="350">
        <v>2019</v>
      </c>
      <c r="Z78" s="19">
        <v>0</v>
      </c>
      <c r="AA78" s="10"/>
      <c r="AB78" s="350">
        <v>2019</v>
      </c>
      <c r="AC78" s="19">
        <v>50</v>
      </c>
      <c r="AD78" s="10"/>
      <c r="AE78" s="350">
        <v>2019</v>
      </c>
      <c r="AF78" s="19">
        <v>0</v>
      </c>
      <c r="AG78" s="19"/>
      <c r="AH78" s="350">
        <v>2019</v>
      </c>
      <c r="AI78" s="19">
        <v>0</v>
      </c>
      <c r="AJ78" s="10"/>
      <c r="AK78" s="350">
        <v>2019</v>
      </c>
      <c r="AL78" s="19">
        <v>0</v>
      </c>
      <c r="AM78" s="11" t="s">
        <v>1879</v>
      </c>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4355</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452">
        <v>2007</v>
      </c>
      <c r="B87" s="2">
        <f t="shared" ref="B87:B89" si="17">AVERAGE(E87,H87,K87,N87,Q87)</f>
        <v>0</v>
      </c>
      <c r="C87" s="27"/>
      <c r="D87" s="452">
        <v>2007</v>
      </c>
      <c r="E87" s="418">
        <v>0</v>
      </c>
      <c r="F87" s="27"/>
      <c r="G87" s="452">
        <v>2007</v>
      </c>
      <c r="H87" s="418">
        <v>0</v>
      </c>
      <c r="I87" s="27"/>
      <c r="J87" s="452">
        <v>2007</v>
      </c>
      <c r="K87" s="418">
        <v>0</v>
      </c>
      <c r="L87" s="27"/>
      <c r="M87" s="452">
        <v>2007</v>
      </c>
      <c r="N87" s="418">
        <v>0</v>
      </c>
      <c r="O87" s="27"/>
      <c r="P87" s="452">
        <v>2007</v>
      </c>
      <c r="Q87" s="418">
        <v>0</v>
      </c>
      <c r="R87" s="27"/>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452">
        <v>2008</v>
      </c>
      <c r="B88" s="2">
        <f t="shared" si="17"/>
        <v>0</v>
      </c>
      <c r="C88" s="27"/>
      <c r="D88" s="452">
        <v>2008</v>
      </c>
      <c r="E88" s="418">
        <v>0</v>
      </c>
      <c r="F88" s="27"/>
      <c r="G88" s="452">
        <v>2008</v>
      </c>
      <c r="H88" s="418">
        <v>0</v>
      </c>
      <c r="I88" s="27"/>
      <c r="J88" s="452">
        <v>2008</v>
      </c>
      <c r="K88" s="418">
        <v>0</v>
      </c>
      <c r="L88" s="27"/>
      <c r="M88" s="452">
        <v>2008</v>
      </c>
      <c r="N88" s="418">
        <v>0</v>
      </c>
      <c r="O88" s="27"/>
      <c r="P88" s="452">
        <v>2008</v>
      </c>
      <c r="Q88" s="418">
        <v>0</v>
      </c>
      <c r="R88" s="27"/>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452">
        <v>2009</v>
      </c>
      <c r="B89" s="2">
        <f t="shared" si="17"/>
        <v>0</v>
      </c>
      <c r="C89" s="27"/>
      <c r="D89" s="452">
        <v>2009</v>
      </c>
      <c r="E89" s="418">
        <v>0</v>
      </c>
      <c r="F89" s="27"/>
      <c r="G89" s="452">
        <v>2009</v>
      </c>
      <c r="H89" s="418">
        <v>0</v>
      </c>
      <c r="I89" s="27"/>
      <c r="J89" s="452">
        <v>2009</v>
      </c>
      <c r="K89" s="418">
        <v>0</v>
      </c>
      <c r="L89" s="27"/>
      <c r="M89" s="452">
        <v>2009</v>
      </c>
      <c r="N89" s="418">
        <v>0</v>
      </c>
      <c r="O89" s="27"/>
      <c r="P89" s="452">
        <v>2009</v>
      </c>
      <c r="Q89" s="418">
        <v>0</v>
      </c>
      <c r="R89" s="27"/>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ref="B90:B93" si="18">AVERAGE(E90,H90,K90,N90,Q90)</f>
        <v>0</v>
      </c>
      <c r="C90" s="363"/>
      <c r="D90" s="350">
        <v>2010</v>
      </c>
      <c r="E90" s="422">
        <v>0</v>
      </c>
      <c r="F90" s="363"/>
      <c r="G90" s="350">
        <v>2010</v>
      </c>
      <c r="H90" s="422">
        <v>0</v>
      </c>
      <c r="I90" s="363"/>
      <c r="J90" s="350">
        <v>2010</v>
      </c>
      <c r="K90" s="422">
        <v>0</v>
      </c>
      <c r="L90" s="363"/>
      <c r="M90" s="350">
        <v>2010</v>
      </c>
      <c r="N90" s="422">
        <v>0</v>
      </c>
      <c r="O90" s="363"/>
      <c r="P90" s="350">
        <v>2010</v>
      </c>
      <c r="Q90" s="422">
        <v>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8"/>
        <v>0</v>
      </c>
      <c r="C91" s="363"/>
      <c r="D91" s="350">
        <v>2011</v>
      </c>
      <c r="E91" s="422">
        <v>0</v>
      </c>
      <c r="F91" s="363"/>
      <c r="G91" s="350">
        <v>2011</v>
      </c>
      <c r="H91" s="422">
        <v>0</v>
      </c>
      <c r="I91" s="363"/>
      <c r="J91" s="350">
        <v>2011</v>
      </c>
      <c r="K91" s="422">
        <v>0</v>
      </c>
      <c r="L91" s="363"/>
      <c r="M91" s="350">
        <v>2011</v>
      </c>
      <c r="N91" s="422">
        <v>0</v>
      </c>
      <c r="O91" s="363"/>
      <c r="P91" s="350">
        <v>2011</v>
      </c>
      <c r="Q91" s="422">
        <v>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8"/>
        <v>0</v>
      </c>
      <c r="C92" s="363"/>
      <c r="D92" s="350">
        <v>2012</v>
      </c>
      <c r="E92" s="422">
        <v>0</v>
      </c>
      <c r="F92" s="363"/>
      <c r="G92" s="350">
        <v>2012</v>
      </c>
      <c r="H92" s="422">
        <v>0</v>
      </c>
      <c r="I92" s="363"/>
      <c r="J92" s="350">
        <v>2012</v>
      </c>
      <c r="K92" s="422">
        <v>0</v>
      </c>
      <c r="L92" s="363"/>
      <c r="M92" s="350">
        <v>2012</v>
      </c>
      <c r="N92" s="422">
        <v>0</v>
      </c>
      <c r="O92" s="363"/>
      <c r="P92" s="350">
        <v>2012</v>
      </c>
      <c r="Q92" s="422">
        <v>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8"/>
        <v>0</v>
      </c>
      <c r="C93" s="363"/>
      <c r="D93" s="350">
        <v>2013</v>
      </c>
      <c r="E93" s="422">
        <v>0</v>
      </c>
      <c r="F93" s="363"/>
      <c r="G93" s="350">
        <v>2013</v>
      </c>
      <c r="H93" s="422">
        <v>0</v>
      </c>
      <c r="I93" s="363"/>
      <c r="J93" s="350">
        <v>2013</v>
      </c>
      <c r="K93" s="422">
        <v>0</v>
      </c>
      <c r="L93" s="363"/>
      <c r="M93" s="350">
        <v>2013</v>
      </c>
      <c r="N93" s="422">
        <v>0</v>
      </c>
      <c r="O93" s="363"/>
      <c r="P93" s="350">
        <v>2013</v>
      </c>
      <c r="Q93" s="422">
        <v>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0</v>
      </c>
      <c r="C94" s="39"/>
      <c r="D94" s="43">
        <v>2014</v>
      </c>
      <c r="E94" s="19">
        <v>0</v>
      </c>
      <c r="F94" s="10" t="s">
        <v>4461</v>
      </c>
      <c r="G94" s="43">
        <v>2014</v>
      </c>
      <c r="H94" s="34">
        <v>0</v>
      </c>
      <c r="I94" s="10" t="s">
        <v>1878</v>
      </c>
      <c r="J94" s="43">
        <v>2014</v>
      </c>
      <c r="K94" s="19">
        <v>0</v>
      </c>
      <c r="L94" s="10" t="s">
        <v>1877</v>
      </c>
      <c r="M94" s="43">
        <v>2014</v>
      </c>
      <c r="N94" s="19">
        <v>0</v>
      </c>
      <c r="O94" s="10" t="s">
        <v>1876</v>
      </c>
      <c r="P94" s="43">
        <v>2014</v>
      </c>
      <c r="Q94" s="19">
        <v>0</v>
      </c>
      <c r="R94" s="11"/>
    </row>
    <row r="95" spans="1:81" ht="24.75" customHeight="1">
      <c r="A95" s="43">
        <v>2015</v>
      </c>
      <c r="B95" s="2">
        <f>AVERAGE(E95,H95,K95,N95,Q95)</f>
        <v>0</v>
      </c>
      <c r="C95" s="80"/>
      <c r="D95" s="43">
        <v>2015</v>
      </c>
      <c r="E95" s="19">
        <v>0</v>
      </c>
      <c r="F95" s="10" t="s">
        <v>1875</v>
      </c>
      <c r="G95" s="43">
        <v>2015</v>
      </c>
      <c r="H95" s="34">
        <v>0</v>
      </c>
      <c r="I95" s="10"/>
      <c r="J95" s="43">
        <v>2015</v>
      </c>
      <c r="K95" s="19">
        <v>0</v>
      </c>
      <c r="L95" s="10"/>
      <c r="M95" s="43">
        <v>2015</v>
      </c>
      <c r="N95" s="19">
        <v>0</v>
      </c>
      <c r="O95" s="10"/>
      <c r="P95" s="43">
        <v>2015</v>
      </c>
      <c r="Q95" s="19">
        <v>0</v>
      </c>
      <c r="R95" s="11"/>
    </row>
    <row r="96" spans="1:81" ht="24.75" customHeight="1">
      <c r="A96" s="43">
        <v>2016</v>
      </c>
      <c r="B96" s="2">
        <f>AVERAGE(E96,H96,K96,N96,Q96)</f>
        <v>0</v>
      </c>
      <c r="C96" s="80"/>
      <c r="D96" s="43">
        <v>2016</v>
      </c>
      <c r="E96" s="19">
        <v>0</v>
      </c>
      <c r="F96" s="10"/>
      <c r="G96" s="43">
        <v>2016</v>
      </c>
      <c r="H96" s="34">
        <v>0</v>
      </c>
      <c r="I96" s="10"/>
      <c r="J96" s="43">
        <v>2016</v>
      </c>
      <c r="K96" s="19">
        <v>0</v>
      </c>
      <c r="L96" s="10"/>
      <c r="M96" s="43">
        <v>2016</v>
      </c>
      <c r="N96" s="19">
        <v>0</v>
      </c>
      <c r="O96" s="10"/>
      <c r="P96" s="43">
        <v>2016</v>
      </c>
      <c r="Q96" s="19">
        <v>0</v>
      </c>
      <c r="R96" s="11"/>
    </row>
    <row r="97" spans="1:81" ht="24.75" customHeight="1">
      <c r="A97" s="43">
        <v>2017</v>
      </c>
      <c r="B97" s="2">
        <f t="shared" ref="B97:B99" si="19">AVERAGE(E97,H97,K97,N97,Q97)</f>
        <v>0</v>
      </c>
      <c r="C97" s="80"/>
      <c r="D97" s="43">
        <v>2017</v>
      </c>
      <c r="E97" s="19">
        <v>0</v>
      </c>
      <c r="F97" s="10"/>
      <c r="G97" s="43">
        <v>2017</v>
      </c>
      <c r="H97" s="34">
        <v>0</v>
      </c>
      <c r="I97" s="10"/>
      <c r="J97" s="43">
        <v>2017</v>
      </c>
      <c r="K97" s="19">
        <v>0</v>
      </c>
      <c r="L97" s="10"/>
      <c r="M97" s="43">
        <v>2017</v>
      </c>
      <c r="N97" s="19">
        <v>0</v>
      </c>
      <c r="O97" s="10"/>
      <c r="P97" s="43">
        <v>2017</v>
      </c>
      <c r="Q97" s="19">
        <v>0</v>
      </c>
      <c r="R97" s="11"/>
    </row>
    <row r="98" spans="1:81" ht="24.75" customHeight="1">
      <c r="A98" s="43">
        <v>2018</v>
      </c>
      <c r="B98" s="2">
        <f t="shared" si="19"/>
        <v>0</v>
      </c>
      <c r="C98" s="80"/>
      <c r="D98" s="43">
        <v>2018</v>
      </c>
      <c r="E98" s="19">
        <v>0</v>
      </c>
      <c r="F98" s="10"/>
      <c r="G98" s="43">
        <v>2018</v>
      </c>
      <c r="H98" s="34">
        <v>0</v>
      </c>
      <c r="I98" s="10"/>
      <c r="J98" s="43">
        <v>2018</v>
      </c>
      <c r="K98" s="19">
        <v>0</v>
      </c>
      <c r="L98" s="10"/>
      <c r="M98" s="43">
        <v>2018</v>
      </c>
      <c r="N98" s="19">
        <v>0</v>
      </c>
      <c r="O98" s="10"/>
      <c r="P98" s="43">
        <v>2018</v>
      </c>
      <c r="Q98" s="19">
        <v>0</v>
      </c>
      <c r="R98" s="11"/>
    </row>
    <row r="99" spans="1:81" ht="24.75" customHeight="1">
      <c r="A99" s="43">
        <v>2019</v>
      </c>
      <c r="B99" s="2">
        <f t="shared" si="19"/>
        <v>0</v>
      </c>
      <c r="C99" s="80"/>
      <c r="D99" s="43">
        <v>2019</v>
      </c>
      <c r="E99" s="19">
        <v>0</v>
      </c>
      <c r="F99" s="10"/>
      <c r="G99" s="43">
        <v>2019</v>
      </c>
      <c r="H99" s="34">
        <v>0</v>
      </c>
      <c r="I99" s="10"/>
      <c r="J99" s="43">
        <v>2019</v>
      </c>
      <c r="K99" s="19">
        <v>0</v>
      </c>
      <c r="L99" s="10"/>
      <c r="M99" s="43">
        <v>2019</v>
      </c>
      <c r="N99" s="19">
        <v>0</v>
      </c>
      <c r="O99" s="10"/>
      <c r="P99" s="43">
        <v>2019</v>
      </c>
      <c r="Q99" s="19">
        <v>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452">
        <v>2007</v>
      </c>
      <c r="B108" s="2">
        <f t="shared" ref="B108:B110" si="20">AVERAGE(E108,((H108+K108)/2),((N108+Q108+T108)/3),W108)</f>
        <v>68.75</v>
      </c>
      <c r="C108" s="27"/>
      <c r="D108" s="452">
        <v>2007</v>
      </c>
      <c r="E108" s="231">
        <v>50</v>
      </c>
      <c r="F108" s="27"/>
      <c r="G108" s="452">
        <v>2007</v>
      </c>
      <c r="H108" s="418">
        <v>100</v>
      </c>
      <c r="I108" s="27"/>
      <c r="J108" s="452">
        <v>2007</v>
      </c>
      <c r="K108" s="231">
        <v>50</v>
      </c>
      <c r="L108" s="27"/>
      <c r="M108" s="452">
        <v>2007</v>
      </c>
      <c r="N108" s="418">
        <v>100</v>
      </c>
      <c r="O108" s="27"/>
      <c r="P108" s="452">
        <v>2007</v>
      </c>
      <c r="Q108" s="231">
        <v>50</v>
      </c>
      <c r="R108" s="27"/>
      <c r="S108" s="452">
        <v>2007</v>
      </c>
      <c r="T108" s="231">
        <v>0</v>
      </c>
      <c r="U108" s="27"/>
      <c r="V108" s="452">
        <v>2007</v>
      </c>
      <c r="W108" s="418">
        <v>100</v>
      </c>
      <c r="X108" s="27"/>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452">
        <v>2008</v>
      </c>
      <c r="B109" s="2">
        <f t="shared" si="20"/>
        <v>68.75</v>
      </c>
      <c r="C109" s="27"/>
      <c r="D109" s="452">
        <v>2008</v>
      </c>
      <c r="E109" s="231">
        <v>50</v>
      </c>
      <c r="F109" s="27"/>
      <c r="G109" s="452">
        <v>2008</v>
      </c>
      <c r="H109" s="418">
        <v>100</v>
      </c>
      <c r="I109" s="27"/>
      <c r="J109" s="452">
        <v>2008</v>
      </c>
      <c r="K109" s="231">
        <v>50</v>
      </c>
      <c r="L109" s="27"/>
      <c r="M109" s="452">
        <v>2008</v>
      </c>
      <c r="N109" s="418">
        <v>100</v>
      </c>
      <c r="O109" s="27"/>
      <c r="P109" s="452">
        <v>2008</v>
      </c>
      <c r="Q109" s="231">
        <v>50</v>
      </c>
      <c r="R109" s="27"/>
      <c r="S109" s="452">
        <v>2008</v>
      </c>
      <c r="T109" s="231">
        <v>0</v>
      </c>
      <c r="U109" s="27"/>
      <c r="V109" s="452">
        <v>2008</v>
      </c>
      <c r="W109" s="418">
        <v>100</v>
      </c>
      <c r="X109" s="27"/>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452">
        <v>2009</v>
      </c>
      <c r="B110" s="2">
        <f t="shared" si="20"/>
        <v>68.75</v>
      </c>
      <c r="C110" s="27"/>
      <c r="D110" s="452">
        <v>2009</v>
      </c>
      <c r="E110" s="231">
        <v>50</v>
      </c>
      <c r="F110" s="27"/>
      <c r="G110" s="452">
        <v>2009</v>
      </c>
      <c r="H110" s="418">
        <v>100</v>
      </c>
      <c r="I110" s="27"/>
      <c r="J110" s="452">
        <v>2009</v>
      </c>
      <c r="K110" s="231">
        <v>50</v>
      </c>
      <c r="L110" s="27"/>
      <c r="M110" s="452">
        <v>2009</v>
      </c>
      <c r="N110" s="418">
        <v>100</v>
      </c>
      <c r="O110" s="27"/>
      <c r="P110" s="452">
        <v>2009</v>
      </c>
      <c r="Q110" s="231">
        <v>50</v>
      </c>
      <c r="R110" s="27"/>
      <c r="S110" s="452">
        <v>2009</v>
      </c>
      <c r="T110" s="231">
        <v>0</v>
      </c>
      <c r="U110" s="27"/>
      <c r="V110" s="452">
        <v>2009</v>
      </c>
      <c r="W110" s="418">
        <v>100</v>
      </c>
      <c r="X110" s="27"/>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ref="B111:B114" si="21">AVERAGE(E111,((H111+K111)/2),((N111+Q111+T111)/3),W111)</f>
        <v>68.75</v>
      </c>
      <c r="C111" s="363"/>
      <c r="D111" s="350">
        <v>2010</v>
      </c>
      <c r="E111" s="34">
        <v>50</v>
      </c>
      <c r="F111" s="363"/>
      <c r="G111" s="350">
        <v>2010</v>
      </c>
      <c r="H111" s="422">
        <v>100</v>
      </c>
      <c r="I111" s="363"/>
      <c r="J111" s="350">
        <v>2010</v>
      </c>
      <c r="K111" s="34">
        <v>50</v>
      </c>
      <c r="L111" s="363"/>
      <c r="M111" s="350">
        <v>2010</v>
      </c>
      <c r="N111" s="422">
        <v>100</v>
      </c>
      <c r="O111" s="363"/>
      <c r="P111" s="350">
        <v>2010</v>
      </c>
      <c r="Q111" s="34">
        <v>50</v>
      </c>
      <c r="R111" s="363"/>
      <c r="S111" s="350">
        <v>2010</v>
      </c>
      <c r="T111" s="34">
        <v>0</v>
      </c>
      <c r="U111" s="363"/>
      <c r="V111" s="350">
        <v>2010</v>
      </c>
      <c r="W111" s="422">
        <v>100</v>
      </c>
      <c r="X111" s="363" t="s">
        <v>5000</v>
      </c>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21"/>
        <v>68.75</v>
      </c>
      <c r="C112" s="363"/>
      <c r="D112" s="350">
        <v>2011</v>
      </c>
      <c r="E112" s="34">
        <v>50</v>
      </c>
      <c r="F112" s="363"/>
      <c r="G112" s="350">
        <v>2011</v>
      </c>
      <c r="H112" s="422">
        <v>100</v>
      </c>
      <c r="I112" s="363"/>
      <c r="J112" s="350">
        <v>2011</v>
      </c>
      <c r="K112" s="34">
        <v>50</v>
      </c>
      <c r="L112" s="363"/>
      <c r="M112" s="350">
        <v>2011</v>
      </c>
      <c r="N112" s="422">
        <v>100</v>
      </c>
      <c r="O112" s="363"/>
      <c r="P112" s="350">
        <v>2011</v>
      </c>
      <c r="Q112" s="34">
        <v>50</v>
      </c>
      <c r="R112" s="363"/>
      <c r="S112" s="350">
        <v>2011</v>
      </c>
      <c r="T112" s="34">
        <v>0</v>
      </c>
      <c r="U112" s="363"/>
      <c r="V112" s="350">
        <v>2011</v>
      </c>
      <c r="W112" s="422">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21"/>
        <v>68.75</v>
      </c>
      <c r="C113" s="363"/>
      <c r="D113" s="350">
        <v>2012</v>
      </c>
      <c r="E113" s="34">
        <v>50</v>
      </c>
      <c r="F113" s="363"/>
      <c r="G113" s="350">
        <v>2012</v>
      </c>
      <c r="H113" s="422">
        <v>100</v>
      </c>
      <c r="I113" s="363"/>
      <c r="J113" s="350">
        <v>2012</v>
      </c>
      <c r="K113" s="34">
        <v>50</v>
      </c>
      <c r="L113" s="363"/>
      <c r="M113" s="350">
        <v>2012</v>
      </c>
      <c r="N113" s="422">
        <v>100</v>
      </c>
      <c r="O113" s="363"/>
      <c r="P113" s="350">
        <v>2012</v>
      </c>
      <c r="Q113" s="34">
        <v>50</v>
      </c>
      <c r="R113" s="363"/>
      <c r="S113" s="350">
        <v>2012</v>
      </c>
      <c r="T113" s="34">
        <v>0</v>
      </c>
      <c r="U113" s="363"/>
      <c r="V113" s="350">
        <v>2012</v>
      </c>
      <c r="W113" s="422">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21"/>
        <v>68.75</v>
      </c>
      <c r="C114" s="363"/>
      <c r="D114" s="350">
        <v>2013</v>
      </c>
      <c r="E114" s="34">
        <v>50</v>
      </c>
      <c r="F114" s="363"/>
      <c r="G114" s="350">
        <v>2013</v>
      </c>
      <c r="H114" s="422">
        <v>100</v>
      </c>
      <c r="I114" s="363"/>
      <c r="J114" s="350">
        <v>2013</v>
      </c>
      <c r="K114" s="34">
        <v>50</v>
      </c>
      <c r="L114" s="363"/>
      <c r="M114" s="350">
        <v>2013</v>
      </c>
      <c r="N114" s="422">
        <v>100</v>
      </c>
      <c r="O114" s="363"/>
      <c r="P114" s="350">
        <v>2013</v>
      </c>
      <c r="Q114" s="34">
        <v>50</v>
      </c>
      <c r="R114" s="363"/>
      <c r="S114" s="350">
        <v>2013</v>
      </c>
      <c r="T114" s="34">
        <v>0</v>
      </c>
      <c r="U114" s="363"/>
      <c r="V114" s="350">
        <v>2013</v>
      </c>
      <c r="W114" s="422">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22">AVERAGE(E115,((H115+K115)/2),((N115+Q115+T115)/3),W115)</f>
        <v>68.75</v>
      </c>
      <c r="C115" s="39"/>
      <c r="D115" s="43">
        <v>2014</v>
      </c>
      <c r="E115" s="34">
        <v>50</v>
      </c>
      <c r="F115" s="10" t="s">
        <v>1874</v>
      </c>
      <c r="G115" s="43">
        <v>2014</v>
      </c>
      <c r="H115" s="19">
        <v>100</v>
      </c>
      <c r="I115" s="10" t="s">
        <v>1873</v>
      </c>
      <c r="J115" s="43">
        <v>2014</v>
      </c>
      <c r="K115" s="34">
        <v>50</v>
      </c>
      <c r="L115" s="10" t="s">
        <v>1872</v>
      </c>
      <c r="M115" s="43">
        <v>2014</v>
      </c>
      <c r="N115" s="19">
        <v>100</v>
      </c>
      <c r="O115" s="10"/>
      <c r="P115" s="43">
        <v>2014</v>
      </c>
      <c r="Q115" s="34">
        <v>50</v>
      </c>
      <c r="R115" s="10" t="s">
        <v>1871</v>
      </c>
      <c r="S115" s="43">
        <v>2014</v>
      </c>
      <c r="T115" s="34">
        <v>0</v>
      </c>
      <c r="U115" s="10" t="s">
        <v>1870</v>
      </c>
      <c r="V115" s="43">
        <v>2014</v>
      </c>
      <c r="W115" s="19">
        <v>100</v>
      </c>
      <c r="X115" s="11" t="s">
        <v>1869</v>
      </c>
    </row>
    <row r="116" spans="1:81" ht="24.75" customHeight="1">
      <c r="A116" s="43">
        <v>2015</v>
      </c>
      <c r="B116" s="2">
        <f t="shared" si="22"/>
        <v>68.75</v>
      </c>
      <c r="C116" s="80"/>
      <c r="D116" s="43">
        <v>2015</v>
      </c>
      <c r="E116" s="34">
        <v>50</v>
      </c>
      <c r="F116" s="10" t="s">
        <v>1868</v>
      </c>
      <c r="G116" s="43">
        <v>2015</v>
      </c>
      <c r="H116" s="19">
        <v>100</v>
      </c>
      <c r="I116" s="10"/>
      <c r="J116" s="43">
        <v>2015</v>
      </c>
      <c r="K116" s="34">
        <v>50</v>
      </c>
      <c r="L116" s="10" t="s">
        <v>1867</v>
      </c>
      <c r="M116" s="43">
        <v>2015</v>
      </c>
      <c r="N116" s="19">
        <v>100</v>
      </c>
      <c r="O116" s="10" t="s">
        <v>1866</v>
      </c>
      <c r="P116" s="43">
        <v>2015</v>
      </c>
      <c r="Q116" s="34">
        <v>50</v>
      </c>
      <c r="R116" s="10" t="s">
        <v>1865</v>
      </c>
      <c r="S116" s="43">
        <v>2015</v>
      </c>
      <c r="T116" s="34">
        <v>0</v>
      </c>
      <c r="U116" s="10"/>
      <c r="V116" s="43">
        <v>2015</v>
      </c>
      <c r="W116" s="19">
        <v>100</v>
      </c>
      <c r="X116" s="11"/>
    </row>
    <row r="117" spans="1:81" ht="24.75" customHeight="1">
      <c r="A117" s="43">
        <v>2016</v>
      </c>
      <c r="B117" s="2">
        <f t="shared" si="22"/>
        <v>68.75</v>
      </c>
      <c r="C117" s="80"/>
      <c r="D117" s="43">
        <v>2016</v>
      </c>
      <c r="E117" s="34">
        <v>50</v>
      </c>
      <c r="F117" s="10"/>
      <c r="G117" s="43">
        <v>2016</v>
      </c>
      <c r="H117" s="19">
        <v>100</v>
      </c>
      <c r="I117" s="10"/>
      <c r="J117" s="43">
        <v>2016</v>
      </c>
      <c r="K117" s="34">
        <v>50</v>
      </c>
      <c r="L117" s="10"/>
      <c r="M117" s="43">
        <v>2016</v>
      </c>
      <c r="N117" s="19">
        <v>100</v>
      </c>
      <c r="O117" s="10"/>
      <c r="P117" s="43">
        <v>2016</v>
      </c>
      <c r="Q117" s="34">
        <v>50</v>
      </c>
      <c r="R117" s="10"/>
      <c r="S117" s="43">
        <v>2016</v>
      </c>
      <c r="T117" s="34">
        <v>0</v>
      </c>
      <c r="U117" s="10"/>
      <c r="V117" s="43">
        <v>2016</v>
      </c>
      <c r="W117" s="19">
        <v>100</v>
      </c>
      <c r="X117" s="11"/>
    </row>
    <row r="118" spans="1:81" ht="24.75" customHeight="1">
      <c r="A118" s="43">
        <v>2017</v>
      </c>
      <c r="B118" s="2">
        <f t="shared" si="22"/>
        <v>68.75</v>
      </c>
      <c r="C118" s="80"/>
      <c r="D118" s="43">
        <v>2017</v>
      </c>
      <c r="E118" s="34">
        <v>50</v>
      </c>
      <c r="F118" s="10"/>
      <c r="G118" s="43">
        <v>2017</v>
      </c>
      <c r="H118" s="19">
        <v>100</v>
      </c>
      <c r="I118" s="10"/>
      <c r="J118" s="43">
        <v>2017</v>
      </c>
      <c r="K118" s="34">
        <v>50</v>
      </c>
      <c r="L118" s="10"/>
      <c r="M118" s="43">
        <v>2017</v>
      </c>
      <c r="N118" s="19">
        <v>100</v>
      </c>
      <c r="O118" s="10"/>
      <c r="P118" s="43">
        <v>2017</v>
      </c>
      <c r="Q118" s="34">
        <v>50</v>
      </c>
      <c r="R118" s="10"/>
      <c r="S118" s="43">
        <v>2017</v>
      </c>
      <c r="T118" s="34">
        <v>0</v>
      </c>
      <c r="U118" s="10"/>
      <c r="V118" s="43">
        <v>2017</v>
      </c>
      <c r="W118" s="19">
        <v>100</v>
      </c>
      <c r="X118" s="11"/>
    </row>
    <row r="119" spans="1:81" ht="24.75" customHeight="1">
      <c r="A119" s="43">
        <v>2018</v>
      </c>
      <c r="B119" s="2">
        <f t="shared" si="22"/>
        <v>68.75</v>
      </c>
      <c r="C119" s="80"/>
      <c r="D119" s="43">
        <v>2018</v>
      </c>
      <c r="E119" s="34">
        <v>50</v>
      </c>
      <c r="F119" s="10"/>
      <c r="G119" s="43">
        <v>2018</v>
      </c>
      <c r="H119" s="19">
        <v>100</v>
      </c>
      <c r="I119" s="10"/>
      <c r="J119" s="43">
        <v>2018</v>
      </c>
      <c r="K119" s="34">
        <v>50</v>
      </c>
      <c r="L119" s="10"/>
      <c r="M119" s="43">
        <v>2018</v>
      </c>
      <c r="N119" s="19">
        <v>100</v>
      </c>
      <c r="O119" s="10"/>
      <c r="P119" s="43">
        <v>2018</v>
      </c>
      <c r="Q119" s="34">
        <v>50</v>
      </c>
      <c r="R119" s="10"/>
      <c r="S119" s="43">
        <v>2018</v>
      </c>
      <c r="T119" s="34">
        <v>0</v>
      </c>
      <c r="U119" s="10"/>
      <c r="V119" s="43">
        <v>2018</v>
      </c>
      <c r="W119" s="19">
        <v>100</v>
      </c>
      <c r="X119" s="11"/>
    </row>
    <row r="120" spans="1:81" ht="24.75" customHeight="1">
      <c r="A120" s="43">
        <v>2019</v>
      </c>
      <c r="B120" s="2">
        <f t="shared" si="22"/>
        <v>68.75</v>
      </c>
      <c r="C120" s="80"/>
      <c r="D120" s="43">
        <v>2019</v>
      </c>
      <c r="E120" s="34">
        <v>50</v>
      </c>
      <c r="F120" s="10"/>
      <c r="G120" s="43">
        <v>2019</v>
      </c>
      <c r="H120" s="19">
        <v>100</v>
      </c>
      <c r="I120" s="10"/>
      <c r="J120" s="43">
        <v>2019</v>
      </c>
      <c r="K120" s="34">
        <v>50</v>
      </c>
      <c r="L120" s="10"/>
      <c r="M120" s="43">
        <v>2019</v>
      </c>
      <c r="N120" s="19">
        <v>100</v>
      </c>
      <c r="O120" s="10"/>
      <c r="P120" s="43">
        <v>2019</v>
      </c>
      <c r="Q120" s="34">
        <v>50</v>
      </c>
      <c r="R120" s="10"/>
      <c r="S120" s="43">
        <v>2019</v>
      </c>
      <c r="T120" s="34">
        <v>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452">
        <v>2007</v>
      </c>
      <c r="B129" s="2">
        <f t="shared" ref="B129:B131" si="23">AVERAGE(E129,H129,K129,Z129)</f>
        <v>12.5</v>
      </c>
      <c r="C129" s="27"/>
      <c r="D129" s="452">
        <v>2007</v>
      </c>
      <c r="E129" s="27">
        <v>0</v>
      </c>
      <c r="F129" s="27"/>
      <c r="G129" s="452">
        <v>2007</v>
      </c>
      <c r="H129" s="27">
        <v>0</v>
      </c>
      <c r="I129" s="27"/>
      <c r="J129" s="452">
        <v>2007</v>
      </c>
      <c r="K129" s="316">
        <f t="shared" ref="K129:K131" si="24">AVERAGE(N129,Q129,T129,W129)</f>
        <v>50</v>
      </c>
      <c r="L129" s="27"/>
      <c r="M129" s="452">
        <v>2007</v>
      </c>
      <c r="N129" s="418">
        <v>50</v>
      </c>
      <c r="O129" s="27"/>
      <c r="P129" s="452">
        <v>2007</v>
      </c>
      <c r="Q129" s="418">
        <v>100</v>
      </c>
      <c r="R129" s="27"/>
      <c r="S129" s="452">
        <v>2007</v>
      </c>
      <c r="T129" s="231">
        <v>0</v>
      </c>
      <c r="U129" s="27"/>
      <c r="V129" s="452">
        <v>2007</v>
      </c>
      <c r="W129" s="231">
        <v>50</v>
      </c>
      <c r="X129" s="27"/>
      <c r="Y129" s="452">
        <v>2007</v>
      </c>
      <c r="Z129" s="27">
        <v>0</v>
      </c>
      <c r="AA129" s="27" t="s">
        <v>5001</v>
      </c>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452">
        <v>2008</v>
      </c>
      <c r="B130" s="2">
        <f t="shared" si="23"/>
        <v>12.5</v>
      </c>
      <c r="C130" s="27"/>
      <c r="D130" s="452">
        <v>2008</v>
      </c>
      <c r="E130" s="27">
        <v>0</v>
      </c>
      <c r="F130" s="27"/>
      <c r="G130" s="452">
        <v>2008</v>
      </c>
      <c r="H130" s="27">
        <v>0</v>
      </c>
      <c r="I130" s="27"/>
      <c r="J130" s="452">
        <v>2008</v>
      </c>
      <c r="K130" s="316">
        <f t="shared" si="24"/>
        <v>50</v>
      </c>
      <c r="L130" s="27"/>
      <c r="M130" s="452">
        <v>2008</v>
      </c>
      <c r="N130" s="418">
        <v>50</v>
      </c>
      <c r="O130" s="27"/>
      <c r="P130" s="452">
        <v>2008</v>
      </c>
      <c r="Q130" s="418">
        <v>100</v>
      </c>
      <c r="R130" s="27"/>
      <c r="S130" s="452">
        <v>2008</v>
      </c>
      <c r="T130" s="231">
        <v>0</v>
      </c>
      <c r="U130" s="27"/>
      <c r="V130" s="452">
        <v>2008</v>
      </c>
      <c r="W130" s="231">
        <v>50</v>
      </c>
      <c r="X130" s="27"/>
      <c r="Y130" s="452">
        <v>2008</v>
      </c>
      <c r="Z130" s="27">
        <v>0</v>
      </c>
      <c r="AA130" s="27"/>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452">
        <v>2009</v>
      </c>
      <c r="B131" s="2">
        <f t="shared" si="23"/>
        <v>12.5</v>
      </c>
      <c r="C131" s="27"/>
      <c r="D131" s="452">
        <v>2009</v>
      </c>
      <c r="E131" s="27">
        <v>0</v>
      </c>
      <c r="F131" s="27"/>
      <c r="G131" s="452">
        <v>2009</v>
      </c>
      <c r="H131" s="27">
        <v>0</v>
      </c>
      <c r="I131" s="27"/>
      <c r="J131" s="452">
        <v>2009</v>
      </c>
      <c r="K131" s="316">
        <f t="shared" si="24"/>
        <v>50</v>
      </c>
      <c r="L131" s="27"/>
      <c r="M131" s="452">
        <v>2009</v>
      </c>
      <c r="N131" s="418">
        <v>50</v>
      </c>
      <c r="O131" s="27"/>
      <c r="P131" s="452">
        <v>2009</v>
      </c>
      <c r="Q131" s="418">
        <v>100</v>
      </c>
      <c r="R131" s="27"/>
      <c r="S131" s="452">
        <v>2009</v>
      </c>
      <c r="T131" s="231">
        <v>0</v>
      </c>
      <c r="U131" s="27"/>
      <c r="V131" s="452">
        <v>2009</v>
      </c>
      <c r="W131" s="231">
        <v>50</v>
      </c>
      <c r="X131" s="27"/>
      <c r="Y131" s="452">
        <v>2009</v>
      </c>
      <c r="Z131" s="27">
        <v>0</v>
      </c>
      <c r="AA131" s="27"/>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ref="B132:B135" si="25">AVERAGE(E132,H132,K132,Z132)</f>
        <v>12.5</v>
      </c>
      <c r="C132" s="363"/>
      <c r="D132" s="350">
        <v>2010</v>
      </c>
      <c r="E132" s="422">
        <v>0</v>
      </c>
      <c r="F132" s="363"/>
      <c r="G132" s="350">
        <v>2010</v>
      </c>
      <c r="H132" s="422">
        <v>0</v>
      </c>
      <c r="I132" s="363"/>
      <c r="J132" s="350">
        <v>2010</v>
      </c>
      <c r="K132" s="8">
        <f t="shared" ref="K132:K135" si="26">AVERAGE(N132,Q132,T132,W132)</f>
        <v>50</v>
      </c>
      <c r="L132" s="363"/>
      <c r="M132" s="350">
        <v>2010</v>
      </c>
      <c r="N132" s="422">
        <v>50</v>
      </c>
      <c r="O132" s="363"/>
      <c r="P132" s="350">
        <v>2010</v>
      </c>
      <c r="Q132" s="422">
        <v>100</v>
      </c>
      <c r="R132" s="363"/>
      <c r="S132" s="350">
        <v>2010</v>
      </c>
      <c r="T132" s="34">
        <v>0</v>
      </c>
      <c r="U132" s="363"/>
      <c r="V132" s="350">
        <v>2010</v>
      </c>
      <c r="W132" s="34">
        <v>50</v>
      </c>
      <c r="X132" s="363"/>
      <c r="Y132" s="350">
        <v>2010</v>
      </c>
      <c r="Z132" s="49">
        <v>0</v>
      </c>
      <c r="AA132" s="363" t="s">
        <v>5001</v>
      </c>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25"/>
        <v>12.5</v>
      </c>
      <c r="C133" s="363"/>
      <c r="D133" s="350">
        <v>2011</v>
      </c>
      <c r="E133" s="422">
        <v>0</v>
      </c>
      <c r="F133" s="363"/>
      <c r="G133" s="350">
        <v>2011</v>
      </c>
      <c r="H133" s="422">
        <v>0</v>
      </c>
      <c r="I133" s="363"/>
      <c r="J133" s="350">
        <v>2011</v>
      </c>
      <c r="K133" s="8">
        <f t="shared" si="26"/>
        <v>50</v>
      </c>
      <c r="L133" s="363"/>
      <c r="M133" s="350">
        <v>2011</v>
      </c>
      <c r="N133" s="422">
        <v>50</v>
      </c>
      <c r="O133" s="363"/>
      <c r="P133" s="350">
        <v>2011</v>
      </c>
      <c r="Q133" s="422">
        <v>100</v>
      </c>
      <c r="R133" s="363"/>
      <c r="S133" s="350">
        <v>2011</v>
      </c>
      <c r="T133" s="34">
        <v>0</v>
      </c>
      <c r="U133" s="363"/>
      <c r="V133" s="350">
        <v>2011</v>
      </c>
      <c r="W133" s="34">
        <v>50</v>
      </c>
      <c r="X133" s="363"/>
      <c r="Y133" s="350">
        <v>2011</v>
      </c>
      <c r="Z133" s="49">
        <v>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25"/>
        <v>12.5</v>
      </c>
      <c r="C134" s="363"/>
      <c r="D134" s="350">
        <v>2012</v>
      </c>
      <c r="E134" s="422">
        <v>0</v>
      </c>
      <c r="F134" s="363"/>
      <c r="G134" s="350">
        <v>2012</v>
      </c>
      <c r="H134" s="422">
        <v>0</v>
      </c>
      <c r="I134" s="363"/>
      <c r="J134" s="350">
        <v>2012</v>
      </c>
      <c r="K134" s="8">
        <f t="shared" si="26"/>
        <v>50</v>
      </c>
      <c r="L134" s="363"/>
      <c r="M134" s="350">
        <v>2012</v>
      </c>
      <c r="N134" s="422">
        <v>50</v>
      </c>
      <c r="O134" s="363"/>
      <c r="P134" s="350">
        <v>2012</v>
      </c>
      <c r="Q134" s="422">
        <v>100</v>
      </c>
      <c r="R134" s="363"/>
      <c r="S134" s="350">
        <v>2012</v>
      </c>
      <c r="T134" s="34">
        <v>0</v>
      </c>
      <c r="U134" s="363"/>
      <c r="V134" s="350">
        <v>2012</v>
      </c>
      <c r="W134" s="34">
        <v>50</v>
      </c>
      <c r="X134" s="363"/>
      <c r="Y134" s="350">
        <v>2012</v>
      </c>
      <c r="Z134" s="49">
        <v>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25"/>
        <v>12.5</v>
      </c>
      <c r="C135" s="363"/>
      <c r="D135" s="350">
        <v>2013</v>
      </c>
      <c r="E135" s="422">
        <v>0</v>
      </c>
      <c r="F135" s="363"/>
      <c r="G135" s="350">
        <v>2013</v>
      </c>
      <c r="H135" s="422">
        <v>0</v>
      </c>
      <c r="I135" s="363"/>
      <c r="J135" s="350">
        <v>2013</v>
      </c>
      <c r="K135" s="8">
        <f t="shared" si="26"/>
        <v>50</v>
      </c>
      <c r="L135" s="363"/>
      <c r="M135" s="350">
        <v>2013</v>
      </c>
      <c r="N135" s="422">
        <v>50</v>
      </c>
      <c r="O135" s="363"/>
      <c r="P135" s="350">
        <v>2013</v>
      </c>
      <c r="Q135" s="422">
        <v>100</v>
      </c>
      <c r="R135" s="363"/>
      <c r="S135" s="350">
        <v>2013</v>
      </c>
      <c r="T135" s="34">
        <v>0</v>
      </c>
      <c r="U135" s="363"/>
      <c r="V135" s="350">
        <v>2013</v>
      </c>
      <c r="W135" s="34">
        <v>50</v>
      </c>
      <c r="X135" s="363"/>
      <c r="Y135" s="350">
        <v>2013</v>
      </c>
      <c r="Z135" s="49">
        <v>0</v>
      </c>
      <c r="AA135" s="363" t="s">
        <v>5002</v>
      </c>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7">AVERAGE(E136,H136,K136,Z136)</f>
        <v>12.5</v>
      </c>
      <c r="C136" s="80"/>
      <c r="D136" s="43">
        <v>2014</v>
      </c>
      <c r="E136" s="19">
        <v>0</v>
      </c>
      <c r="F136" s="10" t="s">
        <v>1864</v>
      </c>
      <c r="G136" s="43">
        <v>2014</v>
      </c>
      <c r="H136" s="34">
        <v>0</v>
      </c>
      <c r="I136" s="10" t="s">
        <v>1863</v>
      </c>
      <c r="J136" s="43">
        <v>2014</v>
      </c>
      <c r="K136" s="8">
        <f t="shared" ref="K136:K141" si="28">AVERAGE(N136,Q136,T136,W136)</f>
        <v>50</v>
      </c>
      <c r="L136" s="19"/>
      <c r="M136" s="43">
        <v>2014</v>
      </c>
      <c r="N136" s="19">
        <v>50</v>
      </c>
      <c r="O136" s="10" t="s">
        <v>1862</v>
      </c>
      <c r="P136" s="43">
        <v>2014</v>
      </c>
      <c r="Q136" s="19">
        <v>100</v>
      </c>
      <c r="R136" s="10"/>
      <c r="S136" s="43">
        <v>2014</v>
      </c>
      <c r="T136" s="34">
        <v>0</v>
      </c>
      <c r="U136" s="10" t="s">
        <v>1861</v>
      </c>
      <c r="V136" s="43">
        <v>2014</v>
      </c>
      <c r="W136" s="34">
        <v>50</v>
      </c>
      <c r="X136" s="10" t="s">
        <v>1860</v>
      </c>
      <c r="Y136" s="350">
        <v>2014</v>
      </c>
      <c r="Z136" s="49">
        <v>0</v>
      </c>
      <c r="AA136" s="11" t="s">
        <v>1859</v>
      </c>
    </row>
    <row r="137" spans="1:81" ht="24.75" customHeight="1">
      <c r="A137" s="43">
        <v>2015</v>
      </c>
      <c r="B137" s="2">
        <f t="shared" si="27"/>
        <v>12.5</v>
      </c>
      <c r="C137" s="80"/>
      <c r="D137" s="43">
        <v>2015</v>
      </c>
      <c r="E137" s="19">
        <v>0</v>
      </c>
      <c r="F137" s="10" t="s">
        <v>1858</v>
      </c>
      <c r="G137" s="43">
        <v>2015</v>
      </c>
      <c r="H137" s="49">
        <v>0</v>
      </c>
      <c r="I137" s="10"/>
      <c r="J137" s="43">
        <v>2015</v>
      </c>
      <c r="K137" s="8">
        <f t="shared" si="28"/>
        <v>50</v>
      </c>
      <c r="L137" s="19"/>
      <c r="M137" s="43">
        <v>2015</v>
      </c>
      <c r="N137" s="19">
        <v>50</v>
      </c>
      <c r="O137" s="10" t="s">
        <v>1857</v>
      </c>
      <c r="P137" s="43">
        <v>2015</v>
      </c>
      <c r="Q137" s="19">
        <v>100</v>
      </c>
      <c r="R137" s="10"/>
      <c r="S137" s="43">
        <v>2015</v>
      </c>
      <c r="T137" s="34">
        <v>0</v>
      </c>
      <c r="U137" s="10"/>
      <c r="V137" s="43">
        <v>2015</v>
      </c>
      <c r="W137" s="34">
        <v>50</v>
      </c>
      <c r="X137" s="10"/>
      <c r="Y137" s="350">
        <v>2015</v>
      </c>
      <c r="Z137" s="49">
        <v>0</v>
      </c>
      <c r="AA137" s="11" t="s">
        <v>1856</v>
      </c>
    </row>
    <row r="138" spans="1:81" ht="24.75" customHeight="1">
      <c r="A138" s="43">
        <v>2016</v>
      </c>
      <c r="B138" s="2">
        <f t="shared" si="27"/>
        <v>12.5</v>
      </c>
      <c r="C138" s="80"/>
      <c r="D138" s="43">
        <v>2016</v>
      </c>
      <c r="E138" s="19">
        <v>0</v>
      </c>
      <c r="F138" s="10"/>
      <c r="G138" s="43">
        <v>2016</v>
      </c>
      <c r="H138" s="49">
        <v>0</v>
      </c>
      <c r="I138" s="10"/>
      <c r="J138" s="43">
        <v>2016</v>
      </c>
      <c r="K138" s="8">
        <f t="shared" si="28"/>
        <v>50</v>
      </c>
      <c r="L138" s="19"/>
      <c r="M138" s="43">
        <v>2016</v>
      </c>
      <c r="N138" s="19">
        <v>50</v>
      </c>
      <c r="O138" s="10"/>
      <c r="P138" s="43">
        <v>2016</v>
      </c>
      <c r="Q138" s="19">
        <v>100</v>
      </c>
      <c r="R138" s="10"/>
      <c r="S138" s="43">
        <v>2016</v>
      </c>
      <c r="T138" s="34">
        <v>0</v>
      </c>
      <c r="U138" s="10"/>
      <c r="V138" s="43">
        <v>2016</v>
      </c>
      <c r="W138" s="34">
        <v>50</v>
      </c>
      <c r="X138" s="10"/>
      <c r="Y138" s="350">
        <v>2016</v>
      </c>
      <c r="Z138" s="49">
        <v>0</v>
      </c>
      <c r="AA138" s="11"/>
    </row>
    <row r="139" spans="1:81" ht="24.75" customHeight="1">
      <c r="A139" s="43">
        <v>2017</v>
      </c>
      <c r="B139" s="2">
        <f t="shared" si="27"/>
        <v>12.5</v>
      </c>
      <c r="C139" s="80"/>
      <c r="D139" s="43">
        <v>2017</v>
      </c>
      <c r="E139" s="19">
        <v>0</v>
      </c>
      <c r="F139" s="10"/>
      <c r="G139" s="43">
        <v>2017</v>
      </c>
      <c r="H139" s="49">
        <v>0</v>
      </c>
      <c r="I139" s="10"/>
      <c r="J139" s="43">
        <v>2017</v>
      </c>
      <c r="K139" s="8">
        <f t="shared" si="28"/>
        <v>50</v>
      </c>
      <c r="L139" s="19"/>
      <c r="M139" s="43">
        <v>2017</v>
      </c>
      <c r="N139" s="19">
        <v>50</v>
      </c>
      <c r="O139" s="10"/>
      <c r="P139" s="43">
        <v>2017</v>
      </c>
      <c r="Q139" s="19">
        <v>100</v>
      </c>
      <c r="R139" s="10"/>
      <c r="S139" s="43">
        <v>2017</v>
      </c>
      <c r="T139" s="34">
        <v>0</v>
      </c>
      <c r="U139" s="10"/>
      <c r="V139" s="43">
        <v>2017</v>
      </c>
      <c r="W139" s="34">
        <v>50</v>
      </c>
      <c r="X139" s="10"/>
      <c r="Y139" s="350">
        <v>2017</v>
      </c>
      <c r="Z139" s="49">
        <v>0</v>
      </c>
      <c r="AA139" s="11"/>
    </row>
    <row r="140" spans="1:81" ht="24.75" customHeight="1">
      <c r="A140" s="43">
        <v>2018</v>
      </c>
      <c r="B140" s="2">
        <f t="shared" si="27"/>
        <v>12.5</v>
      </c>
      <c r="C140" s="80"/>
      <c r="D140" s="43">
        <v>2018</v>
      </c>
      <c r="E140" s="19">
        <v>0</v>
      </c>
      <c r="F140" s="10"/>
      <c r="G140" s="43">
        <v>2018</v>
      </c>
      <c r="H140" s="49">
        <v>0</v>
      </c>
      <c r="I140" s="10"/>
      <c r="J140" s="43">
        <v>2018</v>
      </c>
      <c r="K140" s="8">
        <f t="shared" si="28"/>
        <v>50</v>
      </c>
      <c r="L140" s="19"/>
      <c r="M140" s="43">
        <v>2018</v>
      </c>
      <c r="N140" s="19">
        <v>50</v>
      </c>
      <c r="O140" s="10"/>
      <c r="P140" s="43">
        <v>2018</v>
      </c>
      <c r="Q140" s="19">
        <v>100</v>
      </c>
      <c r="R140" s="10"/>
      <c r="S140" s="43">
        <v>2018</v>
      </c>
      <c r="T140" s="34">
        <v>0</v>
      </c>
      <c r="U140" s="10"/>
      <c r="V140" s="43">
        <v>2018</v>
      </c>
      <c r="W140" s="34">
        <v>50</v>
      </c>
      <c r="X140" s="10"/>
      <c r="Y140" s="350">
        <v>2018</v>
      </c>
      <c r="Z140" s="49">
        <v>0</v>
      </c>
      <c r="AA140" s="11"/>
    </row>
    <row r="141" spans="1:81" ht="24.75" customHeight="1">
      <c r="A141" s="43">
        <v>2019</v>
      </c>
      <c r="B141" s="2">
        <f t="shared" si="27"/>
        <v>12.5</v>
      </c>
      <c r="C141" s="80"/>
      <c r="D141" s="43">
        <v>2019</v>
      </c>
      <c r="E141" s="19">
        <v>0</v>
      </c>
      <c r="F141" s="10"/>
      <c r="G141" s="43">
        <v>2019</v>
      </c>
      <c r="H141" s="49">
        <v>0</v>
      </c>
      <c r="I141" s="10"/>
      <c r="J141" s="43">
        <v>2019</v>
      </c>
      <c r="K141" s="8">
        <f t="shared" si="28"/>
        <v>50</v>
      </c>
      <c r="L141" s="19"/>
      <c r="M141" s="43">
        <v>2019</v>
      </c>
      <c r="N141" s="19">
        <v>50</v>
      </c>
      <c r="O141" s="10"/>
      <c r="P141" s="43">
        <v>2019</v>
      </c>
      <c r="Q141" s="19">
        <v>100</v>
      </c>
      <c r="R141" s="10"/>
      <c r="S141" s="43">
        <v>2019</v>
      </c>
      <c r="T141" s="34">
        <v>0</v>
      </c>
      <c r="U141" s="10"/>
      <c r="V141" s="43">
        <v>2019</v>
      </c>
      <c r="W141" s="34">
        <v>50</v>
      </c>
      <c r="X141" s="10"/>
      <c r="Y141" s="350">
        <v>2019</v>
      </c>
      <c r="Z141" s="49">
        <v>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119</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452">
        <v>2007</v>
      </c>
      <c r="B150" s="2">
        <f t="shared" ref="B150:B152" si="29">AVERAGE(E150,H150, W150,((Z150+AC150+AF150)/3))</f>
        <v>100</v>
      </c>
      <c r="C150" s="27"/>
      <c r="D150" s="452">
        <v>2007</v>
      </c>
      <c r="E150" s="418">
        <v>100</v>
      </c>
      <c r="F150" s="27"/>
      <c r="G150" s="452">
        <v>2007</v>
      </c>
      <c r="H150" s="316">
        <f t="shared" ref="H150:H152" si="30">AVERAGE(K150,N150,Q150,T150)</f>
        <v>100</v>
      </c>
      <c r="I150" s="27"/>
      <c r="J150" s="452">
        <v>2007</v>
      </c>
      <c r="K150" s="418">
        <v>100</v>
      </c>
      <c r="L150" s="27"/>
      <c r="M150" s="452">
        <v>2007</v>
      </c>
      <c r="N150" s="418">
        <v>100</v>
      </c>
      <c r="O150" s="27" t="s">
        <v>5466</v>
      </c>
      <c r="P150" s="452">
        <v>2007</v>
      </c>
      <c r="Q150" s="418">
        <v>100</v>
      </c>
      <c r="R150" s="27"/>
      <c r="S150" s="452">
        <v>2007</v>
      </c>
      <c r="T150" s="418">
        <v>100</v>
      </c>
      <c r="U150" s="27"/>
      <c r="V150" s="452">
        <v>2007</v>
      </c>
      <c r="W150" s="418">
        <v>100</v>
      </c>
      <c r="X150" s="27"/>
      <c r="Y150" s="452">
        <v>2007</v>
      </c>
      <c r="Z150" s="418">
        <v>100</v>
      </c>
      <c r="AA150" s="27"/>
      <c r="AB150" s="452">
        <v>2007</v>
      </c>
      <c r="AC150" s="418">
        <v>100</v>
      </c>
      <c r="AD150" s="27"/>
      <c r="AE150" s="452">
        <v>2007</v>
      </c>
      <c r="AF150" s="418">
        <v>100</v>
      </c>
      <c r="AG150" s="27"/>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452">
        <v>2008</v>
      </c>
      <c r="B151" s="2">
        <f t="shared" si="29"/>
        <v>100</v>
      </c>
      <c r="C151" s="27"/>
      <c r="D151" s="452">
        <v>2008</v>
      </c>
      <c r="E151" s="418">
        <v>100</v>
      </c>
      <c r="F151" s="27"/>
      <c r="G151" s="452">
        <v>2008</v>
      </c>
      <c r="H151" s="316">
        <f t="shared" si="30"/>
        <v>100</v>
      </c>
      <c r="I151" s="27"/>
      <c r="J151" s="452">
        <v>2008</v>
      </c>
      <c r="K151" s="418">
        <v>100</v>
      </c>
      <c r="L151" s="27"/>
      <c r="M151" s="452">
        <v>2008</v>
      </c>
      <c r="N151" s="418">
        <v>100</v>
      </c>
      <c r="O151" s="27"/>
      <c r="P151" s="452">
        <v>2008</v>
      </c>
      <c r="Q151" s="418">
        <v>100</v>
      </c>
      <c r="R151" s="27"/>
      <c r="S151" s="452">
        <v>2008</v>
      </c>
      <c r="T151" s="418">
        <v>100</v>
      </c>
      <c r="U151" s="27"/>
      <c r="V151" s="452">
        <v>2008</v>
      </c>
      <c r="W151" s="418">
        <v>100</v>
      </c>
      <c r="X151" s="27"/>
      <c r="Y151" s="452">
        <v>2008</v>
      </c>
      <c r="Z151" s="418">
        <v>100</v>
      </c>
      <c r="AA151" s="27"/>
      <c r="AB151" s="452">
        <v>2008</v>
      </c>
      <c r="AC151" s="418">
        <v>100</v>
      </c>
      <c r="AD151" s="27"/>
      <c r="AE151" s="452">
        <v>2008</v>
      </c>
      <c r="AF151" s="418">
        <v>100</v>
      </c>
      <c r="AG151" s="27"/>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452">
        <v>2009</v>
      </c>
      <c r="B152" s="2">
        <f t="shared" si="29"/>
        <v>100</v>
      </c>
      <c r="C152" s="27"/>
      <c r="D152" s="452">
        <v>2009</v>
      </c>
      <c r="E152" s="418">
        <v>100</v>
      </c>
      <c r="F152" s="27"/>
      <c r="G152" s="452">
        <v>2009</v>
      </c>
      <c r="H152" s="316">
        <f t="shared" si="30"/>
        <v>100</v>
      </c>
      <c r="I152" s="27"/>
      <c r="J152" s="452">
        <v>2009</v>
      </c>
      <c r="K152" s="418">
        <v>100</v>
      </c>
      <c r="L152" s="27"/>
      <c r="M152" s="452">
        <v>2009</v>
      </c>
      <c r="N152" s="418">
        <v>100</v>
      </c>
      <c r="O152" s="27"/>
      <c r="P152" s="452">
        <v>2009</v>
      </c>
      <c r="Q152" s="418">
        <v>100</v>
      </c>
      <c r="R152" s="27"/>
      <c r="S152" s="452">
        <v>2009</v>
      </c>
      <c r="T152" s="418">
        <v>100</v>
      </c>
      <c r="U152" s="27"/>
      <c r="V152" s="452">
        <v>2009</v>
      </c>
      <c r="W152" s="418">
        <v>100</v>
      </c>
      <c r="X152" s="27"/>
      <c r="Y152" s="452">
        <v>2009</v>
      </c>
      <c r="Z152" s="418">
        <v>100</v>
      </c>
      <c r="AA152" s="27"/>
      <c r="AB152" s="452">
        <v>2009</v>
      </c>
      <c r="AC152" s="418">
        <v>100</v>
      </c>
      <c r="AD152" s="27"/>
      <c r="AE152" s="452">
        <v>2009</v>
      </c>
      <c r="AF152" s="418">
        <v>100</v>
      </c>
      <c r="AG152" s="27"/>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2">
        <f t="shared" ref="B153:B156" si="31">AVERAGE(E153,H153, W153,((Z153+AC153+AF153)/3))</f>
        <v>100</v>
      </c>
      <c r="C153" s="363"/>
      <c r="D153" s="350">
        <v>2010</v>
      </c>
      <c r="E153" s="422">
        <v>100</v>
      </c>
      <c r="F153" s="363"/>
      <c r="G153" s="350">
        <v>2010</v>
      </c>
      <c r="H153" s="8">
        <f t="shared" ref="H153:H156" si="32">AVERAGE(K153,N153,Q153,T153)</f>
        <v>100</v>
      </c>
      <c r="I153" s="363"/>
      <c r="J153" s="350">
        <v>2010</v>
      </c>
      <c r="K153" s="422">
        <v>100</v>
      </c>
      <c r="L153" s="363"/>
      <c r="M153" s="350">
        <v>2010</v>
      </c>
      <c r="N153" s="422">
        <v>100</v>
      </c>
      <c r="O153" s="363"/>
      <c r="P153" s="350">
        <v>2010</v>
      </c>
      <c r="Q153" s="422">
        <v>100</v>
      </c>
      <c r="R153" s="363"/>
      <c r="S153" s="350">
        <v>2010</v>
      </c>
      <c r="T153" s="422">
        <v>100</v>
      </c>
      <c r="U153" s="363"/>
      <c r="V153" s="350">
        <v>2010</v>
      </c>
      <c r="W153" s="422">
        <v>100</v>
      </c>
      <c r="X153" s="363"/>
      <c r="Y153" s="350">
        <v>2010</v>
      </c>
      <c r="Z153" s="422">
        <v>100</v>
      </c>
      <c r="AA153" s="363"/>
      <c r="AB153" s="350">
        <v>2010</v>
      </c>
      <c r="AC153" s="422">
        <v>100</v>
      </c>
      <c r="AD153" s="363"/>
      <c r="AE153" s="350">
        <v>2010</v>
      </c>
      <c r="AF153" s="422">
        <v>100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2">
        <f t="shared" si="31"/>
        <v>100</v>
      </c>
      <c r="C154" s="363"/>
      <c r="D154" s="350">
        <v>2011</v>
      </c>
      <c r="E154" s="422">
        <v>100</v>
      </c>
      <c r="F154" s="363"/>
      <c r="G154" s="350">
        <v>2011</v>
      </c>
      <c r="H154" s="8">
        <f t="shared" si="32"/>
        <v>100</v>
      </c>
      <c r="I154" s="363"/>
      <c r="J154" s="350">
        <v>2011</v>
      </c>
      <c r="K154" s="422">
        <v>100</v>
      </c>
      <c r="L154" s="363"/>
      <c r="M154" s="350">
        <v>2011</v>
      </c>
      <c r="N154" s="422">
        <v>100</v>
      </c>
      <c r="O154" s="363"/>
      <c r="P154" s="350">
        <v>2011</v>
      </c>
      <c r="Q154" s="422">
        <v>100</v>
      </c>
      <c r="R154" s="363"/>
      <c r="S154" s="350">
        <v>2011</v>
      </c>
      <c r="T154" s="422">
        <v>100</v>
      </c>
      <c r="U154" s="363"/>
      <c r="V154" s="350">
        <v>2011</v>
      </c>
      <c r="W154" s="422">
        <v>100</v>
      </c>
      <c r="X154" s="363"/>
      <c r="Y154" s="350">
        <v>2011</v>
      </c>
      <c r="Z154" s="422">
        <v>100</v>
      </c>
      <c r="AA154" s="363"/>
      <c r="AB154" s="350">
        <v>2011</v>
      </c>
      <c r="AC154" s="422">
        <v>100</v>
      </c>
      <c r="AD154" s="363"/>
      <c r="AE154" s="350">
        <v>2011</v>
      </c>
      <c r="AF154" s="422">
        <v>100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2">
        <f t="shared" si="31"/>
        <v>100</v>
      </c>
      <c r="C155" s="363"/>
      <c r="D155" s="350">
        <v>2012</v>
      </c>
      <c r="E155" s="422">
        <v>100</v>
      </c>
      <c r="F155" s="363"/>
      <c r="G155" s="350">
        <v>2012</v>
      </c>
      <c r="H155" s="8">
        <f t="shared" si="32"/>
        <v>100</v>
      </c>
      <c r="I155" s="363"/>
      <c r="J155" s="350">
        <v>2012</v>
      </c>
      <c r="K155" s="422">
        <v>100</v>
      </c>
      <c r="L155" s="363"/>
      <c r="M155" s="350">
        <v>2012</v>
      </c>
      <c r="N155" s="422">
        <v>100</v>
      </c>
      <c r="O155" s="363"/>
      <c r="P155" s="350">
        <v>2012</v>
      </c>
      <c r="Q155" s="422">
        <v>100</v>
      </c>
      <c r="R155" s="363"/>
      <c r="S155" s="350">
        <v>2012</v>
      </c>
      <c r="T155" s="422">
        <v>100</v>
      </c>
      <c r="U155" s="363"/>
      <c r="V155" s="350">
        <v>2012</v>
      </c>
      <c r="W155" s="422">
        <v>100</v>
      </c>
      <c r="X155" s="363"/>
      <c r="Y155" s="350">
        <v>2012</v>
      </c>
      <c r="Z155" s="422">
        <v>100</v>
      </c>
      <c r="AA155" s="363"/>
      <c r="AB155" s="350">
        <v>2012</v>
      </c>
      <c r="AC155" s="422">
        <v>100</v>
      </c>
      <c r="AD155" s="363"/>
      <c r="AE155" s="350">
        <v>2012</v>
      </c>
      <c r="AF155" s="422">
        <v>100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2">
        <f t="shared" si="31"/>
        <v>100</v>
      </c>
      <c r="C156" s="363"/>
      <c r="D156" s="350">
        <v>2013</v>
      </c>
      <c r="E156" s="422">
        <v>100</v>
      </c>
      <c r="F156" s="363"/>
      <c r="G156" s="350">
        <v>2013</v>
      </c>
      <c r="H156" s="8">
        <f t="shared" si="32"/>
        <v>100</v>
      </c>
      <c r="I156" s="363"/>
      <c r="J156" s="350">
        <v>2013</v>
      </c>
      <c r="K156" s="422">
        <v>100</v>
      </c>
      <c r="L156" s="363"/>
      <c r="M156" s="350">
        <v>2013</v>
      </c>
      <c r="N156" s="422">
        <v>100</v>
      </c>
      <c r="O156" s="363"/>
      <c r="P156" s="350">
        <v>2013</v>
      </c>
      <c r="Q156" s="422">
        <v>100</v>
      </c>
      <c r="R156" s="363"/>
      <c r="S156" s="350">
        <v>2013</v>
      </c>
      <c r="T156" s="422">
        <v>100</v>
      </c>
      <c r="U156" s="363"/>
      <c r="V156" s="350">
        <v>2013</v>
      </c>
      <c r="W156" s="422">
        <v>100</v>
      </c>
      <c r="X156" s="363"/>
      <c r="Y156" s="350">
        <v>2013</v>
      </c>
      <c r="Z156" s="422">
        <v>100</v>
      </c>
      <c r="AA156" s="363"/>
      <c r="AB156" s="350">
        <v>2013</v>
      </c>
      <c r="AC156" s="422">
        <v>100</v>
      </c>
      <c r="AD156" s="363"/>
      <c r="AE156" s="350">
        <v>2013</v>
      </c>
      <c r="AF156" s="422">
        <v>100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33">AVERAGE(E157,H157, W157,((Z157+AC157+AF157)/3))</f>
        <v>100</v>
      </c>
      <c r="C157" s="80"/>
      <c r="D157" s="43">
        <v>2014</v>
      </c>
      <c r="E157" s="19">
        <v>100</v>
      </c>
      <c r="F157" s="10" t="s">
        <v>1855</v>
      </c>
      <c r="G157" s="43">
        <v>2014</v>
      </c>
      <c r="H157" s="8">
        <f t="shared" ref="H157:H162" si="34">AVERAGE(K157,N157,Q157,T157)</f>
        <v>100</v>
      </c>
      <c r="I157" s="19"/>
      <c r="J157" s="43">
        <v>2014</v>
      </c>
      <c r="K157" s="19">
        <v>100</v>
      </c>
      <c r="L157" s="10"/>
      <c r="M157" s="43">
        <v>2014</v>
      </c>
      <c r="N157" s="19">
        <v>100</v>
      </c>
      <c r="O157" s="10"/>
      <c r="P157" s="43">
        <v>2014</v>
      </c>
      <c r="Q157" s="19">
        <v>100</v>
      </c>
      <c r="R157" s="10"/>
      <c r="S157" s="43">
        <v>2014</v>
      </c>
      <c r="T157" s="19">
        <v>100</v>
      </c>
      <c r="U157" s="10"/>
      <c r="V157" s="43">
        <v>2014</v>
      </c>
      <c r="W157" s="19">
        <v>100</v>
      </c>
      <c r="X157" s="10" t="s">
        <v>4462</v>
      </c>
      <c r="Y157" s="350">
        <v>2014</v>
      </c>
      <c r="Z157" s="19">
        <v>100</v>
      </c>
      <c r="AA157" s="10"/>
      <c r="AB157" s="350">
        <v>2014</v>
      </c>
      <c r="AC157" s="19">
        <v>100</v>
      </c>
      <c r="AD157" s="10"/>
      <c r="AE157" s="350">
        <v>2014</v>
      </c>
      <c r="AF157" s="19">
        <v>100</v>
      </c>
      <c r="AG157" s="11" t="s">
        <v>1854</v>
      </c>
    </row>
    <row r="158" spans="1:81" ht="24.75" customHeight="1">
      <c r="A158" s="43">
        <v>2015</v>
      </c>
      <c r="B158" s="2">
        <f t="shared" si="33"/>
        <v>100</v>
      </c>
      <c r="C158" s="80"/>
      <c r="D158" s="43">
        <v>2015</v>
      </c>
      <c r="E158" s="19">
        <v>100</v>
      </c>
      <c r="F158" s="10" t="s">
        <v>1853</v>
      </c>
      <c r="G158" s="43">
        <v>2015</v>
      </c>
      <c r="H158" s="8">
        <f t="shared" si="34"/>
        <v>100</v>
      </c>
      <c r="I158" s="19"/>
      <c r="J158" s="43">
        <v>2015</v>
      </c>
      <c r="K158" s="19">
        <v>100</v>
      </c>
      <c r="L158" s="10" t="s">
        <v>1852</v>
      </c>
      <c r="M158" s="43">
        <v>2015</v>
      </c>
      <c r="N158" s="19">
        <v>100</v>
      </c>
      <c r="O158" s="10" t="s">
        <v>1851</v>
      </c>
      <c r="P158" s="43">
        <v>2015</v>
      </c>
      <c r="Q158" s="19">
        <v>100</v>
      </c>
      <c r="R158" s="10" t="s">
        <v>1850</v>
      </c>
      <c r="S158" s="43">
        <v>2015</v>
      </c>
      <c r="T158" s="19">
        <v>100</v>
      </c>
      <c r="U158" s="10" t="s">
        <v>1849</v>
      </c>
      <c r="V158" s="43">
        <v>2015</v>
      </c>
      <c r="W158" s="19">
        <v>100</v>
      </c>
      <c r="X158" s="10"/>
      <c r="Y158" s="350">
        <v>2015</v>
      </c>
      <c r="Z158" s="19">
        <v>100</v>
      </c>
      <c r="AA158" s="10" t="s">
        <v>1848</v>
      </c>
      <c r="AB158" s="350">
        <v>2015</v>
      </c>
      <c r="AC158" s="19">
        <v>100</v>
      </c>
      <c r="AD158" s="10"/>
      <c r="AE158" s="350">
        <v>2015</v>
      </c>
      <c r="AF158" s="19">
        <v>100</v>
      </c>
      <c r="AG158" s="11" t="s">
        <v>1847</v>
      </c>
    </row>
    <row r="159" spans="1:81" ht="24.75" customHeight="1">
      <c r="A159" s="43">
        <v>2016</v>
      </c>
      <c r="B159" s="2">
        <f t="shared" si="33"/>
        <v>100</v>
      </c>
      <c r="C159" s="80"/>
      <c r="D159" s="43">
        <v>2016</v>
      </c>
      <c r="E159" s="19">
        <v>100</v>
      </c>
      <c r="F159" s="10"/>
      <c r="G159" s="43">
        <v>2016</v>
      </c>
      <c r="H159" s="8">
        <f t="shared" si="34"/>
        <v>100</v>
      </c>
      <c r="I159" s="19"/>
      <c r="J159" s="43">
        <v>2016</v>
      </c>
      <c r="K159" s="19">
        <v>100</v>
      </c>
      <c r="L159" s="10"/>
      <c r="M159" s="43">
        <v>2016</v>
      </c>
      <c r="N159" s="19">
        <v>100</v>
      </c>
      <c r="O159" s="10"/>
      <c r="P159" s="43">
        <v>2016</v>
      </c>
      <c r="Q159" s="19">
        <v>100</v>
      </c>
      <c r="R159" s="10"/>
      <c r="S159" s="43">
        <v>2016</v>
      </c>
      <c r="T159" s="19">
        <v>100</v>
      </c>
      <c r="U159" s="10"/>
      <c r="V159" s="43">
        <v>2016</v>
      </c>
      <c r="W159" s="19">
        <v>100</v>
      </c>
      <c r="X159" s="10"/>
      <c r="Y159" s="350">
        <v>2016</v>
      </c>
      <c r="Z159" s="19">
        <v>100</v>
      </c>
      <c r="AA159" s="10"/>
      <c r="AB159" s="350">
        <v>2016</v>
      </c>
      <c r="AC159" s="19">
        <v>100</v>
      </c>
      <c r="AD159" s="10"/>
      <c r="AE159" s="350">
        <v>2016</v>
      </c>
      <c r="AF159" s="19">
        <v>100</v>
      </c>
      <c r="AG159" s="11"/>
    </row>
    <row r="160" spans="1:81" ht="24.75" customHeight="1">
      <c r="A160" s="43">
        <v>2017</v>
      </c>
      <c r="B160" s="2">
        <f t="shared" si="33"/>
        <v>100</v>
      </c>
      <c r="C160" s="80"/>
      <c r="D160" s="43">
        <v>2017</v>
      </c>
      <c r="E160" s="19">
        <v>100</v>
      </c>
      <c r="F160" s="10"/>
      <c r="G160" s="43">
        <v>2017</v>
      </c>
      <c r="H160" s="8">
        <f t="shared" si="34"/>
        <v>100</v>
      </c>
      <c r="I160" s="19"/>
      <c r="J160" s="43">
        <v>2017</v>
      </c>
      <c r="K160" s="19">
        <v>100</v>
      </c>
      <c r="L160" s="10"/>
      <c r="M160" s="43">
        <v>2017</v>
      </c>
      <c r="N160" s="19">
        <v>100</v>
      </c>
      <c r="O160" s="10"/>
      <c r="P160" s="43">
        <v>2017</v>
      </c>
      <c r="Q160" s="19">
        <v>100</v>
      </c>
      <c r="R160" s="10"/>
      <c r="S160" s="43">
        <v>2017</v>
      </c>
      <c r="T160" s="19">
        <v>100</v>
      </c>
      <c r="U160" s="10"/>
      <c r="V160" s="43">
        <v>2017</v>
      </c>
      <c r="W160" s="19">
        <v>100</v>
      </c>
      <c r="X160" s="10"/>
      <c r="Y160" s="350">
        <v>2017</v>
      </c>
      <c r="Z160" s="19">
        <v>100</v>
      </c>
      <c r="AA160" s="10"/>
      <c r="AB160" s="350">
        <v>2017</v>
      </c>
      <c r="AC160" s="19">
        <v>100</v>
      </c>
      <c r="AD160" s="10"/>
      <c r="AE160" s="350">
        <v>2017</v>
      </c>
      <c r="AF160" s="19">
        <v>100</v>
      </c>
      <c r="AG160" s="11"/>
    </row>
    <row r="161" spans="1:41" ht="24.75" customHeight="1">
      <c r="A161" s="43">
        <v>2018</v>
      </c>
      <c r="B161" s="2">
        <f t="shared" si="33"/>
        <v>100</v>
      </c>
      <c r="C161" s="80"/>
      <c r="D161" s="43">
        <v>2018</v>
      </c>
      <c r="E161" s="19">
        <v>100</v>
      </c>
      <c r="F161" s="10"/>
      <c r="G161" s="43">
        <v>2018</v>
      </c>
      <c r="H161" s="8">
        <f t="shared" si="34"/>
        <v>100</v>
      </c>
      <c r="I161" s="19"/>
      <c r="J161" s="43">
        <v>2018</v>
      </c>
      <c r="K161" s="19">
        <v>100</v>
      </c>
      <c r="L161" s="10"/>
      <c r="M161" s="43">
        <v>2018</v>
      </c>
      <c r="N161" s="19">
        <v>100</v>
      </c>
      <c r="O161" s="10"/>
      <c r="P161" s="43">
        <v>2018</v>
      </c>
      <c r="Q161" s="19">
        <v>100</v>
      </c>
      <c r="R161" s="10"/>
      <c r="S161" s="43">
        <v>2018</v>
      </c>
      <c r="T161" s="19">
        <v>100</v>
      </c>
      <c r="U161" s="10"/>
      <c r="V161" s="43">
        <v>2018</v>
      </c>
      <c r="W161" s="19">
        <v>100</v>
      </c>
      <c r="X161" s="10"/>
      <c r="Y161" s="350">
        <v>2018</v>
      </c>
      <c r="Z161" s="19">
        <v>100</v>
      </c>
      <c r="AA161" s="10"/>
      <c r="AB161" s="350">
        <v>2018</v>
      </c>
      <c r="AC161" s="19">
        <v>100</v>
      </c>
      <c r="AD161" s="10"/>
      <c r="AE161" s="350">
        <v>2018</v>
      </c>
      <c r="AF161" s="19">
        <v>100</v>
      </c>
      <c r="AG161" s="11"/>
    </row>
    <row r="162" spans="1:41" ht="24.75" customHeight="1">
      <c r="A162" s="43">
        <v>2019</v>
      </c>
      <c r="B162" s="2">
        <f t="shared" si="33"/>
        <v>100</v>
      </c>
      <c r="C162" s="80"/>
      <c r="D162" s="43">
        <v>2019</v>
      </c>
      <c r="E162" s="19">
        <v>100</v>
      </c>
      <c r="F162" s="10"/>
      <c r="G162" s="43">
        <v>2019</v>
      </c>
      <c r="H162" s="8">
        <f t="shared" si="34"/>
        <v>100</v>
      </c>
      <c r="I162" s="19"/>
      <c r="J162" s="43">
        <v>2019</v>
      </c>
      <c r="K162" s="19">
        <v>100</v>
      </c>
      <c r="L162" s="10"/>
      <c r="M162" s="43">
        <v>2019</v>
      </c>
      <c r="N162" s="19">
        <v>100</v>
      </c>
      <c r="O162" s="10"/>
      <c r="P162" s="43">
        <v>2019</v>
      </c>
      <c r="Q162" s="19">
        <v>100</v>
      </c>
      <c r="R162" s="10"/>
      <c r="S162" s="43">
        <v>2019</v>
      </c>
      <c r="T162" s="19">
        <v>100</v>
      </c>
      <c r="U162" s="10"/>
      <c r="V162" s="43">
        <v>2019</v>
      </c>
      <c r="W162" s="19">
        <v>100</v>
      </c>
      <c r="X162" s="10"/>
      <c r="Y162" s="350">
        <v>2019</v>
      </c>
      <c r="Z162" s="19">
        <v>100</v>
      </c>
      <c r="AA162" s="10"/>
      <c r="AB162" s="350">
        <v>2019</v>
      </c>
      <c r="AC162" s="19">
        <v>100</v>
      </c>
      <c r="AD162" s="10"/>
      <c r="AE162" s="350">
        <v>2019</v>
      </c>
      <c r="AF162" s="19">
        <v>100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29.083333333333336</v>
      </c>
      <c r="C171" s="39"/>
      <c r="D171" s="43">
        <v>2014</v>
      </c>
      <c r="E171" s="8">
        <v>50</v>
      </c>
      <c r="F171" s="67" t="s">
        <v>1846</v>
      </c>
      <c r="G171" s="43">
        <v>2014</v>
      </c>
      <c r="H171" s="8">
        <v>50</v>
      </c>
      <c r="I171" s="11" t="s">
        <v>1842</v>
      </c>
      <c r="J171" s="43">
        <v>2014</v>
      </c>
      <c r="K171" s="8">
        <v>50</v>
      </c>
      <c r="L171" s="11" t="s">
        <v>1845</v>
      </c>
      <c r="M171" s="43">
        <v>2014</v>
      </c>
      <c r="N171" s="19">
        <v>50</v>
      </c>
      <c r="O171" s="11" t="s">
        <v>1842</v>
      </c>
      <c r="P171" s="43">
        <v>2014</v>
      </c>
      <c r="Q171" s="8">
        <v>0</v>
      </c>
      <c r="R171" s="11" t="s">
        <v>1841</v>
      </c>
      <c r="S171" s="43">
        <v>2014</v>
      </c>
      <c r="T171" s="19">
        <v>0</v>
      </c>
      <c r="U171" s="11" t="s">
        <v>1840</v>
      </c>
      <c r="V171" s="43">
        <v>2014</v>
      </c>
      <c r="W171" s="19">
        <v>33</v>
      </c>
      <c r="X171" s="11" t="s">
        <v>1839</v>
      </c>
      <c r="Y171" s="43">
        <v>2014</v>
      </c>
      <c r="Z171" s="19">
        <v>33</v>
      </c>
      <c r="AA171" s="11" t="s">
        <v>1838</v>
      </c>
      <c r="AB171" s="43">
        <v>2014</v>
      </c>
      <c r="AC171" s="19">
        <v>0</v>
      </c>
      <c r="AD171" s="11" t="s">
        <v>1837</v>
      </c>
      <c r="AE171" s="43">
        <v>2014</v>
      </c>
      <c r="AF171" s="19">
        <v>0</v>
      </c>
      <c r="AG171" s="67" t="s">
        <v>1836</v>
      </c>
      <c r="AH171" s="43">
        <v>2014</v>
      </c>
      <c r="AI171" s="19">
        <v>100</v>
      </c>
      <c r="AJ171" s="11" t="s">
        <v>1835</v>
      </c>
      <c r="AK171" s="43">
        <v>2014</v>
      </c>
      <c r="AL171" s="19">
        <v>0</v>
      </c>
      <c r="AM171" s="11" t="s">
        <v>1834</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29.083333333333336</v>
      </c>
      <c r="C176" s="80"/>
      <c r="D176" s="43">
        <v>2019</v>
      </c>
      <c r="E176" s="19">
        <v>50</v>
      </c>
      <c r="F176" s="11" t="s">
        <v>1844</v>
      </c>
      <c r="G176" s="43">
        <v>2019</v>
      </c>
      <c r="H176" s="8">
        <v>50</v>
      </c>
      <c r="I176" s="67" t="s">
        <v>1842</v>
      </c>
      <c r="J176" s="43">
        <v>2019</v>
      </c>
      <c r="K176" s="19">
        <v>50</v>
      </c>
      <c r="L176" s="11" t="s">
        <v>1843</v>
      </c>
      <c r="M176" s="43">
        <v>2019</v>
      </c>
      <c r="N176" s="19">
        <v>50</v>
      </c>
      <c r="O176" s="11" t="s">
        <v>1842</v>
      </c>
      <c r="P176" s="43">
        <v>2019</v>
      </c>
      <c r="Q176" s="19">
        <v>0</v>
      </c>
      <c r="R176" s="11" t="s">
        <v>1841</v>
      </c>
      <c r="S176" s="43">
        <v>2019</v>
      </c>
      <c r="T176" s="19">
        <v>0</v>
      </c>
      <c r="U176" s="11" t="s">
        <v>1840</v>
      </c>
      <c r="V176" s="43">
        <v>2019</v>
      </c>
      <c r="W176" s="19">
        <v>33</v>
      </c>
      <c r="X176" s="11" t="s">
        <v>1839</v>
      </c>
      <c r="Y176" s="43">
        <v>2019</v>
      </c>
      <c r="Z176" s="19">
        <v>33</v>
      </c>
      <c r="AA176" s="11" t="s">
        <v>1838</v>
      </c>
      <c r="AB176" s="43">
        <v>2019</v>
      </c>
      <c r="AC176" s="19">
        <v>0</v>
      </c>
      <c r="AD176" s="11" t="s">
        <v>1837</v>
      </c>
      <c r="AE176" s="43">
        <v>2019</v>
      </c>
      <c r="AF176" s="19">
        <v>0</v>
      </c>
      <c r="AG176" s="11" t="s">
        <v>1836</v>
      </c>
      <c r="AH176" s="43">
        <v>2019</v>
      </c>
      <c r="AI176" s="19">
        <v>100</v>
      </c>
      <c r="AJ176" s="11" t="s">
        <v>1835</v>
      </c>
      <c r="AK176" s="43">
        <v>2019</v>
      </c>
      <c r="AL176" s="19">
        <v>0</v>
      </c>
      <c r="AM176" s="11" t="s">
        <v>1834</v>
      </c>
      <c r="AN176" s="42"/>
      <c r="AO176" s="42"/>
    </row>
  </sheetData>
  <mergeCells count="443">
    <mergeCell ref="AF168:AG168"/>
    <mergeCell ref="AI168:AJ168"/>
    <mergeCell ref="AL168:AM168"/>
    <mergeCell ref="B169:C169"/>
    <mergeCell ref="E169:F169"/>
    <mergeCell ref="H169:I169"/>
    <mergeCell ref="K169:L169"/>
    <mergeCell ref="N169:O169"/>
    <mergeCell ref="Q169:R169"/>
    <mergeCell ref="B167:C167"/>
    <mergeCell ref="E167:F167"/>
    <mergeCell ref="H167:I167"/>
    <mergeCell ref="K167:L167"/>
    <mergeCell ref="N167:O167"/>
    <mergeCell ref="Q167:R167"/>
    <mergeCell ref="T167:U167"/>
    <mergeCell ref="AL169:AM169"/>
    <mergeCell ref="B168:C168"/>
    <mergeCell ref="E168:F168"/>
    <mergeCell ref="H168:I168"/>
    <mergeCell ref="K168:L168"/>
    <mergeCell ref="N168:O168"/>
    <mergeCell ref="Q168:R168"/>
    <mergeCell ref="T168:U168"/>
    <mergeCell ref="W168:X168"/>
    <mergeCell ref="Z168:AA168"/>
    <mergeCell ref="T169:U169"/>
    <mergeCell ref="W169:X169"/>
    <mergeCell ref="Z169:AA169"/>
    <mergeCell ref="AC169:AD169"/>
    <mergeCell ref="AF169:AG169"/>
    <mergeCell ref="AI169:AJ169"/>
    <mergeCell ref="AC168:AD168"/>
    <mergeCell ref="W167:X167"/>
    <mergeCell ref="Z167:AA167"/>
    <mergeCell ref="AC167:AD167"/>
    <mergeCell ref="AF167:AG167"/>
    <mergeCell ref="AI167:AJ167"/>
    <mergeCell ref="AL167:AM167"/>
    <mergeCell ref="AF166:AG166"/>
    <mergeCell ref="AI166:AJ166"/>
    <mergeCell ref="AL166:AM166"/>
    <mergeCell ref="W166:X166"/>
    <mergeCell ref="Z166:AA166"/>
    <mergeCell ref="AC166:AD166"/>
    <mergeCell ref="E166:F166"/>
    <mergeCell ref="H166:I166"/>
    <mergeCell ref="K166:L166"/>
    <mergeCell ref="N166:O166"/>
    <mergeCell ref="Q166:R166"/>
    <mergeCell ref="T166:U166"/>
    <mergeCell ref="AL165:AM165"/>
    <mergeCell ref="T165:U165"/>
    <mergeCell ref="W165:X165"/>
    <mergeCell ref="Z165:AA165"/>
    <mergeCell ref="AC165:AD165"/>
    <mergeCell ref="AF165:AG165"/>
    <mergeCell ref="AI165:AJ165"/>
    <mergeCell ref="W18:X18"/>
    <mergeCell ref="Z18:AA18"/>
    <mergeCell ref="AC18:AD18"/>
    <mergeCell ref="B164:AM164"/>
    <mergeCell ref="B165:C165"/>
    <mergeCell ref="E165:F165"/>
    <mergeCell ref="H165:I165"/>
    <mergeCell ref="K165:L165"/>
    <mergeCell ref="N165:O165"/>
    <mergeCell ref="Q165:R165"/>
    <mergeCell ref="B20:C20"/>
    <mergeCell ref="E20:F20"/>
    <mergeCell ref="H20:I20"/>
    <mergeCell ref="K20:L20"/>
    <mergeCell ref="N20:O20"/>
    <mergeCell ref="Q20:R20"/>
    <mergeCell ref="T20:U20"/>
    <mergeCell ref="B18:C18"/>
    <mergeCell ref="E18:F18"/>
    <mergeCell ref="H18:I18"/>
    <mergeCell ref="K18:L18"/>
    <mergeCell ref="N18:O18"/>
    <mergeCell ref="Q18:R18"/>
    <mergeCell ref="T18:U18"/>
    <mergeCell ref="Z21:AA21"/>
    <mergeCell ref="Q22:R22"/>
    <mergeCell ref="T22:U22"/>
    <mergeCell ref="E19:F19"/>
    <mergeCell ref="H19:I19"/>
    <mergeCell ref="K19:L19"/>
    <mergeCell ref="N19:O19"/>
    <mergeCell ref="Q19:R19"/>
    <mergeCell ref="T19:U19"/>
    <mergeCell ref="W19:X19"/>
    <mergeCell ref="Z19:AA19"/>
    <mergeCell ref="W20:X20"/>
    <mergeCell ref="Z20:AA20"/>
    <mergeCell ref="B39:C39"/>
    <mergeCell ref="E39:F39"/>
    <mergeCell ref="H39:I39"/>
    <mergeCell ref="T39:U39"/>
    <mergeCell ref="W39:X39"/>
    <mergeCell ref="Z39:AA39"/>
    <mergeCell ref="AC20:AD20"/>
    <mergeCell ref="B21:C21"/>
    <mergeCell ref="E21:F21"/>
    <mergeCell ref="H21:I21"/>
    <mergeCell ref="K21:L21"/>
    <mergeCell ref="AC21:AD21"/>
    <mergeCell ref="W22:X22"/>
    <mergeCell ref="Z22:AA22"/>
    <mergeCell ref="AC22:AD22"/>
    <mergeCell ref="B22:C22"/>
    <mergeCell ref="E22:F22"/>
    <mergeCell ref="H22:I22"/>
    <mergeCell ref="K22:L22"/>
    <mergeCell ref="N22:O22"/>
    <mergeCell ref="N21:O21"/>
    <mergeCell ref="Q21:R21"/>
    <mergeCell ref="T21:U21"/>
    <mergeCell ref="W21:X21"/>
    <mergeCell ref="K39:L39"/>
    <mergeCell ref="N39:O39"/>
    <mergeCell ref="Q39:R39"/>
    <mergeCell ref="Q40:R40"/>
    <mergeCell ref="Q41:R41"/>
    <mergeCell ref="AX39:AY39"/>
    <mergeCell ref="AC40:AD40"/>
    <mergeCell ref="AF40:AG40"/>
    <mergeCell ref="AI40:AJ40"/>
    <mergeCell ref="AL40:AM40"/>
    <mergeCell ref="AO40:AP40"/>
    <mergeCell ref="AC39:AD39"/>
    <mergeCell ref="AF39:AG39"/>
    <mergeCell ref="AI39:AJ39"/>
    <mergeCell ref="AX41:AY41"/>
    <mergeCell ref="T40:U40"/>
    <mergeCell ref="W40:X40"/>
    <mergeCell ref="Z40:AA40"/>
    <mergeCell ref="AL39:AM39"/>
    <mergeCell ref="AO39:AP39"/>
    <mergeCell ref="AR39:AS39"/>
    <mergeCell ref="AU39:AV39"/>
    <mergeCell ref="K40:L40"/>
    <mergeCell ref="N40:O40"/>
    <mergeCell ref="B41:C41"/>
    <mergeCell ref="E41:F41"/>
    <mergeCell ref="T42:U42"/>
    <mergeCell ref="AL42:AM42"/>
    <mergeCell ref="T41:U41"/>
    <mergeCell ref="W41:X41"/>
    <mergeCell ref="Z41:AA41"/>
    <mergeCell ref="AC41:AD41"/>
    <mergeCell ref="H41:I41"/>
    <mergeCell ref="K41:L41"/>
    <mergeCell ref="N41:O41"/>
    <mergeCell ref="B42:C42"/>
    <mergeCell ref="E42:F42"/>
    <mergeCell ref="W42:X42"/>
    <mergeCell ref="Z42:AA42"/>
    <mergeCell ref="AC42:AD42"/>
    <mergeCell ref="H42:I42"/>
    <mergeCell ref="K42:L42"/>
    <mergeCell ref="N42:O42"/>
    <mergeCell ref="Q42:R42"/>
    <mergeCell ref="AX42:AY42"/>
    <mergeCell ref="AF41:AG41"/>
    <mergeCell ref="AI41:AJ41"/>
    <mergeCell ref="AL41:AM41"/>
    <mergeCell ref="AF42:AG42"/>
    <mergeCell ref="AI42:AJ42"/>
    <mergeCell ref="AO41:AP41"/>
    <mergeCell ref="AR41:AS41"/>
    <mergeCell ref="AU41:AV41"/>
    <mergeCell ref="AO42:AP42"/>
    <mergeCell ref="AR42:AS42"/>
    <mergeCell ref="AU42:AV42"/>
    <mergeCell ref="AX43:AY43"/>
    <mergeCell ref="Q43:R43"/>
    <mergeCell ref="T43:U43"/>
    <mergeCell ref="W43:X43"/>
    <mergeCell ref="Z43:AA43"/>
    <mergeCell ref="AC43:AD43"/>
    <mergeCell ref="AF43:AG43"/>
    <mergeCell ref="AF63:AG63"/>
    <mergeCell ref="AL43:AM43"/>
    <mergeCell ref="AO43:AP43"/>
    <mergeCell ref="W62:X62"/>
    <mergeCell ref="Z62:AA62"/>
    <mergeCell ref="W61:X61"/>
    <mergeCell ref="T62:U62"/>
    <mergeCell ref="AL62:AM62"/>
    <mergeCell ref="AL60:AM60"/>
    <mergeCell ref="AC60:AD60"/>
    <mergeCell ref="AC61:AD61"/>
    <mergeCell ref="AL63:AM63"/>
    <mergeCell ref="AC63:AD63"/>
    <mergeCell ref="T63:U63"/>
    <mergeCell ref="B104:C104"/>
    <mergeCell ref="E104:F104"/>
    <mergeCell ref="AI43:AJ43"/>
    <mergeCell ref="AF60:AG60"/>
    <mergeCell ref="B62:C62"/>
    <mergeCell ref="E62:F62"/>
    <mergeCell ref="H62:I62"/>
    <mergeCell ref="K62:L62"/>
    <mergeCell ref="N62:O62"/>
    <mergeCell ref="Q62:R62"/>
    <mergeCell ref="B43:C43"/>
    <mergeCell ref="E43:F43"/>
    <mergeCell ref="H43:I43"/>
    <mergeCell ref="K43:L43"/>
    <mergeCell ref="N43:O43"/>
    <mergeCell ref="Q60:R60"/>
    <mergeCell ref="B60:C60"/>
    <mergeCell ref="AF62:AG62"/>
    <mergeCell ref="AI62:AJ62"/>
    <mergeCell ref="AC62:AD62"/>
    <mergeCell ref="T60:U60"/>
    <mergeCell ref="W60:X60"/>
    <mergeCell ref="Z60:AA60"/>
    <mergeCell ref="AI60:AJ60"/>
    <mergeCell ref="AI64:AJ64"/>
    <mergeCell ref="AL64:AM64"/>
    <mergeCell ref="B80:R80"/>
    <mergeCell ref="B64:C64"/>
    <mergeCell ref="E64:F64"/>
    <mergeCell ref="AF64:AG64"/>
    <mergeCell ref="H64:I64"/>
    <mergeCell ref="B63:C63"/>
    <mergeCell ref="E63:F63"/>
    <mergeCell ref="AC64:AD64"/>
    <mergeCell ref="W64:X64"/>
    <mergeCell ref="Z64:AA64"/>
    <mergeCell ref="T64:U64"/>
    <mergeCell ref="K64:L64"/>
    <mergeCell ref="N64:O64"/>
    <mergeCell ref="Q64:R64"/>
    <mergeCell ref="AI63:AJ63"/>
    <mergeCell ref="W63:X63"/>
    <mergeCell ref="H63:I63"/>
    <mergeCell ref="K63:L63"/>
    <mergeCell ref="N63:O63"/>
    <mergeCell ref="Z63:AA63"/>
    <mergeCell ref="Q63:R63"/>
    <mergeCell ref="B83:C83"/>
    <mergeCell ref="E83:F83"/>
    <mergeCell ref="H83:I83"/>
    <mergeCell ref="K83:L83"/>
    <mergeCell ref="N83:O83"/>
    <mergeCell ref="Q83:R83"/>
    <mergeCell ref="B81:C81"/>
    <mergeCell ref="E81:F81"/>
    <mergeCell ref="H81:I81"/>
    <mergeCell ref="K81:L81"/>
    <mergeCell ref="N81:O81"/>
    <mergeCell ref="Q81:R81"/>
    <mergeCell ref="Q82:R82"/>
    <mergeCell ref="H82:I82"/>
    <mergeCell ref="K82:L82"/>
    <mergeCell ref="N82:O82"/>
    <mergeCell ref="E82:F82"/>
    <mergeCell ref="B82:C82"/>
    <mergeCell ref="B85:C85"/>
    <mergeCell ref="E85:F85"/>
    <mergeCell ref="H85:I85"/>
    <mergeCell ref="K85:L85"/>
    <mergeCell ref="N85:O85"/>
    <mergeCell ref="Q85:R85"/>
    <mergeCell ref="B84:C84"/>
    <mergeCell ref="E84:F84"/>
    <mergeCell ref="H84:I84"/>
    <mergeCell ref="K84:L84"/>
    <mergeCell ref="N84:O84"/>
    <mergeCell ref="Q84:R84"/>
    <mergeCell ref="B101:X101"/>
    <mergeCell ref="B102:C102"/>
    <mergeCell ref="E102:F102"/>
    <mergeCell ref="H102:I102"/>
    <mergeCell ref="K102:L102"/>
    <mergeCell ref="N102:O102"/>
    <mergeCell ref="Q102:R102"/>
    <mergeCell ref="T102:U102"/>
    <mergeCell ref="W102:X102"/>
    <mergeCell ref="H104:I104"/>
    <mergeCell ref="K104:L104"/>
    <mergeCell ref="N104:O104"/>
    <mergeCell ref="Q104:R104"/>
    <mergeCell ref="T104:U104"/>
    <mergeCell ref="W104:X104"/>
    <mergeCell ref="H103:I103"/>
    <mergeCell ref="K103:L103"/>
    <mergeCell ref="N103:O103"/>
    <mergeCell ref="Q103:R103"/>
    <mergeCell ref="T103:U103"/>
    <mergeCell ref="W103:X103"/>
    <mergeCell ref="T105:U105"/>
    <mergeCell ref="W105:X105"/>
    <mergeCell ref="B106:C106"/>
    <mergeCell ref="E106:F106"/>
    <mergeCell ref="H106:I106"/>
    <mergeCell ref="K106:L106"/>
    <mergeCell ref="N106:O106"/>
    <mergeCell ref="Q106:R106"/>
    <mergeCell ref="T106:U106"/>
    <mergeCell ref="W106:X106"/>
    <mergeCell ref="B105:C105"/>
    <mergeCell ref="E105:F105"/>
    <mergeCell ref="H105:I105"/>
    <mergeCell ref="K105:L105"/>
    <mergeCell ref="N105:O105"/>
    <mergeCell ref="Q105:R105"/>
    <mergeCell ref="B122:AA122"/>
    <mergeCell ref="B123:C123"/>
    <mergeCell ref="E123:F123"/>
    <mergeCell ref="H123:I123"/>
    <mergeCell ref="K123:L123"/>
    <mergeCell ref="N123:O123"/>
    <mergeCell ref="Q123:R123"/>
    <mergeCell ref="T123:U123"/>
    <mergeCell ref="W123:X123"/>
    <mergeCell ref="Z123:AA123"/>
    <mergeCell ref="T126:U126"/>
    <mergeCell ref="W126:X126"/>
    <mergeCell ref="Z124:AA124"/>
    <mergeCell ref="B125:C125"/>
    <mergeCell ref="E125:F125"/>
    <mergeCell ref="H125:I125"/>
    <mergeCell ref="K125:L125"/>
    <mergeCell ref="N125:O125"/>
    <mergeCell ref="Q125:R125"/>
    <mergeCell ref="T125:U125"/>
    <mergeCell ref="W125:X125"/>
    <mergeCell ref="Z125:AA125"/>
    <mergeCell ref="H124:I124"/>
    <mergeCell ref="K124:L124"/>
    <mergeCell ref="N124:O124"/>
    <mergeCell ref="Q124:R124"/>
    <mergeCell ref="T124:U124"/>
    <mergeCell ref="W124:X124"/>
    <mergeCell ref="AC144:AD144"/>
    <mergeCell ref="AF144:AG144"/>
    <mergeCell ref="W144:X144"/>
    <mergeCell ref="K144:L144"/>
    <mergeCell ref="N144:O144"/>
    <mergeCell ref="Q144:R144"/>
    <mergeCell ref="T144:U144"/>
    <mergeCell ref="K145:L145"/>
    <mergeCell ref="N145:O145"/>
    <mergeCell ref="Q145:R145"/>
    <mergeCell ref="W145:X145"/>
    <mergeCell ref="Z145:AA145"/>
    <mergeCell ref="Z144:AA144"/>
    <mergeCell ref="A1:D1"/>
    <mergeCell ref="AF146:AG146"/>
    <mergeCell ref="W146:X146"/>
    <mergeCell ref="Z146:AA146"/>
    <mergeCell ref="T146:U146"/>
    <mergeCell ref="B103:C103"/>
    <mergeCell ref="E103:F103"/>
    <mergeCell ref="B124:C124"/>
    <mergeCell ref="E124:F124"/>
    <mergeCell ref="AC19:AD19"/>
    <mergeCell ref="B40:C40"/>
    <mergeCell ref="E40:F40"/>
    <mergeCell ref="B19:C19"/>
    <mergeCell ref="Z126:AA126"/>
    <mergeCell ref="W127:X127"/>
    <mergeCell ref="Z127:AA127"/>
    <mergeCell ref="T127:U127"/>
    <mergeCell ref="AC146:AD146"/>
    <mergeCell ref="AF145:AG145"/>
    <mergeCell ref="B143:AG143"/>
    <mergeCell ref="B144:C144"/>
    <mergeCell ref="E144:F144"/>
    <mergeCell ref="H144:I144"/>
    <mergeCell ref="T145:U145"/>
    <mergeCell ref="AF148:AG148"/>
    <mergeCell ref="T147:U147"/>
    <mergeCell ref="W147:X147"/>
    <mergeCell ref="Z147:AA147"/>
    <mergeCell ref="AC147:AD147"/>
    <mergeCell ref="AF147:AG147"/>
    <mergeCell ref="W148:X148"/>
    <mergeCell ref="Z148:AA148"/>
    <mergeCell ref="T148:U148"/>
    <mergeCell ref="B148:C148"/>
    <mergeCell ref="E148:F148"/>
    <mergeCell ref="H148:I148"/>
    <mergeCell ref="K148:L148"/>
    <mergeCell ref="N148:O148"/>
    <mergeCell ref="Q148:R148"/>
    <mergeCell ref="B146:C146"/>
    <mergeCell ref="E146:F146"/>
    <mergeCell ref="AC145:AD145"/>
    <mergeCell ref="B145:C145"/>
    <mergeCell ref="E145:F145"/>
    <mergeCell ref="AC148:AD148"/>
    <mergeCell ref="Q146:R146"/>
    <mergeCell ref="B147:C147"/>
    <mergeCell ref="E147:F147"/>
    <mergeCell ref="H147:I147"/>
    <mergeCell ref="K147:L147"/>
    <mergeCell ref="N147:O147"/>
    <mergeCell ref="Q147:R147"/>
    <mergeCell ref="H145:I145"/>
    <mergeCell ref="H146:I146"/>
    <mergeCell ref="K146:L146"/>
    <mergeCell ref="N146:O146"/>
    <mergeCell ref="AR40:AS40"/>
    <mergeCell ref="AU40:AV40"/>
    <mergeCell ref="AX40:AY40"/>
    <mergeCell ref="B61:C61"/>
    <mergeCell ref="E61:F61"/>
    <mergeCell ref="Z61:AA61"/>
    <mergeCell ref="AF61:AG61"/>
    <mergeCell ref="B17:AD17"/>
    <mergeCell ref="B38:AY38"/>
    <mergeCell ref="B59:AM59"/>
    <mergeCell ref="AI61:AJ61"/>
    <mergeCell ref="Q61:R61"/>
    <mergeCell ref="T61:U61"/>
    <mergeCell ref="AR43:AS43"/>
    <mergeCell ref="AU43:AV43"/>
    <mergeCell ref="AL61:AM61"/>
    <mergeCell ref="N60:O60"/>
    <mergeCell ref="E60:F60"/>
    <mergeCell ref="H60:I60"/>
    <mergeCell ref="K60:L60"/>
    <mergeCell ref="H61:I61"/>
    <mergeCell ref="K61:L61"/>
    <mergeCell ref="N61:O61"/>
    <mergeCell ref="H40:I40"/>
    <mergeCell ref="B127:C127"/>
    <mergeCell ref="E127:F127"/>
    <mergeCell ref="H127:I127"/>
    <mergeCell ref="K127:L127"/>
    <mergeCell ref="N127:O127"/>
    <mergeCell ref="Q127:R127"/>
    <mergeCell ref="B126:C126"/>
    <mergeCell ref="E126:F126"/>
    <mergeCell ref="H126:I126"/>
    <mergeCell ref="K126:L126"/>
    <mergeCell ref="N126:O126"/>
    <mergeCell ref="Q126:R126"/>
  </mergeCells>
  <hyperlinks>
    <hyperlink ref="U31" r:id="rId1" display="http://mail.nacid.bg/newdesign/kap/index.php?id=6" xr:uid="{00000000-0004-0000-0600-000000000000}"/>
  </hyperlinks>
  <pageMargins left="0.70866141732283472" right="0.70866141732283472" top="0.74803149606299213" bottom="0.74803149606299213" header="0.31496062992125984" footer="0.31496062992125984"/>
  <pageSetup paperSize="9" scale="5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CC176"/>
  <sheetViews>
    <sheetView topLeftCell="N138" zoomScale="60" zoomScaleNormal="60" workbookViewId="0">
      <selection activeCell="AA173" sqref="AA173"/>
    </sheetView>
  </sheetViews>
  <sheetFormatPr defaultColWidth="8.855468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855468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t="e">
        <f t="shared" ref="C6:C9" si="1">AVERAGE(B27,B48,B69,B90,B111,B132,B153)</f>
        <v>#DIV/0!</v>
      </c>
      <c r="D6" s="229" t="e">
        <f t="shared" si="0"/>
        <v>#DIV/0!</v>
      </c>
    </row>
    <row r="7" spans="1:4" ht="24.75" customHeight="1">
      <c r="A7" s="347">
        <v>2011</v>
      </c>
      <c r="B7" s="229"/>
      <c r="C7" s="229" t="e">
        <f t="shared" si="1"/>
        <v>#DIV/0!</v>
      </c>
      <c r="D7" s="229" t="e">
        <f t="shared" si="0"/>
        <v>#DIV/0!</v>
      </c>
    </row>
    <row r="8" spans="1:4" ht="24.75" customHeight="1">
      <c r="A8" s="347">
        <v>2012</v>
      </c>
      <c r="B8" s="229"/>
      <c r="C8" s="229" t="e">
        <f t="shared" si="1"/>
        <v>#DIV/0!</v>
      </c>
      <c r="D8" s="229" t="e">
        <f t="shared" si="0"/>
        <v>#DIV/0!</v>
      </c>
    </row>
    <row r="9" spans="1:4" ht="24.75" customHeight="1">
      <c r="A9" s="347">
        <v>2013</v>
      </c>
      <c r="B9" s="229"/>
      <c r="C9" s="229" t="e">
        <f t="shared" si="1"/>
        <v>#DIV/0!</v>
      </c>
      <c r="D9" s="229" t="e">
        <f t="shared" si="0"/>
        <v>#DIV/0!</v>
      </c>
    </row>
    <row r="10" spans="1:4" ht="24.75" customHeight="1">
      <c r="A10" s="38">
        <v>2014</v>
      </c>
      <c r="B10" s="229">
        <f>AVERAGE(B31,B52,B73,B94,B115,B136,B157,B171)</f>
        <v>52.24727182539683</v>
      </c>
      <c r="C10" s="229">
        <f t="shared" ref="C10:C15" si="2">AVERAGE(B31,B52,B73,B94,B115,B136,B157)</f>
        <v>56.139739229024947</v>
      </c>
      <c r="D10" s="229">
        <f t="shared" ref="D10:D15" si="3">AVERAGE(B31,B52,B94,B115,B136,B157)</f>
        <v>64.710648148148152</v>
      </c>
    </row>
    <row r="11" spans="1:4" ht="24.75" customHeight="1">
      <c r="A11" s="38">
        <v>2015</v>
      </c>
      <c r="B11" s="229"/>
      <c r="C11" s="229">
        <f t="shared" si="2"/>
        <v>58.282596371882093</v>
      </c>
      <c r="D11" s="229">
        <f t="shared" si="3"/>
        <v>67.210648148148152</v>
      </c>
    </row>
    <row r="12" spans="1:4" ht="24.75" customHeight="1">
      <c r="A12" s="38">
        <v>2016</v>
      </c>
      <c r="B12" s="229"/>
      <c r="C12" s="229">
        <f t="shared" si="2"/>
        <v>61.854024943310662</v>
      </c>
      <c r="D12" s="229">
        <f t="shared" si="3"/>
        <v>71.377314814814824</v>
      </c>
    </row>
    <row r="13" spans="1:4" ht="24.75" customHeight="1">
      <c r="A13" s="38">
        <v>2017</v>
      </c>
      <c r="B13" s="229"/>
      <c r="C13" s="229">
        <f t="shared" si="2"/>
        <v>71.48526077097506</v>
      </c>
      <c r="D13" s="229">
        <f t="shared" si="3"/>
        <v>81.018518518518519</v>
      </c>
    </row>
    <row r="14" spans="1:4" ht="24.75" customHeight="1">
      <c r="A14" s="38">
        <v>2018</v>
      </c>
      <c r="B14" s="229"/>
      <c r="C14" s="229">
        <f t="shared" si="2"/>
        <v>68.895975056689352</v>
      </c>
      <c r="D14" s="229">
        <f t="shared" si="3"/>
        <v>77.99768518518519</v>
      </c>
    </row>
    <row r="15" spans="1:4" ht="24.75" customHeight="1">
      <c r="A15" s="38">
        <v>2019</v>
      </c>
      <c r="B15" s="229">
        <f>AVERAGE(B36,B57,B78,B99,B120,B141,B162,B176)</f>
        <v>64.190228174603178</v>
      </c>
      <c r="C15" s="229">
        <f t="shared" si="2"/>
        <v>68.895975056689352</v>
      </c>
      <c r="D15" s="229">
        <f t="shared" si="3"/>
        <v>77.99768518518519</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535</v>
      </c>
      <c r="U22" s="580"/>
      <c r="V22" s="38" t="s">
        <v>78</v>
      </c>
      <c r="W22" s="601" t="s">
        <v>4326</v>
      </c>
      <c r="X22" s="601"/>
      <c r="Y22" s="347" t="s">
        <v>78</v>
      </c>
      <c r="Z22" s="601" t="s">
        <v>4327</v>
      </c>
      <c r="AA22" s="601"/>
      <c r="AB22" s="347" t="s">
        <v>78</v>
      </c>
      <c r="AC22" s="580" t="s">
        <v>534</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80" t="e">
        <f t="shared" ref="B24:B30" si="4">AVERAGE(E24, H24,K24,N24,Q24,T24,W24,Z24,AC24)</f>
        <v>#DIV/0!</v>
      </c>
      <c r="C24" s="363"/>
      <c r="D24" s="350">
        <v>2007</v>
      </c>
      <c r="E24" s="363"/>
      <c r="F24" s="363"/>
      <c r="G24" s="350">
        <v>2007</v>
      </c>
      <c r="H24" s="363"/>
      <c r="I24" s="363"/>
      <c r="J24" s="350">
        <v>2007</v>
      </c>
      <c r="K24" s="363"/>
      <c r="L24" s="363"/>
      <c r="M24" s="350">
        <v>2007</v>
      </c>
      <c r="N24" s="363"/>
      <c r="O24" s="363"/>
      <c r="P24" s="350">
        <v>2007</v>
      </c>
      <c r="Q24" s="363"/>
      <c r="R24" s="363"/>
      <c r="S24" s="350">
        <v>2007</v>
      </c>
      <c r="T24" s="363"/>
      <c r="U24" s="363"/>
      <c r="V24" s="350">
        <v>2007</v>
      </c>
      <c r="W24" s="363"/>
      <c r="X24" s="363"/>
      <c r="Y24" s="350">
        <v>2007</v>
      </c>
      <c r="Z24" s="363"/>
      <c r="AA24" s="363"/>
      <c r="AB24" s="350">
        <v>2007</v>
      </c>
      <c r="AC24" s="363"/>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80" t="e">
        <f t="shared" si="4"/>
        <v>#DIV/0!</v>
      </c>
      <c r="C25" s="363"/>
      <c r="D25" s="350">
        <v>2008</v>
      </c>
      <c r="E25" s="363"/>
      <c r="F25" s="363"/>
      <c r="G25" s="350">
        <v>2008</v>
      </c>
      <c r="H25" s="363"/>
      <c r="I25" s="363"/>
      <c r="J25" s="350">
        <v>2008</v>
      </c>
      <c r="K25" s="363"/>
      <c r="L25" s="363"/>
      <c r="M25" s="350">
        <v>2008</v>
      </c>
      <c r="N25" s="363"/>
      <c r="O25" s="363"/>
      <c r="P25" s="350">
        <v>2008</v>
      </c>
      <c r="Q25" s="363"/>
      <c r="R25" s="363"/>
      <c r="S25" s="350">
        <v>2008</v>
      </c>
      <c r="T25" s="363"/>
      <c r="U25" s="363"/>
      <c r="V25" s="350">
        <v>2008</v>
      </c>
      <c r="W25" s="363"/>
      <c r="X25" s="363"/>
      <c r="Y25" s="350">
        <v>2008</v>
      </c>
      <c r="Z25" s="363"/>
      <c r="AA25" s="363"/>
      <c r="AB25" s="350">
        <v>2008</v>
      </c>
      <c r="AC25" s="363"/>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80" t="e">
        <f t="shared" si="4"/>
        <v>#DIV/0!</v>
      </c>
      <c r="C26" s="363"/>
      <c r="D26" s="350">
        <v>2009</v>
      </c>
      <c r="E26" s="363"/>
      <c r="F26" s="363"/>
      <c r="G26" s="350">
        <v>2009</v>
      </c>
      <c r="H26" s="363"/>
      <c r="I26" s="363"/>
      <c r="J26" s="350">
        <v>2009</v>
      </c>
      <c r="K26" s="363"/>
      <c r="L26" s="363"/>
      <c r="M26" s="350">
        <v>2009</v>
      </c>
      <c r="N26" s="363"/>
      <c r="O26" s="363"/>
      <c r="P26" s="350">
        <v>2009</v>
      </c>
      <c r="Q26" s="363"/>
      <c r="R26" s="363"/>
      <c r="S26" s="350">
        <v>2009</v>
      </c>
      <c r="T26" s="363"/>
      <c r="U26" s="363"/>
      <c r="V26" s="350">
        <v>2009</v>
      </c>
      <c r="W26" s="363"/>
      <c r="X26" s="363"/>
      <c r="Y26" s="350">
        <v>2009</v>
      </c>
      <c r="Z26" s="363"/>
      <c r="AA26" s="363"/>
      <c r="AB26" s="350">
        <v>2009</v>
      </c>
      <c r="AC26" s="363"/>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80" t="e">
        <f t="shared" si="4"/>
        <v>#DIV/0!</v>
      </c>
      <c r="C27" s="363"/>
      <c r="D27" s="350">
        <v>2010</v>
      </c>
      <c r="E27" s="363"/>
      <c r="F27" s="363"/>
      <c r="G27" s="350">
        <v>2010</v>
      </c>
      <c r="H27" s="363"/>
      <c r="I27" s="363"/>
      <c r="J27" s="350">
        <v>2010</v>
      </c>
      <c r="K27" s="363"/>
      <c r="L27" s="363"/>
      <c r="M27" s="350">
        <v>2010</v>
      </c>
      <c r="N27" s="363"/>
      <c r="O27" s="363"/>
      <c r="P27" s="350">
        <v>2010</v>
      </c>
      <c r="Q27" s="363"/>
      <c r="R27" s="363"/>
      <c r="S27" s="350">
        <v>2010</v>
      </c>
      <c r="T27" s="363"/>
      <c r="U27" s="363"/>
      <c r="V27" s="350">
        <v>2010</v>
      </c>
      <c r="W27" s="363"/>
      <c r="X27" s="363"/>
      <c r="Y27" s="350">
        <v>2010</v>
      </c>
      <c r="Z27" s="363"/>
      <c r="AA27" s="363"/>
      <c r="AB27" s="350">
        <v>2010</v>
      </c>
      <c r="AC27" s="363"/>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80" t="e">
        <f t="shared" si="4"/>
        <v>#DIV/0!</v>
      </c>
      <c r="C28" s="363"/>
      <c r="D28" s="350">
        <v>2011</v>
      </c>
      <c r="E28" s="363"/>
      <c r="F28" s="363"/>
      <c r="G28" s="350">
        <v>2011</v>
      </c>
      <c r="H28" s="363"/>
      <c r="I28" s="363"/>
      <c r="J28" s="350">
        <v>2011</v>
      </c>
      <c r="K28" s="363"/>
      <c r="L28" s="363"/>
      <c r="M28" s="350">
        <v>2011</v>
      </c>
      <c r="N28" s="363"/>
      <c r="O28" s="363"/>
      <c r="P28" s="350">
        <v>2011</v>
      </c>
      <c r="Q28" s="363"/>
      <c r="R28" s="363"/>
      <c r="S28" s="350">
        <v>2011</v>
      </c>
      <c r="T28" s="363"/>
      <c r="U28" s="363"/>
      <c r="V28" s="350">
        <v>2011</v>
      </c>
      <c r="W28" s="363"/>
      <c r="X28" s="363"/>
      <c r="Y28" s="350">
        <v>2011</v>
      </c>
      <c r="Z28" s="363"/>
      <c r="AA28" s="363"/>
      <c r="AB28" s="350">
        <v>2011</v>
      </c>
      <c r="AC28" s="363"/>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80" t="e">
        <f t="shared" si="4"/>
        <v>#DIV/0!</v>
      </c>
      <c r="C29" s="363"/>
      <c r="D29" s="350">
        <v>2012</v>
      </c>
      <c r="E29" s="363"/>
      <c r="F29" s="363"/>
      <c r="G29" s="350">
        <v>2012</v>
      </c>
      <c r="H29" s="363"/>
      <c r="I29" s="363"/>
      <c r="J29" s="350">
        <v>2012</v>
      </c>
      <c r="K29" s="363"/>
      <c r="L29" s="363"/>
      <c r="M29" s="350">
        <v>2012</v>
      </c>
      <c r="N29" s="363"/>
      <c r="O29" s="363"/>
      <c r="P29" s="350">
        <v>2012</v>
      </c>
      <c r="Q29" s="363"/>
      <c r="R29" s="363"/>
      <c r="S29" s="350">
        <v>2012</v>
      </c>
      <c r="T29" s="363"/>
      <c r="U29" s="363"/>
      <c r="V29" s="350">
        <v>2012</v>
      </c>
      <c r="W29" s="363"/>
      <c r="X29" s="363"/>
      <c r="Y29" s="350">
        <v>2012</v>
      </c>
      <c r="Z29" s="363"/>
      <c r="AA29" s="363"/>
      <c r="AB29" s="350">
        <v>2012</v>
      </c>
      <c r="AC29" s="363"/>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80" t="e">
        <f t="shared" si="4"/>
        <v>#DIV/0!</v>
      </c>
      <c r="C30" s="363"/>
      <c r="D30" s="350">
        <v>2013</v>
      </c>
      <c r="E30" s="363"/>
      <c r="F30" s="363"/>
      <c r="G30" s="350">
        <v>2013</v>
      </c>
      <c r="H30" s="363"/>
      <c r="I30" s="363"/>
      <c r="J30" s="350">
        <v>2013</v>
      </c>
      <c r="K30" s="363"/>
      <c r="L30" s="363"/>
      <c r="M30" s="350">
        <v>2013</v>
      </c>
      <c r="N30" s="363"/>
      <c r="O30" s="363"/>
      <c r="P30" s="350">
        <v>2013</v>
      </c>
      <c r="Q30" s="363"/>
      <c r="R30" s="363"/>
      <c r="S30" s="350">
        <v>2013</v>
      </c>
      <c r="T30" s="363"/>
      <c r="U30" s="363"/>
      <c r="V30" s="350">
        <v>2013</v>
      </c>
      <c r="W30" s="363"/>
      <c r="X30" s="363"/>
      <c r="Y30" s="350">
        <v>2013</v>
      </c>
      <c r="Z30" s="363"/>
      <c r="AA30" s="363"/>
      <c r="AB30" s="350">
        <v>2013</v>
      </c>
      <c r="AC30" s="363"/>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80">
        <f t="shared" ref="B31:B36" si="5">AVERAGE(E31, H31,K31,N31,Q31,T31,W31,Z31,AC31)</f>
        <v>61.111111111111114</v>
      </c>
      <c r="C31" s="39"/>
      <c r="D31" s="43">
        <v>2014</v>
      </c>
      <c r="E31" s="49">
        <v>50</v>
      </c>
      <c r="F31" s="10" t="s">
        <v>4033</v>
      </c>
      <c r="G31" s="43">
        <v>2014</v>
      </c>
      <c r="H31" s="19">
        <v>0</v>
      </c>
      <c r="I31" s="10" t="s">
        <v>4035</v>
      </c>
      <c r="J31" s="43">
        <v>2014</v>
      </c>
      <c r="K31" s="19">
        <v>100</v>
      </c>
      <c r="L31" s="10" t="s">
        <v>532</v>
      </c>
      <c r="M31" s="43">
        <v>2014</v>
      </c>
      <c r="N31" s="19">
        <v>100</v>
      </c>
      <c r="O31" s="10"/>
      <c r="P31" s="43">
        <v>2014</v>
      </c>
      <c r="Q31" s="52">
        <v>100</v>
      </c>
      <c r="R31" s="10" t="s">
        <v>1660</v>
      </c>
      <c r="S31" s="43">
        <v>2014</v>
      </c>
      <c r="T31" s="34">
        <v>100</v>
      </c>
      <c r="U31" s="10" t="s">
        <v>531</v>
      </c>
      <c r="V31" s="43">
        <v>2014</v>
      </c>
      <c r="W31" s="52">
        <v>0</v>
      </c>
      <c r="X31" s="10"/>
      <c r="Y31" s="350">
        <v>2014</v>
      </c>
      <c r="Z31" s="52">
        <v>0</v>
      </c>
      <c r="AA31" s="10" t="s">
        <v>530</v>
      </c>
      <c r="AB31" s="350">
        <v>2014</v>
      </c>
      <c r="AC31" s="52">
        <v>100</v>
      </c>
      <c r="AD31" s="11" t="s">
        <v>533</v>
      </c>
    </row>
    <row r="32" spans="1:81" ht="24.75" customHeight="1">
      <c r="A32" s="43">
        <v>2015</v>
      </c>
      <c r="B32" s="80">
        <f t="shared" si="5"/>
        <v>61.111111111111114</v>
      </c>
      <c r="C32" s="39"/>
      <c r="D32" s="43">
        <v>2015</v>
      </c>
      <c r="E32" s="49">
        <v>50</v>
      </c>
      <c r="F32" s="10"/>
      <c r="G32" s="43">
        <v>2015</v>
      </c>
      <c r="H32" s="19">
        <v>0</v>
      </c>
      <c r="I32" s="10"/>
      <c r="J32" s="43">
        <v>2015</v>
      </c>
      <c r="K32" s="19">
        <v>100</v>
      </c>
      <c r="L32" s="10"/>
      <c r="M32" s="43">
        <v>2015</v>
      </c>
      <c r="N32" s="19">
        <v>100</v>
      </c>
      <c r="O32" s="10"/>
      <c r="P32" s="43">
        <v>2015</v>
      </c>
      <c r="Q32" s="52">
        <v>100</v>
      </c>
      <c r="R32" s="10" t="s">
        <v>1660</v>
      </c>
      <c r="S32" s="43">
        <v>2015</v>
      </c>
      <c r="T32" s="34">
        <v>100</v>
      </c>
      <c r="U32" s="10" t="s">
        <v>531</v>
      </c>
      <c r="V32" s="43">
        <v>2015</v>
      </c>
      <c r="W32" s="52">
        <v>0</v>
      </c>
      <c r="X32" s="10"/>
      <c r="Y32" s="350">
        <v>2015</v>
      </c>
      <c r="Z32" s="52">
        <v>0</v>
      </c>
      <c r="AA32" s="10" t="s">
        <v>530</v>
      </c>
      <c r="AB32" s="350">
        <v>2015</v>
      </c>
      <c r="AC32" s="52">
        <v>100</v>
      </c>
      <c r="AD32" s="11" t="s">
        <v>533</v>
      </c>
    </row>
    <row r="33" spans="1:81" ht="24.75" customHeight="1">
      <c r="A33" s="43">
        <v>2016</v>
      </c>
      <c r="B33" s="80">
        <f t="shared" si="5"/>
        <v>61.111111111111114</v>
      </c>
      <c r="C33" s="39"/>
      <c r="D33" s="43">
        <v>2016</v>
      </c>
      <c r="E33" s="49">
        <v>50</v>
      </c>
      <c r="F33" s="10"/>
      <c r="G33" s="43">
        <v>2016</v>
      </c>
      <c r="H33" s="19">
        <v>0</v>
      </c>
      <c r="I33" s="10"/>
      <c r="J33" s="43">
        <v>2016</v>
      </c>
      <c r="K33" s="19">
        <v>100</v>
      </c>
      <c r="L33" s="10"/>
      <c r="M33" s="43">
        <v>2016</v>
      </c>
      <c r="N33" s="19">
        <v>100</v>
      </c>
      <c r="O33" s="10"/>
      <c r="P33" s="43">
        <v>2016</v>
      </c>
      <c r="Q33" s="52">
        <v>100</v>
      </c>
      <c r="R33" s="10" t="s">
        <v>1660</v>
      </c>
      <c r="S33" s="43">
        <v>2016</v>
      </c>
      <c r="T33" s="34">
        <v>100</v>
      </c>
      <c r="U33" s="10" t="s">
        <v>531</v>
      </c>
      <c r="V33" s="43">
        <v>2016</v>
      </c>
      <c r="W33" s="52">
        <v>0</v>
      </c>
      <c r="X33" s="10"/>
      <c r="Y33" s="350">
        <v>2016</v>
      </c>
      <c r="Z33" s="52">
        <v>0</v>
      </c>
      <c r="AA33" s="10" t="s">
        <v>530</v>
      </c>
      <c r="AB33" s="350">
        <v>2016</v>
      </c>
      <c r="AC33" s="52">
        <v>100</v>
      </c>
      <c r="AD33" s="11" t="s">
        <v>533</v>
      </c>
    </row>
    <row r="34" spans="1:81" ht="24.75" customHeight="1">
      <c r="A34" s="43">
        <v>2017</v>
      </c>
      <c r="B34" s="80">
        <f t="shared" si="5"/>
        <v>66.666666666666671</v>
      </c>
      <c r="C34" s="39"/>
      <c r="D34" s="43">
        <v>2017</v>
      </c>
      <c r="E34" s="19">
        <v>100</v>
      </c>
      <c r="F34" s="10" t="s">
        <v>4034</v>
      </c>
      <c r="G34" s="43">
        <v>2017</v>
      </c>
      <c r="H34" s="19">
        <v>0</v>
      </c>
      <c r="I34" s="10"/>
      <c r="J34" s="43">
        <v>2017</v>
      </c>
      <c r="K34" s="19">
        <v>100</v>
      </c>
      <c r="L34" s="10"/>
      <c r="M34" s="43">
        <v>2017</v>
      </c>
      <c r="N34" s="19">
        <v>100</v>
      </c>
      <c r="O34" s="10"/>
      <c r="P34" s="43">
        <v>2017</v>
      </c>
      <c r="Q34" s="52">
        <v>100</v>
      </c>
      <c r="R34" s="10" t="s">
        <v>1660</v>
      </c>
      <c r="S34" s="43">
        <v>2017</v>
      </c>
      <c r="T34" s="34">
        <v>100</v>
      </c>
      <c r="U34" s="10" t="s">
        <v>531</v>
      </c>
      <c r="V34" s="43">
        <v>2017</v>
      </c>
      <c r="W34" s="52">
        <v>0</v>
      </c>
      <c r="X34" s="10"/>
      <c r="Y34" s="350">
        <v>2017</v>
      </c>
      <c r="Z34" s="52">
        <v>0</v>
      </c>
      <c r="AA34" s="10" t="s">
        <v>530</v>
      </c>
      <c r="AB34" s="350">
        <v>2017</v>
      </c>
      <c r="AC34" s="52">
        <v>100</v>
      </c>
      <c r="AD34" s="11" t="s">
        <v>529</v>
      </c>
    </row>
    <row r="35" spans="1:81" ht="24.75" customHeight="1">
      <c r="A35" s="43">
        <v>2018</v>
      </c>
      <c r="B35" s="80">
        <f t="shared" si="5"/>
        <v>66.666666666666671</v>
      </c>
      <c r="C35" s="39"/>
      <c r="D35" s="43">
        <v>2018</v>
      </c>
      <c r="E35" s="19">
        <v>100</v>
      </c>
      <c r="F35" s="10" t="s">
        <v>4034</v>
      </c>
      <c r="G35" s="43">
        <v>2018</v>
      </c>
      <c r="H35" s="19">
        <v>0</v>
      </c>
      <c r="I35" s="10"/>
      <c r="J35" s="43">
        <v>2018</v>
      </c>
      <c r="K35" s="19">
        <v>100</v>
      </c>
      <c r="L35" s="10"/>
      <c r="M35" s="43">
        <v>2018</v>
      </c>
      <c r="N35" s="19">
        <v>100</v>
      </c>
      <c r="O35" s="10"/>
      <c r="P35" s="43">
        <v>2018</v>
      </c>
      <c r="Q35" s="52">
        <v>100</v>
      </c>
      <c r="R35" s="10" t="s">
        <v>1660</v>
      </c>
      <c r="S35" s="43">
        <v>2018</v>
      </c>
      <c r="T35" s="34">
        <v>100</v>
      </c>
      <c r="U35" s="10" t="s">
        <v>531</v>
      </c>
      <c r="V35" s="43">
        <v>2018</v>
      </c>
      <c r="W35" s="52">
        <v>0</v>
      </c>
      <c r="X35" s="10"/>
      <c r="Y35" s="350">
        <v>2018</v>
      </c>
      <c r="Z35" s="52">
        <v>0</v>
      </c>
      <c r="AA35" s="10" t="s">
        <v>530</v>
      </c>
      <c r="AB35" s="350">
        <v>2018</v>
      </c>
      <c r="AC35" s="52">
        <v>100</v>
      </c>
      <c r="AD35" s="11" t="s">
        <v>529</v>
      </c>
    </row>
    <row r="36" spans="1:81" ht="24.75" customHeight="1">
      <c r="A36" s="43">
        <v>2019</v>
      </c>
      <c r="B36" s="80">
        <f t="shared" si="5"/>
        <v>66.666666666666671</v>
      </c>
      <c r="C36" s="39"/>
      <c r="D36" s="43">
        <v>2019</v>
      </c>
      <c r="E36" s="19">
        <v>100</v>
      </c>
      <c r="F36" s="10" t="s">
        <v>4034</v>
      </c>
      <c r="G36" s="43">
        <v>2019</v>
      </c>
      <c r="H36" s="19">
        <v>0</v>
      </c>
      <c r="I36" s="10" t="s">
        <v>4035</v>
      </c>
      <c r="J36" s="43">
        <v>2019</v>
      </c>
      <c r="K36" s="19">
        <v>100</v>
      </c>
      <c r="L36" s="10"/>
      <c r="M36" s="43">
        <v>2019</v>
      </c>
      <c r="N36" s="19">
        <v>100</v>
      </c>
      <c r="O36" s="10"/>
      <c r="P36" s="43">
        <v>2019</v>
      </c>
      <c r="Q36" s="52">
        <v>100</v>
      </c>
      <c r="R36" s="10" t="s">
        <v>1660</v>
      </c>
      <c r="S36" s="43">
        <v>2019</v>
      </c>
      <c r="T36" s="34">
        <v>100</v>
      </c>
      <c r="U36" s="10" t="s">
        <v>531</v>
      </c>
      <c r="V36" s="43">
        <v>2019</v>
      </c>
      <c r="W36" s="52">
        <v>0</v>
      </c>
      <c r="X36" s="10"/>
      <c r="Y36" s="350">
        <v>2019</v>
      </c>
      <c r="Z36" s="52">
        <v>0</v>
      </c>
      <c r="AA36" s="10" t="s">
        <v>530</v>
      </c>
      <c r="AB36" s="350">
        <v>2019</v>
      </c>
      <c r="AC36" s="52">
        <v>100</v>
      </c>
      <c r="AD36" s="11" t="s">
        <v>529</v>
      </c>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1613</v>
      </c>
      <c r="X42" s="580"/>
      <c r="Y42" s="350" t="s">
        <v>81</v>
      </c>
      <c r="Z42" s="580" t="s">
        <v>239</v>
      </c>
      <c r="AA42" s="580"/>
      <c r="AB42" s="350" t="s">
        <v>81</v>
      </c>
      <c r="AC42" s="580" t="s">
        <v>238</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231</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80" t="e">
        <f t="shared" ref="B45:B51" si="6">AVERAGE(E45,H45,K45,T45,AF45,AO45,AU45,AX45,AR45)</f>
        <v>#DIV/0!</v>
      </c>
      <c r="C45" s="363"/>
      <c r="D45" s="350">
        <v>2007</v>
      </c>
      <c r="E45" s="363"/>
      <c r="F45" s="363"/>
      <c r="G45" s="350">
        <v>2007</v>
      </c>
      <c r="H45" s="363"/>
      <c r="I45" s="363"/>
      <c r="J45" s="350">
        <v>2007</v>
      </c>
      <c r="K45" s="363"/>
      <c r="L45" s="363"/>
      <c r="M45" s="350">
        <v>2007</v>
      </c>
      <c r="N45" s="363"/>
      <c r="O45" s="363"/>
      <c r="P45" s="350">
        <v>2007</v>
      </c>
      <c r="Q45" s="363"/>
      <c r="R45" s="363"/>
      <c r="S45" s="350">
        <v>2007</v>
      </c>
      <c r="T45" s="363"/>
      <c r="U45" s="363"/>
      <c r="V45" s="350">
        <v>2007</v>
      </c>
      <c r="W45" s="363"/>
      <c r="X45" s="363"/>
      <c r="Y45" s="350">
        <v>2007</v>
      </c>
      <c r="Z45" s="363"/>
      <c r="AA45" s="363"/>
      <c r="AB45" s="350">
        <v>2007</v>
      </c>
      <c r="AC45" s="363"/>
      <c r="AD45" s="363"/>
      <c r="AE45" s="350">
        <v>2007</v>
      </c>
      <c r="AF45" s="243"/>
      <c r="AG45" s="363"/>
      <c r="AH45" s="350">
        <v>2007</v>
      </c>
      <c r="AI45" s="363"/>
      <c r="AJ45" s="363"/>
      <c r="AK45" s="350">
        <v>2007</v>
      </c>
      <c r="AL45" s="363"/>
      <c r="AM45" s="363"/>
      <c r="AN45" s="350">
        <v>2007</v>
      </c>
      <c r="AO45" s="363"/>
      <c r="AP45" s="363"/>
      <c r="AQ45" s="350">
        <v>2007</v>
      </c>
      <c r="AR45" s="363"/>
      <c r="AS45" s="363"/>
      <c r="AT45" s="350">
        <v>2007</v>
      </c>
      <c r="AU45" s="363"/>
      <c r="AV45" s="363"/>
      <c r="AW45" s="350">
        <v>2007</v>
      </c>
      <c r="AX45" s="363"/>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80" t="e">
        <f t="shared" si="6"/>
        <v>#DIV/0!</v>
      </c>
      <c r="C46" s="363"/>
      <c r="D46" s="350">
        <v>2008</v>
      </c>
      <c r="E46" s="363"/>
      <c r="F46" s="363"/>
      <c r="G46" s="350">
        <v>2008</v>
      </c>
      <c r="H46" s="363"/>
      <c r="I46" s="363"/>
      <c r="J46" s="350">
        <v>2008</v>
      </c>
      <c r="K46" s="363"/>
      <c r="L46" s="363"/>
      <c r="M46" s="350">
        <v>2008</v>
      </c>
      <c r="N46" s="363"/>
      <c r="O46" s="363"/>
      <c r="P46" s="350">
        <v>2008</v>
      </c>
      <c r="Q46" s="363"/>
      <c r="R46" s="363"/>
      <c r="S46" s="350">
        <v>2008</v>
      </c>
      <c r="T46" s="363"/>
      <c r="U46" s="363"/>
      <c r="V46" s="350">
        <v>2008</v>
      </c>
      <c r="W46" s="363"/>
      <c r="X46" s="363"/>
      <c r="Y46" s="350">
        <v>2008</v>
      </c>
      <c r="Z46" s="363"/>
      <c r="AA46" s="363"/>
      <c r="AB46" s="350">
        <v>2008</v>
      </c>
      <c r="AC46" s="363"/>
      <c r="AD46" s="363"/>
      <c r="AE46" s="350">
        <v>2008</v>
      </c>
      <c r="AF46" s="243"/>
      <c r="AG46" s="363"/>
      <c r="AH46" s="350">
        <v>2008</v>
      </c>
      <c r="AI46" s="363"/>
      <c r="AJ46" s="363"/>
      <c r="AK46" s="350">
        <v>2008</v>
      </c>
      <c r="AL46" s="363"/>
      <c r="AM46" s="363"/>
      <c r="AN46" s="350">
        <v>2008</v>
      </c>
      <c r="AO46" s="363"/>
      <c r="AP46" s="363"/>
      <c r="AQ46" s="350">
        <v>2008</v>
      </c>
      <c r="AR46" s="363"/>
      <c r="AS46" s="363"/>
      <c r="AT46" s="350">
        <v>2008</v>
      </c>
      <c r="AU46" s="363"/>
      <c r="AV46" s="363"/>
      <c r="AW46" s="350">
        <v>2008</v>
      </c>
      <c r="AX46" s="363"/>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80" t="e">
        <f t="shared" si="6"/>
        <v>#DIV/0!</v>
      </c>
      <c r="C47" s="363"/>
      <c r="D47" s="350">
        <v>2009</v>
      </c>
      <c r="E47" s="363"/>
      <c r="F47" s="363"/>
      <c r="G47" s="350">
        <v>2009</v>
      </c>
      <c r="H47" s="363"/>
      <c r="I47" s="363"/>
      <c r="J47" s="350">
        <v>2009</v>
      </c>
      <c r="K47" s="363"/>
      <c r="L47" s="363"/>
      <c r="M47" s="350">
        <v>2009</v>
      </c>
      <c r="N47" s="363"/>
      <c r="O47" s="363"/>
      <c r="P47" s="350">
        <v>2009</v>
      </c>
      <c r="Q47" s="363"/>
      <c r="R47" s="363"/>
      <c r="S47" s="350">
        <v>2009</v>
      </c>
      <c r="T47" s="363"/>
      <c r="U47" s="363"/>
      <c r="V47" s="350">
        <v>2009</v>
      </c>
      <c r="W47" s="363"/>
      <c r="X47" s="363"/>
      <c r="Y47" s="350">
        <v>2009</v>
      </c>
      <c r="Z47" s="363"/>
      <c r="AA47" s="363"/>
      <c r="AB47" s="350">
        <v>2009</v>
      </c>
      <c r="AC47" s="363"/>
      <c r="AD47" s="363"/>
      <c r="AE47" s="350">
        <v>2009</v>
      </c>
      <c r="AF47" s="243"/>
      <c r="AG47" s="363"/>
      <c r="AH47" s="350">
        <v>2009</v>
      </c>
      <c r="AI47" s="363"/>
      <c r="AJ47" s="363"/>
      <c r="AK47" s="350">
        <v>2009</v>
      </c>
      <c r="AL47" s="363"/>
      <c r="AM47" s="363"/>
      <c r="AN47" s="350">
        <v>2009</v>
      </c>
      <c r="AO47" s="363"/>
      <c r="AP47" s="363"/>
      <c r="AQ47" s="350">
        <v>2009</v>
      </c>
      <c r="AR47" s="363"/>
      <c r="AS47" s="363"/>
      <c r="AT47" s="350">
        <v>2009</v>
      </c>
      <c r="AU47" s="363"/>
      <c r="AV47" s="363"/>
      <c r="AW47" s="350">
        <v>2009</v>
      </c>
      <c r="AX47" s="363"/>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80" t="e">
        <f t="shared" si="6"/>
        <v>#DIV/0!</v>
      </c>
      <c r="C48" s="363"/>
      <c r="D48" s="350">
        <v>2010</v>
      </c>
      <c r="E48" s="363"/>
      <c r="F48" s="363"/>
      <c r="G48" s="350">
        <v>2010</v>
      </c>
      <c r="H48" s="363"/>
      <c r="I48" s="363"/>
      <c r="J48" s="350">
        <v>2010</v>
      </c>
      <c r="K48" s="363"/>
      <c r="L48" s="363"/>
      <c r="M48" s="350">
        <v>2010</v>
      </c>
      <c r="N48" s="363"/>
      <c r="O48" s="363"/>
      <c r="P48" s="350">
        <v>2010</v>
      </c>
      <c r="Q48" s="363"/>
      <c r="R48" s="363"/>
      <c r="S48" s="350">
        <v>2010</v>
      </c>
      <c r="T48" s="363"/>
      <c r="U48" s="363"/>
      <c r="V48" s="350">
        <v>2010</v>
      </c>
      <c r="W48" s="363"/>
      <c r="X48" s="363"/>
      <c r="Y48" s="350">
        <v>2010</v>
      </c>
      <c r="Z48" s="363"/>
      <c r="AA48" s="363"/>
      <c r="AB48" s="350">
        <v>2010</v>
      </c>
      <c r="AC48" s="363"/>
      <c r="AD48" s="363"/>
      <c r="AE48" s="350">
        <v>2010</v>
      </c>
      <c r="AF48" s="243"/>
      <c r="AG48" s="363"/>
      <c r="AH48" s="350">
        <v>2010</v>
      </c>
      <c r="AI48" s="363"/>
      <c r="AJ48" s="363"/>
      <c r="AK48" s="350">
        <v>2010</v>
      </c>
      <c r="AL48" s="363"/>
      <c r="AM48" s="363"/>
      <c r="AN48" s="350">
        <v>2010</v>
      </c>
      <c r="AO48" s="363"/>
      <c r="AP48" s="363"/>
      <c r="AQ48" s="350">
        <v>2010</v>
      </c>
      <c r="AR48" s="363"/>
      <c r="AS48" s="363"/>
      <c r="AT48" s="350">
        <v>2010</v>
      </c>
      <c r="AU48" s="363"/>
      <c r="AV48" s="363"/>
      <c r="AW48" s="350">
        <v>2010</v>
      </c>
      <c r="AX48" s="363"/>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80" t="e">
        <f t="shared" si="6"/>
        <v>#DIV/0!</v>
      </c>
      <c r="C49" s="363"/>
      <c r="D49" s="350">
        <v>2011</v>
      </c>
      <c r="E49" s="363"/>
      <c r="F49" s="363"/>
      <c r="G49" s="350">
        <v>2011</v>
      </c>
      <c r="H49" s="363"/>
      <c r="I49" s="363"/>
      <c r="J49" s="350">
        <v>2011</v>
      </c>
      <c r="K49" s="363"/>
      <c r="L49" s="363"/>
      <c r="M49" s="350">
        <v>2011</v>
      </c>
      <c r="N49" s="363"/>
      <c r="O49" s="363"/>
      <c r="P49" s="350">
        <v>2011</v>
      </c>
      <c r="Q49" s="363"/>
      <c r="R49" s="363"/>
      <c r="S49" s="350">
        <v>2011</v>
      </c>
      <c r="T49" s="363"/>
      <c r="U49" s="363"/>
      <c r="V49" s="350">
        <v>2011</v>
      </c>
      <c r="W49" s="363"/>
      <c r="X49" s="363"/>
      <c r="Y49" s="350">
        <v>2011</v>
      </c>
      <c r="Z49" s="363"/>
      <c r="AA49" s="363"/>
      <c r="AB49" s="350">
        <v>2011</v>
      </c>
      <c r="AC49" s="363"/>
      <c r="AD49" s="363"/>
      <c r="AE49" s="350">
        <v>2011</v>
      </c>
      <c r="AF49" s="243"/>
      <c r="AG49" s="363"/>
      <c r="AH49" s="350">
        <v>2011</v>
      </c>
      <c r="AI49" s="363"/>
      <c r="AJ49" s="363"/>
      <c r="AK49" s="350">
        <v>2011</v>
      </c>
      <c r="AL49" s="363"/>
      <c r="AM49" s="363"/>
      <c r="AN49" s="350">
        <v>2011</v>
      </c>
      <c r="AO49" s="363"/>
      <c r="AP49" s="363"/>
      <c r="AQ49" s="350">
        <v>2011</v>
      </c>
      <c r="AR49" s="363"/>
      <c r="AS49" s="363"/>
      <c r="AT49" s="350">
        <v>2011</v>
      </c>
      <c r="AU49" s="363"/>
      <c r="AV49" s="363"/>
      <c r="AW49" s="350">
        <v>2011</v>
      </c>
      <c r="AX49" s="363"/>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80" t="e">
        <f t="shared" si="6"/>
        <v>#DIV/0!</v>
      </c>
      <c r="C50" s="363"/>
      <c r="D50" s="350">
        <v>2012</v>
      </c>
      <c r="E50" s="363"/>
      <c r="F50" s="363"/>
      <c r="G50" s="350">
        <v>2012</v>
      </c>
      <c r="H50" s="363"/>
      <c r="I50" s="363"/>
      <c r="J50" s="350">
        <v>2012</v>
      </c>
      <c r="K50" s="363"/>
      <c r="L50" s="363"/>
      <c r="M50" s="350">
        <v>2012</v>
      </c>
      <c r="N50" s="363"/>
      <c r="O50" s="363"/>
      <c r="P50" s="350">
        <v>2012</v>
      </c>
      <c r="Q50" s="363"/>
      <c r="R50" s="363"/>
      <c r="S50" s="350">
        <v>2012</v>
      </c>
      <c r="T50" s="363"/>
      <c r="U50" s="363"/>
      <c r="V50" s="350">
        <v>2012</v>
      </c>
      <c r="W50" s="363"/>
      <c r="X50" s="363"/>
      <c r="Y50" s="350">
        <v>2012</v>
      </c>
      <c r="Z50" s="363"/>
      <c r="AA50" s="363"/>
      <c r="AB50" s="350">
        <v>2012</v>
      </c>
      <c r="AC50" s="363"/>
      <c r="AD50" s="363"/>
      <c r="AE50" s="350">
        <v>2012</v>
      </c>
      <c r="AF50" s="243"/>
      <c r="AG50" s="363"/>
      <c r="AH50" s="350">
        <v>2012</v>
      </c>
      <c r="AI50" s="363"/>
      <c r="AJ50" s="363"/>
      <c r="AK50" s="350">
        <v>2012</v>
      </c>
      <c r="AL50" s="363"/>
      <c r="AM50" s="363"/>
      <c r="AN50" s="350">
        <v>2012</v>
      </c>
      <c r="AO50" s="363"/>
      <c r="AP50" s="363"/>
      <c r="AQ50" s="350">
        <v>2012</v>
      </c>
      <c r="AR50" s="363"/>
      <c r="AS50" s="363"/>
      <c r="AT50" s="350">
        <v>2012</v>
      </c>
      <c r="AU50" s="363"/>
      <c r="AV50" s="363"/>
      <c r="AW50" s="350">
        <v>2012</v>
      </c>
      <c r="AX50" s="363"/>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80" t="e">
        <f t="shared" si="6"/>
        <v>#DIV/0!</v>
      </c>
      <c r="C51" s="363"/>
      <c r="D51" s="350">
        <v>2013</v>
      </c>
      <c r="E51" s="363"/>
      <c r="F51" s="363"/>
      <c r="G51" s="350">
        <v>2013</v>
      </c>
      <c r="H51" s="363"/>
      <c r="I51" s="363"/>
      <c r="J51" s="350">
        <v>2013</v>
      </c>
      <c r="K51" s="363"/>
      <c r="L51" s="363"/>
      <c r="M51" s="350">
        <v>2013</v>
      </c>
      <c r="N51" s="363"/>
      <c r="O51" s="363"/>
      <c r="P51" s="350">
        <v>2013</v>
      </c>
      <c r="Q51" s="363"/>
      <c r="R51" s="363"/>
      <c r="S51" s="350">
        <v>2013</v>
      </c>
      <c r="T51" s="363"/>
      <c r="U51" s="363"/>
      <c r="V51" s="350">
        <v>2013</v>
      </c>
      <c r="W51" s="363"/>
      <c r="X51" s="363"/>
      <c r="Y51" s="350">
        <v>2013</v>
      </c>
      <c r="Z51" s="363"/>
      <c r="AA51" s="363"/>
      <c r="AB51" s="350">
        <v>2013</v>
      </c>
      <c r="AC51" s="363"/>
      <c r="AD51" s="363"/>
      <c r="AE51" s="350">
        <v>2013</v>
      </c>
      <c r="AF51" s="243"/>
      <c r="AG51" s="363"/>
      <c r="AH51" s="350">
        <v>2013</v>
      </c>
      <c r="AI51" s="363"/>
      <c r="AJ51" s="363"/>
      <c r="AK51" s="350">
        <v>2013</v>
      </c>
      <c r="AL51" s="363"/>
      <c r="AM51" s="363"/>
      <c r="AN51" s="350">
        <v>2013</v>
      </c>
      <c r="AO51" s="363"/>
      <c r="AP51" s="363"/>
      <c r="AQ51" s="350">
        <v>2013</v>
      </c>
      <c r="AR51" s="363"/>
      <c r="AS51" s="363"/>
      <c r="AT51" s="350">
        <v>2013</v>
      </c>
      <c r="AU51" s="363"/>
      <c r="AV51" s="363"/>
      <c r="AW51" s="350">
        <v>2013</v>
      </c>
      <c r="AX51" s="363"/>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80">
        <f t="shared" ref="B52:B57" si="7">AVERAGE(E52,H52,K52,T52,AF52,AO52,AU52,AX52,AR52)</f>
        <v>94.444444444444443</v>
      </c>
      <c r="C52" s="39"/>
      <c r="D52" s="43">
        <v>2014</v>
      </c>
      <c r="E52" s="49">
        <v>100</v>
      </c>
      <c r="F52" s="10" t="s">
        <v>4056</v>
      </c>
      <c r="G52" s="43">
        <v>2014</v>
      </c>
      <c r="H52" s="49">
        <v>100</v>
      </c>
      <c r="I52" s="10" t="s">
        <v>4092</v>
      </c>
      <c r="J52" s="43">
        <v>2014</v>
      </c>
      <c r="K52" s="19">
        <v>100</v>
      </c>
      <c r="L52" s="10"/>
      <c r="M52" s="43">
        <v>2014</v>
      </c>
      <c r="N52" s="19">
        <v>100</v>
      </c>
      <c r="O52" s="10" t="s">
        <v>4057</v>
      </c>
      <c r="P52" s="43">
        <v>2014</v>
      </c>
      <c r="Q52" s="19">
        <v>100</v>
      </c>
      <c r="R52" s="10"/>
      <c r="S52" s="43">
        <v>2014</v>
      </c>
      <c r="T52" s="52">
        <v>100</v>
      </c>
      <c r="U52" s="10"/>
      <c r="V52" s="43">
        <v>2014</v>
      </c>
      <c r="W52" s="206">
        <v>100</v>
      </c>
      <c r="X52" s="10"/>
      <c r="Y52" s="350">
        <v>2014</v>
      </c>
      <c r="Z52" s="206">
        <v>100</v>
      </c>
      <c r="AA52" s="10"/>
      <c r="AB52" s="350">
        <v>2014</v>
      </c>
      <c r="AC52" s="206">
        <v>100</v>
      </c>
      <c r="AD52" s="10"/>
      <c r="AE52" s="350">
        <v>2014</v>
      </c>
      <c r="AF52" s="243">
        <f>0.67*AI52+0.33*AL52</f>
        <v>100</v>
      </c>
      <c r="AG52" s="10"/>
      <c r="AH52" s="350">
        <v>2014</v>
      </c>
      <c r="AI52" s="19">
        <v>100</v>
      </c>
      <c r="AJ52" s="10" t="s">
        <v>528</v>
      </c>
      <c r="AK52" s="350">
        <v>2014</v>
      </c>
      <c r="AL52" s="49">
        <v>100</v>
      </c>
      <c r="AM52" s="10" t="s">
        <v>4059</v>
      </c>
      <c r="AN52" s="350">
        <v>2014</v>
      </c>
      <c r="AO52" s="19">
        <v>100</v>
      </c>
      <c r="AP52" s="10" t="s">
        <v>527</v>
      </c>
      <c r="AQ52" s="350">
        <v>2014</v>
      </c>
      <c r="AR52" s="19">
        <v>50</v>
      </c>
      <c r="AS52" s="10" t="s">
        <v>4060</v>
      </c>
      <c r="AT52" s="350">
        <v>2014</v>
      </c>
      <c r="AU52" s="19">
        <v>100</v>
      </c>
      <c r="AV52" s="10"/>
      <c r="AW52" s="350">
        <v>2014</v>
      </c>
      <c r="AX52" s="19">
        <v>100</v>
      </c>
      <c r="AY52" s="11" t="s">
        <v>1662</v>
      </c>
    </row>
    <row r="53" spans="1:81" ht="24.75" customHeight="1">
      <c r="A53" s="43">
        <v>2015</v>
      </c>
      <c r="B53" s="80">
        <f t="shared" si="7"/>
        <v>94.444444444444443</v>
      </c>
      <c r="C53" s="80"/>
      <c r="D53" s="43">
        <v>2015</v>
      </c>
      <c r="E53" s="49">
        <v>100</v>
      </c>
      <c r="F53" s="10"/>
      <c r="G53" s="43">
        <v>2015</v>
      </c>
      <c r="H53" s="49">
        <v>100</v>
      </c>
      <c r="I53" s="10"/>
      <c r="J53" s="43">
        <v>2015</v>
      </c>
      <c r="K53" s="19">
        <v>100</v>
      </c>
      <c r="L53" s="10"/>
      <c r="M53" s="43">
        <v>2015</v>
      </c>
      <c r="N53" s="19">
        <v>100</v>
      </c>
      <c r="O53" s="10"/>
      <c r="P53" s="43">
        <v>2015</v>
      </c>
      <c r="Q53" s="19">
        <v>100</v>
      </c>
      <c r="R53" s="10"/>
      <c r="S53" s="43">
        <v>2015</v>
      </c>
      <c r="T53" s="52">
        <v>100</v>
      </c>
      <c r="U53" s="10"/>
      <c r="V53" s="43">
        <v>2015</v>
      </c>
      <c r="W53" s="206">
        <v>100</v>
      </c>
      <c r="X53" s="10"/>
      <c r="Y53" s="350">
        <v>2015</v>
      </c>
      <c r="Z53" s="206">
        <v>100</v>
      </c>
      <c r="AA53" s="10"/>
      <c r="AB53" s="350">
        <v>2015</v>
      </c>
      <c r="AC53" s="206">
        <v>100</v>
      </c>
      <c r="AD53" s="10"/>
      <c r="AE53" s="350">
        <v>2015</v>
      </c>
      <c r="AF53" s="243">
        <f t="shared" ref="AF53:AF57" si="8">0.67*AI53+0.33*AL53</f>
        <v>100</v>
      </c>
      <c r="AG53" s="10"/>
      <c r="AH53" s="350">
        <v>2015</v>
      </c>
      <c r="AI53" s="19">
        <v>100</v>
      </c>
      <c r="AJ53" s="10" t="s">
        <v>528</v>
      </c>
      <c r="AK53" s="350">
        <v>2015</v>
      </c>
      <c r="AL53" s="49">
        <v>100</v>
      </c>
      <c r="AM53" s="10"/>
      <c r="AN53" s="350">
        <v>2015</v>
      </c>
      <c r="AO53" s="19">
        <v>100</v>
      </c>
      <c r="AP53" s="10"/>
      <c r="AQ53" s="350">
        <v>2015</v>
      </c>
      <c r="AR53" s="19">
        <v>50</v>
      </c>
      <c r="AS53" s="10"/>
      <c r="AT53" s="350">
        <v>2015</v>
      </c>
      <c r="AU53" s="19">
        <v>100</v>
      </c>
      <c r="AV53" s="10"/>
      <c r="AW53" s="350">
        <v>2015</v>
      </c>
      <c r="AX53" s="19">
        <v>100</v>
      </c>
      <c r="AY53" s="11"/>
    </row>
    <row r="54" spans="1:81" ht="24.75" customHeight="1">
      <c r="A54" s="43">
        <v>2016</v>
      </c>
      <c r="B54" s="80">
        <f t="shared" si="7"/>
        <v>94.444444444444443</v>
      </c>
      <c r="C54" s="80"/>
      <c r="D54" s="43">
        <v>2016</v>
      </c>
      <c r="E54" s="49">
        <v>100</v>
      </c>
      <c r="F54" s="10"/>
      <c r="G54" s="43">
        <v>2016</v>
      </c>
      <c r="H54" s="49">
        <v>100</v>
      </c>
      <c r="I54" s="10"/>
      <c r="J54" s="43">
        <v>2016</v>
      </c>
      <c r="K54" s="19">
        <v>100</v>
      </c>
      <c r="L54" s="10"/>
      <c r="M54" s="43">
        <v>2016</v>
      </c>
      <c r="N54" s="19">
        <v>100</v>
      </c>
      <c r="O54" s="10"/>
      <c r="P54" s="43">
        <v>2016</v>
      </c>
      <c r="Q54" s="19">
        <v>100</v>
      </c>
      <c r="R54" s="10"/>
      <c r="S54" s="43">
        <v>2016</v>
      </c>
      <c r="T54" s="52">
        <v>100</v>
      </c>
      <c r="U54" s="10"/>
      <c r="V54" s="43">
        <v>2016</v>
      </c>
      <c r="W54" s="206">
        <v>100</v>
      </c>
      <c r="X54" s="10"/>
      <c r="Y54" s="350">
        <v>2016</v>
      </c>
      <c r="Z54" s="206">
        <v>100</v>
      </c>
      <c r="AA54" s="10"/>
      <c r="AB54" s="350">
        <v>2016</v>
      </c>
      <c r="AC54" s="206">
        <v>100</v>
      </c>
      <c r="AD54" s="10"/>
      <c r="AE54" s="350">
        <v>2016</v>
      </c>
      <c r="AF54" s="243">
        <f t="shared" si="8"/>
        <v>100</v>
      </c>
      <c r="AG54" s="10"/>
      <c r="AH54" s="350">
        <v>2016</v>
      </c>
      <c r="AI54" s="19">
        <v>100</v>
      </c>
      <c r="AJ54" s="10" t="s">
        <v>528</v>
      </c>
      <c r="AK54" s="350">
        <v>2016</v>
      </c>
      <c r="AL54" s="49">
        <v>100</v>
      </c>
      <c r="AM54" s="10"/>
      <c r="AN54" s="350">
        <v>2016</v>
      </c>
      <c r="AO54" s="19">
        <v>100</v>
      </c>
      <c r="AP54" s="10"/>
      <c r="AQ54" s="350">
        <v>2016</v>
      </c>
      <c r="AR54" s="19">
        <v>50</v>
      </c>
      <c r="AS54" s="10"/>
      <c r="AT54" s="350">
        <v>2016</v>
      </c>
      <c r="AU54" s="19">
        <v>100</v>
      </c>
      <c r="AV54" s="10"/>
      <c r="AW54" s="350">
        <v>2016</v>
      </c>
      <c r="AX54" s="19">
        <v>100</v>
      </c>
      <c r="AY54" s="11"/>
    </row>
    <row r="55" spans="1:81" ht="24.75" customHeight="1">
      <c r="A55" s="43">
        <v>2017</v>
      </c>
      <c r="B55" s="80">
        <f t="shared" si="7"/>
        <v>94.444444444444443</v>
      </c>
      <c r="C55" s="80"/>
      <c r="D55" s="43">
        <v>2017</v>
      </c>
      <c r="E55" s="49">
        <v>100</v>
      </c>
      <c r="F55" s="10" t="s">
        <v>1661</v>
      </c>
      <c r="G55" s="43">
        <v>2017</v>
      </c>
      <c r="H55" s="49">
        <v>100</v>
      </c>
      <c r="I55" s="128" t="s">
        <v>4095</v>
      </c>
      <c r="J55" s="43">
        <v>2017</v>
      </c>
      <c r="K55" s="19">
        <v>100</v>
      </c>
      <c r="L55" s="10"/>
      <c r="M55" s="43">
        <v>2017</v>
      </c>
      <c r="N55" s="19">
        <v>100</v>
      </c>
      <c r="O55" s="10"/>
      <c r="P55" s="43">
        <v>2017</v>
      </c>
      <c r="Q55" s="19">
        <v>100</v>
      </c>
      <c r="R55" s="10"/>
      <c r="S55" s="43">
        <v>2017</v>
      </c>
      <c r="T55" s="52">
        <v>100</v>
      </c>
      <c r="U55" s="10"/>
      <c r="V55" s="43">
        <v>2017</v>
      </c>
      <c r="W55" s="206">
        <v>100</v>
      </c>
      <c r="X55" s="10"/>
      <c r="Y55" s="350">
        <v>2017</v>
      </c>
      <c r="Z55" s="206">
        <v>100</v>
      </c>
      <c r="AA55" s="10"/>
      <c r="AB55" s="350">
        <v>2017</v>
      </c>
      <c r="AC55" s="206">
        <v>100</v>
      </c>
      <c r="AD55" s="10"/>
      <c r="AE55" s="350">
        <v>2017</v>
      </c>
      <c r="AF55" s="243">
        <f t="shared" si="8"/>
        <v>100</v>
      </c>
      <c r="AG55" s="10"/>
      <c r="AH55" s="350">
        <v>2017</v>
      </c>
      <c r="AI55" s="19">
        <v>100</v>
      </c>
      <c r="AJ55" s="10" t="s">
        <v>528</v>
      </c>
      <c r="AK55" s="350">
        <v>2017</v>
      </c>
      <c r="AL55" s="49">
        <v>100</v>
      </c>
      <c r="AM55" s="10"/>
      <c r="AN55" s="350">
        <v>2017</v>
      </c>
      <c r="AO55" s="19">
        <v>100</v>
      </c>
      <c r="AP55" s="10"/>
      <c r="AQ55" s="350">
        <v>2017</v>
      </c>
      <c r="AR55" s="19">
        <v>50</v>
      </c>
      <c r="AS55" s="10" t="s">
        <v>4061</v>
      </c>
      <c r="AT55" s="350">
        <v>2017</v>
      </c>
      <c r="AU55" s="19">
        <v>100</v>
      </c>
      <c r="AV55" s="10"/>
      <c r="AW55" s="350">
        <v>2017</v>
      </c>
      <c r="AX55" s="19">
        <v>100</v>
      </c>
      <c r="AY55" s="11"/>
    </row>
    <row r="56" spans="1:81" ht="24.75" customHeight="1">
      <c r="A56" s="43">
        <v>2018</v>
      </c>
      <c r="B56" s="80">
        <f t="shared" si="7"/>
        <v>94.444444444444443</v>
      </c>
      <c r="C56" s="80"/>
      <c r="D56" s="43">
        <v>2018</v>
      </c>
      <c r="E56" s="49">
        <v>100</v>
      </c>
      <c r="F56" s="10"/>
      <c r="G56" s="43">
        <v>2018</v>
      </c>
      <c r="H56" s="49">
        <v>100</v>
      </c>
      <c r="I56" s="128"/>
      <c r="J56" s="43">
        <v>2018</v>
      </c>
      <c r="K56" s="19">
        <v>100</v>
      </c>
      <c r="L56" s="10"/>
      <c r="M56" s="43">
        <v>2018</v>
      </c>
      <c r="N56" s="19">
        <v>100</v>
      </c>
      <c r="O56" s="10" t="s">
        <v>4058</v>
      </c>
      <c r="P56" s="43">
        <v>2018</v>
      </c>
      <c r="Q56" s="19">
        <v>100</v>
      </c>
      <c r="R56" s="10"/>
      <c r="S56" s="43">
        <v>2018</v>
      </c>
      <c r="T56" s="52">
        <v>100</v>
      </c>
      <c r="U56" s="10"/>
      <c r="V56" s="43">
        <v>2018</v>
      </c>
      <c r="W56" s="206">
        <v>100</v>
      </c>
      <c r="X56" s="10"/>
      <c r="Y56" s="350">
        <v>2018</v>
      </c>
      <c r="Z56" s="206">
        <v>100</v>
      </c>
      <c r="AA56" s="10"/>
      <c r="AB56" s="350">
        <v>2018</v>
      </c>
      <c r="AC56" s="206">
        <v>100</v>
      </c>
      <c r="AD56" s="10"/>
      <c r="AE56" s="350">
        <v>2018</v>
      </c>
      <c r="AF56" s="243">
        <f t="shared" si="8"/>
        <v>100</v>
      </c>
      <c r="AG56" s="10"/>
      <c r="AH56" s="350">
        <v>2018</v>
      </c>
      <c r="AI56" s="19">
        <v>100</v>
      </c>
      <c r="AJ56" s="10" t="s">
        <v>528</v>
      </c>
      <c r="AK56" s="350">
        <v>2018</v>
      </c>
      <c r="AL56" s="49">
        <v>100</v>
      </c>
      <c r="AM56" s="10"/>
      <c r="AN56" s="350">
        <v>2018</v>
      </c>
      <c r="AO56" s="19">
        <v>100</v>
      </c>
      <c r="AP56" s="10"/>
      <c r="AQ56" s="350">
        <v>2018</v>
      </c>
      <c r="AR56" s="19">
        <v>50</v>
      </c>
      <c r="AS56" s="10"/>
      <c r="AT56" s="350">
        <v>2018</v>
      </c>
      <c r="AU56" s="19">
        <v>100</v>
      </c>
      <c r="AV56" s="10"/>
      <c r="AW56" s="350">
        <v>2018</v>
      </c>
      <c r="AX56" s="19">
        <v>100</v>
      </c>
      <c r="AY56" s="11"/>
    </row>
    <row r="57" spans="1:81" ht="24.75" customHeight="1">
      <c r="A57" s="43">
        <v>2019</v>
      </c>
      <c r="B57" s="80">
        <f t="shared" si="7"/>
        <v>94.444444444444443</v>
      </c>
      <c r="C57" s="80"/>
      <c r="D57" s="43">
        <v>2019</v>
      </c>
      <c r="E57" s="49">
        <v>100</v>
      </c>
      <c r="F57" s="10"/>
      <c r="G57" s="43">
        <v>2019</v>
      </c>
      <c r="H57" s="49">
        <v>100</v>
      </c>
      <c r="I57" s="128"/>
      <c r="J57" s="43">
        <v>2019</v>
      </c>
      <c r="K57" s="34">
        <v>100</v>
      </c>
      <c r="L57" s="10"/>
      <c r="M57" s="43">
        <v>2019</v>
      </c>
      <c r="N57" s="19">
        <v>100</v>
      </c>
      <c r="O57" s="10"/>
      <c r="P57" s="43">
        <v>2019</v>
      </c>
      <c r="Q57" s="19">
        <v>100</v>
      </c>
      <c r="R57" s="10"/>
      <c r="S57" s="43">
        <v>2019</v>
      </c>
      <c r="T57" s="52">
        <v>100</v>
      </c>
      <c r="U57" s="10"/>
      <c r="V57" s="43">
        <v>2019</v>
      </c>
      <c r="W57" s="206">
        <v>100</v>
      </c>
      <c r="X57" s="10"/>
      <c r="Y57" s="350">
        <v>2019</v>
      </c>
      <c r="Z57" s="206">
        <v>100</v>
      </c>
      <c r="AA57" s="10"/>
      <c r="AB57" s="350">
        <v>2019</v>
      </c>
      <c r="AC57" s="206">
        <v>100</v>
      </c>
      <c r="AD57" s="10"/>
      <c r="AE57" s="350">
        <v>2019</v>
      </c>
      <c r="AF57" s="243">
        <f t="shared" si="8"/>
        <v>100</v>
      </c>
      <c r="AG57" s="10"/>
      <c r="AH57" s="350">
        <v>2019</v>
      </c>
      <c r="AI57" s="19">
        <v>100</v>
      </c>
      <c r="AJ57" s="10" t="s">
        <v>528</v>
      </c>
      <c r="AK57" s="350">
        <v>2019</v>
      </c>
      <c r="AL57" s="49">
        <v>100</v>
      </c>
      <c r="AM57" s="10"/>
      <c r="AN57" s="350">
        <v>2019</v>
      </c>
      <c r="AO57" s="19">
        <v>100</v>
      </c>
      <c r="AP57" s="10"/>
      <c r="AQ57" s="350">
        <v>2019</v>
      </c>
      <c r="AR57" s="34">
        <v>50</v>
      </c>
      <c r="AS57" s="10"/>
      <c r="AT57" s="350">
        <v>2019</v>
      </c>
      <c r="AU57" s="34">
        <v>100</v>
      </c>
      <c r="AV57" s="10"/>
      <c r="AW57" s="350">
        <v>2019</v>
      </c>
      <c r="AX57" s="34">
        <v>100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1663</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4345</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39"/>
      <c r="C66" s="363"/>
      <c r="D66" s="350">
        <v>2007</v>
      </c>
      <c r="E66" s="363"/>
      <c r="F66" s="363"/>
      <c r="G66" s="350">
        <v>2007</v>
      </c>
      <c r="H66" s="363"/>
      <c r="I66" s="363"/>
      <c r="J66" s="350">
        <v>2007</v>
      </c>
      <c r="K66" s="363"/>
      <c r="L66" s="363"/>
      <c r="M66" s="350">
        <v>2007</v>
      </c>
      <c r="N66" s="8" t="e">
        <f t="shared" ref="N66:N72" si="9">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39"/>
      <c r="C67" s="363"/>
      <c r="D67" s="350">
        <v>2008</v>
      </c>
      <c r="E67" s="363"/>
      <c r="F67" s="363"/>
      <c r="G67" s="350">
        <v>2008</v>
      </c>
      <c r="H67" s="363"/>
      <c r="I67" s="363"/>
      <c r="J67" s="350">
        <v>2008</v>
      </c>
      <c r="K67" s="363"/>
      <c r="L67" s="363"/>
      <c r="M67" s="350">
        <v>2008</v>
      </c>
      <c r="N67" s="8" t="e">
        <f t="shared" si="9"/>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39"/>
      <c r="C68" s="363"/>
      <c r="D68" s="350">
        <v>2009</v>
      </c>
      <c r="E68" s="363"/>
      <c r="F68" s="363"/>
      <c r="G68" s="350">
        <v>2009</v>
      </c>
      <c r="H68" s="363"/>
      <c r="I68" s="363"/>
      <c r="J68" s="350">
        <v>2009</v>
      </c>
      <c r="K68" s="363"/>
      <c r="L68" s="363"/>
      <c r="M68" s="350">
        <v>2009</v>
      </c>
      <c r="N68" s="8" t="e">
        <f t="shared" si="9"/>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39" t="e">
        <f t="shared" ref="B69:B72" si="10">AVERAGE(E69,H69,K69,N69,Z69,AC69,AF69)</f>
        <v>#DIV/0!</v>
      </c>
      <c r="C69" s="363"/>
      <c r="D69" s="350">
        <v>2010</v>
      </c>
      <c r="E69" s="363"/>
      <c r="F69" s="363"/>
      <c r="G69" s="350">
        <v>2010</v>
      </c>
      <c r="H69" s="363"/>
      <c r="I69" s="363"/>
      <c r="J69" s="350">
        <v>2010</v>
      </c>
      <c r="K69" s="363"/>
      <c r="L69" s="363"/>
      <c r="M69" s="350">
        <v>2010</v>
      </c>
      <c r="N69" s="8" t="e">
        <f t="shared" si="9"/>
        <v>#DIV/0!</v>
      </c>
      <c r="O69" s="363"/>
      <c r="P69" s="350">
        <v>2010</v>
      </c>
      <c r="Q69" s="363"/>
      <c r="R69" s="363"/>
      <c r="S69" s="350">
        <v>2010</v>
      </c>
      <c r="T69" s="363"/>
      <c r="U69" s="363"/>
      <c r="V69" s="350">
        <v>2010</v>
      </c>
      <c r="W69" s="363"/>
      <c r="X69" s="363"/>
      <c r="Y69" s="350">
        <v>2010</v>
      </c>
      <c r="Z69" s="363"/>
      <c r="AA69" s="363"/>
      <c r="AB69" s="350">
        <v>2010</v>
      </c>
      <c r="AC69" s="363"/>
      <c r="AD69" s="363"/>
      <c r="AE69" s="350">
        <v>2010</v>
      </c>
      <c r="AF69" s="363"/>
      <c r="AG69" s="363"/>
      <c r="AH69" s="350">
        <v>2010</v>
      </c>
      <c r="AI69" s="363"/>
      <c r="AJ69" s="363"/>
      <c r="AK69" s="350">
        <v>2010</v>
      </c>
      <c r="AL69" s="363"/>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39" t="e">
        <f t="shared" si="10"/>
        <v>#DIV/0!</v>
      </c>
      <c r="C70" s="363"/>
      <c r="D70" s="350">
        <v>2011</v>
      </c>
      <c r="E70" s="363"/>
      <c r="F70" s="363"/>
      <c r="G70" s="350">
        <v>2011</v>
      </c>
      <c r="H70" s="363"/>
      <c r="I70" s="363"/>
      <c r="J70" s="350">
        <v>2011</v>
      </c>
      <c r="K70" s="363"/>
      <c r="L70" s="363"/>
      <c r="M70" s="350">
        <v>2011</v>
      </c>
      <c r="N70" s="8" t="e">
        <f t="shared" si="9"/>
        <v>#DIV/0!</v>
      </c>
      <c r="O70" s="363"/>
      <c r="P70" s="350">
        <v>2011</v>
      </c>
      <c r="Q70" s="363"/>
      <c r="R70" s="363"/>
      <c r="S70" s="350">
        <v>2011</v>
      </c>
      <c r="T70" s="363"/>
      <c r="U70" s="363"/>
      <c r="V70" s="350">
        <v>2011</v>
      </c>
      <c r="W70" s="363"/>
      <c r="X70" s="363"/>
      <c r="Y70" s="350">
        <v>2011</v>
      </c>
      <c r="Z70" s="363"/>
      <c r="AA70" s="363"/>
      <c r="AB70" s="350">
        <v>2011</v>
      </c>
      <c r="AC70" s="363"/>
      <c r="AD70" s="363"/>
      <c r="AE70" s="350">
        <v>2011</v>
      </c>
      <c r="AF70" s="363"/>
      <c r="AG70" s="363"/>
      <c r="AH70" s="350">
        <v>2011</v>
      </c>
      <c r="AI70" s="363"/>
      <c r="AJ70" s="363"/>
      <c r="AK70" s="350">
        <v>2011</v>
      </c>
      <c r="AL70" s="363"/>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39" t="e">
        <f t="shared" si="10"/>
        <v>#DIV/0!</v>
      </c>
      <c r="C71" s="363"/>
      <c r="D71" s="350">
        <v>2012</v>
      </c>
      <c r="E71" s="363"/>
      <c r="F71" s="363"/>
      <c r="G71" s="350">
        <v>2012</v>
      </c>
      <c r="H71" s="363"/>
      <c r="I71" s="363"/>
      <c r="J71" s="350">
        <v>2012</v>
      </c>
      <c r="K71" s="363"/>
      <c r="L71" s="363"/>
      <c r="M71" s="350">
        <v>2012</v>
      </c>
      <c r="N71" s="8" t="e">
        <f t="shared" si="9"/>
        <v>#DIV/0!</v>
      </c>
      <c r="O71" s="363"/>
      <c r="P71" s="350">
        <v>2012</v>
      </c>
      <c r="Q71" s="363"/>
      <c r="R71" s="363"/>
      <c r="S71" s="350">
        <v>2012</v>
      </c>
      <c r="T71" s="363"/>
      <c r="U71" s="363"/>
      <c r="V71" s="350">
        <v>2012</v>
      </c>
      <c r="W71" s="363"/>
      <c r="X71" s="363"/>
      <c r="Y71" s="350">
        <v>2012</v>
      </c>
      <c r="Z71" s="363"/>
      <c r="AA71" s="363"/>
      <c r="AB71" s="350">
        <v>2012</v>
      </c>
      <c r="AC71" s="363"/>
      <c r="AD71" s="363"/>
      <c r="AE71" s="350">
        <v>2012</v>
      </c>
      <c r="AF71" s="363"/>
      <c r="AG71" s="363"/>
      <c r="AH71" s="350">
        <v>2012</v>
      </c>
      <c r="AI71" s="363"/>
      <c r="AJ71" s="363"/>
      <c r="AK71" s="350">
        <v>2012</v>
      </c>
      <c r="AL71" s="363"/>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39" t="e">
        <f t="shared" si="10"/>
        <v>#DIV/0!</v>
      </c>
      <c r="C72" s="363"/>
      <c r="D72" s="350">
        <v>2013</v>
      </c>
      <c r="E72" s="363"/>
      <c r="F72" s="363"/>
      <c r="G72" s="350">
        <v>2013</v>
      </c>
      <c r="H72" s="363"/>
      <c r="I72" s="363"/>
      <c r="J72" s="350">
        <v>2013</v>
      </c>
      <c r="K72" s="363"/>
      <c r="L72" s="363"/>
      <c r="M72" s="350">
        <v>2013</v>
      </c>
      <c r="N72" s="8" t="e">
        <f t="shared" si="9"/>
        <v>#DIV/0!</v>
      </c>
      <c r="O72" s="363"/>
      <c r="P72" s="350">
        <v>2013</v>
      </c>
      <c r="Q72" s="363"/>
      <c r="R72" s="363"/>
      <c r="S72" s="350">
        <v>2013</v>
      </c>
      <c r="T72" s="363"/>
      <c r="U72" s="363"/>
      <c r="V72" s="350">
        <v>2013</v>
      </c>
      <c r="W72" s="363"/>
      <c r="X72" s="363"/>
      <c r="Y72" s="350">
        <v>2013</v>
      </c>
      <c r="Z72" s="363"/>
      <c r="AA72" s="363"/>
      <c r="AB72" s="350">
        <v>2013</v>
      </c>
      <c r="AC72" s="363"/>
      <c r="AD72" s="363"/>
      <c r="AE72" s="350">
        <v>2013</v>
      </c>
      <c r="AF72" s="363"/>
      <c r="AG72" s="363"/>
      <c r="AH72" s="350">
        <v>2013</v>
      </c>
      <c r="AI72" s="363"/>
      <c r="AJ72" s="363"/>
      <c r="AK72" s="350">
        <v>2013</v>
      </c>
      <c r="AL72" s="363"/>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39">
        <f t="shared" ref="B73:B78" si="11">AVERAGE(E73,H73,K73,N73,Z73,AC73,AF73)</f>
        <v>4.7142857142857144</v>
      </c>
      <c r="C73" s="39"/>
      <c r="D73" s="43">
        <v>2014</v>
      </c>
      <c r="E73" s="49">
        <v>33</v>
      </c>
      <c r="F73" s="76" t="s">
        <v>1664</v>
      </c>
      <c r="G73" s="43">
        <v>2014</v>
      </c>
      <c r="H73" s="19">
        <v>0</v>
      </c>
      <c r="I73" s="10" t="s">
        <v>526</v>
      </c>
      <c r="J73" s="43">
        <v>2014</v>
      </c>
      <c r="K73" s="19">
        <v>0</v>
      </c>
      <c r="L73" s="10" t="s">
        <v>524</v>
      </c>
      <c r="M73" s="43">
        <v>2014</v>
      </c>
      <c r="N73" s="8">
        <f t="shared" ref="N73:N78" si="12">AVERAGE(Q73,T73,W73)</f>
        <v>0</v>
      </c>
      <c r="O73" s="19"/>
      <c r="P73" s="43">
        <v>2014</v>
      </c>
      <c r="Q73" s="19">
        <v>0</v>
      </c>
      <c r="R73" s="10"/>
      <c r="S73" s="43">
        <v>2014</v>
      </c>
      <c r="T73" s="19">
        <v>0</v>
      </c>
      <c r="U73" s="10"/>
      <c r="V73" s="43">
        <v>2014</v>
      </c>
      <c r="W73" s="19">
        <v>0</v>
      </c>
      <c r="X73" s="10"/>
      <c r="Y73" s="350">
        <v>2014</v>
      </c>
      <c r="Z73" s="19">
        <v>0</v>
      </c>
      <c r="AA73" s="10"/>
      <c r="AB73" s="350">
        <v>2014</v>
      </c>
      <c r="AC73" s="19">
        <v>0</v>
      </c>
      <c r="AD73" s="10"/>
      <c r="AE73" s="350">
        <v>2014</v>
      </c>
      <c r="AF73" s="19">
        <v>0</v>
      </c>
      <c r="AG73" s="19"/>
      <c r="AH73" s="350">
        <v>2014</v>
      </c>
      <c r="AI73" s="19">
        <v>0</v>
      </c>
      <c r="AJ73" s="10"/>
      <c r="AK73" s="350">
        <v>2014</v>
      </c>
      <c r="AL73" s="19">
        <v>0</v>
      </c>
      <c r="AM73" s="11"/>
    </row>
    <row r="74" spans="1:81" ht="24.75" customHeight="1">
      <c r="A74" s="43">
        <v>2015</v>
      </c>
      <c r="B74" s="39">
        <f t="shared" si="11"/>
        <v>4.7142857142857144</v>
      </c>
      <c r="C74" s="39"/>
      <c r="D74" s="43">
        <v>2015</v>
      </c>
      <c r="E74" s="49">
        <v>33</v>
      </c>
      <c r="F74" s="10"/>
      <c r="G74" s="43">
        <v>2015</v>
      </c>
      <c r="H74" s="19">
        <v>0</v>
      </c>
      <c r="I74" s="10"/>
      <c r="J74" s="43">
        <v>2015</v>
      </c>
      <c r="K74" s="19">
        <v>0</v>
      </c>
      <c r="L74" s="10"/>
      <c r="M74" s="43">
        <v>2015</v>
      </c>
      <c r="N74" s="8">
        <f t="shared" si="12"/>
        <v>0</v>
      </c>
      <c r="O74" s="19"/>
      <c r="P74" s="43">
        <v>2015</v>
      </c>
      <c r="Q74" s="19">
        <v>0</v>
      </c>
      <c r="R74" s="10"/>
      <c r="S74" s="43">
        <v>2015</v>
      </c>
      <c r="T74" s="19">
        <v>0</v>
      </c>
      <c r="U74" s="10"/>
      <c r="V74" s="43">
        <v>2015</v>
      </c>
      <c r="W74" s="19">
        <v>0</v>
      </c>
      <c r="X74" s="10"/>
      <c r="Y74" s="350">
        <v>2015</v>
      </c>
      <c r="Z74" s="19">
        <v>0</v>
      </c>
      <c r="AA74" s="10"/>
      <c r="AB74" s="350">
        <v>2015</v>
      </c>
      <c r="AC74" s="19">
        <v>0</v>
      </c>
      <c r="AD74" s="10"/>
      <c r="AE74" s="350">
        <v>2015</v>
      </c>
      <c r="AF74" s="19">
        <v>0</v>
      </c>
      <c r="AG74" s="19"/>
      <c r="AH74" s="350">
        <v>2015</v>
      </c>
      <c r="AI74" s="19">
        <v>0</v>
      </c>
      <c r="AJ74" s="10"/>
      <c r="AK74" s="350">
        <v>2015</v>
      </c>
      <c r="AL74" s="19">
        <v>0</v>
      </c>
      <c r="AM74" s="11"/>
    </row>
    <row r="75" spans="1:81" ht="24.75" customHeight="1">
      <c r="A75" s="43">
        <v>2016</v>
      </c>
      <c r="B75" s="39">
        <f t="shared" si="11"/>
        <v>4.7142857142857144</v>
      </c>
      <c r="C75" s="39"/>
      <c r="D75" s="43">
        <v>2016</v>
      </c>
      <c r="E75" s="49">
        <v>33</v>
      </c>
      <c r="F75" s="10"/>
      <c r="G75" s="43">
        <v>2016</v>
      </c>
      <c r="H75" s="19">
        <v>0</v>
      </c>
      <c r="I75" s="10"/>
      <c r="J75" s="43">
        <v>2016</v>
      </c>
      <c r="K75" s="19">
        <v>0</v>
      </c>
      <c r="L75" s="10"/>
      <c r="M75" s="43">
        <v>2016</v>
      </c>
      <c r="N75" s="8">
        <f t="shared" si="12"/>
        <v>0</v>
      </c>
      <c r="O75" s="19"/>
      <c r="P75" s="43">
        <v>2016</v>
      </c>
      <c r="Q75" s="19">
        <v>0</v>
      </c>
      <c r="R75" s="10"/>
      <c r="S75" s="43">
        <v>2016</v>
      </c>
      <c r="T75" s="19">
        <v>0</v>
      </c>
      <c r="U75" s="10"/>
      <c r="V75" s="43">
        <v>2016</v>
      </c>
      <c r="W75" s="19">
        <v>0</v>
      </c>
      <c r="X75" s="10"/>
      <c r="Y75" s="350">
        <v>2016</v>
      </c>
      <c r="Z75" s="19">
        <v>0</v>
      </c>
      <c r="AA75" s="10"/>
      <c r="AB75" s="350">
        <v>2016</v>
      </c>
      <c r="AC75" s="19">
        <v>0</v>
      </c>
      <c r="AD75" s="10"/>
      <c r="AE75" s="350">
        <v>2016</v>
      </c>
      <c r="AF75" s="19">
        <v>0</v>
      </c>
      <c r="AG75" s="19"/>
      <c r="AH75" s="350">
        <v>2016</v>
      </c>
      <c r="AI75" s="19">
        <v>0</v>
      </c>
      <c r="AJ75" s="10"/>
      <c r="AK75" s="350">
        <v>2016</v>
      </c>
      <c r="AL75" s="19">
        <v>0</v>
      </c>
      <c r="AM75" s="11"/>
    </row>
    <row r="76" spans="1:81" ht="24.75" customHeight="1">
      <c r="A76" s="43">
        <v>2017</v>
      </c>
      <c r="B76" s="39">
        <f t="shared" si="11"/>
        <v>14.285714285714286</v>
      </c>
      <c r="C76" s="39"/>
      <c r="D76" s="43">
        <v>2017</v>
      </c>
      <c r="E76" s="19">
        <v>100</v>
      </c>
      <c r="F76" s="76" t="s">
        <v>525</v>
      </c>
      <c r="G76" s="43">
        <v>2017</v>
      </c>
      <c r="H76" s="19">
        <v>0</v>
      </c>
      <c r="I76" s="10"/>
      <c r="J76" s="43">
        <v>2017</v>
      </c>
      <c r="K76" s="19">
        <v>0</v>
      </c>
      <c r="L76" s="10"/>
      <c r="M76" s="43">
        <v>2017</v>
      </c>
      <c r="N76" s="8">
        <f t="shared" si="12"/>
        <v>0</v>
      </c>
      <c r="O76" s="19"/>
      <c r="P76" s="43">
        <v>2017</v>
      </c>
      <c r="Q76" s="19">
        <v>0</v>
      </c>
      <c r="R76" s="10"/>
      <c r="S76" s="43">
        <v>2017</v>
      </c>
      <c r="T76" s="19">
        <v>0</v>
      </c>
      <c r="U76" s="10"/>
      <c r="V76" s="43">
        <v>2017</v>
      </c>
      <c r="W76" s="19">
        <v>0</v>
      </c>
      <c r="X76" s="10"/>
      <c r="Y76" s="350">
        <v>2017</v>
      </c>
      <c r="Z76" s="19">
        <v>0</v>
      </c>
      <c r="AA76" s="10"/>
      <c r="AB76" s="350">
        <v>2017</v>
      </c>
      <c r="AC76" s="19">
        <v>0</v>
      </c>
      <c r="AD76" s="10"/>
      <c r="AE76" s="350">
        <v>2017</v>
      </c>
      <c r="AF76" s="19">
        <v>0</v>
      </c>
      <c r="AG76" s="19"/>
      <c r="AH76" s="350">
        <v>2017</v>
      </c>
      <c r="AI76" s="19">
        <v>0</v>
      </c>
      <c r="AJ76" s="10"/>
      <c r="AK76" s="350">
        <v>2017</v>
      </c>
      <c r="AL76" s="19">
        <v>0</v>
      </c>
      <c r="AM76" s="11"/>
    </row>
    <row r="77" spans="1:81" ht="24.75" customHeight="1">
      <c r="A77" s="43">
        <v>2018</v>
      </c>
      <c r="B77" s="39">
        <f t="shared" si="11"/>
        <v>14.285714285714286</v>
      </c>
      <c r="C77" s="39"/>
      <c r="D77" s="43">
        <v>2018</v>
      </c>
      <c r="E77" s="19">
        <v>100</v>
      </c>
      <c r="F77" s="76" t="s">
        <v>525</v>
      </c>
      <c r="G77" s="43">
        <v>2018</v>
      </c>
      <c r="H77" s="19">
        <v>0</v>
      </c>
      <c r="I77" s="10"/>
      <c r="J77" s="43">
        <v>2018</v>
      </c>
      <c r="K77" s="19">
        <v>0</v>
      </c>
      <c r="L77" s="10"/>
      <c r="M77" s="43">
        <v>2018</v>
      </c>
      <c r="N77" s="8">
        <f t="shared" si="12"/>
        <v>0</v>
      </c>
      <c r="O77" s="19"/>
      <c r="P77" s="43">
        <v>2018</v>
      </c>
      <c r="Q77" s="19">
        <v>0</v>
      </c>
      <c r="R77" s="10"/>
      <c r="S77" s="43">
        <v>2018</v>
      </c>
      <c r="T77" s="19">
        <v>0</v>
      </c>
      <c r="U77" s="10"/>
      <c r="V77" s="43">
        <v>2018</v>
      </c>
      <c r="W77" s="19">
        <v>0</v>
      </c>
      <c r="X77" s="10"/>
      <c r="Y77" s="350">
        <v>2018</v>
      </c>
      <c r="Z77" s="19">
        <v>0</v>
      </c>
      <c r="AA77" s="10"/>
      <c r="AB77" s="350">
        <v>2018</v>
      </c>
      <c r="AC77" s="19">
        <v>0</v>
      </c>
      <c r="AD77" s="10"/>
      <c r="AE77" s="350">
        <v>2018</v>
      </c>
      <c r="AF77" s="19">
        <v>0</v>
      </c>
      <c r="AG77" s="19"/>
      <c r="AH77" s="350">
        <v>2018</v>
      </c>
      <c r="AI77" s="19">
        <v>0</v>
      </c>
      <c r="AJ77" s="10"/>
      <c r="AK77" s="350">
        <v>2018</v>
      </c>
      <c r="AL77" s="19">
        <v>0</v>
      </c>
      <c r="AM77" s="11"/>
    </row>
    <row r="78" spans="1:81" ht="24.75" customHeight="1">
      <c r="A78" s="43">
        <v>2019</v>
      </c>
      <c r="B78" s="39">
        <f t="shared" si="11"/>
        <v>14.285714285714286</v>
      </c>
      <c r="C78" s="39"/>
      <c r="D78" s="43">
        <v>2019</v>
      </c>
      <c r="E78" s="19">
        <v>100</v>
      </c>
      <c r="F78" s="76" t="s">
        <v>525</v>
      </c>
      <c r="G78" s="43">
        <v>2019</v>
      </c>
      <c r="H78" s="19">
        <v>0</v>
      </c>
      <c r="I78" s="10"/>
      <c r="J78" s="43">
        <v>2019</v>
      </c>
      <c r="K78" s="19">
        <v>0</v>
      </c>
      <c r="L78" s="10"/>
      <c r="M78" s="43">
        <v>2019</v>
      </c>
      <c r="N78" s="8">
        <f t="shared" si="12"/>
        <v>0</v>
      </c>
      <c r="O78" s="19"/>
      <c r="P78" s="43">
        <v>2019</v>
      </c>
      <c r="Q78" s="19">
        <v>0</v>
      </c>
      <c r="R78" s="10"/>
      <c r="S78" s="43">
        <v>2019</v>
      </c>
      <c r="T78" s="19">
        <v>0</v>
      </c>
      <c r="U78" s="10"/>
      <c r="V78" s="43">
        <v>2019</v>
      </c>
      <c r="W78" s="19">
        <v>0</v>
      </c>
      <c r="X78" s="10"/>
      <c r="Y78" s="350">
        <v>2019</v>
      </c>
      <c r="Z78" s="19">
        <v>0</v>
      </c>
      <c r="AA78" s="10"/>
      <c r="AB78" s="350">
        <v>2019</v>
      </c>
      <c r="AC78" s="19">
        <v>0</v>
      </c>
      <c r="AD78" s="10"/>
      <c r="AE78" s="350">
        <v>2019</v>
      </c>
      <c r="AF78" s="19">
        <v>0</v>
      </c>
      <c r="AG78" s="19"/>
      <c r="AH78" s="350">
        <v>2019</v>
      </c>
      <c r="AI78" s="19">
        <v>0</v>
      </c>
      <c r="AJ78" s="10"/>
      <c r="AK78" s="350">
        <v>2019</v>
      </c>
      <c r="AL78" s="19">
        <v>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4355</v>
      </c>
      <c r="I85" s="580"/>
      <c r="J85" s="43" t="s">
        <v>78</v>
      </c>
      <c r="K85" s="580" t="s">
        <v>523</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80" t="e">
        <f t="shared" ref="B87:B93" si="13">AVERAGE(E87,H87,K87,N87,Q87)</f>
        <v>#DIV/0!</v>
      </c>
      <c r="C87" s="363"/>
      <c r="D87" s="350">
        <v>2007</v>
      </c>
      <c r="E87" s="363"/>
      <c r="F87" s="363"/>
      <c r="G87" s="350">
        <v>2007</v>
      </c>
      <c r="H87" s="363"/>
      <c r="I87" s="363"/>
      <c r="J87" s="350">
        <v>2007</v>
      </c>
      <c r="K87" s="363"/>
      <c r="L87" s="363"/>
      <c r="M87" s="350">
        <v>2007</v>
      </c>
      <c r="N87" s="363"/>
      <c r="O87" s="363"/>
      <c r="P87" s="350">
        <v>2007</v>
      </c>
      <c r="Q87" s="363"/>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80" t="e">
        <f t="shared" si="13"/>
        <v>#DIV/0!</v>
      </c>
      <c r="C88" s="363"/>
      <c r="D88" s="350">
        <v>2008</v>
      </c>
      <c r="E88" s="363"/>
      <c r="F88" s="363"/>
      <c r="G88" s="350">
        <v>2008</v>
      </c>
      <c r="H88" s="363"/>
      <c r="I88" s="363"/>
      <c r="J88" s="350">
        <v>2008</v>
      </c>
      <c r="K88" s="363"/>
      <c r="L88" s="363"/>
      <c r="M88" s="350">
        <v>2008</v>
      </c>
      <c r="N88" s="363"/>
      <c r="O88" s="363"/>
      <c r="P88" s="350">
        <v>2008</v>
      </c>
      <c r="Q88" s="363"/>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80" t="e">
        <f t="shared" si="13"/>
        <v>#DIV/0!</v>
      </c>
      <c r="C89" s="363"/>
      <c r="D89" s="350">
        <v>2009</v>
      </c>
      <c r="E89" s="363"/>
      <c r="F89" s="363"/>
      <c r="G89" s="350">
        <v>2009</v>
      </c>
      <c r="H89" s="363"/>
      <c r="I89" s="363"/>
      <c r="J89" s="350">
        <v>2009</v>
      </c>
      <c r="K89" s="363"/>
      <c r="L89" s="363"/>
      <c r="M89" s="350">
        <v>2009</v>
      </c>
      <c r="N89" s="363"/>
      <c r="O89" s="363"/>
      <c r="P89" s="350">
        <v>2009</v>
      </c>
      <c r="Q89" s="363"/>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80" t="e">
        <f t="shared" si="13"/>
        <v>#DIV/0!</v>
      </c>
      <c r="C90" s="363"/>
      <c r="D90" s="350">
        <v>2010</v>
      </c>
      <c r="E90" s="363"/>
      <c r="F90" s="363"/>
      <c r="G90" s="350">
        <v>2010</v>
      </c>
      <c r="H90" s="363"/>
      <c r="I90" s="363"/>
      <c r="J90" s="350">
        <v>2010</v>
      </c>
      <c r="K90" s="363"/>
      <c r="L90" s="363"/>
      <c r="M90" s="350">
        <v>2010</v>
      </c>
      <c r="N90" s="363"/>
      <c r="O90" s="363"/>
      <c r="P90" s="350">
        <v>2010</v>
      </c>
      <c r="Q90" s="363"/>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80" t="e">
        <f t="shared" si="13"/>
        <v>#DIV/0!</v>
      </c>
      <c r="C91" s="363"/>
      <c r="D91" s="350">
        <v>2011</v>
      </c>
      <c r="E91" s="363"/>
      <c r="F91" s="363"/>
      <c r="G91" s="350">
        <v>2011</v>
      </c>
      <c r="H91" s="363"/>
      <c r="I91" s="363"/>
      <c r="J91" s="350">
        <v>2011</v>
      </c>
      <c r="K91" s="363"/>
      <c r="L91" s="363"/>
      <c r="M91" s="350">
        <v>2011</v>
      </c>
      <c r="N91" s="363"/>
      <c r="O91" s="363"/>
      <c r="P91" s="350">
        <v>2011</v>
      </c>
      <c r="Q91" s="363"/>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80" t="e">
        <f t="shared" si="13"/>
        <v>#DIV/0!</v>
      </c>
      <c r="C92" s="363"/>
      <c r="D92" s="350">
        <v>2012</v>
      </c>
      <c r="E92" s="363"/>
      <c r="F92" s="363"/>
      <c r="G92" s="350">
        <v>2012</v>
      </c>
      <c r="H92" s="363"/>
      <c r="I92" s="363"/>
      <c r="J92" s="350">
        <v>2012</v>
      </c>
      <c r="K92" s="363"/>
      <c r="L92" s="363"/>
      <c r="M92" s="350">
        <v>2012</v>
      </c>
      <c r="N92" s="363"/>
      <c r="O92" s="363"/>
      <c r="P92" s="350">
        <v>2012</v>
      </c>
      <c r="Q92" s="363"/>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80" t="e">
        <f t="shared" si="13"/>
        <v>#DIV/0!</v>
      </c>
      <c r="C93" s="363"/>
      <c r="D93" s="350">
        <v>2013</v>
      </c>
      <c r="E93" s="363"/>
      <c r="F93" s="363"/>
      <c r="G93" s="350">
        <v>2013</v>
      </c>
      <c r="H93" s="363"/>
      <c r="I93" s="363"/>
      <c r="J93" s="350">
        <v>2013</v>
      </c>
      <c r="K93" s="363"/>
      <c r="L93" s="363"/>
      <c r="M93" s="350">
        <v>2013</v>
      </c>
      <c r="N93" s="363"/>
      <c r="O93" s="363"/>
      <c r="P93" s="350">
        <v>2013</v>
      </c>
      <c r="Q93" s="363"/>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80">
        <f>AVERAGE(E94,H94,K94,N94,Q94)</f>
        <v>15</v>
      </c>
      <c r="C94" s="39"/>
      <c r="D94" s="43">
        <v>2014</v>
      </c>
      <c r="E94" s="19">
        <v>0</v>
      </c>
      <c r="F94" s="10" t="s">
        <v>4036</v>
      </c>
      <c r="G94" s="43">
        <v>2014</v>
      </c>
      <c r="H94" s="19">
        <v>0</v>
      </c>
      <c r="I94" s="10" t="s">
        <v>4039</v>
      </c>
      <c r="J94" s="43">
        <v>2014</v>
      </c>
      <c r="K94" s="19">
        <v>25</v>
      </c>
      <c r="L94" s="10"/>
      <c r="M94" s="43">
        <v>2014</v>
      </c>
      <c r="N94" s="19">
        <v>50</v>
      </c>
      <c r="O94" s="10" t="s">
        <v>1665</v>
      </c>
      <c r="P94" s="43">
        <v>2014</v>
      </c>
      <c r="Q94" s="19">
        <v>0</v>
      </c>
      <c r="R94" s="11"/>
    </row>
    <row r="95" spans="1:81" ht="24.75" customHeight="1">
      <c r="A95" s="43">
        <v>2015</v>
      </c>
      <c r="B95" s="80">
        <f>AVERAGE(E95,H95,K95,N95,Q95)</f>
        <v>30</v>
      </c>
      <c r="C95" s="80"/>
      <c r="D95" s="43">
        <v>2015</v>
      </c>
      <c r="E95" s="19">
        <v>0</v>
      </c>
      <c r="F95" s="10"/>
      <c r="G95" s="43">
        <v>2015</v>
      </c>
      <c r="H95" s="19">
        <v>0</v>
      </c>
      <c r="I95" s="10" t="s">
        <v>4039</v>
      </c>
      <c r="J95" s="43">
        <v>2015</v>
      </c>
      <c r="K95" s="19">
        <v>100</v>
      </c>
      <c r="L95" s="10" t="s">
        <v>1666</v>
      </c>
      <c r="M95" s="43">
        <v>2015</v>
      </c>
      <c r="N95" s="19">
        <v>50</v>
      </c>
      <c r="O95" s="10"/>
      <c r="P95" s="43">
        <v>2015</v>
      </c>
      <c r="Q95" s="19">
        <v>0</v>
      </c>
      <c r="R95" s="11"/>
    </row>
    <row r="96" spans="1:81" ht="24.75" customHeight="1">
      <c r="A96" s="43">
        <v>2016</v>
      </c>
      <c r="B96" s="80">
        <f>AVERAGE(E96,H96,K96,N96,Q96)</f>
        <v>30</v>
      </c>
      <c r="C96" s="80"/>
      <c r="D96" s="43">
        <v>2016</v>
      </c>
      <c r="E96" s="19">
        <v>0</v>
      </c>
      <c r="F96" s="10"/>
      <c r="G96" s="43">
        <v>2016</v>
      </c>
      <c r="H96" s="19">
        <v>0</v>
      </c>
      <c r="I96" s="10" t="s">
        <v>4039</v>
      </c>
      <c r="J96" s="43">
        <v>2016</v>
      </c>
      <c r="K96" s="19">
        <v>100</v>
      </c>
      <c r="L96" s="10" t="s">
        <v>1666</v>
      </c>
      <c r="M96" s="43">
        <v>2016</v>
      </c>
      <c r="N96" s="19">
        <v>50</v>
      </c>
      <c r="O96" s="10"/>
      <c r="P96" s="43">
        <v>2016</v>
      </c>
      <c r="Q96" s="19">
        <v>0</v>
      </c>
      <c r="R96" s="11"/>
    </row>
    <row r="97" spans="1:81" ht="24.75" customHeight="1">
      <c r="A97" s="43">
        <v>2017</v>
      </c>
      <c r="B97" s="80">
        <f t="shared" ref="B97:B99" si="14">AVERAGE(E97,H97,K97,N97,Q97)</f>
        <v>50</v>
      </c>
      <c r="C97" s="80"/>
      <c r="D97" s="43">
        <v>2017</v>
      </c>
      <c r="E97" s="19">
        <v>0</v>
      </c>
      <c r="F97" s="10" t="s">
        <v>4037</v>
      </c>
      <c r="G97" s="43">
        <v>2017</v>
      </c>
      <c r="H97" s="49">
        <v>100</v>
      </c>
      <c r="I97" s="10" t="s">
        <v>4038</v>
      </c>
      <c r="J97" s="43">
        <v>2017</v>
      </c>
      <c r="K97" s="19">
        <v>100</v>
      </c>
      <c r="L97" s="10" t="s">
        <v>1666</v>
      </c>
      <c r="M97" s="43">
        <v>2017</v>
      </c>
      <c r="N97" s="19">
        <v>50</v>
      </c>
      <c r="O97" s="10"/>
      <c r="P97" s="43">
        <v>2017</v>
      </c>
      <c r="Q97" s="19">
        <v>0</v>
      </c>
      <c r="R97" s="11"/>
    </row>
    <row r="98" spans="1:81" ht="24.75" customHeight="1">
      <c r="A98" s="43">
        <v>2018</v>
      </c>
      <c r="B98" s="80">
        <f t="shared" si="14"/>
        <v>35</v>
      </c>
      <c r="C98" s="80"/>
      <c r="D98" s="43">
        <v>2018</v>
      </c>
      <c r="E98" s="19">
        <v>0</v>
      </c>
      <c r="F98" s="10"/>
      <c r="G98" s="43">
        <v>2018</v>
      </c>
      <c r="H98" s="49">
        <v>100</v>
      </c>
      <c r="I98" s="10" t="s">
        <v>4038</v>
      </c>
      <c r="J98" s="43">
        <v>2018</v>
      </c>
      <c r="K98" s="19">
        <v>25</v>
      </c>
      <c r="L98" s="10"/>
      <c r="M98" s="43">
        <v>2018</v>
      </c>
      <c r="N98" s="19">
        <v>50</v>
      </c>
      <c r="O98" s="10"/>
      <c r="P98" s="43">
        <v>2018</v>
      </c>
      <c r="Q98" s="19">
        <v>0</v>
      </c>
      <c r="R98" s="11"/>
    </row>
    <row r="99" spans="1:81" ht="24.75" customHeight="1">
      <c r="A99" s="43">
        <v>2019</v>
      </c>
      <c r="B99" s="80">
        <f t="shared" si="14"/>
        <v>35</v>
      </c>
      <c r="C99" s="80"/>
      <c r="D99" s="43">
        <v>2019</v>
      </c>
      <c r="E99" s="19">
        <v>0</v>
      </c>
      <c r="F99" s="10"/>
      <c r="G99" s="43">
        <v>2019</v>
      </c>
      <c r="H99" s="49">
        <v>100</v>
      </c>
      <c r="I99" s="10" t="s">
        <v>4038</v>
      </c>
      <c r="J99" s="43">
        <v>2019</v>
      </c>
      <c r="K99" s="19">
        <v>25</v>
      </c>
      <c r="L99" s="10"/>
      <c r="M99" s="43">
        <v>2019</v>
      </c>
      <c r="N99" s="19">
        <v>50</v>
      </c>
      <c r="O99" s="10"/>
      <c r="P99" s="43">
        <v>2019</v>
      </c>
      <c r="Q99" s="19">
        <v>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407" t="s">
        <v>4896</v>
      </c>
      <c r="C108" s="363"/>
      <c r="D108" s="350">
        <v>2007</v>
      </c>
      <c r="E108" s="403"/>
      <c r="F108" s="363"/>
      <c r="G108" s="350">
        <v>2007</v>
      </c>
      <c r="H108" s="363"/>
      <c r="I108" s="363"/>
      <c r="J108" s="350">
        <v>2007</v>
      </c>
      <c r="K108" s="363"/>
      <c r="L108" s="363"/>
      <c r="M108" s="350">
        <v>2007</v>
      </c>
      <c r="N108" s="363"/>
      <c r="O108" s="363"/>
      <c r="P108" s="350">
        <v>2007</v>
      </c>
      <c r="Q108" s="363"/>
      <c r="R108" s="363"/>
      <c r="S108" s="350">
        <v>2007</v>
      </c>
      <c r="T108" s="363"/>
      <c r="U108" s="363"/>
      <c r="V108" s="350">
        <v>2007</v>
      </c>
      <c r="W108" s="363"/>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407" t="s">
        <v>4896</v>
      </c>
      <c r="C109" s="363"/>
      <c r="D109" s="350">
        <v>2008</v>
      </c>
      <c r="E109" s="363"/>
      <c r="F109" s="363"/>
      <c r="G109" s="350">
        <v>2008</v>
      </c>
      <c r="H109" s="363"/>
      <c r="I109" s="363"/>
      <c r="J109" s="350">
        <v>2008</v>
      </c>
      <c r="K109" s="363"/>
      <c r="L109" s="363"/>
      <c r="M109" s="350">
        <v>2008</v>
      </c>
      <c r="N109" s="363"/>
      <c r="O109" s="363"/>
      <c r="P109" s="350">
        <v>2008</v>
      </c>
      <c r="Q109" s="363"/>
      <c r="R109" s="363"/>
      <c r="S109" s="350">
        <v>2008</v>
      </c>
      <c r="T109" s="363"/>
      <c r="U109" s="363"/>
      <c r="V109" s="350">
        <v>2008</v>
      </c>
      <c r="W109" s="363"/>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407" t="s">
        <v>4896</v>
      </c>
      <c r="C110" s="363"/>
      <c r="D110" s="350">
        <v>2009</v>
      </c>
      <c r="E110" s="363"/>
      <c r="F110" s="363"/>
      <c r="G110" s="350">
        <v>2009</v>
      </c>
      <c r="H110" s="363"/>
      <c r="I110" s="363"/>
      <c r="J110" s="350">
        <v>2009</v>
      </c>
      <c r="K110" s="363"/>
      <c r="L110" s="363"/>
      <c r="M110" s="350">
        <v>2009</v>
      </c>
      <c r="N110" s="363"/>
      <c r="O110" s="363"/>
      <c r="P110" s="350">
        <v>2009</v>
      </c>
      <c r="Q110" s="363"/>
      <c r="R110" s="363"/>
      <c r="S110" s="350">
        <v>2009</v>
      </c>
      <c r="T110" s="363"/>
      <c r="U110" s="363"/>
      <c r="V110" s="350">
        <v>2009</v>
      </c>
      <c r="W110" s="363"/>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407" t="s">
        <v>4896</v>
      </c>
      <c r="C111" s="363"/>
      <c r="D111" s="350">
        <v>2010</v>
      </c>
      <c r="E111" s="363"/>
      <c r="F111" s="363"/>
      <c r="G111" s="350">
        <v>2010</v>
      </c>
      <c r="H111" s="363"/>
      <c r="I111" s="363"/>
      <c r="J111" s="350">
        <v>2010</v>
      </c>
      <c r="K111" s="363"/>
      <c r="L111" s="363"/>
      <c r="M111" s="350">
        <v>2010</v>
      </c>
      <c r="N111" s="363"/>
      <c r="O111" s="363"/>
      <c r="P111" s="350">
        <v>2010</v>
      </c>
      <c r="Q111" s="363"/>
      <c r="R111" s="363"/>
      <c r="S111" s="350">
        <v>2010</v>
      </c>
      <c r="T111" s="363"/>
      <c r="U111" s="363"/>
      <c r="V111" s="350">
        <v>2010</v>
      </c>
      <c r="W111" s="363"/>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407" t="s">
        <v>4896</v>
      </c>
      <c r="C112" s="363"/>
      <c r="D112" s="350">
        <v>2011</v>
      </c>
      <c r="E112" s="363"/>
      <c r="F112" s="363"/>
      <c r="G112" s="350">
        <v>2011</v>
      </c>
      <c r="H112" s="363"/>
      <c r="I112" s="363"/>
      <c r="J112" s="350">
        <v>2011</v>
      </c>
      <c r="K112" s="363"/>
      <c r="L112" s="363"/>
      <c r="M112" s="350">
        <v>2011</v>
      </c>
      <c r="N112" s="363"/>
      <c r="O112" s="363"/>
      <c r="P112" s="350">
        <v>2011</v>
      </c>
      <c r="Q112" s="363"/>
      <c r="R112" s="363"/>
      <c r="S112" s="350">
        <v>2011</v>
      </c>
      <c r="T112" s="363"/>
      <c r="U112" s="363"/>
      <c r="V112" s="350">
        <v>2011</v>
      </c>
      <c r="W112" s="363"/>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407" t="s">
        <v>4896</v>
      </c>
      <c r="C113" s="363"/>
      <c r="D113" s="350">
        <v>2012</v>
      </c>
      <c r="E113" s="363"/>
      <c r="F113" s="363"/>
      <c r="G113" s="350">
        <v>2012</v>
      </c>
      <c r="H113" s="363"/>
      <c r="I113" s="363"/>
      <c r="J113" s="350">
        <v>2012</v>
      </c>
      <c r="K113" s="363"/>
      <c r="L113" s="363"/>
      <c r="M113" s="350">
        <v>2012</v>
      </c>
      <c r="N113" s="363"/>
      <c r="O113" s="363"/>
      <c r="P113" s="350">
        <v>2012</v>
      </c>
      <c r="Q113" s="363"/>
      <c r="R113" s="363"/>
      <c r="S113" s="350">
        <v>2012</v>
      </c>
      <c r="T113" s="363"/>
      <c r="U113" s="363"/>
      <c r="V113" s="350">
        <v>2012</v>
      </c>
      <c r="W113" s="363"/>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407" t="s">
        <v>4896</v>
      </c>
      <c r="C114" s="363"/>
      <c r="D114" s="350">
        <v>2013</v>
      </c>
      <c r="E114" s="363"/>
      <c r="F114" s="363"/>
      <c r="G114" s="350">
        <v>2013</v>
      </c>
      <c r="H114" s="363"/>
      <c r="I114" s="363"/>
      <c r="J114" s="350">
        <v>2013</v>
      </c>
      <c r="K114" s="363"/>
      <c r="L114" s="363"/>
      <c r="M114" s="350">
        <v>2013</v>
      </c>
      <c r="N114" s="363"/>
      <c r="O114" s="363"/>
      <c r="P114" s="350">
        <v>2013</v>
      </c>
      <c r="Q114" s="363"/>
      <c r="R114" s="363"/>
      <c r="S114" s="350">
        <v>2013</v>
      </c>
      <c r="T114" s="363"/>
      <c r="U114" s="363"/>
      <c r="V114" s="350">
        <v>2013</v>
      </c>
      <c r="W114" s="363"/>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80">
        <f t="shared" ref="B115:B120" si="15">AVERAGE(E115,((H115+K115)/2),((N115+Q115+T115)/3),W115)</f>
        <v>66.666666666666671</v>
      </c>
      <c r="C115" s="39"/>
      <c r="D115" s="43">
        <v>2014</v>
      </c>
      <c r="E115" s="49">
        <v>0</v>
      </c>
      <c r="F115" s="10" t="s">
        <v>4040</v>
      </c>
      <c r="G115" s="43">
        <v>2014</v>
      </c>
      <c r="H115" s="19">
        <v>100</v>
      </c>
      <c r="I115" s="10" t="s">
        <v>4043</v>
      </c>
      <c r="J115" s="43">
        <v>2014</v>
      </c>
      <c r="K115" s="19">
        <v>100</v>
      </c>
      <c r="L115" s="10" t="s">
        <v>4049</v>
      </c>
      <c r="M115" s="43">
        <v>2014</v>
      </c>
      <c r="N115" s="19">
        <v>100</v>
      </c>
      <c r="O115" s="10" t="s">
        <v>4055</v>
      </c>
      <c r="P115" s="43">
        <v>2014</v>
      </c>
      <c r="Q115" s="19">
        <v>50</v>
      </c>
      <c r="R115" s="10" t="s">
        <v>4048</v>
      </c>
      <c r="S115" s="43">
        <v>2014</v>
      </c>
      <c r="T115" s="49">
        <v>50</v>
      </c>
      <c r="U115" s="10" t="s">
        <v>4046</v>
      </c>
      <c r="V115" s="43">
        <v>2014</v>
      </c>
      <c r="W115" s="19">
        <v>100</v>
      </c>
      <c r="X115" s="11" t="s">
        <v>4041</v>
      </c>
    </row>
    <row r="116" spans="1:81" ht="24.75" customHeight="1">
      <c r="A116" s="43">
        <v>2015</v>
      </c>
      <c r="B116" s="80">
        <f t="shared" si="15"/>
        <v>66.666666666666671</v>
      </c>
      <c r="C116" s="80"/>
      <c r="D116" s="43">
        <v>2015</v>
      </c>
      <c r="E116" s="49">
        <v>0</v>
      </c>
      <c r="F116" s="10"/>
      <c r="G116" s="43">
        <v>2015</v>
      </c>
      <c r="H116" s="19">
        <v>100</v>
      </c>
      <c r="I116" s="10"/>
      <c r="J116" s="43">
        <v>2015</v>
      </c>
      <c r="K116" s="19">
        <v>100</v>
      </c>
      <c r="L116" s="10"/>
      <c r="M116" s="43">
        <v>2015</v>
      </c>
      <c r="N116" s="19">
        <v>100</v>
      </c>
      <c r="O116" s="10"/>
      <c r="P116" s="43">
        <v>2015</v>
      </c>
      <c r="Q116" s="19">
        <v>50</v>
      </c>
      <c r="R116" s="10"/>
      <c r="S116" s="43">
        <v>2015</v>
      </c>
      <c r="T116" s="49">
        <v>50</v>
      </c>
      <c r="U116" s="10"/>
      <c r="V116" s="43">
        <v>2015</v>
      </c>
      <c r="W116" s="19">
        <v>100</v>
      </c>
      <c r="X116" s="11"/>
    </row>
    <row r="117" spans="1:81" ht="24.75" customHeight="1">
      <c r="A117" s="43">
        <v>2016</v>
      </c>
      <c r="B117" s="80">
        <f t="shared" si="15"/>
        <v>66.666666666666671</v>
      </c>
      <c r="C117" s="80"/>
      <c r="D117" s="43">
        <v>2016</v>
      </c>
      <c r="E117" s="49">
        <v>0</v>
      </c>
      <c r="F117" s="10"/>
      <c r="G117" s="43">
        <v>2016</v>
      </c>
      <c r="H117" s="19">
        <v>100</v>
      </c>
      <c r="I117" s="10"/>
      <c r="J117" s="43">
        <v>2016</v>
      </c>
      <c r="K117" s="19">
        <v>100</v>
      </c>
      <c r="L117" s="10"/>
      <c r="M117" s="43">
        <v>2016</v>
      </c>
      <c r="N117" s="19">
        <v>100</v>
      </c>
      <c r="O117" s="10"/>
      <c r="P117" s="43">
        <v>2016</v>
      </c>
      <c r="Q117" s="19">
        <v>50</v>
      </c>
      <c r="R117" s="10"/>
      <c r="S117" s="43">
        <v>2016</v>
      </c>
      <c r="T117" s="49">
        <v>50</v>
      </c>
      <c r="U117" s="10"/>
      <c r="V117" s="43">
        <v>2016</v>
      </c>
      <c r="W117" s="19">
        <v>100</v>
      </c>
      <c r="X117" s="11"/>
    </row>
    <row r="118" spans="1:81" ht="24.75" customHeight="1">
      <c r="A118" s="43">
        <v>2017</v>
      </c>
      <c r="B118" s="80">
        <f t="shared" si="15"/>
        <v>95.833333333333329</v>
      </c>
      <c r="C118" s="80"/>
      <c r="D118" s="43">
        <v>2017</v>
      </c>
      <c r="E118" s="49">
        <v>100</v>
      </c>
      <c r="F118" s="10" t="s">
        <v>4050</v>
      </c>
      <c r="G118" s="43">
        <v>2017</v>
      </c>
      <c r="H118" s="19">
        <v>100</v>
      </c>
      <c r="I118" s="10" t="s">
        <v>4044</v>
      </c>
      <c r="J118" s="43">
        <v>2017</v>
      </c>
      <c r="K118" s="19">
        <v>100</v>
      </c>
      <c r="L118" s="10" t="s">
        <v>1667</v>
      </c>
      <c r="M118" s="43">
        <v>2017</v>
      </c>
      <c r="N118" s="19">
        <v>100</v>
      </c>
      <c r="O118" s="10" t="s">
        <v>4045</v>
      </c>
      <c r="P118" s="43">
        <v>2017</v>
      </c>
      <c r="Q118" s="19">
        <v>50</v>
      </c>
      <c r="R118" s="10"/>
      <c r="S118" s="43">
        <v>2017</v>
      </c>
      <c r="T118" s="49">
        <v>100</v>
      </c>
      <c r="U118" s="10" t="s">
        <v>4047</v>
      </c>
      <c r="V118" s="43">
        <v>2017</v>
      </c>
      <c r="W118" s="19">
        <v>100</v>
      </c>
      <c r="X118" s="11" t="s">
        <v>4042</v>
      </c>
    </row>
    <row r="119" spans="1:81" ht="24.75" customHeight="1">
      <c r="A119" s="43">
        <v>2018</v>
      </c>
      <c r="B119" s="80">
        <f t="shared" si="15"/>
        <v>95.833333333333329</v>
      </c>
      <c r="C119" s="80"/>
      <c r="D119" s="43">
        <v>2018</v>
      </c>
      <c r="E119" s="49">
        <v>100</v>
      </c>
      <c r="F119" s="10"/>
      <c r="G119" s="43">
        <v>2018</v>
      </c>
      <c r="H119" s="19">
        <v>100</v>
      </c>
      <c r="I119" s="10"/>
      <c r="J119" s="43">
        <v>2018</v>
      </c>
      <c r="K119" s="19">
        <v>100</v>
      </c>
      <c r="L119" s="10"/>
      <c r="M119" s="43">
        <v>2018</v>
      </c>
      <c r="N119" s="19">
        <v>100</v>
      </c>
      <c r="O119" s="10"/>
      <c r="P119" s="43">
        <v>2018</v>
      </c>
      <c r="Q119" s="19">
        <v>50</v>
      </c>
      <c r="R119" s="10"/>
      <c r="S119" s="43">
        <v>2018</v>
      </c>
      <c r="T119" s="49">
        <v>100</v>
      </c>
      <c r="U119" s="10"/>
      <c r="V119" s="43">
        <v>2018</v>
      </c>
      <c r="W119" s="19">
        <v>100</v>
      </c>
      <c r="X119" s="11"/>
    </row>
    <row r="120" spans="1:81" ht="24.75" customHeight="1">
      <c r="A120" s="43">
        <v>2019</v>
      </c>
      <c r="B120" s="80">
        <f t="shared" si="15"/>
        <v>95.833333333333329</v>
      </c>
      <c r="C120" s="80"/>
      <c r="D120" s="43">
        <v>2019</v>
      </c>
      <c r="E120" s="49">
        <v>100</v>
      </c>
      <c r="F120" s="10"/>
      <c r="G120" s="43">
        <v>2019</v>
      </c>
      <c r="H120" s="19">
        <v>100</v>
      </c>
      <c r="I120" s="10"/>
      <c r="J120" s="43">
        <v>2019</v>
      </c>
      <c r="K120" s="19">
        <v>100</v>
      </c>
      <c r="L120" s="10"/>
      <c r="M120" s="43">
        <v>2019</v>
      </c>
      <c r="N120" s="19">
        <v>100</v>
      </c>
      <c r="O120" s="10"/>
      <c r="P120" s="43">
        <v>2019</v>
      </c>
      <c r="Q120" s="19">
        <v>50</v>
      </c>
      <c r="R120" s="10"/>
      <c r="S120" s="43">
        <v>2019</v>
      </c>
      <c r="T120" s="49">
        <v>100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80" t="e">
        <f t="shared" ref="B129:B135" si="16">AVERAGE(E129,H129,K129,Z129)</f>
        <v>#DIV/0!</v>
      </c>
      <c r="C129" s="363"/>
      <c r="D129" s="350">
        <v>2007</v>
      </c>
      <c r="E129" s="363"/>
      <c r="F129" s="363"/>
      <c r="G129" s="350">
        <v>2007</v>
      </c>
      <c r="H129" s="363"/>
      <c r="I129" s="363"/>
      <c r="J129" s="350">
        <v>2007</v>
      </c>
      <c r="K129" s="8" t="e">
        <f t="shared" ref="K129:K135" si="17">AVERAGE(N129,Q129,T129,W129)</f>
        <v>#DIV/0!</v>
      </c>
      <c r="L129" s="363"/>
      <c r="M129" s="350">
        <v>2007</v>
      </c>
      <c r="N129" s="363"/>
      <c r="O129" s="363"/>
      <c r="P129" s="350">
        <v>2007</v>
      </c>
      <c r="Q129" s="363"/>
      <c r="R129" s="363"/>
      <c r="S129" s="350">
        <v>2007</v>
      </c>
      <c r="T129" s="363"/>
      <c r="U129" s="363"/>
      <c r="V129" s="350">
        <v>2007</v>
      </c>
      <c r="W129" s="363"/>
      <c r="X129" s="363"/>
      <c r="Y129" s="350">
        <v>2007</v>
      </c>
      <c r="Z129" s="363"/>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80" t="e">
        <f t="shared" si="16"/>
        <v>#DIV/0!</v>
      </c>
      <c r="C130" s="363"/>
      <c r="D130" s="350">
        <v>2008</v>
      </c>
      <c r="E130" s="363"/>
      <c r="F130" s="363"/>
      <c r="G130" s="350">
        <v>2008</v>
      </c>
      <c r="H130" s="363"/>
      <c r="I130" s="363"/>
      <c r="J130" s="350">
        <v>2008</v>
      </c>
      <c r="K130" s="8" t="e">
        <f t="shared" si="17"/>
        <v>#DIV/0!</v>
      </c>
      <c r="L130" s="363"/>
      <c r="M130" s="350">
        <v>2008</v>
      </c>
      <c r="N130" s="363"/>
      <c r="O130" s="363"/>
      <c r="P130" s="350">
        <v>2008</v>
      </c>
      <c r="Q130" s="363"/>
      <c r="R130" s="363"/>
      <c r="S130" s="350">
        <v>2008</v>
      </c>
      <c r="T130" s="363"/>
      <c r="U130" s="363"/>
      <c r="V130" s="350">
        <v>2008</v>
      </c>
      <c r="W130" s="363"/>
      <c r="X130" s="363"/>
      <c r="Y130" s="350">
        <v>2008</v>
      </c>
      <c r="Z130" s="363"/>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80" t="e">
        <f t="shared" si="16"/>
        <v>#DIV/0!</v>
      </c>
      <c r="C131" s="363"/>
      <c r="D131" s="350">
        <v>2009</v>
      </c>
      <c r="E131" s="363"/>
      <c r="F131" s="363"/>
      <c r="G131" s="350">
        <v>2009</v>
      </c>
      <c r="H131" s="363"/>
      <c r="I131" s="363"/>
      <c r="J131" s="350">
        <v>2009</v>
      </c>
      <c r="K131" s="8" t="e">
        <f t="shared" si="17"/>
        <v>#DIV/0!</v>
      </c>
      <c r="L131" s="363"/>
      <c r="M131" s="350">
        <v>2009</v>
      </c>
      <c r="N131" s="363"/>
      <c r="O131" s="363"/>
      <c r="P131" s="350">
        <v>2009</v>
      </c>
      <c r="Q131" s="363"/>
      <c r="R131" s="363"/>
      <c r="S131" s="350">
        <v>2009</v>
      </c>
      <c r="T131" s="363"/>
      <c r="U131" s="363"/>
      <c r="V131" s="350">
        <v>2009</v>
      </c>
      <c r="W131" s="363"/>
      <c r="X131" s="363"/>
      <c r="Y131" s="350">
        <v>2009</v>
      </c>
      <c r="Z131" s="363"/>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80" t="e">
        <f t="shared" si="16"/>
        <v>#DIV/0!</v>
      </c>
      <c r="C132" s="363"/>
      <c r="D132" s="350">
        <v>2010</v>
      </c>
      <c r="E132" s="363"/>
      <c r="F132" s="363"/>
      <c r="G132" s="350">
        <v>2010</v>
      </c>
      <c r="H132" s="363"/>
      <c r="I132" s="363"/>
      <c r="J132" s="350">
        <v>2010</v>
      </c>
      <c r="K132" s="8" t="e">
        <f t="shared" si="17"/>
        <v>#DIV/0!</v>
      </c>
      <c r="L132" s="363"/>
      <c r="M132" s="350">
        <v>2010</v>
      </c>
      <c r="N132" s="363"/>
      <c r="O132" s="363"/>
      <c r="P132" s="350">
        <v>2010</v>
      </c>
      <c r="Q132" s="363"/>
      <c r="R132" s="363"/>
      <c r="S132" s="350">
        <v>2010</v>
      </c>
      <c r="T132" s="363"/>
      <c r="U132" s="363"/>
      <c r="V132" s="350">
        <v>2010</v>
      </c>
      <c r="W132" s="363"/>
      <c r="X132" s="363"/>
      <c r="Y132" s="350">
        <v>2010</v>
      </c>
      <c r="Z132" s="363"/>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80" t="e">
        <f t="shared" si="16"/>
        <v>#DIV/0!</v>
      </c>
      <c r="C133" s="363"/>
      <c r="D133" s="350">
        <v>2011</v>
      </c>
      <c r="E133" s="363"/>
      <c r="F133" s="363"/>
      <c r="G133" s="350">
        <v>2011</v>
      </c>
      <c r="H133" s="363"/>
      <c r="I133" s="363"/>
      <c r="J133" s="350">
        <v>2011</v>
      </c>
      <c r="K133" s="8" t="e">
        <f t="shared" si="17"/>
        <v>#DIV/0!</v>
      </c>
      <c r="L133" s="363"/>
      <c r="M133" s="350">
        <v>2011</v>
      </c>
      <c r="N133" s="363"/>
      <c r="O133" s="363"/>
      <c r="P133" s="350">
        <v>2011</v>
      </c>
      <c r="Q133" s="363"/>
      <c r="R133" s="363"/>
      <c r="S133" s="350">
        <v>2011</v>
      </c>
      <c r="T133" s="363"/>
      <c r="U133" s="363"/>
      <c r="V133" s="350">
        <v>2011</v>
      </c>
      <c r="W133" s="363"/>
      <c r="X133" s="363"/>
      <c r="Y133" s="350">
        <v>2011</v>
      </c>
      <c r="Z133" s="363"/>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80" t="e">
        <f t="shared" si="16"/>
        <v>#DIV/0!</v>
      </c>
      <c r="C134" s="363"/>
      <c r="D134" s="350">
        <v>2012</v>
      </c>
      <c r="E134" s="363"/>
      <c r="F134" s="363"/>
      <c r="G134" s="350">
        <v>2012</v>
      </c>
      <c r="H134" s="363"/>
      <c r="I134" s="363"/>
      <c r="J134" s="350">
        <v>2012</v>
      </c>
      <c r="K134" s="8" t="e">
        <f t="shared" si="17"/>
        <v>#DIV/0!</v>
      </c>
      <c r="L134" s="363"/>
      <c r="M134" s="350">
        <v>2012</v>
      </c>
      <c r="N134" s="363"/>
      <c r="O134" s="363"/>
      <c r="P134" s="350">
        <v>2012</v>
      </c>
      <c r="Q134" s="363"/>
      <c r="R134" s="363"/>
      <c r="S134" s="350">
        <v>2012</v>
      </c>
      <c r="T134" s="363"/>
      <c r="U134" s="363"/>
      <c r="V134" s="350">
        <v>2012</v>
      </c>
      <c r="W134" s="363"/>
      <c r="X134" s="363"/>
      <c r="Y134" s="350">
        <v>2012</v>
      </c>
      <c r="Z134" s="363"/>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80" t="e">
        <f t="shared" si="16"/>
        <v>#DIV/0!</v>
      </c>
      <c r="C135" s="363"/>
      <c r="D135" s="350">
        <v>2013</v>
      </c>
      <c r="E135" s="363"/>
      <c r="F135" s="363"/>
      <c r="G135" s="350">
        <v>2013</v>
      </c>
      <c r="H135" s="363"/>
      <c r="I135" s="363"/>
      <c r="J135" s="350">
        <v>2013</v>
      </c>
      <c r="K135" s="8" t="e">
        <f t="shared" si="17"/>
        <v>#DIV/0!</v>
      </c>
      <c r="L135" s="363"/>
      <c r="M135" s="350">
        <v>2013</v>
      </c>
      <c r="N135" s="363"/>
      <c r="O135" s="363"/>
      <c r="P135" s="350">
        <v>2013</v>
      </c>
      <c r="Q135" s="363"/>
      <c r="R135" s="363"/>
      <c r="S135" s="350">
        <v>2013</v>
      </c>
      <c r="T135" s="363"/>
      <c r="U135" s="363"/>
      <c r="V135" s="350">
        <v>2013</v>
      </c>
      <c r="W135" s="363"/>
      <c r="X135" s="363"/>
      <c r="Y135" s="350">
        <v>2013</v>
      </c>
      <c r="Z135" s="363"/>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80">
        <f t="shared" ref="B136:B141" si="18">AVERAGE(E136,H136,K136,Z136)</f>
        <v>65.625</v>
      </c>
      <c r="C136" s="80"/>
      <c r="D136" s="43">
        <v>2014</v>
      </c>
      <c r="E136" s="19">
        <v>100</v>
      </c>
      <c r="F136" s="10" t="s">
        <v>4010</v>
      </c>
      <c r="G136" s="43">
        <v>2014</v>
      </c>
      <c r="H136" s="19">
        <v>100</v>
      </c>
      <c r="I136" s="10" t="s">
        <v>4013</v>
      </c>
      <c r="J136" s="43">
        <v>2014</v>
      </c>
      <c r="K136" s="8">
        <f t="shared" ref="K136:K141" si="19">AVERAGE(N136,Q136,T136,W136)</f>
        <v>62.5</v>
      </c>
      <c r="L136" s="19"/>
      <c r="M136" s="43">
        <v>2014</v>
      </c>
      <c r="N136" s="19">
        <v>100</v>
      </c>
      <c r="O136" s="10" t="s">
        <v>4014</v>
      </c>
      <c r="P136" s="43">
        <v>2014</v>
      </c>
      <c r="Q136" s="19">
        <v>100</v>
      </c>
      <c r="R136" s="10" t="s">
        <v>4021</v>
      </c>
      <c r="S136" s="43">
        <v>2014</v>
      </c>
      <c r="T136" s="19">
        <v>50</v>
      </c>
      <c r="U136" s="10" t="s">
        <v>4022</v>
      </c>
      <c r="V136" s="43">
        <v>2014</v>
      </c>
      <c r="W136" s="49">
        <v>0</v>
      </c>
      <c r="X136" s="10" t="s">
        <v>4026</v>
      </c>
      <c r="Y136" s="350">
        <v>2014</v>
      </c>
      <c r="Z136" s="49">
        <v>0</v>
      </c>
      <c r="AA136" s="11" t="s">
        <v>4030</v>
      </c>
    </row>
    <row r="137" spans="1:81" ht="24.75" customHeight="1">
      <c r="A137" s="43">
        <v>2015</v>
      </c>
      <c r="B137" s="80">
        <f t="shared" si="18"/>
        <v>65.625</v>
      </c>
      <c r="C137" s="80"/>
      <c r="D137" s="43">
        <v>2015</v>
      </c>
      <c r="E137" s="19">
        <v>100</v>
      </c>
      <c r="F137" s="10"/>
      <c r="G137" s="43">
        <v>2015</v>
      </c>
      <c r="H137" s="19">
        <v>100</v>
      </c>
      <c r="I137" s="10"/>
      <c r="J137" s="43">
        <v>2015</v>
      </c>
      <c r="K137" s="8">
        <f t="shared" si="19"/>
        <v>62.5</v>
      </c>
      <c r="L137" s="19"/>
      <c r="M137" s="43">
        <v>2015</v>
      </c>
      <c r="N137" s="19">
        <v>100</v>
      </c>
      <c r="O137" s="10" t="s">
        <v>4015</v>
      </c>
      <c r="P137" s="43">
        <v>2015</v>
      </c>
      <c r="Q137" s="19">
        <v>100</v>
      </c>
      <c r="R137" s="10"/>
      <c r="S137" s="43">
        <v>2015</v>
      </c>
      <c r="T137" s="19">
        <v>50</v>
      </c>
      <c r="U137" s="10" t="s">
        <v>4023</v>
      </c>
      <c r="V137" s="43">
        <v>2015</v>
      </c>
      <c r="W137" s="49">
        <v>0</v>
      </c>
      <c r="X137" s="10" t="s">
        <v>4027</v>
      </c>
      <c r="Y137" s="350">
        <v>2015</v>
      </c>
      <c r="Z137" s="49">
        <v>0</v>
      </c>
      <c r="AA137" s="11"/>
    </row>
    <row r="138" spans="1:81" ht="24.75" customHeight="1">
      <c r="A138" s="43">
        <v>2016</v>
      </c>
      <c r="B138" s="80">
        <f t="shared" si="18"/>
        <v>90.625</v>
      </c>
      <c r="C138" s="80"/>
      <c r="D138" s="43">
        <v>2016</v>
      </c>
      <c r="E138" s="19">
        <v>100</v>
      </c>
      <c r="F138" s="10"/>
      <c r="G138" s="43">
        <v>2016</v>
      </c>
      <c r="H138" s="19">
        <v>100</v>
      </c>
      <c r="I138" s="10"/>
      <c r="J138" s="43">
        <v>2016</v>
      </c>
      <c r="K138" s="8">
        <f t="shared" si="19"/>
        <v>62.5</v>
      </c>
      <c r="L138" s="19"/>
      <c r="M138" s="43">
        <v>2016</v>
      </c>
      <c r="N138" s="19">
        <v>100</v>
      </c>
      <c r="O138" s="10" t="s">
        <v>4016</v>
      </c>
      <c r="P138" s="43">
        <v>2016</v>
      </c>
      <c r="Q138" s="19">
        <v>100</v>
      </c>
      <c r="R138" s="10"/>
      <c r="S138" s="43">
        <v>2016</v>
      </c>
      <c r="T138" s="19">
        <v>50</v>
      </c>
      <c r="U138" s="10"/>
      <c r="V138" s="43">
        <v>2016</v>
      </c>
      <c r="W138" s="49">
        <v>0</v>
      </c>
      <c r="X138" s="10"/>
      <c r="Y138" s="350">
        <v>2016</v>
      </c>
      <c r="Z138" s="19">
        <v>100</v>
      </c>
      <c r="AA138" s="11" t="s">
        <v>4031</v>
      </c>
    </row>
    <row r="139" spans="1:81" ht="24.75" customHeight="1">
      <c r="A139" s="43">
        <v>2017</v>
      </c>
      <c r="B139" s="80">
        <f t="shared" si="18"/>
        <v>93.75</v>
      </c>
      <c r="C139" s="80"/>
      <c r="D139" s="43">
        <v>2017</v>
      </c>
      <c r="E139" s="19">
        <v>100</v>
      </c>
      <c r="F139" s="10" t="s">
        <v>4011</v>
      </c>
      <c r="G139" s="43">
        <v>2017</v>
      </c>
      <c r="H139" s="19">
        <v>100</v>
      </c>
      <c r="I139" s="10"/>
      <c r="J139" s="43">
        <v>2017</v>
      </c>
      <c r="K139" s="8">
        <f t="shared" si="19"/>
        <v>75</v>
      </c>
      <c r="L139" s="19"/>
      <c r="M139" s="43">
        <v>2017</v>
      </c>
      <c r="N139" s="19">
        <v>100</v>
      </c>
      <c r="O139" s="10" t="s">
        <v>4017</v>
      </c>
      <c r="P139" s="43">
        <v>2017</v>
      </c>
      <c r="Q139" s="19">
        <v>100</v>
      </c>
      <c r="R139" s="10" t="s">
        <v>4020</v>
      </c>
      <c r="S139" s="43">
        <v>2017</v>
      </c>
      <c r="T139" s="49">
        <v>100</v>
      </c>
      <c r="U139" s="10" t="s">
        <v>4024</v>
      </c>
      <c r="V139" s="43">
        <v>2017</v>
      </c>
      <c r="W139" s="49">
        <v>0</v>
      </c>
      <c r="X139" s="10" t="s">
        <v>4028</v>
      </c>
      <c r="Y139" s="350">
        <v>2017</v>
      </c>
      <c r="Z139" s="19">
        <v>100</v>
      </c>
      <c r="AA139" s="11" t="s">
        <v>4032</v>
      </c>
    </row>
    <row r="140" spans="1:81" ht="24.75" customHeight="1">
      <c r="A140" s="43">
        <v>2018</v>
      </c>
      <c r="B140" s="80">
        <f t="shared" si="18"/>
        <v>90.625</v>
      </c>
      <c r="C140" s="80"/>
      <c r="D140" s="43">
        <v>2018</v>
      </c>
      <c r="E140" s="19">
        <v>100</v>
      </c>
      <c r="F140" s="10" t="s">
        <v>4012</v>
      </c>
      <c r="G140" s="43">
        <v>2018</v>
      </c>
      <c r="H140" s="19">
        <v>100</v>
      </c>
      <c r="I140" s="10"/>
      <c r="J140" s="43">
        <v>2018</v>
      </c>
      <c r="K140" s="8">
        <f t="shared" si="19"/>
        <v>62.5</v>
      </c>
      <c r="L140" s="19"/>
      <c r="M140" s="43">
        <v>2018</v>
      </c>
      <c r="N140" s="49">
        <v>50</v>
      </c>
      <c r="O140" s="10" t="s">
        <v>4018</v>
      </c>
      <c r="P140" s="43">
        <v>2018</v>
      </c>
      <c r="Q140" s="19">
        <v>100</v>
      </c>
      <c r="R140" s="10"/>
      <c r="S140" s="43">
        <v>2018</v>
      </c>
      <c r="T140" s="49">
        <v>100</v>
      </c>
      <c r="U140" s="10" t="s">
        <v>4025</v>
      </c>
      <c r="V140" s="43">
        <v>2018</v>
      </c>
      <c r="W140" s="49">
        <v>0</v>
      </c>
      <c r="X140" s="10" t="s">
        <v>4029</v>
      </c>
      <c r="Y140" s="350">
        <v>2018</v>
      </c>
      <c r="Z140" s="19">
        <v>100</v>
      </c>
      <c r="AA140" s="11"/>
    </row>
    <row r="141" spans="1:81" ht="24.75" customHeight="1">
      <c r="A141" s="43">
        <v>2019</v>
      </c>
      <c r="B141" s="80">
        <f t="shared" si="18"/>
        <v>90.625</v>
      </c>
      <c r="C141" s="80"/>
      <c r="D141" s="43">
        <v>2019</v>
      </c>
      <c r="E141" s="19">
        <v>100</v>
      </c>
      <c r="F141" s="10"/>
      <c r="G141" s="43">
        <v>2019</v>
      </c>
      <c r="H141" s="19">
        <v>100</v>
      </c>
      <c r="I141" s="10" t="s">
        <v>4013</v>
      </c>
      <c r="J141" s="43">
        <v>2019</v>
      </c>
      <c r="K141" s="8">
        <f t="shared" si="19"/>
        <v>62.5</v>
      </c>
      <c r="L141" s="19"/>
      <c r="M141" s="43">
        <v>2019</v>
      </c>
      <c r="N141" s="49">
        <v>50</v>
      </c>
      <c r="O141" s="10" t="s">
        <v>4019</v>
      </c>
      <c r="P141" s="43">
        <v>2019</v>
      </c>
      <c r="Q141" s="19">
        <v>100</v>
      </c>
      <c r="R141" s="10"/>
      <c r="S141" s="43">
        <v>2019</v>
      </c>
      <c r="T141" s="49">
        <v>100</v>
      </c>
      <c r="U141" s="10"/>
      <c r="V141" s="43">
        <v>2019</v>
      </c>
      <c r="W141" s="49">
        <v>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7" t="s">
        <v>62</v>
      </c>
      <c r="C144" s="597"/>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119</v>
      </c>
      <c r="AA147" s="580"/>
      <c r="AB147" s="350" t="s">
        <v>81</v>
      </c>
      <c r="AC147" s="580" t="s">
        <v>118</v>
      </c>
      <c r="AD147" s="580"/>
      <c r="AE147" s="350" t="s">
        <v>81</v>
      </c>
      <c r="AF147" s="580" t="s">
        <v>1668</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01" t="e">
        <f t="shared" ref="B150:B156" si="20">AVERAGE(E150,H150, W150,((Z150+AC150+AF150)/3))</f>
        <v>#DIV/0!</v>
      </c>
      <c r="C150" s="363"/>
      <c r="D150" s="350">
        <v>2007</v>
      </c>
      <c r="E150" s="363"/>
      <c r="F150" s="363"/>
      <c r="G150" s="350">
        <v>2007</v>
      </c>
      <c r="H150" s="8" t="e">
        <f t="shared" ref="H150:H156" si="21">AVERAGE(K150,N150,Q150,T150)</f>
        <v>#DIV/0!</v>
      </c>
      <c r="I150" s="363"/>
      <c r="J150" s="350">
        <v>2007</v>
      </c>
      <c r="K150" s="363"/>
      <c r="L150" s="363"/>
      <c r="M150" s="350">
        <v>2007</v>
      </c>
      <c r="N150" s="363"/>
      <c r="O150" s="363"/>
      <c r="P150" s="350">
        <v>2007</v>
      </c>
      <c r="Q150" s="363"/>
      <c r="R150" s="363"/>
      <c r="S150" s="350">
        <v>2007</v>
      </c>
      <c r="T150" s="363"/>
      <c r="U150" s="363"/>
      <c r="V150" s="350">
        <v>2007</v>
      </c>
      <c r="W150" s="363"/>
      <c r="X150" s="363"/>
      <c r="Y150" s="350">
        <v>2007</v>
      </c>
      <c r="Z150" s="363"/>
      <c r="AA150" s="363"/>
      <c r="AB150" s="350">
        <v>2007</v>
      </c>
      <c r="AC150" s="363"/>
      <c r="AD150" s="363"/>
      <c r="AE150" s="350">
        <v>2007</v>
      </c>
      <c r="AF150" s="363"/>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01" t="e">
        <f t="shared" si="20"/>
        <v>#DIV/0!</v>
      </c>
      <c r="C151" s="363"/>
      <c r="D151" s="350">
        <v>2008</v>
      </c>
      <c r="E151" s="363"/>
      <c r="F151" s="363"/>
      <c r="G151" s="350">
        <v>2008</v>
      </c>
      <c r="H151" s="8" t="e">
        <f t="shared" si="21"/>
        <v>#DIV/0!</v>
      </c>
      <c r="I151" s="363"/>
      <c r="J151" s="350">
        <v>2008</v>
      </c>
      <c r="K151" s="363"/>
      <c r="L151" s="363"/>
      <c r="M151" s="350">
        <v>2008</v>
      </c>
      <c r="N151" s="363"/>
      <c r="O151" s="363"/>
      <c r="P151" s="350">
        <v>2008</v>
      </c>
      <c r="Q151" s="363"/>
      <c r="R151" s="363"/>
      <c r="S151" s="350">
        <v>2008</v>
      </c>
      <c r="T151" s="363"/>
      <c r="U151" s="363"/>
      <c r="V151" s="350">
        <v>2008</v>
      </c>
      <c r="W151" s="363"/>
      <c r="X151" s="363"/>
      <c r="Y151" s="350">
        <v>2008</v>
      </c>
      <c r="Z151" s="363"/>
      <c r="AA151" s="363"/>
      <c r="AB151" s="350">
        <v>2008</v>
      </c>
      <c r="AC151" s="363"/>
      <c r="AD151" s="363"/>
      <c r="AE151" s="350">
        <v>2008</v>
      </c>
      <c r="AF151" s="363"/>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01" t="e">
        <f t="shared" si="20"/>
        <v>#DIV/0!</v>
      </c>
      <c r="C152" s="363"/>
      <c r="D152" s="350">
        <v>2009</v>
      </c>
      <c r="E152" s="363"/>
      <c r="F152" s="363"/>
      <c r="G152" s="350">
        <v>2009</v>
      </c>
      <c r="H152" s="8" t="e">
        <f t="shared" si="21"/>
        <v>#DIV/0!</v>
      </c>
      <c r="I152" s="363"/>
      <c r="J152" s="350">
        <v>2009</v>
      </c>
      <c r="K152" s="363"/>
      <c r="L152" s="363"/>
      <c r="M152" s="350">
        <v>2009</v>
      </c>
      <c r="N152" s="363"/>
      <c r="O152" s="363"/>
      <c r="P152" s="350">
        <v>2009</v>
      </c>
      <c r="Q152" s="363"/>
      <c r="R152" s="363"/>
      <c r="S152" s="350">
        <v>2009</v>
      </c>
      <c r="T152" s="363"/>
      <c r="U152" s="363"/>
      <c r="V152" s="350">
        <v>2009</v>
      </c>
      <c r="W152" s="363"/>
      <c r="X152" s="363"/>
      <c r="Y152" s="350">
        <v>2009</v>
      </c>
      <c r="Z152" s="363"/>
      <c r="AA152" s="363"/>
      <c r="AB152" s="350">
        <v>2009</v>
      </c>
      <c r="AC152" s="363"/>
      <c r="AD152" s="363"/>
      <c r="AE152" s="350">
        <v>2009</v>
      </c>
      <c r="AF152" s="363"/>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01" t="e">
        <f t="shared" si="20"/>
        <v>#DIV/0!</v>
      </c>
      <c r="C153" s="363"/>
      <c r="D153" s="350">
        <v>2010</v>
      </c>
      <c r="E153" s="363"/>
      <c r="F153" s="363"/>
      <c r="G153" s="350">
        <v>2010</v>
      </c>
      <c r="H153" s="8" t="e">
        <f t="shared" si="21"/>
        <v>#DIV/0!</v>
      </c>
      <c r="I153" s="363"/>
      <c r="J153" s="350">
        <v>2010</v>
      </c>
      <c r="K153" s="363"/>
      <c r="L153" s="363"/>
      <c r="M153" s="350">
        <v>2010</v>
      </c>
      <c r="N153" s="363"/>
      <c r="O153" s="363"/>
      <c r="P153" s="350">
        <v>2010</v>
      </c>
      <c r="Q153" s="363"/>
      <c r="R153" s="363"/>
      <c r="S153" s="350">
        <v>2010</v>
      </c>
      <c r="T153" s="363"/>
      <c r="U153" s="363"/>
      <c r="V153" s="350">
        <v>2010</v>
      </c>
      <c r="W153" s="363"/>
      <c r="X153" s="363"/>
      <c r="Y153" s="350">
        <v>2010</v>
      </c>
      <c r="Z153" s="363"/>
      <c r="AA153" s="363"/>
      <c r="AB153" s="350">
        <v>2010</v>
      </c>
      <c r="AC153" s="363"/>
      <c r="AD153" s="363"/>
      <c r="AE153" s="350">
        <v>2010</v>
      </c>
      <c r="AF153" s="363"/>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01" t="e">
        <f t="shared" si="20"/>
        <v>#DIV/0!</v>
      </c>
      <c r="C154" s="363"/>
      <c r="D154" s="350">
        <v>2011</v>
      </c>
      <c r="E154" s="363"/>
      <c r="F154" s="363"/>
      <c r="G154" s="350">
        <v>2011</v>
      </c>
      <c r="H154" s="8" t="e">
        <f t="shared" si="21"/>
        <v>#DIV/0!</v>
      </c>
      <c r="I154" s="363"/>
      <c r="J154" s="350">
        <v>2011</v>
      </c>
      <c r="K154" s="363"/>
      <c r="L154" s="363"/>
      <c r="M154" s="350">
        <v>2011</v>
      </c>
      <c r="N154" s="363"/>
      <c r="O154" s="363"/>
      <c r="P154" s="350">
        <v>2011</v>
      </c>
      <c r="Q154" s="363"/>
      <c r="R154" s="363"/>
      <c r="S154" s="350">
        <v>2011</v>
      </c>
      <c r="T154" s="363"/>
      <c r="U154" s="363"/>
      <c r="V154" s="350">
        <v>2011</v>
      </c>
      <c r="W154" s="363"/>
      <c r="X154" s="363"/>
      <c r="Y154" s="350">
        <v>2011</v>
      </c>
      <c r="Z154" s="363"/>
      <c r="AA154" s="363"/>
      <c r="AB154" s="350">
        <v>2011</v>
      </c>
      <c r="AC154" s="363"/>
      <c r="AD154" s="363"/>
      <c r="AE154" s="350">
        <v>2011</v>
      </c>
      <c r="AF154" s="363"/>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01" t="e">
        <f t="shared" si="20"/>
        <v>#DIV/0!</v>
      </c>
      <c r="C155" s="363"/>
      <c r="D155" s="350">
        <v>2012</v>
      </c>
      <c r="E155" s="363"/>
      <c r="F155" s="363"/>
      <c r="G155" s="350">
        <v>2012</v>
      </c>
      <c r="H155" s="8" t="e">
        <f t="shared" si="21"/>
        <v>#DIV/0!</v>
      </c>
      <c r="I155" s="363"/>
      <c r="J155" s="350">
        <v>2012</v>
      </c>
      <c r="K155" s="363"/>
      <c r="L155" s="363"/>
      <c r="M155" s="350">
        <v>2012</v>
      </c>
      <c r="N155" s="363"/>
      <c r="O155" s="363"/>
      <c r="P155" s="350">
        <v>2012</v>
      </c>
      <c r="Q155" s="363"/>
      <c r="R155" s="363"/>
      <c r="S155" s="350">
        <v>2012</v>
      </c>
      <c r="T155" s="363"/>
      <c r="U155" s="363"/>
      <c r="V155" s="350">
        <v>2012</v>
      </c>
      <c r="W155" s="363"/>
      <c r="X155" s="363"/>
      <c r="Y155" s="350">
        <v>2012</v>
      </c>
      <c r="Z155" s="363"/>
      <c r="AA155" s="363"/>
      <c r="AB155" s="350">
        <v>2012</v>
      </c>
      <c r="AC155" s="363"/>
      <c r="AD155" s="363"/>
      <c r="AE155" s="350">
        <v>2012</v>
      </c>
      <c r="AF155" s="363"/>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01" t="e">
        <f t="shared" si="20"/>
        <v>#DIV/0!</v>
      </c>
      <c r="C156" s="363"/>
      <c r="D156" s="350">
        <v>2013</v>
      </c>
      <c r="E156" s="363"/>
      <c r="F156" s="363"/>
      <c r="G156" s="350">
        <v>2013</v>
      </c>
      <c r="H156" s="8" t="e">
        <f t="shared" si="21"/>
        <v>#DIV/0!</v>
      </c>
      <c r="I156" s="363"/>
      <c r="J156" s="350">
        <v>2013</v>
      </c>
      <c r="K156" s="363"/>
      <c r="L156" s="363"/>
      <c r="M156" s="350">
        <v>2013</v>
      </c>
      <c r="N156" s="363"/>
      <c r="O156" s="363"/>
      <c r="P156" s="350">
        <v>2013</v>
      </c>
      <c r="Q156" s="363"/>
      <c r="R156" s="363"/>
      <c r="S156" s="350">
        <v>2013</v>
      </c>
      <c r="T156" s="363"/>
      <c r="U156" s="363"/>
      <c r="V156" s="350">
        <v>2013</v>
      </c>
      <c r="W156" s="363"/>
      <c r="X156" s="363"/>
      <c r="Y156" s="350">
        <v>2013</v>
      </c>
      <c r="Z156" s="363"/>
      <c r="AA156" s="363"/>
      <c r="AB156" s="350">
        <v>2013</v>
      </c>
      <c r="AC156" s="363"/>
      <c r="AD156" s="363"/>
      <c r="AE156" s="350">
        <v>2013</v>
      </c>
      <c r="AF156" s="363"/>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80">
        <f t="shared" ref="B157:B162" si="22">AVERAGE(E157,H157, W157,((Z157+AC157+AF157)/3))</f>
        <v>85.416666666666671</v>
      </c>
      <c r="C157" s="80"/>
      <c r="D157" s="43">
        <v>2014</v>
      </c>
      <c r="E157" s="19">
        <v>100</v>
      </c>
      <c r="F157" s="10" t="s">
        <v>4062</v>
      </c>
      <c r="G157" s="43">
        <v>2014</v>
      </c>
      <c r="H157" s="8">
        <f t="shared" ref="H157:H162" si="23">AVERAGE(K157,N157,Q157,T157)</f>
        <v>100</v>
      </c>
      <c r="I157" s="19"/>
      <c r="J157" s="43">
        <v>2014</v>
      </c>
      <c r="K157" s="49">
        <v>100</v>
      </c>
      <c r="L157" s="10" t="s">
        <v>4064</v>
      </c>
      <c r="M157" s="43">
        <v>2014</v>
      </c>
      <c r="N157" s="49">
        <v>100</v>
      </c>
      <c r="O157" s="10" t="s">
        <v>4066</v>
      </c>
      <c r="P157" s="43">
        <v>2014</v>
      </c>
      <c r="Q157" s="19">
        <v>100</v>
      </c>
      <c r="R157" s="10" t="s">
        <v>4068</v>
      </c>
      <c r="S157" s="43">
        <v>2014</v>
      </c>
      <c r="T157" s="19">
        <v>100</v>
      </c>
      <c r="U157" s="10" t="s">
        <v>4070</v>
      </c>
      <c r="V157" s="43">
        <v>2014</v>
      </c>
      <c r="W157" s="49">
        <v>75</v>
      </c>
      <c r="X157" s="10" t="s">
        <v>4072</v>
      </c>
      <c r="Y157" s="350">
        <v>2014</v>
      </c>
      <c r="Z157" s="19">
        <v>100</v>
      </c>
      <c r="AA157" s="10" t="s">
        <v>4076</v>
      </c>
      <c r="AB157" s="350">
        <v>2014</v>
      </c>
      <c r="AC157" s="49">
        <v>0</v>
      </c>
      <c r="AD157" s="10" t="s">
        <v>4081</v>
      </c>
      <c r="AE157" s="350">
        <v>2014</v>
      </c>
      <c r="AF157" s="49">
        <v>100</v>
      </c>
      <c r="AG157" s="11" t="s">
        <v>4082</v>
      </c>
    </row>
    <row r="158" spans="1:81" ht="24.75" customHeight="1">
      <c r="A158" s="43">
        <v>2015</v>
      </c>
      <c r="B158" s="80">
        <f t="shared" si="22"/>
        <v>85.416666666666671</v>
      </c>
      <c r="C158" s="80"/>
      <c r="D158" s="43">
        <v>2015</v>
      </c>
      <c r="E158" s="19">
        <v>100</v>
      </c>
      <c r="F158" s="10"/>
      <c r="G158" s="43">
        <v>2015</v>
      </c>
      <c r="H158" s="8">
        <f t="shared" si="23"/>
        <v>100</v>
      </c>
      <c r="I158" s="19"/>
      <c r="J158" s="43">
        <v>2015</v>
      </c>
      <c r="K158" s="49">
        <v>100</v>
      </c>
      <c r="L158" s="10"/>
      <c r="M158" s="43">
        <v>2015</v>
      </c>
      <c r="N158" s="49">
        <v>100</v>
      </c>
      <c r="O158" s="10"/>
      <c r="P158" s="43">
        <v>2015</v>
      </c>
      <c r="Q158" s="19">
        <v>100</v>
      </c>
      <c r="R158" s="10"/>
      <c r="S158" s="43">
        <v>2015</v>
      </c>
      <c r="T158" s="19">
        <v>100</v>
      </c>
      <c r="U158" s="10"/>
      <c r="V158" s="43">
        <v>2015</v>
      </c>
      <c r="W158" s="49">
        <v>75</v>
      </c>
      <c r="X158" s="10" t="s">
        <v>4074</v>
      </c>
      <c r="Y158" s="350">
        <v>2015</v>
      </c>
      <c r="Z158" s="19">
        <v>100</v>
      </c>
      <c r="AA158" s="10" t="s">
        <v>4077</v>
      </c>
      <c r="AB158" s="350">
        <v>2015</v>
      </c>
      <c r="AC158" s="49">
        <v>0</v>
      </c>
      <c r="AD158" s="10"/>
      <c r="AE158" s="350">
        <v>2015</v>
      </c>
      <c r="AF158" s="49">
        <v>100</v>
      </c>
      <c r="AG158" s="11"/>
    </row>
    <row r="159" spans="1:81" ht="24.75" customHeight="1">
      <c r="A159" s="43">
        <v>2016</v>
      </c>
      <c r="B159" s="80">
        <f t="shared" si="22"/>
        <v>85.416666666666671</v>
      </c>
      <c r="C159" s="80"/>
      <c r="D159" s="43">
        <v>2016</v>
      </c>
      <c r="E159" s="19">
        <v>100</v>
      </c>
      <c r="F159" s="10"/>
      <c r="G159" s="43">
        <v>2016</v>
      </c>
      <c r="H159" s="8">
        <f t="shared" si="23"/>
        <v>100</v>
      </c>
      <c r="I159" s="19"/>
      <c r="J159" s="43">
        <v>2016</v>
      </c>
      <c r="K159" s="49">
        <v>100</v>
      </c>
      <c r="L159" s="10"/>
      <c r="M159" s="43">
        <v>2016</v>
      </c>
      <c r="N159" s="49">
        <v>100</v>
      </c>
      <c r="O159" s="10"/>
      <c r="P159" s="43">
        <v>2016</v>
      </c>
      <c r="Q159" s="19">
        <v>100</v>
      </c>
      <c r="R159" s="10"/>
      <c r="S159" s="43">
        <v>2016</v>
      </c>
      <c r="T159" s="19">
        <v>100</v>
      </c>
      <c r="U159" s="10"/>
      <c r="V159" s="43">
        <v>2016</v>
      </c>
      <c r="W159" s="49">
        <v>75</v>
      </c>
      <c r="X159" s="10"/>
      <c r="Y159" s="350">
        <v>2016</v>
      </c>
      <c r="Z159" s="19">
        <v>100</v>
      </c>
      <c r="AA159" s="10" t="s">
        <v>4078</v>
      </c>
      <c r="AB159" s="350">
        <v>2016</v>
      </c>
      <c r="AC159" s="49">
        <v>0</v>
      </c>
      <c r="AD159" s="10"/>
      <c r="AE159" s="350">
        <v>2016</v>
      </c>
      <c r="AF159" s="49">
        <v>100</v>
      </c>
      <c r="AG159" s="11"/>
    </row>
    <row r="160" spans="1:81" ht="24.75" customHeight="1">
      <c r="A160" s="43">
        <v>2017</v>
      </c>
      <c r="B160" s="80">
        <f t="shared" si="22"/>
        <v>85.416666666666671</v>
      </c>
      <c r="C160" s="80"/>
      <c r="D160" s="43">
        <v>2017</v>
      </c>
      <c r="E160" s="19">
        <v>100</v>
      </c>
      <c r="F160" s="10" t="s">
        <v>4063</v>
      </c>
      <c r="G160" s="43">
        <v>2017</v>
      </c>
      <c r="H160" s="8">
        <f t="shared" si="23"/>
        <v>100</v>
      </c>
      <c r="I160" s="19"/>
      <c r="J160" s="43">
        <v>2017</v>
      </c>
      <c r="K160" s="49">
        <v>100</v>
      </c>
      <c r="L160" s="10" t="s">
        <v>4065</v>
      </c>
      <c r="M160" s="43">
        <v>2017</v>
      </c>
      <c r="N160" s="49">
        <v>100</v>
      </c>
      <c r="O160" s="10" t="s">
        <v>4067</v>
      </c>
      <c r="P160" s="43">
        <v>2017</v>
      </c>
      <c r="Q160" s="19">
        <v>100</v>
      </c>
      <c r="R160" s="10" t="s">
        <v>4069</v>
      </c>
      <c r="S160" s="43">
        <v>2017</v>
      </c>
      <c r="T160" s="19">
        <v>100</v>
      </c>
      <c r="U160" s="10" t="s">
        <v>4071</v>
      </c>
      <c r="V160" s="43">
        <v>2017</v>
      </c>
      <c r="W160" s="49">
        <v>75</v>
      </c>
      <c r="X160" s="10" t="s">
        <v>4075</v>
      </c>
      <c r="Y160" s="350">
        <v>2017</v>
      </c>
      <c r="Z160" s="19">
        <v>100</v>
      </c>
      <c r="AA160" s="10" t="s">
        <v>4079</v>
      </c>
      <c r="AB160" s="350">
        <v>2017</v>
      </c>
      <c r="AC160" s="49">
        <v>0</v>
      </c>
      <c r="AD160" s="10"/>
      <c r="AE160" s="350">
        <v>2017</v>
      </c>
      <c r="AF160" s="49">
        <v>100</v>
      </c>
      <c r="AG160" s="11"/>
    </row>
    <row r="161" spans="1:51" ht="24.75" customHeight="1">
      <c r="A161" s="43">
        <v>2018</v>
      </c>
      <c r="B161" s="80">
        <f t="shared" si="22"/>
        <v>85.416666666666671</v>
      </c>
      <c r="C161" s="80"/>
      <c r="D161" s="43">
        <v>2018</v>
      </c>
      <c r="E161" s="19">
        <v>100</v>
      </c>
      <c r="F161" s="10"/>
      <c r="G161" s="43">
        <v>2018</v>
      </c>
      <c r="H161" s="8">
        <f t="shared" si="23"/>
        <v>100</v>
      </c>
      <c r="I161" s="19"/>
      <c r="J161" s="43">
        <v>2018</v>
      </c>
      <c r="K161" s="49">
        <v>100</v>
      </c>
      <c r="L161" s="10"/>
      <c r="M161" s="43">
        <v>2018</v>
      </c>
      <c r="N161" s="49">
        <v>100</v>
      </c>
      <c r="O161" s="10"/>
      <c r="P161" s="43">
        <v>2018</v>
      </c>
      <c r="Q161" s="19">
        <v>100</v>
      </c>
      <c r="R161" s="10"/>
      <c r="S161" s="43">
        <v>2018</v>
      </c>
      <c r="T161" s="19">
        <v>100</v>
      </c>
      <c r="U161" s="10"/>
      <c r="V161" s="43">
        <v>2018</v>
      </c>
      <c r="W161" s="49">
        <v>75</v>
      </c>
      <c r="X161" s="10" t="s">
        <v>4073</v>
      </c>
      <c r="Y161" s="350">
        <v>2018</v>
      </c>
      <c r="Z161" s="19">
        <v>100</v>
      </c>
      <c r="AA161" s="10"/>
      <c r="AB161" s="350">
        <v>2018</v>
      </c>
      <c r="AC161" s="49">
        <v>0</v>
      </c>
      <c r="AD161" s="10"/>
      <c r="AE161" s="350">
        <v>2018</v>
      </c>
      <c r="AF161" s="49">
        <v>100</v>
      </c>
      <c r="AG161" s="11" t="s">
        <v>4083</v>
      </c>
    </row>
    <row r="162" spans="1:51" ht="24.75" customHeight="1">
      <c r="A162" s="43">
        <v>2019</v>
      </c>
      <c r="B162" s="80">
        <f t="shared" si="22"/>
        <v>85.416666666666671</v>
      </c>
      <c r="C162" s="80"/>
      <c r="D162" s="43">
        <v>2019</v>
      </c>
      <c r="E162" s="19">
        <v>100</v>
      </c>
      <c r="F162" s="10"/>
      <c r="G162" s="43">
        <v>2019</v>
      </c>
      <c r="H162" s="8">
        <f t="shared" si="23"/>
        <v>100</v>
      </c>
      <c r="I162" s="19"/>
      <c r="J162" s="43">
        <v>2019</v>
      </c>
      <c r="K162" s="49">
        <v>100</v>
      </c>
      <c r="L162" s="10"/>
      <c r="M162" s="43">
        <v>2019</v>
      </c>
      <c r="N162" s="49">
        <v>100</v>
      </c>
      <c r="O162" s="10"/>
      <c r="P162" s="43">
        <v>2019</v>
      </c>
      <c r="Q162" s="19">
        <v>100</v>
      </c>
      <c r="R162" s="10"/>
      <c r="S162" s="43">
        <v>2019</v>
      </c>
      <c r="T162" s="19">
        <v>100</v>
      </c>
      <c r="U162" s="10"/>
      <c r="V162" s="43">
        <v>2019</v>
      </c>
      <c r="W162" s="49">
        <v>75</v>
      </c>
      <c r="X162" s="10"/>
      <c r="Y162" s="350">
        <v>2019</v>
      </c>
      <c r="Z162" s="19">
        <v>100</v>
      </c>
      <c r="AA162" s="10" t="s">
        <v>4080</v>
      </c>
      <c r="AB162" s="350">
        <v>2019</v>
      </c>
      <c r="AC162" s="49">
        <v>0</v>
      </c>
      <c r="AD162" s="10"/>
      <c r="AE162" s="350">
        <v>2019</v>
      </c>
      <c r="AF162" s="49">
        <v>100</v>
      </c>
      <c r="AG162" s="11"/>
    </row>
    <row r="163" spans="1:51" ht="24.75" customHeight="1"/>
    <row r="164" spans="1:51" s="18" customFormat="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c r="AN164" s="146"/>
      <c r="AO164" s="146"/>
      <c r="AP164" s="146"/>
      <c r="AQ164" s="146"/>
      <c r="AR164" s="146"/>
      <c r="AS164" s="146"/>
      <c r="AT164" s="146"/>
      <c r="AU164" s="146"/>
      <c r="AV164" s="146"/>
      <c r="AW164" s="146"/>
      <c r="AX164" s="146"/>
      <c r="AY164" s="146"/>
    </row>
    <row r="165" spans="1:51" s="18" customFormat="1" ht="24.75" customHeight="1">
      <c r="A165" s="40" t="s">
        <v>106</v>
      </c>
      <c r="B165" s="597" t="s">
        <v>72</v>
      </c>
      <c r="C165" s="597"/>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c r="AN165" s="146"/>
      <c r="AO165" s="146"/>
      <c r="AP165" s="146"/>
      <c r="AQ165" s="146"/>
      <c r="AR165" s="146"/>
      <c r="AS165" s="146"/>
      <c r="AT165" s="146"/>
      <c r="AU165" s="146"/>
      <c r="AV165" s="146"/>
      <c r="AW165" s="146"/>
      <c r="AX165" s="146"/>
      <c r="AY165" s="146"/>
    </row>
    <row r="166" spans="1:51" s="18" customFormat="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c r="AN166" s="146"/>
      <c r="AO166" s="146"/>
      <c r="AP166" s="146"/>
      <c r="AQ166" s="146"/>
      <c r="AR166" s="146"/>
      <c r="AS166" s="146"/>
      <c r="AT166" s="146"/>
      <c r="AU166" s="146"/>
      <c r="AV166" s="146"/>
      <c r="AW166" s="146"/>
      <c r="AX166" s="146"/>
      <c r="AY166" s="146"/>
    </row>
    <row r="167" spans="1:51" s="18" customFormat="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c r="AN167" s="146"/>
      <c r="AO167" s="146"/>
      <c r="AP167" s="146"/>
      <c r="AQ167" s="146"/>
      <c r="AR167" s="146"/>
      <c r="AS167" s="146"/>
      <c r="AT167" s="146"/>
      <c r="AU167" s="146"/>
      <c r="AV167" s="146"/>
      <c r="AW167" s="146"/>
      <c r="AX167" s="146"/>
      <c r="AY167" s="146"/>
    </row>
    <row r="168" spans="1:51" s="18" customFormat="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c r="AN168" s="146"/>
      <c r="AO168" s="146"/>
      <c r="AP168" s="146"/>
      <c r="AQ168" s="146"/>
      <c r="AR168" s="146"/>
      <c r="AS168" s="146"/>
      <c r="AT168" s="146"/>
      <c r="AU168" s="146"/>
      <c r="AV168" s="146"/>
      <c r="AW168" s="146"/>
      <c r="AX168" s="146"/>
      <c r="AY168" s="146"/>
    </row>
    <row r="169" spans="1:51" s="18" customFormat="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c r="AN169" s="146"/>
      <c r="AO169" s="146"/>
      <c r="AP169" s="146"/>
      <c r="AQ169" s="146"/>
      <c r="AR169" s="146"/>
      <c r="AS169" s="146"/>
      <c r="AT169" s="146"/>
      <c r="AU169" s="146"/>
      <c r="AV169" s="146"/>
      <c r="AW169" s="146"/>
      <c r="AX169" s="146"/>
      <c r="AY169" s="146"/>
    </row>
    <row r="170" spans="1:51" s="18" customFormat="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c r="AN170" s="146"/>
      <c r="AO170" s="146"/>
      <c r="AP170" s="146"/>
      <c r="AQ170" s="146"/>
      <c r="AR170" s="146"/>
      <c r="AS170" s="146"/>
      <c r="AT170" s="146"/>
      <c r="AU170" s="146"/>
      <c r="AV170" s="146"/>
      <c r="AW170" s="146"/>
      <c r="AX170" s="146"/>
      <c r="AY170" s="146"/>
    </row>
    <row r="171" spans="1:51" s="18" customFormat="1" ht="24.75" customHeight="1">
      <c r="A171" s="43">
        <v>2014</v>
      </c>
      <c r="B171" s="2">
        <f>AVERAGE((E171+K171+Q171)/3+(H171+N171+T171)/3+W171+Z171+AC171+AF171+AI171+AL171)/8</f>
        <v>25</v>
      </c>
      <c r="C171" s="39"/>
      <c r="D171" s="43">
        <v>2014</v>
      </c>
      <c r="E171" s="19">
        <v>100</v>
      </c>
      <c r="F171" s="11" t="s">
        <v>4096</v>
      </c>
      <c r="G171" s="43">
        <v>2014</v>
      </c>
      <c r="H171" s="49">
        <v>50</v>
      </c>
      <c r="I171" s="11" t="s">
        <v>4098</v>
      </c>
      <c r="J171" s="43">
        <v>2014</v>
      </c>
      <c r="K171" s="19">
        <v>100</v>
      </c>
      <c r="L171" s="10" t="s">
        <v>4099</v>
      </c>
      <c r="M171" s="43">
        <v>2014</v>
      </c>
      <c r="N171" s="49">
        <v>50</v>
      </c>
      <c r="O171" s="11" t="s">
        <v>4099</v>
      </c>
      <c r="P171" s="43">
        <v>2014</v>
      </c>
      <c r="Q171" s="19">
        <v>100</v>
      </c>
      <c r="R171" s="11" t="s">
        <v>4099</v>
      </c>
      <c r="S171" s="43">
        <v>2014</v>
      </c>
      <c r="T171" s="49">
        <v>50</v>
      </c>
      <c r="U171" s="11" t="s">
        <v>4099</v>
      </c>
      <c r="V171" s="43">
        <v>2014</v>
      </c>
      <c r="W171" s="19">
        <v>0</v>
      </c>
      <c r="X171" s="11" t="s">
        <v>4100</v>
      </c>
      <c r="Y171" s="43">
        <v>2014</v>
      </c>
      <c r="Z171" s="19">
        <v>0</v>
      </c>
      <c r="AA171" s="10" t="s">
        <v>4102</v>
      </c>
      <c r="AB171" s="43">
        <v>2014</v>
      </c>
      <c r="AC171" s="19">
        <v>0</v>
      </c>
      <c r="AD171" s="11"/>
      <c r="AE171" s="43">
        <v>2014</v>
      </c>
      <c r="AF171" s="19">
        <v>0</v>
      </c>
      <c r="AG171" s="11"/>
      <c r="AH171" s="43">
        <v>2014</v>
      </c>
      <c r="AI171" s="19">
        <v>50</v>
      </c>
      <c r="AJ171" s="11" t="s">
        <v>4103</v>
      </c>
      <c r="AK171" s="43">
        <v>2014</v>
      </c>
      <c r="AL171" s="49">
        <v>0</v>
      </c>
      <c r="AM171" s="11" t="s">
        <v>4105</v>
      </c>
      <c r="AN171" s="147"/>
      <c r="AO171" s="147"/>
      <c r="AP171" s="146"/>
      <c r="AQ171" s="146"/>
      <c r="AR171" s="146"/>
      <c r="AS171" s="146"/>
      <c r="AT171" s="146"/>
      <c r="AU171" s="146"/>
      <c r="AV171" s="146"/>
      <c r="AW171" s="146"/>
      <c r="AX171" s="146"/>
      <c r="AY171" s="146"/>
    </row>
    <row r="172" spans="1:51" s="18" customFormat="1" ht="24.75" customHeight="1">
      <c r="A172" s="43">
        <v>2015</v>
      </c>
      <c r="B172" s="2"/>
      <c r="C172" s="80"/>
      <c r="D172" s="43">
        <v>2015</v>
      </c>
      <c r="E172" s="19"/>
      <c r="F172" s="11"/>
      <c r="G172" s="43">
        <v>2015</v>
      </c>
      <c r="H172" s="49">
        <v>50</v>
      </c>
      <c r="I172" s="11"/>
      <c r="J172" s="43">
        <v>2015</v>
      </c>
      <c r="K172" s="19">
        <v>100</v>
      </c>
      <c r="L172" s="11"/>
      <c r="M172" s="43">
        <v>2015</v>
      </c>
      <c r="N172" s="49">
        <v>50</v>
      </c>
      <c r="O172" s="11"/>
      <c r="P172" s="43">
        <v>2015</v>
      </c>
      <c r="Q172" s="19">
        <v>100</v>
      </c>
      <c r="R172" s="11"/>
      <c r="S172" s="43">
        <v>2015</v>
      </c>
      <c r="T172" s="49">
        <v>50</v>
      </c>
      <c r="U172" s="11"/>
      <c r="V172" s="43">
        <v>2015</v>
      </c>
      <c r="W172" s="19">
        <v>0</v>
      </c>
      <c r="X172" s="11"/>
      <c r="Y172" s="43">
        <v>2015</v>
      </c>
      <c r="Z172" s="19">
        <v>0</v>
      </c>
      <c r="AA172" s="11"/>
      <c r="AB172" s="43">
        <v>2015</v>
      </c>
      <c r="AC172" s="19"/>
      <c r="AD172" s="11"/>
      <c r="AE172" s="43">
        <v>2015</v>
      </c>
      <c r="AF172" s="19"/>
      <c r="AG172" s="11"/>
      <c r="AH172" s="43">
        <v>2015</v>
      </c>
      <c r="AI172" s="19">
        <v>50</v>
      </c>
      <c r="AJ172" s="11"/>
      <c r="AK172" s="43">
        <v>2015</v>
      </c>
      <c r="AL172" s="19"/>
      <c r="AM172" s="11"/>
      <c r="AN172" s="147"/>
      <c r="AO172" s="147"/>
      <c r="AP172" s="146"/>
      <c r="AQ172" s="146"/>
      <c r="AR172" s="146"/>
      <c r="AS172" s="146"/>
      <c r="AT172" s="146"/>
      <c r="AU172" s="146"/>
      <c r="AV172" s="146"/>
      <c r="AW172" s="146"/>
      <c r="AX172" s="146"/>
      <c r="AY172" s="146"/>
    </row>
    <row r="173" spans="1:51" s="18" customFormat="1" ht="24.75" customHeight="1">
      <c r="A173" s="43">
        <v>2016</v>
      </c>
      <c r="B173" s="2"/>
      <c r="C173" s="80"/>
      <c r="D173" s="43">
        <v>2016</v>
      </c>
      <c r="E173" s="19"/>
      <c r="F173" s="11"/>
      <c r="G173" s="43">
        <v>2016</v>
      </c>
      <c r="H173" s="49">
        <v>50</v>
      </c>
      <c r="I173" s="11"/>
      <c r="J173" s="43">
        <v>2016</v>
      </c>
      <c r="K173" s="19">
        <v>100</v>
      </c>
      <c r="L173" s="11"/>
      <c r="M173" s="43">
        <v>2016</v>
      </c>
      <c r="N173" s="49">
        <v>50</v>
      </c>
      <c r="O173" s="11"/>
      <c r="P173" s="43">
        <v>2016</v>
      </c>
      <c r="Q173" s="19">
        <v>100</v>
      </c>
      <c r="R173" s="11"/>
      <c r="S173" s="43">
        <v>2016</v>
      </c>
      <c r="T173" s="49">
        <v>50</v>
      </c>
      <c r="U173" s="11"/>
      <c r="V173" s="43">
        <v>2016</v>
      </c>
      <c r="W173" s="19">
        <v>0</v>
      </c>
      <c r="X173" s="11"/>
      <c r="Y173" s="43">
        <v>2016</v>
      </c>
      <c r="Z173" s="19">
        <v>0</v>
      </c>
      <c r="AA173" s="11"/>
      <c r="AB173" s="43">
        <v>2016</v>
      </c>
      <c r="AC173" s="19"/>
      <c r="AD173" s="11"/>
      <c r="AE173" s="43">
        <v>2016</v>
      </c>
      <c r="AF173" s="19"/>
      <c r="AG173" s="11"/>
      <c r="AH173" s="43">
        <v>2016</v>
      </c>
      <c r="AI173" s="19">
        <v>50</v>
      </c>
      <c r="AJ173" s="11"/>
      <c r="AK173" s="43">
        <v>2016</v>
      </c>
      <c r="AL173" s="19"/>
      <c r="AM173" s="11"/>
      <c r="AN173" s="147"/>
      <c r="AO173" s="147"/>
      <c r="AP173" s="146"/>
      <c r="AQ173" s="146"/>
      <c r="AR173" s="146"/>
      <c r="AS173" s="146"/>
      <c r="AT173" s="146"/>
      <c r="AU173" s="146"/>
      <c r="AV173" s="146"/>
      <c r="AW173" s="146"/>
      <c r="AX173" s="146"/>
      <c r="AY173" s="146"/>
    </row>
    <row r="174" spans="1:51" s="18" customFormat="1" ht="24.75" customHeight="1">
      <c r="A174" s="43">
        <v>2017</v>
      </c>
      <c r="B174" s="2"/>
      <c r="C174" s="80"/>
      <c r="D174" s="43">
        <v>2017</v>
      </c>
      <c r="E174" s="19"/>
      <c r="F174" s="11"/>
      <c r="G174" s="43">
        <v>2017</v>
      </c>
      <c r="H174" s="49">
        <v>50</v>
      </c>
      <c r="I174" s="11"/>
      <c r="J174" s="43">
        <v>2017</v>
      </c>
      <c r="K174" s="19">
        <v>100</v>
      </c>
      <c r="L174" s="11"/>
      <c r="M174" s="43">
        <v>2017</v>
      </c>
      <c r="N174" s="49">
        <v>50</v>
      </c>
      <c r="O174" s="11"/>
      <c r="P174" s="43">
        <v>2017</v>
      </c>
      <c r="Q174" s="19">
        <v>100</v>
      </c>
      <c r="R174" s="11"/>
      <c r="S174" s="43">
        <v>2017</v>
      </c>
      <c r="T174" s="49">
        <v>50</v>
      </c>
      <c r="U174" s="11"/>
      <c r="V174" s="43">
        <v>2017</v>
      </c>
      <c r="W174" s="19">
        <v>0</v>
      </c>
      <c r="X174" s="11"/>
      <c r="Y174" s="43">
        <v>2017</v>
      </c>
      <c r="Z174" s="19">
        <v>0</v>
      </c>
      <c r="AA174" s="11"/>
      <c r="AB174" s="43">
        <v>2017</v>
      </c>
      <c r="AC174" s="19"/>
      <c r="AD174" s="11"/>
      <c r="AE174" s="43">
        <v>2017</v>
      </c>
      <c r="AF174" s="19"/>
      <c r="AG174" s="11"/>
      <c r="AH174" s="43">
        <v>2017</v>
      </c>
      <c r="AI174" s="19">
        <v>50</v>
      </c>
      <c r="AJ174" s="11"/>
      <c r="AK174" s="43">
        <v>2017</v>
      </c>
      <c r="AL174" s="19"/>
      <c r="AM174" s="11"/>
      <c r="AN174" s="147"/>
      <c r="AO174" s="147"/>
      <c r="AP174" s="146"/>
      <c r="AQ174" s="146"/>
      <c r="AR174" s="146"/>
      <c r="AS174" s="146"/>
      <c r="AT174" s="146"/>
      <c r="AU174" s="146"/>
      <c r="AV174" s="146"/>
      <c r="AW174" s="146"/>
      <c r="AX174" s="146"/>
      <c r="AY174" s="146"/>
    </row>
    <row r="175" spans="1:51" s="18" customFormat="1" ht="24.75" customHeight="1">
      <c r="A175" s="43">
        <v>2018</v>
      </c>
      <c r="B175" s="2"/>
      <c r="C175" s="80"/>
      <c r="D175" s="43">
        <v>2018</v>
      </c>
      <c r="E175" s="19"/>
      <c r="F175" s="11"/>
      <c r="G175" s="43">
        <v>2018</v>
      </c>
      <c r="H175" s="49">
        <v>50</v>
      </c>
      <c r="I175" s="11"/>
      <c r="J175" s="43">
        <v>2018</v>
      </c>
      <c r="K175" s="19">
        <v>100</v>
      </c>
      <c r="L175" s="11"/>
      <c r="M175" s="43">
        <v>2018</v>
      </c>
      <c r="N175" s="49">
        <v>50</v>
      </c>
      <c r="O175" s="11"/>
      <c r="P175" s="43">
        <v>2018</v>
      </c>
      <c r="Q175" s="19">
        <v>100</v>
      </c>
      <c r="R175" s="11"/>
      <c r="S175" s="43">
        <v>2018</v>
      </c>
      <c r="T175" s="49">
        <v>50</v>
      </c>
      <c r="U175" s="11"/>
      <c r="V175" s="43">
        <v>2018</v>
      </c>
      <c r="W175" s="19">
        <v>0</v>
      </c>
      <c r="X175" s="11"/>
      <c r="Y175" s="43">
        <v>2018</v>
      </c>
      <c r="Z175" s="19">
        <v>0</v>
      </c>
      <c r="AA175" s="11"/>
      <c r="AB175" s="43">
        <v>2018</v>
      </c>
      <c r="AC175" s="19"/>
      <c r="AD175" s="11"/>
      <c r="AE175" s="43">
        <v>2018</v>
      </c>
      <c r="AF175" s="19"/>
      <c r="AG175" s="11"/>
      <c r="AH175" s="43">
        <v>2018</v>
      </c>
      <c r="AI175" s="19">
        <v>50</v>
      </c>
      <c r="AJ175" s="11"/>
      <c r="AK175" s="43">
        <v>2018</v>
      </c>
      <c r="AL175" s="19"/>
      <c r="AM175" s="11"/>
      <c r="AN175" s="147"/>
      <c r="AO175" s="147"/>
      <c r="AP175" s="146"/>
      <c r="AQ175" s="146"/>
      <c r="AR175" s="146"/>
      <c r="AS175" s="146"/>
      <c r="AT175" s="146"/>
      <c r="AU175" s="146"/>
      <c r="AV175" s="146"/>
      <c r="AW175" s="146"/>
      <c r="AX175" s="146"/>
      <c r="AY175" s="146"/>
    </row>
    <row r="176" spans="1:51" s="18" customFormat="1" ht="24.75" customHeight="1">
      <c r="A176" s="43">
        <v>2019</v>
      </c>
      <c r="B176" s="2">
        <f>AVERAGE((E176+K176+Q176)/3+(H176+N176+T176)/3+W176+Z176+AC176+AF176+AI176+AL176)/8</f>
        <v>31.25</v>
      </c>
      <c r="C176" s="80"/>
      <c r="D176" s="43">
        <v>2019</v>
      </c>
      <c r="E176" s="19">
        <v>100</v>
      </c>
      <c r="F176" s="11" t="s">
        <v>4097</v>
      </c>
      <c r="G176" s="43">
        <v>2019</v>
      </c>
      <c r="H176" s="49">
        <v>50</v>
      </c>
      <c r="I176" s="11"/>
      <c r="J176" s="43">
        <v>2019</v>
      </c>
      <c r="K176" s="19">
        <v>100</v>
      </c>
      <c r="L176" s="11"/>
      <c r="M176" s="43">
        <v>2019</v>
      </c>
      <c r="N176" s="49">
        <v>50</v>
      </c>
      <c r="O176" s="11"/>
      <c r="P176" s="43">
        <v>2019</v>
      </c>
      <c r="Q176" s="19">
        <v>100</v>
      </c>
      <c r="R176" s="11"/>
      <c r="S176" s="43">
        <v>2019</v>
      </c>
      <c r="T176" s="49">
        <v>50</v>
      </c>
      <c r="U176" s="11"/>
      <c r="V176" s="43">
        <v>2019</v>
      </c>
      <c r="W176" s="19">
        <v>0</v>
      </c>
      <c r="X176" s="11" t="s">
        <v>4101</v>
      </c>
      <c r="Y176" s="43">
        <v>2019</v>
      </c>
      <c r="Z176" s="19">
        <v>0</v>
      </c>
      <c r="AA176" s="11" t="s">
        <v>4101</v>
      </c>
      <c r="AB176" s="43">
        <v>2019</v>
      </c>
      <c r="AC176" s="19">
        <v>0</v>
      </c>
      <c r="AD176" s="11"/>
      <c r="AE176" s="43">
        <v>2019</v>
      </c>
      <c r="AF176" s="19">
        <v>0</v>
      </c>
      <c r="AG176" s="11"/>
      <c r="AH176" s="43">
        <v>2019</v>
      </c>
      <c r="AI176" s="19">
        <v>50</v>
      </c>
      <c r="AJ176" s="11" t="s">
        <v>4104</v>
      </c>
      <c r="AK176" s="43">
        <v>2019</v>
      </c>
      <c r="AL176" s="49">
        <v>50</v>
      </c>
      <c r="AM176" s="11" t="s">
        <v>4106</v>
      </c>
      <c r="AN176" s="147"/>
      <c r="AO176" s="147"/>
      <c r="AP176" s="146"/>
      <c r="AQ176" s="146"/>
      <c r="AR176" s="146"/>
      <c r="AS176" s="146"/>
      <c r="AT176" s="146"/>
      <c r="AU176" s="146"/>
      <c r="AV176" s="146"/>
      <c r="AW176" s="146"/>
      <c r="AX176" s="146"/>
      <c r="AY176" s="146"/>
    </row>
  </sheetData>
  <mergeCells count="443">
    <mergeCell ref="B21:C21"/>
    <mergeCell ref="T20:U20"/>
    <mergeCell ref="B18:C18"/>
    <mergeCell ref="E18:F18"/>
    <mergeCell ref="H18:I18"/>
    <mergeCell ref="K18:L18"/>
    <mergeCell ref="T19:U19"/>
    <mergeCell ref="B20:C20"/>
    <mergeCell ref="E20:F20"/>
    <mergeCell ref="H20:I20"/>
    <mergeCell ref="K20:L20"/>
    <mergeCell ref="N20:O20"/>
    <mergeCell ref="W19:X19"/>
    <mergeCell ref="Z19:AA19"/>
    <mergeCell ref="AC18:AD18"/>
    <mergeCell ref="N18:O18"/>
    <mergeCell ref="Q18:R18"/>
    <mergeCell ref="T18:U18"/>
    <mergeCell ref="W18:X18"/>
    <mergeCell ref="Z18:AA18"/>
    <mergeCell ref="E19:F19"/>
    <mergeCell ref="H19:I19"/>
    <mergeCell ref="K19:L19"/>
    <mergeCell ref="N19:O19"/>
    <mergeCell ref="Q19:R19"/>
    <mergeCell ref="AC19:AD19"/>
    <mergeCell ref="AC20:AD20"/>
    <mergeCell ref="E21:F21"/>
    <mergeCell ref="H21:I21"/>
    <mergeCell ref="K21:L21"/>
    <mergeCell ref="N21:O21"/>
    <mergeCell ref="Q21:R21"/>
    <mergeCell ref="W20:X20"/>
    <mergeCell ref="Z20:AA20"/>
    <mergeCell ref="Q20:R20"/>
    <mergeCell ref="T21:U21"/>
    <mergeCell ref="W21:X21"/>
    <mergeCell ref="Z21:AA21"/>
    <mergeCell ref="AC21:AD21"/>
    <mergeCell ref="AF39:AG39"/>
    <mergeCell ref="AI39:AJ39"/>
    <mergeCell ref="AL39:AM39"/>
    <mergeCell ref="AR40:AS40"/>
    <mergeCell ref="AU40:AV40"/>
    <mergeCell ref="AX40:AY40"/>
    <mergeCell ref="B22:C22"/>
    <mergeCell ref="E22:F22"/>
    <mergeCell ref="H22:I22"/>
    <mergeCell ref="K22:L22"/>
    <mergeCell ref="AC22:AD22"/>
    <mergeCell ref="N22:O22"/>
    <mergeCell ref="Q22:R22"/>
    <mergeCell ref="T22:U22"/>
    <mergeCell ref="W22:X22"/>
    <mergeCell ref="Z22:AA22"/>
    <mergeCell ref="B39:C39"/>
    <mergeCell ref="E39:F39"/>
    <mergeCell ref="H39:I39"/>
    <mergeCell ref="K39:L39"/>
    <mergeCell ref="N39:O39"/>
    <mergeCell ref="Q39:R39"/>
    <mergeCell ref="T39:U39"/>
    <mergeCell ref="W39:X39"/>
    <mergeCell ref="B41:C41"/>
    <mergeCell ref="E41:F41"/>
    <mergeCell ref="H41:I41"/>
    <mergeCell ref="K41:L41"/>
    <mergeCell ref="N41:O41"/>
    <mergeCell ref="AI41:AJ41"/>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E42:F42"/>
    <mergeCell ref="H42:I42"/>
    <mergeCell ref="K42:L42"/>
    <mergeCell ref="N42:O42"/>
    <mergeCell ref="AR41:AS41"/>
    <mergeCell ref="T42:U42"/>
    <mergeCell ref="T41:U41"/>
    <mergeCell ref="W41:X41"/>
    <mergeCell ref="Z41:AA41"/>
    <mergeCell ref="AC41:AD41"/>
    <mergeCell ref="AF41:AG41"/>
    <mergeCell ref="AL41:AM41"/>
    <mergeCell ref="AO41:AP41"/>
    <mergeCell ref="AF64:AG64"/>
    <mergeCell ref="AL64:AM64"/>
    <mergeCell ref="AX43:AY43"/>
    <mergeCell ref="Q43:R43"/>
    <mergeCell ref="T43:U43"/>
    <mergeCell ref="W43:X43"/>
    <mergeCell ref="Z43:AA43"/>
    <mergeCell ref="AC43:AD43"/>
    <mergeCell ref="AF43:AG43"/>
    <mergeCell ref="AL60:AM60"/>
    <mergeCell ref="AI64:AJ64"/>
    <mergeCell ref="AC63:AD63"/>
    <mergeCell ref="AF63:AG63"/>
    <mergeCell ref="AI63:AJ63"/>
    <mergeCell ref="AL43:AM43"/>
    <mergeCell ref="Z63:AA63"/>
    <mergeCell ref="Z60:AA60"/>
    <mergeCell ref="AC60:AD60"/>
    <mergeCell ref="AI60:AJ60"/>
    <mergeCell ref="Z62:AA62"/>
    <mergeCell ref="AL62:AM62"/>
    <mergeCell ref="T62:U62"/>
    <mergeCell ref="AI61:AJ61"/>
    <mergeCell ref="AL61:AM61"/>
    <mergeCell ref="AL63:AM63"/>
    <mergeCell ref="B43:C43"/>
    <mergeCell ref="E43:F43"/>
    <mergeCell ref="H43:I43"/>
    <mergeCell ref="T60:U60"/>
    <mergeCell ref="W60:X60"/>
    <mergeCell ref="H61:I61"/>
    <mergeCell ref="K61:L61"/>
    <mergeCell ref="N61:O61"/>
    <mergeCell ref="Q61:R61"/>
    <mergeCell ref="T61:U61"/>
    <mergeCell ref="W61:X61"/>
    <mergeCell ref="AC62:AD62"/>
    <mergeCell ref="AF62:AG62"/>
    <mergeCell ref="AI62:AJ62"/>
    <mergeCell ref="K43:L43"/>
    <mergeCell ref="N43:O43"/>
    <mergeCell ref="H63:I63"/>
    <mergeCell ref="K63:L63"/>
    <mergeCell ref="N63:O63"/>
    <mergeCell ref="Q63:R63"/>
    <mergeCell ref="W63:X63"/>
    <mergeCell ref="W62:X62"/>
    <mergeCell ref="B61:C61"/>
    <mergeCell ref="B104:C104"/>
    <mergeCell ref="E104:F104"/>
    <mergeCell ref="AI43:AJ43"/>
    <mergeCell ref="AF60:AG60"/>
    <mergeCell ref="B62:C62"/>
    <mergeCell ref="E62:F62"/>
    <mergeCell ref="H62:I62"/>
    <mergeCell ref="K62:L62"/>
    <mergeCell ref="N62:O62"/>
    <mergeCell ref="Q62:R62"/>
    <mergeCell ref="AC61:AD61"/>
    <mergeCell ref="B60:C60"/>
    <mergeCell ref="E60:F60"/>
    <mergeCell ref="H60:I60"/>
    <mergeCell ref="K60:L60"/>
    <mergeCell ref="N60:O60"/>
    <mergeCell ref="Q60:R60"/>
    <mergeCell ref="T64:U64"/>
    <mergeCell ref="W64:X64"/>
    <mergeCell ref="Z64:AA64"/>
    <mergeCell ref="AC64:AD64"/>
    <mergeCell ref="T63:U63"/>
    <mergeCell ref="B63:C63"/>
    <mergeCell ref="E63:F63"/>
    <mergeCell ref="E81:F81"/>
    <mergeCell ref="H81:I81"/>
    <mergeCell ref="K81:L81"/>
    <mergeCell ref="N81:O81"/>
    <mergeCell ref="Q81:R81"/>
    <mergeCell ref="Q64:R64"/>
    <mergeCell ref="K82:L82"/>
    <mergeCell ref="N82:O82"/>
    <mergeCell ref="Q82:R82"/>
    <mergeCell ref="H82:I82"/>
    <mergeCell ref="B80:R80"/>
    <mergeCell ref="B81:C81"/>
    <mergeCell ref="B64:C64"/>
    <mergeCell ref="E64:F64"/>
    <mergeCell ref="H64:I64"/>
    <mergeCell ref="K64:L64"/>
    <mergeCell ref="N64:O64"/>
    <mergeCell ref="E82:F82"/>
    <mergeCell ref="B82:C82"/>
    <mergeCell ref="B83:C83"/>
    <mergeCell ref="E83:F83"/>
    <mergeCell ref="H83:I83"/>
    <mergeCell ref="K83:L83"/>
    <mergeCell ref="N83:O83"/>
    <mergeCell ref="Q83:R83"/>
    <mergeCell ref="B84:C84"/>
    <mergeCell ref="E84:F84"/>
    <mergeCell ref="H84:I84"/>
    <mergeCell ref="K84:L84"/>
    <mergeCell ref="N84:O84"/>
    <mergeCell ref="Q84:R84"/>
    <mergeCell ref="B85:C85"/>
    <mergeCell ref="E85:F85"/>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H104:I104"/>
    <mergeCell ref="K104:L104"/>
    <mergeCell ref="N104:O104"/>
    <mergeCell ref="Q104:R104"/>
    <mergeCell ref="T104:U104"/>
    <mergeCell ref="W104:X104"/>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W125:X125"/>
    <mergeCell ref="Z125:AA125"/>
    <mergeCell ref="H124:I124"/>
    <mergeCell ref="K124:L124"/>
    <mergeCell ref="N124:O124"/>
    <mergeCell ref="Q124:R124"/>
    <mergeCell ref="T124:U124"/>
    <mergeCell ref="W124:X124"/>
    <mergeCell ref="W127:X127"/>
    <mergeCell ref="Z127:AA127"/>
    <mergeCell ref="Z124:AA124"/>
    <mergeCell ref="W126:X126"/>
    <mergeCell ref="Z126:AA126"/>
    <mergeCell ref="H127:I127"/>
    <mergeCell ref="K127:L127"/>
    <mergeCell ref="N127:O127"/>
    <mergeCell ref="Q127:R127"/>
    <mergeCell ref="T127:U127"/>
    <mergeCell ref="B125:C125"/>
    <mergeCell ref="E125:F125"/>
    <mergeCell ref="H125:I125"/>
    <mergeCell ref="K125:L125"/>
    <mergeCell ref="N125:O125"/>
    <mergeCell ref="Q125:R125"/>
    <mergeCell ref="T125:U125"/>
    <mergeCell ref="B126:C126"/>
    <mergeCell ref="E126:F126"/>
    <mergeCell ref="H126:I126"/>
    <mergeCell ref="K126:L126"/>
    <mergeCell ref="N126:O126"/>
    <mergeCell ref="Q126:R126"/>
    <mergeCell ref="T126:U126"/>
    <mergeCell ref="W144:X144"/>
    <mergeCell ref="Z144:AA144"/>
    <mergeCell ref="AC144:AD144"/>
    <mergeCell ref="AF144:AG144"/>
    <mergeCell ref="W145:X145"/>
    <mergeCell ref="Z145:AA145"/>
    <mergeCell ref="AC145:AD145"/>
    <mergeCell ref="AF145:AG145"/>
    <mergeCell ref="B143:AG143"/>
    <mergeCell ref="B144:C144"/>
    <mergeCell ref="E144:F144"/>
    <mergeCell ref="H144:I144"/>
    <mergeCell ref="K144:L144"/>
    <mergeCell ref="N144:O144"/>
    <mergeCell ref="H145:I145"/>
    <mergeCell ref="K145:L145"/>
    <mergeCell ref="N145:O145"/>
    <mergeCell ref="Q145:R145"/>
    <mergeCell ref="T145:U145"/>
    <mergeCell ref="Q144:R144"/>
    <mergeCell ref="T144:U144"/>
    <mergeCell ref="B146:C146"/>
    <mergeCell ref="E146:F146"/>
    <mergeCell ref="H146:I146"/>
    <mergeCell ref="K146:L146"/>
    <mergeCell ref="N146:O146"/>
    <mergeCell ref="Q146:R146"/>
    <mergeCell ref="B147:C147"/>
    <mergeCell ref="E147:F147"/>
    <mergeCell ref="H147:I147"/>
    <mergeCell ref="K147:L147"/>
    <mergeCell ref="N147:O147"/>
    <mergeCell ref="Q147:R147"/>
    <mergeCell ref="T147:U147"/>
    <mergeCell ref="W147:X147"/>
    <mergeCell ref="Z147:AA147"/>
    <mergeCell ref="AC147:AD147"/>
    <mergeCell ref="AF147:AG147"/>
    <mergeCell ref="W146:X146"/>
    <mergeCell ref="Z146:AA146"/>
    <mergeCell ref="AC146:AD146"/>
    <mergeCell ref="AF146:AG146"/>
    <mergeCell ref="T146:U146"/>
    <mergeCell ref="AI165:AJ165"/>
    <mergeCell ref="AL165:AM165"/>
    <mergeCell ref="W148:X148"/>
    <mergeCell ref="Z148:AA148"/>
    <mergeCell ref="AC148:AD148"/>
    <mergeCell ref="AF148:AG148"/>
    <mergeCell ref="B165:C165"/>
    <mergeCell ref="E165:F165"/>
    <mergeCell ref="T148:U148"/>
    <mergeCell ref="Z165:AA165"/>
    <mergeCell ref="AC165:AD165"/>
    <mergeCell ref="AF165:AG165"/>
    <mergeCell ref="T165:U165"/>
    <mergeCell ref="W165:X165"/>
    <mergeCell ref="B148:C148"/>
    <mergeCell ref="E148:F148"/>
    <mergeCell ref="H148:I148"/>
    <mergeCell ref="K148:L148"/>
    <mergeCell ref="N148:O148"/>
    <mergeCell ref="Q148:R148"/>
    <mergeCell ref="B164:AM164"/>
    <mergeCell ref="H166:I166"/>
    <mergeCell ref="K166:L166"/>
    <mergeCell ref="N166:O166"/>
    <mergeCell ref="Q166:R166"/>
    <mergeCell ref="H165:I165"/>
    <mergeCell ref="K165:L165"/>
    <mergeCell ref="N165:O165"/>
    <mergeCell ref="B167:C167"/>
    <mergeCell ref="E167:F167"/>
    <mergeCell ref="H167:I167"/>
    <mergeCell ref="K167:L167"/>
    <mergeCell ref="N167:O167"/>
    <mergeCell ref="Q167:R167"/>
    <mergeCell ref="Q165:R165"/>
    <mergeCell ref="E166:F166"/>
    <mergeCell ref="W167:X167"/>
    <mergeCell ref="Z167:AA167"/>
    <mergeCell ref="AC167:AD167"/>
    <mergeCell ref="AF167:AG167"/>
    <mergeCell ref="AI167:AJ167"/>
    <mergeCell ref="T168:U168"/>
    <mergeCell ref="W168:X168"/>
    <mergeCell ref="Z168:AA168"/>
    <mergeCell ref="AI166:AJ166"/>
    <mergeCell ref="T166:U166"/>
    <mergeCell ref="W166:X166"/>
    <mergeCell ref="Z166:AA166"/>
    <mergeCell ref="AC166:AD166"/>
    <mergeCell ref="AF166:AG166"/>
    <mergeCell ref="AC168:AD168"/>
    <mergeCell ref="AF168:AG168"/>
    <mergeCell ref="AI168:AJ168"/>
    <mergeCell ref="A1:D1"/>
    <mergeCell ref="AF169:AG169"/>
    <mergeCell ref="AI169:AJ169"/>
    <mergeCell ref="AL168:AM168"/>
    <mergeCell ref="B169:C169"/>
    <mergeCell ref="E169:F169"/>
    <mergeCell ref="H169:I169"/>
    <mergeCell ref="K169:L169"/>
    <mergeCell ref="B168:C168"/>
    <mergeCell ref="E168:F168"/>
    <mergeCell ref="H168:I168"/>
    <mergeCell ref="K168:L168"/>
    <mergeCell ref="N168:O168"/>
    <mergeCell ref="Q168:R168"/>
    <mergeCell ref="T169:U169"/>
    <mergeCell ref="W169:X169"/>
    <mergeCell ref="Z169:AA169"/>
    <mergeCell ref="N169:O169"/>
    <mergeCell ref="Q169:R169"/>
    <mergeCell ref="AL169:AM169"/>
    <mergeCell ref="AC169:AD169"/>
    <mergeCell ref="AL166:AM166"/>
    <mergeCell ref="AL167:AM167"/>
    <mergeCell ref="T167:U167"/>
    <mergeCell ref="E61:F61"/>
    <mergeCell ref="Z61:AA61"/>
    <mergeCell ref="AF61:AG61"/>
    <mergeCell ref="B17:AD17"/>
    <mergeCell ref="B38:AY38"/>
    <mergeCell ref="B59:AM59"/>
    <mergeCell ref="AU42:AV42"/>
    <mergeCell ref="AX42:AY42"/>
    <mergeCell ref="AF42:AG42"/>
    <mergeCell ref="AI42:AJ42"/>
    <mergeCell ref="W42:X42"/>
    <mergeCell ref="Z42:AA42"/>
    <mergeCell ref="AC42:AD42"/>
    <mergeCell ref="Q42:R42"/>
    <mergeCell ref="AO43:AP43"/>
    <mergeCell ref="AR43:AS43"/>
    <mergeCell ref="AU43:AV43"/>
    <mergeCell ref="AU41:AV41"/>
    <mergeCell ref="AX41:AY41"/>
    <mergeCell ref="Q41:R41"/>
    <mergeCell ref="AL42:AM42"/>
    <mergeCell ref="AO42:AP42"/>
    <mergeCell ref="AR42:AS42"/>
    <mergeCell ref="B42:C42"/>
    <mergeCell ref="B103:C103"/>
    <mergeCell ref="E103:F103"/>
    <mergeCell ref="B124:C124"/>
    <mergeCell ref="E124:F124"/>
    <mergeCell ref="B145:C145"/>
    <mergeCell ref="E145:F145"/>
    <mergeCell ref="B40:C40"/>
    <mergeCell ref="E40:F40"/>
    <mergeCell ref="B19:C19"/>
    <mergeCell ref="B127:C127"/>
    <mergeCell ref="E127:F127"/>
    <mergeCell ref="B122:AA122"/>
    <mergeCell ref="B123:C123"/>
    <mergeCell ref="E123:F123"/>
    <mergeCell ref="H123:I123"/>
    <mergeCell ref="K123:L123"/>
    <mergeCell ref="N123:O123"/>
    <mergeCell ref="Q123:R123"/>
    <mergeCell ref="T123:U123"/>
    <mergeCell ref="W123:X123"/>
    <mergeCell ref="Z123:AA123"/>
    <mergeCell ref="B105:C105"/>
    <mergeCell ref="E105:F105"/>
    <mergeCell ref="H105:I105"/>
  </mergeCells>
  <phoneticPr fontId="22" type="noConversion"/>
  <pageMargins left="0.70866141732283472" right="0.70866141732283472" top="0.74803149606299213" bottom="0.74803149606299213" header="0.31496062992125984" footer="0.31496062992125984"/>
  <pageSetup paperSize="9" scale="5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CC176"/>
  <sheetViews>
    <sheetView topLeftCell="D132" zoomScale="70" zoomScaleNormal="70" workbookViewId="0">
      <selection activeCell="AA173" sqref="AA173"/>
    </sheetView>
  </sheetViews>
  <sheetFormatPr defaultColWidth="8.85546875" defaultRowHeight="12.75"/>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855468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79.7361111111111</v>
      </c>
    </row>
    <row r="4" spans="1:4" ht="24.75" customHeight="1">
      <c r="A4" s="347">
        <v>2008</v>
      </c>
      <c r="B4" s="229"/>
      <c r="C4" s="229"/>
      <c r="D4" s="229">
        <f t="shared" si="0"/>
        <v>79.7361111111111</v>
      </c>
    </row>
    <row r="5" spans="1:4" ht="24.75" customHeight="1">
      <c r="A5" s="347">
        <v>2009</v>
      </c>
      <c r="B5" s="229"/>
      <c r="C5" s="229"/>
      <c r="D5" s="229">
        <f t="shared" si="0"/>
        <v>80.662037037037038</v>
      </c>
    </row>
    <row r="6" spans="1:4" ht="24.75" customHeight="1">
      <c r="A6" s="347">
        <v>2010</v>
      </c>
      <c r="B6" s="229"/>
      <c r="C6" s="229">
        <f t="shared" ref="C6:C9" si="1">AVERAGE(B27,B48,B69,B90,B111,B132,B153)</f>
        <v>81.38378684807256</v>
      </c>
      <c r="D6" s="229">
        <f t="shared" si="0"/>
        <v>80.662037037037038</v>
      </c>
    </row>
    <row r="7" spans="1:4" ht="24.75" customHeight="1">
      <c r="A7" s="347">
        <v>2011</v>
      </c>
      <c r="B7" s="229"/>
      <c r="C7" s="229">
        <f t="shared" si="1"/>
        <v>81.38378684807256</v>
      </c>
      <c r="D7" s="229">
        <f t="shared" si="0"/>
        <v>80.662037037037038</v>
      </c>
    </row>
    <row r="8" spans="1:4" ht="24.75" customHeight="1">
      <c r="A8" s="347">
        <v>2012</v>
      </c>
      <c r="B8" s="229"/>
      <c r="C8" s="229">
        <f t="shared" si="1"/>
        <v>81.38378684807256</v>
      </c>
      <c r="D8" s="229">
        <f t="shared" si="0"/>
        <v>80.662037037037038</v>
      </c>
    </row>
    <row r="9" spans="1:4" ht="24.75" customHeight="1">
      <c r="A9" s="347">
        <v>2013</v>
      </c>
      <c r="B9" s="229"/>
      <c r="C9" s="229">
        <f t="shared" si="1"/>
        <v>81.38378684807256</v>
      </c>
      <c r="D9" s="229">
        <f t="shared" si="0"/>
        <v>80.662037037037038</v>
      </c>
    </row>
    <row r="10" spans="1:4" ht="24.75" customHeight="1">
      <c r="A10" s="38">
        <v>2014</v>
      </c>
      <c r="B10" s="229">
        <f>AVERAGE(B31,B52,B73,B94,B115,B136,B157,B171)</f>
        <v>77.558035714285708</v>
      </c>
      <c r="C10" s="229">
        <f t="shared" ref="C10:C15" si="2">AVERAGE(B31,B52,B73,B94,B115,B136,B157)</f>
        <v>80.590136054421762</v>
      </c>
      <c r="D10" s="229">
        <f t="shared" ref="D10:D15" si="3">AVERAGE(B31,B52,B94,B115,B136,B157)</f>
        <v>79.7361111111111</v>
      </c>
    </row>
    <row r="11" spans="1:4" ht="24.75" customHeight="1">
      <c r="A11" s="38">
        <v>2015</v>
      </c>
      <c r="B11" s="229"/>
      <c r="C11" s="229">
        <f t="shared" si="2"/>
        <v>80.590136054421762</v>
      </c>
      <c r="D11" s="229">
        <f t="shared" si="3"/>
        <v>79.7361111111111</v>
      </c>
    </row>
    <row r="12" spans="1:4" ht="24.75" customHeight="1">
      <c r="A12" s="38">
        <v>2016</v>
      </c>
      <c r="B12" s="229"/>
      <c r="C12" s="229">
        <f t="shared" si="2"/>
        <v>80.590136054421762</v>
      </c>
      <c r="D12" s="229">
        <f t="shared" si="3"/>
        <v>79.7361111111111</v>
      </c>
    </row>
    <row r="13" spans="1:4" ht="24.75" customHeight="1">
      <c r="A13" s="38">
        <v>2017</v>
      </c>
      <c r="B13" s="229"/>
      <c r="C13" s="229">
        <f t="shared" si="2"/>
        <v>80.590136054421762</v>
      </c>
      <c r="D13" s="229">
        <f t="shared" si="3"/>
        <v>79.7361111111111</v>
      </c>
    </row>
    <row r="14" spans="1:4" ht="24.75" customHeight="1">
      <c r="A14" s="38">
        <v>2018</v>
      </c>
      <c r="B14" s="229"/>
      <c r="C14" s="229">
        <f t="shared" si="2"/>
        <v>80.590136054421762</v>
      </c>
      <c r="D14" s="229">
        <f t="shared" si="3"/>
        <v>79.7361111111111</v>
      </c>
    </row>
    <row r="15" spans="1:4" ht="24.75" customHeight="1">
      <c r="A15" s="38">
        <v>2019</v>
      </c>
      <c r="B15" s="229">
        <f>AVERAGE(B36,B57,B78,B99,B120,B141,B162,B176)</f>
        <v>79.630952380952365</v>
      </c>
      <c r="C15" s="229">
        <f t="shared" si="2"/>
        <v>80.590136054421762</v>
      </c>
      <c r="D15" s="229">
        <f t="shared" si="3"/>
        <v>79.7361111111111</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79"/>
      <c r="AF17" s="79"/>
      <c r="AG17" s="79"/>
      <c r="AH17" s="79"/>
      <c r="AI17" s="79"/>
      <c r="AJ17" s="79"/>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4427</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80">
        <f t="shared" ref="B24:B30" si="4">AVERAGE(E24, H24,K24,N24,Q24,T24,W24,Z24,AC24)</f>
        <v>70.333333333333329</v>
      </c>
      <c r="C24" s="363"/>
      <c r="D24" s="350">
        <v>2007</v>
      </c>
      <c r="E24" s="29">
        <v>50</v>
      </c>
      <c r="F24" s="363"/>
      <c r="G24" s="350">
        <v>2007</v>
      </c>
      <c r="H24" s="422">
        <v>100</v>
      </c>
      <c r="I24" s="363"/>
      <c r="J24" s="350">
        <v>2007</v>
      </c>
      <c r="K24" s="422">
        <v>100</v>
      </c>
      <c r="L24" s="363"/>
      <c r="M24" s="350">
        <v>2007</v>
      </c>
      <c r="N24" s="422">
        <v>100</v>
      </c>
      <c r="O24" s="363"/>
      <c r="P24" s="350">
        <v>2007</v>
      </c>
      <c r="Q24" s="422">
        <v>33</v>
      </c>
      <c r="R24" s="363"/>
      <c r="S24" s="350">
        <v>2007</v>
      </c>
      <c r="T24" s="363">
        <v>50</v>
      </c>
      <c r="U24" s="363"/>
      <c r="V24" s="350">
        <v>2007</v>
      </c>
      <c r="W24" s="29">
        <v>100</v>
      </c>
      <c r="X24" s="363"/>
      <c r="Y24" s="350">
        <v>2007</v>
      </c>
      <c r="Z24" s="29">
        <v>0</v>
      </c>
      <c r="AA24" s="363"/>
      <c r="AB24" s="350">
        <v>2007</v>
      </c>
      <c r="AC24" s="422">
        <v>100</v>
      </c>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80">
        <f t="shared" si="4"/>
        <v>70.333333333333329</v>
      </c>
      <c r="C25" s="363"/>
      <c r="D25" s="350">
        <v>2008</v>
      </c>
      <c r="E25" s="29">
        <v>50</v>
      </c>
      <c r="F25" s="363"/>
      <c r="G25" s="350">
        <v>2008</v>
      </c>
      <c r="H25" s="422">
        <v>100</v>
      </c>
      <c r="I25" s="363"/>
      <c r="J25" s="350">
        <v>2008</v>
      </c>
      <c r="K25" s="422">
        <v>100</v>
      </c>
      <c r="L25" s="363"/>
      <c r="M25" s="350">
        <v>2008</v>
      </c>
      <c r="N25" s="422">
        <v>100</v>
      </c>
      <c r="O25" s="363"/>
      <c r="P25" s="350">
        <v>2008</v>
      </c>
      <c r="Q25" s="422">
        <v>33</v>
      </c>
      <c r="R25" s="363"/>
      <c r="S25" s="350">
        <v>2008</v>
      </c>
      <c r="T25" s="363">
        <v>50</v>
      </c>
      <c r="U25" s="363"/>
      <c r="V25" s="350">
        <v>2008</v>
      </c>
      <c r="W25" s="29">
        <v>100</v>
      </c>
      <c r="X25" s="363"/>
      <c r="Y25" s="350">
        <v>2008</v>
      </c>
      <c r="Z25" s="29">
        <v>0</v>
      </c>
      <c r="AA25" s="363"/>
      <c r="AB25" s="350">
        <v>2008</v>
      </c>
      <c r="AC25" s="422">
        <v>100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80">
        <f t="shared" si="4"/>
        <v>75.888888888888886</v>
      </c>
      <c r="C26" s="363"/>
      <c r="D26" s="350">
        <v>2009</v>
      </c>
      <c r="E26" s="29">
        <v>50</v>
      </c>
      <c r="F26" s="363"/>
      <c r="G26" s="350">
        <v>2009</v>
      </c>
      <c r="H26" s="422">
        <v>100</v>
      </c>
      <c r="I26" s="363"/>
      <c r="J26" s="350">
        <v>2009</v>
      </c>
      <c r="K26" s="422">
        <v>100</v>
      </c>
      <c r="L26" s="363"/>
      <c r="M26" s="350">
        <v>2009</v>
      </c>
      <c r="N26" s="422">
        <v>100</v>
      </c>
      <c r="O26" s="363"/>
      <c r="P26" s="350">
        <v>2009</v>
      </c>
      <c r="Q26" s="422">
        <v>33</v>
      </c>
      <c r="R26" s="363"/>
      <c r="S26" s="350">
        <v>2009</v>
      </c>
      <c r="T26" s="363">
        <v>100</v>
      </c>
      <c r="U26" s="363" t="s">
        <v>4949</v>
      </c>
      <c r="V26" s="350">
        <v>2009</v>
      </c>
      <c r="W26" s="29">
        <v>100</v>
      </c>
      <c r="X26" s="363"/>
      <c r="Y26" s="350">
        <v>2009</v>
      </c>
      <c r="Z26" s="29">
        <v>0</v>
      </c>
      <c r="AA26" s="363"/>
      <c r="AB26" s="350">
        <v>2009</v>
      </c>
      <c r="AC26" s="422">
        <v>100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80">
        <f t="shared" si="4"/>
        <v>75.888888888888886</v>
      </c>
      <c r="C27" s="363"/>
      <c r="D27" s="350">
        <v>2010</v>
      </c>
      <c r="E27" s="29">
        <v>50</v>
      </c>
      <c r="F27" s="363"/>
      <c r="G27" s="350">
        <v>2010</v>
      </c>
      <c r="H27" s="422">
        <v>100</v>
      </c>
      <c r="I27" s="363"/>
      <c r="J27" s="350">
        <v>2010</v>
      </c>
      <c r="K27" s="422">
        <v>100</v>
      </c>
      <c r="L27" s="363"/>
      <c r="M27" s="350">
        <v>2010</v>
      </c>
      <c r="N27" s="422">
        <v>100</v>
      </c>
      <c r="O27" s="363"/>
      <c r="P27" s="350">
        <v>2010</v>
      </c>
      <c r="Q27" s="422">
        <v>33</v>
      </c>
      <c r="R27" s="363"/>
      <c r="S27" s="350">
        <v>2010</v>
      </c>
      <c r="T27" s="421">
        <v>100</v>
      </c>
      <c r="U27" s="363"/>
      <c r="V27" s="350">
        <v>2010</v>
      </c>
      <c r="W27" s="29">
        <v>100</v>
      </c>
      <c r="X27" s="363"/>
      <c r="Y27" s="350">
        <v>2010</v>
      </c>
      <c r="Z27" s="29">
        <v>0</v>
      </c>
      <c r="AA27" s="363"/>
      <c r="AB27" s="350">
        <v>2010</v>
      </c>
      <c r="AC27" s="422">
        <v>100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80">
        <f t="shared" si="4"/>
        <v>75.888888888888886</v>
      </c>
      <c r="C28" s="363"/>
      <c r="D28" s="350">
        <v>2011</v>
      </c>
      <c r="E28" s="29">
        <v>50</v>
      </c>
      <c r="F28" s="363"/>
      <c r="G28" s="350">
        <v>2011</v>
      </c>
      <c r="H28" s="422">
        <v>100</v>
      </c>
      <c r="I28" s="363"/>
      <c r="J28" s="350">
        <v>2011</v>
      </c>
      <c r="K28" s="422">
        <v>100</v>
      </c>
      <c r="L28" s="363"/>
      <c r="M28" s="350">
        <v>2011</v>
      </c>
      <c r="N28" s="422">
        <v>100</v>
      </c>
      <c r="O28" s="363"/>
      <c r="P28" s="350">
        <v>2011</v>
      </c>
      <c r="Q28" s="422">
        <v>33</v>
      </c>
      <c r="R28" s="363"/>
      <c r="S28" s="350">
        <v>2011</v>
      </c>
      <c r="T28" s="421">
        <v>100</v>
      </c>
      <c r="U28" s="363"/>
      <c r="V28" s="350">
        <v>2011</v>
      </c>
      <c r="W28" s="29">
        <v>100</v>
      </c>
      <c r="X28" s="363"/>
      <c r="Y28" s="350">
        <v>2011</v>
      </c>
      <c r="Z28" s="29">
        <v>0</v>
      </c>
      <c r="AA28" s="363"/>
      <c r="AB28" s="350">
        <v>2011</v>
      </c>
      <c r="AC28" s="422">
        <v>100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80">
        <f t="shared" si="4"/>
        <v>75.888888888888886</v>
      </c>
      <c r="C29" s="363"/>
      <c r="D29" s="350">
        <v>2012</v>
      </c>
      <c r="E29" s="29">
        <v>50</v>
      </c>
      <c r="F29" s="363"/>
      <c r="G29" s="350">
        <v>2012</v>
      </c>
      <c r="H29" s="422">
        <v>100</v>
      </c>
      <c r="I29" s="363"/>
      <c r="J29" s="350">
        <v>2012</v>
      </c>
      <c r="K29" s="422">
        <v>100</v>
      </c>
      <c r="L29" s="363"/>
      <c r="M29" s="350">
        <v>2012</v>
      </c>
      <c r="N29" s="422">
        <v>100</v>
      </c>
      <c r="O29" s="363"/>
      <c r="P29" s="350">
        <v>2012</v>
      </c>
      <c r="Q29" s="422">
        <v>33</v>
      </c>
      <c r="R29" s="363"/>
      <c r="S29" s="350">
        <v>2012</v>
      </c>
      <c r="T29" s="421">
        <v>100</v>
      </c>
      <c r="U29" s="363"/>
      <c r="V29" s="350">
        <v>2012</v>
      </c>
      <c r="W29" s="29">
        <v>100</v>
      </c>
      <c r="X29" s="363"/>
      <c r="Y29" s="350">
        <v>2012</v>
      </c>
      <c r="Z29" s="29">
        <v>0</v>
      </c>
      <c r="AA29" s="363"/>
      <c r="AB29" s="350">
        <v>2012</v>
      </c>
      <c r="AC29" s="422">
        <v>100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80">
        <f t="shared" si="4"/>
        <v>75.888888888888886</v>
      </c>
      <c r="C30" s="363"/>
      <c r="D30" s="350">
        <v>2013</v>
      </c>
      <c r="E30" s="29">
        <v>50</v>
      </c>
      <c r="F30" s="363"/>
      <c r="G30" s="350">
        <v>2013</v>
      </c>
      <c r="H30" s="422">
        <v>100</v>
      </c>
      <c r="I30" s="363"/>
      <c r="J30" s="350">
        <v>2013</v>
      </c>
      <c r="K30" s="422">
        <v>100</v>
      </c>
      <c r="L30" s="363"/>
      <c r="M30" s="350">
        <v>2013</v>
      </c>
      <c r="N30" s="422">
        <v>100</v>
      </c>
      <c r="O30" s="363"/>
      <c r="P30" s="350">
        <v>2013</v>
      </c>
      <c r="Q30" s="422">
        <v>33</v>
      </c>
      <c r="R30" s="363"/>
      <c r="S30" s="350">
        <v>2013</v>
      </c>
      <c r="T30" s="421">
        <v>100</v>
      </c>
      <c r="U30" s="363"/>
      <c r="V30" s="350">
        <v>2013</v>
      </c>
      <c r="W30" s="29">
        <v>100</v>
      </c>
      <c r="X30" s="363"/>
      <c r="Y30" s="350">
        <v>2013</v>
      </c>
      <c r="Z30" s="29">
        <v>0</v>
      </c>
      <c r="AA30" s="363"/>
      <c r="AB30" s="350">
        <v>2013</v>
      </c>
      <c r="AC30" s="422">
        <v>100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80">
        <f t="shared" ref="B31:B36" si="5">AVERAGE(E31, H31,K31,N31,Q31,T31,W31,Z31,AC31)</f>
        <v>75.888888888888886</v>
      </c>
      <c r="C31" s="39"/>
      <c r="D31" s="43">
        <v>2014</v>
      </c>
      <c r="E31" s="29">
        <v>50</v>
      </c>
      <c r="F31" s="10" t="s">
        <v>562</v>
      </c>
      <c r="G31" s="43">
        <v>2014</v>
      </c>
      <c r="H31" s="19">
        <v>100</v>
      </c>
      <c r="I31" s="10"/>
      <c r="J31" s="43">
        <v>2014</v>
      </c>
      <c r="K31" s="19">
        <v>100</v>
      </c>
      <c r="L31" s="10"/>
      <c r="M31" s="43">
        <v>2014</v>
      </c>
      <c r="N31" s="19">
        <v>100</v>
      </c>
      <c r="O31" s="10"/>
      <c r="P31" s="43">
        <v>2014</v>
      </c>
      <c r="Q31" s="19">
        <v>33</v>
      </c>
      <c r="R31" s="10" t="s">
        <v>561</v>
      </c>
      <c r="S31" s="43">
        <v>2014</v>
      </c>
      <c r="T31" s="29">
        <v>100</v>
      </c>
      <c r="U31" s="10" t="s">
        <v>560</v>
      </c>
      <c r="V31" s="43">
        <v>2014</v>
      </c>
      <c r="W31" s="29">
        <v>100</v>
      </c>
      <c r="X31" s="10" t="s">
        <v>559</v>
      </c>
      <c r="Y31" s="350">
        <v>2014</v>
      </c>
      <c r="Z31" s="29">
        <v>0</v>
      </c>
      <c r="AA31" s="10"/>
      <c r="AB31" s="350">
        <v>2014</v>
      </c>
      <c r="AC31" s="19">
        <v>100</v>
      </c>
      <c r="AD31" s="11"/>
    </row>
    <row r="32" spans="1:81" ht="24.75" customHeight="1">
      <c r="A32" s="43">
        <v>2015</v>
      </c>
      <c r="B32" s="80">
        <f t="shared" si="5"/>
        <v>75.888888888888886</v>
      </c>
      <c r="C32" s="39"/>
      <c r="D32" s="43">
        <v>2015</v>
      </c>
      <c r="E32" s="19">
        <v>50</v>
      </c>
      <c r="F32" s="10"/>
      <c r="G32" s="43">
        <v>2015</v>
      </c>
      <c r="H32" s="19">
        <v>100</v>
      </c>
      <c r="I32" s="10"/>
      <c r="J32" s="43">
        <v>2015</v>
      </c>
      <c r="K32" s="19">
        <v>100</v>
      </c>
      <c r="L32" s="10"/>
      <c r="M32" s="43">
        <v>2015</v>
      </c>
      <c r="N32" s="19">
        <v>100</v>
      </c>
      <c r="O32" s="10"/>
      <c r="P32" s="43">
        <v>2015</v>
      </c>
      <c r="Q32" s="19">
        <v>33</v>
      </c>
      <c r="R32" s="10"/>
      <c r="S32" s="43">
        <v>2015</v>
      </c>
      <c r="T32" s="29">
        <v>100</v>
      </c>
      <c r="U32" s="10"/>
      <c r="V32" s="43">
        <v>2015</v>
      </c>
      <c r="W32" s="29">
        <v>100</v>
      </c>
      <c r="X32" s="10"/>
      <c r="Y32" s="350">
        <v>2015</v>
      </c>
      <c r="Z32" s="29">
        <v>0</v>
      </c>
      <c r="AA32" s="10"/>
      <c r="AB32" s="350">
        <v>2015</v>
      </c>
      <c r="AC32" s="19">
        <v>100</v>
      </c>
      <c r="AD32" s="11"/>
    </row>
    <row r="33" spans="1:81" ht="24.75" customHeight="1">
      <c r="A33" s="43">
        <v>2016</v>
      </c>
      <c r="B33" s="80">
        <f t="shared" si="5"/>
        <v>75.888888888888886</v>
      </c>
      <c r="C33" s="39"/>
      <c r="D33" s="43">
        <v>2016</v>
      </c>
      <c r="E33" s="19">
        <v>50</v>
      </c>
      <c r="F33" s="10"/>
      <c r="G33" s="43">
        <v>2016</v>
      </c>
      <c r="H33" s="19">
        <v>100</v>
      </c>
      <c r="I33" s="10"/>
      <c r="J33" s="43">
        <v>2016</v>
      </c>
      <c r="K33" s="19">
        <v>100</v>
      </c>
      <c r="L33" s="10"/>
      <c r="M33" s="43">
        <v>2016</v>
      </c>
      <c r="N33" s="19">
        <v>100</v>
      </c>
      <c r="O33" s="10"/>
      <c r="P33" s="43">
        <v>2016</v>
      </c>
      <c r="Q33" s="19">
        <v>33</v>
      </c>
      <c r="R33" s="10"/>
      <c r="S33" s="43">
        <v>2016</v>
      </c>
      <c r="T33" s="29">
        <v>100</v>
      </c>
      <c r="U33" s="10"/>
      <c r="V33" s="43">
        <v>2016</v>
      </c>
      <c r="W33" s="29">
        <v>100</v>
      </c>
      <c r="X33" s="10"/>
      <c r="Y33" s="350">
        <v>2016</v>
      </c>
      <c r="Z33" s="29">
        <v>0</v>
      </c>
      <c r="AA33" s="10"/>
      <c r="AB33" s="350">
        <v>2016</v>
      </c>
      <c r="AC33" s="19">
        <v>100</v>
      </c>
      <c r="AD33" s="11"/>
    </row>
    <row r="34" spans="1:81" ht="24.75" customHeight="1">
      <c r="A34" s="43">
        <v>2017</v>
      </c>
      <c r="B34" s="80">
        <f t="shared" si="5"/>
        <v>75.888888888888886</v>
      </c>
      <c r="C34" s="39"/>
      <c r="D34" s="43">
        <v>2017</v>
      </c>
      <c r="E34" s="19">
        <v>50</v>
      </c>
      <c r="F34" s="10"/>
      <c r="G34" s="43">
        <v>2017</v>
      </c>
      <c r="H34" s="19">
        <v>100</v>
      </c>
      <c r="I34" s="10"/>
      <c r="J34" s="43">
        <v>2017</v>
      </c>
      <c r="K34" s="19">
        <v>100</v>
      </c>
      <c r="L34" s="10"/>
      <c r="M34" s="43">
        <v>2017</v>
      </c>
      <c r="N34" s="19">
        <v>100</v>
      </c>
      <c r="O34" s="10"/>
      <c r="P34" s="43">
        <v>2017</v>
      </c>
      <c r="Q34" s="19">
        <v>33</v>
      </c>
      <c r="R34" s="10"/>
      <c r="S34" s="43">
        <v>2017</v>
      </c>
      <c r="T34" s="29">
        <v>100</v>
      </c>
      <c r="U34" s="10"/>
      <c r="V34" s="43">
        <v>2017</v>
      </c>
      <c r="W34" s="29">
        <v>100</v>
      </c>
      <c r="X34" s="10"/>
      <c r="Y34" s="350">
        <v>2017</v>
      </c>
      <c r="Z34" s="29">
        <v>0</v>
      </c>
      <c r="AA34" s="10"/>
      <c r="AB34" s="350">
        <v>2017</v>
      </c>
      <c r="AC34" s="19">
        <v>100</v>
      </c>
      <c r="AD34" s="11"/>
    </row>
    <row r="35" spans="1:81" ht="24.75" customHeight="1">
      <c r="A35" s="43">
        <v>2018</v>
      </c>
      <c r="B35" s="80">
        <f t="shared" si="5"/>
        <v>75.888888888888886</v>
      </c>
      <c r="C35" s="39"/>
      <c r="D35" s="43">
        <v>2018</v>
      </c>
      <c r="E35" s="19">
        <v>50</v>
      </c>
      <c r="F35" s="10"/>
      <c r="G35" s="43">
        <v>2018</v>
      </c>
      <c r="H35" s="19">
        <v>100</v>
      </c>
      <c r="I35" s="10"/>
      <c r="J35" s="43">
        <v>2018</v>
      </c>
      <c r="K35" s="19">
        <v>100</v>
      </c>
      <c r="L35" s="10"/>
      <c r="M35" s="43">
        <v>2018</v>
      </c>
      <c r="N35" s="19">
        <v>100</v>
      </c>
      <c r="O35" s="10"/>
      <c r="P35" s="43">
        <v>2018</v>
      </c>
      <c r="Q35" s="19">
        <v>33</v>
      </c>
      <c r="R35" s="10"/>
      <c r="S35" s="43">
        <v>2018</v>
      </c>
      <c r="T35" s="29">
        <v>100</v>
      </c>
      <c r="U35" s="10"/>
      <c r="V35" s="43">
        <v>2018</v>
      </c>
      <c r="W35" s="29">
        <v>100</v>
      </c>
      <c r="X35" s="10"/>
      <c r="Y35" s="350">
        <v>2018</v>
      </c>
      <c r="Z35" s="29">
        <v>0</v>
      </c>
      <c r="AA35" s="10"/>
      <c r="AB35" s="350">
        <v>2018</v>
      </c>
      <c r="AC35" s="19">
        <v>100</v>
      </c>
      <c r="AD35" s="11"/>
    </row>
    <row r="36" spans="1:81" ht="24.75" customHeight="1">
      <c r="A36" s="43">
        <v>2019</v>
      </c>
      <c r="B36" s="80">
        <f t="shared" si="5"/>
        <v>75.888888888888886</v>
      </c>
      <c r="C36" s="39"/>
      <c r="D36" s="43">
        <v>2019</v>
      </c>
      <c r="E36" s="19">
        <v>50</v>
      </c>
      <c r="F36" s="10"/>
      <c r="G36" s="43">
        <v>2019</v>
      </c>
      <c r="H36" s="19">
        <v>100</v>
      </c>
      <c r="I36" s="10"/>
      <c r="J36" s="43">
        <v>2019</v>
      </c>
      <c r="K36" s="19">
        <v>100</v>
      </c>
      <c r="L36" s="10"/>
      <c r="M36" s="43">
        <v>2019</v>
      </c>
      <c r="N36" s="19">
        <v>100</v>
      </c>
      <c r="O36" s="10"/>
      <c r="P36" s="43">
        <v>2019</v>
      </c>
      <c r="Q36" s="19">
        <v>33</v>
      </c>
      <c r="R36" s="10"/>
      <c r="S36" s="43">
        <v>2019</v>
      </c>
      <c r="T36" s="29">
        <v>100</v>
      </c>
      <c r="U36" s="10"/>
      <c r="V36" s="43">
        <v>2019</v>
      </c>
      <c r="W36" s="29">
        <v>100</v>
      </c>
      <c r="X36" s="10"/>
      <c r="Y36" s="350">
        <v>2019</v>
      </c>
      <c r="Z36" s="29">
        <v>0</v>
      </c>
      <c r="AA36" s="10"/>
      <c r="AB36" s="350">
        <v>2019</v>
      </c>
      <c r="AC36" s="19">
        <v>100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2872</v>
      </c>
      <c r="X42" s="580"/>
      <c r="Y42" s="350" t="s">
        <v>81</v>
      </c>
      <c r="Z42" s="580" t="s">
        <v>239</v>
      </c>
      <c r="AA42" s="580"/>
      <c r="AB42" s="350" t="s">
        <v>81</v>
      </c>
      <c r="AC42" s="580" t="s">
        <v>2496</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4410</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80">
        <f t="shared" ref="B45:B51" si="6">AVERAGE(E45,H45,K45,T45,AF45,AO45,AU45,AX45,AR45)</f>
        <v>93.5</v>
      </c>
      <c r="C45" s="363"/>
      <c r="D45" s="350">
        <v>2007</v>
      </c>
      <c r="E45" s="422">
        <v>100</v>
      </c>
      <c r="F45" s="363"/>
      <c r="G45" s="350">
        <v>2007</v>
      </c>
      <c r="H45" s="363">
        <v>75</v>
      </c>
      <c r="I45" s="363" t="s">
        <v>4951</v>
      </c>
      <c r="J45" s="350">
        <v>2007</v>
      </c>
      <c r="K45" s="422">
        <v>100</v>
      </c>
      <c r="L45" s="363"/>
      <c r="M45" s="350">
        <v>2007</v>
      </c>
      <c r="N45" s="422">
        <v>100</v>
      </c>
      <c r="O45" s="363"/>
      <c r="P45" s="350">
        <v>2007</v>
      </c>
      <c r="Q45" s="422">
        <v>100</v>
      </c>
      <c r="R45" s="363"/>
      <c r="S45" s="350">
        <v>2007</v>
      </c>
      <c r="T45" s="422">
        <v>100</v>
      </c>
      <c r="U45" s="363"/>
      <c r="V45" s="350">
        <v>2007</v>
      </c>
      <c r="W45" s="422">
        <v>100</v>
      </c>
      <c r="X45" s="363"/>
      <c r="Y45" s="350">
        <v>2007</v>
      </c>
      <c r="Z45" s="422">
        <v>100</v>
      </c>
      <c r="AA45" s="363"/>
      <c r="AB45" s="350">
        <v>2007</v>
      </c>
      <c r="AC45" s="422">
        <v>100</v>
      </c>
      <c r="AD45" s="363"/>
      <c r="AE45" s="350">
        <v>2007</v>
      </c>
      <c r="AF45" s="243">
        <f t="shared" ref="AF45:AF51" si="7">0.67*AI45+0.33*AL45</f>
        <v>66.5</v>
      </c>
      <c r="AG45" s="363"/>
      <c r="AH45" s="350">
        <v>2007</v>
      </c>
      <c r="AI45" s="422">
        <v>50</v>
      </c>
      <c r="AJ45" s="363"/>
      <c r="AK45" s="350">
        <v>2007</v>
      </c>
      <c r="AL45" s="422">
        <v>100</v>
      </c>
      <c r="AM45" s="363"/>
      <c r="AN45" s="350">
        <v>2007</v>
      </c>
      <c r="AO45" s="422">
        <v>100</v>
      </c>
      <c r="AP45" s="363"/>
      <c r="AQ45" s="350">
        <v>2007</v>
      </c>
      <c r="AR45" s="422">
        <v>100</v>
      </c>
      <c r="AS45" s="363"/>
      <c r="AT45" s="350">
        <v>2007</v>
      </c>
      <c r="AU45" s="422">
        <v>100</v>
      </c>
      <c r="AV45" s="363"/>
      <c r="AW45" s="350">
        <v>2007</v>
      </c>
      <c r="AX45" s="422">
        <v>100</v>
      </c>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80">
        <f t="shared" si="6"/>
        <v>93.5</v>
      </c>
      <c r="C46" s="363"/>
      <c r="D46" s="350">
        <v>2008</v>
      </c>
      <c r="E46" s="422">
        <v>100</v>
      </c>
      <c r="F46" s="363"/>
      <c r="G46" s="350">
        <v>2008</v>
      </c>
      <c r="H46" s="421">
        <v>75</v>
      </c>
      <c r="I46" s="363"/>
      <c r="J46" s="350">
        <v>2008</v>
      </c>
      <c r="K46" s="422">
        <v>100</v>
      </c>
      <c r="L46" s="363"/>
      <c r="M46" s="350">
        <v>2008</v>
      </c>
      <c r="N46" s="422">
        <v>100</v>
      </c>
      <c r="O46" s="363"/>
      <c r="P46" s="350">
        <v>2008</v>
      </c>
      <c r="Q46" s="422">
        <v>100</v>
      </c>
      <c r="R46" s="363"/>
      <c r="S46" s="350">
        <v>2008</v>
      </c>
      <c r="T46" s="422">
        <v>100</v>
      </c>
      <c r="U46" s="363"/>
      <c r="V46" s="350">
        <v>2008</v>
      </c>
      <c r="W46" s="422">
        <v>100</v>
      </c>
      <c r="X46" s="363"/>
      <c r="Y46" s="350">
        <v>2008</v>
      </c>
      <c r="Z46" s="422">
        <v>100</v>
      </c>
      <c r="AA46" s="363"/>
      <c r="AB46" s="350">
        <v>2008</v>
      </c>
      <c r="AC46" s="422">
        <v>100</v>
      </c>
      <c r="AD46" s="363"/>
      <c r="AE46" s="350">
        <v>2008</v>
      </c>
      <c r="AF46" s="243">
        <f t="shared" si="7"/>
        <v>66.5</v>
      </c>
      <c r="AG46" s="363"/>
      <c r="AH46" s="350">
        <v>2008</v>
      </c>
      <c r="AI46" s="422">
        <v>50</v>
      </c>
      <c r="AJ46" s="363"/>
      <c r="AK46" s="350">
        <v>2008</v>
      </c>
      <c r="AL46" s="422">
        <v>100</v>
      </c>
      <c r="AM46" s="363"/>
      <c r="AN46" s="350">
        <v>2008</v>
      </c>
      <c r="AO46" s="422">
        <v>100</v>
      </c>
      <c r="AP46" s="363"/>
      <c r="AQ46" s="350">
        <v>2008</v>
      </c>
      <c r="AR46" s="422">
        <v>100</v>
      </c>
      <c r="AS46" s="363"/>
      <c r="AT46" s="350">
        <v>2008</v>
      </c>
      <c r="AU46" s="422">
        <v>100</v>
      </c>
      <c r="AV46" s="363"/>
      <c r="AW46" s="350">
        <v>2008</v>
      </c>
      <c r="AX46" s="422">
        <v>100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80">
        <f t="shared" si="6"/>
        <v>93.5</v>
      </c>
      <c r="C47" s="363"/>
      <c r="D47" s="350">
        <v>2009</v>
      </c>
      <c r="E47" s="422">
        <v>100</v>
      </c>
      <c r="F47" s="363"/>
      <c r="G47" s="350">
        <v>2009</v>
      </c>
      <c r="H47" s="421">
        <v>75</v>
      </c>
      <c r="I47" s="363"/>
      <c r="J47" s="350">
        <v>2009</v>
      </c>
      <c r="K47" s="422">
        <v>100</v>
      </c>
      <c r="L47" s="363"/>
      <c r="M47" s="350">
        <v>2009</v>
      </c>
      <c r="N47" s="422">
        <v>100</v>
      </c>
      <c r="O47" s="363"/>
      <c r="P47" s="350">
        <v>2009</v>
      </c>
      <c r="Q47" s="422">
        <v>100</v>
      </c>
      <c r="R47" s="363"/>
      <c r="S47" s="350">
        <v>2009</v>
      </c>
      <c r="T47" s="422">
        <v>100</v>
      </c>
      <c r="U47" s="363"/>
      <c r="V47" s="350">
        <v>2009</v>
      </c>
      <c r="W47" s="422">
        <v>100</v>
      </c>
      <c r="X47" s="363"/>
      <c r="Y47" s="350">
        <v>2009</v>
      </c>
      <c r="Z47" s="422">
        <v>100</v>
      </c>
      <c r="AA47" s="363"/>
      <c r="AB47" s="350">
        <v>2009</v>
      </c>
      <c r="AC47" s="422">
        <v>100</v>
      </c>
      <c r="AD47" s="363"/>
      <c r="AE47" s="350">
        <v>2009</v>
      </c>
      <c r="AF47" s="243">
        <f t="shared" si="7"/>
        <v>66.5</v>
      </c>
      <c r="AG47" s="363"/>
      <c r="AH47" s="350">
        <v>2009</v>
      </c>
      <c r="AI47" s="422">
        <v>50</v>
      </c>
      <c r="AJ47" s="363"/>
      <c r="AK47" s="350">
        <v>2009</v>
      </c>
      <c r="AL47" s="422">
        <v>100</v>
      </c>
      <c r="AM47" s="363"/>
      <c r="AN47" s="350">
        <v>2009</v>
      </c>
      <c r="AO47" s="422">
        <v>100</v>
      </c>
      <c r="AP47" s="363"/>
      <c r="AQ47" s="350">
        <v>2009</v>
      </c>
      <c r="AR47" s="422">
        <v>100</v>
      </c>
      <c r="AS47" s="363"/>
      <c r="AT47" s="350">
        <v>2009</v>
      </c>
      <c r="AU47" s="422">
        <v>100</v>
      </c>
      <c r="AV47" s="363"/>
      <c r="AW47" s="350">
        <v>2009</v>
      </c>
      <c r="AX47" s="422">
        <v>100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80">
        <f t="shared" si="6"/>
        <v>93.5</v>
      </c>
      <c r="C48" s="363"/>
      <c r="D48" s="350">
        <v>2010</v>
      </c>
      <c r="E48" s="422">
        <v>100</v>
      </c>
      <c r="F48" s="363"/>
      <c r="G48" s="350">
        <v>2010</v>
      </c>
      <c r="H48" s="421">
        <v>75</v>
      </c>
      <c r="I48" s="363"/>
      <c r="J48" s="350">
        <v>2010</v>
      </c>
      <c r="K48" s="422">
        <v>100</v>
      </c>
      <c r="L48" s="363"/>
      <c r="M48" s="350">
        <v>2010</v>
      </c>
      <c r="N48" s="422">
        <v>100</v>
      </c>
      <c r="O48" s="363"/>
      <c r="P48" s="350">
        <v>2010</v>
      </c>
      <c r="Q48" s="422">
        <v>100</v>
      </c>
      <c r="R48" s="363"/>
      <c r="S48" s="350">
        <v>2010</v>
      </c>
      <c r="T48" s="422">
        <v>100</v>
      </c>
      <c r="U48" s="363"/>
      <c r="V48" s="350">
        <v>2010</v>
      </c>
      <c r="W48" s="422">
        <v>100</v>
      </c>
      <c r="X48" s="363"/>
      <c r="Y48" s="350">
        <v>2010</v>
      </c>
      <c r="Z48" s="422">
        <v>100</v>
      </c>
      <c r="AA48" s="363"/>
      <c r="AB48" s="350">
        <v>2010</v>
      </c>
      <c r="AC48" s="422">
        <v>100</v>
      </c>
      <c r="AD48" s="363"/>
      <c r="AE48" s="350">
        <v>2010</v>
      </c>
      <c r="AF48" s="243">
        <f t="shared" si="7"/>
        <v>66.5</v>
      </c>
      <c r="AG48" s="363"/>
      <c r="AH48" s="350">
        <v>2010</v>
      </c>
      <c r="AI48" s="422">
        <v>50</v>
      </c>
      <c r="AJ48" s="363"/>
      <c r="AK48" s="350">
        <v>2010</v>
      </c>
      <c r="AL48" s="422">
        <v>100</v>
      </c>
      <c r="AM48" s="363"/>
      <c r="AN48" s="350">
        <v>2010</v>
      </c>
      <c r="AO48" s="422">
        <v>100</v>
      </c>
      <c r="AP48" s="363"/>
      <c r="AQ48" s="350">
        <v>2010</v>
      </c>
      <c r="AR48" s="422">
        <v>100</v>
      </c>
      <c r="AS48" s="363"/>
      <c r="AT48" s="350">
        <v>2010</v>
      </c>
      <c r="AU48" s="422">
        <v>100</v>
      </c>
      <c r="AV48" s="363"/>
      <c r="AW48" s="350">
        <v>2010</v>
      </c>
      <c r="AX48" s="422">
        <v>100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80">
        <f t="shared" si="6"/>
        <v>93.5</v>
      </c>
      <c r="C49" s="363"/>
      <c r="D49" s="350">
        <v>2011</v>
      </c>
      <c r="E49" s="422">
        <v>100</v>
      </c>
      <c r="F49" s="363"/>
      <c r="G49" s="350">
        <v>2011</v>
      </c>
      <c r="H49" s="421">
        <v>75</v>
      </c>
      <c r="I49" s="363" t="s">
        <v>4950</v>
      </c>
      <c r="J49" s="350">
        <v>2011</v>
      </c>
      <c r="K49" s="422">
        <v>100</v>
      </c>
      <c r="L49" s="363"/>
      <c r="M49" s="350">
        <v>2011</v>
      </c>
      <c r="N49" s="422">
        <v>100</v>
      </c>
      <c r="O49" s="363"/>
      <c r="P49" s="350">
        <v>2011</v>
      </c>
      <c r="Q49" s="422">
        <v>100</v>
      </c>
      <c r="R49" s="363"/>
      <c r="S49" s="350">
        <v>2011</v>
      </c>
      <c r="T49" s="422">
        <v>100</v>
      </c>
      <c r="U49" s="363"/>
      <c r="V49" s="350">
        <v>2011</v>
      </c>
      <c r="W49" s="422">
        <v>100</v>
      </c>
      <c r="X49" s="363"/>
      <c r="Y49" s="350">
        <v>2011</v>
      </c>
      <c r="Z49" s="422">
        <v>100</v>
      </c>
      <c r="AA49" s="363"/>
      <c r="AB49" s="350">
        <v>2011</v>
      </c>
      <c r="AC49" s="422">
        <v>100</v>
      </c>
      <c r="AD49" s="363"/>
      <c r="AE49" s="350">
        <v>2011</v>
      </c>
      <c r="AF49" s="243">
        <f t="shared" si="7"/>
        <v>66.5</v>
      </c>
      <c r="AG49" s="363"/>
      <c r="AH49" s="350">
        <v>2011</v>
      </c>
      <c r="AI49" s="422">
        <v>50</v>
      </c>
      <c r="AJ49" s="363"/>
      <c r="AK49" s="350">
        <v>2011</v>
      </c>
      <c r="AL49" s="422">
        <v>100</v>
      </c>
      <c r="AM49" s="363"/>
      <c r="AN49" s="350">
        <v>2011</v>
      </c>
      <c r="AO49" s="422">
        <v>100</v>
      </c>
      <c r="AP49" s="363"/>
      <c r="AQ49" s="350">
        <v>2011</v>
      </c>
      <c r="AR49" s="422">
        <v>100</v>
      </c>
      <c r="AS49" s="363"/>
      <c r="AT49" s="350">
        <v>2011</v>
      </c>
      <c r="AU49" s="422">
        <v>100</v>
      </c>
      <c r="AV49" s="363"/>
      <c r="AW49" s="350">
        <v>2011</v>
      </c>
      <c r="AX49" s="422">
        <v>100</v>
      </c>
      <c r="AY49" s="363" t="s">
        <v>4953</v>
      </c>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80">
        <f t="shared" si="6"/>
        <v>93.5</v>
      </c>
      <c r="C50" s="363"/>
      <c r="D50" s="350">
        <v>2012</v>
      </c>
      <c r="E50" s="422">
        <v>100</v>
      </c>
      <c r="F50" s="363"/>
      <c r="G50" s="350">
        <v>2012</v>
      </c>
      <c r="H50" s="421">
        <v>75</v>
      </c>
      <c r="I50" s="363"/>
      <c r="J50" s="350">
        <v>2012</v>
      </c>
      <c r="K50" s="422">
        <v>100</v>
      </c>
      <c r="L50" s="363"/>
      <c r="M50" s="350">
        <v>2012</v>
      </c>
      <c r="N50" s="422">
        <v>100</v>
      </c>
      <c r="O50" s="363"/>
      <c r="P50" s="350">
        <v>2012</v>
      </c>
      <c r="Q50" s="422">
        <v>100</v>
      </c>
      <c r="R50" s="363"/>
      <c r="S50" s="350">
        <v>2012</v>
      </c>
      <c r="T50" s="422">
        <v>100</v>
      </c>
      <c r="U50" s="363"/>
      <c r="V50" s="350">
        <v>2012</v>
      </c>
      <c r="W50" s="422">
        <v>100</v>
      </c>
      <c r="X50" s="363"/>
      <c r="Y50" s="350">
        <v>2012</v>
      </c>
      <c r="Z50" s="422">
        <v>100</v>
      </c>
      <c r="AA50" s="363"/>
      <c r="AB50" s="350">
        <v>2012</v>
      </c>
      <c r="AC50" s="422">
        <v>100</v>
      </c>
      <c r="AD50" s="363"/>
      <c r="AE50" s="350">
        <v>2012</v>
      </c>
      <c r="AF50" s="243">
        <f t="shared" si="7"/>
        <v>66.5</v>
      </c>
      <c r="AG50" s="363"/>
      <c r="AH50" s="350">
        <v>2012</v>
      </c>
      <c r="AI50" s="422">
        <v>50</v>
      </c>
      <c r="AJ50" s="363"/>
      <c r="AK50" s="350">
        <v>2012</v>
      </c>
      <c r="AL50" s="422">
        <v>100</v>
      </c>
      <c r="AM50" s="363"/>
      <c r="AN50" s="350">
        <v>2012</v>
      </c>
      <c r="AO50" s="422">
        <v>100</v>
      </c>
      <c r="AP50" s="363"/>
      <c r="AQ50" s="350">
        <v>2012</v>
      </c>
      <c r="AR50" s="422">
        <v>100</v>
      </c>
      <c r="AS50" s="363"/>
      <c r="AT50" s="350">
        <v>2012</v>
      </c>
      <c r="AU50" s="422">
        <v>100</v>
      </c>
      <c r="AV50" s="363"/>
      <c r="AW50" s="350">
        <v>2012</v>
      </c>
      <c r="AX50" s="422">
        <v>100</v>
      </c>
      <c r="AY50" s="363" t="s">
        <v>555</v>
      </c>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80">
        <f t="shared" si="6"/>
        <v>93.5</v>
      </c>
      <c r="C51" s="363"/>
      <c r="D51" s="350">
        <v>2013</v>
      </c>
      <c r="E51" s="422">
        <v>100</v>
      </c>
      <c r="F51" s="363"/>
      <c r="G51" s="350">
        <v>2013</v>
      </c>
      <c r="H51" s="421">
        <v>75</v>
      </c>
      <c r="I51" s="363" t="s">
        <v>4952</v>
      </c>
      <c r="J51" s="350">
        <v>2013</v>
      </c>
      <c r="K51" s="422">
        <v>100</v>
      </c>
      <c r="L51" s="363"/>
      <c r="M51" s="350">
        <v>2013</v>
      </c>
      <c r="N51" s="422">
        <v>100</v>
      </c>
      <c r="O51" s="363"/>
      <c r="P51" s="350">
        <v>2013</v>
      </c>
      <c r="Q51" s="422">
        <v>100</v>
      </c>
      <c r="R51" s="363"/>
      <c r="S51" s="350">
        <v>2013</v>
      </c>
      <c r="T51" s="422">
        <v>100</v>
      </c>
      <c r="U51" s="363"/>
      <c r="V51" s="350">
        <v>2013</v>
      </c>
      <c r="W51" s="422">
        <v>100</v>
      </c>
      <c r="X51" s="363"/>
      <c r="Y51" s="350">
        <v>2013</v>
      </c>
      <c r="Z51" s="422">
        <v>100</v>
      </c>
      <c r="AA51" s="363"/>
      <c r="AB51" s="350">
        <v>2013</v>
      </c>
      <c r="AC51" s="422">
        <v>100</v>
      </c>
      <c r="AD51" s="363"/>
      <c r="AE51" s="350">
        <v>2013</v>
      </c>
      <c r="AF51" s="243">
        <f t="shared" si="7"/>
        <v>66.5</v>
      </c>
      <c r="AG51" s="363"/>
      <c r="AH51" s="350">
        <v>2013</v>
      </c>
      <c r="AI51" s="422">
        <v>50</v>
      </c>
      <c r="AJ51" s="363"/>
      <c r="AK51" s="350">
        <v>2013</v>
      </c>
      <c r="AL51" s="422">
        <v>100</v>
      </c>
      <c r="AM51" s="363"/>
      <c r="AN51" s="350">
        <v>2013</v>
      </c>
      <c r="AO51" s="422">
        <v>100</v>
      </c>
      <c r="AP51" s="363"/>
      <c r="AQ51" s="350">
        <v>2013</v>
      </c>
      <c r="AR51" s="422">
        <v>100</v>
      </c>
      <c r="AS51" s="363"/>
      <c r="AT51" s="350">
        <v>2013</v>
      </c>
      <c r="AU51" s="422">
        <v>100</v>
      </c>
      <c r="AV51" s="363"/>
      <c r="AW51" s="350">
        <v>2013</v>
      </c>
      <c r="AX51" s="422">
        <v>100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80">
        <f t="shared" ref="B52:B57" si="8">AVERAGE(E52,H52,K52,T52,AF52,AO52,AU52,AX52,AR52)</f>
        <v>87.944444444444443</v>
      </c>
      <c r="C52" s="39"/>
      <c r="D52" s="43">
        <v>2014</v>
      </c>
      <c r="E52" s="19">
        <v>100</v>
      </c>
      <c r="F52" s="10"/>
      <c r="G52" s="43">
        <v>2014</v>
      </c>
      <c r="H52" s="19">
        <v>25</v>
      </c>
      <c r="I52" s="10" t="s">
        <v>4777</v>
      </c>
      <c r="J52" s="43">
        <v>2014</v>
      </c>
      <c r="K52" s="19">
        <v>100</v>
      </c>
      <c r="L52" s="10"/>
      <c r="M52" s="43">
        <v>2014</v>
      </c>
      <c r="N52" s="29">
        <v>100</v>
      </c>
      <c r="O52" s="10" t="s">
        <v>557</v>
      </c>
      <c r="P52" s="43">
        <v>2014</v>
      </c>
      <c r="Q52" s="19">
        <v>100</v>
      </c>
      <c r="R52" s="10"/>
      <c r="S52" s="43">
        <v>2014</v>
      </c>
      <c r="T52" s="52">
        <v>100</v>
      </c>
      <c r="U52" s="10"/>
      <c r="V52" s="43">
        <v>2014</v>
      </c>
      <c r="W52" s="29">
        <v>100</v>
      </c>
      <c r="X52" s="10" t="s">
        <v>556</v>
      </c>
      <c r="Y52" s="350">
        <v>2014</v>
      </c>
      <c r="Z52" s="19">
        <v>100</v>
      </c>
      <c r="AA52" s="10"/>
      <c r="AB52" s="350">
        <v>2014</v>
      </c>
      <c r="AC52" s="19">
        <v>100</v>
      </c>
      <c r="AD52" s="10"/>
      <c r="AE52" s="350">
        <v>2014</v>
      </c>
      <c r="AF52" s="243">
        <f>0.67*AI52+0.33*AL52</f>
        <v>66.5</v>
      </c>
      <c r="AG52" s="10"/>
      <c r="AH52" s="350">
        <v>2014</v>
      </c>
      <c r="AI52" s="19">
        <v>50</v>
      </c>
      <c r="AJ52" s="10"/>
      <c r="AK52" s="350">
        <v>2014</v>
      </c>
      <c r="AL52" s="19">
        <v>100</v>
      </c>
      <c r="AM52" s="10"/>
      <c r="AN52" s="350">
        <v>2014</v>
      </c>
      <c r="AO52" s="19">
        <v>100</v>
      </c>
      <c r="AP52" s="10"/>
      <c r="AQ52" s="350">
        <v>2014</v>
      </c>
      <c r="AR52" s="19">
        <v>100</v>
      </c>
      <c r="AS52" s="10"/>
      <c r="AT52" s="350">
        <v>2014</v>
      </c>
      <c r="AU52" s="19">
        <v>100</v>
      </c>
      <c r="AV52" s="10"/>
      <c r="AW52" s="350">
        <v>2014</v>
      </c>
      <c r="AX52" s="34">
        <v>100</v>
      </c>
      <c r="AY52" s="11" t="s">
        <v>555</v>
      </c>
    </row>
    <row r="53" spans="1:81" ht="24.75" customHeight="1">
      <c r="A53" s="43">
        <v>2015</v>
      </c>
      <c r="B53" s="80">
        <f t="shared" si="8"/>
        <v>87.944444444444443</v>
      </c>
      <c r="C53" s="80"/>
      <c r="D53" s="43">
        <v>2015</v>
      </c>
      <c r="E53" s="19">
        <v>100</v>
      </c>
      <c r="F53" s="10"/>
      <c r="G53" s="43">
        <v>2015</v>
      </c>
      <c r="H53" s="19">
        <v>25</v>
      </c>
      <c r="I53" s="10"/>
      <c r="J53" s="43">
        <v>2015</v>
      </c>
      <c r="K53" s="19">
        <v>100</v>
      </c>
      <c r="L53" s="10"/>
      <c r="M53" s="43">
        <v>2015</v>
      </c>
      <c r="N53" s="29">
        <v>100</v>
      </c>
      <c r="O53" s="10"/>
      <c r="P53" s="43">
        <v>2015</v>
      </c>
      <c r="Q53" s="19">
        <v>100</v>
      </c>
      <c r="R53" s="10"/>
      <c r="S53" s="43">
        <v>2015</v>
      </c>
      <c r="T53" s="52">
        <v>100</v>
      </c>
      <c r="U53" s="10"/>
      <c r="V53" s="43">
        <v>2015</v>
      </c>
      <c r="W53" s="29">
        <v>100</v>
      </c>
      <c r="X53" s="10"/>
      <c r="Y53" s="350">
        <v>2015</v>
      </c>
      <c r="Z53" s="19">
        <v>100</v>
      </c>
      <c r="AA53" s="10"/>
      <c r="AB53" s="350">
        <v>2015</v>
      </c>
      <c r="AC53" s="19">
        <v>100</v>
      </c>
      <c r="AD53" s="10"/>
      <c r="AE53" s="350">
        <v>2015</v>
      </c>
      <c r="AF53" s="243">
        <f t="shared" ref="AF53:AF57" si="9">0.67*AI53+0.33*AL53</f>
        <v>66.5</v>
      </c>
      <c r="AG53" s="10"/>
      <c r="AH53" s="350">
        <v>2015</v>
      </c>
      <c r="AI53" s="19">
        <v>50</v>
      </c>
      <c r="AJ53" s="10"/>
      <c r="AK53" s="350">
        <v>2015</v>
      </c>
      <c r="AL53" s="19">
        <v>100</v>
      </c>
      <c r="AM53" s="10"/>
      <c r="AN53" s="350">
        <v>2015</v>
      </c>
      <c r="AO53" s="19">
        <v>100</v>
      </c>
      <c r="AP53" s="10"/>
      <c r="AQ53" s="350">
        <v>2015</v>
      </c>
      <c r="AR53" s="19">
        <v>100</v>
      </c>
      <c r="AS53" s="10"/>
      <c r="AT53" s="350">
        <v>2015</v>
      </c>
      <c r="AU53" s="19">
        <v>100</v>
      </c>
      <c r="AV53" s="10"/>
      <c r="AW53" s="350">
        <v>2015</v>
      </c>
      <c r="AX53" s="34">
        <v>100</v>
      </c>
      <c r="AY53" s="11"/>
    </row>
    <row r="54" spans="1:81" ht="24.75" customHeight="1">
      <c r="A54" s="43">
        <v>2016</v>
      </c>
      <c r="B54" s="80">
        <f t="shared" si="8"/>
        <v>87.944444444444443</v>
      </c>
      <c r="C54" s="80"/>
      <c r="D54" s="43">
        <v>2016</v>
      </c>
      <c r="E54" s="19">
        <v>100</v>
      </c>
      <c r="F54" s="10"/>
      <c r="G54" s="43">
        <v>2016</v>
      </c>
      <c r="H54" s="19">
        <v>25</v>
      </c>
      <c r="I54" s="10"/>
      <c r="J54" s="43">
        <v>2016</v>
      </c>
      <c r="K54" s="19">
        <v>100</v>
      </c>
      <c r="L54" s="10"/>
      <c r="M54" s="43">
        <v>2016</v>
      </c>
      <c r="N54" s="29">
        <v>100</v>
      </c>
      <c r="O54" s="10"/>
      <c r="P54" s="43">
        <v>2016</v>
      </c>
      <c r="Q54" s="19">
        <v>100</v>
      </c>
      <c r="R54" s="10"/>
      <c r="S54" s="43">
        <v>2016</v>
      </c>
      <c r="T54" s="52">
        <v>100</v>
      </c>
      <c r="U54" s="10"/>
      <c r="V54" s="43">
        <v>2016</v>
      </c>
      <c r="W54" s="29">
        <v>100</v>
      </c>
      <c r="X54" s="10"/>
      <c r="Y54" s="350">
        <v>2016</v>
      </c>
      <c r="Z54" s="19">
        <v>100</v>
      </c>
      <c r="AA54" s="10"/>
      <c r="AB54" s="350">
        <v>2016</v>
      </c>
      <c r="AC54" s="19">
        <v>100</v>
      </c>
      <c r="AD54" s="10"/>
      <c r="AE54" s="350">
        <v>2016</v>
      </c>
      <c r="AF54" s="243">
        <f t="shared" si="9"/>
        <v>66.5</v>
      </c>
      <c r="AG54" s="10"/>
      <c r="AH54" s="350">
        <v>2016</v>
      </c>
      <c r="AI54" s="19">
        <v>50</v>
      </c>
      <c r="AJ54" s="10"/>
      <c r="AK54" s="350">
        <v>2016</v>
      </c>
      <c r="AL54" s="19">
        <v>100</v>
      </c>
      <c r="AM54" s="10"/>
      <c r="AN54" s="350">
        <v>2016</v>
      </c>
      <c r="AO54" s="19">
        <v>100</v>
      </c>
      <c r="AP54" s="10"/>
      <c r="AQ54" s="350">
        <v>2016</v>
      </c>
      <c r="AR54" s="19">
        <v>100</v>
      </c>
      <c r="AS54" s="10"/>
      <c r="AT54" s="350">
        <v>2016</v>
      </c>
      <c r="AU54" s="19">
        <v>100</v>
      </c>
      <c r="AV54" s="10"/>
      <c r="AW54" s="350">
        <v>2016</v>
      </c>
      <c r="AX54" s="34">
        <v>100</v>
      </c>
      <c r="AY54" s="11"/>
    </row>
    <row r="55" spans="1:81" ht="24.75" customHeight="1">
      <c r="A55" s="43">
        <v>2017</v>
      </c>
      <c r="B55" s="80">
        <f t="shared" si="8"/>
        <v>87.944444444444443</v>
      </c>
      <c r="C55" s="80"/>
      <c r="D55" s="43">
        <v>2017</v>
      </c>
      <c r="E55" s="19">
        <v>100</v>
      </c>
      <c r="F55" s="10"/>
      <c r="G55" s="43">
        <v>2017</v>
      </c>
      <c r="H55" s="19">
        <v>25</v>
      </c>
      <c r="I55" s="10" t="s">
        <v>558</v>
      </c>
      <c r="J55" s="43">
        <v>2017</v>
      </c>
      <c r="K55" s="19">
        <v>100</v>
      </c>
      <c r="L55" s="10"/>
      <c r="M55" s="43">
        <v>2017</v>
      </c>
      <c r="N55" s="29">
        <v>100</v>
      </c>
      <c r="O55" s="10" t="s">
        <v>358</v>
      </c>
      <c r="P55" s="43">
        <v>2017</v>
      </c>
      <c r="Q55" s="19">
        <v>100</v>
      </c>
      <c r="R55" s="10"/>
      <c r="S55" s="43">
        <v>2017</v>
      </c>
      <c r="T55" s="52">
        <v>100</v>
      </c>
      <c r="U55" s="10"/>
      <c r="V55" s="43">
        <v>2017</v>
      </c>
      <c r="W55" s="29">
        <v>100</v>
      </c>
      <c r="X55" s="10"/>
      <c r="Y55" s="350">
        <v>2017</v>
      </c>
      <c r="Z55" s="19">
        <v>100</v>
      </c>
      <c r="AA55" s="10"/>
      <c r="AB55" s="350">
        <v>2017</v>
      </c>
      <c r="AC55" s="19">
        <v>100</v>
      </c>
      <c r="AD55" s="10"/>
      <c r="AE55" s="350">
        <v>2017</v>
      </c>
      <c r="AF55" s="243">
        <f t="shared" si="9"/>
        <v>66.5</v>
      </c>
      <c r="AG55" s="10"/>
      <c r="AH55" s="350">
        <v>2017</v>
      </c>
      <c r="AI55" s="19">
        <v>50</v>
      </c>
      <c r="AJ55" s="10"/>
      <c r="AK55" s="350">
        <v>2017</v>
      </c>
      <c r="AL55" s="19">
        <v>100</v>
      </c>
      <c r="AM55" s="10"/>
      <c r="AN55" s="350">
        <v>2017</v>
      </c>
      <c r="AO55" s="19">
        <v>100</v>
      </c>
      <c r="AP55" s="10"/>
      <c r="AQ55" s="350">
        <v>2017</v>
      </c>
      <c r="AR55" s="19">
        <v>100</v>
      </c>
      <c r="AS55" s="10"/>
      <c r="AT55" s="350">
        <v>2017</v>
      </c>
      <c r="AU55" s="19">
        <v>100</v>
      </c>
      <c r="AV55" s="10"/>
      <c r="AW55" s="350">
        <v>2017</v>
      </c>
      <c r="AX55" s="34">
        <v>100</v>
      </c>
      <c r="AY55" s="11"/>
    </row>
    <row r="56" spans="1:81" ht="24.75" customHeight="1">
      <c r="A56" s="43">
        <v>2018</v>
      </c>
      <c r="B56" s="80">
        <f t="shared" si="8"/>
        <v>87.944444444444443</v>
      </c>
      <c r="C56" s="80"/>
      <c r="D56" s="43">
        <v>2018</v>
      </c>
      <c r="E56" s="19">
        <v>100</v>
      </c>
      <c r="F56" s="10"/>
      <c r="G56" s="43">
        <v>2018</v>
      </c>
      <c r="H56" s="19">
        <v>25</v>
      </c>
      <c r="I56" s="10"/>
      <c r="J56" s="43">
        <v>2018</v>
      </c>
      <c r="K56" s="19">
        <v>100</v>
      </c>
      <c r="L56" s="10"/>
      <c r="M56" s="43">
        <v>2018</v>
      </c>
      <c r="N56" s="29">
        <v>100</v>
      </c>
      <c r="O56" s="10"/>
      <c r="P56" s="43">
        <v>2018</v>
      </c>
      <c r="Q56" s="19">
        <v>100</v>
      </c>
      <c r="R56" s="10"/>
      <c r="S56" s="43">
        <v>2018</v>
      </c>
      <c r="T56" s="52">
        <v>100</v>
      </c>
      <c r="U56" s="10"/>
      <c r="V56" s="43">
        <v>2018</v>
      </c>
      <c r="W56" s="29">
        <v>100</v>
      </c>
      <c r="X56" s="10"/>
      <c r="Y56" s="350">
        <v>2018</v>
      </c>
      <c r="Z56" s="19">
        <v>100</v>
      </c>
      <c r="AA56" s="10"/>
      <c r="AB56" s="350">
        <v>2018</v>
      </c>
      <c r="AC56" s="19">
        <v>100</v>
      </c>
      <c r="AD56" s="10"/>
      <c r="AE56" s="350">
        <v>2018</v>
      </c>
      <c r="AF56" s="243">
        <f t="shared" si="9"/>
        <v>66.5</v>
      </c>
      <c r="AG56" s="10"/>
      <c r="AH56" s="350">
        <v>2018</v>
      </c>
      <c r="AI56" s="19">
        <v>50</v>
      </c>
      <c r="AJ56" s="10"/>
      <c r="AK56" s="350">
        <v>2018</v>
      </c>
      <c r="AL56" s="19">
        <v>100</v>
      </c>
      <c r="AM56" s="10"/>
      <c r="AN56" s="350">
        <v>2018</v>
      </c>
      <c r="AO56" s="19">
        <v>100</v>
      </c>
      <c r="AP56" s="10"/>
      <c r="AQ56" s="350">
        <v>2018</v>
      </c>
      <c r="AR56" s="19">
        <v>100</v>
      </c>
      <c r="AS56" s="10"/>
      <c r="AT56" s="350">
        <v>2018</v>
      </c>
      <c r="AU56" s="19">
        <v>100</v>
      </c>
      <c r="AV56" s="10"/>
      <c r="AW56" s="350">
        <v>2018</v>
      </c>
      <c r="AX56" s="34">
        <v>100</v>
      </c>
      <c r="AY56" s="11"/>
    </row>
    <row r="57" spans="1:81" ht="24.75" customHeight="1">
      <c r="A57" s="43">
        <v>2019</v>
      </c>
      <c r="B57" s="80">
        <f t="shared" si="8"/>
        <v>87.944444444444443</v>
      </c>
      <c r="C57" s="80"/>
      <c r="D57" s="43">
        <v>2019</v>
      </c>
      <c r="E57" s="19">
        <v>100</v>
      </c>
      <c r="F57" s="10"/>
      <c r="G57" s="43">
        <v>2019</v>
      </c>
      <c r="H57" s="19">
        <v>25</v>
      </c>
      <c r="I57" s="10"/>
      <c r="J57" s="43">
        <v>2019</v>
      </c>
      <c r="K57" s="34">
        <v>100</v>
      </c>
      <c r="L57" s="10"/>
      <c r="M57" s="43">
        <v>2019</v>
      </c>
      <c r="N57" s="29">
        <v>100</v>
      </c>
      <c r="O57" s="10"/>
      <c r="P57" s="43">
        <v>2019</v>
      </c>
      <c r="Q57" s="19">
        <v>100</v>
      </c>
      <c r="R57" s="10"/>
      <c r="S57" s="43">
        <v>2019</v>
      </c>
      <c r="T57" s="52">
        <v>100</v>
      </c>
      <c r="U57" s="10"/>
      <c r="V57" s="43">
        <v>2019</v>
      </c>
      <c r="W57" s="29">
        <v>100</v>
      </c>
      <c r="X57" s="10"/>
      <c r="Y57" s="350">
        <v>2019</v>
      </c>
      <c r="Z57" s="19">
        <v>100</v>
      </c>
      <c r="AA57" s="10"/>
      <c r="AB57" s="350">
        <v>2019</v>
      </c>
      <c r="AC57" s="19">
        <v>100</v>
      </c>
      <c r="AD57" s="10"/>
      <c r="AE57" s="350">
        <v>2019</v>
      </c>
      <c r="AF57" s="243">
        <f t="shared" si="9"/>
        <v>66.5</v>
      </c>
      <c r="AG57" s="10"/>
      <c r="AH57" s="350">
        <v>2019</v>
      </c>
      <c r="AI57" s="19">
        <v>50</v>
      </c>
      <c r="AJ57" s="10"/>
      <c r="AK57" s="350">
        <v>2019</v>
      </c>
      <c r="AL57" s="19">
        <v>100</v>
      </c>
      <c r="AM57" s="10"/>
      <c r="AN57" s="350">
        <v>2019</v>
      </c>
      <c r="AO57" s="19">
        <v>100</v>
      </c>
      <c r="AP57" s="10"/>
      <c r="AQ57" s="350">
        <v>2019</v>
      </c>
      <c r="AR57" s="19">
        <v>100</v>
      </c>
      <c r="AS57" s="10"/>
      <c r="AT57" s="350">
        <v>2019</v>
      </c>
      <c r="AU57" s="19">
        <v>100</v>
      </c>
      <c r="AV57" s="10"/>
      <c r="AW57" s="350">
        <v>2019</v>
      </c>
      <c r="AX57" s="34">
        <v>100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2873</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4778</v>
      </c>
      <c r="L64" s="580"/>
      <c r="M64" s="43" t="s">
        <v>78</v>
      </c>
      <c r="N64" s="580" t="s">
        <v>79</v>
      </c>
      <c r="O64" s="580"/>
      <c r="P64" s="43" t="s">
        <v>78</v>
      </c>
      <c r="Q64" s="580" t="s">
        <v>4466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39"/>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39"/>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39"/>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39">
        <f t="shared" ref="B69:B72" si="11">AVERAGE(E69,H69,K69,N69,Z69,AC69,AF69)</f>
        <v>85.714285714285708</v>
      </c>
      <c r="C69" s="363"/>
      <c r="D69" s="350">
        <v>2010</v>
      </c>
      <c r="E69" s="422">
        <v>100</v>
      </c>
      <c r="F69" s="363"/>
      <c r="G69" s="350">
        <v>2010</v>
      </c>
      <c r="H69" s="29">
        <v>0</v>
      </c>
      <c r="I69" s="363"/>
      <c r="J69" s="350">
        <v>2010</v>
      </c>
      <c r="K69" s="29">
        <v>100</v>
      </c>
      <c r="L69" s="363"/>
      <c r="M69" s="350">
        <v>2010</v>
      </c>
      <c r="N69" s="8">
        <f t="shared" si="10"/>
        <v>100</v>
      </c>
      <c r="O69" s="363"/>
      <c r="P69" s="350">
        <v>2010</v>
      </c>
      <c r="Q69" s="29">
        <v>100</v>
      </c>
      <c r="R69" s="363"/>
      <c r="S69" s="350">
        <v>2010</v>
      </c>
      <c r="T69" s="29">
        <v>100</v>
      </c>
      <c r="U69" s="363"/>
      <c r="V69" s="350">
        <v>2010</v>
      </c>
      <c r="W69" s="29">
        <v>100</v>
      </c>
      <c r="X69" s="363"/>
      <c r="Y69" s="350">
        <v>2010</v>
      </c>
      <c r="Z69" s="29">
        <v>100</v>
      </c>
      <c r="AA69" s="363"/>
      <c r="AB69" s="350">
        <v>2010</v>
      </c>
      <c r="AC69" s="29">
        <v>100</v>
      </c>
      <c r="AD69" s="363"/>
      <c r="AE69" s="350">
        <v>2010</v>
      </c>
      <c r="AF69" s="29">
        <v>100</v>
      </c>
      <c r="AG69" s="363"/>
      <c r="AH69" s="350">
        <v>2010</v>
      </c>
      <c r="AI69" s="29">
        <v>50</v>
      </c>
      <c r="AJ69" s="363"/>
      <c r="AK69" s="350">
        <v>2010</v>
      </c>
      <c r="AL69" s="29">
        <v>50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39">
        <f t="shared" si="11"/>
        <v>85.714285714285708</v>
      </c>
      <c r="C70" s="363"/>
      <c r="D70" s="350">
        <v>2011</v>
      </c>
      <c r="E70" s="422">
        <v>100</v>
      </c>
      <c r="F70" s="363"/>
      <c r="G70" s="350">
        <v>2011</v>
      </c>
      <c r="H70" s="29">
        <v>0</v>
      </c>
      <c r="I70" s="363"/>
      <c r="J70" s="350">
        <v>2011</v>
      </c>
      <c r="K70" s="29">
        <v>100</v>
      </c>
      <c r="L70" s="363"/>
      <c r="M70" s="350">
        <v>2011</v>
      </c>
      <c r="N70" s="8">
        <f t="shared" si="10"/>
        <v>100</v>
      </c>
      <c r="O70" s="363"/>
      <c r="P70" s="350">
        <v>2011</v>
      </c>
      <c r="Q70" s="29">
        <v>100</v>
      </c>
      <c r="R70" s="363"/>
      <c r="S70" s="350">
        <v>2011</v>
      </c>
      <c r="T70" s="29">
        <v>100</v>
      </c>
      <c r="U70" s="363"/>
      <c r="V70" s="350">
        <v>2011</v>
      </c>
      <c r="W70" s="29">
        <v>100</v>
      </c>
      <c r="X70" s="363"/>
      <c r="Y70" s="350">
        <v>2011</v>
      </c>
      <c r="Z70" s="29">
        <v>100</v>
      </c>
      <c r="AA70" s="363"/>
      <c r="AB70" s="350">
        <v>2011</v>
      </c>
      <c r="AC70" s="29">
        <v>100</v>
      </c>
      <c r="AD70" s="363"/>
      <c r="AE70" s="350">
        <v>2011</v>
      </c>
      <c r="AF70" s="29">
        <v>100</v>
      </c>
      <c r="AG70" s="363"/>
      <c r="AH70" s="350">
        <v>2011</v>
      </c>
      <c r="AI70" s="29">
        <v>50</v>
      </c>
      <c r="AJ70" s="363"/>
      <c r="AK70" s="350">
        <v>2011</v>
      </c>
      <c r="AL70" s="29">
        <v>50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39">
        <f t="shared" si="11"/>
        <v>85.714285714285708</v>
      </c>
      <c r="C71" s="363"/>
      <c r="D71" s="350">
        <v>2012</v>
      </c>
      <c r="E71" s="422">
        <v>100</v>
      </c>
      <c r="F71" s="363"/>
      <c r="G71" s="350">
        <v>2012</v>
      </c>
      <c r="H71" s="29">
        <v>0</v>
      </c>
      <c r="I71" s="363"/>
      <c r="J71" s="350">
        <v>2012</v>
      </c>
      <c r="K71" s="29">
        <v>100</v>
      </c>
      <c r="L71" s="363"/>
      <c r="M71" s="350">
        <v>2012</v>
      </c>
      <c r="N71" s="8">
        <f t="shared" si="10"/>
        <v>100</v>
      </c>
      <c r="O71" s="363"/>
      <c r="P71" s="350">
        <v>2012</v>
      </c>
      <c r="Q71" s="29">
        <v>100</v>
      </c>
      <c r="R71" s="363"/>
      <c r="S71" s="350">
        <v>2012</v>
      </c>
      <c r="T71" s="29">
        <v>100</v>
      </c>
      <c r="U71" s="363"/>
      <c r="V71" s="350">
        <v>2012</v>
      </c>
      <c r="W71" s="29">
        <v>100</v>
      </c>
      <c r="X71" s="363"/>
      <c r="Y71" s="350">
        <v>2012</v>
      </c>
      <c r="Z71" s="29">
        <v>100</v>
      </c>
      <c r="AA71" s="363"/>
      <c r="AB71" s="350">
        <v>2012</v>
      </c>
      <c r="AC71" s="29">
        <v>100</v>
      </c>
      <c r="AD71" s="363"/>
      <c r="AE71" s="350">
        <v>2012</v>
      </c>
      <c r="AF71" s="29">
        <v>100</v>
      </c>
      <c r="AG71" s="363"/>
      <c r="AH71" s="350">
        <v>2012</v>
      </c>
      <c r="AI71" s="29">
        <v>50</v>
      </c>
      <c r="AJ71" s="363"/>
      <c r="AK71" s="350">
        <v>2012</v>
      </c>
      <c r="AL71" s="29">
        <v>50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39">
        <f t="shared" si="11"/>
        <v>85.714285714285708</v>
      </c>
      <c r="C72" s="363"/>
      <c r="D72" s="350">
        <v>2013</v>
      </c>
      <c r="E72" s="422">
        <v>100</v>
      </c>
      <c r="F72" s="363"/>
      <c r="G72" s="350">
        <v>2013</v>
      </c>
      <c r="H72" s="29">
        <v>0</v>
      </c>
      <c r="I72" s="363"/>
      <c r="J72" s="350">
        <v>2013</v>
      </c>
      <c r="K72" s="29">
        <v>100</v>
      </c>
      <c r="L72" s="363"/>
      <c r="M72" s="350">
        <v>2013</v>
      </c>
      <c r="N72" s="8">
        <f t="shared" si="10"/>
        <v>100</v>
      </c>
      <c r="O72" s="363"/>
      <c r="P72" s="350">
        <v>2013</v>
      </c>
      <c r="Q72" s="29">
        <v>100</v>
      </c>
      <c r="R72" s="363"/>
      <c r="S72" s="350">
        <v>2013</v>
      </c>
      <c r="T72" s="29">
        <v>100</v>
      </c>
      <c r="U72" s="363"/>
      <c r="V72" s="350">
        <v>2013</v>
      </c>
      <c r="W72" s="29">
        <v>100</v>
      </c>
      <c r="X72" s="363"/>
      <c r="Y72" s="350">
        <v>2013</v>
      </c>
      <c r="Z72" s="29">
        <v>100</v>
      </c>
      <c r="AA72" s="363"/>
      <c r="AB72" s="350">
        <v>2013</v>
      </c>
      <c r="AC72" s="29">
        <v>100</v>
      </c>
      <c r="AD72" s="363"/>
      <c r="AE72" s="350">
        <v>2013</v>
      </c>
      <c r="AF72" s="29">
        <v>100</v>
      </c>
      <c r="AG72" s="363"/>
      <c r="AH72" s="350">
        <v>2013</v>
      </c>
      <c r="AI72" s="29">
        <v>50</v>
      </c>
      <c r="AJ72" s="363"/>
      <c r="AK72" s="350">
        <v>2013</v>
      </c>
      <c r="AL72" s="29">
        <v>50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39">
        <f t="shared" ref="B73:B78" si="12">AVERAGE(E73,H73,K73,N73,Z73,AC73,AF73)</f>
        <v>85.714285714285708</v>
      </c>
      <c r="C73" s="39"/>
      <c r="D73" s="43">
        <v>2014</v>
      </c>
      <c r="E73" s="19">
        <v>100</v>
      </c>
      <c r="F73" s="10" t="s">
        <v>4779</v>
      </c>
      <c r="G73" s="43">
        <v>2014</v>
      </c>
      <c r="H73" s="29">
        <v>0</v>
      </c>
      <c r="I73" s="10" t="s">
        <v>553</v>
      </c>
      <c r="J73" s="43">
        <v>2014</v>
      </c>
      <c r="K73" s="29">
        <v>100</v>
      </c>
      <c r="L73" s="10" t="s">
        <v>554</v>
      </c>
      <c r="M73" s="43">
        <v>2014</v>
      </c>
      <c r="N73" s="8">
        <f t="shared" ref="N73:N78" si="13">AVERAGE(Q73,T73,W73)</f>
        <v>100</v>
      </c>
      <c r="O73" s="19"/>
      <c r="P73" s="43">
        <v>2014</v>
      </c>
      <c r="Q73" s="29">
        <v>100</v>
      </c>
      <c r="R73" s="10" t="s">
        <v>552</v>
      </c>
      <c r="S73" s="43">
        <v>2014</v>
      </c>
      <c r="T73" s="29">
        <v>100</v>
      </c>
      <c r="U73" s="10" t="s">
        <v>551</v>
      </c>
      <c r="V73" s="43">
        <v>2014</v>
      </c>
      <c r="W73" s="29">
        <v>100</v>
      </c>
      <c r="X73" s="10" t="s">
        <v>550</v>
      </c>
      <c r="Y73" s="350">
        <v>2014</v>
      </c>
      <c r="Z73" s="29">
        <v>100</v>
      </c>
      <c r="AA73" s="10" t="s">
        <v>549</v>
      </c>
      <c r="AB73" s="350">
        <v>2014</v>
      </c>
      <c r="AC73" s="29">
        <v>100</v>
      </c>
      <c r="AD73" s="10" t="s">
        <v>548</v>
      </c>
      <c r="AE73" s="350">
        <v>2014</v>
      </c>
      <c r="AF73" s="29">
        <v>100</v>
      </c>
      <c r="AG73" s="19"/>
      <c r="AH73" s="350">
        <v>2014</v>
      </c>
      <c r="AI73" s="29">
        <v>50</v>
      </c>
      <c r="AJ73" s="10" t="s">
        <v>547</v>
      </c>
      <c r="AK73" s="350">
        <v>2014</v>
      </c>
      <c r="AL73" s="29">
        <v>50</v>
      </c>
      <c r="AM73" s="11" t="s">
        <v>546</v>
      </c>
    </row>
    <row r="74" spans="1:81" ht="24.75" customHeight="1">
      <c r="A74" s="43">
        <v>2015</v>
      </c>
      <c r="B74" s="39">
        <f t="shared" si="12"/>
        <v>85.714285714285708</v>
      </c>
      <c r="C74" s="39"/>
      <c r="D74" s="43">
        <v>2015</v>
      </c>
      <c r="E74" s="19">
        <v>100</v>
      </c>
      <c r="F74" s="10"/>
      <c r="G74" s="43">
        <v>2015</v>
      </c>
      <c r="H74" s="19">
        <v>0</v>
      </c>
      <c r="I74" s="10"/>
      <c r="J74" s="43">
        <v>2015</v>
      </c>
      <c r="K74" s="29">
        <v>100</v>
      </c>
      <c r="L74" s="10"/>
      <c r="M74" s="43">
        <v>2015</v>
      </c>
      <c r="N74" s="8">
        <f t="shared" si="13"/>
        <v>100</v>
      </c>
      <c r="O74" s="19"/>
      <c r="P74" s="43">
        <v>2015</v>
      </c>
      <c r="Q74" s="29">
        <v>100</v>
      </c>
      <c r="R74" s="10" t="s">
        <v>358</v>
      </c>
      <c r="S74" s="43">
        <v>2015</v>
      </c>
      <c r="T74" s="29">
        <v>100</v>
      </c>
      <c r="U74" s="10"/>
      <c r="V74" s="43">
        <v>2015</v>
      </c>
      <c r="W74" s="29">
        <v>100</v>
      </c>
      <c r="X74" s="10"/>
      <c r="Y74" s="350">
        <v>2015</v>
      </c>
      <c r="Z74" s="29">
        <v>100</v>
      </c>
      <c r="AA74" s="10"/>
      <c r="AB74" s="350">
        <v>2015</v>
      </c>
      <c r="AC74" s="29">
        <v>100</v>
      </c>
      <c r="AD74" s="10"/>
      <c r="AE74" s="350">
        <v>2015</v>
      </c>
      <c r="AF74" s="29">
        <v>100</v>
      </c>
      <c r="AG74" s="19"/>
      <c r="AH74" s="350">
        <v>2015</v>
      </c>
      <c r="AI74" s="29">
        <v>50</v>
      </c>
      <c r="AJ74" s="10"/>
      <c r="AK74" s="350">
        <v>2015</v>
      </c>
      <c r="AL74" s="29">
        <v>50</v>
      </c>
      <c r="AM74" s="11"/>
    </row>
    <row r="75" spans="1:81" ht="24.75" customHeight="1">
      <c r="A75" s="43">
        <v>2016</v>
      </c>
      <c r="B75" s="39">
        <f t="shared" si="12"/>
        <v>85.714285714285708</v>
      </c>
      <c r="C75" s="39"/>
      <c r="D75" s="43">
        <v>2016</v>
      </c>
      <c r="E75" s="19">
        <v>100</v>
      </c>
      <c r="F75" s="10"/>
      <c r="G75" s="43">
        <v>2016</v>
      </c>
      <c r="H75" s="19">
        <v>0</v>
      </c>
      <c r="I75" s="10"/>
      <c r="J75" s="43">
        <v>2016</v>
      </c>
      <c r="K75" s="29">
        <v>100</v>
      </c>
      <c r="L75" s="10"/>
      <c r="M75" s="43">
        <v>2016</v>
      </c>
      <c r="N75" s="8">
        <f t="shared" si="13"/>
        <v>100</v>
      </c>
      <c r="O75" s="19"/>
      <c r="P75" s="43">
        <v>2016</v>
      </c>
      <c r="Q75" s="29">
        <v>100</v>
      </c>
      <c r="R75" s="10"/>
      <c r="S75" s="43">
        <v>2016</v>
      </c>
      <c r="T75" s="29">
        <v>100</v>
      </c>
      <c r="U75" s="10"/>
      <c r="V75" s="43">
        <v>2016</v>
      </c>
      <c r="W75" s="29">
        <v>100</v>
      </c>
      <c r="X75" s="10"/>
      <c r="Y75" s="350">
        <v>2016</v>
      </c>
      <c r="Z75" s="29">
        <v>100</v>
      </c>
      <c r="AA75" s="10"/>
      <c r="AB75" s="350">
        <v>2016</v>
      </c>
      <c r="AC75" s="29">
        <v>100</v>
      </c>
      <c r="AD75" s="10"/>
      <c r="AE75" s="350">
        <v>2016</v>
      </c>
      <c r="AF75" s="29">
        <v>100</v>
      </c>
      <c r="AG75" s="19"/>
      <c r="AH75" s="350">
        <v>2016</v>
      </c>
      <c r="AI75" s="29">
        <v>50</v>
      </c>
      <c r="AJ75" s="10"/>
      <c r="AK75" s="350">
        <v>2016</v>
      </c>
      <c r="AL75" s="29">
        <v>50</v>
      </c>
      <c r="AM75" s="11"/>
    </row>
    <row r="76" spans="1:81" ht="24.75" customHeight="1">
      <c r="A76" s="43">
        <v>2017</v>
      </c>
      <c r="B76" s="39">
        <f t="shared" si="12"/>
        <v>85.714285714285708</v>
      </c>
      <c r="C76" s="39"/>
      <c r="D76" s="43">
        <v>2017</v>
      </c>
      <c r="E76" s="19">
        <v>100</v>
      </c>
      <c r="F76" s="10"/>
      <c r="G76" s="43">
        <v>2017</v>
      </c>
      <c r="H76" s="19">
        <v>0</v>
      </c>
      <c r="I76" s="10"/>
      <c r="J76" s="43">
        <v>2017</v>
      </c>
      <c r="K76" s="29">
        <v>100</v>
      </c>
      <c r="L76" s="10"/>
      <c r="M76" s="43">
        <v>2017</v>
      </c>
      <c r="N76" s="8">
        <f t="shared" si="13"/>
        <v>100</v>
      </c>
      <c r="O76" s="19"/>
      <c r="P76" s="43">
        <v>2017</v>
      </c>
      <c r="Q76" s="29">
        <v>100</v>
      </c>
      <c r="R76" s="10" t="s">
        <v>358</v>
      </c>
      <c r="S76" s="43">
        <v>2017</v>
      </c>
      <c r="T76" s="29">
        <v>100</v>
      </c>
      <c r="U76" s="10"/>
      <c r="V76" s="43">
        <v>2017</v>
      </c>
      <c r="W76" s="29">
        <v>100</v>
      </c>
      <c r="X76" s="10"/>
      <c r="Y76" s="350">
        <v>2017</v>
      </c>
      <c r="Z76" s="29">
        <v>100</v>
      </c>
      <c r="AA76" s="10"/>
      <c r="AB76" s="350">
        <v>2017</v>
      </c>
      <c r="AC76" s="29">
        <v>100</v>
      </c>
      <c r="AD76" s="10"/>
      <c r="AE76" s="350">
        <v>2017</v>
      </c>
      <c r="AF76" s="29">
        <v>100</v>
      </c>
      <c r="AG76" s="19"/>
      <c r="AH76" s="350">
        <v>2017</v>
      </c>
      <c r="AI76" s="29">
        <v>50</v>
      </c>
      <c r="AJ76" s="10"/>
      <c r="AK76" s="350">
        <v>2017</v>
      </c>
      <c r="AL76" s="29">
        <v>50</v>
      </c>
      <c r="AM76" s="11"/>
    </row>
    <row r="77" spans="1:81" ht="24.75" customHeight="1">
      <c r="A77" s="43">
        <v>2018</v>
      </c>
      <c r="B77" s="39">
        <f t="shared" si="12"/>
        <v>85.714285714285708</v>
      </c>
      <c r="C77" s="39"/>
      <c r="D77" s="43">
        <v>2018</v>
      </c>
      <c r="E77" s="19">
        <v>100</v>
      </c>
      <c r="F77" s="10"/>
      <c r="G77" s="43">
        <v>2018</v>
      </c>
      <c r="H77" s="19">
        <v>0</v>
      </c>
      <c r="I77" s="10"/>
      <c r="J77" s="43">
        <v>2018</v>
      </c>
      <c r="K77" s="29">
        <v>100</v>
      </c>
      <c r="L77" s="10"/>
      <c r="M77" s="43">
        <v>2018</v>
      </c>
      <c r="N77" s="8">
        <f t="shared" si="13"/>
        <v>100</v>
      </c>
      <c r="O77" s="19"/>
      <c r="P77" s="43">
        <v>2018</v>
      </c>
      <c r="Q77" s="29">
        <v>100</v>
      </c>
      <c r="R77" s="10"/>
      <c r="S77" s="43">
        <v>2018</v>
      </c>
      <c r="T77" s="29">
        <v>100</v>
      </c>
      <c r="U77" s="10"/>
      <c r="V77" s="43">
        <v>2018</v>
      </c>
      <c r="W77" s="29">
        <v>100</v>
      </c>
      <c r="X77" s="10"/>
      <c r="Y77" s="350">
        <v>2018</v>
      </c>
      <c r="Z77" s="29">
        <v>100</v>
      </c>
      <c r="AA77" s="10"/>
      <c r="AB77" s="350">
        <v>2018</v>
      </c>
      <c r="AC77" s="29">
        <v>100</v>
      </c>
      <c r="AD77" s="10"/>
      <c r="AE77" s="350">
        <v>2018</v>
      </c>
      <c r="AF77" s="29">
        <v>100</v>
      </c>
      <c r="AG77" s="19"/>
      <c r="AH77" s="350">
        <v>2018</v>
      </c>
      <c r="AI77" s="29">
        <v>50</v>
      </c>
      <c r="AJ77" s="10"/>
      <c r="AK77" s="350">
        <v>2018</v>
      </c>
      <c r="AL77" s="29">
        <v>50</v>
      </c>
      <c r="AM77" s="11"/>
    </row>
    <row r="78" spans="1:81" ht="24.75" customHeight="1">
      <c r="A78" s="43">
        <v>2019</v>
      </c>
      <c r="B78" s="39">
        <f t="shared" si="12"/>
        <v>85.714285714285708</v>
      </c>
      <c r="C78" s="39"/>
      <c r="D78" s="43">
        <v>2019</v>
      </c>
      <c r="E78" s="19">
        <v>100</v>
      </c>
      <c r="F78" s="10"/>
      <c r="G78" s="43">
        <v>2019</v>
      </c>
      <c r="H78" s="19">
        <v>0</v>
      </c>
      <c r="I78" s="10"/>
      <c r="J78" s="43">
        <v>2019</v>
      </c>
      <c r="K78" s="29">
        <v>100</v>
      </c>
      <c r="L78" s="10"/>
      <c r="M78" s="43">
        <v>2019</v>
      </c>
      <c r="N78" s="8">
        <f t="shared" si="13"/>
        <v>100</v>
      </c>
      <c r="O78" s="19"/>
      <c r="P78" s="43">
        <v>2019</v>
      </c>
      <c r="Q78" s="29">
        <v>100</v>
      </c>
      <c r="R78" s="10"/>
      <c r="S78" s="43">
        <v>2019</v>
      </c>
      <c r="T78" s="29">
        <v>100</v>
      </c>
      <c r="U78" s="10"/>
      <c r="V78" s="43">
        <v>2019</v>
      </c>
      <c r="W78" s="29">
        <v>100</v>
      </c>
      <c r="X78" s="10"/>
      <c r="Y78" s="350">
        <v>2019</v>
      </c>
      <c r="Z78" s="29">
        <v>100</v>
      </c>
      <c r="AA78" s="10"/>
      <c r="AB78" s="350">
        <v>2019</v>
      </c>
      <c r="AC78" s="29">
        <v>100</v>
      </c>
      <c r="AD78" s="10"/>
      <c r="AE78" s="350">
        <v>2019</v>
      </c>
      <c r="AF78" s="29">
        <v>100</v>
      </c>
      <c r="AG78" s="19"/>
      <c r="AH78" s="350">
        <v>2019</v>
      </c>
      <c r="AI78" s="29">
        <v>50</v>
      </c>
      <c r="AJ78" s="10"/>
      <c r="AK78" s="350">
        <v>2019</v>
      </c>
      <c r="AL78" s="29">
        <v>50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80">
        <f t="shared" ref="B87:B93" si="14">AVERAGE(E87,H87,K87,N87,Q87)</f>
        <v>50</v>
      </c>
      <c r="C87" s="363"/>
      <c r="D87" s="350">
        <v>2007</v>
      </c>
      <c r="E87" s="422">
        <v>0</v>
      </c>
      <c r="F87" s="363"/>
      <c r="G87" s="350">
        <v>2007</v>
      </c>
      <c r="H87" s="422">
        <v>100</v>
      </c>
      <c r="I87" s="363"/>
      <c r="J87" s="350">
        <v>2007</v>
      </c>
      <c r="K87" s="422">
        <v>0</v>
      </c>
      <c r="L87" s="363"/>
      <c r="M87" s="350">
        <v>2007</v>
      </c>
      <c r="N87" s="422">
        <v>50</v>
      </c>
      <c r="O87" s="363"/>
      <c r="P87" s="350">
        <v>2007</v>
      </c>
      <c r="Q87" s="422">
        <v>100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80">
        <f t="shared" si="14"/>
        <v>50</v>
      </c>
      <c r="C88" s="363"/>
      <c r="D88" s="350">
        <v>2008</v>
      </c>
      <c r="E88" s="422">
        <v>0</v>
      </c>
      <c r="F88" s="363"/>
      <c r="G88" s="350">
        <v>2008</v>
      </c>
      <c r="H88" s="422">
        <v>100</v>
      </c>
      <c r="I88" s="363"/>
      <c r="J88" s="350">
        <v>2008</v>
      </c>
      <c r="K88" s="422">
        <v>0</v>
      </c>
      <c r="L88" s="363"/>
      <c r="M88" s="350">
        <v>2008</v>
      </c>
      <c r="N88" s="422">
        <v>50</v>
      </c>
      <c r="O88" s="363"/>
      <c r="P88" s="350">
        <v>2008</v>
      </c>
      <c r="Q88" s="422">
        <v>100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80">
        <f t="shared" si="14"/>
        <v>50</v>
      </c>
      <c r="C89" s="363"/>
      <c r="D89" s="350">
        <v>2009</v>
      </c>
      <c r="E89" s="422">
        <v>0</v>
      </c>
      <c r="F89" s="363"/>
      <c r="G89" s="350">
        <v>2009</v>
      </c>
      <c r="H89" s="422">
        <v>100</v>
      </c>
      <c r="I89" s="363"/>
      <c r="J89" s="350">
        <v>2009</v>
      </c>
      <c r="K89" s="422">
        <v>0</v>
      </c>
      <c r="L89" s="363"/>
      <c r="M89" s="350">
        <v>2009</v>
      </c>
      <c r="N89" s="422">
        <v>50</v>
      </c>
      <c r="O89" s="363"/>
      <c r="P89" s="350">
        <v>2009</v>
      </c>
      <c r="Q89" s="422">
        <v>100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80">
        <f t="shared" si="14"/>
        <v>50</v>
      </c>
      <c r="C90" s="363"/>
      <c r="D90" s="350">
        <v>2010</v>
      </c>
      <c r="E90" s="422">
        <v>0</v>
      </c>
      <c r="F90" s="363"/>
      <c r="G90" s="350">
        <v>2010</v>
      </c>
      <c r="H90" s="422">
        <v>100</v>
      </c>
      <c r="I90" s="363"/>
      <c r="J90" s="350">
        <v>2010</v>
      </c>
      <c r="K90" s="422">
        <v>0</v>
      </c>
      <c r="L90" s="363"/>
      <c r="M90" s="350">
        <v>2010</v>
      </c>
      <c r="N90" s="422">
        <v>50</v>
      </c>
      <c r="O90" s="363"/>
      <c r="P90" s="350">
        <v>2010</v>
      </c>
      <c r="Q90" s="422">
        <v>100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80">
        <f t="shared" si="14"/>
        <v>50</v>
      </c>
      <c r="C91" s="363"/>
      <c r="D91" s="350">
        <v>2011</v>
      </c>
      <c r="E91" s="422">
        <v>0</v>
      </c>
      <c r="F91" s="363"/>
      <c r="G91" s="350">
        <v>2011</v>
      </c>
      <c r="H91" s="422">
        <v>100</v>
      </c>
      <c r="I91" s="363"/>
      <c r="J91" s="350">
        <v>2011</v>
      </c>
      <c r="K91" s="422">
        <v>0</v>
      </c>
      <c r="L91" s="363"/>
      <c r="M91" s="350">
        <v>2011</v>
      </c>
      <c r="N91" s="422">
        <v>50</v>
      </c>
      <c r="O91" s="363"/>
      <c r="P91" s="350">
        <v>2011</v>
      </c>
      <c r="Q91" s="422">
        <v>100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80">
        <f t="shared" si="14"/>
        <v>50</v>
      </c>
      <c r="C92" s="363"/>
      <c r="D92" s="350">
        <v>2012</v>
      </c>
      <c r="E92" s="422">
        <v>0</v>
      </c>
      <c r="F92" s="363"/>
      <c r="G92" s="350">
        <v>2012</v>
      </c>
      <c r="H92" s="422">
        <v>100</v>
      </c>
      <c r="I92" s="363"/>
      <c r="J92" s="350">
        <v>2012</v>
      </c>
      <c r="K92" s="422">
        <v>0</v>
      </c>
      <c r="L92" s="363"/>
      <c r="M92" s="350">
        <v>2012</v>
      </c>
      <c r="N92" s="422">
        <v>50</v>
      </c>
      <c r="O92" s="363"/>
      <c r="P92" s="350">
        <v>2012</v>
      </c>
      <c r="Q92" s="422">
        <v>100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80">
        <f t="shared" si="14"/>
        <v>50</v>
      </c>
      <c r="C93" s="363"/>
      <c r="D93" s="350">
        <v>2013</v>
      </c>
      <c r="E93" s="422">
        <v>0</v>
      </c>
      <c r="F93" s="363"/>
      <c r="G93" s="350">
        <v>2013</v>
      </c>
      <c r="H93" s="422">
        <v>100</v>
      </c>
      <c r="I93" s="363"/>
      <c r="J93" s="350">
        <v>2013</v>
      </c>
      <c r="K93" s="422">
        <v>0</v>
      </c>
      <c r="L93" s="363"/>
      <c r="M93" s="350">
        <v>2013</v>
      </c>
      <c r="N93" s="422">
        <v>50</v>
      </c>
      <c r="O93" s="363"/>
      <c r="P93" s="350">
        <v>2013</v>
      </c>
      <c r="Q93" s="422">
        <v>100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80">
        <f>AVERAGE(E94,H94,K94,N94,Q94)</f>
        <v>50</v>
      </c>
      <c r="C94" s="39"/>
      <c r="D94" s="43">
        <v>2014</v>
      </c>
      <c r="E94" s="19">
        <v>0</v>
      </c>
      <c r="F94" s="10"/>
      <c r="G94" s="43">
        <v>2014</v>
      </c>
      <c r="H94" s="19">
        <v>100</v>
      </c>
      <c r="I94" s="10"/>
      <c r="J94" s="43">
        <v>2014</v>
      </c>
      <c r="K94" s="19">
        <v>0</v>
      </c>
      <c r="L94" s="10"/>
      <c r="M94" s="43">
        <v>2014</v>
      </c>
      <c r="N94" s="19">
        <v>50</v>
      </c>
      <c r="O94" s="10"/>
      <c r="P94" s="43">
        <v>2014</v>
      </c>
      <c r="Q94" s="29">
        <v>100</v>
      </c>
      <c r="R94" s="11" t="s">
        <v>545</v>
      </c>
    </row>
    <row r="95" spans="1:81" ht="24.75" customHeight="1">
      <c r="A95" s="43">
        <v>2015</v>
      </c>
      <c r="B95" s="80">
        <f>AVERAGE(E95,H95,K95,N95,Q95)</f>
        <v>50</v>
      </c>
      <c r="C95" s="80"/>
      <c r="D95" s="43">
        <v>2015</v>
      </c>
      <c r="E95" s="19">
        <v>0</v>
      </c>
      <c r="F95" s="10"/>
      <c r="G95" s="43">
        <v>2015</v>
      </c>
      <c r="H95" s="19">
        <v>100</v>
      </c>
      <c r="I95" s="10"/>
      <c r="J95" s="43">
        <v>2015</v>
      </c>
      <c r="K95" s="19">
        <v>0</v>
      </c>
      <c r="L95" s="10"/>
      <c r="M95" s="43">
        <v>2015</v>
      </c>
      <c r="N95" s="19">
        <v>50</v>
      </c>
      <c r="O95" s="10"/>
      <c r="P95" s="43">
        <v>2015</v>
      </c>
      <c r="Q95" s="29">
        <v>100</v>
      </c>
      <c r="R95" s="11"/>
    </row>
    <row r="96" spans="1:81" ht="24.75" customHeight="1">
      <c r="A96" s="43">
        <v>2016</v>
      </c>
      <c r="B96" s="80">
        <f>AVERAGE(E96,H96,K96,N96,Q96)</f>
        <v>50</v>
      </c>
      <c r="C96" s="80"/>
      <c r="D96" s="43">
        <v>2016</v>
      </c>
      <c r="E96" s="19">
        <v>0</v>
      </c>
      <c r="F96" s="10"/>
      <c r="G96" s="43">
        <v>2016</v>
      </c>
      <c r="H96" s="19">
        <v>100</v>
      </c>
      <c r="I96" s="10"/>
      <c r="J96" s="43">
        <v>2016</v>
      </c>
      <c r="K96" s="19">
        <v>0</v>
      </c>
      <c r="L96" s="10"/>
      <c r="M96" s="43">
        <v>2016</v>
      </c>
      <c r="N96" s="19">
        <v>50</v>
      </c>
      <c r="O96" s="10"/>
      <c r="P96" s="43">
        <v>2016</v>
      </c>
      <c r="Q96" s="29">
        <v>100</v>
      </c>
      <c r="R96" s="11"/>
    </row>
    <row r="97" spans="1:81" ht="24.75" customHeight="1">
      <c r="A97" s="43">
        <v>2017</v>
      </c>
      <c r="B97" s="80">
        <f t="shared" ref="B97:B99" si="15">AVERAGE(E97,H97,K97,N97,Q97)</f>
        <v>50</v>
      </c>
      <c r="C97" s="80"/>
      <c r="D97" s="43">
        <v>2017</v>
      </c>
      <c r="E97" s="19">
        <v>0</v>
      </c>
      <c r="F97" s="10"/>
      <c r="G97" s="43">
        <v>2017</v>
      </c>
      <c r="H97" s="19">
        <v>100</v>
      </c>
      <c r="I97" s="10"/>
      <c r="J97" s="43">
        <v>2017</v>
      </c>
      <c r="K97" s="19">
        <v>0</v>
      </c>
      <c r="L97" s="10"/>
      <c r="M97" s="43">
        <v>2017</v>
      </c>
      <c r="N97" s="19">
        <v>50</v>
      </c>
      <c r="O97" s="10"/>
      <c r="P97" s="43">
        <v>2017</v>
      </c>
      <c r="Q97" s="29">
        <v>100</v>
      </c>
      <c r="R97" s="11"/>
    </row>
    <row r="98" spans="1:81" ht="24.75" customHeight="1">
      <c r="A98" s="43">
        <v>2018</v>
      </c>
      <c r="B98" s="80">
        <f t="shared" si="15"/>
        <v>50</v>
      </c>
      <c r="C98" s="80"/>
      <c r="D98" s="43">
        <v>2018</v>
      </c>
      <c r="E98" s="19">
        <v>0</v>
      </c>
      <c r="F98" s="10"/>
      <c r="G98" s="43">
        <v>2018</v>
      </c>
      <c r="H98" s="19">
        <v>100</v>
      </c>
      <c r="I98" s="10"/>
      <c r="J98" s="43">
        <v>2018</v>
      </c>
      <c r="K98" s="19">
        <v>0</v>
      </c>
      <c r="L98" s="10"/>
      <c r="M98" s="43">
        <v>2018</v>
      </c>
      <c r="N98" s="19">
        <v>50</v>
      </c>
      <c r="O98" s="10"/>
      <c r="P98" s="43">
        <v>2018</v>
      </c>
      <c r="Q98" s="29">
        <v>100</v>
      </c>
      <c r="R98" s="11"/>
    </row>
    <row r="99" spans="1:81" ht="24.75" customHeight="1">
      <c r="A99" s="43">
        <v>2019</v>
      </c>
      <c r="B99" s="80">
        <f t="shared" si="15"/>
        <v>50</v>
      </c>
      <c r="C99" s="80"/>
      <c r="D99" s="43">
        <v>2019</v>
      </c>
      <c r="E99" s="19">
        <v>0</v>
      </c>
      <c r="F99" s="10"/>
      <c r="G99" s="43">
        <v>2019</v>
      </c>
      <c r="H99" s="19">
        <v>100</v>
      </c>
      <c r="I99" s="10"/>
      <c r="J99" s="43">
        <v>2019</v>
      </c>
      <c r="K99" s="19">
        <v>0</v>
      </c>
      <c r="L99" s="10"/>
      <c r="M99" s="43">
        <v>2019</v>
      </c>
      <c r="N99" s="19">
        <v>50</v>
      </c>
      <c r="O99" s="10"/>
      <c r="P99" s="43">
        <v>2019</v>
      </c>
      <c r="Q99" s="29">
        <v>100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80">
        <f t="shared" ref="B108:B114" si="16">AVERAGE(E108,((H108+K108)/2),((N108+Q108+T108)/3),W108)</f>
        <v>77.083333333333329</v>
      </c>
      <c r="C108" s="363"/>
      <c r="D108" s="350">
        <v>2007</v>
      </c>
      <c r="E108" s="29">
        <v>100</v>
      </c>
      <c r="F108" s="363"/>
      <c r="G108" s="350">
        <v>2007</v>
      </c>
      <c r="H108" s="29">
        <v>0</v>
      </c>
      <c r="I108" s="363"/>
      <c r="J108" s="350">
        <v>2007</v>
      </c>
      <c r="K108" s="422">
        <v>50</v>
      </c>
      <c r="L108" s="363"/>
      <c r="M108" s="350">
        <v>2007</v>
      </c>
      <c r="N108" s="34">
        <v>100</v>
      </c>
      <c r="O108" s="363"/>
      <c r="P108" s="350">
        <v>2007</v>
      </c>
      <c r="Q108" s="34">
        <v>100</v>
      </c>
      <c r="R108" s="363"/>
      <c r="S108" s="350">
        <v>2007</v>
      </c>
      <c r="T108" s="34">
        <v>50</v>
      </c>
      <c r="U108" s="363"/>
      <c r="V108" s="350">
        <v>2007</v>
      </c>
      <c r="W108" s="422">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80">
        <f t="shared" si="16"/>
        <v>77.083333333333329</v>
      </c>
      <c r="C109" s="363"/>
      <c r="D109" s="350">
        <v>2008</v>
      </c>
      <c r="E109" s="29">
        <v>100</v>
      </c>
      <c r="F109" s="363"/>
      <c r="G109" s="350">
        <v>2008</v>
      </c>
      <c r="H109" s="29">
        <v>0</v>
      </c>
      <c r="I109" s="363"/>
      <c r="J109" s="350">
        <v>2008</v>
      </c>
      <c r="K109" s="422">
        <v>50</v>
      </c>
      <c r="L109" s="363"/>
      <c r="M109" s="350">
        <v>2008</v>
      </c>
      <c r="N109" s="34">
        <v>100</v>
      </c>
      <c r="O109" s="363"/>
      <c r="P109" s="350">
        <v>2008</v>
      </c>
      <c r="Q109" s="34">
        <v>100</v>
      </c>
      <c r="R109" s="363"/>
      <c r="S109" s="350">
        <v>2008</v>
      </c>
      <c r="T109" s="34">
        <v>50</v>
      </c>
      <c r="U109" s="363"/>
      <c r="V109" s="350">
        <v>2008</v>
      </c>
      <c r="W109" s="422">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80">
        <f t="shared" si="16"/>
        <v>77.083333333333329</v>
      </c>
      <c r="C110" s="363"/>
      <c r="D110" s="350">
        <v>2009</v>
      </c>
      <c r="E110" s="29">
        <v>100</v>
      </c>
      <c r="F110" s="363"/>
      <c r="G110" s="350">
        <v>2009</v>
      </c>
      <c r="H110" s="29">
        <v>0</v>
      </c>
      <c r="I110" s="363"/>
      <c r="J110" s="350">
        <v>2009</v>
      </c>
      <c r="K110" s="422">
        <v>50</v>
      </c>
      <c r="L110" s="363"/>
      <c r="M110" s="350">
        <v>2009</v>
      </c>
      <c r="N110" s="34">
        <v>100</v>
      </c>
      <c r="O110" s="363"/>
      <c r="P110" s="350">
        <v>2009</v>
      </c>
      <c r="Q110" s="34">
        <v>100</v>
      </c>
      <c r="R110" s="363"/>
      <c r="S110" s="350">
        <v>2009</v>
      </c>
      <c r="T110" s="34">
        <v>50</v>
      </c>
      <c r="U110" s="363"/>
      <c r="V110" s="350">
        <v>2009</v>
      </c>
      <c r="W110" s="422">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80">
        <f t="shared" si="16"/>
        <v>77.083333333333329</v>
      </c>
      <c r="C111" s="363"/>
      <c r="D111" s="350">
        <v>2010</v>
      </c>
      <c r="E111" s="29">
        <v>100</v>
      </c>
      <c r="F111" s="363"/>
      <c r="G111" s="350">
        <v>2010</v>
      </c>
      <c r="H111" s="29">
        <v>0</v>
      </c>
      <c r="I111" s="363"/>
      <c r="J111" s="350">
        <v>2010</v>
      </c>
      <c r="K111" s="422">
        <v>50</v>
      </c>
      <c r="L111" s="363"/>
      <c r="M111" s="350">
        <v>2010</v>
      </c>
      <c r="N111" s="34">
        <v>100</v>
      </c>
      <c r="O111" s="363"/>
      <c r="P111" s="350">
        <v>2010</v>
      </c>
      <c r="Q111" s="34">
        <v>100</v>
      </c>
      <c r="R111" s="363"/>
      <c r="S111" s="350">
        <v>2010</v>
      </c>
      <c r="T111" s="34">
        <v>50</v>
      </c>
      <c r="U111" s="363"/>
      <c r="V111" s="350">
        <v>2010</v>
      </c>
      <c r="W111" s="422">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80">
        <f t="shared" si="16"/>
        <v>77.083333333333329</v>
      </c>
      <c r="C112" s="363"/>
      <c r="D112" s="350">
        <v>2011</v>
      </c>
      <c r="E112" s="29">
        <v>100</v>
      </c>
      <c r="F112" s="363"/>
      <c r="G112" s="350">
        <v>2011</v>
      </c>
      <c r="H112" s="29">
        <v>0</v>
      </c>
      <c r="I112" s="363"/>
      <c r="J112" s="350">
        <v>2011</v>
      </c>
      <c r="K112" s="422">
        <v>50</v>
      </c>
      <c r="L112" s="363"/>
      <c r="M112" s="350">
        <v>2011</v>
      </c>
      <c r="N112" s="34">
        <v>100</v>
      </c>
      <c r="O112" s="363"/>
      <c r="P112" s="350">
        <v>2011</v>
      </c>
      <c r="Q112" s="34">
        <v>100</v>
      </c>
      <c r="R112" s="363"/>
      <c r="S112" s="350">
        <v>2011</v>
      </c>
      <c r="T112" s="34">
        <v>50</v>
      </c>
      <c r="U112" s="363"/>
      <c r="V112" s="350">
        <v>2011</v>
      </c>
      <c r="W112" s="422">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80">
        <f t="shared" si="16"/>
        <v>77.083333333333329</v>
      </c>
      <c r="C113" s="363"/>
      <c r="D113" s="350">
        <v>2012</v>
      </c>
      <c r="E113" s="29">
        <v>100</v>
      </c>
      <c r="F113" s="363"/>
      <c r="G113" s="350">
        <v>2012</v>
      </c>
      <c r="H113" s="29">
        <v>0</v>
      </c>
      <c r="I113" s="363"/>
      <c r="J113" s="350">
        <v>2012</v>
      </c>
      <c r="K113" s="422">
        <v>50</v>
      </c>
      <c r="L113" s="363"/>
      <c r="M113" s="350">
        <v>2012</v>
      </c>
      <c r="N113" s="34">
        <v>100</v>
      </c>
      <c r="O113" s="363"/>
      <c r="P113" s="350">
        <v>2012</v>
      </c>
      <c r="Q113" s="34">
        <v>100</v>
      </c>
      <c r="R113" s="363"/>
      <c r="S113" s="350">
        <v>2012</v>
      </c>
      <c r="T113" s="34">
        <v>50</v>
      </c>
      <c r="U113" s="363"/>
      <c r="V113" s="350">
        <v>2012</v>
      </c>
      <c r="W113" s="422">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80">
        <f t="shared" si="16"/>
        <v>77.083333333333329</v>
      </c>
      <c r="C114" s="363"/>
      <c r="D114" s="350">
        <v>2013</v>
      </c>
      <c r="E114" s="29">
        <v>100</v>
      </c>
      <c r="F114" s="363"/>
      <c r="G114" s="350">
        <v>2013</v>
      </c>
      <c r="H114" s="29">
        <v>0</v>
      </c>
      <c r="I114" s="363"/>
      <c r="J114" s="350">
        <v>2013</v>
      </c>
      <c r="K114" s="422">
        <v>50</v>
      </c>
      <c r="L114" s="363"/>
      <c r="M114" s="350">
        <v>2013</v>
      </c>
      <c r="N114" s="34">
        <v>100</v>
      </c>
      <c r="O114" s="363"/>
      <c r="P114" s="350">
        <v>2013</v>
      </c>
      <c r="Q114" s="34">
        <v>100</v>
      </c>
      <c r="R114" s="363"/>
      <c r="S114" s="350">
        <v>2013</v>
      </c>
      <c r="T114" s="34">
        <v>50</v>
      </c>
      <c r="U114" s="363"/>
      <c r="V114" s="350">
        <v>2013</v>
      </c>
      <c r="W114" s="422">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80">
        <f t="shared" ref="B115:B120" si="17">AVERAGE(E115,((H115+K115)/2),((N115+Q115+T115)/3),W115)</f>
        <v>77.083333333333329</v>
      </c>
      <c r="C115" s="39"/>
      <c r="D115" s="43">
        <v>2014</v>
      </c>
      <c r="E115" s="29">
        <v>100</v>
      </c>
      <c r="F115" s="10" t="s">
        <v>2874</v>
      </c>
      <c r="G115" s="43">
        <v>2014</v>
      </c>
      <c r="H115" s="29">
        <v>0</v>
      </c>
      <c r="I115" s="10" t="s">
        <v>544</v>
      </c>
      <c r="J115" s="43">
        <v>2014</v>
      </c>
      <c r="K115" s="19">
        <v>50</v>
      </c>
      <c r="L115" s="10"/>
      <c r="M115" s="43">
        <v>2014</v>
      </c>
      <c r="N115" s="34">
        <v>100</v>
      </c>
      <c r="O115" s="10" t="s">
        <v>543</v>
      </c>
      <c r="P115" s="43">
        <v>2014</v>
      </c>
      <c r="Q115" s="19">
        <v>100</v>
      </c>
      <c r="R115" s="10"/>
      <c r="S115" s="43">
        <v>2014</v>
      </c>
      <c r="T115" s="34">
        <v>50</v>
      </c>
      <c r="U115" s="10" t="s">
        <v>542</v>
      </c>
      <c r="V115" s="43">
        <v>2014</v>
      </c>
      <c r="W115" s="19">
        <v>100</v>
      </c>
      <c r="X115" s="11"/>
    </row>
    <row r="116" spans="1:81" ht="24.75" customHeight="1">
      <c r="A116" s="43">
        <v>2015</v>
      </c>
      <c r="B116" s="80">
        <f t="shared" si="17"/>
        <v>77.083333333333329</v>
      </c>
      <c r="C116" s="80"/>
      <c r="D116" s="43">
        <v>2015</v>
      </c>
      <c r="E116" s="29">
        <v>100</v>
      </c>
      <c r="F116" s="10"/>
      <c r="G116" s="43">
        <v>2015</v>
      </c>
      <c r="H116" s="29">
        <v>0</v>
      </c>
      <c r="I116" s="10"/>
      <c r="J116" s="43">
        <v>2015</v>
      </c>
      <c r="K116" s="19">
        <v>50</v>
      </c>
      <c r="L116" s="10"/>
      <c r="M116" s="43">
        <v>2015</v>
      </c>
      <c r="N116" s="34">
        <v>100</v>
      </c>
      <c r="O116" s="10"/>
      <c r="P116" s="43">
        <v>2015</v>
      </c>
      <c r="Q116" s="19">
        <v>100</v>
      </c>
      <c r="R116" s="10"/>
      <c r="S116" s="43">
        <v>2015</v>
      </c>
      <c r="T116" s="34">
        <v>50</v>
      </c>
      <c r="U116" s="10"/>
      <c r="V116" s="43">
        <v>2015</v>
      </c>
      <c r="W116" s="19">
        <v>100</v>
      </c>
      <c r="X116" s="11"/>
    </row>
    <row r="117" spans="1:81" ht="24.75" customHeight="1">
      <c r="A117" s="43">
        <v>2016</v>
      </c>
      <c r="B117" s="80">
        <f t="shared" si="17"/>
        <v>77.083333333333329</v>
      </c>
      <c r="C117" s="80"/>
      <c r="D117" s="43">
        <v>2016</v>
      </c>
      <c r="E117" s="29">
        <v>100</v>
      </c>
      <c r="F117" s="10"/>
      <c r="G117" s="43">
        <v>2016</v>
      </c>
      <c r="H117" s="29">
        <v>0</v>
      </c>
      <c r="I117" s="10"/>
      <c r="J117" s="43">
        <v>2016</v>
      </c>
      <c r="K117" s="19">
        <v>50</v>
      </c>
      <c r="L117" s="10"/>
      <c r="M117" s="43">
        <v>2016</v>
      </c>
      <c r="N117" s="34">
        <v>100</v>
      </c>
      <c r="O117" s="10"/>
      <c r="P117" s="43">
        <v>2016</v>
      </c>
      <c r="Q117" s="19">
        <v>100</v>
      </c>
      <c r="R117" s="10"/>
      <c r="S117" s="43">
        <v>2016</v>
      </c>
      <c r="T117" s="34">
        <v>50</v>
      </c>
      <c r="U117" s="10"/>
      <c r="V117" s="43">
        <v>2016</v>
      </c>
      <c r="W117" s="19">
        <v>100</v>
      </c>
      <c r="X117" s="11"/>
    </row>
    <row r="118" spans="1:81" ht="24.75" customHeight="1">
      <c r="A118" s="43">
        <v>2017</v>
      </c>
      <c r="B118" s="80">
        <f t="shared" si="17"/>
        <v>77.083333333333329</v>
      </c>
      <c r="C118" s="80"/>
      <c r="D118" s="43">
        <v>2017</v>
      </c>
      <c r="E118" s="29">
        <v>100</v>
      </c>
      <c r="F118" s="10"/>
      <c r="G118" s="43">
        <v>2017</v>
      </c>
      <c r="H118" s="29">
        <v>0</v>
      </c>
      <c r="I118" s="10"/>
      <c r="J118" s="43">
        <v>2017</v>
      </c>
      <c r="K118" s="19">
        <v>50</v>
      </c>
      <c r="L118" s="10"/>
      <c r="M118" s="43">
        <v>2017</v>
      </c>
      <c r="N118" s="34">
        <v>100</v>
      </c>
      <c r="O118" s="10"/>
      <c r="P118" s="43">
        <v>2017</v>
      </c>
      <c r="Q118" s="19">
        <v>100</v>
      </c>
      <c r="R118" s="10"/>
      <c r="S118" s="43">
        <v>2017</v>
      </c>
      <c r="T118" s="34">
        <v>50</v>
      </c>
      <c r="U118" s="10"/>
      <c r="V118" s="43">
        <v>2017</v>
      </c>
      <c r="W118" s="19">
        <v>100</v>
      </c>
      <c r="X118" s="11"/>
    </row>
    <row r="119" spans="1:81" ht="24.75" customHeight="1">
      <c r="A119" s="43">
        <v>2018</v>
      </c>
      <c r="B119" s="80">
        <f t="shared" si="17"/>
        <v>77.083333333333329</v>
      </c>
      <c r="C119" s="80"/>
      <c r="D119" s="43">
        <v>2018</v>
      </c>
      <c r="E119" s="29">
        <v>100</v>
      </c>
      <c r="F119" s="10"/>
      <c r="G119" s="43">
        <v>2018</v>
      </c>
      <c r="H119" s="29">
        <v>0</v>
      </c>
      <c r="I119" s="10"/>
      <c r="J119" s="43">
        <v>2018</v>
      </c>
      <c r="K119" s="19">
        <v>50</v>
      </c>
      <c r="L119" s="10"/>
      <c r="M119" s="43">
        <v>2018</v>
      </c>
      <c r="N119" s="34">
        <v>100</v>
      </c>
      <c r="O119" s="10"/>
      <c r="P119" s="43">
        <v>2018</v>
      </c>
      <c r="Q119" s="19">
        <v>100</v>
      </c>
      <c r="R119" s="10"/>
      <c r="S119" s="43">
        <v>2018</v>
      </c>
      <c r="T119" s="34">
        <v>50</v>
      </c>
      <c r="U119" s="10"/>
      <c r="V119" s="43">
        <v>2018</v>
      </c>
      <c r="W119" s="19">
        <v>100</v>
      </c>
      <c r="X119" s="11"/>
    </row>
    <row r="120" spans="1:81" ht="24.75" customHeight="1">
      <c r="A120" s="43">
        <v>2019</v>
      </c>
      <c r="B120" s="80">
        <f t="shared" si="17"/>
        <v>77.083333333333329</v>
      </c>
      <c r="C120" s="80"/>
      <c r="D120" s="43">
        <v>2019</v>
      </c>
      <c r="E120" s="29">
        <v>100</v>
      </c>
      <c r="F120" s="10"/>
      <c r="G120" s="43">
        <v>2019</v>
      </c>
      <c r="H120" s="29">
        <v>0</v>
      </c>
      <c r="I120" s="10"/>
      <c r="J120" s="43">
        <v>2019</v>
      </c>
      <c r="K120" s="19">
        <v>50</v>
      </c>
      <c r="L120" s="10"/>
      <c r="M120" s="43">
        <v>2019</v>
      </c>
      <c r="N120" s="34">
        <v>100</v>
      </c>
      <c r="O120" s="10"/>
      <c r="P120" s="43">
        <v>2019</v>
      </c>
      <c r="Q120" s="19">
        <v>100</v>
      </c>
      <c r="R120" s="10"/>
      <c r="S120" s="43">
        <v>2019</v>
      </c>
      <c r="T120" s="34">
        <v>50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80">
        <f t="shared" ref="B129:B135" si="18">AVERAGE(E129,H129,K129,Z129)</f>
        <v>87.5</v>
      </c>
      <c r="C129" s="363"/>
      <c r="D129" s="350">
        <v>2007</v>
      </c>
      <c r="E129" s="29">
        <v>100</v>
      </c>
      <c r="F129" s="363"/>
      <c r="G129" s="350">
        <v>2007</v>
      </c>
      <c r="H129" s="29">
        <v>100</v>
      </c>
      <c r="I129" s="363"/>
      <c r="J129" s="350">
        <v>2007</v>
      </c>
      <c r="K129" s="8">
        <f t="shared" ref="K129:K135" si="19">AVERAGE(N129,Q129,T129,W129)</f>
        <v>50</v>
      </c>
      <c r="L129" s="363"/>
      <c r="M129" s="350">
        <v>2007</v>
      </c>
      <c r="N129" s="29">
        <v>50</v>
      </c>
      <c r="O129" s="363" t="s">
        <v>4957</v>
      </c>
      <c r="P129" s="350">
        <v>2007</v>
      </c>
      <c r="Q129" s="29">
        <v>0</v>
      </c>
      <c r="R129" s="363"/>
      <c r="S129" s="350">
        <v>2007</v>
      </c>
      <c r="T129" s="29">
        <v>100</v>
      </c>
      <c r="U129" s="363"/>
      <c r="V129" s="350">
        <v>2007</v>
      </c>
      <c r="W129" s="422">
        <v>50</v>
      </c>
      <c r="X129" s="363"/>
      <c r="Y129" s="350">
        <v>2007</v>
      </c>
      <c r="Z129" s="422">
        <v>100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80">
        <f t="shared" si="18"/>
        <v>87.5</v>
      </c>
      <c r="C130" s="363"/>
      <c r="D130" s="350">
        <v>2008</v>
      </c>
      <c r="E130" s="29">
        <v>100</v>
      </c>
      <c r="F130" s="363"/>
      <c r="G130" s="350">
        <v>2008</v>
      </c>
      <c r="H130" s="29">
        <v>100</v>
      </c>
      <c r="I130" s="363"/>
      <c r="J130" s="350">
        <v>2008</v>
      </c>
      <c r="K130" s="8">
        <f t="shared" si="19"/>
        <v>50</v>
      </c>
      <c r="L130" s="363"/>
      <c r="M130" s="350">
        <v>2008</v>
      </c>
      <c r="N130" s="29">
        <v>50</v>
      </c>
      <c r="O130" s="363"/>
      <c r="P130" s="350">
        <v>2008</v>
      </c>
      <c r="Q130" s="29">
        <v>0</v>
      </c>
      <c r="R130" s="363"/>
      <c r="S130" s="350">
        <v>2008</v>
      </c>
      <c r="T130" s="29">
        <v>100</v>
      </c>
      <c r="U130" s="363"/>
      <c r="V130" s="350">
        <v>2008</v>
      </c>
      <c r="W130" s="422">
        <v>50</v>
      </c>
      <c r="X130" s="363"/>
      <c r="Y130" s="350">
        <v>2008</v>
      </c>
      <c r="Z130" s="422">
        <v>100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80">
        <f t="shared" si="18"/>
        <v>87.5</v>
      </c>
      <c r="C131" s="363"/>
      <c r="D131" s="350">
        <v>2009</v>
      </c>
      <c r="E131" s="29">
        <v>100</v>
      </c>
      <c r="F131" s="363"/>
      <c r="G131" s="350">
        <v>2009</v>
      </c>
      <c r="H131" s="29">
        <v>100</v>
      </c>
      <c r="I131" s="363"/>
      <c r="J131" s="350">
        <v>2009</v>
      </c>
      <c r="K131" s="8">
        <f t="shared" si="19"/>
        <v>50</v>
      </c>
      <c r="L131" s="363"/>
      <c r="M131" s="350">
        <v>2009</v>
      </c>
      <c r="N131" s="29">
        <v>50</v>
      </c>
      <c r="O131" s="363"/>
      <c r="P131" s="350">
        <v>2009</v>
      </c>
      <c r="Q131" s="29">
        <v>0</v>
      </c>
      <c r="R131" s="363"/>
      <c r="S131" s="350">
        <v>2009</v>
      </c>
      <c r="T131" s="29">
        <v>100</v>
      </c>
      <c r="U131" s="363"/>
      <c r="V131" s="350">
        <v>2009</v>
      </c>
      <c r="W131" s="422">
        <v>50</v>
      </c>
      <c r="X131" s="363"/>
      <c r="Y131" s="350">
        <v>2009</v>
      </c>
      <c r="Z131" s="422">
        <v>100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80">
        <f t="shared" si="18"/>
        <v>87.5</v>
      </c>
      <c r="C132" s="363"/>
      <c r="D132" s="350">
        <v>2010</v>
      </c>
      <c r="E132" s="29">
        <v>100</v>
      </c>
      <c r="F132" s="363"/>
      <c r="G132" s="350">
        <v>2010</v>
      </c>
      <c r="H132" s="29">
        <v>100</v>
      </c>
      <c r="I132" s="363"/>
      <c r="J132" s="350">
        <v>2010</v>
      </c>
      <c r="K132" s="8">
        <f t="shared" si="19"/>
        <v>50</v>
      </c>
      <c r="L132" s="363"/>
      <c r="M132" s="350">
        <v>2010</v>
      </c>
      <c r="N132" s="29">
        <v>50</v>
      </c>
      <c r="O132" s="363" t="s">
        <v>4956</v>
      </c>
      <c r="P132" s="350">
        <v>2010</v>
      </c>
      <c r="Q132" s="29">
        <v>0</v>
      </c>
      <c r="R132" s="363"/>
      <c r="S132" s="350">
        <v>2010</v>
      </c>
      <c r="T132" s="29">
        <v>100</v>
      </c>
      <c r="U132" s="363"/>
      <c r="V132" s="350">
        <v>2010</v>
      </c>
      <c r="W132" s="422">
        <v>50</v>
      </c>
      <c r="X132" s="363"/>
      <c r="Y132" s="350">
        <v>2010</v>
      </c>
      <c r="Z132" s="422">
        <v>100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80">
        <f t="shared" si="18"/>
        <v>87.5</v>
      </c>
      <c r="C133" s="363"/>
      <c r="D133" s="350">
        <v>2011</v>
      </c>
      <c r="E133" s="29">
        <v>100</v>
      </c>
      <c r="F133" s="363"/>
      <c r="G133" s="350">
        <v>2011</v>
      </c>
      <c r="H133" s="29">
        <v>100</v>
      </c>
      <c r="I133" s="363"/>
      <c r="J133" s="350">
        <v>2011</v>
      </c>
      <c r="K133" s="8">
        <f t="shared" si="19"/>
        <v>50</v>
      </c>
      <c r="L133" s="363"/>
      <c r="M133" s="350">
        <v>2011</v>
      </c>
      <c r="N133" s="29">
        <v>50</v>
      </c>
      <c r="O133" s="363"/>
      <c r="P133" s="350">
        <v>2011</v>
      </c>
      <c r="Q133" s="29">
        <v>0</v>
      </c>
      <c r="R133" s="363"/>
      <c r="S133" s="350">
        <v>2011</v>
      </c>
      <c r="T133" s="29">
        <v>100</v>
      </c>
      <c r="U133" s="363"/>
      <c r="V133" s="350">
        <v>2011</v>
      </c>
      <c r="W133" s="422">
        <v>50</v>
      </c>
      <c r="X133" s="363"/>
      <c r="Y133" s="350">
        <v>2011</v>
      </c>
      <c r="Z133" s="422">
        <v>100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80">
        <f t="shared" si="18"/>
        <v>87.5</v>
      </c>
      <c r="C134" s="363"/>
      <c r="D134" s="350">
        <v>2012</v>
      </c>
      <c r="E134" s="29">
        <v>100</v>
      </c>
      <c r="F134" s="363"/>
      <c r="G134" s="350">
        <v>2012</v>
      </c>
      <c r="H134" s="29">
        <v>100</v>
      </c>
      <c r="I134" s="363"/>
      <c r="J134" s="350">
        <v>2012</v>
      </c>
      <c r="K134" s="8">
        <f t="shared" si="19"/>
        <v>50</v>
      </c>
      <c r="L134" s="363"/>
      <c r="M134" s="350">
        <v>2012</v>
      </c>
      <c r="N134" s="29">
        <v>50</v>
      </c>
      <c r="O134" s="363" t="s">
        <v>4955</v>
      </c>
      <c r="P134" s="350">
        <v>2012</v>
      </c>
      <c r="Q134" s="29">
        <v>0</v>
      </c>
      <c r="R134" s="363"/>
      <c r="S134" s="350">
        <v>2012</v>
      </c>
      <c r="T134" s="29">
        <v>100</v>
      </c>
      <c r="U134" s="363"/>
      <c r="V134" s="350">
        <v>2012</v>
      </c>
      <c r="W134" s="422">
        <v>50</v>
      </c>
      <c r="X134" s="363"/>
      <c r="Y134" s="350">
        <v>2012</v>
      </c>
      <c r="Z134" s="422">
        <v>100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80">
        <f t="shared" si="18"/>
        <v>87.5</v>
      </c>
      <c r="C135" s="363"/>
      <c r="D135" s="350">
        <v>2013</v>
      </c>
      <c r="E135" s="29">
        <v>100</v>
      </c>
      <c r="F135" s="363" t="s">
        <v>4954</v>
      </c>
      <c r="G135" s="350">
        <v>2013</v>
      </c>
      <c r="H135" s="29">
        <v>100</v>
      </c>
      <c r="I135" s="363"/>
      <c r="J135" s="350">
        <v>2013</v>
      </c>
      <c r="K135" s="8">
        <f t="shared" si="19"/>
        <v>50</v>
      </c>
      <c r="L135" s="363"/>
      <c r="M135" s="350">
        <v>2013</v>
      </c>
      <c r="N135" s="29">
        <v>50</v>
      </c>
      <c r="O135" s="363"/>
      <c r="P135" s="350">
        <v>2013</v>
      </c>
      <c r="Q135" s="29">
        <v>0</v>
      </c>
      <c r="R135" s="363"/>
      <c r="S135" s="350">
        <v>2013</v>
      </c>
      <c r="T135" s="29">
        <v>100</v>
      </c>
      <c r="U135" s="363"/>
      <c r="V135" s="350">
        <v>2013</v>
      </c>
      <c r="W135" s="422">
        <v>50</v>
      </c>
      <c r="X135" s="363"/>
      <c r="Y135" s="350">
        <v>2013</v>
      </c>
      <c r="Z135" s="422">
        <v>100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80">
        <f t="shared" ref="B136:B141" si="20">AVERAGE(E136,H136,K136,Z136)</f>
        <v>87.5</v>
      </c>
      <c r="C136" s="80"/>
      <c r="D136" s="43">
        <v>2014</v>
      </c>
      <c r="E136" s="29">
        <v>100</v>
      </c>
      <c r="F136" s="10" t="s">
        <v>541</v>
      </c>
      <c r="G136" s="43">
        <v>2014</v>
      </c>
      <c r="H136" s="19">
        <v>100</v>
      </c>
      <c r="I136" s="10"/>
      <c r="J136" s="43">
        <v>2014</v>
      </c>
      <c r="K136" s="8">
        <f t="shared" ref="K136:K141" si="21">AVERAGE(N136,Q136,T136,W136)</f>
        <v>50</v>
      </c>
      <c r="L136" s="19"/>
      <c r="M136" s="43">
        <v>2014</v>
      </c>
      <c r="N136" s="29">
        <v>50</v>
      </c>
      <c r="O136" s="10" t="s">
        <v>539</v>
      </c>
      <c r="P136" s="43">
        <v>2014</v>
      </c>
      <c r="Q136" s="29">
        <v>0</v>
      </c>
      <c r="R136" s="10" t="s">
        <v>538</v>
      </c>
      <c r="S136" s="43">
        <v>2014</v>
      </c>
      <c r="T136" s="29">
        <v>100</v>
      </c>
      <c r="U136" s="10" t="s">
        <v>537</v>
      </c>
      <c r="V136" s="43">
        <v>2014</v>
      </c>
      <c r="W136" s="19">
        <v>50</v>
      </c>
      <c r="X136" s="10"/>
      <c r="Y136" s="350">
        <v>2014</v>
      </c>
      <c r="Z136" s="19">
        <v>100</v>
      </c>
      <c r="AA136" s="11"/>
    </row>
    <row r="137" spans="1:81" ht="24.75" customHeight="1">
      <c r="A137" s="43">
        <v>2015</v>
      </c>
      <c r="B137" s="80">
        <f t="shared" si="20"/>
        <v>87.5</v>
      </c>
      <c r="C137" s="80"/>
      <c r="D137" s="43">
        <v>2015</v>
      </c>
      <c r="E137" s="29">
        <v>100</v>
      </c>
      <c r="F137" s="10"/>
      <c r="G137" s="43">
        <v>2015</v>
      </c>
      <c r="H137" s="19">
        <v>100</v>
      </c>
      <c r="I137" s="10"/>
      <c r="J137" s="43">
        <v>2015</v>
      </c>
      <c r="K137" s="8">
        <f t="shared" si="21"/>
        <v>50</v>
      </c>
      <c r="L137" s="19"/>
      <c r="M137" s="43">
        <v>2015</v>
      </c>
      <c r="N137" s="29">
        <v>50</v>
      </c>
      <c r="O137" s="10"/>
      <c r="P137" s="43">
        <v>2015</v>
      </c>
      <c r="Q137" s="29">
        <v>0</v>
      </c>
      <c r="R137" s="10"/>
      <c r="S137" s="43">
        <v>2015</v>
      </c>
      <c r="T137" s="29">
        <v>100</v>
      </c>
      <c r="U137" s="10"/>
      <c r="V137" s="43">
        <v>2015</v>
      </c>
      <c r="W137" s="19">
        <v>50</v>
      </c>
      <c r="X137" s="10"/>
      <c r="Y137" s="350">
        <v>2015</v>
      </c>
      <c r="Z137" s="19">
        <v>100</v>
      </c>
      <c r="AA137" s="11"/>
    </row>
    <row r="138" spans="1:81" ht="24.75" customHeight="1">
      <c r="A138" s="43">
        <v>2016</v>
      </c>
      <c r="B138" s="80">
        <f t="shared" si="20"/>
        <v>87.5</v>
      </c>
      <c r="C138" s="80"/>
      <c r="D138" s="43">
        <v>2016</v>
      </c>
      <c r="E138" s="29">
        <v>100</v>
      </c>
      <c r="F138" s="10"/>
      <c r="G138" s="43">
        <v>2016</v>
      </c>
      <c r="H138" s="19">
        <v>100</v>
      </c>
      <c r="I138" s="10"/>
      <c r="J138" s="43">
        <v>2016</v>
      </c>
      <c r="K138" s="8">
        <f t="shared" si="21"/>
        <v>50</v>
      </c>
      <c r="L138" s="19"/>
      <c r="M138" s="43">
        <v>2016</v>
      </c>
      <c r="N138" s="29">
        <v>50</v>
      </c>
      <c r="O138" s="10" t="s">
        <v>409</v>
      </c>
      <c r="P138" s="43">
        <v>2016</v>
      </c>
      <c r="Q138" s="29">
        <v>0</v>
      </c>
      <c r="R138" s="10"/>
      <c r="S138" s="43">
        <v>2016</v>
      </c>
      <c r="T138" s="29">
        <v>100</v>
      </c>
      <c r="U138" s="10"/>
      <c r="V138" s="43">
        <v>2016</v>
      </c>
      <c r="W138" s="19">
        <v>50</v>
      </c>
      <c r="X138" s="10"/>
      <c r="Y138" s="350">
        <v>2016</v>
      </c>
      <c r="Z138" s="19">
        <v>100</v>
      </c>
      <c r="AA138" s="11"/>
    </row>
    <row r="139" spans="1:81" ht="24.75" customHeight="1">
      <c r="A139" s="43">
        <v>2017</v>
      </c>
      <c r="B139" s="80">
        <f t="shared" si="20"/>
        <v>87.5</v>
      </c>
      <c r="C139" s="80"/>
      <c r="D139" s="43">
        <v>2017</v>
      </c>
      <c r="E139" s="29">
        <v>100</v>
      </c>
      <c r="F139" s="10" t="s">
        <v>540</v>
      </c>
      <c r="G139" s="43">
        <v>2017</v>
      </c>
      <c r="H139" s="19">
        <v>100</v>
      </c>
      <c r="I139" s="10"/>
      <c r="J139" s="43">
        <v>2017</v>
      </c>
      <c r="K139" s="8">
        <f t="shared" si="21"/>
        <v>50</v>
      </c>
      <c r="L139" s="19"/>
      <c r="M139" s="43">
        <v>2017</v>
      </c>
      <c r="N139" s="29">
        <v>50</v>
      </c>
      <c r="O139" s="10" t="s">
        <v>409</v>
      </c>
      <c r="P139" s="43">
        <v>2017</v>
      </c>
      <c r="Q139" s="29">
        <v>0</v>
      </c>
      <c r="R139" s="10"/>
      <c r="S139" s="43">
        <v>2017</v>
      </c>
      <c r="T139" s="29">
        <v>100</v>
      </c>
      <c r="U139" s="10"/>
      <c r="V139" s="43">
        <v>2017</v>
      </c>
      <c r="W139" s="19">
        <v>50</v>
      </c>
      <c r="X139" s="10"/>
      <c r="Y139" s="350">
        <v>2017</v>
      </c>
      <c r="Z139" s="19">
        <v>100</v>
      </c>
      <c r="AA139" s="11"/>
    </row>
    <row r="140" spans="1:81" ht="24.75" customHeight="1">
      <c r="A140" s="43">
        <v>2018</v>
      </c>
      <c r="B140" s="80">
        <f t="shared" si="20"/>
        <v>87.5</v>
      </c>
      <c r="C140" s="80"/>
      <c r="D140" s="43">
        <v>2018</v>
      </c>
      <c r="E140" s="29">
        <v>100</v>
      </c>
      <c r="F140" s="10"/>
      <c r="G140" s="43">
        <v>2018</v>
      </c>
      <c r="H140" s="19">
        <v>100</v>
      </c>
      <c r="I140" s="10"/>
      <c r="J140" s="43">
        <v>2018</v>
      </c>
      <c r="K140" s="8">
        <f t="shared" si="21"/>
        <v>50</v>
      </c>
      <c r="L140" s="19"/>
      <c r="M140" s="43">
        <v>2018</v>
      </c>
      <c r="N140" s="29">
        <v>50</v>
      </c>
      <c r="O140" s="10" t="s">
        <v>409</v>
      </c>
      <c r="P140" s="43">
        <v>2018</v>
      </c>
      <c r="Q140" s="29">
        <v>0</v>
      </c>
      <c r="R140" s="10"/>
      <c r="S140" s="43">
        <v>2018</v>
      </c>
      <c r="T140" s="29">
        <v>100</v>
      </c>
      <c r="U140" s="10"/>
      <c r="V140" s="43">
        <v>2018</v>
      </c>
      <c r="W140" s="19">
        <v>50</v>
      </c>
      <c r="X140" s="10"/>
      <c r="Y140" s="350">
        <v>2018</v>
      </c>
      <c r="Z140" s="19">
        <v>100</v>
      </c>
      <c r="AA140" s="11"/>
    </row>
    <row r="141" spans="1:81" ht="24.75" customHeight="1">
      <c r="A141" s="43">
        <v>2019</v>
      </c>
      <c r="B141" s="80">
        <f t="shared" si="20"/>
        <v>87.5</v>
      </c>
      <c r="C141" s="80"/>
      <c r="D141" s="43">
        <v>2019</v>
      </c>
      <c r="E141" s="29">
        <v>100</v>
      </c>
      <c r="F141" s="10"/>
      <c r="G141" s="43">
        <v>2019</v>
      </c>
      <c r="H141" s="19">
        <v>100</v>
      </c>
      <c r="I141" s="10"/>
      <c r="J141" s="43">
        <v>2019</v>
      </c>
      <c r="K141" s="8">
        <f t="shared" si="21"/>
        <v>50</v>
      </c>
      <c r="L141" s="19"/>
      <c r="M141" s="43">
        <v>2019</v>
      </c>
      <c r="N141" s="29">
        <v>50</v>
      </c>
      <c r="O141" s="10" t="s">
        <v>409</v>
      </c>
      <c r="P141" s="43">
        <v>2019</v>
      </c>
      <c r="Q141" s="29">
        <v>0</v>
      </c>
      <c r="R141" s="10"/>
      <c r="S141" s="43">
        <v>2019</v>
      </c>
      <c r="T141" s="29">
        <v>100</v>
      </c>
      <c r="U141" s="10"/>
      <c r="V141" s="43">
        <v>2019</v>
      </c>
      <c r="W141" s="19">
        <v>50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4534</v>
      </c>
      <c r="X148" s="611"/>
      <c r="Y148" s="350" t="s">
        <v>78</v>
      </c>
      <c r="Z148" s="580" t="s">
        <v>4378</v>
      </c>
      <c r="AA148" s="580"/>
      <c r="AB148" s="350" t="s">
        <v>78</v>
      </c>
      <c r="AC148" s="580" t="s">
        <v>4780</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80">
        <f t="shared" ref="B150:B156" si="22">AVERAGE(E150,H150, W150,((Z150+AC150+AF150)/3))</f>
        <v>100</v>
      </c>
      <c r="C150" s="363"/>
      <c r="D150" s="350">
        <v>2007</v>
      </c>
      <c r="E150" s="422">
        <v>100</v>
      </c>
      <c r="F150" s="363"/>
      <c r="G150" s="350">
        <v>2007</v>
      </c>
      <c r="H150" s="8">
        <f t="shared" ref="H150:H156" si="23">AVERAGE(K150,N150,Q150,T150)</f>
        <v>100</v>
      </c>
      <c r="I150" s="363"/>
      <c r="J150" s="350">
        <v>2007</v>
      </c>
      <c r="K150" s="422">
        <v>100</v>
      </c>
      <c r="L150" s="363"/>
      <c r="M150" s="350">
        <v>2007</v>
      </c>
      <c r="N150" s="422">
        <v>100</v>
      </c>
      <c r="O150" s="363"/>
      <c r="P150" s="350">
        <v>2007</v>
      </c>
      <c r="Q150" s="422">
        <v>100</v>
      </c>
      <c r="R150" s="363"/>
      <c r="S150" s="350">
        <v>2007</v>
      </c>
      <c r="T150" s="422">
        <v>100</v>
      </c>
      <c r="U150" s="363"/>
      <c r="V150" s="350">
        <v>2007</v>
      </c>
      <c r="W150" s="422">
        <v>100</v>
      </c>
      <c r="X150" s="363" t="s">
        <v>4958</v>
      </c>
      <c r="Y150" s="350">
        <v>2007</v>
      </c>
      <c r="Z150" s="422">
        <v>100</v>
      </c>
      <c r="AA150" s="363"/>
      <c r="AB150" s="350">
        <v>2007</v>
      </c>
      <c r="AC150" s="422">
        <v>100</v>
      </c>
      <c r="AD150" s="363"/>
      <c r="AE150" s="350">
        <v>2007</v>
      </c>
      <c r="AF150" s="422">
        <v>100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80">
        <f t="shared" si="22"/>
        <v>100</v>
      </c>
      <c r="C151" s="363"/>
      <c r="D151" s="350">
        <v>2008</v>
      </c>
      <c r="E151" s="422">
        <v>100</v>
      </c>
      <c r="F151" s="363"/>
      <c r="G151" s="350">
        <v>2008</v>
      </c>
      <c r="H151" s="8">
        <f t="shared" si="23"/>
        <v>100</v>
      </c>
      <c r="I151" s="363"/>
      <c r="J151" s="350">
        <v>2008</v>
      </c>
      <c r="K151" s="422">
        <v>100</v>
      </c>
      <c r="L151" s="363"/>
      <c r="M151" s="350">
        <v>2008</v>
      </c>
      <c r="N151" s="422">
        <v>100</v>
      </c>
      <c r="O151" s="363"/>
      <c r="P151" s="350">
        <v>2008</v>
      </c>
      <c r="Q151" s="422">
        <v>100</v>
      </c>
      <c r="R151" s="363"/>
      <c r="S151" s="350">
        <v>2008</v>
      </c>
      <c r="T151" s="422">
        <v>100</v>
      </c>
      <c r="U151" s="363"/>
      <c r="V151" s="350">
        <v>2008</v>
      </c>
      <c r="W151" s="422">
        <v>100</v>
      </c>
      <c r="X151" s="363"/>
      <c r="Y151" s="350">
        <v>2008</v>
      </c>
      <c r="Z151" s="422">
        <v>100</v>
      </c>
      <c r="AA151" s="363"/>
      <c r="AB151" s="350">
        <v>2008</v>
      </c>
      <c r="AC151" s="422">
        <v>100</v>
      </c>
      <c r="AD151" s="363"/>
      <c r="AE151" s="350">
        <v>2008</v>
      </c>
      <c r="AF151" s="422">
        <v>100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80">
        <f t="shared" si="22"/>
        <v>100</v>
      </c>
      <c r="C152" s="363"/>
      <c r="D152" s="350">
        <v>2009</v>
      </c>
      <c r="E152" s="422">
        <v>100</v>
      </c>
      <c r="F152" s="363"/>
      <c r="G152" s="350">
        <v>2009</v>
      </c>
      <c r="H152" s="8">
        <f t="shared" si="23"/>
        <v>100</v>
      </c>
      <c r="I152" s="363"/>
      <c r="J152" s="350">
        <v>2009</v>
      </c>
      <c r="K152" s="422">
        <v>100</v>
      </c>
      <c r="L152" s="363"/>
      <c r="M152" s="350">
        <v>2009</v>
      </c>
      <c r="N152" s="422">
        <v>100</v>
      </c>
      <c r="O152" s="363"/>
      <c r="P152" s="350">
        <v>2009</v>
      </c>
      <c r="Q152" s="422">
        <v>100</v>
      </c>
      <c r="R152" s="363"/>
      <c r="S152" s="350">
        <v>2009</v>
      </c>
      <c r="T152" s="422">
        <v>100</v>
      </c>
      <c r="U152" s="363"/>
      <c r="V152" s="350">
        <v>2009</v>
      </c>
      <c r="W152" s="422">
        <v>100</v>
      </c>
      <c r="X152" s="363"/>
      <c r="Y152" s="350">
        <v>2009</v>
      </c>
      <c r="Z152" s="422">
        <v>100</v>
      </c>
      <c r="AA152" s="363"/>
      <c r="AB152" s="350">
        <v>2009</v>
      </c>
      <c r="AC152" s="422">
        <v>100</v>
      </c>
      <c r="AD152" s="363"/>
      <c r="AE152" s="350">
        <v>2009</v>
      </c>
      <c r="AF152" s="422">
        <v>100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80">
        <f t="shared" si="22"/>
        <v>100</v>
      </c>
      <c r="C153" s="363"/>
      <c r="D153" s="350">
        <v>2010</v>
      </c>
      <c r="E153" s="422">
        <v>100</v>
      </c>
      <c r="F153" s="363"/>
      <c r="G153" s="350">
        <v>2010</v>
      </c>
      <c r="H153" s="8">
        <f t="shared" si="23"/>
        <v>100</v>
      </c>
      <c r="I153" s="363"/>
      <c r="J153" s="350">
        <v>2010</v>
      </c>
      <c r="K153" s="422">
        <v>100</v>
      </c>
      <c r="L153" s="363"/>
      <c r="M153" s="350">
        <v>2010</v>
      </c>
      <c r="N153" s="422">
        <v>100</v>
      </c>
      <c r="O153" s="363"/>
      <c r="P153" s="350">
        <v>2010</v>
      </c>
      <c r="Q153" s="422">
        <v>100</v>
      </c>
      <c r="R153" s="363"/>
      <c r="S153" s="350">
        <v>2010</v>
      </c>
      <c r="T153" s="422">
        <v>100</v>
      </c>
      <c r="U153" s="363"/>
      <c r="V153" s="350">
        <v>2010</v>
      </c>
      <c r="W153" s="422">
        <v>100</v>
      </c>
      <c r="X153" s="363"/>
      <c r="Y153" s="350">
        <v>2010</v>
      </c>
      <c r="Z153" s="422">
        <v>100</v>
      </c>
      <c r="AA153" s="363"/>
      <c r="AB153" s="350">
        <v>2010</v>
      </c>
      <c r="AC153" s="422">
        <v>100</v>
      </c>
      <c r="AD153" s="363"/>
      <c r="AE153" s="350">
        <v>2010</v>
      </c>
      <c r="AF153" s="422">
        <v>100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80">
        <f t="shared" si="22"/>
        <v>100</v>
      </c>
      <c r="C154" s="363"/>
      <c r="D154" s="350">
        <v>2011</v>
      </c>
      <c r="E154" s="422">
        <v>100</v>
      </c>
      <c r="F154" s="363"/>
      <c r="G154" s="350">
        <v>2011</v>
      </c>
      <c r="H154" s="8">
        <f t="shared" si="23"/>
        <v>100</v>
      </c>
      <c r="I154" s="363"/>
      <c r="J154" s="350">
        <v>2011</v>
      </c>
      <c r="K154" s="422">
        <v>100</v>
      </c>
      <c r="L154" s="363"/>
      <c r="M154" s="350">
        <v>2011</v>
      </c>
      <c r="N154" s="422">
        <v>100</v>
      </c>
      <c r="O154" s="363"/>
      <c r="P154" s="350">
        <v>2011</v>
      </c>
      <c r="Q154" s="422">
        <v>100</v>
      </c>
      <c r="R154" s="363"/>
      <c r="S154" s="350">
        <v>2011</v>
      </c>
      <c r="T154" s="422">
        <v>100</v>
      </c>
      <c r="U154" s="363"/>
      <c r="V154" s="350">
        <v>2011</v>
      </c>
      <c r="W154" s="422">
        <v>100</v>
      </c>
      <c r="X154" s="363"/>
      <c r="Y154" s="350">
        <v>2011</v>
      </c>
      <c r="Z154" s="422">
        <v>100</v>
      </c>
      <c r="AA154" s="363"/>
      <c r="AB154" s="350">
        <v>2011</v>
      </c>
      <c r="AC154" s="422">
        <v>100</v>
      </c>
      <c r="AD154" s="363"/>
      <c r="AE154" s="350">
        <v>2011</v>
      </c>
      <c r="AF154" s="422">
        <v>100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80">
        <f t="shared" si="22"/>
        <v>100</v>
      </c>
      <c r="C155" s="363"/>
      <c r="D155" s="350">
        <v>2012</v>
      </c>
      <c r="E155" s="422">
        <v>100</v>
      </c>
      <c r="F155" s="363"/>
      <c r="G155" s="350">
        <v>2012</v>
      </c>
      <c r="H155" s="8">
        <f t="shared" si="23"/>
        <v>100</v>
      </c>
      <c r="I155" s="363"/>
      <c r="J155" s="350">
        <v>2012</v>
      </c>
      <c r="K155" s="422">
        <v>100</v>
      </c>
      <c r="L155" s="363"/>
      <c r="M155" s="350">
        <v>2012</v>
      </c>
      <c r="N155" s="422">
        <v>100</v>
      </c>
      <c r="O155" s="363"/>
      <c r="P155" s="350">
        <v>2012</v>
      </c>
      <c r="Q155" s="422">
        <v>100</v>
      </c>
      <c r="R155" s="363"/>
      <c r="S155" s="350">
        <v>2012</v>
      </c>
      <c r="T155" s="422">
        <v>100</v>
      </c>
      <c r="U155" s="363"/>
      <c r="V155" s="350">
        <v>2012</v>
      </c>
      <c r="W155" s="422">
        <v>100</v>
      </c>
      <c r="X155" s="363"/>
      <c r="Y155" s="350">
        <v>2012</v>
      </c>
      <c r="Z155" s="422">
        <v>100</v>
      </c>
      <c r="AA155" s="363"/>
      <c r="AB155" s="350">
        <v>2012</v>
      </c>
      <c r="AC155" s="422">
        <v>100</v>
      </c>
      <c r="AD155" s="363"/>
      <c r="AE155" s="350">
        <v>2012</v>
      </c>
      <c r="AF155" s="422">
        <v>100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80">
        <f t="shared" si="22"/>
        <v>100</v>
      </c>
      <c r="C156" s="363"/>
      <c r="D156" s="350">
        <v>2013</v>
      </c>
      <c r="E156" s="422">
        <v>100</v>
      </c>
      <c r="F156" s="363"/>
      <c r="G156" s="350">
        <v>2013</v>
      </c>
      <c r="H156" s="8">
        <f t="shared" si="23"/>
        <v>100</v>
      </c>
      <c r="I156" s="363"/>
      <c r="J156" s="350">
        <v>2013</v>
      </c>
      <c r="K156" s="422">
        <v>100</v>
      </c>
      <c r="L156" s="363"/>
      <c r="M156" s="350">
        <v>2013</v>
      </c>
      <c r="N156" s="422">
        <v>100</v>
      </c>
      <c r="O156" s="363"/>
      <c r="P156" s="350">
        <v>2013</v>
      </c>
      <c r="Q156" s="422">
        <v>100</v>
      </c>
      <c r="R156" s="363"/>
      <c r="S156" s="350">
        <v>2013</v>
      </c>
      <c r="T156" s="422">
        <v>100</v>
      </c>
      <c r="U156" s="363"/>
      <c r="V156" s="350">
        <v>2013</v>
      </c>
      <c r="W156" s="422">
        <v>100</v>
      </c>
      <c r="X156" s="363"/>
      <c r="Y156" s="350">
        <v>2013</v>
      </c>
      <c r="Z156" s="422">
        <v>100</v>
      </c>
      <c r="AA156" s="363"/>
      <c r="AB156" s="350">
        <v>2013</v>
      </c>
      <c r="AC156" s="422">
        <v>100</v>
      </c>
      <c r="AD156" s="363"/>
      <c r="AE156" s="350">
        <v>2013</v>
      </c>
      <c r="AF156" s="422">
        <v>100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80">
        <f t="shared" ref="B157:B162" si="24">AVERAGE(E157,H157, W157,((Z157+AC157+AF157)/3))</f>
        <v>100</v>
      </c>
      <c r="C157" s="80"/>
      <c r="D157" s="43">
        <v>2014</v>
      </c>
      <c r="E157" s="19">
        <v>100</v>
      </c>
      <c r="F157" s="10"/>
      <c r="G157" s="43">
        <v>2014</v>
      </c>
      <c r="H157" s="8">
        <f t="shared" ref="H157:H162" si="25">AVERAGE(K157,N157,Q157,T157)</f>
        <v>100</v>
      </c>
      <c r="I157" s="19"/>
      <c r="J157" s="43">
        <v>2014</v>
      </c>
      <c r="K157" s="19">
        <v>100</v>
      </c>
      <c r="L157" s="10"/>
      <c r="M157" s="43">
        <v>2014</v>
      </c>
      <c r="N157" s="19">
        <v>100</v>
      </c>
      <c r="O157" s="10"/>
      <c r="P157" s="43">
        <v>2014</v>
      </c>
      <c r="Q157" s="19">
        <v>100</v>
      </c>
      <c r="R157" s="10"/>
      <c r="S157" s="43">
        <v>2014</v>
      </c>
      <c r="T157" s="19">
        <v>100</v>
      </c>
      <c r="U157" s="10"/>
      <c r="V157" s="43">
        <v>2014</v>
      </c>
      <c r="W157" s="19">
        <v>100</v>
      </c>
      <c r="X157" s="10" t="s">
        <v>4781</v>
      </c>
      <c r="Y157" s="350">
        <v>2014</v>
      </c>
      <c r="Z157" s="19">
        <v>100</v>
      </c>
      <c r="AA157" s="10"/>
      <c r="AB157" s="350">
        <v>2014</v>
      </c>
      <c r="AC157" s="19">
        <v>100</v>
      </c>
      <c r="AD157" s="10" t="s">
        <v>4782</v>
      </c>
      <c r="AE157" s="350">
        <v>2014</v>
      </c>
      <c r="AF157" s="34">
        <v>100</v>
      </c>
      <c r="AG157" s="11" t="s">
        <v>536</v>
      </c>
    </row>
    <row r="158" spans="1:81" ht="24.75" customHeight="1">
      <c r="A158" s="43">
        <v>2015</v>
      </c>
      <c r="B158" s="80">
        <f t="shared" si="24"/>
        <v>100</v>
      </c>
      <c r="C158" s="80"/>
      <c r="D158" s="43">
        <v>2015</v>
      </c>
      <c r="E158" s="19">
        <v>100</v>
      </c>
      <c r="F158" s="10"/>
      <c r="G158" s="43">
        <v>2015</v>
      </c>
      <c r="H158" s="8">
        <f t="shared" si="25"/>
        <v>100</v>
      </c>
      <c r="I158" s="19"/>
      <c r="J158" s="43">
        <v>2015</v>
      </c>
      <c r="K158" s="19">
        <v>100</v>
      </c>
      <c r="L158" s="10"/>
      <c r="M158" s="43">
        <v>2015</v>
      </c>
      <c r="N158" s="19">
        <v>100</v>
      </c>
      <c r="O158" s="10"/>
      <c r="P158" s="43">
        <v>2015</v>
      </c>
      <c r="Q158" s="19">
        <v>100</v>
      </c>
      <c r="R158" s="10"/>
      <c r="S158" s="43">
        <v>2015</v>
      </c>
      <c r="T158" s="19">
        <v>100</v>
      </c>
      <c r="U158" s="10"/>
      <c r="V158" s="43">
        <v>2015</v>
      </c>
      <c r="W158" s="19">
        <v>100</v>
      </c>
      <c r="X158" s="10"/>
      <c r="Y158" s="350">
        <v>2015</v>
      </c>
      <c r="Z158" s="19">
        <v>100</v>
      </c>
      <c r="AA158" s="10"/>
      <c r="AB158" s="350">
        <v>2015</v>
      </c>
      <c r="AC158" s="19">
        <v>100</v>
      </c>
      <c r="AD158" s="10" t="s">
        <v>409</v>
      </c>
      <c r="AE158" s="350">
        <v>2015</v>
      </c>
      <c r="AF158" s="34">
        <v>100</v>
      </c>
      <c r="AG158" s="11"/>
    </row>
    <row r="159" spans="1:81" ht="24.75" customHeight="1">
      <c r="A159" s="43">
        <v>2016</v>
      </c>
      <c r="B159" s="80">
        <f t="shared" si="24"/>
        <v>100</v>
      </c>
      <c r="C159" s="80"/>
      <c r="D159" s="43">
        <v>2016</v>
      </c>
      <c r="E159" s="19">
        <v>100</v>
      </c>
      <c r="F159" s="10"/>
      <c r="G159" s="43">
        <v>2016</v>
      </c>
      <c r="H159" s="8">
        <f t="shared" si="25"/>
        <v>100</v>
      </c>
      <c r="I159" s="19"/>
      <c r="J159" s="43">
        <v>2016</v>
      </c>
      <c r="K159" s="19">
        <v>100</v>
      </c>
      <c r="L159" s="10"/>
      <c r="M159" s="43">
        <v>2016</v>
      </c>
      <c r="N159" s="19">
        <v>100</v>
      </c>
      <c r="O159" s="10"/>
      <c r="P159" s="43">
        <v>2016</v>
      </c>
      <c r="Q159" s="19">
        <v>100</v>
      </c>
      <c r="R159" s="10"/>
      <c r="S159" s="43">
        <v>2016</v>
      </c>
      <c r="T159" s="19">
        <v>100</v>
      </c>
      <c r="U159" s="10"/>
      <c r="V159" s="43">
        <v>2016</v>
      </c>
      <c r="W159" s="19">
        <v>100</v>
      </c>
      <c r="X159" s="10"/>
      <c r="Y159" s="350">
        <v>2016</v>
      </c>
      <c r="Z159" s="19">
        <v>100</v>
      </c>
      <c r="AA159" s="10"/>
      <c r="AB159" s="350">
        <v>2016</v>
      </c>
      <c r="AC159" s="19">
        <v>100</v>
      </c>
      <c r="AD159" s="10" t="s">
        <v>409</v>
      </c>
      <c r="AE159" s="350">
        <v>2016</v>
      </c>
      <c r="AF159" s="34">
        <v>100</v>
      </c>
      <c r="AG159" s="11"/>
    </row>
    <row r="160" spans="1:81" ht="24.75" customHeight="1">
      <c r="A160" s="43">
        <v>2017</v>
      </c>
      <c r="B160" s="80">
        <f t="shared" si="24"/>
        <v>100</v>
      </c>
      <c r="C160" s="80"/>
      <c r="D160" s="43">
        <v>2017</v>
      </c>
      <c r="E160" s="19">
        <v>100</v>
      </c>
      <c r="F160" s="10"/>
      <c r="G160" s="43">
        <v>2017</v>
      </c>
      <c r="H160" s="8">
        <f t="shared" si="25"/>
        <v>100</v>
      </c>
      <c r="I160" s="19"/>
      <c r="J160" s="43">
        <v>2017</v>
      </c>
      <c r="K160" s="19">
        <v>100</v>
      </c>
      <c r="L160" s="10"/>
      <c r="M160" s="43">
        <v>2017</v>
      </c>
      <c r="N160" s="19">
        <v>100</v>
      </c>
      <c r="O160" s="10"/>
      <c r="P160" s="43">
        <v>2017</v>
      </c>
      <c r="Q160" s="19">
        <v>100</v>
      </c>
      <c r="R160" s="10"/>
      <c r="S160" s="43">
        <v>2017</v>
      </c>
      <c r="T160" s="19">
        <v>100</v>
      </c>
      <c r="U160" s="10"/>
      <c r="V160" s="43">
        <v>2017</v>
      </c>
      <c r="W160" s="19">
        <v>100</v>
      </c>
      <c r="X160" s="10"/>
      <c r="Y160" s="350">
        <v>2017</v>
      </c>
      <c r="Z160" s="19">
        <v>100</v>
      </c>
      <c r="AA160" s="10"/>
      <c r="AB160" s="350">
        <v>2017</v>
      </c>
      <c r="AC160" s="19">
        <v>100</v>
      </c>
      <c r="AD160" s="10" t="s">
        <v>409</v>
      </c>
      <c r="AE160" s="350">
        <v>2017</v>
      </c>
      <c r="AF160" s="34">
        <v>100</v>
      </c>
      <c r="AG160" s="11"/>
    </row>
    <row r="161" spans="1:41" ht="24.75" customHeight="1">
      <c r="A161" s="43">
        <v>2018</v>
      </c>
      <c r="B161" s="80">
        <f t="shared" si="24"/>
        <v>100</v>
      </c>
      <c r="C161" s="80"/>
      <c r="D161" s="43">
        <v>2018</v>
      </c>
      <c r="E161" s="19">
        <v>100</v>
      </c>
      <c r="F161" s="10"/>
      <c r="G161" s="43">
        <v>2018</v>
      </c>
      <c r="H161" s="8">
        <f t="shared" si="25"/>
        <v>100</v>
      </c>
      <c r="I161" s="19"/>
      <c r="J161" s="43">
        <v>2018</v>
      </c>
      <c r="K161" s="19">
        <v>100</v>
      </c>
      <c r="L161" s="10"/>
      <c r="M161" s="43">
        <v>2018</v>
      </c>
      <c r="N161" s="19">
        <v>100</v>
      </c>
      <c r="O161" s="10"/>
      <c r="P161" s="43">
        <v>2018</v>
      </c>
      <c r="Q161" s="19">
        <v>100</v>
      </c>
      <c r="R161" s="10"/>
      <c r="S161" s="43">
        <v>2018</v>
      </c>
      <c r="T161" s="19">
        <v>100</v>
      </c>
      <c r="U161" s="10"/>
      <c r="V161" s="43">
        <v>2018</v>
      </c>
      <c r="W161" s="19">
        <v>100</v>
      </c>
      <c r="X161" s="10"/>
      <c r="Y161" s="350">
        <v>2018</v>
      </c>
      <c r="Z161" s="19">
        <v>100</v>
      </c>
      <c r="AA161" s="10"/>
      <c r="AB161" s="350">
        <v>2018</v>
      </c>
      <c r="AC161" s="19">
        <v>100</v>
      </c>
      <c r="AD161" s="10" t="s">
        <v>409</v>
      </c>
      <c r="AE161" s="350">
        <v>2018</v>
      </c>
      <c r="AF161" s="34">
        <v>100</v>
      </c>
      <c r="AG161" s="11"/>
    </row>
    <row r="162" spans="1:41" ht="24.75" customHeight="1">
      <c r="A162" s="43">
        <v>2019</v>
      </c>
      <c r="B162" s="80">
        <f t="shared" si="24"/>
        <v>100</v>
      </c>
      <c r="C162" s="80"/>
      <c r="D162" s="43">
        <v>2019</v>
      </c>
      <c r="E162" s="19">
        <v>100</v>
      </c>
      <c r="F162" s="10"/>
      <c r="G162" s="43">
        <v>2019</v>
      </c>
      <c r="H162" s="8">
        <f t="shared" si="25"/>
        <v>100</v>
      </c>
      <c r="I162" s="19"/>
      <c r="J162" s="43">
        <v>2019</v>
      </c>
      <c r="K162" s="19">
        <v>100</v>
      </c>
      <c r="L162" s="10"/>
      <c r="M162" s="43">
        <v>2019</v>
      </c>
      <c r="N162" s="19">
        <v>100</v>
      </c>
      <c r="O162" s="10"/>
      <c r="P162" s="43">
        <v>2019</v>
      </c>
      <c r="Q162" s="19">
        <v>100</v>
      </c>
      <c r="R162" s="10"/>
      <c r="S162" s="43">
        <v>2019</v>
      </c>
      <c r="T162" s="19">
        <v>100</v>
      </c>
      <c r="U162" s="10"/>
      <c r="V162" s="43">
        <v>2019</v>
      </c>
      <c r="W162" s="19">
        <v>100</v>
      </c>
      <c r="X162" s="10"/>
      <c r="Y162" s="350">
        <v>2019</v>
      </c>
      <c r="Z162" s="19">
        <v>100</v>
      </c>
      <c r="AA162" s="10"/>
      <c r="AB162" s="350">
        <v>2019</v>
      </c>
      <c r="AC162" s="19">
        <v>100</v>
      </c>
      <c r="AD162" s="10" t="s">
        <v>409</v>
      </c>
      <c r="AE162" s="350">
        <v>2019</v>
      </c>
      <c r="AF162" s="34">
        <v>100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56.333333333333336</v>
      </c>
      <c r="C171" s="39"/>
      <c r="D171" s="43">
        <v>2014</v>
      </c>
      <c r="E171" s="29">
        <v>50</v>
      </c>
      <c r="F171" s="83" t="s">
        <v>2875</v>
      </c>
      <c r="G171" s="44">
        <v>2014</v>
      </c>
      <c r="H171" s="29">
        <v>50</v>
      </c>
      <c r="I171" s="10" t="s">
        <v>2876</v>
      </c>
      <c r="J171" s="44">
        <v>2014</v>
      </c>
      <c r="K171" s="29">
        <v>50</v>
      </c>
      <c r="L171" s="10" t="s">
        <v>2877</v>
      </c>
      <c r="M171" s="44">
        <v>2014</v>
      </c>
      <c r="N171" s="34">
        <v>0</v>
      </c>
      <c r="O171" s="10" t="s">
        <v>2878</v>
      </c>
      <c r="P171" s="44">
        <v>2014</v>
      </c>
      <c r="Q171" s="29">
        <v>50</v>
      </c>
      <c r="R171" s="10" t="s">
        <v>2879</v>
      </c>
      <c r="S171" s="44">
        <v>2014</v>
      </c>
      <c r="T171" s="34">
        <v>0</v>
      </c>
      <c r="U171" s="10" t="s">
        <v>2878</v>
      </c>
      <c r="V171" s="44">
        <v>2014</v>
      </c>
      <c r="W171" s="34">
        <v>67</v>
      </c>
      <c r="X171" s="10" t="s">
        <v>2880</v>
      </c>
      <c r="Y171" s="44">
        <v>2014</v>
      </c>
      <c r="Z171" s="34">
        <v>67</v>
      </c>
      <c r="AA171" s="10" t="s">
        <v>2881</v>
      </c>
      <c r="AB171" s="44">
        <v>2014</v>
      </c>
      <c r="AC171" s="34">
        <v>50</v>
      </c>
      <c r="AD171" s="10" t="s">
        <v>2882</v>
      </c>
      <c r="AE171" s="44">
        <v>2014</v>
      </c>
      <c r="AF171" s="34">
        <v>50</v>
      </c>
      <c r="AG171" s="83" t="s">
        <v>2883</v>
      </c>
      <c r="AH171" s="44">
        <v>2014</v>
      </c>
      <c r="AI171" s="34">
        <v>100</v>
      </c>
      <c r="AJ171" s="10" t="s">
        <v>2884</v>
      </c>
      <c r="AK171" s="44">
        <v>2014</v>
      </c>
      <c r="AL171" s="34">
        <v>50</v>
      </c>
      <c r="AM171" s="11" t="s">
        <v>2885</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72.916666666666671</v>
      </c>
      <c r="C176" s="80"/>
      <c r="D176" s="43">
        <v>2019</v>
      </c>
      <c r="E176" s="34">
        <v>50</v>
      </c>
      <c r="F176" s="10" t="s">
        <v>2875</v>
      </c>
      <c r="G176" s="44">
        <v>2019</v>
      </c>
      <c r="H176" s="29">
        <v>50</v>
      </c>
      <c r="I176" s="83" t="s">
        <v>2876</v>
      </c>
      <c r="J176" s="44">
        <v>2019</v>
      </c>
      <c r="K176" s="34">
        <v>100</v>
      </c>
      <c r="L176" s="10" t="s">
        <v>2886</v>
      </c>
      <c r="M176" s="44">
        <v>2019</v>
      </c>
      <c r="N176" s="34">
        <v>0</v>
      </c>
      <c r="O176" s="10" t="s">
        <v>2878</v>
      </c>
      <c r="P176" s="44">
        <v>2019</v>
      </c>
      <c r="Q176" s="34">
        <v>50</v>
      </c>
      <c r="R176" s="10" t="s">
        <v>2879</v>
      </c>
      <c r="S176" s="44">
        <v>2019</v>
      </c>
      <c r="T176" s="34">
        <v>0</v>
      </c>
      <c r="U176" s="10" t="s">
        <v>2878</v>
      </c>
      <c r="V176" s="44">
        <v>2019</v>
      </c>
      <c r="W176" s="34">
        <v>100</v>
      </c>
      <c r="X176" s="10" t="s">
        <v>2887</v>
      </c>
      <c r="Y176" s="44">
        <v>2019</v>
      </c>
      <c r="Z176" s="34">
        <v>100</v>
      </c>
      <c r="AA176" s="10" t="s">
        <v>2887</v>
      </c>
      <c r="AB176" s="44">
        <v>2019</v>
      </c>
      <c r="AC176" s="34">
        <v>100</v>
      </c>
      <c r="AD176" s="10" t="s">
        <v>2888</v>
      </c>
      <c r="AE176" s="44">
        <v>2019</v>
      </c>
      <c r="AF176" s="34">
        <v>50</v>
      </c>
      <c r="AG176" s="10" t="s">
        <v>2883</v>
      </c>
      <c r="AH176" s="44">
        <v>2019</v>
      </c>
      <c r="AI176" s="34">
        <v>100</v>
      </c>
      <c r="AJ176" s="10" t="s">
        <v>2889</v>
      </c>
      <c r="AK176" s="44">
        <v>2019</v>
      </c>
      <c r="AL176" s="34">
        <v>50</v>
      </c>
      <c r="AM176" s="11" t="s">
        <v>2890</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Z19:AA19"/>
    <mergeCell ref="AC18:AD18"/>
    <mergeCell ref="N18:O18"/>
    <mergeCell ref="Q18:R18"/>
    <mergeCell ref="T18:U18"/>
    <mergeCell ref="W18:X18"/>
    <mergeCell ref="Z18:AA18"/>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T21:U21"/>
    <mergeCell ref="B21:C21"/>
    <mergeCell ref="T20:U20"/>
    <mergeCell ref="B18:C18"/>
    <mergeCell ref="E18:F18"/>
    <mergeCell ref="H18:I18"/>
    <mergeCell ref="K18:L18"/>
    <mergeCell ref="T19:U19"/>
    <mergeCell ref="W19:X19"/>
    <mergeCell ref="W21:X21"/>
    <mergeCell ref="Z21:AA21"/>
    <mergeCell ref="AC21:AD21"/>
    <mergeCell ref="E19:F19"/>
    <mergeCell ref="H19:I19"/>
    <mergeCell ref="K19:L19"/>
    <mergeCell ref="N19:O19"/>
    <mergeCell ref="Q19:R19"/>
    <mergeCell ref="W22:X22"/>
    <mergeCell ref="Z22:AA22"/>
    <mergeCell ref="AC20:AD20"/>
    <mergeCell ref="E21:F21"/>
    <mergeCell ref="H21:I21"/>
    <mergeCell ref="K21:L21"/>
    <mergeCell ref="N21:O21"/>
    <mergeCell ref="Q21:R21"/>
    <mergeCell ref="W20:X20"/>
    <mergeCell ref="Z20:AA20"/>
    <mergeCell ref="AC19:AD19"/>
    <mergeCell ref="E20:F20"/>
    <mergeCell ref="H20:I20"/>
    <mergeCell ref="K20:L20"/>
    <mergeCell ref="N20:O20"/>
    <mergeCell ref="Q20:R20"/>
    <mergeCell ref="H22:I22"/>
    <mergeCell ref="K22:L22"/>
    <mergeCell ref="AC22:AD22"/>
    <mergeCell ref="N22:O22"/>
    <mergeCell ref="Q22:R22"/>
    <mergeCell ref="T22:U22"/>
    <mergeCell ref="B39:C39"/>
    <mergeCell ref="E39:F39"/>
    <mergeCell ref="H39:I39"/>
    <mergeCell ref="K39:L39"/>
    <mergeCell ref="N39:O39"/>
    <mergeCell ref="Q39:R39"/>
    <mergeCell ref="T39:U39"/>
    <mergeCell ref="W39:X39"/>
    <mergeCell ref="AR41:AS41"/>
    <mergeCell ref="T42:U42"/>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AF39:AG39"/>
    <mergeCell ref="AI39:AJ39"/>
    <mergeCell ref="AL39:AM39"/>
    <mergeCell ref="AO41:AP41"/>
    <mergeCell ref="E41:F41"/>
    <mergeCell ref="H41:I41"/>
    <mergeCell ref="K41:L41"/>
    <mergeCell ref="N41:O41"/>
    <mergeCell ref="AI41:AJ41"/>
    <mergeCell ref="AL42:AM42"/>
    <mergeCell ref="AO42:AP42"/>
    <mergeCell ref="B42:C42"/>
    <mergeCell ref="E42:F42"/>
    <mergeCell ref="H42:I42"/>
    <mergeCell ref="K42:L42"/>
    <mergeCell ref="N42:O42"/>
    <mergeCell ref="AL62:AM62"/>
    <mergeCell ref="T62:U62"/>
    <mergeCell ref="AI61:AJ61"/>
    <mergeCell ref="AL61:AM61"/>
    <mergeCell ref="AU42:AV42"/>
    <mergeCell ref="AX42:AY42"/>
    <mergeCell ref="AF42:AG42"/>
    <mergeCell ref="AI42:AJ42"/>
    <mergeCell ref="W42:X42"/>
    <mergeCell ref="Z42:AA42"/>
    <mergeCell ref="AC42:AD42"/>
    <mergeCell ref="AO43:AP43"/>
    <mergeCell ref="AR43:AS43"/>
    <mergeCell ref="AU43:AV43"/>
    <mergeCell ref="AR42:AS42"/>
    <mergeCell ref="H63:I63"/>
    <mergeCell ref="K63:L63"/>
    <mergeCell ref="N63:O63"/>
    <mergeCell ref="Q63:R63"/>
    <mergeCell ref="W63:X63"/>
    <mergeCell ref="W62:X62"/>
    <mergeCell ref="AF64:AG64"/>
    <mergeCell ref="AL64:AM64"/>
    <mergeCell ref="AX43:AY43"/>
    <mergeCell ref="Q43:R43"/>
    <mergeCell ref="T43:U43"/>
    <mergeCell ref="W43:X43"/>
    <mergeCell ref="Z43:AA43"/>
    <mergeCell ref="AC43:AD43"/>
    <mergeCell ref="AF43:AG43"/>
    <mergeCell ref="AL60:AM60"/>
    <mergeCell ref="AI64:AJ64"/>
    <mergeCell ref="AC63:AD63"/>
    <mergeCell ref="AF63:AG63"/>
    <mergeCell ref="AI63:AJ63"/>
    <mergeCell ref="AL43:AM43"/>
    <mergeCell ref="Z63:AA63"/>
    <mergeCell ref="Z60:AA60"/>
    <mergeCell ref="AC60:AD60"/>
    <mergeCell ref="T64:U64"/>
    <mergeCell ref="W64:X64"/>
    <mergeCell ref="Z64:AA64"/>
    <mergeCell ref="AC64:AD64"/>
    <mergeCell ref="T63:U63"/>
    <mergeCell ref="B63:C63"/>
    <mergeCell ref="E63:F63"/>
    <mergeCell ref="AL63:AM63"/>
    <mergeCell ref="B43:C43"/>
    <mergeCell ref="E43:F43"/>
    <mergeCell ref="H43:I43"/>
    <mergeCell ref="T60:U60"/>
    <mergeCell ref="W60:X60"/>
    <mergeCell ref="H61:I61"/>
    <mergeCell ref="K61:L61"/>
    <mergeCell ref="N61:O61"/>
    <mergeCell ref="Q61:R61"/>
    <mergeCell ref="T61:U61"/>
    <mergeCell ref="W61:X61"/>
    <mergeCell ref="AC62:AD62"/>
    <mergeCell ref="AF62:AG62"/>
    <mergeCell ref="AI62:AJ62"/>
    <mergeCell ref="K43:L43"/>
    <mergeCell ref="N43:O43"/>
    <mergeCell ref="H62:I62"/>
    <mergeCell ref="K62:L62"/>
    <mergeCell ref="N62:O62"/>
    <mergeCell ref="Q62:R62"/>
    <mergeCell ref="AC61:AD61"/>
    <mergeCell ref="B60:C60"/>
    <mergeCell ref="E60:F60"/>
    <mergeCell ref="H60:I60"/>
    <mergeCell ref="K60:L60"/>
    <mergeCell ref="N60:O60"/>
    <mergeCell ref="Q60:R60"/>
    <mergeCell ref="Z62:AA62"/>
    <mergeCell ref="H81:I81"/>
    <mergeCell ref="K81:L81"/>
    <mergeCell ref="N81:O81"/>
    <mergeCell ref="Q81:R81"/>
    <mergeCell ref="Q64:R64"/>
    <mergeCell ref="K82:L82"/>
    <mergeCell ref="N82:O82"/>
    <mergeCell ref="Q82:R82"/>
    <mergeCell ref="H82:I82"/>
    <mergeCell ref="B80:R80"/>
    <mergeCell ref="B81:C81"/>
    <mergeCell ref="B64:C64"/>
    <mergeCell ref="E64:F64"/>
    <mergeCell ref="H64:I64"/>
    <mergeCell ref="K64:L64"/>
    <mergeCell ref="N64:O64"/>
    <mergeCell ref="E82:F82"/>
    <mergeCell ref="B82:C82"/>
    <mergeCell ref="H83:I83"/>
    <mergeCell ref="K83:L83"/>
    <mergeCell ref="N83:O83"/>
    <mergeCell ref="Q83:R83"/>
    <mergeCell ref="B84:C84"/>
    <mergeCell ref="E84:F84"/>
    <mergeCell ref="H84:I84"/>
    <mergeCell ref="K84:L84"/>
    <mergeCell ref="N84:O84"/>
    <mergeCell ref="Q84:R84"/>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H104:I104"/>
    <mergeCell ref="K104:L104"/>
    <mergeCell ref="N104:O104"/>
    <mergeCell ref="Q104:R104"/>
    <mergeCell ref="T104:U104"/>
    <mergeCell ref="W104:X104"/>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24:I124"/>
    <mergeCell ref="K124:L124"/>
    <mergeCell ref="N124:O124"/>
    <mergeCell ref="Q124:R124"/>
    <mergeCell ref="T124:U124"/>
    <mergeCell ref="W124:X124"/>
    <mergeCell ref="Z127:AA127"/>
    <mergeCell ref="Z124:AA124"/>
    <mergeCell ref="B122:AA122"/>
    <mergeCell ref="B123:C123"/>
    <mergeCell ref="E123:F123"/>
    <mergeCell ref="H123:I123"/>
    <mergeCell ref="K123:L123"/>
    <mergeCell ref="N123:O123"/>
    <mergeCell ref="Q123:R123"/>
    <mergeCell ref="T123:U123"/>
    <mergeCell ref="W123:X123"/>
    <mergeCell ref="Z123:AA123"/>
    <mergeCell ref="E127:F127"/>
    <mergeCell ref="H127:I127"/>
    <mergeCell ref="K127:L127"/>
    <mergeCell ref="N127:O127"/>
    <mergeCell ref="Q127:R127"/>
    <mergeCell ref="T144:U144"/>
    <mergeCell ref="W144:X144"/>
    <mergeCell ref="Z144:AA144"/>
    <mergeCell ref="B125:C125"/>
    <mergeCell ref="E125:F125"/>
    <mergeCell ref="H125:I125"/>
    <mergeCell ref="K125:L125"/>
    <mergeCell ref="N125:O125"/>
    <mergeCell ref="Q125:R125"/>
    <mergeCell ref="T125:U125"/>
    <mergeCell ref="W125:X125"/>
    <mergeCell ref="B126:C126"/>
    <mergeCell ref="E126:F126"/>
    <mergeCell ref="H126:I126"/>
    <mergeCell ref="K126:L126"/>
    <mergeCell ref="N126:O126"/>
    <mergeCell ref="Q126:R126"/>
    <mergeCell ref="Z125:AA125"/>
    <mergeCell ref="AC144:AD144"/>
    <mergeCell ref="AF144:AG144"/>
    <mergeCell ref="T126:U126"/>
    <mergeCell ref="W126:X126"/>
    <mergeCell ref="Z126:AA126"/>
    <mergeCell ref="T127:U127"/>
    <mergeCell ref="W127:X127"/>
    <mergeCell ref="Z145:AA145"/>
    <mergeCell ref="AC145:AD145"/>
    <mergeCell ref="AF145:AG145"/>
    <mergeCell ref="B143:AG143"/>
    <mergeCell ref="B144:C144"/>
    <mergeCell ref="E144:F144"/>
    <mergeCell ref="H144:I144"/>
    <mergeCell ref="K144:L144"/>
    <mergeCell ref="N144:O144"/>
    <mergeCell ref="Q144:R144"/>
    <mergeCell ref="H145:I145"/>
    <mergeCell ref="K145:L145"/>
    <mergeCell ref="N145:O145"/>
    <mergeCell ref="Q145:R145"/>
    <mergeCell ref="T145:U145"/>
    <mergeCell ref="W145:X145"/>
    <mergeCell ref="B127:C127"/>
    <mergeCell ref="B148:C148"/>
    <mergeCell ref="E148:F148"/>
    <mergeCell ref="H148:I148"/>
    <mergeCell ref="K148:L148"/>
    <mergeCell ref="N148:O148"/>
    <mergeCell ref="Q148:R148"/>
    <mergeCell ref="T148:U148"/>
    <mergeCell ref="B146:C146"/>
    <mergeCell ref="E146:F146"/>
    <mergeCell ref="H146:I146"/>
    <mergeCell ref="K146:L146"/>
    <mergeCell ref="N146:O146"/>
    <mergeCell ref="Q146:R146"/>
    <mergeCell ref="W146:X146"/>
    <mergeCell ref="Z146:AA146"/>
    <mergeCell ref="AC146:AD146"/>
    <mergeCell ref="AF146:AG146"/>
    <mergeCell ref="B147:C147"/>
    <mergeCell ref="E147:F147"/>
    <mergeCell ref="H147:I147"/>
    <mergeCell ref="K147:L147"/>
    <mergeCell ref="N147:O147"/>
    <mergeCell ref="Q147:R147"/>
    <mergeCell ref="T146:U146"/>
    <mergeCell ref="W148:X148"/>
    <mergeCell ref="Z148:AA148"/>
    <mergeCell ref="AC148:AD148"/>
    <mergeCell ref="AF148:AG148"/>
    <mergeCell ref="T147:U147"/>
    <mergeCell ref="W147:X147"/>
    <mergeCell ref="Z147:AA147"/>
    <mergeCell ref="AC147:AD147"/>
    <mergeCell ref="AF147:AG147"/>
    <mergeCell ref="AR40:AS40"/>
    <mergeCell ref="AU40:AV40"/>
    <mergeCell ref="AX40:AY40"/>
    <mergeCell ref="B61:C61"/>
    <mergeCell ref="E61:F61"/>
    <mergeCell ref="Z61:AA61"/>
    <mergeCell ref="AF61:AG61"/>
    <mergeCell ref="A1:D1"/>
    <mergeCell ref="B17:AD17"/>
    <mergeCell ref="B38:AY38"/>
    <mergeCell ref="B59:AM59"/>
    <mergeCell ref="AI43:AJ43"/>
    <mergeCell ref="AF60:AG60"/>
    <mergeCell ref="AI60:AJ60"/>
    <mergeCell ref="Q42:R42"/>
    <mergeCell ref="AU41:AV41"/>
    <mergeCell ref="AX41:AY41"/>
    <mergeCell ref="Q41:R41"/>
    <mergeCell ref="T41:U41"/>
    <mergeCell ref="W41:X41"/>
    <mergeCell ref="Z41:AA41"/>
    <mergeCell ref="AC41:AD41"/>
    <mergeCell ref="AF41:AG41"/>
    <mergeCell ref="AL41:AM41"/>
    <mergeCell ref="B103:C103"/>
    <mergeCell ref="E103:F103"/>
    <mergeCell ref="B124:C124"/>
    <mergeCell ref="E124:F124"/>
    <mergeCell ref="B145:C145"/>
    <mergeCell ref="E145:F145"/>
    <mergeCell ref="B40:C40"/>
    <mergeCell ref="E40:F40"/>
    <mergeCell ref="B19:C19"/>
    <mergeCell ref="B105:C105"/>
    <mergeCell ref="E105:F105"/>
    <mergeCell ref="B85:C85"/>
    <mergeCell ref="E85:F85"/>
    <mergeCell ref="B83:C83"/>
    <mergeCell ref="E83:F83"/>
    <mergeCell ref="E81:F81"/>
    <mergeCell ref="B104:C104"/>
    <mergeCell ref="E104:F104"/>
    <mergeCell ref="B62:C62"/>
    <mergeCell ref="E62:F62"/>
    <mergeCell ref="B22:C22"/>
    <mergeCell ref="E22:F22"/>
    <mergeCell ref="B20:C20"/>
    <mergeCell ref="B41:C41"/>
  </mergeCells>
  <pageMargins left="0.70866141732283472" right="0.70866141732283472" top="0.74803149606299213" bottom="0.74803149606299213" header="0.31496062992125984" footer="0.31496062992125984"/>
  <pageSetup paperSize="9" scale="5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5"/>
  <dimension ref="A1:CC176"/>
  <sheetViews>
    <sheetView topLeftCell="P144" zoomScale="110" zoomScaleNormal="110" zoomScaleSheetLayoutView="112" zoomScalePageLayoutView="95" workbookViewId="0">
      <selection activeCell="AA173" sqref="AA173"/>
    </sheetView>
  </sheetViews>
  <sheetFormatPr defaultColWidth="8.7109375" defaultRowHeight="15" customHeight="1"/>
  <cols>
    <col min="1" max="1" width="17.42578125" style="113" customWidth="1"/>
    <col min="2" max="2" width="13.42578125" style="113" customWidth="1"/>
    <col min="3" max="3" width="23.140625" style="113" customWidth="1"/>
    <col min="4" max="4" width="17.42578125" style="113" customWidth="1"/>
    <col min="5" max="5" width="13.42578125" style="113" customWidth="1"/>
    <col min="6" max="6" width="23.140625" style="113" customWidth="1"/>
    <col min="7" max="7" width="17.42578125" style="113" customWidth="1"/>
    <col min="8" max="8" width="13.42578125" style="113" customWidth="1"/>
    <col min="9" max="9" width="23.140625" style="113" customWidth="1"/>
    <col min="10" max="10" width="17.42578125" style="113" customWidth="1"/>
    <col min="11" max="11" width="13.42578125" style="113" customWidth="1"/>
    <col min="12" max="12" width="23.140625" style="113" customWidth="1"/>
    <col min="13" max="13" width="17.42578125" style="113" customWidth="1"/>
    <col min="14" max="14" width="13.42578125" style="113" customWidth="1"/>
    <col min="15" max="15" width="23.140625" style="113" customWidth="1"/>
    <col min="16" max="16" width="17.42578125" style="113" customWidth="1"/>
    <col min="17" max="17" width="13.42578125" style="113" customWidth="1"/>
    <col min="18" max="18" width="23.140625" style="113" customWidth="1"/>
    <col min="19" max="19" width="17.42578125" style="113" customWidth="1"/>
    <col min="20" max="20" width="13.42578125" style="113" customWidth="1"/>
    <col min="21" max="21" width="23.140625" style="113" customWidth="1"/>
    <col min="22" max="22" width="17.42578125" style="113" customWidth="1"/>
    <col min="23" max="23" width="13.42578125" style="113" customWidth="1"/>
    <col min="24" max="24" width="23.140625" style="113" customWidth="1"/>
    <col min="25" max="25" width="17.42578125" style="113" customWidth="1"/>
    <col min="26" max="26" width="13.42578125" style="113" customWidth="1"/>
    <col min="27" max="27" width="23.140625" style="113" customWidth="1"/>
    <col min="28" max="28" width="17.42578125" style="113" customWidth="1"/>
    <col min="29" max="29" width="13.42578125" style="113" customWidth="1"/>
    <col min="30" max="30" width="23.140625" style="113" customWidth="1"/>
    <col min="31" max="31" width="17.42578125" style="113" customWidth="1"/>
    <col min="32" max="32" width="13.42578125" style="113" customWidth="1"/>
    <col min="33" max="33" width="23.140625" style="113" customWidth="1"/>
    <col min="34" max="34" width="17.42578125" style="113" customWidth="1"/>
    <col min="35" max="35" width="13.42578125" style="113" customWidth="1"/>
    <col min="36" max="36" width="23.140625" style="113" customWidth="1"/>
    <col min="37" max="37" width="17.42578125" style="113" customWidth="1"/>
    <col min="38" max="38" width="13.42578125" style="113" customWidth="1"/>
    <col min="39" max="39" width="23.140625" style="113" customWidth="1"/>
    <col min="40" max="40" width="17.42578125" style="113" customWidth="1"/>
    <col min="41" max="41" width="13.42578125" style="113" customWidth="1"/>
    <col min="42" max="42" width="23.140625" style="113" customWidth="1"/>
    <col min="43" max="43" width="17.42578125" style="113" customWidth="1"/>
    <col min="44" max="44" width="13.42578125" style="113" customWidth="1"/>
    <col min="45" max="45" width="23.140625" style="113" customWidth="1"/>
    <col min="46" max="46" width="17.42578125" style="113" customWidth="1"/>
    <col min="47" max="47" width="13.42578125" style="113" customWidth="1"/>
    <col min="48" max="48" width="23.140625" style="113" customWidth="1"/>
    <col min="49" max="49" width="17.42578125" style="113" customWidth="1"/>
    <col min="50" max="50" width="13.42578125" style="113" customWidth="1"/>
    <col min="51" max="51" width="23.140625" style="113" customWidth="1"/>
    <col min="52" max="1025" width="8.7109375" style="113" customWidth="1"/>
    <col min="1026" max="16384" width="8.7109375" style="113"/>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44.967592592592602</v>
      </c>
    </row>
    <row r="4" spans="1:4" ht="24.75" customHeight="1">
      <c r="A4" s="347">
        <v>2008</v>
      </c>
      <c r="B4" s="229"/>
      <c r="C4" s="229"/>
      <c r="D4" s="229">
        <f t="shared" si="0"/>
        <v>44.967592592592602</v>
      </c>
    </row>
    <row r="5" spans="1:4" ht="24.75" customHeight="1">
      <c r="A5" s="347">
        <v>2009</v>
      </c>
      <c r="B5" s="229"/>
      <c r="C5" s="229"/>
      <c r="D5" s="229">
        <f t="shared" si="0"/>
        <v>44.967592592592602</v>
      </c>
    </row>
    <row r="6" spans="1:4" ht="24.75" customHeight="1">
      <c r="A6" s="347">
        <v>2010</v>
      </c>
      <c r="B6" s="229"/>
      <c r="C6" s="229">
        <f t="shared" ref="C6:C9" si="1">AVERAGE(B27,B48,B69,B90,B111,B132,B153)</f>
        <v>45.346371882086167</v>
      </c>
      <c r="D6" s="229">
        <f t="shared" si="0"/>
        <v>44.967592592592602</v>
      </c>
    </row>
    <row r="7" spans="1:4" ht="24.75" customHeight="1">
      <c r="A7" s="347">
        <v>2011</v>
      </c>
      <c r="B7" s="229"/>
      <c r="C7" s="229">
        <f t="shared" si="1"/>
        <v>45.346371882086167</v>
      </c>
      <c r="D7" s="229">
        <f t="shared" si="0"/>
        <v>44.967592592592602</v>
      </c>
    </row>
    <row r="8" spans="1:4" ht="24.75" customHeight="1">
      <c r="A8" s="347">
        <v>2012</v>
      </c>
      <c r="B8" s="229"/>
      <c r="C8" s="229">
        <f t="shared" si="1"/>
        <v>45.346371882086167</v>
      </c>
      <c r="D8" s="229">
        <f t="shared" si="0"/>
        <v>44.967592592592602</v>
      </c>
    </row>
    <row r="9" spans="1:4" ht="24.75" customHeight="1">
      <c r="A9" s="347">
        <v>2013</v>
      </c>
      <c r="B9" s="229"/>
      <c r="C9" s="229">
        <f t="shared" si="1"/>
        <v>45.346371882086167</v>
      </c>
      <c r="D9" s="229">
        <f t="shared" si="0"/>
        <v>44.967592592592602</v>
      </c>
    </row>
    <row r="10" spans="1:4" ht="24.75" customHeight="1">
      <c r="A10" s="38">
        <v>2014</v>
      </c>
      <c r="B10" s="229">
        <f>AVERAGE(B31,B52,B73,B94,B115,B136,B157,B171)</f>
        <v>50.094742063492063</v>
      </c>
      <c r="C10" s="229">
        <f t="shared" ref="C10:C15" si="2">AVERAGE(B31,B52,B73,B94,B115,B136,B157)</f>
        <v>45.346371882086167</v>
      </c>
      <c r="D10" s="229">
        <f t="shared" ref="D10:D15" si="3">AVERAGE(B31,B52,B94,B115,B136,B157)</f>
        <v>44.967592592592602</v>
      </c>
    </row>
    <row r="11" spans="1:4" ht="24.75" customHeight="1">
      <c r="A11" s="38">
        <v>2015</v>
      </c>
      <c r="B11" s="229"/>
      <c r="C11" s="229">
        <f t="shared" si="2"/>
        <v>45.346371882086167</v>
      </c>
      <c r="D11" s="229">
        <f t="shared" si="3"/>
        <v>44.967592592592602</v>
      </c>
    </row>
    <row r="12" spans="1:4" ht="24.75" customHeight="1">
      <c r="A12" s="38">
        <v>2016</v>
      </c>
      <c r="B12" s="229"/>
      <c r="C12" s="229">
        <f t="shared" si="2"/>
        <v>45.346371882086167</v>
      </c>
      <c r="D12" s="229">
        <f t="shared" si="3"/>
        <v>44.967592592592602</v>
      </c>
    </row>
    <row r="13" spans="1:4" ht="24.75" customHeight="1">
      <c r="A13" s="38">
        <v>2017</v>
      </c>
      <c r="B13" s="229"/>
      <c r="C13" s="229">
        <f t="shared" si="2"/>
        <v>45.346371882086167</v>
      </c>
      <c r="D13" s="229">
        <f t="shared" si="3"/>
        <v>44.967592592592602</v>
      </c>
    </row>
    <row r="14" spans="1:4" ht="24.75" customHeight="1">
      <c r="A14" s="38">
        <v>2018</v>
      </c>
      <c r="B14" s="229"/>
      <c r="C14" s="229">
        <f t="shared" si="2"/>
        <v>45.792800453514744</v>
      </c>
      <c r="D14" s="229">
        <f t="shared" si="3"/>
        <v>45.488425925925931</v>
      </c>
    </row>
    <row r="15" spans="1:4" ht="24.75" customHeight="1">
      <c r="A15" s="38">
        <v>2019</v>
      </c>
      <c r="B15" s="229">
        <f>AVERAGE(B36,B57,B78,B99,B120,B141,B162,B176)</f>
        <v>50.485367063492063</v>
      </c>
      <c r="C15" s="229">
        <f t="shared" si="2"/>
        <v>45.792800453514744</v>
      </c>
      <c r="D15" s="229">
        <f t="shared" si="3"/>
        <v>45.488425925925931</v>
      </c>
    </row>
    <row r="16" spans="1:4" ht="24.75" customHeight="1"/>
    <row r="17" spans="1:81" ht="24.75" customHeight="1">
      <c r="A17" s="217" t="s">
        <v>114</v>
      </c>
      <c r="B17" s="643" t="s">
        <v>279</v>
      </c>
      <c r="C17" s="643"/>
      <c r="D17" s="643"/>
      <c r="E17" s="643"/>
      <c r="F17" s="643"/>
      <c r="G17" s="643"/>
      <c r="H17" s="643"/>
      <c r="I17" s="643"/>
      <c r="J17" s="643"/>
      <c r="K17" s="643"/>
      <c r="L17" s="643"/>
      <c r="M17" s="643"/>
      <c r="N17" s="643"/>
      <c r="O17" s="643"/>
      <c r="P17" s="643"/>
      <c r="Q17" s="643"/>
      <c r="R17" s="643"/>
      <c r="S17" s="643"/>
      <c r="T17" s="643"/>
      <c r="U17" s="643"/>
      <c r="V17" s="643"/>
      <c r="W17" s="643"/>
      <c r="X17" s="643"/>
      <c r="Y17" s="643"/>
      <c r="Z17" s="643"/>
      <c r="AA17" s="643"/>
      <c r="AB17" s="643"/>
      <c r="AC17" s="643"/>
      <c r="AD17" s="643"/>
      <c r="AE17" s="114"/>
      <c r="AF17" s="114"/>
      <c r="AG17" s="114"/>
      <c r="AH17" s="114"/>
      <c r="AI17" s="114"/>
      <c r="AJ17" s="114"/>
    </row>
    <row r="18" spans="1:81" ht="24.75" customHeight="1">
      <c r="A18" s="217" t="s">
        <v>106</v>
      </c>
      <c r="B18" s="644" t="s">
        <v>1</v>
      </c>
      <c r="C18" s="644"/>
      <c r="D18" s="217" t="s">
        <v>106</v>
      </c>
      <c r="E18" s="640" t="s">
        <v>2</v>
      </c>
      <c r="F18" s="640"/>
      <c r="G18" s="217" t="s">
        <v>106</v>
      </c>
      <c r="H18" s="640" t="s">
        <v>3</v>
      </c>
      <c r="I18" s="640"/>
      <c r="J18" s="217" t="s">
        <v>106</v>
      </c>
      <c r="K18" s="640" t="s">
        <v>4</v>
      </c>
      <c r="L18" s="640"/>
      <c r="M18" s="217" t="s">
        <v>106</v>
      </c>
      <c r="N18" s="641" t="s">
        <v>5</v>
      </c>
      <c r="O18" s="641"/>
      <c r="P18" s="217" t="s">
        <v>106</v>
      </c>
      <c r="Q18" s="644" t="s">
        <v>6</v>
      </c>
      <c r="R18" s="644"/>
      <c r="S18" s="217" t="s">
        <v>106</v>
      </c>
      <c r="T18" s="641" t="s">
        <v>7</v>
      </c>
      <c r="U18" s="641"/>
      <c r="V18" s="219" t="s">
        <v>106</v>
      </c>
      <c r="W18" s="646" t="s">
        <v>8</v>
      </c>
      <c r="X18" s="646"/>
      <c r="Y18" s="219" t="s">
        <v>106</v>
      </c>
      <c r="Z18" s="646" t="s">
        <v>9</v>
      </c>
      <c r="AA18" s="646"/>
      <c r="AB18" s="219" t="s">
        <v>106</v>
      </c>
      <c r="AC18" s="646" t="s">
        <v>10</v>
      </c>
      <c r="AD18" s="646"/>
      <c r="AE18" s="115"/>
      <c r="AF18" s="115"/>
      <c r="AG18" s="115"/>
      <c r="AH18" s="115"/>
      <c r="AI18" s="115"/>
      <c r="AJ18" s="115"/>
    </row>
    <row r="19" spans="1:81" ht="24.75" customHeight="1">
      <c r="A19" s="217" t="s">
        <v>105</v>
      </c>
      <c r="B19" s="633"/>
      <c r="C19" s="634"/>
      <c r="D19" s="217" t="s">
        <v>105</v>
      </c>
      <c r="E19" s="640"/>
      <c r="F19" s="640"/>
      <c r="G19" s="217" t="s">
        <v>105</v>
      </c>
      <c r="H19" s="640"/>
      <c r="I19" s="640"/>
      <c r="J19" s="217" t="s">
        <v>105</v>
      </c>
      <c r="K19" s="640"/>
      <c r="L19" s="640"/>
      <c r="M19" s="217" t="s">
        <v>105</v>
      </c>
      <c r="N19" s="640"/>
      <c r="O19" s="640"/>
      <c r="P19" s="217" t="s">
        <v>105</v>
      </c>
      <c r="Q19" s="641"/>
      <c r="R19" s="641"/>
      <c r="S19" s="217" t="s">
        <v>105</v>
      </c>
      <c r="T19" s="641"/>
      <c r="U19" s="641"/>
      <c r="V19" s="219" t="s">
        <v>105</v>
      </c>
      <c r="W19" s="646"/>
      <c r="X19" s="646"/>
      <c r="Y19" s="219" t="s">
        <v>105</v>
      </c>
      <c r="Z19" s="646"/>
      <c r="AA19" s="646"/>
      <c r="AB19" s="219" t="s">
        <v>105</v>
      </c>
      <c r="AC19" s="646"/>
      <c r="AD19" s="646"/>
    </row>
    <row r="20" spans="1:81" ht="24.75" customHeight="1">
      <c r="A20" s="218" t="s">
        <v>92</v>
      </c>
      <c r="B20" s="639" t="s">
        <v>278</v>
      </c>
      <c r="C20" s="639"/>
      <c r="D20" s="218" t="s">
        <v>92</v>
      </c>
      <c r="E20" s="639" t="s">
        <v>277</v>
      </c>
      <c r="F20" s="639"/>
      <c r="G20" s="218" t="s">
        <v>92</v>
      </c>
      <c r="H20" s="639" t="s">
        <v>276</v>
      </c>
      <c r="I20" s="639"/>
      <c r="J20" s="218" t="s">
        <v>92</v>
      </c>
      <c r="K20" s="639" t="s">
        <v>275</v>
      </c>
      <c r="L20" s="639"/>
      <c r="M20" s="218" t="s">
        <v>92</v>
      </c>
      <c r="N20" s="639" t="s">
        <v>274</v>
      </c>
      <c r="O20" s="639"/>
      <c r="P20" s="218" t="s">
        <v>92</v>
      </c>
      <c r="Q20" s="639" t="s">
        <v>273</v>
      </c>
      <c r="R20" s="639"/>
      <c r="S20" s="218" t="s">
        <v>92</v>
      </c>
      <c r="T20" s="639" t="s">
        <v>272</v>
      </c>
      <c r="U20" s="639"/>
      <c r="V20" s="222" t="s">
        <v>92</v>
      </c>
      <c r="W20" s="647" t="s">
        <v>271</v>
      </c>
      <c r="X20" s="647"/>
      <c r="Y20" s="222" t="s">
        <v>92</v>
      </c>
      <c r="Z20" s="647" t="s">
        <v>270</v>
      </c>
      <c r="AA20" s="647"/>
      <c r="AB20" s="222" t="s">
        <v>92</v>
      </c>
      <c r="AC20" s="639" t="s">
        <v>269</v>
      </c>
      <c r="AD20" s="639"/>
    </row>
    <row r="21" spans="1:81" ht="24.75" customHeight="1">
      <c r="A21" s="218" t="s">
        <v>81</v>
      </c>
      <c r="B21" s="639" t="s">
        <v>90</v>
      </c>
      <c r="C21" s="639"/>
      <c r="D21" s="218" t="s">
        <v>81</v>
      </c>
      <c r="E21" s="645" t="s">
        <v>268</v>
      </c>
      <c r="F21" s="645"/>
      <c r="G21" s="218" t="s">
        <v>81</v>
      </c>
      <c r="H21" s="645" t="s">
        <v>267</v>
      </c>
      <c r="I21" s="645"/>
      <c r="J21" s="218" t="s">
        <v>81</v>
      </c>
      <c r="K21" s="645" t="s">
        <v>266</v>
      </c>
      <c r="L21" s="645"/>
      <c r="M21" s="218" t="s">
        <v>81</v>
      </c>
      <c r="N21" s="645" t="s">
        <v>265</v>
      </c>
      <c r="O21" s="645"/>
      <c r="P21" s="218" t="s">
        <v>81</v>
      </c>
      <c r="Q21" s="645" t="s">
        <v>264</v>
      </c>
      <c r="R21" s="645"/>
      <c r="S21" s="218" t="s">
        <v>81</v>
      </c>
      <c r="T21" s="645" t="s">
        <v>263</v>
      </c>
      <c r="U21" s="645"/>
      <c r="V21" s="222" t="s">
        <v>81</v>
      </c>
      <c r="W21" s="642" t="s">
        <v>262</v>
      </c>
      <c r="X21" s="642"/>
      <c r="Y21" s="222" t="s">
        <v>81</v>
      </c>
      <c r="Z21" s="642" t="s">
        <v>261</v>
      </c>
      <c r="AA21" s="642"/>
      <c r="AB21" s="222" t="s">
        <v>81</v>
      </c>
      <c r="AC21" s="645" t="s">
        <v>260</v>
      </c>
      <c r="AD21" s="645"/>
    </row>
    <row r="22" spans="1:81" ht="24.75" customHeight="1">
      <c r="A22" s="218" t="s">
        <v>78</v>
      </c>
      <c r="B22" s="648" t="s">
        <v>79</v>
      </c>
      <c r="C22" s="648"/>
      <c r="D22" s="218" t="s">
        <v>78</v>
      </c>
      <c r="E22" s="639" t="s">
        <v>4484</v>
      </c>
      <c r="F22" s="639"/>
      <c r="G22" s="218" t="s">
        <v>78</v>
      </c>
      <c r="H22" s="647" t="s">
        <v>4485</v>
      </c>
      <c r="I22" s="647"/>
      <c r="J22" s="218" t="s">
        <v>78</v>
      </c>
      <c r="K22" s="647" t="s">
        <v>4256</v>
      </c>
      <c r="L22" s="647"/>
      <c r="M22" s="218" t="s">
        <v>78</v>
      </c>
      <c r="N22" s="639" t="s">
        <v>4486</v>
      </c>
      <c r="O22" s="639"/>
      <c r="P22" s="218" t="s">
        <v>78</v>
      </c>
      <c r="Q22" s="639" t="s">
        <v>4487</v>
      </c>
      <c r="R22" s="639"/>
      <c r="S22" s="218" t="s">
        <v>78</v>
      </c>
      <c r="T22" s="639" t="s">
        <v>4488</v>
      </c>
      <c r="U22" s="639"/>
      <c r="V22" s="222" t="s">
        <v>78</v>
      </c>
      <c r="W22" s="647" t="s">
        <v>4259</v>
      </c>
      <c r="X22" s="647"/>
      <c r="Y22" s="222" t="s">
        <v>78</v>
      </c>
      <c r="Z22" s="647" t="s">
        <v>4260</v>
      </c>
      <c r="AA22" s="647"/>
      <c r="AB22" s="222" t="s">
        <v>78</v>
      </c>
      <c r="AC22" s="639" t="s">
        <v>4489</v>
      </c>
      <c r="AD22" s="639"/>
    </row>
    <row r="23" spans="1:81" s="117" customFormat="1" ht="24.75" customHeight="1">
      <c r="A23" s="218" t="s">
        <v>0</v>
      </c>
      <c r="B23" s="218" t="s">
        <v>77</v>
      </c>
      <c r="C23" s="218" t="s">
        <v>76</v>
      </c>
      <c r="D23" s="218" t="s">
        <v>0</v>
      </c>
      <c r="E23" s="218" t="s">
        <v>77</v>
      </c>
      <c r="F23" s="218" t="s">
        <v>76</v>
      </c>
      <c r="G23" s="218" t="s">
        <v>0</v>
      </c>
      <c r="H23" s="218" t="s">
        <v>77</v>
      </c>
      <c r="I23" s="218" t="s">
        <v>76</v>
      </c>
      <c r="J23" s="218" t="s">
        <v>0</v>
      </c>
      <c r="K23" s="218" t="s">
        <v>77</v>
      </c>
      <c r="L23" s="218" t="s">
        <v>76</v>
      </c>
      <c r="M23" s="218" t="s">
        <v>0</v>
      </c>
      <c r="N23" s="218" t="s">
        <v>77</v>
      </c>
      <c r="O23" s="218" t="s">
        <v>76</v>
      </c>
      <c r="P23" s="218" t="s">
        <v>0</v>
      </c>
      <c r="Q23" s="218" t="s">
        <v>77</v>
      </c>
      <c r="R23" s="218" t="s">
        <v>76</v>
      </c>
      <c r="S23" s="218" t="s">
        <v>0</v>
      </c>
      <c r="T23" s="218" t="s">
        <v>74</v>
      </c>
      <c r="U23" s="218" t="s">
        <v>76</v>
      </c>
      <c r="V23" s="361" t="s">
        <v>0</v>
      </c>
      <c r="W23" s="218" t="s">
        <v>77</v>
      </c>
      <c r="X23" s="218" t="s">
        <v>76</v>
      </c>
      <c r="Y23" s="361" t="s">
        <v>0</v>
      </c>
      <c r="Z23" s="361" t="s">
        <v>77</v>
      </c>
      <c r="AA23" s="361" t="s">
        <v>76</v>
      </c>
      <c r="AB23" s="361" t="s">
        <v>0</v>
      </c>
      <c r="AC23" s="361" t="s">
        <v>77</v>
      </c>
      <c r="AD23" s="361" t="s">
        <v>76</v>
      </c>
      <c r="AE23" s="116"/>
      <c r="AF23" s="116"/>
      <c r="AG23" s="116"/>
      <c r="AH23" s="116"/>
      <c r="AI23" s="116"/>
      <c r="AJ23" s="116"/>
      <c r="AK23" s="116"/>
      <c r="AL23" s="116"/>
      <c r="AM23" s="116"/>
      <c r="AN23" s="116"/>
      <c r="AO23" s="116"/>
      <c r="AP23" s="116"/>
      <c r="AQ23" s="116"/>
      <c r="AR23" s="116"/>
      <c r="AS23" s="116"/>
      <c r="AT23" s="116"/>
      <c r="AU23" s="116"/>
      <c r="AV23" s="116"/>
      <c r="AW23" s="116"/>
      <c r="AX23" s="116"/>
      <c r="AY23" s="116"/>
      <c r="AZ23" s="116"/>
      <c r="BA23" s="116"/>
      <c r="BB23" s="116"/>
      <c r="BC23" s="116"/>
      <c r="BD23" s="116"/>
      <c r="BE23" s="116"/>
      <c r="BF23" s="116"/>
      <c r="BG23" s="116"/>
      <c r="BH23" s="116"/>
      <c r="BI23" s="116"/>
      <c r="BJ23" s="116"/>
      <c r="BK23" s="116"/>
      <c r="BL23" s="116"/>
      <c r="BM23" s="116"/>
      <c r="BN23" s="116"/>
      <c r="BO23" s="116"/>
      <c r="BP23" s="116"/>
      <c r="BQ23" s="116"/>
      <c r="BR23" s="116"/>
      <c r="BS23" s="116"/>
      <c r="BT23" s="116"/>
      <c r="BU23" s="116"/>
      <c r="BV23" s="116"/>
      <c r="BW23" s="116"/>
      <c r="BX23" s="116"/>
      <c r="BY23" s="116"/>
      <c r="BZ23" s="116"/>
      <c r="CA23" s="116"/>
      <c r="CB23" s="116"/>
      <c r="CC23" s="116"/>
    </row>
    <row r="24" spans="1:81" s="117" customFormat="1" ht="24.75" customHeight="1">
      <c r="A24" s="361">
        <v>2007</v>
      </c>
      <c r="B24" s="230">
        <f t="shared" ref="B24:B30" si="4">AVERAGE(E24, H24,K24,N24,Q24,T24,W24,Z24,AC24)</f>
        <v>63</v>
      </c>
      <c r="C24" s="380"/>
      <c r="D24" s="361">
        <v>2007</v>
      </c>
      <c r="E24" s="118">
        <v>50</v>
      </c>
      <c r="F24" s="380"/>
      <c r="G24" s="361">
        <v>2007</v>
      </c>
      <c r="H24" s="118">
        <v>50</v>
      </c>
      <c r="I24" s="380"/>
      <c r="J24" s="361">
        <v>2007</v>
      </c>
      <c r="K24" s="118">
        <v>100</v>
      </c>
      <c r="L24" s="380"/>
      <c r="M24" s="361">
        <v>2007</v>
      </c>
      <c r="N24" s="118">
        <v>100</v>
      </c>
      <c r="O24" s="380"/>
      <c r="P24" s="361">
        <v>2007</v>
      </c>
      <c r="Q24" s="49">
        <v>67</v>
      </c>
      <c r="R24" s="120" t="s">
        <v>1394</v>
      </c>
      <c r="S24" s="361">
        <v>2007</v>
      </c>
      <c r="T24" s="121">
        <v>50</v>
      </c>
      <c r="U24" s="380"/>
      <c r="V24" s="361">
        <v>2007</v>
      </c>
      <c r="W24" s="121">
        <v>50</v>
      </c>
      <c r="X24" s="380"/>
      <c r="Y24" s="361">
        <v>2007</v>
      </c>
      <c r="Z24" s="118">
        <v>0</v>
      </c>
      <c r="AA24" s="380"/>
      <c r="AB24" s="361">
        <v>2007</v>
      </c>
      <c r="AC24" s="118">
        <v>100</v>
      </c>
      <c r="AD24" s="380"/>
      <c r="AE24" s="116"/>
      <c r="AF24" s="116"/>
      <c r="AG24" s="116"/>
      <c r="AH24" s="116"/>
      <c r="AI24" s="116"/>
      <c r="AJ24" s="116"/>
      <c r="AK24" s="116"/>
      <c r="AL24" s="116"/>
      <c r="AM24" s="116"/>
      <c r="AN24" s="116"/>
      <c r="AO24" s="116"/>
      <c r="AP24" s="116"/>
      <c r="AQ24" s="116"/>
      <c r="AR24" s="116"/>
      <c r="AS24" s="116"/>
      <c r="AT24" s="116"/>
      <c r="AU24" s="116"/>
      <c r="AV24" s="116"/>
      <c r="AW24" s="116"/>
      <c r="AX24" s="116"/>
      <c r="AY24" s="116"/>
      <c r="AZ24" s="116"/>
      <c r="BA24" s="116"/>
      <c r="BB24" s="116"/>
      <c r="BC24" s="116"/>
      <c r="BD24" s="116"/>
      <c r="BE24" s="116"/>
      <c r="BF24" s="116"/>
      <c r="BG24" s="116"/>
      <c r="BH24" s="116"/>
      <c r="BI24" s="116"/>
      <c r="BJ24" s="116"/>
      <c r="BK24" s="116"/>
      <c r="BL24" s="116"/>
      <c r="BM24" s="116"/>
      <c r="BN24" s="116"/>
      <c r="BO24" s="116"/>
      <c r="BP24" s="116"/>
      <c r="BQ24" s="116"/>
      <c r="BR24" s="116"/>
      <c r="BS24" s="116"/>
      <c r="BT24" s="116"/>
      <c r="BU24" s="116"/>
      <c r="BV24" s="116"/>
      <c r="BW24" s="116"/>
      <c r="BX24" s="116"/>
      <c r="BY24" s="116"/>
      <c r="BZ24" s="116"/>
      <c r="CA24" s="116"/>
      <c r="CB24" s="116"/>
      <c r="CC24" s="116"/>
    </row>
    <row r="25" spans="1:81" s="117" customFormat="1" ht="24.75" customHeight="1">
      <c r="A25" s="361">
        <v>2008</v>
      </c>
      <c r="B25" s="230">
        <f t="shared" si="4"/>
        <v>63</v>
      </c>
      <c r="C25" s="380"/>
      <c r="D25" s="361">
        <v>2008</v>
      </c>
      <c r="E25" s="118">
        <v>50</v>
      </c>
      <c r="F25" s="380"/>
      <c r="G25" s="361">
        <v>2008</v>
      </c>
      <c r="H25" s="118">
        <v>50</v>
      </c>
      <c r="I25" s="380"/>
      <c r="J25" s="361">
        <v>2008</v>
      </c>
      <c r="K25" s="118">
        <v>100</v>
      </c>
      <c r="L25" s="380"/>
      <c r="M25" s="361">
        <v>2008</v>
      </c>
      <c r="N25" s="118">
        <v>100</v>
      </c>
      <c r="O25" s="380"/>
      <c r="P25" s="361">
        <v>2008</v>
      </c>
      <c r="Q25" s="49">
        <v>67</v>
      </c>
      <c r="R25" s="380"/>
      <c r="S25" s="361">
        <v>2008</v>
      </c>
      <c r="T25" s="121">
        <v>50</v>
      </c>
      <c r="U25" s="380"/>
      <c r="V25" s="361">
        <v>2008</v>
      </c>
      <c r="W25" s="121">
        <v>50</v>
      </c>
      <c r="X25" s="380"/>
      <c r="Y25" s="361">
        <v>2008</v>
      </c>
      <c r="Z25" s="118">
        <v>0</v>
      </c>
      <c r="AA25" s="380"/>
      <c r="AB25" s="361">
        <v>2008</v>
      </c>
      <c r="AC25" s="118">
        <v>100</v>
      </c>
      <c r="AD25" s="380"/>
      <c r="AE25" s="116"/>
      <c r="AF25" s="116"/>
      <c r="AG25" s="116"/>
      <c r="AH25" s="116"/>
      <c r="AI25" s="116"/>
      <c r="AJ25" s="116"/>
      <c r="AK25" s="116"/>
      <c r="AL25" s="116"/>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6"/>
      <c r="BQ25" s="116"/>
      <c r="BR25" s="116"/>
      <c r="BS25" s="116"/>
      <c r="BT25" s="116"/>
      <c r="BU25" s="116"/>
      <c r="BV25" s="116"/>
      <c r="BW25" s="116"/>
      <c r="BX25" s="116"/>
      <c r="BY25" s="116"/>
      <c r="BZ25" s="116"/>
      <c r="CA25" s="116"/>
      <c r="CB25" s="116"/>
      <c r="CC25" s="116"/>
    </row>
    <row r="26" spans="1:81" s="117" customFormat="1" ht="24.75" customHeight="1">
      <c r="A26" s="361">
        <v>2009</v>
      </c>
      <c r="B26" s="230">
        <f t="shared" si="4"/>
        <v>63</v>
      </c>
      <c r="C26" s="380"/>
      <c r="D26" s="361">
        <v>2009</v>
      </c>
      <c r="E26" s="118">
        <v>50</v>
      </c>
      <c r="F26" s="380"/>
      <c r="G26" s="361">
        <v>2009</v>
      </c>
      <c r="H26" s="118">
        <v>50</v>
      </c>
      <c r="I26" s="380"/>
      <c r="J26" s="361">
        <v>2009</v>
      </c>
      <c r="K26" s="118">
        <v>100</v>
      </c>
      <c r="L26" s="380"/>
      <c r="M26" s="361">
        <v>2009</v>
      </c>
      <c r="N26" s="118">
        <v>100</v>
      </c>
      <c r="O26" s="380"/>
      <c r="P26" s="361">
        <v>2009</v>
      </c>
      <c r="Q26" s="49">
        <v>67</v>
      </c>
      <c r="R26" s="380"/>
      <c r="S26" s="361">
        <v>2009</v>
      </c>
      <c r="T26" s="121">
        <v>50</v>
      </c>
      <c r="U26" s="380"/>
      <c r="V26" s="361">
        <v>2009</v>
      </c>
      <c r="W26" s="121">
        <v>50</v>
      </c>
      <c r="X26" s="380"/>
      <c r="Y26" s="361">
        <v>2009</v>
      </c>
      <c r="Z26" s="118">
        <v>0</v>
      </c>
      <c r="AA26" s="380"/>
      <c r="AB26" s="361">
        <v>2009</v>
      </c>
      <c r="AC26" s="118">
        <v>100</v>
      </c>
      <c r="AD26" s="380"/>
      <c r="AE26" s="116"/>
      <c r="AF26" s="116"/>
      <c r="AG26" s="116"/>
      <c r="AH26" s="116"/>
      <c r="AI26" s="116"/>
      <c r="AJ26" s="116"/>
      <c r="AK26" s="116"/>
      <c r="AL26" s="116"/>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6"/>
      <c r="BQ26" s="116"/>
      <c r="BR26" s="116"/>
      <c r="BS26" s="116"/>
      <c r="BT26" s="116"/>
      <c r="BU26" s="116"/>
      <c r="BV26" s="116"/>
      <c r="BW26" s="116"/>
      <c r="BX26" s="116"/>
      <c r="BY26" s="116"/>
      <c r="BZ26" s="116"/>
      <c r="CA26" s="116"/>
      <c r="CB26" s="116"/>
      <c r="CC26" s="116"/>
    </row>
    <row r="27" spans="1:81" s="117" customFormat="1" ht="24.75" customHeight="1">
      <c r="A27" s="361">
        <v>2010</v>
      </c>
      <c r="B27" s="230">
        <f t="shared" si="4"/>
        <v>63</v>
      </c>
      <c r="C27" s="380"/>
      <c r="D27" s="361">
        <v>2010</v>
      </c>
      <c r="E27" s="118">
        <v>50</v>
      </c>
      <c r="F27" s="380"/>
      <c r="G27" s="361">
        <v>2010</v>
      </c>
      <c r="H27" s="118">
        <v>50</v>
      </c>
      <c r="I27" s="380"/>
      <c r="J27" s="361">
        <v>2010</v>
      </c>
      <c r="K27" s="118">
        <v>100</v>
      </c>
      <c r="L27" s="380"/>
      <c r="M27" s="361">
        <v>2010</v>
      </c>
      <c r="N27" s="118">
        <v>100</v>
      </c>
      <c r="O27" s="380"/>
      <c r="P27" s="361">
        <v>2010</v>
      </c>
      <c r="Q27" s="49">
        <v>67</v>
      </c>
      <c r="R27" s="380"/>
      <c r="S27" s="361">
        <v>2010</v>
      </c>
      <c r="T27" s="121">
        <v>50</v>
      </c>
      <c r="U27" s="380"/>
      <c r="V27" s="361">
        <v>2010</v>
      </c>
      <c r="W27" s="121">
        <v>50</v>
      </c>
      <c r="X27" s="380"/>
      <c r="Y27" s="361">
        <v>2010</v>
      </c>
      <c r="Z27" s="118">
        <v>0</v>
      </c>
      <c r="AA27" s="380"/>
      <c r="AB27" s="361">
        <v>2010</v>
      </c>
      <c r="AC27" s="118">
        <v>100</v>
      </c>
      <c r="AD27" s="380"/>
      <c r="AE27" s="116"/>
      <c r="AF27" s="116"/>
      <c r="AG27" s="116"/>
      <c r="AH27" s="116"/>
      <c r="AI27" s="116"/>
      <c r="AJ27" s="116"/>
      <c r="AK27" s="116"/>
      <c r="AL27" s="116"/>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6"/>
      <c r="BQ27" s="116"/>
      <c r="BR27" s="116"/>
      <c r="BS27" s="116"/>
      <c r="BT27" s="116"/>
      <c r="BU27" s="116"/>
      <c r="BV27" s="116"/>
      <c r="BW27" s="116"/>
      <c r="BX27" s="116"/>
      <c r="BY27" s="116"/>
      <c r="BZ27" s="116"/>
      <c r="CA27" s="116"/>
      <c r="CB27" s="116"/>
      <c r="CC27" s="116"/>
    </row>
    <row r="28" spans="1:81" s="117" customFormat="1" ht="24.75" customHeight="1">
      <c r="A28" s="361">
        <v>2011</v>
      </c>
      <c r="B28" s="230">
        <f t="shared" si="4"/>
        <v>63</v>
      </c>
      <c r="C28" s="380"/>
      <c r="D28" s="361">
        <v>2011</v>
      </c>
      <c r="E28" s="118">
        <v>50</v>
      </c>
      <c r="F28" s="380"/>
      <c r="G28" s="361">
        <v>2011</v>
      </c>
      <c r="H28" s="118">
        <v>50</v>
      </c>
      <c r="I28" s="380"/>
      <c r="J28" s="361">
        <v>2011</v>
      </c>
      <c r="K28" s="118">
        <v>100</v>
      </c>
      <c r="L28" s="380"/>
      <c r="M28" s="361">
        <v>2011</v>
      </c>
      <c r="N28" s="118">
        <v>100</v>
      </c>
      <c r="O28" s="380"/>
      <c r="P28" s="361">
        <v>2011</v>
      </c>
      <c r="Q28" s="49">
        <v>67</v>
      </c>
      <c r="R28" s="380"/>
      <c r="S28" s="361">
        <v>2011</v>
      </c>
      <c r="T28" s="121">
        <v>50</v>
      </c>
      <c r="U28" s="380"/>
      <c r="V28" s="361">
        <v>2011</v>
      </c>
      <c r="W28" s="121">
        <v>50</v>
      </c>
      <c r="X28" s="380"/>
      <c r="Y28" s="361">
        <v>2011</v>
      </c>
      <c r="Z28" s="118">
        <v>0</v>
      </c>
      <c r="AA28" s="380"/>
      <c r="AB28" s="361">
        <v>2011</v>
      </c>
      <c r="AC28" s="118">
        <v>100</v>
      </c>
      <c r="AD28" s="380"/>
      <c r="AE28" s="116"/>
      <c r="AF28" s="116"/>
      <c r="AG28" s="116"/>
      <c r="AH28" s="116"/>
      <c r="AI28" s="116"/>
      <c r="AJ28" s="116"/>
      <c r="AK28" s="116"/>
      <c r="AL28" s="116"/>
      <c r="AM28" s="116"/>
      <c r="AN28" s="116"/>
      <c r="AO28" s="116"/>
      <c r="AP28" s="116"/>
      <c r="AQ28" s="116"/>
      <c r="AR28" s="116"/>
      <c r="AS28" s="116"/>
      <c r="AT28" s="116"/>
      <c r="AU28" s="116"/>
      <c r="AV28" s="116"/>
      <c r="AW28" s="116"/>
      <c r="AX28" s="116"/>
      <c r="AY28" s="116"/>
      <c r="AZ28" s="116"/>
      <c r="BA28" s="116"/>
      <c r="BB28" s="116"/>
      <c r="BC28" s="116"/>
      <c r="BD28" s="116"/>
      <c r="BE28" s="116"/>
      <c r="BF28" s="116"/>
      <c r="BG28" s="116"/>
      <c r="BH28" s="116"/>
      <c r="BI28" s="116"/>
      <c r="BJ28" s="116"/>
      <c r="BK28" s="116"/>
      <c r="BL28" s="116"/>
      <c r="BM28" s="116"/>
      <c r="BN28" s="116"/>
      <c r="BO28" s="116"/>
      <c r="BP28" s="116"/>
      <c r="BQ28" s="116"/>
      <c r="BR28" s="116"/>
      <c r="BS28" s="116"/>
      <c r="BT28" s="116"/>
      <c r="BU28" s="116"/>
      <c r="BV28" s="116"/>
      <c r="BW28" s="116"/>
      <c r="BX28" s="116"/>
      <c r="BY28" s="116"/>
      <c r="BZ28" s="116"/>
      <c r="CA28" s="116"/>
      <c r="CB28" s="116"/>
      <c r="CC28" s="116"/>
    </row>
    <row r="29" spans="1:81" s="117" customFormat="1" ht="24.75" customHeight="1">
      <c r="A29" s="361">
        <v>2012</v>
      </c>
      <c r="B29" s="230">
        <f t="shared" si="4"/>
        <v>63</v>
      </c>
      <c r="C29" s="380"/>
      <c r="D29" s="361">
        <v>2012</v>
      </c>
      <c r="E29" s="118">
        <v>50</v>
      </c>
      <c r="F29" s="380"/>
      <c r="G29" s="361">
        <v>2012</v>
      </c>
      <c r="H29" s="118">
        <v>50</v>
      </c>
      <c r="I29" s="380"/>
      <c r="J29" s="361">
        <v>2012</v>
      </c>
      <c r="K29" s="118">
        <v>100</v>
      </c>
      <c r="L29" s="380"/>
      <c r="M29" s="361">
        <v>2012</v>
      </c>
      <c r="N29" s="118">
        <v>100</v>
      </c>
      <c r="O29" s="380"/>
      <c r="P29" s="361">
        <v>2012</v>
      </c>
      <c r="Q29" s="49">
        <v>67</v>
      </c>
      <c r="R29" s="380"/>
      <c r="S29" s="361">
        <v>2012</v>
      </c>
      <c r="T29" s="121">
        <v>50</v>
      </c>
      <c r="U29" s="380"/>
      <c r="V29" s="361">
        <v>2012</v>
      </c>
      <c r="W29" s="121">
        <v>50</v>
      </c>
      <c r="X29" s="380"/>
      <c r="Y29" s="361">
        <v>2012</v>
      </c>
      <c r="Z29" s="118">
        <v>0</v>
      </c>
      <c r="AA29" s="380"/>
      <c r="AB29" s="361">
        <v>2012</v>
      </c>
      <c r="AC29" s="118">
        <v>100</v>
      </c>
      <c r="AD29" s="380"/>
      <c r="AE29" s="116"/>
      <c r="AF29" s="116"/>
      <c r="AG29" s="116"/>
      <c r="AH29" s="116"/>
      <c r="AI29" s="116"/>
      <c r="AJ29" s="116"/>
      <c r="AK29" s="116"/>
      <c r="AL29" s="116"/>
      <c r="AM29" s="116"/>
      <c r="AN29" s="116"/>
      <c r="AO29" s="116"/>
      <c r="AP29" s="116"/>
      <c r="AQ29" s="116"/>
      <c r="AR29" s="116"/>
      <c r="AS29" s="116"/>
      <c r="AT29" s="116"/>
      <c r="AU29" s="116"/>
      <c r="AV29" s="116"/>
      <c r="AW29" s="116"/>
      <c r="AX29" s="116"/>
      <c r="AY29" s="116"/>
      <c r="AZ29" s="116"/>
      <c r="BA29" s="116"/>
      <c r="BB29" s="116"/>
      <c r="BC29" s="116"/>
      <c r="BD29" s="116"/>
      <c r="BE29" s="116"/>
      <c r="BF29" s="116"/>
      <c r="BG29" s="116"/>
      <c r="BH29" s="116"/>
      <c r="BI29" s="116"/>
      <c r="BJ29" s="116"/>
      <c r="BK29" s="116"/>
      <c r="BL29" s="116"/>
      <c r="BM29" s="116"/>
      <c r="BN29" s="116"/>
      <c r="BO29" s="116"/>
      <c r="BP29" s="116"/>
      <c r="BQ29" s="116"/>
      <c r="BR29" s="116"/>
      <c r="BS29" s="116"/>
      <c r="BT29" s="116"/>
      <c r="BU29" s="116"/>
      <c r="BV29" s="116"/>
      <c r="BW29" s="116"/>
      <c r="BX29" s="116"/>
      <c r="BY29" s="116"/>
      <c r="BZ29" s="116"/>
      <c r="CA29" s="116"/>
      <c r="CB29" s="116"/>
      <c r="CC29" s="116"/>
    </row>
    <row r="30" spans="1:81" s="117" customFormat="1" ht="24.75" customHeight="1">
      <c r="A30" s="361">
        <v>2013</v>
      </c>
      <c r="B30" s="230">
        <f t="shared" si="4"/>
        <v>63</v>
      </c>
      <c r="C30" s="380"/>
      <c r="D30" s="361">
        <v>2013</v>
      </c>
      <c r="E30" s="118">
        <v>50</v>
      </c>
      <c r="F30" s="380"/>
      <c r="G30" s="361">
        <v>2013</v>
      </c>
      <c r="H30" s="118">
        <v>50</v>
      </c>
      <c r="I30" s="380"/>
      <c r="J30" s="361">
        <v>2013</v>
      </c>
      <c r="K30" s="118">
        <v>100</v>
      </c>
      <c r="L30" s="380"/>
      <c r="M30" s="361">
        <v>2013</v>
      </c>
      <c r="N30" s="118">
        <v>100</v>
      </c>
      <c r="O30" s="380"/>
      <c r="P30" s="361">
        <v>2013</v>
      </c>
      <c r="Q30" s="49">
        <v>67</v>
      </c>
      <c r="R30" s="380"/>
      <c r="S30" s="361">
        <v>2013</v>
      </c>
      <c r="T30" s="121">
        <v>50</v>
      </c>
      <c r="U30" s="380"/>
      <c r="V30" s="361">
        <v>2013</v>
      </c>
      <c r="W30" s="121">
        <v>50</v>
      </c>
      <c r="X30" s="380"/>
      <c r="Y30" s="361">
        <v>2013</v>
      </c>
      <c r="Z30" s="118">
        <v>0</v>
      </c>
      <c r="AA30" s="380"/>
      <c r="AB30" s="361">
        <v>2013</v>
      </c>
      <c r="AC30" s="118">
        <v>100</v>
      </c>
      <c r="AD30" s="380"/>
      <c r="AE30" s="116"/>
      <c r="AF30" s="116"/>
      <c r="AG30" s="116"/>
      <c r="AH30" s="116"/>
      <c r="AI30" s="116"/>
      <c r="AJ30" s="116"/>
      <c r="AK30" s="116"/>
      <c r="AL30" s="116"/>
      <c r="AM30" s="116"/>
      <c r="AN30" s="116"/>
      <c r="AO30" s="116"/>
      <c r="AP30" s="116"/>
      <c r="AQ30" s="116"/>
      <c r="AR30" s="116"/>
      <c r="AS30" s="116"/>
      <c r="AT30" s="116"/>
      <c r="AU30" s="116"/>
      <c r="AV30" s="116"/>
      <c r="AW30" s="116"/>
      <c r="AX30" s="116"/>
      <c r="AY30" s="116"/>
      <c r="AZ30" s="116"/>
      <c r="BA30" s="116"/>
      <c r="BB30" s="116"/>
      <c r="BC30" s="116"/>
      <c r="BD30" s="116"/>
      <c r="BE30" s="116"/>
      <c r="BF30" s="116"/>
      <c r="BG30" s="116"/>
      <c r="BH30" s="116"/>
      <c r="BI30" s="116"/>
      <c r="BJ30" s="116"/>
      <c r="BK30" s="116"/>
      <c r="BL30" s="116"/>
      <c r="BM30" s="116"/>
      <c r="BN30" s="116"/>
      <c r="BO30" s="116"/>
      <c r="BP30" s="116"/>
      <c r="BQ30" s="116"/>
      <c r="BR30" s="116"/>
      <c r="BS30" s="116"/>
      <c r="BT30" s="116"/>
      <c r="BU30" s="116"/>
      <c r="BV30" s="116"/>
      <c r="BW30" s="116"/>
      <c r="BX30" s="116"/>
      <c r="BY30" s="116"/>
      <c r="BZ30" s="116"/>
      <c r="CA30" s="116"/>
      <c r="CB30" s="116"/>
      <c r="CC30" s="116"/>
    </row>
    <row r="31" spans="1:81" ht="24.75" customHeight="1">
      <c r="A31" s="218">
        <v>2014</v>
      </c>
      <c r="B31" s="230">
        <f t="shared" ref="B31:B36" si="5">AVERAGE(E31, H31,K31,N31,Q31,T31,W31,Z31,AC31)</f>
        <v>63</v>
      </c>
      <c r="C31" s="233"/>
      <c r="D31" s="218">
        <v>2014</v>
      </c>
      <c r="E31" s="118">
        <v>50</v>
      </c>
      <c r="F31" s="119" t="s">
        <v>3839</v>
      </c>
      <c r="G31" s="218">
        <v>2014</v>
      </c>
      <c r="H31" s="118">
        <v>50</v>
      </c>
      <c r="I31" s="119" t="s">
        <v>1396</v>
      </c>
      <c r="J31" s="218">
        <v>2014</v>
      </c>
      <c r="K31" s="118">
        <v>100</v>
      </c>
      <c r="L31" s="119" t="s">
        <v>3840</v>
      </c>
      <c r="M31" s="218">
        <v>2014</v>
      </c>
      <c r="N31" s="118">
        <v>100</v>
      </c>
      <c r="O31" s="120" t="s">
        <v>1395</v>
      </c>
      <c r="P31" s="218">
        <v>2014</v>
      </c>
      <c r="Q31" s="49">
        <v>67</v>
      </c>
      <c r="R31" s="120" t="s">
        <v>1394</v>
      </c>
      <c r="S31" s="218">
        <v>2014</v>
      </c>
      <c r="T31" s="121">
        <v>50</v>
      </c>
      <c r="U31" s="120" t="s">
        <v>1393</v>
      </c>
      <c r="V31" s="218">
        <v>2014</v>
      </c>
      <c r="W31" s="118">
        <v>50</v>
      </c>
      <c r="X31" s="120" t="s">
        <v>1392</v>
      </c>
      <c r="Y31" s="361">
        <v>2014</v>
      </c>
      <c r="Z31" s="118">
        <v>0</v>
      </c>
      <c r="AA31" s="120" t="s">
        <v>1391</v>
      </c>
      <c r="AB31" s="361">
        <v>2014</v>
      </c>
      <c r="AC31" s="118">
        <v>100</v>
      </c>
      <c r="AD31" s="122" t="s">
        <v>1390</v>
      </c>
    </row>
    <row r="32" spans="1:81" ht="24.75" customHeight="1">
      <c r="A32" s="218">
        <v>2015</v>
      </c>
      <c r="B32" s="230">
        <f t="shared" si="5"/>
        <v>63</v>
      </c>
      <c r="C32" s="233"/>
      <c r="D32" s="218">
        <v>2015</v>
      </c>
      <c r="E32" s="118">
        <v>50</v>
      </c>
      <c r="F32" s="120"/>
      <c r="G32" s="218">
        <v>2015</v>
      </c>
      <c r="H32" s="118">
        <v>50</v>
      </c>
      <c r="I32" s="120" t="s">
        <v>1389</v>
      </c>
      <c r="J32" s="218">
        <v>2015</v>
      </c>
      <c r="K32" s="118">
        <v>100</v>
      </c>
      <c r="L32" s="120"/>
      <c r="M32" s="218">
        <v>2015</v>
      </c>
      <c r="N32" s="118">
        <v>100</v>
      </c>
      <c r="O32" s="120"/>
      <c r="P32" s="218">
        <v>2015</v>
      </c>
      <c r="Q32" s="49">
        <v>67</v>
      </c>
      <c r="R32" s="120"/>
      <c r="S32" s="218">
        <v>2015</v>
      </c>
      <c r="T32" s="121">
        <v>50</v>
      </c>
      <c r="U32" s="120"/>
      <c r="V32" s="218">
        <v>2015</v>
      </c>
      <c r="W32" s="118">
        <v>50</v>
      </c>
      <c r="X32" s="120" t="s">
        <v>1388</v>
      </c>
      <c r="Y32" s="361">
        <v>2015</v>
      </c>
      <c r="Z32" s="118">
        <v>0</v>
      </c>
      <c r="AA32" s="120"/>
      <c r="AB32" s="361">
        <v>2015</v>
      </c>
      <c r="AC32" s="118">
        <v>100</v>
      </c>
      <c r="AD32" s="122"/>
    </row>
    <row r="33" spans="1:81" ht="24.75" customHeight="1">
      <c r="A33" s="218">
        <v>2016</v>
      </c>
      <c r="B33" s="230">
        <f t="shared" si="5"/>
        <v>63</v>
      </c>
      <c r="C33" s="233"/>
      <c r="D33" s="218">
        <v>2016</v>
      </c>
      <c r="E33" s="118">
        <v>50</v>
      </c>
      <c r="F33" s="120"/>
      <c r="G33" s="218">
        <v>2016</v>
      </c>
      <c r="H33" s="118">
        <v>50</v>
      </c>
      <c r="I33" s="120"/>
      <c r="J33" s="218">
        <v>2016</v>
      </c>
      <c r="K33" s="118">
        <v>100</v>
      </c>
      <c r="L33" s="120"/>
      <c r="M33" s="218">
        <v>2016</v>
      </c>
      <c r="N33" s="118">
        <v>100</v>
      </c>
      <c r="O33" s="120"/>
      <c r="P33" s="218">
        <v>2016</v>
      </c>
      <c r="Q33" s="49">
        <v>67</v>
      </c>
      <c r="R33" s="120" t="s">
        <v>1387</v>
      </c>
      <c r="S33" s="218">
        <v>2016</v>
      </c>
      <c r="T33" s="121">
        <v>50</v>
      </c>
      <c r="U33" s="120"/>
      <c r="V33" s="218">
        <v>2016</v>
      </c>
      <c r="W33" s="118">
        <v>50</v>
      </c>
      <c r="X33" s="120"/>
      <c r="Y33" s="361">
        <v>2016</v>
      </c>
      <c r="Z33" s="118">
        <v>0</v>
      </c>
      <c r="AA33" s="120"/>
      <c r="AB33" s="361">
        <v>2016</v>
      </c>
      <c r="AC33" s="118">
        <v>100</v>
      </c>
      <c r="AD33" s="122"/>
    </row>
    <row r="34" spans="1:81" ht="24.75" customHeight="1">
      <c r="A34" s="218">
        <v>2017</v>
      </c>
      <c r="B34" s="230">
        <f t="shared" si="5"/>
        <v>63</v>
      </c>
      <c r="C34" s="233"/>
      <c r="D34" s="218">
        <v>2017</v>
      </c>
      <c r="E34" s="118">
        <v>50</v>
      </c>
      <c r="F34" s="120"/>
      <c r="G34" s="218">
        <v>2017</v>
      </c>
      <c r="H34" s="118">
        <v>50</v>
      </c>
      <c r="I34" s="120"/>
      <c r="J34" s="218">
        <v>2017</v>
      </c>
      <c r="K34" s="118">
        <v>100</v>
      </c>
      <c r="L34" s="120"/>
      <c r="M34" s="218">
        <v>2017</v>
      </c>
      <c r="N34" s="118">
        <v>100</v>
      </c>
      <c r="O34" s="120" t="s">
        <v>3841</v>
      </c>
      <c r="P34" s="218">
        <v>2017</v>
      </c>
      <c r="Q34" s="49">
        <v>67</v>
      </c>
      <c r="R34" s="120"/>
      <c r="S34" s="218">
        <v>2017</v>
      </c>
      <c r="T34" s="121">
        <v>50</v>
      </c>
      <c r="U34" s="120"/>
      <c r="V34" s="218">
        <v>2017</v>
      </c>
      <c r="W34" s="118">
        <v>50</v>
      </c>
      <c r="X34" s="120"/>
      <c r="Y34" s="361">
        <v>2017</v>
      </c>
      <c r="Z34" s="118">
        <v>0</v>
      </c>
      <c r="AA34" s="120"/>
      <c r="AB34" s="361">
        <v>2017</v>
      </c>
      <c r="AC34" s="118">
        <v>100</v>
      </c>
      <c r="AD34" s="122"/>
    </row>
    <row r="35" spans="1:81" ht="24.75" customHeight="1">
      <c r="A35" s="218">
        <v>2018</v>
      </c>
      <c r="B35" s="230">
        <f t="shared" si="5"/>
        <v>63</v>
      </c>
      <c r="C35" s="233"/>
      <c r="D35" s="218">
        <v>2018</v>
      </c>
      <c r="E35" s="118">
        <v>50</v>
      </c>
      <c r="F35" s="120" t="s">
        <v>1386</v>
      </c>
      <c r="G35" s="218">
        <v>2018</v>
      </c>
      <c r="H35" s="118">
        <v>50</v>
      </c>
      <c r="I35" s="120"/>
      <c r="J35" s="218">
        <v>2018</v>
      </c>
      <c r="K35" s="118">
        <v>100</v>
      </c>
      <c r="L35" s="120"/>
      <c r="M35" s="218">
        <v>2018</v>
      </c>
      <c r="N35" s="118">
        <v>100</v>
      </c>
      <c r="O35" s="120"/>
      <c r="P35" s="218">
        <v>2018</v>
      </c>
      <c r="Q35" s="49">
        <v>67</v>
      </c>
      <c r="R35" s="120" t="s">
        <v>3842</v>
      </c>
      <c r="S35" s="218">
        <v>2018</v>
      </c>
      <c r="T35" s="121">
        <v>50</v>
      </c>
      <c r="U35" s="120"/>
      <c r="V35" s="218">
        <v>2018</v>
      </c>
      <c r="W35" s="118">
        <v>50</v>
      </c>
      <c r="X35" s="120"/>
      <c r="Y35" s="361">
        <v>2018</v>
      </c>
      <c r="Z35" s="118">
        <v>0</v>
      </c>
      <c r="AA35" s="120"/>
      <c r="AB35" s="361">
        <v>2018</v>
      </c>
      <c r="AC35" s="118">
        <v>100</v>
      </c>
      <c r="AD35" s="122" t="s">
        <v>1385</v>
      </c>
    </row>
    <row r="36" spans="1:81" ht="24.75" customHeight="1">
      <c r="A36" s="218">
        <v>2019</v>
      </c>
      <c r="B36" s="230">
        <f t="shared" si="5"/>
        <v>63</v>
      </c>
      <c r="C36" s="233"/>
      <c r="D36" s="218">
        <v>2019</v>
      </c>
      <c r="E36" s="118">
        <v>50</v>
      </c>
      <c r="F36" s="120"/>
      <c r="G36" s="218">
        <v>2019</v>
      </c>
      <c r="H36" s="118">
        <v>50</v>
      </c>
      <c r="I36" s="120"/>
      <c r="J36" s="218">
        <v>2019</v>
      </c>
      <c r="K36" s="118">
        <v>100</v>
      </c>
      <c r="L36" s="120"/>
      <c r="M36" s="218">
        <v>2019</v>
      </c>
      <c r="N36" s="118">
        <v>100</v>
      </c>
      <c r="O36" s="120"/>
      <c r="P36" s="218">
        <v>2019</v>
      </c>
      <c r="Q36" s="49">
        <v>67</v>
      </c>
      <c r="R36" s="120"/>
      <c r="S36" s="218">
        <v>2019</v>
      </c>
      <c r="T36" s="121">
        <v>50</v>
      </c>
      <c r="U36" s="120"/>
      <c r="V36" s="218">
        <v>2019</v>
      </c>
      <c r="W36" s="118">
        <v>50</v>
      </c>
      <c r="X36" s="120"/>
      <c r="Y36" s="361">
        <v>2019</v>
      </c>
      <c r="Z36" s="118">
        <v>0</v>
      </c>
      <c r="AA36" s="120" t="s">
        <v>3843</v>
      </c>
      <c r="AB36" s="361">
        <v>2019</v>
      </c>
      <c r="AC36" s="118">
        <v>100</v>
      </c>
      <c r="AD36" s="122"/>
    </row>
    <row r="37" spans="1:81" ht="24.75" customHeight="1">
      <c r="A37" s="123"/>
      <c r="B37" s="123"/>
      <c r="C37" s="123"/>
      <c r="D37" s="123"/>
      <c r="E37" s="123"/>
      <c r="F37" s="123"/>
      <c r="G37" s="123"/>
      <c r="H37" s="123"/>
      <c r="I37" s="123"/>
      <c r="J37" s="123"/>
      <c r="K37" s="123"/>
      <c r="L37" s="123"/>
      <c r="M37" s="123"/>
      <c r="N37" s="123"/>
    </row>
    <row r="38" spans="1:81" ht="24.75" customHeight="1">
      <c r="A38" s="217" t="s">
        <v>114</v>
      </c>
      <c r="B38" s="643" t="s">
        <v>255</v>
      </c>
      <c r="C38" s="643"/>
      <c r="D38" s="643"/>
      <c r="E38" s="643"/>
      <c r="F38" s="643"/>
      <c r="G38" s="643"/>
      <c r="H38" s="643"/>
      <c r="I38" s="643"/>
      <c r="J38" s="643"/>
      <c r="K38" s="643"/>
      <c r="L38" s="643"/>
      <c r="M38" s="643"/>
      <c r="N38" s="643"/>
      <c r="O38" s="643"/>
      <c r="P38" s="643"/>
      <c r="Q38" s="643"/>
      <c r="R38" s="643"/>
      <c r="S38" s="643"/>
      <c r="T38" s="643"/>
      <c r="U38" s="643"/>
      <c r="V38" s="643"/>
      <c r="W38" s="643"/>
      <c r="X38" s="643"/>
      <c r="Y38" s="643"/>
      <c r="Z38" s="643"/>
      <c r="AA38" s="643"/>
      <c r="AB38" s="643"/>
      <c r="AC38" s="643"/>
      <c r="AD38" s="643"/>
      <c r="AE38" s="643"/>
      <c r="AF38" s="643"/>
      <c r="AG38" s="643"/>
      <c r="AH38" s="643"/>
      <c r="AI38" s="643"/>
      <c r="AJ38" s="643"/>
      <c r="AK38" s="643"/>
      <c r="AL38" s="643"/>
      <c r="AM38" s="643"/>
      <c r="AN38" s="643"/>
      <c r="AO38" s="643"/>
      <c r="AP38" s="643"/>
      <c r="AQ38" s="643"/>
      <c r="AR38" s="643"/>
      <c r="AS38" s="643"/>
      <c r="AT38" s="643"/>
      <c r="AU38" s="643"/>
      <c r="AV38" s="643"/>
      <c r="AW38" s="643"/>
      <c r="AX38" s="643"/>
      <c r="AY38" s="643"/>
    </row>
    <row r="39" spans="1:81" ht="24.75" customHeight="1">
      <c r="A39" s="217" t="s">
        <v>106</v>
      </c>
      <c r="B39" s="644" t="s">
        <v>11</v>
      </c>
      <c r="C39" s="644"/>
      <c r="D39" s="217" t="s">
        <v>106</v>
      </c>
      <c r="E39" s="641" t="s">
        <v>12</v>
      </c>
      <c r="F39" s="641"/>
      <c r="G39" s="217" t="s">
        <v>106</v>
      </c>
      <c r="H39" s="641" t="s">
        <v>13</v>
      </c>
      <c r="I39" s="641"/>
      <c r="J39" s="217" t="s">
        <v>106</v>
      </c>
      <c r="K39" s="597" t="s">
        <v>14</v>
      </c>
      <c r="L39" s="597"/>
      <c r="M39" s="40" t="s">
        <v>106</v>
      </c>
      <c r="N39" s="597"/>
      <c r="O39" s="597"/>
      <c r="P39" s="40" t="s">
        <v>106</v>
      </c>
      <c r="Q39" s="597"/>
      <c r="R39" s="597"/>
      <c r="S39" s="40" t="s">
        <v>106</v>
      </c>
      <c r="T39" s="596" t="s">
        <v>17</v>
      </c>
      <c r="U39" s="596"/>
      <c r="V39" s="217" t="s">
        <v>106</v>
      </c>
      <c r="W39" s="641"/>
      <c r="X39" s="641"/>
      <c r="Y39" s="217" t="s">
        <v>106</v>
      </c>
      <c r="Z39" s="649"/>
      <c r="AA39" s="649"/>
      <c r="AB39" s="219" t="s">
        <v>106</v>
      </c>
      <c r="AC39" s="649"/>
      <c r="AD39" s="649"/>
      <c r="AE39" s="219" t="s">
        <v>106</v>
      </c>
      <c r="AF39" s="649" t="s">
        <v>21</v>
      </c>
      <c r="AG39" s="649"/>
      <c r="AH39" s="217" t="s">
        <v>106</v>
      </c>
      <c r="AI39" s="641"/>
      <c r="AJ39" s="641"/>
      <c r="AK39" s="217" t="s">
        <v>106</v>
      </c>
      <c r="AL39" s="641"/>
      <c r="AM39" s="641"/>
      <c r="AN39" s="217" t="s">
        <v>106</v>
      </c>
      <c r="AO39" s="641" t="s">
        <v>24</v>
      </c>
      <c r="AP39" s="641"/>
      <c r="AQ39" s="217" t="s">
        <v>106</v>
      </c>
      <c r="AR39" s="641" t="s">
        <v>25</v>
      </c>
      <c r="AS39" s="641"/>
      <c r="AT39" s="217" t="s">
        <v>106</v>
      </c>
      <c r="AU39" s="641" t="s">
        <v>26</v>
      </c>
      <c r="AV39" s="641"/>
      <c r="AW39" s="217" t="s">
        <v>106</v>
      </c>
      <c r="AX39" s="641" t="s">
        <v>27</v>
      </c>
      <c r="AY39" s="641"/>
    </row>
    <row r="40" spans="1:81" ht="24.75" customHeight="1">
      <c r="A40" s="217" t="s">
        <v>105</v>
      </c>
      <c r="B40" s="633"/>
      <c r="C40" s="634"/>
      <c r="D40" s="217" t="s">
        <v>105</v>
      </c>
      <c r="E40" s="635"/>
      <c r="F40" s="636"/>
      <c r="G40" s="217" t="s">
        <v>105</v>
      </c>
      <c r="H40" s="640"/>
      <c r="I40" s="640"/>
      <c r="J40" s="217" t="s">
        <v>105</v>
      </c>
      <c r="K40" s="600"/>
      <c r="L40" s="600"/>
      <c r="M40" s="40" t="s">
        <v>105</v>
      </c>
      <c r="N40" s="600" t="s">
        <v>15</v>
      </c>
      <c r="O40" s="600"/>
      <c r="P40" s="40" t="s">
        <v>105</v>
      </c>
      <c r="Q40" s="600" t="s">
        <v>16</v>
      </c>
      <c r="R40" s="600"/>
      <c r="S40" s="40" t="s">
        <v>105</v>
      </c>
      <c r="T40" s="597"/>
      <c r="U40" s="597"/>
      <c r="V40" s="217" t="s">
        <v>105</v>
      </c>
      <c r="W40" s="640" t="s">
        <v>18</v>
      </c>
      <c r="X40" s="640"/>
      <c r="Y40" s="217" t="s">
        <v>105</v>
      </c>
      <c r="Z40" s="646" t="s">
        <v>19</v>
      </c>
      <c r="AA40" s="646"/>
      <c r="AB40" s="219" t="s">
        <v>105</v>
      </c>
      <c r="AC40" s="646" t="s">
        <v>20</v>
      </c>
      <c r="AD40" s="646"/>
      <c r="AE40" s="219" t="s">
        <v>105</v>
      </c>
      <c r="AF40" s="650"/>
      <c r="AG40" s="650"/>
      <c r="AH40" s="217" t="s">
        <v>105</v>
      </c>
      <c r="AI40" s="640" t="s">
        <v>22</v>
      </c>
      <c r="AJ40" s="640"/>
      <c r="AK40" s="217" t="s">
        <v>105</v>
      </c>
      <c r="AL40" s="640" t="s">
        <v>23</v>
      </c>
      <c r="AM40" s="640"/>
      <c r="AN40" s="217" t="s">
        <v>105</v>
      </c>
      <c r="AO40" s="641"/>
      <c r="AP40" s="641"/>
      <c r="AQ40" s="217" t="s">
        <v>105</v>
      </c>
      <c r="AR40" s="635"/>
      <c r="AS40" s="636"/>
      <c r="AT40" s="217" t="s">
        <v>105</v>
      </c>
      <c r="AU40" s="635"/>
      <c r="AV40" s="636"/>
      <c r="AW40" s="217" t="s">
        <v>105</v>
      </c>
      <c r="AX40" s="635"/>
      <c r="AY40" s="636"/>
    </row>
    <row r="41" spans="1:81" ht="24.75" customHeight="1">
      <c r="A41" s="218" t="s">
        <v>92</v>
      </c>
      <c r="B41" s="639" t="s">
        <v>254</v>
      </c>
      <c r="C41" s="639"/>
      <c r="D41" s="218" t="s">
        <v>92</v>
      </c>
      <c r="E41" s="595" t="s">
        <v>253</v>
      </c>
      <c r="F41" s="595"/>
      <c r="G41" s="218" t="s">
        <v>92</v>
      </c>
      <c r="H41" s="639" t="s">
        <v>252</v>
      </c>
      <c r="I41" s="639"/>
      <c r="J41" s="218" t="s">
        <v>92</v>
      </c>
      <c r="K41" s="595" t="s">
        <v>1555</v>
      </c>
      <c r="L41" s="595"/>
      <c r="M41" s="43" t="s">
        <v>92</v>
      </c>
      <c r="N41" s="595" t="s">
        <v>1556</v>
      </c>
      <c r="O41" s="595"/>
      <c r="P41" s="43" t="s">
        <v>92</v>
      </c>
      <c r="Q41" s="595" t="s">
        <v>1557</v>
      </c>
      <c r="R41" s="595"/>
      <c r="S41" s="43" t="s">
        <v>92</v>
      </c>
      <c r="T41" s="595" t="s">
        <v>1558</v>
      </c>
      <c r="U41" s="595"/>
      <c r="V41" s="218" t="s">
        <v>92</v>
      </c>
      <c r="W41" s="639" t="s">
        <v>249</v>
      </c>
      <c r="X41" s="639"/>
      <c r="Y41" s="361" t="s">
        <v>92</v>
      </c>
      <c r="Z41" s="639" t="s">
        <v>248</v>
      </c>
      <c r="AA41" s="639"/>
      <c r="AB41" s="361" t="s">
        <v>92</v>
      </c>
      <c r="AC41" s="639" t="s">
        <v>247</v>
      </c>
      <c r="AD41" s="639"/>
      <c r="AE41" s="361" t="s">
        <v>92</v>
      </c>
      <c r="AF41" s="639" t="s">
        <v>237</v>
      </c>
      <c r="AG41" s="639"/>
      <c r="AH41" s="361" t="s">
        <v>92</v>
      </c>
      <c r="AI41" s="639" t="s">
        <v>145</v>
      </c>
      <c r="AJ41" s="639"/>
      <c r="AK41" s="361" t="s">
        <v>92</v>
      </c>
      <c r="AL41" s="639" t="s">
        <v>246</v>
      </c>
      <c r="AM41" s="639"/>
      <c r="AN41" s="361" t="s">
        <v>92</v>
      </c>
      <c r="AO41" s="639" t="s">
        <v>235</v>
      </c>
      <c r="AP41" s="639"/>
      <c r="AQ41" s="361" t="s">
        <v>92</v>
      </c>
      <c r="AR41" s="639" t="s">
        <v>245</v>
      </c>
      <c r="AS41" s="639"/>
      <c r="AT41" s="361" t="s">
        <v>92</v>
      </c>
      <c r="AU41" s="639" t="s">
        <v>244</v>
      </c>
      <c r="AV41" s="639"/>
      <c r="AW41" s="225" t="s">
        <v>92</v>
      </c>
      <c r="AX41" s="639" t="s">
        <v>243</v>
      </c>
      <c r="AY41" s="639"/>
    </row>
    <row r="42" spans="1:81" ht="24.75" customHeight="1">
      <c r="A42" s="218" t="s">
        <v>81</v>
      </c>
      <c r="B42" s="639" t="s">
        <v>90</v>
      </c>
      <c r="C42" s="639"/>
      <c r="D42" s="218" t="s">
        <v>81</v>
      </c>
      <c r="E42" s="580" t="s">
        <v>4329</v>
      </c>
      <c r="F42" s="580"/>
      <c r="G42" s="218" t="s">
        <v>81</v>
      </c>
      <c r="H42" s="645" t="s">
        <v>242</v>
      </c>
      <c r="I42" s="645"/>
      <c r="J42" s="218" t="s">
        <v>81</v>
      </c>
      <c r="K42" s="580"/>
      <c r="L42" s="580"/>
      <c r="M42" s="43" t="s">
        <v>81</v>
      </c>
      <c r="N42" s="580" t="s">
        <v>1559</v>
      </c>
      <c r="O42" s="580"/>
      <c r="P42" s="43" t="s">
        <v>81</v>
      </c>
      <c r="Q42" s="580" t="s">
        <v>1560</v>
      </c>
      <c r="R42" s="580"/>
      <c r="S42" s="43" t="s">
        <v>81</v>
      </c>
      <c r="T42" s="580"/>
      <c r="U42" s="580"/>
      <c r="V42" s="218" t="s">
        <v>81</v>
      </c>
      <c r="W42" s="645" t="s">
        <v>1613</v>
      </c>
      <c r="X42" s="645"/>
      <c r="Y42" s="361" t="s">
        <v>81</v>
      </c>
      <c r="Z42" s="645" t="s">
        <v>239</v>
      </c>
      <c r="AA42" s="645"/>
      <c r="AB42" s="361" t="s">
        <v>81</v>
      </c>
      <c r="AC42" s="645" t="s">
        <v>1581</v>
      </c>
      <c r="AD42" s="645"/>
      <c r="AE42" s="361" t="s">
        <v>81</v>
      </c>
      <c r="AF42" s="645" t="s">
        <v>237</v>
      </c>
      <c r="AG42" s="645"/>
      <c r="AH42" s="361" t="s">
        <v>81</v>
      </c>
      <c r="AI42" s="645" t="s">
        <v>165</v>
      </c>
      <c r="AJ42" s="645"/>
      <c r="AK42" s="361" t="s">
        <v>81</v>
      </c>
      <c r="AL42" s="645" t="s">
        <v>236</v>
      </c>
      <c r="AM42" s="645"/>
      <c r="AN42" s="361" t="s">
        <v>81</v>
      </c>
      <c r="AO42" s="645" t="s">
        <v>235</v>
      </c>
      <c r="AP42" s="645"/>
      <c r="AQ42" s="361" t="s">
        <v>81</v>
      </c>
      <c r="AR42" s="645" t="s">
        <v>234</v>
      </c>
      <c r="AS42" s="645"/>
      <c r="AT42" s="361" t="s">
        <v>81</v>
      </c>
      <c r="AU42" s="645" t="s">
        <v>233</v>
      </c>
      <c r="AV42" s="645"/>
      <c r="AW42" s="225" t="s">
        <v>81</v>
      </c>
      <c r="AX42" s="645" t="s">
        <v>232</v>
      </c>
      <c r="AY42" s="645"/>
    </row>
    <row r="43" spans="1:81" ht="24.75" customHeight="1">
      <c r="A43" s="218" t="s">
        <v>78</v>
      </c>
      <c r="B43" s="645" t="s">
        <v>79</v>
      </c>
      <c r="C43" s="645"/>
      <c r="D43" s="218" t="s">
        <v>78</v>
      </c>
      <c r="E43" s="595" t="s">
        <v>4435</v>
      </c>
      <c r="F43" s="580"/>
      <c r="G43" s="218" t="s">
        <v>78</v>
      </c>
      <c r="H43" s="639" t="s">
        <v>4490</v>
      </c>
      <c r="I43" s="639"/>
      <c r="J43" s="218" t="s">
        <v>78</v>
      </c>
      <c r="K43" s="579" t="s">
        <v>4875</v>
      </c>
      <c r="L43" s="580"/>
      <c r="M43" s="43" t="s">
        <v>78</v>
      </c>
      <c r="N43" s="580" t="s">
        <v>4332</v>
      </c>
      <c r="O43" s="580"/>
      <c r="P43" s="43" t="s">
        <v>78</v>
      </c>
      <c r="Q43" s="580" t="s">
        <v>4333</v>
      </c>
      <c r="R43" s="580"/>
      <c r="S43" s="43" t="s">
        <v>78</v>
      </c>
      <c r="T43" s="580" t="s">
        <v>4876</v>
      </c>
      <c r="U43" s="580"/>
      <c r="V43" s="218" t="s">
        <v>78</v>
      </c>
      <c r="W43" s="639" t="s">
        <v>4491</v>
      </c>
      <c r="X43" s="639"/>
      <c r="Y43" s="361" t="s">
        <v>78</v>
      </c>
      <c r="Z43" s="639" t="s">
        <v>4492</v>
      </c>
      <c r="AA43" s="639"/>
      <c r="AB43" s="361" t="s">
        <v>78</v>
      </c>
      <c r="AC43" s="645" t="s">
        <v>231</v>
      </c>
      <c r="AD43" s="645"/>
      <c r="AE43" s="361" t="s">
        <v>78</v>
      </c>
      <c r="AF43" s="645" t="s">
        <v>79</v>
      </c>
      <c r="AG43" s="645"/>
      <c r="AH43" s="361" t="s">
        <v>78</v>
      </c>
      <c r="AI43" s="639" t="s">
        <v>4493</v>
      </c>
      <c r="AJ43" s="639"/>
      <c r="AK43" s="361" t="s">
        <v>78</v>
      </c>
      <c r="AL43" s="639" t="s">
        <v>4494</v>
      </c>
      <c r="AM43" s="639"/>
      <c r="AN43" s="361" t="s">
        <v>78</v>
      </c>
      <c r="AO43" s="639" t="s">
        <v>4495</v>
      </c>
      <c r="AP43" s="639"/>
      <c r="AQ43" s="361" t="s">
        <v>78</v>
      </c>
      <c r="AR43" s="639" t="s">
        <v>4496</v>
      </c>
      <c r="AS43" s="639"/>
      <c r="AT43" s="361" t="s">
        <v>78</v>
      </c>
      <c r="AU43" s="639" t="s">
        <v>4497</v>
      </c>
      <c r="AV43" s="639"/>
      <c r="AW43" s="225" t="s">
        <v>78</v>
      </c>
      <c r="AX43" s="639" t="s">
        <v>4498</v>
      </c>
      <c r="AY43" s="639"/>
    </row>
    <row r="44" spans="1:81" ht="24.75" customHeight="1">
      <c r="A44" s="218" t="s">
        <v>0</v>
      </c>
      <c r="B44" s="218" t="s">
        <v>77</v>
      </c>
      <c r="C44" s="218" t="s">
        <v>76</v>
      </c>
      <c r="D44" s="218" t="s">
        <v>75</v>
      </c>
      <c r="E44" s="218" t="s">
        <v>74</v>
      </c>
      <c r="F44" s="221" t="s">
        <v>73</v>
      </c>
      <c r="G44" s="218" t="s">
        <v>0</v>
      </c>
      <c r="H44" s="218" t="s">
        <v>77</v>
      </c>
      <c r="I44" s="218" t="s">
        <v>229</v>
      </c>
      <c r="J44" s="218" t="s">
        <v>0</v>
      </c>
      <c r="K44" s="218" t="s">
        <v>77</v>
      </c>
      <c r="L44" s="218" t="s">
        <v>229</v>
      </c>
      <c r="M44" s="218" t="s">
        <v>0</v>
      </c>
      <c r="N44" s="218" t="s">
        <v>77</v>
      </c>
      <c r="O44" s="218" t="s">
        <v>229</v>
      </c>
      <c r="P44" s="218" t="s">
        <v>0</v>
      </c>
      <c r="Q44" s="218" t="s">
        <v>77</v>
      </c>
      <c r="R44" s="218" t="s">
        <v>229</v>
      </c>
      <c r="S44" s="218" t="s">
        <v>75</v>
      </c>
      <c r="T44" s="218" t="s">
        <v>74</v>
      </c>
      <c r="U44" s="218" t="s">
        <v>230</v>
      </c>
      <c r="V44" s="218" t="s">
        <v>75</v>
      </c>
      <c r="W44" s="218" t="s">
        <v>74</v>
      </c>
      <c r="X44" s="218" t="s">
        <v>230</v>
      </c>
      <c r="Y44" s="361" t="s">
        <v>75</v>
      </c>
      <c r="Z44" s="361" t="s">
        <v>74</v>
      </c>
      <c r="AA44" s="361" t="s">
        <v>230</v>
      </c>
      <c r="AB44" s="361" t="s">
        <v>75</v>
      </c>
      <c r="AC44" s="361" t="s">
        <v>74</v>
      </c>
      <c r="AD44" s="361" t="s">
        <v>230</v>
      </c>
      <c r="AE44" s="361" t="s">
        <v>75</v>
      </c>
      <c r="AF44" s="361" t="s">
        <v>74</v>
      </c>
      <c r="AG44" s="361" t="s">
        <v>230</v>
      </c>
      <c r="AH44" s="361" t="s">
        <v>75</v>
      </c>
      <c r="AI44" s="361" t="s">
        <v>74</v>
      </c>
      <c r="AJ44" s="361" t="s">
        <v>230</v>
      </c>
      <c r="AK44" s="361" t="s">
        <v>0</v>
      </c>
      <c r="AL44" s="361" t="s">
        <v>74</v>
      </c>
      <c r="AM44" s="361" t="s">
        <v>229</v>
      </c>
      <c r="AN44" s="361" t="s">
        <v>0</v>
      </c>
      <c r="AO44" s="361" t="s">
        <v>77</v>
      </c>
      <c r="AP44" s="361" t="s">
        <v>229</v>
      </c>
      <c r="AQ44" s="361" t="s">
        <v>0</v>
      </c>
      <c r="AR44" s="361" t="s">
        <v>77</v>
      </c>
      <c r="AS44" s="361" t="s">
        <v>229</v>
      </c>
      <c r="AT44" s="361" t="s">
        <v>0</v>
      </c>
      <c r="AU44" s="361" t="s">
        <v>77</v>
      </c>
      <c r="AV44" s="361" t="s">
        <v>229</v>
      </c>
      <c r="AW44" s="225" t="s">
        <v>0</v>
      </c>
      <c r="AX44" s="361" t="s">
        <v>77</v>
      </c>
      <c r="AY44" s="361" t="s">
        <v>229</v>
      </c>
    </row>
    <row r="45" spans="1:81" s="117" customFormat="1" ht="24.75" customHeight="1">
      <c r="A45" s="361">
        <v>2007</v>
      </c>
      <c r="B45" s="230">
        <f t="shared" ref="B45:B51" si="6">AVERAGE(E45,H45,K45,T45,AF45,AO45,AU45,AX45,AR45)</f>
        <v>40.722222222222221</v>
      </c>
      <c r="C45" s="380"/>
      <c r="D45" s="361">
        <v>2007</v>
      </c>
      <c r="E45" s="118">
        <v>100</v>
      </c>
      <c r="F45" s="380" t="s">
        <v>5003</v>
      </c>
      <c r="G45" s="361">
        <v>2007</v>
      </c>
      <c r="H45" s="118">
        <v>0</v>
      </c>
      <c r="I45" s="380"/>
      <c r="J45" s="361">
        <v>2007</v>
      </c>
      <c r="K45" s="118">
        <v>100</v>
      </c>
      <c r="L45" s="380"/>
      <c r="M45" s="361">
        <v>2007</v>
      </c>
      <c r="N45" s="118">
        <v>100</v>
      </c>
      <c r="O45" s="380"/>
      <c r="P45" s="361">
        <v>2007</v>
      </c>
      <c r="Q45" s="118">
        <v>100</v>
      </c>
      <c r="R45" s="380"/>
      <c r="S45" s="361">
        <v>2007</v>
      </c>
      <c r="T45" s="118">
        <v>0</v>
      </c>
      <c r="U45" s="380"/>
      <c r="V45" s="361">
        <v>2007</v>
      </c>
      <c r="W45" s="118">
        <v>0</v>
      </c>
      <c r="X45" s="380" t="s">
        <v>5004</v>
      </c>
      <c r="Y45" s="361">
        <v>2007</v>
      </c>
      <c r="Z45" s="118">
        <v>0</v>
      </c>
      <c r="AA45" s="380"/>
      <c r="AB45" s="361">
        <v>2007</v>
      </c>
      <c r="AC45" s="118">
        <v>0</v>
      </c>
      <c r="AD45" s="380"/>
      <c r="AE45" s="361">
        <v>2007</v>
      </c>
      <c r="AF45" s="245">
        <f t="shared" ref="AF45:AF51" si="7">0.67*AI45+0.33*AL45</f>
        <v>16.5</v>
      </c>
      <c r="AG45" s="380"/>
      <c r="AH45" s="361">
        <v>2007</v>
      </c>
      <c r="AI45" s="118">
        <v>0</v>
      </c>
      <c r="AJ45" s="380"/>
      <c r="AK45" s="361">
        <v>2007</v>
      </c>
      <c r="AL45" s="118">
        <v>50</v>
      </c>
      <c r="AM45" s="380"/>
      <c r="AN45" s="361">
        <v>2007</v>
      </c>
      <c r="AO45" s="118">
        <v>50</v>
      </c>
      <c r="AP45" s="380"/>
      <c r="AQ45" s="361">
        <v>2007</v>
      </c>
      <c r="AR45" s="118">
        <v>0</v>
      </c>
      <c r="AS45" s="380"/>
      <c r="AT45" s="361">
        <v>2007</v>
      </c>
      <c r="AU45" s="118">
        <v>100</v>
      </c>
      <c r="AV45" s="380"/>
      <c r="AW45" s="361">
        <v>2007</v>
      </c>
      <c r="AX45" s="118">
        <v>0</v>
      </c>
      <c r="AY45" s="380"/>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row>
    <row r="46" spans="1:81" s="117" customFormat="1" ht="24.75" customHeight="1">
      <c r="A46" s="361">
        <v>2008</v>
      </c>
      <c r="B46" s="230">
        <f t="shared" si="6"/>
        <v>40.722222222222221</v>
      </c>
      <c r="C46" s="380"/>
      <c r="D46" s="361">
        <v>2008</v>
      </c>
      <c r="E46" s="118">
        <v>100</v>
      </c>
      <c r="F46" s="380"/>
      <c r="G46" s="361">
        <v>2008</v>
      </c>
      <c r="H46" s="118">
        <v>0</v>
      </c>
      <c r="I46" s="380"/>
      <c r="J46" s="361">
        <v>2008</v>
      </c>
      <c r="K46" s="118">
        <v>100</v>
      </c>
      <c r="L46" s="380"/>
      <c r="M46" s="361">
        <v>2008</v>
      </c>
      <c r="N46" s="118">
        <v>100</v>
      </c>
      <c r="O46" s="380"/>
      <c r="P46" s="361">
        <v>2008</v>
      </c>
      <c r="Q46" s="118">
        <v>100</v>
      </c>
      <c r="R46" s="380"/>
      <c r="S46" s="361">
        <v>2008</v>
      </c>
      <c r="T46" s="118">
        <v>0</v>
      </c>
      <c r="U46" s="380"/>
      <c r="V46" s="361">
        <v>2008</v>
      </c>
      <c r="W46" s="118">
        <v>0</v>
      </c>
      <c r="X46" s="380"/>
      <c r="Y46" s="361">
        <v>2008</v>
      </c>
      <c r="Z46" s="118">
        <v>0</v>
      </c>
      <c r="AA46" s="380"/>
      <c r="AB46" s="361">
        <v>2008</v>
      </c>
      <c r="AC46" s="118">
        <v>0</v>
      </c>
      <c r="AD46" s="380"/>
      <c r="AE46" s="361">
        <v>2008</v>
      </c>
      <c r="AF46" s="245">
        <f t="shared" si="7"/>
        <v>16.5</v>
      </c>
      <c r="AG46" s="380"/>
      <c r="AH46" s="361">
        <v>2008</v>
      </c>
      <c r="AI46" s="118">
        <v>0</v>
      </c>
      <c r="AJ46" s="380"/>
      <c r="AK46" s="361">
        <v>2008</v>
      </c>
      <c r="AL46" s="118">
        <v>50</v>
      </c>
      <c r="AM46" s="380"/>
      <c r="AN46" s="361">
        <v>2008</v>
      </c>
      <c r="AO46" s="118">
        <v>50</v>
      </c>
      <c r="AP46" s="380"/>
      <c r="AQ46" s="361">
        <v>2008</v>
      </c>
      <c r="AR46" s="118">
        <v>0</v>
      </c>
      <c r="AS46" s="380"/>
      <c r="AT46" s="361">
        <v>2008</v>
      </c>
      <c r="AU46" s="118">
        <v>100</v>
      </c>
      <c r="AV46" s="380"/>
      <c r="AW46" s="361">
        <v>2008</v>
      </c>
      <c r="AX46" s="118">
        <v>0</v>
      </c>
      <c r="AY46" s="380"/>
      <c r="AZ46" s="116"/>
      <c r="BA46" s="116"/>
      <c r="BB46" s="116"/>
      <c r="BC46" s="116"/>
      <c r="BD46" s="116"/>
      <c r="BE46" s="116"/>
      <c r="BF46" s="116"/>
      <c r="BG46" s="116"/>
      <c r="BH46" s="116"/>
      <c r="BI46" s="116"/>
      <c r="BJ46" s="116"/>
      <c r="BK46" s="116"/>
      <c r="BL46" s="116"/>
      <c r="BM46" s="116"/>
      <c r="BN46" s="116"/>
      <c r="BO46" s="116"/>
      <c r="BP46" s="116"/>
      <c r="BQ46" s="116"/>
      <c r="BR46" s="116"/>
      <c r="BS46" s="116"/>
      <c r="BT46" s="116"/>
      <c r="BU46" s="116"/>
      <c r="BV46" s="116"/>
      <c r="BW46" s="116"/>
      <c r="BX46" s="116"/>
      <c r="BY46" s="116"/>
      <c r="BZ46" s="116"/>
      <c r="CA46" s="116"/>
      <c r="CB46" s="116"/>
      <c r="CC46" s="116"/>
    </row>
    <row r="47" spans="1:81" s="117" customFormat="1" ht="24.75" customHeight="1">
      <c r="A47" s="361">
        <v>2009</v>
      </c>
      <c r="B47" s="230">
        <f t="shared" si="6"/>
        <v>40.722222222222221</v>
      </c>
      <c r="C47" s="380"/>
      <c r="D47" s="361">
        <v>2009</v>
      </c>
      <c r="E47" s="118">
        <v>100</v>
      </c>
      <c r="F47" s="380"/>
      <c r="G47" s="361">
        <v>2009</v>
      </c>
      <c r="H47" s="118">
        <v>0</v>
      </c>
      <c r="I47" s="380"/>
      <c r="J47" s="361">
        <v>2009</v>
      </c>
      <c r="K47" s="118">
        <v>100</v>
      </c>
      <c r="L47" s="380"/>
      <c r="M47" s="361">
        <v>2009</v>
      </c>
      <c r="N47" s="118">
        <v>100</v>
      </c>
      <c r="O47" s="380"/>
      <c r="P47" s="361">
        <v>2009</v>
      </c>
      <c r="Q47" s="118">
        <v>100</v>
      </c>
      <c r="R47" s="380"/>
      <c r="S47" s="361">
        <v>2009</v>
      </c>
      <c r="T47" s="118">
        <v>0</v>
      </c>
      <c r="U47" s="380"/>
      <c r="V47" s="361">
        <v>2009</v>
      </c>
      <c r="W47" s="118">
        <v>0</v>
      </c>
      <c r="X47" s="380"/>
      <c r="Y47" s="361">
        <v>2009</v>
      </c>
      <c r="Z47" s="118">
        <v>0</v>
      </c>
      <c r="AA47" s="380"/>
      <c r="AB47" s="361">
        <v>2009</v>
      </c>
      <c r="AC47" s="118">
        <v>0</v>
      </c>
      <c r="AD47" s="380"/>
      <c r="AE47" s="361">
        <v>2009</v>
      </c>
      <c r="AF47" s="245">
        <f t="shared" si="7"/>
        <v>16.5</v>
      </c>
      <c r="AG47" s="380"/>
      <c r="AH47" s="361">
        <v>2009</v>
      </c>
      <c r="AI47" s="118">
        <v>0</v>
      </c>
      <c r="AJ47" s="380"/>
      <c r="AK47" s="361">
        <v>2009</v>
      </c>
      <c r="AL47" s="118">
        <v>50</v>
      </c>
      <c r="AM47" s="380"/>
      <c r="AN47" s="361">
        <v>2009</v>
      </c>
      <c r="AO47" s="118">
        <v>50</v>
      </c>
      <c r="AP47" s="380"/>
      <c r="AQ47" s="361">
        <v>2009</v>
      </c>
      <c r="AR47" s="118">
        <v>0</v>
      </c>
      <c r="AS47" s="380"/>
      <c r="AT47" s="361">
        <v>2009</v>
      </c>
      <c r="AU47" s="118">
        <v>100</v>
      </c>
      <c r="AV47" s="380"/>
      <c r="AW47" s="361">
        <v>2009</v>
      </c>
      <c r="AX47" s="118">
        <v>0</v>
      </c>
      <c r="AY47" s="380"/>
      <c r="AZ47" s="116"/>
      <c r="BA47" s="116"/>
      <c r="BB47" s="116"/>
      <c r="BC47" s="116"/>
      <c r="BD47" s="116"/>
      <c r="BE47" s="116"/>
      <c r="BF47" s="116"/>
      <c r="BG47" s="116"/>
      <c r="BH47" s="116"/>
      <c r="BI47" s="116"/>
      <c r="BJ47" s="116"/>
      <c r="BK47" s="116"/>
      <c r="BL47" s="116"/>
      <c r="BM47" s="116"/>
      <c r="BN47" s="116"/>
      <c r="BO47" s="116"/>
      <c r="BP47" s="116"/>
      <c r="BQ47" s="116"/>
      <c r="BR47" s="116"/>
      <c r="BS47" s="116"/>
      <c r="BT47" s="116"/>
      <c r="BU47" s="116"/>
      <c r="BV47" s="116"/>
      <c r="BW47" s="116"/>
      <c r="BX47" s="116"/>
      <c r="BY47" s="116"/>
      <c r="BZ47" s="116"/>
      <c r="CA47" s="116"/>
      <c r="CB47" s="116"/>
      <c r="CC47" s="116"/>
    </row>
    <row r="48" spans="1:81" s="117" customFormat="1" ht="24.75" customHeight="1">
      <c r="A48" s="361">
        <v>2010</v>
      </c>
      <c r="B48" s="230">
        <f t="shared" si="6"/>
        <v>40.722222222222221</v>
      </c>
      <c r="C48" s="380"/>
      <c r="D48" s="361">
        <v>2010</v>
      </c>
      <c r="E48" s="118">
        <v>100</v>
      </c>
      <c r="F48" s="380"/>
      <c r="G48" s="361">
        <v>2010</v>
      </c>
      <c r="H48" s="118">
        <v>0</v>
      </c>
      <c r="I48" s="380"/>
      <c r="J48" s="361">
        <v>2010</v>
      </c>
      <c r="K48" s="118">
        <v>100</v>
      </c>
      <c r="L48" s="380"/>
      <c r="M48" s="361">
        <v>2010</v>
      </c>
      <c r="N48" s="118">
        <v>100</v>
      </c>
      <c r="O48" s="380"/>
      <c r="P48" s="361">
        <v>2010</v>
      </c>
      <c r="Q48" s="118">
        <v>100</v>
      </c>
      <c r="R48" s="380"/>
      <c r="S48" s="361">
        <v>2010</v>
      </c>
      <c r="T48" s="118">
        <v>0</v>
      </c>
      <c r="U48" s="380"/>
      <c r="V48" s="361">
        <v>2010</v>
      </c>
      <c r="W48" s="118">
        <v>0</v>
      </c>
      <c r="X48" s="380"/>
      <c r="Y48" s="361">
        <v>2010</v>
      </c>
      <c r="Z48" s="118">
        <v>0</v>
      </c>
      <c r="AA48" s="380"/>
      <c r="AB48" s="361">
        <v>2010</v>
      </c>
      <c r="AC48" s="118">
        <v>0</v>
      </c>
      <c r="AD48" s="380" t="s">
        <v>5005</v>
      </c>
      <c r="AE48" s="361">
        <v>2010</v>
      </c>
      <c r="AF48" s="245">
        <f t="shared" si="7"/>
        <v>16.5</v>
      </c>
      <c r="AG48" s="380"/>
      <c r="AH48" s="361">
        <v>2010</v>
      </c>
      <c r="AI48" s="118">
        <v>0</v>
      </c>
      <c r="AJ48" s="380"/>
      <c r="AK48" s="361">
        <v>2010</v>
      </c>
      <c r="AL48" s="118">
        <v>50</v>
      </c>
      <c r="AM48" s="380"/>
      <c r="AN48" s="361">
        <v>2010</v>
      </c>
      <c r="AO48" s="118">
        <v>50</v>
      </c>
      <c r="AP48" s="380"/>
      <c r="AQ48" s="361">
        <v>2010</v>
      </c>
      <c r="AR48" s="118">
        <v>0</v>
      </c>
      <c r="AS48" s="380"/>
      <c r="AT48" s="361">
        <v>2010</v>
      </c>
      <c r="AU48" s="118">
        <v>100</v>
      </c>
      <c r="AV48" s="380"/>
      <c r="AW48" s="361">
        <v>2010</v>
      </c>
      <c r="AX48" s="118">
        <v>0</v>
      </c>
      <c r="AY48" s="380"/>
      <c r="AZ48" s="116"/>
      <c r="BA48" s="116"/>
      <c r="BB48" s="116"/>
      <c r="BC48" s="116"/>
      <c r="BD48" s="116"/>
      <c r="BE48" s="116"/>
      <c r="BF48" s="116"/>
      <c r="BG48" s="116"/>
      <c r="BH48" s="116"/>
      <c r="BI48" s="116"/>
      <c r="BJ48" s="116"/>
      <c r="BK48" s="116"/>
      <c r="BL48" s="116"/>
      <c r="BM48" s="116"/>
      <c r="BN48" s="116"/>
      <c r="BO48" s="116"/>
      <c r="BP48" s="116"/>
      <c r="BQ48" s="116"/>
      <c r="BR48" s="116"/>
      <c r="BS48" s="116"/>
      <c r="BT48" s="116"/>
      <c r="BU48" s="116"/>
      <c r="BV48" s="116"/>
      <c r="BW48" s="116"/>
      <c r="BX48" s="116"/>
      <c r="BY48" s="116"/>
      <c r="BZ48" s="116"/>
      <c r="CA48" s="116"/>
      <c r="CB48" s="116"/>
      <c r="CC48" s="116"/>
    </row>
    <row r="49" spans="1:81" s="117" customFormat="1" ht="24.75" customHeight="1">
      <c r="A49" s="361">
        <v>2011</v>
      </c>
      <c r="B49" s="230">
        <f t="shared" si="6"/>
        <v>40.722222222222221</v>
      </c>
      <c r="C49" s="380"/>
      <c r="D49" s="361">
        <v>2011</v>
      </c>
      <c r="E49" s="118">
        <v>100</v>
      </c>
      <c r="F49" s="380"/>
      <c r="G49" s="361">
        <v>2011</v>
      </c>
      <c r="H49" s="118">
        <v>0</v>
      </c>
      <c r="I49" s="380"/>
      <c r="J49" s="361">
        <v>2011</v>
      </c>
      <c r="K49" s="118">
        <v>100</v>
      </c>
      <c r="L49" s="380"/>
      <c r="M49" s="361">
        <v>2011</v>
      </c>
      <c r="N49" s="118">
        <v>100</v>
      </c>
      <c r="O49" s="380"/>
      <c r="P49" s="361">
        <v>2011</v>
      </c>
      <c r="Q49" s="118">
        <v>100</v>
      </c>
      <c r="R49" s="380"/>
      <c r="S49" s="361">
        <v>2011</v>
      </c>
      <c r="T49" s="118">
        <v>0</v>
      </c>
      <c r="U49" s="380"/>
      <c r="V49" s="361">
        <v>2011</v>
      </c>
      <c r="W49" s="118">
        <v>0</v>
      </c>
      <c r="X49" s="380"/>
      <c r="Y49" s="361">
        <v>2011</v>
      </c>
      <c r="Z49" s="118">
        <v>0</v>
      </c>
      <c r="AA49" s="380"/>
      <c r="AB49" s="361">
        <v>2011</v>
      </c>
      <c r="AC49" s="118">
        <v>0</v>
      </c>
      <c r="AD49" s="380"/>
      <c r="AE49" s="361">
        <v>2011</v>
      </c>
      <c r="AF49" s="245">
        <f t="shared" si="7"/>
        <v>16.5</v>
      </c>
      <c r="AG49" s="380"/>
      <c r="AH49" s="361">
        <v>2011</v>
      </c>
      <c r="AI49" s="118">
        <v>0</v>
      </c>
      <c r="AJ49" s="380"/>
      <c r="AK49" s="361">
        <v>2011</v>
      </c>
      <c r="AL49" s="118">
        <v>50</v>
      </c>
      <c r="AM49" s="380"/>
      <c r="AN49" s="361">
        <v>2011</v>
      </c>
      <c r="AO49" s="118">
        <v>50</v>
      </c>
      <c r="AP49" s="380"/>
      <c r="AQ49" s="361">
        <v>2011</v>
      </c>
      <c r="AR49" s="118">
        <v>0</v>
      </c>
      <c r="AS49" s="380"/>
      <c r="AT49" s="361">
        <v>2011</v>
      </c>
      <c r="AU49" s="118">
        <v>100</v>
      </c>
      <c r="AV49" s="380"/>
      <c r="AW49" s="361">
        <v>2011</v>
      </c>
      <c r="AX49" s="118">
        <v>0</v>
      </c>
      <c r="AY49" s="380"/>
      <c r="AZ49" s="116"/>
      <c r="BA49" s="116"/>
      <c r="BB49" s="116"/>
      <c r="BC49" s="116"/>
      <c r="BD49" s="116"/>
      <c r="BE49" s="116"/>
      <c r="BF49" s="116"/>
      <c r="BG49" s="116"/>
      <c r="BH49" s="116"/>
      <c r="BI49" s="116"/>
      <c r="BJ49" s="116"/>
      <c r="BK49" s="116"/>
      <c r="BL49" s="116"/>
      <c r="BM49" s="116"/>
      <c r="BN49" s="116"/>
      <c r="BO49" s="116"/>
      <c r="BP49" s="116"/>
      <c r="BQ49" s="116"/>
      <c r="BR49" s="116"/>
      <c r="BS49" s="116"/>
      <c r="BT49" s="116"/>
      <c r="BU49" s="116"/>
      <c r="BV49" s="116"/>
      <c r="BW49" s="116"/>
      <c r="BX49" s="116"/>
      <c r="BY49" s="116"/>
      <c r="BZ49" s="116"/>
      <c r="CA49" s="116"/>
      <c r="CB49" s="116"/>
      <c r="CC49" s="116"/>
    </row>
    <row r="50" spans="1:81" s="117" customFormat="1" ht="24.75" customHeight="1">
      <c r="A50" s="361">
        <v>2012</v>
      </c>
      <c r="B50" s="230">
        <f t="shared" si="6"/>
        <v>40.722222222222221</v>
      </c>
      <c r="C50" s="380"/>
      <c r="D50" s="361">
        <v>2012</v>
      </c>
      <c r="E50" s="118">
        <v>100</v>
      </c>
      <c r="F50" s="380"/>
      <c r="G50" s="361">
        <v>2012</v>
      </c>
      <c r="H50" s="118">
        <v>0</v>
      </c>
      <c r="I50" s="380"/>
      <c r="J50" s="361">
        <v>2012</v>
      </c>
      <c r="K50" s="118">
        <v>100</v>
      </c>
      <c r="L50" s="380"/>
      <c r="M50" s="361">
        <v>2012</v>
      </c>
      <c r="N50" s="118">
        <v>100</v>
      </c>
      <c r="O50" s="380"/>
      <c r="P50" s="361">
        <v>2012</v>
      </c>
      <c r="Q50" s="118">
        <v>100</v>
      </c>
      <c r="R50" s="380"/>
      <c r="S50" s="361">
        <v>2012</v>
      </c>
      <c r="T50" s="118">
        <v>0</v>
      </c>
      <c r="U50" s="380"/>
      <c r="V50" s="361">
        <v>2012</v>
      </c>
      <c r="W50" s="118">
        <v>0</v>
      </c>
      <c r="X50" s="380"/>
      <c r="Y50" s="361">
        <v>2012</v>
      </c>
      <c r="Z50" s="118">
        <v>0</v>
      </c>
      <c r="AA50" s="380"/>
      <c r="AB50" s="361">
        <v>2012</v>
      </c>
      <c r="AC50" s="118">
        <v>0</v>
      </c>
      <c r="AD50" s="380"/>
      <c r="AE50" s="361">
        <v>2012</v>
      </c>
      <c r="AF50" s="245">
        <f t="shared" si="7"/>
        <v>16.5</v>
      </c>
      <c r="AG50" s="380"/>
      <c r="AH50" s="361">
        <v>2012</v>
      </c>
      <c r="AI50" s="118">
        <v>0</v>
      </c>
      <c r="AJ50" s="380"/>
      <c r="AK50" s="361">
        <v>2012</v>
      </c>
      <c r="AL50" s="118">
        <v>50</v>
      </c>
      <c r="AM50" s="380"/>
      <c r="AN50" s="361">
        <v>2012</v>
      </c>
      <c r="AO50" s="118">
        <v>50</v>
      </c>
      <c r="AP50" s="380"/>
      <c r="AQ50" s="361">
        <v>2012</v>
      </c>
      <c r="AR50" s="118">
        <v>0</v>
      </c>
      <c r="AS50" s="380"/>
      <c r="AT50" s="361">
        <v>2012</v>
      </c>
      <c r="AU50" s="118">
        <v>100</v>
      </c>
      <c r="AV50" s="380"/>
      <c r="AW50" s="361">
        <v>2012</v>
      </c>
      <c r="AX50" s="118">
        <v>0</v>
      </c>
      <c r="AY50" s="380"/>
      <c r="AZ50" s="116"/>
      <c r="BA50" s="116"/>
      <c r="BB50" s="116"/>
      <c r="BC50" s="116"/>
      <c r="BD50" s="116"/>
      <c r="BE50" s="116"/>
      <c r="BF50" s="116"/>
      <c r="BG50" s="116"/>
      <c r="BH50" s="116"/>
      <c r="BI50" s="116"/>
      <c r="BJ50" s="116"/>
      <c r="BK50" s="116"/>
      <c r="BL50" s="116"/>
      <c r="BM50" s="116"/>
      <c r="BN50" s="116"/>
      <c r="BO50" s="116"/>
      <c r="BP50" s="116"/>
      <c r="BQ50" s="116"/>
      <c r="BR50" s="116"/>
      <c r="BS50" s="116"/>
      <c r="BT50" s="116"/>
      <c r="BU50" s="116"/>
      <c r="BV50" s="116"/>
      <c r="BW50" s="116"/>
      <c r="BX50" s="116"/>
      <c r="BY50" s="116"/>
      <c r="BZ50" s="116"/>
      <c r="CA50" s="116"/>
      <c r="CB50" s="116"/>
      <c r="CC50" s="116"/>
    </row>
    <row r="51" spans="1:81" s="117" customFormat="1" ht="24.75" customHeight="1">
      <c r="A51" s="361">
        <v>2013</v>
      </c>
      <c r="B51" s="230">
        <f t="shared" si="6"/>
        <v>40.722222222222221</v>
      </c>
      <c r="C51" s="380"/>
      <c r="D51" s="361">
        <v>2013</v>
      </c>
      <c r="E51" s="118">
        <v>100</v>
      </c>
      <c r="F51" s="380"/>
      <c r="G51" s="361">
        <v>2013</v>
      </c>
      <c r="H51" s="118">
        <v>0</v>
      </c>
      <c r="I51" s="380"/>
      <c r="J51" s="361">
        <v>2013</v>
      </c>
      <c r="K51" s="118">
        <v>100</v>
      </c>
      <c r="L51" s="380"/>
      <c r="M51" s="361">
        <v>2013</v>
      </c>
      <c r="N51" s="118">
        <v>100</v>
      </c>
      <c r="O51" s="380"/>
      <c r="P51" s="361">
        <v>2013</v>
      </c>
      <c r="Q51" s="118">
        <v>100</v>
      </c>
      <c r="R51" s="380"/>
      <c r="S51" s="361">
        <v>2013</v>
      </c>
      <c r="T51" s="118">
        <v>0</v>
      </c>
      <c r="U51" s="380"/>
      <c r="V51" s="361">
        <v>2013</v>
      </c>
      <c r="W51" s="118">
        <v>0</v>
      </c>
      <c r="X51" s="380"/>
      <c r="Y51" s="361">
        <v>2013</v>
      </c>
      <c r="Z51" s="118">
        <v>0</v>
      </c>
      <c r="AA51" s="380"/>
      <c r="AB51" s="361">
        <v>2013</v>
      </c>
      <c r="AC51" s="118">
        <v>0</v>
      </c>
      <c r="AD51" s="380"/>
      <c r="AE51" s="361">
        <v>2013</v>
      </c>
      <c r="AF51" s="245">
        <f t="shared" si="7"/>
        <v>16.5</v>
      </c>
      <c r="AG51" s="380"/>
      <c r="AH51" s="361">
        <v>2013</v>
      </c>
      <c r="AI51" s="118">
        <v>0</v>
      </c>
      <c r="AJ51" s="380"/>
      <c r="AK51" s="361">
        <v>2013</v>
      </c>
      <c r="AL51" s="118">
        <v>50</v>
      </c>
      <c r="AM51" s="380"/>
      <c r="AN51" s="361">
        <v>2013</v>
      </c>
      <c r="AO51" s="118">
        <v>50</v>
      </c>
      <c r="AP51" s="380"/>
      <c r="AQ51" s="361">
        <v>2013</v>
      </c>
      <c r="AR51" s="118">
        <v>0</v>
      </c>
      <c r="AS51" s="380"/>
      <c r="AT51" s="361">
        <v>2013</v>
      </c>
      <c r="AU51" s="118">
        <v>100</v>
      </c>
      <c r="AV51" s="380"/>
      <c r="AW51" s="361">
        <v>2013</v>
      </c>
      <c r="AX51" s="118">
        <v>0</v>
      </c>
      <c r="AY51" s="380"/>
      <c r="AZ51" s="116"/>
      <c r="BA51" s="116"/>
      <c r="BB51" s="116"/>
      <c r="BC51" s="116"/>
      <c r="BD51" s="116"/>
      <c r="BE51" s="116"/>
      <c r="BF51" s="116"/>
      <c r="BG51" s="116"/>
      <c r="BH51" s="116"/>
      <c r="BI51" s="116"/>
      <c r="BJ51" s="116"/>
      <c r="BK51" s="116"/>
      <c r="BL51" s="116"/>
      <c r="BM51" s="116"/>
      <c r="BN51" s="116"/>
      <c r="BO51" s="116"/>
      <c r="BP51" s="116"/>
      <c r="BQ51" s="116"/>
      <c r="BR51" s="116"/>
      <c r="BS51" s="116"/>
      <c r="BT51" s="116"/>
      <c r="BU51" s="116"/>
      <c r="BV51" s="116"/>
      <c r="BW51" s="116"/>
      <c r="BX51" s="116"/>
      <c r="BY51" s="116"/>
      <c r="BZ51" s="116"/>
      <c r="CA51" s="116"/>
      <c r="CB51" s="116"/>
      <c r="CC51" s="116"/>
    </row>
    <row r="52" spans="1:81" ht="24.75" customHeight="1">
      <c r="A52" s="218">
        <v>2014</v>
      </c>
      <c r="B52" s="230">
        <f t="shared" ref="B52:B57" si="8">AVERAGE(E52,H52,K52,T52,AF52,AO52,AU52,AX52,AR52)</f>
        <v>40.722222222222221</v>
      </c>
      <c r="C52" s="233"/>
      <c r="D52" s="218">
        <v>2014</v>
      </c>
      <c r="E52" s="118">
        <v>100</v>
      </c>
      <c r="F52" s="120" t="s">
        <v>1384</v>
      </c>
      <c r="G52" s="218">
        <v>2014</v>
      </c>
      <c r="H52" s="118">
        <v>0</v>
      </c>
      <c r="I52" s="120" t="s">
        <v>4499</v>
      </c>
      <c r="J52" s="218">
        <v>2014</v>
      </c>
      <c r="K52" s="118">
        <v>100</v>
      </c>
      <c r="L52" s="120"/>
      <c r="M52" s="218">
        <v>2014</v>
      </c>
      <c r="N52" s="118">
        <v>100</v>
      </c>
      <c r="O52" s="120" t="s">
        <v>2706</v>
      </c>
      <c r="P52" s="218">
        <v>2014</v>
      </c>
      <c r="Q52" s="118">
        <v>100</v>
      </c>
      <c r="R52" s="120" t="s">
        <v>2706</v>
      </c>
      <c r="S52" s="218">
        <v>2014</v>
      </c>
      <c r="T52" s="118">
        <v>0</v>
      </c>
      <c r="U52" s="120"/>
      <c r="V52" s="218">
        <v>2014</v>
      </c>
      <c r="W52" s="118">
        <v>0</v>
      </c>
      <c r="X52" s="120" t="s">
        <v>1382</v>
      </c>
      <c r="Y52" s="361">
        <v>2014</v>
      </c>
      <c r="Z52" s="118">
        <v>0</v>
      </c>
      <c r="AA52" s="120" t="s">
        <v>1381</v>
      </c>
      <c r="AB52" s="361">
        <v>2014</v>
      </c>
      <c r="AC52" s="118">
        <v>0</v>
      </c>
      <c r="AD52" s="120" t="s">
        <v>1380</v>
      </c>
      <c r="AE52" s="361">
        <v>2014</v>
      </c>
      <c r="AF52" s="245">
        <f>0.67*AI52+0.33*AL52</f>
        <v>16.5</v>
      </c>
      <c r="AG52" s="120"/>
      <c r="AH52" s="361">
        <v>2014</v>
      </c>
      <c r="AI52" s="118">
        <v>0</v>
      </c>
      <c r="AJ52" s="120" t="s">
        <v>3844</v>
      </c>
      <c r="AK52" s="361">
        <v>2014</v>
      </c>
      <c r="AL52" s="118">
        <v>50</v>
      </c>
      <c r="AM52" s="120"/>
      <c r="AN52" s="361">
        <v>2014</v>
      </c>
      <c r="AO52" s="118">
        <v>50</v>
      </c>
      <c r="AP52" s="120"/>
      <c r="AQ52" s="361">
        <v>2014</v>
      </c>
      <c r="AR52" s="118">
        <v>0</v>
      </c>
      <c r="AS52" s="120" t="s">
        <v>3845</v>
      </c>
      <c r="AT52" s="361">
        <v>2014</v>
      </c>
      <c r="AU52" s="118">
        <v>100</v>
      </c>
      <c r="AV52" s="120"/>
      <c r="AW52" s="225">
        <v>2014</v>
      </c>
      <c r="AX52" s="118">
        <v>0</v>
      </c>
      <c r="AY52" s="122"/>
    </row>
    <row r="53" spans="1:81" ht="24.75" customHeight="1">
      <c r="A53" s="218">
        <v>2015</v>
      </c>
      <c r="B53" s="230">
        <f t="shared" si="8"/>
        <v>40.722222222222221</v>
      </c>
      <c r="C53" s="239"/>
      <c r="D53" s="218">
        <v>2015</v>
      </c>
      <c r="E53" s="118">
        <v>100</v>
      </c>
      <c r="F53" s="120"/>
      <c r="G53" s="218">
        <v>2015</v>
      </c>
      <c r="H53" s="118">
        <v>0</v>
      </c>
      <c r="I53" s="120"/>
      <c r="J53" s="218">
        <v>2015</v>
      </c>
      <c r="K53" s="118">
        <v>100</v>
      </c>
      <c r="L53" s="120"/>
      <c r="M53" s="218">
        <v>2015</v>
      </c>
      <c r="N53" s="118">
        <v>100</v>
      </c>
      <c r="O53" s="120"/>
      <c r="P53" s="218">
        <v>2015</v>
      </c>
      <c r="Q53" s="118">
        <v>100</v>
      </c>
      <c r="R53" s="120"/>
      <c r="S53" s="218">
        <v>2015</v>
      </c>
      <c r="T53" s="118">
        <v>0</v>
      </c>
      <c r="U53" s="120"/>
      <c r="V53" s="218">
        <v>2015</v>
      </c>
      <c r="W53" s="118">
        <v>0</v>
      </c>
      <c r="X53" s="120"/>
      <c r="Y53" s="361">
        <v>2015</v>
      </c>
      <c r="Z53" s="118">
        <v>0</v>
      </c>
      <c r="AA53" s="120"/>
      <c r="AB53" s="361">
        <v>2015</v>
      </c>
      <c r="AC53" s="118">
        <v>0</v>
      </c>
      <c r="AD53" s="120"/>
      <c r="AE53" s="361">
        <v>2015</v>
      </c>
      <c r="AF53" s="245">
        <f t="shared" ref="AF53:AF57" si="9">0.67*AI53+0.33*AL53</f>
        <v>16.5</v>
      </c>
      <c r="AG53" s="120"/>
      <c r="AH53" s="361">
        <v>2015</v>
      </c>
      <c r="AI53" s="118">
        <v>0</v>
      </c>
      <c r="AJ53" s="120"/>
      <c r="AK53" s="361">
        <v>2015</v>
      </c>
      <c r="AL53" s="118">
        <v>50</v>
      </c>
      <c r="AM53" s="120"/>
      <c r="AN53" s="361">
        <v>2015</v>
      </c>
      <c r="AO53" s="118">
        <v>50</v>
      </c>
      <c r="AP53" s="120"/>
      <c r="AQ53" s="361">
        <v>2015</v>
      </c>
      <c r="AR53" s="118">
        <v>0</v>
      </c>
      <c r="AS53" s="120"/>
      <c r="AT53" s="361">
        <v>2015</v>
      </c>
      <c r="AU53" s="118">
        <v>100</v>
      </c>
      <c r="AV53" s="120"/>
      <c r="AW53" s="225">
        <v>2015</v>
      </c>
      <c r="AX53" s="118">
        <v>0</v>
      </c>
      <c r="AY53" s="122"/>
    </row>
    <row r="54" spans="1:81" ht="24.75" customHeight="1">
      <c r="A54" s="218">
        <v>2016</v>
      </c>
      <c r="B54" s="230">
        <f t="shared" si="8"/>
        <v>40.722222222222221</v>
      </c>
      <c r="C54" s="239"/>
      <c r="D54" s="218">
        <v>2016</v>
      </c>
      <c r="E54" s="118">
        <v>100</v>
      </c>
      <c r="F54" s="120"/>
      <c r="G54" s="218">
        <v>2016</v>
      </c>
      <c r="H54" s="118">
        <v>0</v>
      </c>
      <c r="I54" s="120"/>
      <c r="J54" s="218">
        <v>2016</v>
      </c>
      <c r="K54" s="118">
        <v>100</v>
      </c>
      <c r="L54" s="120"/>
      <c r="M54" s="218">
        <v>2016</v>
      </c>
      <c r="N54" s="118">
        <v>100</v>
      </c>
      <c r="O54" s="120"/>
      <c r="P54" s="218">
        <v>2016</v>
      </c>
      <c r="Q54" s="118">
        <v>100</v>
      </c>
      <c r="R54" s="120"/>
      <c r="S54" s="218">
        <v>2016</v>
      </c>
      <c r="T54" s="118">
        <v>0</v>
      </c>
      <c r="U54" s="120"/>
      <c r="V54" s="218">
        <v>2016</v>
      </c>
      <c r="W54" s="118">
        <v>0</v>
      </c>
      <c r="X54" s="120"/>
      <c r="Y54" s="361">
        <v>2016</v>
      </c>
      <c r="Z54" s="118">
        <v>0</v>
      </c>
      <c r="AA54" s="120"/>
      <c r="AB54" s="361">
        <v>2016</v>
      </c>
      <c r="AC54" s="118">
        <v>0</v>
      </c>
      <c r="AD54" s="120"/>
      <c r="AE54" s="361">
        <v>2016</v>
      </c>
      <c r="AF54" s="245">
        <f t="shared" si="9"/>
        <v>16.5</v>
      </c>
      <c r="AG54" s="120"/>
      <c r="AH54" s="361">
        <v>2016</v>
      </c>
      <c r="AI54" s="118">
        <v>0</v>
      </c>
      <c r="AJ54" s="120"/>
      <c r="AK54" s="361">
        <v>2016</v>
      </c>
      <c r="AL54" s="118">
        <v>50</v>
      </c>
      <c r="AM54" s="120"/>
      <c r="AN54" s="361">
        <v>2016</v>
      </c>
      <c r="AO54" s="118">
        <v>50</v>
      </c>
      <c r="AP54" s="120"/>
      <c r="AQ54" s="361">
        <v>2016</v>
      </c>
      <c r="AR54" s="118">
        <v>0</v>
      </c>
      <c r="AS54" s="120"/>
      <c r="AT54" s="361">
        <v>2016</v>
      </c>
      <c r="AU54" s="118">
        <v>100</v>
      </c>
      <c r="AV54" s="120"/>
      <c r="AW54" s="225">
        <v>2016</v>
      </c>
      <c r="AX54" s="118">
        <v>0</v>
      </c>
      <c r="AY54" s="122"/>
    </row>
    <row r="55" spans="1:81" ht="24.75" customHeight="1">
      <c r="A55" s="218">
        <v>2017</v>
      </c>
      <c r="B55" s="230">
        <f t="shared" si="8"/>
        <v>40.722222222222221</v>
      </c>
      <c r="C55" s="239"/>
      <c r="D55" s="218">
        <v>2017</v>
      </c>
      <c r="E55" s="118">
        <v>100</v>
      </c>
      <c r="F55" s="120"/>
      <c r="G55" s="218">
        <v>2017</v>
      </c>
      <c r="H55" s="118">
        <v>0</v>
      </c>
      <c r="I55" s="120"/>
      <c r="J55" s="218">
        <v>2017</v>
      </c>
      <c r="K55" s="118">
        <v>100</v>
      </c>
      <c r="L55" s="120"/>
      <c r="M55" s="218">
        <v>2017</v>
      </c>
      <c r="N55" s="118">
        <v>100</v>
      </c>
      <c r="O55" s="120"/>
      <c r="P55" s="218">
        <v>2017</v>
      </c>
      <c r="Q55" s="118">
        <v>100</v>
      </c>
      <c r="R55" s="120"/>
      <c r="S55" s="218">
        <v>2017</v>
      </c>
      <c r="T55" s="118">
        <v>0</v>
      </c>
      <c r="U55" s="120"/>
      <c r="V55" s="218">
        <v>2017</v>
      </c>
      <c r="W55" s="118">
        <v>0</v>
      </c>
      <c r="X55" s="120"/>
      <c r="Y55" s="361">
        <v>2017</v>
      </c>
      <c r="Z55" s="118">
        <v>0</v>
      </c>
      <c r="AA55" s="120"/>
      <c r="AB55" s="361">
        <v>2017</v>
      </c>
      <c r="AC55" s="118">
        <v>0</v>
      </c>
      <c r="AD55" s="120"/>
      <c r="AE55" s="361">
        <v>2017</v>
      </c>
      <c r="AF55" s="245">
        <f t="shared" si="9"/>
        <v>16.5</v>
      </c>
      <c r="AG55" s="120"/>
      <c r="AH55" s="361">
        <v>2017</v>
      </c>
      <c r="AI55" s="118">
        <v>0</v>
      </c>
      <c r="AJ55" s="120"/>
      <c r="AK55" s="361">
        <v>2017</v>
      </c>
      <c r="AL55" s="118">
        <v>50</v>
      </c>
      <c r="AM55" s="120"/>
      <c r="AN55" s="361">
        <v>2017</v>
      </c>
      <c r="AO55" s="118">
        <v>50</v>
      </c>
      <c r="AP55" s="120"/>
      <c r="AQ55" s="361">
        <v>2017</v>
      </c>
      <c r="AR55" s="118">
        <v>0</v>
      </c>
      <c r="AS55" s="120"/>
      <c r="AT55" s="361">
        <v>2017</v>
      </c>
      <c r="AU55" s="118">
        <v>100</v>
      </c>
      <c r="AV55" s="120"/>
      <c r="AW55" s="225">
        <v>2017</v>
      </c>
      <c r="AX55" s="118">
        <v>0</v>
      </c>
      <c r="AY55" s="122"/>
    </row>
    <row r="56" spans="1:81" ht="24.75" customHeight="1">
      <c r="A56" s="218">
        <v>2018</v>
      </c>
      <c r="B56" s="230">
        <f t="shared" si="8"/>
        <v>40.722222222222221</v>
      </c>
      <c r="C56" s="239"/>
      <c r="D56" s="218">
        <v>2018</v>
      </c>
      <c r="E56" s="118">
        <v>100</v>
      </c>
      <c r="F56" s="120"/>
      <c r="G56" s="218">
        <v>2018</v>
      </c>
      <c r="H56" s="118">
        <v>0</v>
      </c>
      <c r="I56" s="120"/>
      <c r="J56" s="218">
        <v>2018</v>
      </c>
      <c r="K56" s="118">
        <v>100</v>
      </c>
      <c r="L56" s="120"/>
      <c r="M56" s="218">
        <v>2018</v>
      </c>
      <c r="N56" s="118">
        <v>100</v>
      </c>
      <c r="O56" s="120"/>
      <c r="P56" s="218">
        <v>2018</v>
      </c>
      <c r="Q56" s="118">
        <v>100</v>
      </c>
      <c r="R56" s="120"/>
      <c r="S56" s="218">
        <v>2018</v>
      </c>
      <c r="T56" s="118">
        <v>0</v>
      </c>
      <c r="U56" s="120"/>
      <c r="V56" s="218">
        <v>2018</v>
      </c>
      <c r="W56" s="118">
        <v>0</v>
      </c>
      <c r="X56" s="120"/>
      <c r="Y56" s="361">
        <v>2018</v>
      </c>
      <c r="Z56" s="118">
        <v>0</v>
      </c>
      <c r="AA56" s="120" t="s">
        <v>3846</v>
      </c>
      <c r="AB56" s="361">
        <v>2018</v>
      </c>
      <c r="AC56" s="118">
        <v>0</v>
      </c>
      <c r="AD56" s="120" t="s">
        <v>1379</v>
      </c>
      <c r="AE56" s="361">
        <v>2018</v>
      </c>
      <c r="AF56" s="245">
        <f t="shared" si="9"/>
        <v>16.5</v>
      </c>
      <c r="AG56" s="120"/>
      <c r="AH56" s="361">
        <v>2018</v>
      </c>
      <c r="AI56" s="118">
        <v>0</v>
      </c>
      <c r="AJ56" s="120" t="s">
        <v>1377</v>
      </c>
      <c r="AK56" s="361">
        <v>2018</v>
      </c>
      <c r="AL56" s="118">
        <v>50</v>
      </c>
      <c r="AM56" s="120" t="s">
        <v>1377</v>
      </c>
      <c r="AN56" s="361">
        <v>2018</v>
      </c>
      <c r="AO56" s="118">
        <v>50</v>
      </c>
      <c r="AP56" s="120" t="s">
        <v>1378</v>
      </c>
      <c r="AQ56" s="361">
        <v>2018</v>
      </c>
      <c r="AR56" s="118">
        <v>0</v>
      </c>
      <c r="AS56" s="120" t="s">
        <v>1377</v>
      </c>
      <c r="AT56" s="361">
        <v>2018</v>
      </c>
      <c r="AU56" s="118">
        <v>100</v>
      </c>
      <c r="AV56" s="120" t="s">
        <v>1376</v>
      </c>
      <c r="AW56" s="225">
        <v>2018</v>
      </c>
      <c r="AX56" s="118">
        <v>0</v>
      </c>
      <c r="AY56" s="122" t="s">
        <v>3847</v>
      </c>
    </row>
    <row r="57" spans="1:81" ht="24.75" customHeight="1">
      <c r="A57" s="218">
        <v>2019</v>
      </c>
      <c r="B57" s="230">
        <f t="shared" si="8"/>
        <v>40.722222222222221</v>
      </c>
      <c r="C57" s="239"/>
      <c r="D57" s="218">
        <v>2019</v>
      </c>
      <c r="E57" s="118">
        <v>100</v>
      </c>
      <c r="F57" s="120"/>
      <c r="G57" s="218">
        <v>2019</v>
      </c>
      <c r="H57" s="121">
        <v>0</v>
      </c>
      <c r="I57" s="120"/>
      <c r="J57" s="218">
        <v>2019</v>
      </c>
      <c r="K57" s="121">
        <v>100</v>
      </c>
      <c r="L57" s="120"/>
      <c r="M57" s="218">
        <v>2019</v>
      </c>
      <c r="N57" s="121">
        <v>100</v>
      </c>
      <c r="O57" s="120"/>
      <c r="P57" s="218">
        <v>2019</v>
      </c>
      <c r="Q57" s="121">
        <v>100</v>
      </c>
      <c r="R57" s="120"/>
      <c r="S57" s="218">
        <v>2019</v>
      </c>
      <c r="T57" s="118">
        <v>0</v>
      </c>
      <c r="U57" s="120"/>
      <c r="V57" s="218">
        <v>2019</v>
      </c>
      <c r="W57" s="118">
        <v>0</v>
      </c>
      <c r="X57" s="120"/>
      <c r="Y57" s="361">
        <v>2019</v>
      </c>
      <c r="Z57" s="118">
        <v>0</v>
      </c>
      <c r="AA57" s="120"/>
      <c r="AB57" s="361">
        <v>2019</v>
      </c>
      <c r="AC57" s="118">
        <v>0</v>
      </c>
      <c r="AD57" s="120"/>
      <c r="AE57" s="361">
        <v>2019</v>
      </c>
      <c r="AF57" s="245">
        <f t="shared" si="9"/>
        <v>16.5</v>
      </c>
      <c r="AG57" s="120"/>
      <c r="AH57" s="361">
        <v>2019</v>
      </c>
      <c r="AI57" s="118">
        <v>0</v>
      </c>
      <c r="AJ57" s="120"/>
      <c r="AK57" s="361">
        <v>2019</v>
      </c>
      <c r="AL57" s="118">
        <v>50</v>
      </c>
      <c r="AM57" s="120"/>
      <c r="AN57" s="361">
        <v>2019</v>
      </c>
      <c r="AO57" s="121">
        <v>50</v>
      </c>
      <c r="AP57" s="120"/>
      <c r="AQ57" s="361">
        <v>2019</v>
      </c>
      <c r="AR57" s="121">
        <v>0</v>
      </c>
      <c r="AS57" s="120"/>
      <c r="AT57" s="361">
        <v>2019</v>
      </c>
      <c r="AU57" s="121">
        <v>100</v>
      </c>
      <c r="AV57" s="120"/>
      <c r="AW57" s="225">
        <v>2019</v>
      </c>
      <c r="AX57" s="121">
        <v>0</v>
      </c>
      <c r="AY57" s="122"/>
    </row>
    <row r="58" spans="1:81" ht="24.75" customHeight="1">
      <c r="A58" s="123"/>
      <c r="B58" s="123"/>
      <c r="C58" s="123"/>
      <c r="D58" s="123"/>
      <c r="E58" s="123"/>
      <c r="F58" s="123"/>
      <c r="G58" s="123"/>
      <c r="H58" s="123"/>
      <c r="I58" s="123"/>
      <c r="J58" s="123"/>
      <c r="K58" s="123"/>
      <c r="L58" s="123"/>
      <c r="M58" s="123"/>
      <c r="N58" s="123"/>
      <c r="AC58" s="113" t="s">
        <v>460</v>
      </c>
      <c r="AD58" s="124"/>
    </row>
    <row r="59" spans="1:81" ht="24.75" customHeight="1">
      <c r="A59" s="217" t="s">
        <v>114</v>
      </c>
      <c r="B59" s="643" t="s">
        <v>216</v>
      </c>
      <c r="C59" s="643"/>
      <c r="D59" s="643"/>
      <c r="E59" s="643"/>
      <c r="F59" s="643"/>
      <c r="G59" s="643"/>
      <c r="H59" s="643"/>
      <c r="I59" s="643"/>
      <c r="J59" s="643"/>
      <c r="K59" s="643"/>
      <c r="L59" s="643"/>
      <c r="M59" s="643"/>
      <c r="N59" s="643"/>
      <c r="O59" s="643"/>
      <c r="P59" s="643"/>
      <c r="Q59" s="643"/>
      <c r="R59" s="643"/>
      <c r="S59" s="643"/>
      <c r="T59" s="643"/>
      <c r="U59" s="643"/>
      <c r="V59" s="643"/>
      <c r="W59" s="643"/>
      <c r="X59" s="643"/>
      <c r="Y59" s="643"/>
      <c r="Z59" s="643"/>
      <c r="AA59" s="643"/>
      <c r="AB59" s="643"/>
      <c r="AC59" s="643"/>
      <c r="AD59" s="643"/>
      <c r="AE59" s="643"/>
      <c r="AF59" s="643"/>
      <c r="AG59" s="643"/>
      <c r="AH59" s="643"/>
      <c r="AI59" s="643"/>
      <c r="AJ59" s="643"/>
      <c r="AK59" s="643"/>
      <c r="AL59" s="643"/>
      <c r="AM59" s="643"/>
      <c r="AN59" s="115"/>
      <c r="AO59" s="115"/>
      <c r="AP59" s="115"/>
    </row>
    <row r="60" spans="1:81" ht="24.75" customHeight="1">
      <c r="A60" s="217" t="s">
        <v>106</v>
      </c>
      <c r="B60" s="644" t="s">
        <v>28</v>
      </c>
      <c r="C60" s="644"/>
      <c r="D60" s="217" t="s">
        <v>106</v>
      </c>
      <c r="E60" s="641" t="s">
        <v>29</v>
      </c>
      <c r="F60" s="641"/>
      <c r="G60" s="217" t="s">
        <v>106</v>
      </c>
      <c r="H60" s="641" t="s">
        <v>30</v>
      </c>
      <c r="I60" s="641"/>
      <c r="J60" s="217" t="s">
        <v>106</v>
      </c>
      <c r="K60" s="641" t="s">
        <v>31</v>
      </c>
      <c r="L60" s="641"/>
      <c r="M60" s="217" t="s">
        <v>106</v>
      </c>
      <c r="N60" s="641" t="s">
        <v>32</v>
      </c>
      <c r="O60" s="641"/>
      <c r="P60" s="217" t="s">
        <v>106</v>
      </c>
      <c r="Q60" s="641"/>
      <c r="R60" s="641"/>
      <c r="S60" s="217" t="s">
        <v>106</v>
      </c>
      <c r="T60" s="644"/>
      <c r="U60" s="644"/>
      <c r="V60" s="217" t="s">
        <v>106</v>
      </c>
      <c r="W60" s="641"/>
      <c r="X60" s="641"/>
      <c r="Y60" s="217" t="s">
        <v>106</v>
      </c>
      <c r="Z60" s="649" t="s">
        <v>36</v>
      </c>
      <c r="AA60" s="649"/>
      <c r="AB60" s="219" t="s">
        <v>106</v>
      </c>
      <c r="AC60" s="649" t="s">
        <v>37</v>
      </c>
      <c r="AD60" s="649"/>
      <c r="AE60" s="217" t="s">
        <v>106</v>
      </c>
      <c r="AF60" s="641" t="s">
        <v>38</v>
      </c>
      <c r="AG60" s="641"/>
      <c r="AH60" s="217" t="s">
        <v>106</v>
      </c>
      <c r="AI60" s="641"/>
      <c r="AJ60" s="641"/>
      <c r="AK60" s="217" t="s">
        <v>106</v>
      </c>
      <c r="AL60" s="641"/>
      <c r="AM60" s="641"/>
    </row>
    <row r="61" spans="1:81" ht="24.75" customHeight="1">
      <c r="A61" s="217" t="s">
        <v>105</v>
      </c>
      <c r="B61" s="633"/>
      <c r="C61" s="634"/>
      <c r="D61" s="217" t="s">
        <v>105</v>
      </c>
      <c r="E61" s="635"/>
      <c r="F61" s="636"/>
      <c r="G61" s="217" t="s">
        <v>105</v>
      </c>
      <c r="H61" s="640"/>
      <c r="I61" s="640"/>
      <c r="J61" s="217" t="s">
        <v>105</v>
      </c>
      <c r="K61" s="640"/>
      <c r="L61" s="640"/>
      <c r="M61" s="217" t="s">
        <v>105</v>
      </c>
      <c r="N61" s="640"/>
      <c r="O61" s="640"/>
      <c r="P61" s="217" t="s">
        <v>105</v>
      </c>
      <c r="Q61" s="640" t="s">
        <v>33</v>
      </c>
      <c r="R61" s="640"/>
      <c r="S61" s="217" t="s">
        <v>105</v>
      </c>
      <c r="T61" s="640" t="s">
        <v>34</v>
      </c>
      <c r="U61" s="640"/>
      <c r="V61" s="217" t="s">
        <v>105</v>
      </c>
      <c r="W61" s="640" t="s">
        <v>35</v>
      </c>
      <c r="X61" s="640"/>
      <c r="Y61" s="217" t="s">
        <v>105</v>
      </c>
      <c r="Z61" s="637"/>
      <c r="AA61" s="638"/>
      <c r="AB61" s="219" t="s">
        <v>105</v>
      </c>
      <c r="AC61" s="650"/>
      <c r="AD61" s="650"/>
      <c r="AE61" s="217" t="s">
        <v>105</v>
      </c>
      <c r="AF61" s="635"/>
      <c r="AG61" s="636"/>
      <c r="AH61" s="217" t="s">
        <v>105</v>
      </c>
      <c r="AI61" s="640" t="s">
        <v>39</v>
      </c>
      <c r="AJ61" s="640"/>
      <c r="AK61" s="217" t="s">
        <v>105</v>
      </c>
      <c r="AL61" s="640" t="s">
        <v>215</v>
      </c>
      <c r="AM61" s="640"/>
    </row>
    <row r="62" spans="1:81" ht="24.75" customHeight="1">
      <c r="A62" s="218" t="s">
        <v>92</v>
      </c>
      <c r="B62" s="639" t="s">
        <v>130</v>
      </c>
      <c r="C62" s="639"/>
      <c r="D62" s="218" t="s">
        <v>92</v>
      </c>
      <c r="E62" s="639" t="s">
        <v>214</v>
      </c>
      <c r="F62" s="639"/>
      <c r="G62" s="218" t="s">
        <v>92</v>
      </c>
      <c r="H62" s="639" t="s">
        <v>213</v>
      </c>
      <c r="I62" s="639"/>
      <c r="J62" s="218" t="s">
        <v>92</v>
      </c>
      <c r="K62" s="639" t="s">
        <v>212</v>
      </c>
      <c r="L62" s="639"/>
      <c r="M62" s="218" t="s">
        <v>92</v>
      </c>
      <c r="N62" s="639" t="s">
        <v>211</v>
      </c>
      <c r="O62" s="639"/>
      <c r="P62" s="218" t="s">
        <v>92</v>
      </c>
      <c r="Q62" s="639" t="s">
        <v>211</v>
      </c>
      <c r="R62" s="639"/>
      <c r="S62" s="218" t="s">
        <v>92</v>
      </c>
      <c r="T62" s="639" t="s">
        <v>210</v>
      </c>
      <c r="U62" s="639"/>
      <c r="V62" s="218" t="s">
        <v>92</v>
      </c>
      <c r="W62" s="639" t="s">
        <v>209</v>
      </c>
      <c r="X62" s="639"/>
      <c r="Y62" s="361" t="s">
        <v>92</v>
      </c>
      <c r="Z62" s="647" t="s">
        <v>208</v>
      </c>
      <c r="AA62" s="647"/>
      <c r="AB62" s="361" t="s">
        <v>92</v>
      </c>
      <c r="AC62" s="639" t="s">
        <v>207</v>
      </c>
      <c r="AD62" s="639"/>
      <c r="AE62" s="361" t="s">
        <v>92</v>
      </c>
      <c r="AF62" s="639" t="s">
        <v>206</v>
      </c>
      <c r="AG62" s="639"/>
      <c r="AH62" s="361" t="s">
        <v>92</v>
      </c>
      <c r="AI62" s="639" t="s">
        <v>205</v>
      </c>
      <c r="AJ62" s="639"/>
      <c r="AK62" s="361" t="s">
        <v>92</v>
      </c>
      <c r="AL62" s="639" t="s">
        <v>204</v>
      </c>
      <c r="AM62" s="639"/>
    </row>
    <row r="63" spans="1:81" ht="24.75" customHeight="1">
      <c r="A63" s="218" t="s">
        <v>81</v>
      </c>
      <c r="B63" s="639" t="s">
        <v>90</v>
      </c>
      <c r="C63" s="639"/>
      <c r="D63" s="218" t="s">
        <v>81</v>
      </c>
      <c r="E63" s="645" t="s">
        <v>203</v>
      </c>
      <c r="F63" s="645"/>
      <c r="G63" s="218" t="s">
        <v>81</v>
      </c>
      <c r="H63" s="645" t="s">
        <v>202</v>
      </c>
      <c r="I63" s="645"/>
      <c r="J63" s="218" t="s">
        <v>81</v>
      </c>
      <c r="K63" s="645" t="s">
        <v>201</v>
      </c>
      <c r="L63" s="645"/>
      <c r="M63" s="218" t="s">
        <v>81</v>
      </c>
      <c r="N63" s="645" t="s">
        <v>200</v>
      </c>
      <c r="O63" s="645"/>
      <c r="P63" s="218" t="s">
        <v>81</v>
      </c>
      <c r="Q63" s="645" t="s">
        <v>1582</v>
      </c>
      <c r="R63" s="645"/>
      <c r="S63" s="218" t="s">
        <v>81</v>
      </c>
      <c r="T63" s="645" t="s">
        <v>198</v>
      </c>
      <c r="U63" s="645"/>
      <c r="V63" s="218" t="s">
        <v>81</v>
      </c>
      <c r="W63" s="645" t="s">
        <v>197</v>
      </c>
      <c r="X63" s="645"/>
      <c r="Y63" s="361" t="s">
        <v>81</v>
      </c>
      <c r="Z63" s="645" t="s">
        <v>196</v>
      </c>
      <c r="AA63" s="645"/>
      <c r="AB63" s="361" t="s">
        <v>81</v>
      </c>
      <c r="AC63" s="645" t="s">
        <v>195</v>
      </c>
      <c r="AD63" s="645"/>
      <c r="AE63" s="361" t="s">
        <v>81</v>
      </c>
      <c r="AF63" s="645"/>
      <c r="AG63" s="645"/>
      <c r="AH63" s="361" t="s">
        <v>81</v>
      </c>
      <c r="AI63" s="645" t="s">
        <v>194</v>
      </c>
      <c r="AJ63" s="645"/>
      <c r="AK63" s="361" t="s">
        <v>81</v>
      </c>
      <c r="AL63" s="645" t="s">
        <v>193</v>
      </c>
      <c r="AM63" s="645"/>
    </row>
    <row r="64" spans="1:81" ht="24.75" customHeight="1">
      <c r="A64" s="218" t="s">
        <v>78</v>
      </c>
      <c r="B64" s="645" t="s">
        <v>79</v>
      </c>
      <c r="C64" s="645"/>
      <c r="D64" s="218" t="s">
        <v>78</v>
      </c>
      <c r="E64" s="639" t="s">
        <v>4500</v>
      </c>
      <c r="F64" s="639"/>
      <c r="G64" s="218" t="s">
        <v>78</v>
      </c>
      <c r="H64" s="639" t="s">
        <v>4501</v>
      </c>
      <c r="I64" s="639"/>
      <c r="J64" s="218" t="s">
        <v>78</v>
      </c>
      <c r="K64" s="639" t="s">
        <v>4502</v>
      </c>
      <c r="L64" s="639"/>
      <c r="M64" s="218" t="s">
        <v>78</v>
      </c>
      <c r="N64" s="645" t="s">
        <v>79</v>
      </c>
      <c r="O64" s="645"/>
      <c r="P64" s="218" t="s">
        <v>78</v>
      </c>
      <c r="Q64" s="639" t="s">
        <v>4503</v>
      </c>
      <c r="R64" s="639"/>
      <c r="S64" s="218" t="s">
        <v>78</v>
      </c>
      <c r="T64" s="639" t="s">
        <v>4504</v>
      </c>
      <c r="U64" s="639"/>
      <c r="V64" s="218" t="s">
        <v>78</v>
      </c>
      <c r="W64" s="639" t="s">
        <v>4505</v>
      </c>
      <c r="X64" s="639"/>
      <c r="Y64" s="361" t="s">
        <v>78</v>
      </c>
      <c r="Z64" s="639" t="s">
        <v>4506</v>
      </c>
      <c r="AA64" s="639"/>
      <c r="AB64" s="361" t="s">
        <v>78</v>
      </c>
      <c r="AC64" s="639" t="s">
        <v>4507</v>
      </c>
      <c r="AD64" s="639"/>
      <c r="AE64" s="361" t="s">
        <v>78</v>
      </c>
      <c r="AF64" s="647" t="s">
        <v>4878</v>
      </c>
      <c r="AG64" s="645"/>
      <c r="AH64" s="361" t="s">
        <v>78</v>
      </c>
      <c r="AI64" s="639" t="s">
        <v>4508</v>
      </c>
      <c r="AJ64" s="639"/>
      <c r="AK64" s="361" t="s">
        <v>78</v>
      </c>
      <c r="AL64" s="639" t="s">
        <v>4509</v>
      </c>
      <c r="AM64" s="639"/>
    </row>
    <row r="65" spans="1:81" ht="24.75" customHeight="1">
      <c r="A65" s="218" t="s">
        <v>0</v>
      </c>
      <c r="B65" s="218" t="s">
        <v>77</v>
      </c>
      <c r="C65" s="218" t="s">
        <v>76</v>
      </c>
      <c r="D65" s="218" t="s">
        <v>75</v>
      </c>
      <c r="E65" s="218" t="s">
        <v>74</v>
      </c>
      <c r="F65" s="218" t="s">
        <v>73</v>
      </c>
      <c r="G65" s="218" t="s">
        <v>75</v>
      </c>
      <c r="H65" s="218" t="s">
        <v>74</v>
      </c>
      <c r="I65" s="218" t="s">
        <v>73</v>
      </c>
      <c r="J65" s="218" t="s">
        <v>75</v>
      </c>
      <c r="K65" s="218" t="s">
        <v>74</v>
      </c>
      <c r="L65" s="218" t="s">
        <v>73</v>
      </c>
      <c r="M65" s="218" t="s">
        <v>75</v>
      </c>
      <c r="N65" s="218" t="s">
        <v>74</v>
      </c>
      <c r="O65" s="218" t="s">
        <v>73</v>
      </c>
      <c r="P65" s="218" t="s">
        <v>75</v>
      </c>
      <c r="Q65" s="218" t="s">
        <v>74</v>
      </c>
      <c r="R65" s="218" t="s">
        <v>73</v>
      </c>
      <c r="S65" s="218" t="s">
        <v>75</v>
      </c>
      <c r="T65" s="218" t="s">
        <v>74</v>
      </c>
      <c r="U65" s="218" t="s">
        <v>73</v>
      </c>
      <c r="V65" s="218" t="s">
        <v>75</v>
      </c>
      <c r="W65" s="218" t="s">
        <v>74</v>
      </c>
      <c r="X65" s="218" t="s">
        <v>73</v>
      </c>
      <c r="Y65" s="361" t="s">
        <v>75</v>
      </c>
      <c r="Z65" s="440" t="s">
        <v>74</v>
      </c>
      <c r="AA65" s="440" t="s">
        <v>73</v>
      </c>
      <c r="AB65" s="440" t="s">
        <v>75</v>
      </c>
      <c r="AC65" s="440" t="s">
        <v>74</v>
      </c>
      <c r="AD65" s="440" t="s">
        <v>73</v>
      </c>
      <c r="AE65" s="440" t="s">
        <v>75</v>
      </c>
      <c r="AF65" s="440" t="s">
        <v>74</v>
      </c>
      <c r="AG65" s="440" t="s">
        <v>73</v>
      </c>
      <c r="AH65" s="440" t="s">
        <v>75</v>
      </c>
      <c r="AI65" s="440" t="s">
        <v>74</v>
      </c>
      <c r="AJ65" s="440" t="s">
        <v>73</v>
      </c>
      <c r="AK65" s="440" t="s">
        <v>75</v>
      </c>
      <c r="AL65" s="440" t="s">
        <v>74</v>
      </c>
      <c r="AM65" s="440" t="s">
        <v>73</v>
      </c>
    </row>
    <row r="66" spans="1:81" s="117" customFormat="1" ht="24.75" customHeight="1">
      <c r="A66" s="361">
        <v>2007</v>
      </c>
      <c r="B66" s="5"/>
      <c r="C66" s="380"/>
      <c r="D66" s="361">
        <v>2007</v>
      </c>
      <c r="E66" s="380"/>
      <c r="F66" s="380"/>
      <c r="G66" s="361">
        <v>2007</v>
      </c>
      <c r="H66" s="380"/>
      <c r="I66" s="380"/>
      <c r="J66" s="361">
        <v>2007</v>
      </c>
      <c r="K66" s="380"/>
      <c r="L66" s="380"/>
      <c r="M66" s="361">
        <v>2007</v>
      </c>
      <c r="N66" s="245" t="e">
        <f t="shared" ref="N66:N72" si="10">AVERAGE(Q66,T66,W66)</f>
        <v>#DIV/0!</v>
      </c>
      <c r="O66" s="380"/>
      <c r="P66" s="361">
        <v>2007</v>
      </c>
      <c r="Q66" s="380"/>
      <c r="R66" s="380"/>
      <c r="S66" s="361">
        <v>2007</v>
      </c>
      <c r="T66" s="380"/>
      <c r="U66" s="380"/>
      <c r="V66" s="361">
        <v>2007</v>
      </c>
      <c r="W66" s="380"/>
      <c r="X66" s="380"/>
      <c r="Y66" s="361">
        <v>2007</v>
      </c>
      <c r="Z66" s="380"/>
      <c r="AA66" s="380"/>
      <c r="AB66" s="361">
        <v>2007</v>
      </c>
      <c r="AC66" s="380"/>
      <c r="AD66" s="380"/>
      <c r="AE66" s="361">
        <v>2007</v>
      </c>
      <c r="AF66" s="380"/>
      <c r="AG66" s="380"/>
      <c r="AH66" s="361">
        <v>2007</v>
      </c>
      <c r="AI66" s="380"/>
      <c r="AJ66" s="380"/>
      <c r="AK66" s="361">
        <v>2007</v>
      </c>
      <c r="AL66" s="380"/>
      <c r="AM66" s="380"/>
      <c r="AN66" s="116"/>
      <c r="AO66" s="116"/>
      <c r="AP66" s="116"/>
      <c r="AQ66" s="116"/>
      <c r="AR66" s="116"/>
      <c r="AS66" s="116"/>
      <c r="AT66" s="116"/>
      <c r="AU66" s="116"/>
      <c r="AV66" s="116"/>
      <c r="AW66" s="116"/>
      <c r="AX66" s="116"/>
      <c r="AY66" s="116"/>
      <c r="AZ66" s="116"/>
      <c r="BA66" s="116"/>
      <c r="BB66" s="116"/>
      <c r="BC66" s="116"/>
      <c r="BD66" s="116"/>
      <c r="BE66" s="116"/>
      <c r="BF66" s="116"/>
      <c r="BG66" s="116"/>
      <c r="BH66" s="116"/>
      <c r="BI66" s="116"/>
      <c r="BJ66" s="116"/>
      <c r="BK66" s="116"/>
      <c r="BL66" s="116"/>
      <c r="BM66" s="116"/>
      <c r="BN66" s="116"/>
      <c r="BO66" s="116"/>
      <c r="BP66" s="116"/>
      <c r="BQ66" s="116"/>
      <c r="BR66" s="116"/>
      <c r="BS66" s="116"/>
      <c r="BT66" s="116"/>
      <c r="BU66" s="116"/>
      <c r="BV66" s="116"/>
      <c r="BW66" s="116"/>
      <c r="BX66" s="116"/>
      <c r="BY66" s="116"/>
      <c r="BZ66" s="116"/>
      <c r="CA66" s="116"/>
      <c r="CB66" s="116"/>
      <c r="CC66" s="116"/>
    </row>
    <row r="67" spans="1:81" s="117" customFormat="1" ht="24.75" customHeight="1">
      <c r="A67" s="361">
        <v>2008</v>
      </c>
      <c r="B67" s="5"/>
      <c r="C67" s="380"/>
      <c r="D67" s="361">
        <v>2008</v>
      </c>
      <c r="E67" s="380"/>
      <c r="F67" s="380"/>
      <c r="G67" s="361">
        <v>2008</v>
      </c>
      <c r="H67" s="380"/>
      <c r="I67" s="380"/>
      <c r="J67" s="361">
        <v>2008</v>
      </c>
      <c r="K67" s="380"/>
      <c r="L67" s="380"/>
      <c r="M67" s="361">
        <v>2008</v>
      </c>
      <c r="N67" s="245" t="e">
        <f t="shared" si="10"/>
        <v>#DIV/0!</v>
      </c>
      <c r="O67" s="380"/>
      <c r="P67" s="361">
        <v>2008</v>
      </c>
      <c r="Q67" s="380"/>
      <c r="R67" s="380"/>
      <c r="S67" s="361">
        <v>2008</v>
      </c>
      <c r="T67" s="380"/>
      <c r="U67" s="380"/>
      <c r="V67" s="361">
        <v>2008</v>
      </c>
      <c r="W67" s="380"/>
      <c r="X67" s="380"/>
      <c r="Y67" s="361">
        <v>2008</v>
      </c>
      <c r="Z67" s="380"/>
      <c r="AA67" s="380"/>
      <c r="AB67" s="361">
        <v>2008</v>
      </c>
      <c r="AC67" s="380"/>
      <c r="AD67" s="380"/>
      <c r="AE67" s="361">
        <v>2008</v>
      </c>
      <c r="AF67" s="380"/>
      <c r="AG67" s="380"/>
      <c r="AH67" s="361">
        <v>2008</v>
      </c>
      <c r="AI67" s="380"/>
      <c r="AJ67" s="380"/>
      <c r="AK67" s="361">
        <v>2008</v>
      </c>
      <c r="AL67" s="380"/>
      <c r="AM67" s="380"/>
      <c r="AN67" s="116"/>
      <c r="AO67" s="116"/>
      <c r="AP67" s="116"/>
      <c r="AQ67" s="116"/>
      <c r="AR67" s="116"/>
      <c r="AS67" s="116"/>
      <c r="AT67" s="116"/>
      <c r="AU67" s="116"/>
      <c r="AV67" s="116"/>
      <c r="AW67" s="116"/>
      <c r="AX67" s="116"/>
      <c r="AY67" s="116"/>
      <c r="AZ67" s="116"/>
      <c r="BA67" s="116"/>
      <c r="BB67" s="116"/>
      <c r="BC67" s="116"/>
      <c r="BD67" s="116"/>
      <c r="BE67" s="116"/>
      <c r="BF67" s="116"/>
      <c r="BG67" s="116"/>
      <c r="BH67" s="116"/>
      <c r="BI67" s="116"/>
      <c r="BJ67" s="116"/>
      <c r="BK67" s="116"/>
      <c r="BL67" s="116"/>
      <c r="BM67" s="116"/>
      <c r="BN67" s="116"/>
      <c r="BO67" s="116"/>
      <c r="BP67" s="116"/>
      <c r="BQ67" s="116"/>
      <c r="BR67" s="116"/>
      <c r="BS67" s="116"/>
      <c r="BT67" s="116"/>
      <c r="BU67" s="116"/>
      <c r="BV67" s="116"/>
      <c r="BW67" s="116"/>
      <c r="BX67" s="116"/>
      <c r="BY67" s="116"/>
      <c r="BZ67" s="116"/>
      <c r="CA67" s="116"/>
      <c r="CB67" s="116"/>
      <c r="CC67" s="116"/>
    </row>
    <row r="68" spans="1:81" s="117" customFormat="1" ht="24.75" customHeight="1">
      <c r="A68" s="361">
        <v>2009</v>
      </c>
      <c r="B68" s="5"/>
      <c r="C68" s="380"/>
      <c r="D68" s="361">
        <v>2009</v>
      </c>
      <c r="E68" s="380"/>
      <c r="F68" s="380"/>
      <c r="G68" s="361">
        <v>2009</v>
      </c>
      <c r="H68" s="380"/>
      <c r="I68" s="380"/>
      <c r="J68" s="361">
        <v>2009</v>
      </c>
      <c r="K68" s="380"/>
      <c r="L68" s="380"/>
      <c r="M68" s="361">
        <v>2009</v>
      </c>
      <c r="N68" s="245" t="e">
        <f t="shared" si="10"/>
        <v>#DIV/0!</v>
      </c>
      <c r="O68" s="380"/>
      <c r="P68" s="361">
        <v>2009</v>
      </c>
      <c r="Q68" s="380"/>
      <c r="R68" s="380"/>
      <c r="S68" s="361">
        <v>2009</v>
      </c>
      <c r="T68" s="380"/>
      <c r="U68" s="380"/>
      <c r="V68" s="361">
        <v>2009</v>
      </c>
      <c r="W68" s="380"/>
      <c r="X68" s="380"/>
      <c r="Y68" s="361">
        <v>2009</v>
      </c>
      <c r="Z68" s="380"/>
      <c r="AA68" s="380"/>
      <c r="AB68" s="361">
        <v>2009</v>
      </c>
      <c r="AC68" s="380"/>
      <c r="AD68" s="380"/>
      <c r="AE68" s="361">
        <v>2009</v>
      </c>
      <c r="AF68" s="380"/>
      <c r="AG68" s="380"/>
      <c r="AH68" s="361">
        <v>2009</v>
      </c>
      <c r="AI68" s="380"/>
      <c r="AJ68" s="380"/>
      <c r="AK68" s="361">
        <v>2009</v>
      </c>
      <c r="AL68" s="380"/>
      <c r="AM68" s="380"/>
      <c r="AN68" s="116"/>
      <c r="AO68" s="116"/>
      <c r="AP68" s="116"/>
      <c r="AQ68" s="116"/>
      <c r="AR68" s="116"/>
      <c r="AS68" s="116"/>
      <c r="AT68" s="116"/>
      <c r="AU68" s="116"/>
      <c r="AV68" s="116"/>
      <c r="AW68" s="116"/>
      <c r="AX68" s="116"/>
      <c r="AY68" s="116"/>
      <c r="AZ68" s="116"/>
      <c r="BA68" s="116"/>
      <c r="BB68" s="116"/>
      <c r="BC68" s="116"/>
      <c r="BD68" s="116"/>
      <c r="BE68" s="116"/>
      <c r="BF68" s="116"/>
      <c r="BG68" s="116"/>
      <c r="BH68" s="116"/>
      <c r="BI68" s="116"/>
      <c r="BJ68" s="116"/>
      <c r="BK68" s="116"/>
      <c r="BL68" s="116"/>
      <c r="BM68" s="116"/>
      <c r="BN68" s="116"/>
      <c r="BO68" s="116"/>
      <c r="BP68" s="116"/>
      <c r="BQ68" s="116"/>
      <c r="BR68" s="116"/>
      <c r="BS68" s="116"/>
      <c r="BT68" s="116"/>
      <c r="BU68" s="116"/>
      <c r="BV68" s="116"/>
      <c r="BW68" s="116"/>
      <c r="BX68" s="116"/>
      <c r="BY68" s="116"/>
      <c r="BZ68" s="116"/>
      <c r="CA68" s="116"/>
      <c r="CB68" s="116"/>
      <c r="CC68" s="116"/>
    </row>
    <row r="69" spans="1:81" s="117" customFormat="1" ht="24.75" customHeight="1">
      <c r="A69" s="361">
        <v>2010</v>
      </c>
      <c r="B69" s="5">
        <f t="shared" ref="B69:B72" si="11">AVERAGE(E69,H69,K69,N69,Z69,AC69,AF69)</f>
        <v>47.619047619047613</v>
      </c>
      <c r="C69" s="380"/>
      <c r="D69" s="361">
        <v>2010</v>
      </c>
      <c r="E69" s="118">
        <v>33</v>
      </c>
      <c r="F69" s="380" t="s">
        <v>5006</v>
      </c>
      <c r="G69" s="361">
        <v>2010</v>
      </c>
      <c r="H69" s="118">
        <v>0</v>
      </c>
      <c r="I69" s="380"/>
      <c r="J69" s="361">
        <v>2010</v>
      </c>
      <c r="K69" s="118">
        <v>50</v>
      </c>
      <c r="L69" s="380"/>
      <c r="M69" s="361">
        <v>2010</v>
      </c>
      <c r="N69" s="245">
        <f t="shared" si="10"/>
        <v>83.333333333333329</v>
      </c>
      <c r="O69" s="380"/>
      <c r="P69" s="361">
        <v>2010</v>
      </c>
      <c r="Q69" s="34">
        <v>100</v>
      </c>
      <c r="R69" s="380" t="s">
        <v>5008</v>
      </c>
      <c r="S69" s="361">
        <v>2010</v>
      </c>
      <c r="T69" s="49">
        <v>100</v>
      </c>
      <c r="U69" s="120" t="s">
        <v>1375</v>
      </c>
      <c r="V69" s="361">
        <v>2010</v>
      </c>
      <c r="W69" s="49">
        <v>50</v>
      </c>
      <c r="X69" s="120" t="s">
        <v>3850</v>
      </c>
      <c r="Y69" s="361">
        <v>2010</v>
      </c>
      <c r="Z69" s="49">
        <v>50</v>
      </c>
      <c r="AA69" s="380"/>
      <c r="AB69" s="361">
        <v>2010</v>
      </c>
      <c r="AC69" s="49">
        <v>50</v>
      </c>
      <c r="AD69" s="380"/>
      <c r="AE69" s="361">
        <v>2010</v>
      </c>
      <c r="AF69" s="118">
        <v>67</v>
      </c>
      <c r="AG69" s="380"/>
      <c r="AH69" s="361">
        <v>2010</v>
      </c>
      <c r="AI69" s="118">
        <v>0</v>
      </c>
      <c r="AJ69" s="380"/>
      <c r="AK69" s="361">
        <v>2010</v>
      </c>
      <c r="AL69" s="49">
        <v>100</v>
      </c>
      <c r="AM69" s="122" t="s">
        <v>3853</v>
      </c>
      <c r="AN69" s="116"/>
      <c r="AO69" s="116"/>
      <c r="AP69" s="116"/>
      <c r="AQ69" s="116"/>
      <c r="AR69" s="116"/>
      <c r="AS69" s="116"/>
      <c r="AT69" s="116"/>
      <c r="AU69" s="116"/>
      <c r="AV69" s="116"/>
      <c r="AW69" s="116"/>
      <c r="AX69" s="116"/>
      <c r="AY69" s="116"/>
      <c r="AZ69" s="116"/>
      <c r="BA69" s="116"/>
      <c r="BB69" s="116"/>
      <c r="BC69" s="116"/>
      <c r="BD69" s="116"/>
      <c r="BE69" s="116"/>
      <c r="BF69" s="116"/>
      <c r="BG69" s="116"/>
      <c r="BH69" s="116"/>
      <c r="BI69" s="116"/>
      <c r="BJ69" s="116"/>
      <c r="BK69" s="116"/>
      <c r="BL69" s="116"/>
      <c r="BM69" s="116"/>
      <c r="BN69" s="116"/>
      <c r="BO69" s="116"/>
      <c r="BP69" s="116"/>
      <c r="BQ69" s="116"/>
      <c r="BR69" s="116"/>
      <c r="BS69" s="116"/>
      <c r="BT69" s="116"/>
      <c r="BU69" s="116"/>
      <c r="BV69" s="116"/>
      <c r="BW69" s="116"/>
      <c r="BX69" s="116"/>
      <c r="BY69" s="116"/>
      <c r="BZ69" s="116"/>
      <c r="CA69" s="116"/>
      <c r="CB69" s="116"/>
      <c r="CC69" s="116"/>
    </row>
    <row r="70" spans="1:81" s="117" customFormat="1" ht="24.75" customHeight="1">
      <c r="A70" s="361">
        <v>2011</v>
      </c>
      <c r="B70" s="5">
        <f t="shared" si="11"/>
        <v>47.619047619047613</v>
      </c>
      <c r="C70" s="380"/>
      <c r="D70" s="361">
        <v>2011</v>
      </c>
      <c r="E70" s="118">
        <v>33</v>
      </c>
      <c r="F70" s="380"/>
      <c r="G70" s="361">
        <v>2011</v>
      </c>
      <c r="H70" s="118">
        <v>0</v>
      </c>
      <c r="I70" s="380"/>
      <c r="J70" s="361">
        <v>2011</v>
      </c>
      <c r="K70" s="118">
        <v>50</v>
      </c>
      <c r="L70" s="380"/>
      <c r="M70" s="361">
        <v>2011</v>
      </c>
      <c r="N70" s="245">
        <f t="shared" si="10"/>
        <v>83.333333333333329</v>
      </c>
      <c r="O70" s="380"/>
      <c r="P70" s="361">
        <v>2011</v>
      </c>
      <c r="Q70" s="34">
        <v>100</v>
      </c>
      <c r="R70" s="380"/>
      <c r="S70" s="361">
        <v>2011</v>
      </c>
      <c r="T70" s="49">
        <v>100</v>
      </c>
      <c r="U70" s="380"/>
      <c r="V70" s="361">
        <v>2011</v>
      </c>
      <c r="W70" s="49">
        <v>50</v>
      </c>
      <c r="X70" s="380"/>
      <c r="Y70" s="361">
        <v>2011</v>
      </c>
      <c r="Z70" s="49">
        <v>50</v>
      </c>
      <c r="AA70" s="380"/>
      <c r="AB70" s="361">
        <v>2011</v>
      </c>
      <c r="AC70" s="49">
        <v>50</v>
      </c>
      <c r="AD70" s="380"/>
      <c r="AE70" s="361">
        <v>2011</v>
      </c>
      <c r="AF70" s="118">
        <v>67</v>
      </c>
      <c r="AG70" s="380"/>
      <c r="AH70" s="361">
        <v>2011</v>
      </c>
      <c r="AI70" s="118">
        <v>0</v>
      </c>
      <c r="AJ70" s="380"/>
      <c r="AK70" s="361">
        <v>2011</v>
      </c>
      <c r="AL70" s="49">
        <v>100</v>
      </c>
      <c r="AM70" s="380"/>
      <c r="AN70" s="116"/>
      <c r="AO70" s="116"/>
      <c r="AP70" s="116"/>
      <c r="AQ70" s="116"/>
      <c r="AR70" s="116"/>
      <c r="AS70" s="116"/>
      <c r="AT70" s="116"/>
      <c r="AU70" s="116"/>
      <c r="AV70" s="116"/>
      <c r="AW70" s="116"/>
      <c r="AX70" s="116"/>
      <c r="AY70" s="116"/>
      <c r="AZ70" s="116"/>
      <c r="BA70" s="116"/>
      <c r="BB70" s="116"/>
      <c r="BC70" s="116"/>
      <c r="BD70" s="116"/>
      <c r="BE70" s="116"/>
      <c r="BF70" s="116"/>
      <c r="BG70" s="116"/>
      <c r="BH70" s="116"/>
      <c r="BI70" s="116"/>
      <c r="BJ70" s="116"/>
      <c r="BK70" s="116"/>
      <c r="BL70" s="116"/>
      <c r="BM70" s="116"/>
      <c r="BN70" s="116"/>
      <c r="BO70" s="116"/>
      <c r="BP70" s="116"/>
      <c r="BQ70" s="116"/>
      <c r="BR70" s="116"/>
      <c r="BS70" s="116"/>
      <c r="BT70" s="116"/>
      <c r="BU70" s="116"/>
      <c r="BV70" s="116"/>
      <c r="BW70" s="116"/>
      <c r="BX70" s="116"/>
      <c r="BY70" s="116"/>
      <c r="BZ70" s="116"/>
      <c r="CA70" s="116"/>
      <c r="CB70" s="116"/>
      <c r="CC70" s="116"/>
    </row>
    <row r="71" spans="1:81" s="117" customFormat="1" ht="24.75" customHeight="1">
      <c r="A71" s="361">
        <v>2012</v>
      </c>
      <c r="B71" s="5">
        <f t="shared" si="11"/>
        <v>47.619047619047613</v>
      </c>
      <c r="C71" s="380"/>
      <c r="D71" s="361">
        <v>2012</v>
      </c>
      <c r="E71" s="118">
        <v>33</v>
      </c>
      <c r="F71" s="380"/>
      <c r="G71" s="361">
        <v>2012</v>
      </c>
      <c r="H71" s="118">
        <v>0</v>
      </c>
      <c r="I71" s="380"/>
      <c r="J71" s="361">
        <v>2012</v>
      </c>
      <c r="K71" s="118">
        <v>50</v>
      </c>
      <c r="L71" s="380"/>
      <c r="M71" s="361">
        <v>2012</v>
      </c>
      <c r="N71" s="245">
        <f t="shared" si="10"/>
        <v>83.333333333333329</v>
      </c>
      <c r="O71" s="380"/>
      <c r="P71" s="361">
        <v>2012</v>
      </c>
      <c r="Q71" s="34">
        <v>100</v>
      </c>
      <c r="R71" s="380"/>
      <c r="S71" s="361">
        <v>2012</v>
      </c>
      <c r="T71" s="49">
        <v>100</v>
      </c>
      <c r="U71" s="380"/>
      <c r="V71" s="361">
        <v>2012</v>
      </c>
      <c r="W71" s="49">
        <v>50</v>
      </c>
      <c r="X71" s="380"/>
      <c r="Y71" s="361">
        <v>2012</v>
      </c>
      <c r="Z71" s="49">
        <v>50</v>
      </c>
      <c r="AA71" s="380"/>
      <c r="AB71" s="361">
        <v>2012</v>
      </c>
      <c r="AC71" s="49">
        <v>50</v>
      </c>
      <c r="AD71" s="380"/>
      <c r="AE71" s="361">
        <v>2012</v>
      </c>
      <c r="AF71" s="118">
        <v>67</v>
      </c>
      <c r="AG71" s="380"/>
      <c r="AH71" s="361">
        <v>2012</v>
      </c>
      <c r="AI71" s="118">
        <v>0</v>
      </c>
      <c r="AJ71" s="380"/>
      <c r="AK71" s="361">
        <v>2012</v>
      </c>
      <c r="AL71" s="49">
        <v>100</v>
      </c>
      <c r="AM71" s="380"/>
      <c r="AN71" s="116"/>
      <c r="AO71" s="116"/>
      <c r="AP71" s="116"/>
      <c r="AQ71" s="116"/>
      <c r="AR71" s="116"/>
      <c r="AS71" s="116"/>
      <c r="AT71" s="116"/>
      <c r="AU71" s="116"/>
      <c r="AV71" s="116"/>
      <c r="AW71" s="116"/>
      <c r="AX71" s="116"/>
      <c r="AY71" s="116"/>
      <c r="AZ71" s="116"/>
      <c r="BA71" s="116"/>
      <c r="BB71" s="116"/>
      <c r="BC71" s="116"/>
      <c r="BD71" s="116"/>
      <c r="BE71" s="116"/>
      <c r="BF71" s="116"/>
      <c r="BG71" s="116"/>
      <c r="BH71" s="116"/>
      <c r="BI71" s="116"/>
      <c r="BJ71" s="116"/>
      <c r="BK71" s="116"/>
      <c r="BL71" s="116"/>
      <c r="BM71" s="116"/>
      <c r="BN71" s="116"/>
      <c r="BO71" s="116"/>
      <c r="BP71" s="116"/>
      <c r="BQ71" s="116"/>
      <c r="BR71" s="116"/>
      <c r="BS71" s="116"/>
      <c r="BT71" s="116"/>
      <c r="BU71" s="116"/>
      <c r="BV71" s="116"/>
      <c r="BW71" s="116"/>
      <c r="BX71" s="116"/>
      <c r="BY71" s="116"/>
      <c r="BZ71" s="116"/>
      <c r="CA71" s="116"/>
      <c r="CB71" s="116"/>
      <c r="CC71" s="116"/>
    </row>
    <row r="72" spans="1:81" s="117" customFormat="1" ht="24.75" customHeight="1">
      <c r="A72" s="361">
        <v>2013</v>
      </c>
      <c r="B72" s="5">
        <f t="shared" si="11"/>
        <v>47.619047619047613</v>
      </c>
      <c r="C72" s="380"/>
      <c r="D72" s="361">
        <v>2013</v>
      </c>
      <c r="E72" s="118">
        <v>33</v>
      </c>
      <c r="F72" s="380" t="s">
        <v>5007</v>
      </c>
      <c r="G72" s="361">
        <v>2013</v>
      </c>
      <c r="H72" s="118">
        <v>0</v>
      </c>
      <c r="I72" s="380"/>
      <c r="J72" s="361">
        <v>2013</v>
      </c>
      <c r="K72" s="118">
        <v>50</v>
      </c>
      <c r="L72" s="380"/>
      <c r="M72" s="361">
        <v>2013</v>
      </c>
      <c r="N72" s="245">
        <f t="shared" si="10"/>
        <v>83.333333333333329</v>
      </c>
      <c r="O72" s="380"/>
      <c r="P72" s="361">
        <v>2013</v>
      </c>
      <c r="Q72" s="34">
        <v>100</v>
      </c>
      <c r="R72" s="380"/>
      <c r="S72" s="361">
        <v>2013</v>
      </c>
      <c r="T72" s="49">
        <v>100</v>
      </c>
      <c r="U72" s="380"/>
      <c r="V72" s="361">
        <v>2013</v>
      </c>
      <c r="W72" s="49">
        <v>50</v>
      </c>
      <c r="X72" s="380"/>
      <c r="Y72" s="361">
        <v>2013</v>
      </c>
      <c r="Z72" s="49">
        <v>50</v>
      </c>
      <c r="AA72" s="380"/>
      <c r="AB72" s="361">
        <v>2013</v>
      </c>
      <c r="AC72" s="49">
        <v>50</v>
      </c>
      <c r="AD72" s="380"/>
      <c r="AE72" s="361">
        <v>2013</v>
      </c>
      <c r="AF72" s="118">
        <v>67</v>
      </c>
      <c r="AG72" s="380"/>
      <c r="AH72" s="361">
        <v>2013</v>
      </c>
      <c r="AI72" s="118">
        <v>0</v>
      </c>
      <c r="AJ72" s="380"/>
      <c r="AK72" s="361">
        <v>2013</v>
      </c>
      <c r="AL72" s="49">
        <v>100</v>
      </c>
      <c r="AM72" s="380"/>
      <c r="AN72" s="116"/>
      <c r="AO72" s="116"/>
      <c r="AP72" s="116"/>
      <c r="AQ72" s="116"/>
      <c r="AR72" s="116"/>
      <c r="AS72" s="116"/>
      <c r="AT72" s="116"/>
      <c r="AU72" s="116"/>
      <c r="AV72" s="116"/>
      <c r="AW72" s="116"/>
      <c r="AX72" s="116"/>
      <c r="AY72" s="116"/>
      <c r="AZ72" s="116"/>
      <c r="BA72" s="116"/>
      <c r="BB72" s="116"/>
      <c r="BC72" s="116"/>
      <c r="BD72" s="116"/>
      <c r="BE72" s="116"/>
      <c r="BF72" s="116"/>
      <c r="BG72" s="116"/>
      <c r="BH72" s="116"/>
      <c r="BI72" s="116"/>
      <c r="BJ72" s="116"/>
      <c r="BK72" s="116"/>
      <c r="BL72" s="116"/>
      <c r="BM72" s="116"/>
      <c r="BN72" s="116"/>
      <c r="BO72" s="116"/>
      <c r="BP72" s="116"/>
      <c r="BQ72" s="116"/>
      <c r="BR72" s="116"/>
      <c r="BS72" s="116"/>
      <c r="BT72" s="116"/>
      <c r="BU72" s="116"/>
      <c r="BV72" s="116"/>
      <c r="BW72" s="116"/>
      <c r="BX72" s="116"/>
      <c r="BY72" s="116"/>
      <c r="BZ72" s="116"/>
      <c r="CA72" s="116"/>
      <c r="CB72" s="116"/>
      <c r="CC72" s="116"/>
    </row>
    <row r="73" spans="1:81" ht="24.75" customHeight="1">
      <c r="A73" s="218">
        <v>2014</v>
      </c>
      <c r="B73" s="5">
        <f t="shared" ref="B73:B78" si="12">AVERAGE(E73,H73,K73,N73,Z73,AC73,AF73)</f>
        <v>47.619047619047613</v>
      </c>
      <c r="C73" s="233"/>
      <c r="D73" s="218">
        <v>2014</v>
      </c>
      <c r="E73" s="118">
        <v>33</v>
      </c>
      <c r="F73" s="120" t="s">
        <v>4228</v>
      </c>
      <c r="G73" s="218">
        <v>2014</v>
      </c>
      <c r="H73" s="118">
        <v>0</v>
      </c>
      <c r="I73" s="120" t="s">
        <v>3848</v>
      </c>
      <c r="J73" s="218">
        <v>2014</v>
      </c>
      <c r="K73" s="118">
        <v>50</v>
      </c>
      <c r="L73" s="120" t="s">
        <v>3849</v>
      </c>
      <c r="M73" s="218">
        <v>2014</v>
      </c>
      <c r="N73" s="245">
        <f t="shared" ref="N73:N78" si="13">AVERAGE(Q73,T73,W73)</f>
        <v>83.333333333333329</v>
      </c>
      <c r="O73" s="118"/>
      <c r="P73" s="218">
        <v>2014</v>
      </c>
      <c r="Q73" s="34">
        <v>100</v>
      </c>
      <c r="R73" s="120" t="s">
        <v>4190</v>
      </c>
      <c r="S73" s="218">
        <v>2014</v>
      </c>
      <c r="T73" s="49">
        <v>100</v>
      </c>
      <c r="U73" s="120" t="s">
        <v>1375</v>
      </c>
      <c r="V73" s="218">
        <v>2014</v>
      </c>
      <c r="W73" s="49">
        <v>50</v>
      </c>
      <c r="X73" s="120" t="s">
        <v>3850</v>
      </c>
      <c r="Y73" s="361">
        <v>2014</v>
      </c>
      <c r="Z73" s="118">
        <v>50</v>
      </c>
      <c r="AA73" s="120" t="s">
        <v>3851</v>
      </c>
      <c r="AB73" s="361">
        <v>2014</v>
      </c>
      <c r="AC73" s="118">
        <v>50</v>
      </c>
      <c r="AD73" s="120" t="s">
        <v>1374</v>
      </c>
      <c r="AE73" s="361">
        <v>2014</v>
      </c>
      <c r="AF73" s="118">
        <v>67</v>
      </c>
      <c r="AG73" s="118"/>
      <c r="AH73" s="361">
        <v>2014</v>
      </c>
      <c r="AI73" s="118">
        <v>0</v>
      </c>
      <c r="AJ73" s="120" t="s">
        <v>3852</v>
      </c>
      <c r="AK73" s="361">
        <v>2014</v>
      </c>
      <c r="AL73" s="49">
        <v>100</v>
      </c>
      <c r="AM73" s="122" t="s">
        <v>3853</v>
      </c>
    </row>
    <row r="74" spans="1:81" ht="24.75" customHeight="1">
      <c r="A74" s="218">
        <v>2015</v>
      </c>
      <c r="B74" s="5">
        <f t="shared" si="12"/>
        <v>47.619047619047613</v>
      </c>
      <c r="C74" s="233"/>
      <c r="D74" s="218">
        <v>2015</v>
      </c>
      <c r="E74" s="118">
        <v>33</v>
      </c>
      <c r="F74" s="120"/>
      <c r="G74" s="218">
        <v>2015</v>
      </c>
      <c r="H74" s="118">
        <v>0</v>
      </c>
      <c r="I74" s="120"/>
      <c r="J74" s="218">
        <v>2015</v>
      </c>
      <c r="K74" s="118">
        <v>50</v>
      </c>
      <c r="L74" s="120"/>
      <c r="M74" s="218">
        <v>2015</v>
      </c>
      <c r="N74" s="245">
        <f t="shared" si="13"/>
        <v>83.333333333333329</v>
      </c>
      <c r="O74" s="118"/>
      <c r="P74" s="218">
        <v>2015</v>
      </c>
      <c r="Q74" s="49">
        <v>100</v>
      </c>
      <c r="R74" s="120"/>
      <c r="S74" s="218">
        <v>2015</v>
      </c>
      <c r="T74" s="118">
        <v>100</v>
      </c>
      <c r="U74" s="120" t="s">
        <v>3854</v>
      </c>
      <c r="V74" s="218">
        <v>2015</v>
      </c>
      <c r="W74" s="118">
        <v>50</v>
      </c>
      <c r="X74" s="120"/>
      <c r="Y74" s="361">
        <v>2015</v>
      </c>
      <c r="Z74" s="118">
        <v>50</v>
      </c>
      <c r="AA74" s="120" t="s">
        <v>1373</v>
      </c>
      <c r="AB74" s="361">
        <v>2015</v>
      </c>
      <c r="AC74" s="118">
        <v>50</v>
      </c>
      <c r="AD74" s="120" t="s">
        <v>1372</v>
      </c>
      <c r="AE74" s="361">
        <v>2015</v>
      </c>
      <c r="AF74" s="118">
        <v>67</v>
      </c>
      <c r="AG74" s="118"/>
      <c r="AH74" s="361">
        <v>2015</v>
      </c>
      <c r="AI74" s="118">
        <v>0</v>
      </c>
      <c r="AJ74" s="120"/>
      <c r="AK74" s="361">
        <v>2015</v>
      </c>
      <c r="AL74" s="118">
        <v>100</v>
      </c>
      <c r="AM74" s="122"/>
    </row>
    <row r="75" spans="1:81" ht="24.75" customHeight="1">
      <c r="A75" s="218">
        <v>2016</v>
      </c>
      <c r="B75" s="5">
        <f t="shared" si="12"/>
        <v>47.619047619047613</v>
      </c>
      <c r="C75" s="233"/>
      <c r="D75" s="218">
        <v>2016</v>
      </c>
      <c r="E75" s="118">
        <v>33</v>
      </c>
      <c r="F75" s="120"/>
      <c r="G75" s="218">
        <v>2016</v>
      </c>
      <c r="H75" s="118">
        <v>0</v>
      </c>
      <c r="I75" s="120"/>
      <c r="J75" s="218">
        <v>2016</v>
      </c>
      <c r="K75" s="118">
        <v>50</v>
      </c>
      <c r="L75" s="120"/>
      <c r="M75" s="218">
        <v>2016</v>
      </c>
      <c r="N75" s="245">
        <f t="shared" si="13"/>
        <v>83.333333333333329</v>
      </c>
      <c r="O75" s="118"/>
      <c r="P75" s="218">
        <v>2016</v>
      </c>
      <c r="Q75" s="49">
        <v>100</v>
      </c>
      <c r="R75" s="120"/>
      <c r="S75" s="218">
        <v>2016</v>
      </c>
      <c r="T75" s="118">
        <v>100</v>
      </c>
      <c r="U75" s="120"/>
      <c r="V75" s="218">
        <v>2016</v>
      </c>
      <c r="W75" s="118">
        <v>50</v>
      </c>
      <c r="X75" s="120"/>
      <c r="Y75" s="361">
        <v>2016</v>
      </c>
      <c r="Z75" s="118">
        <v>50</v>
      </c>
      <c r="AA75" s="120"/>
      <c r="AB75" s="361">
        <v>2016</v>
      </c>
      <c r="AC75" s="118">
        <v>50</v>
      </c>
      <c r="AD75" s="120"/>
      <c r="AE75" s="361">
        <v>2016</v>
      </c>
      <c r="AF75" s="118">
        <v>67</v>
      </c>
      <c r="AG75" s="118"/>
      <c r="AH75" s="361">
        <v>2016</v>
      </c>
      <c r="AI75" s="118">
        <v>0</v>
      </c>
      <c r="AJ75" s="120"/>
      <c r="AK75" s="361">
        <v>2016</v>
      </c>
      <c r="AL75" s="118">
        <v>100</v>
      </c>
      <c r="AM75" s="122"/>
    </row>
    <row r="76" spans="1:81" ht="24.75" customHeight="1">
      <c r="A76" s="218">
        <v>2017</v>
      </c>
      <c r="B76" s="5">
        <f t="shared" si="12"/>
        <v>47.619047619047613</v>
      </c>
      <c r="C76" s="233"/>
      <c r="D76" s="218">
        <v>2017</v>
      </c>
      <c r="E76" s="118">
        <v>33</v>
      </c>
      <c r="F76" s="120"/>
      <c r="G76" s="218">
        <v>2017</v>
      </c>
      <c r="H76" s="118">
        <v>0</v>
      </c>
      <c r="I76" s="120"/>
      <c r="J76" s="218">
        <v>2017</v>
      </c>
      <c r="K76" s="118">
        <v>50</v>
      </c>
      <c r="L76" s="120"/>
      <c r="M76" s="218">
        <v>2017</v>
      </c>
      <c r="N76" s="245">
        <f t="shared" si="13"/>
        <v>83.333333333333329</v>
      </c>
      <c r="O76" s="118"/>
      <c r="P76" s="218">
        <v>2017</v>
      </c>
      <c r="Q76" s="49">
        <v>100</v>
      </c>
      <c r="R76" s="120"/>
      <c r="S76" s="218">
        <v>2017</v>
      </c>
      <c r="T76" s="118">
        <v>100</v>
      </c>
      <c r="U76" s="120"/>
      <c r="V76" s="218">
        <v>2017</v>
      </c>
      <c r="W76" s="118">
        <v>50</v>
      </c>
      <c r="X76" s="120"/>
      <c r="Y76" s="361">
        <v>2017</v>
      </c>
      <c r="Z76" s="118">
        <v>50</v>
      </c>
      <c r="AA76" s="120"/>
      <c r="AB76" s="361">
        <v>2017</v>
      </c>
      <c r="AC76" s="118">
        <v>50</v>
      </c>
      <c r="AD76" s="120"/>
      <c r="AE76" s="361">
        <v>2017</v>
      </c>
      <c r="AF76" s="118">
        <v>67</v>
      </c>
      <c r="AG76" s="118"/>
      <c r="AH76" s="361">
        <v>2017</v>
      </c>
      <c r="AI76" s="118">
        <v>0</v>
      </c>
      <c r="AJ76" s="120"/>
      <c r="AK76" s="361">
        <v>2017</v>
      </c>
      <c r="AL76" s="118">
        <v>100</v>
      </c>
      <c r="AM76" s="122"/>
    </row>
    <row r="77" spans="1:81" ht="24.75" customHeight="1">
      <c r="A77" s="218">
        <v>2018</v>
      </c>
      <c r="B77" s="5">
        <f t="shared" si="12"/>
        <v>47.619047619047613</v>
      </c>
      <c r="C77" s="233"/>
      <c r="D77" s="218">
        <v>2018</v>
      </c>
      <c r="E77" s="118">
        <v>33</v>
      </c>
      <c r="F77" s="120"/>
      <c r="G77" s="218">
        <v>2018</v>
      </c>
      <c r="H77" s="118">
        <v>0</v>
      </c>
      <c r="I77" s="120"/>
      <c r="J77" s="218">
        <v>2018</v>
      </c>
      <c r="K77" s="118">
        <v>50</v>
      </c>
      <c r="L77" s="120" t="s">
        <v>1371</v>
      </c>
      <c r="M77" s="218">
        <v>2018</v>
      </c>
      <c r="N77" s="245">
        <f t="shared" si="13"/>
        <v>83.333333333333329</v>
      </c>
      <c r="O77" s="118"/>
      <c r="P77" s="218">
        <v>2018</v>
      </c>
      <c r="Q77" s="49">
        <v>100</v>
      </c>
      <c r="R77" s="120"/>
      <c r="S77" s="218">
        <v>2018</v>
      </c>
      <c r="T77" s="118">
        <v>100</v>
      </c>
      <c r="U77" s="120"/>
      <c r="V77" s="218">
        <v>2018</v>
      </c>
      <c r="W77" s="118">
        <v>50</v>
      </c>
      <c r="X77" s="120"/>
      <c r="Y77" s="361">
        <v>2018</v>
      </c>
      <c r="Z77" s="118">
        <v>50</v>
      </c>
      <c r="AA77" s="120"/>
      <c r="AB77" s="361">
        <v>2018</v>
      </c>
      <c r="AC77" s="118">
        <v>50</v>
      </c>
      <c r="AD77" s="120"/>
      <c r="AE77" s="361">
        <v>2018</v>
      </c>
      <c r="AF77" s="118">
        <v>67</v>
      </c>
      <c r="AG77" s="118"/>
      <c r="AH77" s="361">
        <v>2018</v>
      </c>
      <c r="AI77" s="118">
        <v>0</v>
      </c>
      <c r="AJ77" s="120"/>
      <c r="AK77" s="361">
        <v>2018</v>
      </c>
      <c r="AL77" s="118">
        <v>100</v>
      </c>
      <c r="AM77" s="122"/>
    </row>
    <row r="78" spans="1:81" ht="24.75" customHeight="1">
      <c r="A78" s="218">
        <v>2019</v>
      </c>
      <c r="B78" s="5">
        <f t="shared" si="12"/>
        <v>47.619047619047613</v>
      </c>
      <c r="C78" s="233"/>
      <c r="D78" s="218">
        <v>2019</v>
      </c>
      <c r="E78" s="118">
        <v>33</v>
      </c>
      <c r="F78" s="120"/>
      <c r="G78" s="218">
        <v>2019</v>
      </c>
      <c r="H78" s="118">
        <v>0</v>
      </c>
      <c r="I78" s="120"/>
      <c r="J78" s="218">
        <v>2019</v>
      </c>
      <c r="K78" s="118">
        <v>50</v>
      </c>
      <c r="L78" s="120"/>
      <c r="M78" s="218">
        <v>2019</v>
      </c>
      <c r="N78" s="245">
        <f t="shared" si="13"/>
        <v>83.333333333333329</v>
      </c>
      <c r="O78" s="118"/>
      <c r="P78" s="218">
        <v>2019</v>
      </c>
      <c r="Q78" s="49">
        <v>100</v>
      </c>
      <c r="R78" s="120"/>
      <c r="S78" s="218">
        <v>2019</v>
      </c>
      <c r="T78" s="118">
        <v>100</v>
      </c>
      <c r="U78" s="120"/>
      <c r="V78" s="218">
        <v>2019</v>
      </c>
      <c r="W78" s="118">
        <v>50</v>
      </c>
      <c r="X78" s="120"/>
      <c r="Y78" s="361">
        <v>2019</v>
      </c>
      <c r="Z78" s="118">
        <v>50</v>
      </c>
      <c r="AA78" s="120"/>
      <c r="AB78" s="361">
        <v>2019</v>
      </c>
      <c r="AC78" s="118">
        <v>50</v>
      </c>
      <c r="AD78" s="120"/>
      <c r="AE78" s="361">
        <v>2019</v>
      </c>
      <c r="AF78" s="118">
        <v>67</v>
      </c>
      <c r="AG78" s="118"/>
      <c r="AH78" s="361">
        <v>2019</v>
      </c>
      <c r="AI78" s="118">
        <v>0</v>
      </c>
      <c r="AJ78" s="120"/>
      <c r="AK78" s="361">
        <v>2019</v>
      </c>
      <c r="AL78" s="118">
        <v>100</v>
      </c>
      <c r="AM78" s="122"/>
    </row>
    <row r="79" spans="1:81" ht="24.75" customHeight="1"/>
    <row r="80" spans="1:81" ht="24.75" customHeight="1">
      <c r="A80" s="217" t="s">
        <v>114</v>
      </c>
      <c r="B80" s="643" t="s">
        <v>189</v>
      </c>
      <c r="C80" s="643"/>
      <c r="D80" s="643"/>
      <c r="E80" s="643"/>
      <c r="F80" s="643"/>
      <c r="G80" s="643"/>
      <c r="H80" s="643"/>
      <c r="I80" s="643"/>
      <c r="J80" s="643"/>
      <c r="K80" s="643"/>
      <c r="L80" s="643"/>
      <c r="M80" s="643"/>
      <c r="N80" s="643"/>
      <c r="O80" s="643"/>
      <c r="P80" s="643"/>
      <c r="Q80" s="643"/>
      <c r="R80" s="643"/>
    </row>
    <row r="81" spans="1:81" ht="24.75" customHeight="1">
      <c r="A81" s="217" t="s">
        <v>106</v>
      </c>
      <c r="B81" s="644" t="s">
        <v>41</v>
      </c>
      <c r="C81" s="644"/>
      <c r="D81" s="217" t="s">
        <v>106</v>
      </c>
      <c r="E81" s="641" t="s">
        <v>42</v>
      </c>
      <c r="F81" s="641"/>
      <c r="G81" s="217" t="s">
        <v>106</v>
      </c>
      <c r="H81" s="641" t="s">
        <v>43</v>
      </c>
      <c r="I81" s="641"/>
      <c r="J81" s="217" t="s">
        <v>106</v>
      </c>
      <c r="K81" s="641" t="s">
        <v>44</v>
      </c>
      <c r="L81" s="641"/>
      <c r="M81" s="217" t="s">
        <v>106</v>
      </c>
      <c r="N81" s="641" t="s">
        <v>45</v>
      </c>
      <c r="O81" s="641"/>
      <c r="P81" s="217" t="s">
        <v>106</v>
      </c>
      <c r="Q81" s="641" t="s">
        <v>46</v>
      </c>
      <c r="R81" s="641"/>
    </row>
    <row r="82" spans="1:81" ht="24.75" customHeight="1">
      <c r="A82" s="217" t="s">
        <v>105</v>
      </c>
      <c r="B82" s="633"/>
      <c r="C82" s="634"/>
      <c r="D82" s="217" t="s">
        <v>105</v>
      </c>
      <c r="E82" s="635"/>
      <c r="F82" s="636"/>
      <c r="G82" s="217" t="s">
        <v>105</v>
      </c>
      <c r="H82" s="640"/>
      <c r="I82" s="640"/>
      <c r="J82" s="217" t="s">
        <v>105</v>
      </c>
      <c r="K82" s="640"/>
      <c r="L82" s="640"/>
      <c r="M82" s="217" t="s">
        <v>105</v>
      </c>
      <c r="N82" s="640"/>
      <c r="O82" s="640"/>
      <c r="P82" s="217" t="s">
        <v>105</v>
      </c>
      <c r="Q82" s="640"/>
      <c r="R82" s="640"/>
    </row>
    <row r="83" spans="1:81" ht="24.75" customHeight="1">
      <c r="A83" s="227" t="s">
        <v>92</v>
      </c>
      <c r="B83" s="639" t="s">
        <v>188</v>
      </c>
      <c r="C83" s="639"/>
      <c r="D83" s="227" t="s">
        <v>92</v>
      </c>
      <c r="E83" s="639" t="s">
        <v>187</v>
      </c>
      <c r="F83" s="639"/>
      <c r="G83" s="227" t="s">
        <v>92</v>
      </c>
      <c r="H83" s="639" t="s">
        <v>186</v>
      </c>
      <c r="I83" s="639"/>
      <c r="J83" s="227" t="s">
        <v>92</v>
      </c>
      <c r="K83" s="639" t="s">
        <v>185</v>
      </c>
      <c r="L83" s="639"/>
      <c r="M83" s="227" t="s">
        <v>92</v>
      </c>
      <c r="N83" s="639" t="s">
        <v>184</v>
      </c>
      <c r="O83" s="639"/>
      <c r="P83" s="227" t="s">
        <v>92</v>
      </c>
      <c r="Q83" s="639" t="s">
        <v>183</v>
      </c>
      <c r="R83" s="639"/>
    </row>
    <row r="84" spans="1:81" ht="24.75" customHeight="1">
      <c r="A84" s="227" t="s">
        <v>81</v>
      </c>
      <c r="B84" s="639" t="s">
        <v>90</v>
      </c>
      <c r="C84" s="639"/>
      <c r="D84" s="227" t="s">
        <v>81</v>
      </c>
      <c r="E84" s="645" t="s">
        <v>182</v>
      </c>
      <c r="F84" s="645"/>
      <c r="G84" s="227" t="s">
        <v>81</v>
      </c>
      <c r="H84" s="645" t="s">
        <v>181</v>
      </c>
      <c r="I84" s="645"/>
      <c r="J84" s="227" t="s">
        <v>81</v>
      </c>
      <c r="K84" s="645" t="s">
        <v>4510</v>
      </c>
      <c r="L84" s="645"/>
      <c r="M84" s="227" t="s">
        <v>81</v>
      </c>
      <c r="N84" s="580" t="s">
        <v>1565</v>
      </c>
      <c r="O84" s="580"/>
      <c r="P84" s="227" t="s">
        <v>81</v>
      </c>
      <c r="Q84" s="645" t="s">
        <v>180</v>
      </c>
      <c r="R84" s="645"/>
    </row>
    <row r="85" spans="1:81" ht="24.75" customHeight="1">
      <c r="A85" s="227" t="s">
        <v>78</v>
      </c>
      <c r="B85" s="648" t="s">
        <v>79</v>
      </c>
      <c r="C85" s="648"/>
      <c r="D85" s="227" t="s">
        <v>78</v>
      </c>
      <c r="E85" s="580" t="s">
        <v>4354</v>
      </c>
      <c r="F85" s="580"/>
      <c r="G85" s="227" t="s">
        <v>78</v>
      </c>
      <c r="H85" s="639" t="s">
        <v>4511</v>
      </c>
      <c r="I85" s="639"/>
      <c r="J85" s="227" t="s">
        <v>78</v>
      </c>
      <c r="K85" s="639" t="s">
        <v>4512</v>
      </c>
      <c r="L85" s="639"/>
      <c r="M85" s="227" t="s">
        <v>78</v>
      </c>
      <c r="N85" s="595" t="s">
        <v>4357</v>
      </c>
      <c r="O85" s="580"/>
      <c r="P85" s="227" t="s">
        <v>78</v>
      </c>
      <c r="Q85" s="580" t="s">
        <v>4358</v>
      </c>
      <c r="R85" s="580"/>
    </row>
    <row r="86" spans="1:81" ht="24.75" customHeight="1">
      <c r="A86" s="227" t="s">
        <v>0</v>
      </c>
      <c r="B86" s="227" t="s">
        <v>77</v>
      </c>
      <c r="C86" s="227" t="s">
        <v>76</v>
      </c>
      <c r="D86" s="227" t="s">
        <v>75</v>
      </c>
      <c r="E86" s="227" t="s">
        <v>74</v>
      </c>
      <c r="F86" s="227" t="s">
        <v>73</v>
      </c>
      <c r="G86" s="227" t="s">
        <v>75</v>
      </c>
      <c r="H86" s="227" t="s">
        <v>74</v>
      </c>
      <c r="I86" s="227" t="s">
        <v>73</v>
      </c>
      <c r="J86" s="227" t="s">
        <v>75</v>
      </c>
      <c r="K86" s="227" t="s">
        <v>74</v>
      </c>
      <c r="L86" s="227" t="s">
        <v>73</v>
      </c>
      <c r="M86" s="227" t="s">
        <v>75</v>
      </c>
      <c r="N86" s="227" t="s">
        <v>74</v>
      </c>
      <c r="O86" s="227" t="s">
        <v>73</v>
      </c>
      <c r="P86" s="227" t="s">
        <v>75</v>
      </c>
      <c r="Q86" s="227" t="s">
        <v>74</v>
      </c>
      <c r="R86" s="227" t="s">
        <v>73</v>
      </c>
    </row>
    <row r="87" spans="1:81" s="117" customFormat="1" ht="24.75" customHeight="1">
      <c r="A87" s="361">
        <v>2007</v>
      </c>
      <c r="B87" s="2">
        <f t="shared" ref="B87:B93" si="14">AVERAGE(E87,H87,K87,N87,Q87)</f>
        <v>55</v>
      </c>
      <c r="C87" s="380"/>
      <c r="D87" s="361">
        <v>2007</v>
      </c>
      <c r="E87" s="118">
        <v>25</v>
      </c>
      <c r="F87" s="380"/>
      <c r="G87" s="361">
        <v>2007</v>
      </c>
      <c r="H87" s="118">
        <v>100</v>
      </c>
      <c r="I87" s="380"/>
      <c r="J87" s="361">
        <v>2007</v>
      </c>
      <c r="K87" s="118">
        <v>50</v>
      </c>
      <c r="L87" s="380"/>
      <c r="M87" s="361">
        <v>2007</v>
      </c>
      <c r="N87" s="118">
        <v>50</v>
      </c>
      <c r="O87" s="380"/>
      <c r="P87" s="361">
        <v>2007</v>
      </c>
      <c r="Q87" s="118">
        <v>50</v>
      </c>
      <c r="R87" s="380"/>
      <c r="S87" s="391"/>
      <c r="T87" s="391"/>
      <c r="U87" s="391"/>
      <c r="V87" s="391"/>
      <c r="W87" s="391"/>
      <c r="X87" s="391"/>
      <c r="Y87" s="391"/>
      <c r="Z87" s="391"/>
      <c r="AA87" s="391"/>
      <c r="AB87" s="391"/>
      <c r="AC87" s="391"/>
      <c r="AD87" s="391"/>
      <c r="AE87" s="115"/>
      <c r="AF87" s="116"/>
      <c r="AG87" s="116"/>
      <c r="AH87" s="116"/>
      <c r="AI87" s="116"/>
      <c r="AJ87" s="116"/>
      <c r="AK87" s="116"/>
      <c r="AL87" s="116"/>
      <c r="AM87" s="116"/>
      <c r="AN87" s="116"/>
      <c r="AO87" s="116"/>
      <c r="AP87" s="116"/>
      <c r="AQ87" s="116"/>
      <c r="AR87" s="116"/>
      <c r="AS87" s="116"/>
      <c r="AT87" s="116"/>
      <c r="AU87" s="116"/>
      <c r="AV87" s="116"/>
      <c r="AW87" s="116"/>
      <c r="AX87" s="116"/>
      <c r="AY87" s="116"/>
      <c r="AZ87" s="116"/>
      <c r="BA87" s="116"/>
      <c r="BB87" s="116"/>
      <c r="BC87" s="116"/>
      <c r="BD87" s="116"/>
      <c r="BE87" s="116"/>
      <c r="BF87" s="116"/>
      <c r="BG87" s="116"/>
      <c r="BH87" s="116"/>
      <c r="BI87" s="116"/>
      <c r="BJ87" s="116"/>
      <c r="BK87" s="116"/>
      <c r="BL87" s="116"/>
      <c r="BM87" s="116"/>
      <c r="BN87" s="116"/>
      <c r="BO87" s="116"/>
      <c r="BP87" s="116"/>
      <c r="BQ87" s="116"/>
      <c r="BR87" s="116"/>
      <c r="BS87" s="116"/>
      <c r="BT87" s="116"/>
      <c r="BU87" s="116"/>
      <c r="BV87" s="116"/>
      <c r="BW87" s="116"/>
      <c r="BX87" s="116"/>
      <c r="BY87" s="116"/>
      <c r="BZ87" s="116"/>
      <c r="CA87" s="116"/>
      <c r="CB87" s="116"/>
      <c r="CC87" s="116"/>
    </row>
    <row r="88" spans="1:81" s="117" customFormat="1" ht="24.75" customHeight="1">
      <c r="A88" s="361">
        <v>2008</v>
      </c>
      <c r="B88" s="2">
        <f t="shared" si="14"/>
        <v>55</v>
      </c>
      <c r="C88" s="380"/>
      <c r="D88" s="361">
        <v>2008</v>
      </c>
      <c r="E88" s="118">
        <v>25</v>
      </c>
      <c r="F88" s="380"/>
      <c r="G88" s="361">
        <v>2008</v>
      </c>
      <c r="H88" s="118">
        <v>100</v>
      </c>
      <c r="I88" s="380"/>
      <c r="J88" s="361">
        <v>2008</v>
      </c>
      <c r="K88" s="118">
        <v>50</v>
      </c>
      <c r="L88" s="380"/>
      <c r="M88" s="361">
        <v>2008</v>
      </c>
      <c r="N88" s="118">
        <v>50</v>
      </c>
      <c r="O88" s="380"/>
      <c r="P88" s="361">
        <v>2008</v>
      </c>
      <c r="Q88" s="118">
        <v>50</v>
      </c>
      <c r="R88" s="380"/>
      <c r="S88" s="391"/>
      <c r="T88" s="391"/>
      <c r="U88" s="391"/>
      <c r="V88" s="391"/>
      <c r="W88" s="391"/>
      <c r="X88" s="391"/>
      <c r="Y88" s="391"/>
      <c r="Z88" s="391"/>
      <c r="AA88" s="391"/>
      <c r="AB88" s="391"/>
      <c r="AC88" s="391"/>
      <c r="AD88" s="391"/>
      <c r="AE88" s="115"/>
      <c r="AF88" s="116"/>
      <c r="AG88" s="116"/>
      <c r="AH88" s="116"/>
      <c r="AI88" s="116"/>
      <c r="AJ88" s="116"/>
      <c r="AK88" s="116"/>
      <c r="AL88" s="116"/>
      <c r="AM88" s="116"/>
      <c r="AN88" s="116"/>
      <c r="AO88" s="116"/>
      <c r="AP88" s="116"/>
      <c r="AQ88" s="116"/>
      <c r="AR88" s="116"/>
      <c r="AS88" s="116"/>
      <c r="AT88" s="116"/>
      <c r="AU88" s="116"/>
      <c r="AV88" s="116"/>
      <c r="AW88" s="116"/>
      <c r="AX88" s="116"/>
      <c r="AY88" s="116"/>
      <c r="AZ88" s="116"/>
      <c r="BA88" s="116"/>
      <c r="BB88" s="116"/>
      <c r="BC88" s="116"/>
      <c r="BD88" s="116"/>
      <c r="BE88" s="116"/>
      <c r="BF88" s="116"/>
      <c r="BG88" s="116"/>
      <c r="BH88" s="116"/>
      <c r="BI88" s="116"/>
      <c r="BJ88" s="116"/>
      <c r="BK88" s="116"/>
      <c r="BL88" s="116"/>
      <c r="BM88" s="116"/>
      <c r="BN88" s="116"/>
      <c r="BO88" s="116"/>
      <c r="BP88" s="116"/>
      <c r="BQ88" s="116"/>
      <c r="BR88" s="116"/>
      <c r="BS88" s="116"/>
      <c r="BT88" s="116"/>
      <c r="BU88" s="116"/>
      <c r="BV88" s="116"/>
      <c r="BW88" s="116"/>
      <c r="BX88" s="116"/>
      <c r="BY88" s="116"/>
      <c r="BZ88" s="116"/>
      <c r="CA88" s="116"/>
      <c r="CB88" s="116"/>
      <c r="CC88" s="116"/>
    </row>
    <row r="89" spans="1:81" s="117" customFormat="1" ht="24.75" customHeight="1">
      <c r="A89" s="361">
        <v>2009</v>
      </c>
      <c r="B89" s="2">
        <f t="shared" si="14"/>
        <v>55</v>
      </c>
      <c r="C89" s="380"/>
      <c r="D89" s="361">
        <v>2009</v>
      </c>
      <c r="E89" s="118">
        <v>25</v>
      </c>
      <c r="F89" s="380"/>
      <c r="G89" s="361">
        <v>2009</v>
      </c>
      <c r="H89" s="118">
        <v>100</v>
      </c>
      <c r="I89" s="380"/>
      <c r="J89" s="361">
        <v>2009</v>
      </c>
      <c r="K89" s="118">
        <v>50</v>
      </c>
      <c r="L89" s="380"/>
      <c r="M89" s="361">
        <v>2009</v>
      </c>
      <c r="N89" s="118">
        <v>50</v>
      </c>
      <c r="O89" s="380"/>
      <c r="P89" s="361">
        <v>2009</v>
      </c>
      <c r="Q89" s="118">
        <v>50</v>
      </c>
      <c r="R89" s="380"/>
      <c r="S89" s="391"/>
      <c r="T89" s="391"/>
      <c r="U89" s="391"/>
      <c r="V89" s="391"/>
      <c r="W89" s="391"/>
      <c r="X89" s="391"/>
      <c r="Y89" s="391"/>
      <c r="Z89" s="391"/>
      <c r="AA89" s="391"/>
      <c r="AB89" s="391"/>
      <c r="AC89" s="391"/>
      <c r="AD89" s="391"/>
      <c r="AE89" s="115"/>
      <c r="AF89" s="116"/>
      <c r="AG89" s="116"/>
      <c r="AH89" s="116"/>
      <c r="AI89" s="116"/>
      <c r="AJ89" s="116"/>
      <c r="AK89" s="116"/>
      <c r="AL89" s="116"/>
      <c r="AM89" s="116"/>
      <c r="AN89" s="116"/>
      <c r="AO89" s="116"/>
      <c r="AP89" s="116"/>
      <c r="AQ89" s="116"/>
      <c r="AR89" s="116"/>
      <c r="AS89" s="116"/>
      <c r="AT89" s="116"/>
      <c r="AU89" s="116"/>
      <c r="AV89" s="116"/>
      <c r="AW89" s="116"/>
      <c r="AX89" s="116"/>
      <c r="AY89" s="116"/>
      <c r="AZ89" s="116"/>
      <c r="BA89" s="116"/>
      <c r="BB89" s="116"/>
      <c r="BC89" s="116"/>
      <c r="BD89" s="116"/>
      <c r="BE89" s="116"/>
      <c r="BF89" s="116"/>
      <c r="BG89" s="116"/>
      <c r="BH89" s="116"/>
      <c r="BI89" s="116"/>
      <c r="BJ89" s="116"/>
      <c r="BK89" s="116"/>
      <c r="BL89" s="116"/>
      <c r="BM89" s="116"/>
      <c r="BN89" s="116"/>
      <c r="BO89" s="116"/>
      <c r="BP89" s="116"/>
      <c r="BQ89" s="116"/>
      <c r="BR89" s="116"/>
      <c r="BS89" s="116"/>
      <c r="BT89" s="116"/>
      <c r="BU89" s="116"/>
      <c r="BV89" s="116"/>
      <c r="BW89" s="116"/>
      <c r="BX89" s="116"/>
      <c r="BY89" s="116"/>
      <c r="BZ89" s="116"/>
      <c r="CA89" s="116"/>
      <c r="CB89" s="116"/>
      <c r="CC89" s="116"/>
    </row>
    <row r="90" spans="1:81" s="117" customFormat="1" ht="24.75" customHeight="1">
      <c r="A90" s="361">
        <v>2010</v>
      </c>
      <c r="B90" s="2">
        <f t="shared" si="14"/>
        <v>55</v>
      </c>
      <c r="C90" s="380"/>
      <c r="D90" s="361">
        <v>2010</v>
      </c>
      <c r="E90" s="118">
        <v>25</v>
      </c>
      <c r="F90" s="380"/>
      <c r="G90" s="361">
        <v>2010</v>
      </c>
      <c r="H90" s="118">
        <v>100</v>
      </c>
      <c r="I90" s="380"/>
      <c r="J90" s="361">
        <v>2010</v>
      </c>
      <c r="K90" s="118">
        <v>50</v>
      </c>
      <c r="L90" s="380"/>
      <c r="M90" s="361">
        <v>2010</v>
      </c>
      <c r="N90" s="118">
        <v>50</v>
      </c>
      <c r="O90" s="380"/>
      <c r="P90" s="361">
        <v>2010</v>
      </c>
      <c r="Q90" s="118">
        <v>50</v>
      </c>
      <c r="R90" s="380"/>
      <c r="S90" s="391"/>
      <c r="T90" s="391"/>
      <c r="U90" s="391"/>
      <c r="V90" s="391"/>
      <c r="W90" s="391"/>
      <c r="X90" s="391"/>
      <c r="Y90" s="391"/>
      <c r="Z90" s="391"/>
      <c r="AA90" s="391"/>
      <c r="AB90" s="391"/>
      <c r="AC90" s="391"/>
      <c r="AD90" s="391"/>
      <c r="AE90" s="115"/>
      <c r="AF90" s="116"/>
      <c r="AG90" s="116"/>
      <c r="AH90" s="116"/>
      <c r="AI90" s="116"/>
      <c r="AJ90" s="116"/>
      <c r="AK90" s="116"/>
      <c r="AL90" s="116"/>
      <c r="AM90" s="116"/>
      <c r="AN90" s="116"/>
      <c r="AO90" s="116"/>
      <c r="AP90" s="116"/>
      <c r="AQ90" s="116"/>
      <c r="AR90" s="116"/>
      <c r="AS90" s="116"/>
      <c r="AT90" s="116"/>
      <c r="AU90" s="116"/>
      <c r="AV90" s="116"/>
      <c r="AW90" s="116"/>
      <c r="AX90" s="116"/>
      <c r="AY90" s="116"/>
      <c r="AZ90" s="116"/>
      <c r="BA90" s="116"/>
      <c r="BB90" s="116"/>
      <c r="BC90" s="116"/>
      <c r="BD90" s="116"/>
      <c r="BE90" s="116"/>
      <c r="BF90" s="116"/>
      <c r="BG90" s="116"/>
      <c r="BH90" s="116"/>
      <c r="BI90" s="116"/>
      <c r="BJ90" s="116"/>
      <c r="BK90" s="116"/>
      <c r="BL90" s="116"/>
      <c r="BM90" s="116"/>
      <c r="BN90" s="116"/>
      <c r="BO90" s="116"/>
      <c r="BP90" s="116"/>
      <c r="BQ90" s="116"/>
      <c r="BR90" s="116"/>
      <c r="BS90" s="116"/>
      <c r="BT90" s="116"/>
      <c r="BU90" s="116"/>
      <c r="BV90" s="116"/>
      <c r="BW90" s="116"/>
      <c r="BX90" s="116"/>
      <c r="BY90" s="116"/>
      <c r="BZ90" s="116"/>
      <c r="CA90" s="116"/>
      <c r="CB90" s="116"/>
      <c r="CC90" s="116"/>
    </row>
    <row r="91" spans="1:81" s="117" customFormat="1" ht="24.75" customHeight="1">
      <c r="A91" s="361">
        <v>2011</v>
      </c>
      <c r="B91" s="2">
        <f t="shared" si="14"/>
        <v>55</v>
      </c>
      <c r="C91" s="380"/>
      <c r="D91" s="361">
        <v>2011</v>
      </c>
      <c r="E91" s="118">
        <v>25</v>
      </c>
      <c r="F91" s="380"/>
      <c r="G91" s="361">
        <v>2011</v>
      </c>
      <c r="H91" s="118">
        <v>100</v>
      </c>
      <c r="I91" s="380"/>
      <c r="J91" s="361">
        <v>2011</v>
      </c>
      <c r="K91" s="118">
        <v>50</v>
      </c>
      <c r="L91" s="380"/>
      <c r="M91" s="361">
        <v>2011</v>
      </c>
      <c r="N91" s="118">
        <v>50</v>
      </c>
      <c r="O91" s="380"/>
      <c r="P91" s="361">
        <v>2011</v>
      </c>
      <c r="Q91" s="118">
        <v>50</v>
      </c>
      <c r="R91" s="380"/>
      <c r="S91" s="391"/>
      <c r="T91" s="391"/>
      <c r="U91" s="391"/>
      <c r="V91" s="391"/>
      <c r="W91" s="391"/>
      <c r="X91" s="391"/>
      <c r="Y91" s="391"/>
      <c r="Z91" s="391"/>
      <c r="AA91" s="391"/>
      <c r="AB91" s="391"/>
      <c r="AC91" s="391"/>
      <c r="AD91" s="391"/>
      <c r="AE91" s="115"/>
      <c r="AF91" s="116"/>
      <c r="AG91" s="116"/>
      <c r="AH91" s="116"/>
      <c r="AI91" s="116"/>
      <c r="AJ91" s="116"/>
      <c r="AK91" s="116"/>
      <c r="AL91" s="116"/>
      <c r="AM91" s="116"/>
      <c r="AN91" s="116"/>
      <c r="AO91" s="116"/>
      <c r="AP91" s="116"/>
      <c r="AQ91" s="116"/>
      <c r="AR91" s="116"/>
      <c r="AS91" s="116"/>
      <c r="AT91" s="116"/>
      <c r="AU91" s="116"/>
      <c r="AV91" s="116"/>
      <c r="AW91" s="116"/>
      <c r="AX91" s="116"/>
      <c r="AY91" s="116"/>
      <c r="AZ91" s="116"/>
      <c r="BA91" s="116"/>
      <c r="BB91" s="116"/>
      <c r="BC91" s="116"/>
      <c r="BD91" s="116"/>
      <c r="BE91" s="116"/>
      <c r="BF91" s="116"/>
      <c r="BG91" s="116"/>
      <c r="BH91" s="116"/>
      <c r="BI91" s="116"/>
      <c r="BJ91" s="116"/>
      <c r="BK91" s="116"/>
      <c r="BL91" s="116"/>
      <c r="BM91" s="116"/>
      <c r="BN91" s="116"/>
      <c r="BO91" s="116"/>
      <c r="BP91" s="116"/>
      <c r="BQ91" s="116"/>
      <c r="BR91" s="116"/>
      <c r="BS91" s="116"/>
      <c r="BT91" s="116"/>
      <c r="BU91" s="116"/>
      <c r="BV91" s="116"/>
      <c r="BW91" s="116"/>
      <c r="BX91" s="116"/>
      <c r="BY91" s="116"/>
      <c r="BZ91" s="116"/>
      <c r="CA91" s="116"/>
      <c r="CB91" s="116"/>
      <c r="CC91" s="116"/>
    </row>
    <row r="92" spans="1:81" s="117" customFormat="1" ht="24.75" customHeight="1">
      <c r="A92" s="361">
        <v>2012</v>
      </c>
      <c r="B92" s="2">
        <f t="shared" si="14"/>
        <v>55</v>
      </c>
      <c r="C92" s="380"/>
      <c r="D92" s="361">
        <v>2012</v>
      </c>
      <c r="E92" s="118">
        <v>25</v>
      </c>
      <c r="F92" s="380"/>
      <c r="G92" s="361">
        <v>2012</v>
      </c>
      <c r="H92" s="118">
        <v>100</v>
      </c>
      <c r="I92" s="380"/>
      <c r="J92" s="361">
        <v>2012</v>
      </c>
      <c r="K92" s="118">
        <v>50</v>
      </c>
      <c r="L92" s="380"/>
      <c r="M92" s="361">
        <v>2012</v>
      </c>
      <c r="N92" s="118">
        <v>50</v>
      </c>
      <c r="O92" s="380"/>
      <c r="P92" s="361">
        <v>2012</v>
      </c>
      <c r="Q92" s="118">
        <v>50</v>
      </c>
      <c r="R92" s="380"/>
      <c r="S92" s="391"/>
      <c r="T92" s="391"/>
      <c r="U92" s="391"/>
      <c r="V92" s="391"/>
      <c r="W92" s="391"/>
      <c r="X92" s="391"/>
      <c r="Y92" s="391"/>
      <c r="Z92" s="391"/>
      <c r="AA92" s="391"/>
      <c r="AB92" s="391"/>
      <c r="AC92" s="391"/>
      <c r="AD92" s="391"/>
      <c r="AE92" s="115"/>
      <c r="AF92" s="116"/>
      <c r="AG92" s="116"/>
      <c r="AH92" s="116"/>
      <c r="AI92" s="116"/>
      <c r="AJ92" s="116"/>
      <c r="AK92" s="116"/>
      <c r="AL92" s="116"/>
      <c r="AM92" s="116"/>
      <c r="AN92" s="116"/>
      <c r="AO92" s="116"/>
      <c r="AP92" s="116"/>
      <c r="AQ92" s="116"/>
      <c r="AR92" s="116"/>
      <c r="AS92" s="116"/>
      <c r="AT92" s="116"/>
      <c r="AU92" s="116"/>
      <c r="AV92" s="116"/>
      <c r="AW92" s="116"/>
      <c r="AX92" s="116"/>
      <c r="AY92" s="116"/>
      <c r="AZ92" s="116"/>
      <c r="BA92" s="116"/>
      <c r="BB92" s="116"/>
      <c r="BC92" s="116"/>
      <c r="BD92" s="116"/>
      <c r="BE92" s="116"/>
      <c r="BF92" s="116"/>
      <c r="BG92" s="116"/>
      <c r="BH92" s="116"/>
      <c r="BI92" s="116"/>
      <c r="BJ92" s="116"/>
      <c r="BK92" s="116"/>
      <c r="BL92" s="116"/>
      <c r="BM92" s="116"/>
      <c r="BN92" s="116"/>
      <c r="BO92" s="116"/>
      <c r="BP92" s="116"/>
      <c r="BQ92" s="116"/>
      <c r="BR92" s="116"/>
      <c r="BS92" s="116"/>
      <c r="BT92" s="116"/>
      <c r="BU92" s="116"/>
      <c r="BV92" s="116"/>
      <c r="BW92" s="116"/>
      <c r="BX92" s="116"/>
      <c r="BY92" s="116"/>
      <c r="BZ92" s="116"/>
      <c r="CA92" s="116"/>
      <c r="CB92" s="116"/>
      <c r="CC92" s="116"/>
    </row>
    <row r="93" spans="1:81" s="117" customFormat="1" ht="24.75" customHeight="1">
      <c r="A93" s="361">
        <v>2013</v>
      </c>
      <c r="B93" s="2">
        <f t="shared" si="14"/>
        <v>55</v>
      </c>
      <c r="C93" s="380"/>
      <c r="D93" s="361">
        <v>2013</v>
      </c>
      <c r="E93" s="118">
        <v>25</v>
      </c>
      <c r="F93" s="380"/>
      <c r="G93" s="361">
        <v>2013</v>
      </c>
      <c r="H93" s="118">
        <v>100</v>
      </c>
      <c r="I93" s="380"/>
      <c r="J93" s="361">
        <v>2013</v>
      </c>
      <c r="K93" s="118">
        <v>50</v>
      </c>
      <c r="L93" s="380"/>
      <c r="M93" s="361">
        <v>2013</v>
      </c>
      <c r="N93" s="118">
        <v>50</v>
      </c>
      <c r="O93" s="380"/>
      <c r="P93" s="361">
        <v>2013</v>
      </c>
      <c r="Q93" s="118">
        <v>50</v>
      </c>
      <c r="R93" s="380"/>
      <c r="S93" s="391"/>
      <c r="T93" s="391"/>
      <c r="U93" s="391"/>
      <c r="V93" s="391"/>
      <c r="W93" s="391"/>
      <c r="X93" s="391"/>
      <c r="Y93" s="391"/>
      <c r="Z93" s="391"/>
      <c r="AA93" s="391"/>
      <c r="AB93" s="391"/>
      <c r="AC93" s="391"/>
      <c r="AD93" s="391"/>
      <c r="AE93" s="115"/>
      <c r="AF93" s="116"/>
      <c r="AG93" s="116"/>
      <c r="AH93" s="116"/>
      <c r="AI93" s="116"/>
      <c r="AJ93" s="116"/>
      <c r="AK93" s="116"/>
      <c r="AL93" s="116"/>
      <c r="AM93" s="116"/>
      <c r="AN93" s="116"/>
      <c r="AO93" s="116"/>
      <c r="AP93" s="116"/>
      <c r="AQ93" s="116"/>
      <c r="AR93" s="116"/>
      <c r="AS93" s="116"/>
      <c r="AT93" s="116"/>
      <c r="AU93" s="116"/>
      <c r="AV93" s="116"/>
      <c r="AW93" s="116"/>
      <c r="AX93" s="116"/>
      <c r="AY93" s="116"/>
      <c r="AZ93" s="116"/>
      <c r="BA93" s="116"/>
      <c r="BB93" s="116"/>
      <c r="BC93" s="116"/>
      <c r="BD93" s="116"/>
      <c r="BE93" s="116"/>
      <c r="BF93" s="116"/>
      <c r="BG93" s="116"/>
      <c r="BH93" s="116"/>
      <c r="BI93" s="116"/>
      <c r="BJ93" s="116"/>
      <c r="BK93" s="116"/>
      <c r="BL93" s="116"/>
      <c r="BM93" s="116"/>
      <c r="BN93" s="116"/>
      <c r="BO93" s="116"/>
      <c r="BP93" s="116"/>
      <c r="BQ93" s="116"/>
      <c r="BR93" s="116"/>
      <c r="BS93" s="116"/>
      <c r="BT93" s="116"/>
      <c r="BU93" s="116"/>
      <c r="BV93" s="116"/>
      <c r="BW93" s="116"/>
      <c r="BX93" s="116"/>
      <c r="BY93" s="116"/>
      <c r="BZ93" s="116"/>
      <c r="CA93" s="116"/>
      <c r="CB93" s="116"/>
      <c r="CC93" s="116"/>
    </row>
    <row r="94" spans="1:81" ht="24.75" customHeight="1">
      <c r="A94" s="227">
        <v>2014</v>
      </c>
      <c r="B94" s="2">
        <f>AVERAGE(E94,H94,K94,N94,Q94)</f>
        <v>55</v>
      </c>
      <c r="C94" s="233"/>
      <c r="D94" s="227">
        <v>2014</v>
      </c>
      <c r="E94" s="118">
        <v>25</v>
      </c>
      <c r="F94" s="120" t="s">
        <v>3855</v>
      </c>
      <c r="G94" s="227">
        <v>2014</v>
      </c>
      <c r="H94" s="118">
        <v>100</v>
      </c>
      <c r="I94" s="120" t="s">
        <v>3856</v>
      </c>
      <c r="J94" s="227">
        <v>2014</v>
      </c>
      <c r="K94" s="118">
        <v>50</v>
      </c>
      <c r="L94" s="119" t="s">
        <v>4513</v>
      </c>
      <c r="M94" s="227">
        <v>2014</v>
      </c>
      <c r="N94" s="78">
        <v>50</v>
      </c>
      <c r="O94" s="120" t="s">
        <v>3857</v>
      </c>
      <c r="P94" s="227">
        <v>2014</v>
      </c>
      <c r="Q94" s="118">
        <v>50</v>
      </c>
      <c r="R94" s="125" t="s">
        <v>4231</v>
      </c>
    </row>
    <row r="95" spans="1:81" ht="24.75" customHeight="1">
      <c r="A95" s="227">
        <v>2015</v>
      </c>
      <c r="B95" s="2">
        <f>AVERAGE(E95,H95,K95,N95,Q95)</f>
        <v>55</v>
      </c>
      <c r="C95" s="239"/>
      <c r="D95" s="227">
        <v>2015</v>
      </c>
      <c r="E95" s="49">
        <v>25</v>
      </c>
      <c r="F95" s="120"/>
      <c r="G95" s="227">
        <v>2015</v>
      </c>
      <c r="H95" s="118">
        <v>100</v>
      </c>
      <c r="I95" s="120"/>
      <c r="J95" s="227">
        <v>2015</v>
      </c>
      <c r="K95" s="118">
        <v>50</v>
      </c>
      <c r="L95" s="120" t="s">
        <v>1370</v>
      </c>
      <c r="M95" s="227">
        <v>2015</v>
      </c>
      <c r="N95" s="49">
        <v>50</v>
      </c>
      <c r="O95" s="120"/>
      <c r="P95" s="227">
        <v>2015</v>
      </c>
      <c r="Q95" s="118">
        <v>50</v>
      </c>
      <c r="R95" s="122"/>
    </row>
    <row r="96" spans="1:81" ht="24.75" customHeight="1">
      <c r="A96" s="227">
        <v>2016</v>
      </c>
      <c r="B96" s="2">
        <f>AVERAGE(E96,H96,K96,N96,Q96)</f>
        <v>55</v>
      </c>
      <c r="C96" s="239"/>
      <c r="D96" s="227">
        <v>2016</v>
      </c>
      <c r="E96" s="49">
        <v>25</v>
      </c>
      <c r="F96" s="120"/>
      <c r="G96" s="227">
        <v>2016</v>
      </c>
      <c r="H96" s="118">
        <v>100</v>
      </c>
      <c r="I96" s="120"/>
      <c r="J96" s="227">
        <v>2016</v>
      </c>
      <c r="K96" s="118">
        <v>50</v>
      </c>
      <c r="L96" s="120"/>
      <c r="M96" s="227">
        <v>2016</v>
      </c>
      <c r="N96" s="49">
        <v>50</v>
      </c>
      <c r="O96" s="120"/>
      <c r="P96" s="227">
        <v>2016</v>
      </c>
      <c r="Q96" s="118">
        <v>50</v>
      </c>
      <c r="R96" s="122"/>
    </row>
    <row r="97" spans="1:81" ht="24.75" customHeight="1">
      <c r="A97" s="227">
        <v>2017</v>
      </c>
      <c r="B97" s="2">
        <f t="shared" ref="B97:B99" si="15">AVERAGE(E97,H97,K97,N97,Q97)</f>
        <v>55</v>
      </c>
      <c r="C97" s="239"/>
      <c r="D97" s="227">
        <v>2017</v>
      </c>
      <c r="E97" s="49">
        <v>25</v>
      </c>
      <c r="F97" s="120"/>
      <c r="G97" s="227">
        <v>2017</v>
      </c>
      <c r="H97" s="118">
        <v>100</v>
      </c>
      <c r="I97" s="120"/>
      <c r="J97" s="227">
        <v>2017</v>
      </c>
      <c r="K97" s="118">
        <v>50</v>
      </c>
      <c r="L97" s="120"/>
      <c r="M97" s="227">
        <v>2017</v>
      </c>
      <c r="N97" s="49">
        <v>50</v>
      </c>
      <c r="O97" s="120"/>
      <c r="P97" s="227">
        <v>2017</v>
      </c>
      <c r="Q97" s="118">
        <v>50</v>
      </c>
      <c r="R97" s="122"/>
    </row>
    <row r="98" spans="1:81" ht="24.75" customHeight="1">
      <c r="A98" s="227">
        <v>2018</v>
      </c>
      <c r="B98" s="2">
        <f t="shared" si="15"/>
        <v>55</v>
      </c>
      <c r="C98" s="239"/>
      <c r="D98" s="227">
        <v>2018</v>
      </c>
      <c r="E98" s="49">
        <v>25</v>
      </c>
      <c r="F98" s="120"/>
      <c r="G98" s="227">
        <v>2018</v>
      </c>
      <c r="H98" s="118">
        <v>100</v>
      </c>
      <c r="I98" s="120"/>
      <c r="J98" s="227">
        <v>2018</v>
      </c>
      <c r="K98" s="118">
        <v>50</v>
      </c>
      <c r="L98" s="120"/>
      <c r="M98" s="227">
        <v>2018</v>
      </c>
      <c r="N98" s="49">
        <v>50</v>
      </c>
      <c r="O98" s="120"/>
      <c r="P98" s="227">
        <v>2018</v>
      </c>
      <c r="Q98" s="118">
        <v>50</v>
      </c>
      <c r="R98" s="122"/>
    </row>
    <row r="99" spans="1:81" ht="24.75" customHeight="1">
      <c r="A99" s="227">
        <v>2019</v>
      </c>
      <c r="B99" s="2">
        <f t="shared" si="15"/>
        <v>55</v>
      </c>
      <c r="C99" s="239"/>
      <c r="D99" s="227">
        <v>2019</v>
      </c>
      <c r="E99" s="49">
        <v>25</v>
      </c>
      <c r="F99" s="120"/>
      <c r="G99" s="227">
        <v>2019</v>
      </c>
      <c r="H99" s="118">
        <v>100</v>
      </c>
      <c r="I99" s="120"/>
      <c r="J99" s="227">
        <v>2019</v>
      </c>
      <c r="K99" s="118">
        <v>50</v>
      </c>
      <c r="L99" s="120"/>
      <c r="M99" s="227">
        <v>2019</v>
      </c>
      <c r="N99" s="49">
        <v>50</v>
      </c>
      <c r="O99" s="120"/>
      <c r="P99" s="227">
        <v>2019</v>
      </c>
      <c r="Q99" s="118">
        <v>50</v>
      </c>
      <c r="R99" s="122"/>
    </row>
    <row r="100" spans="1:81" ht="24.75" customHeight="1"/>
    <row r="101" spans="1:81" ht="24.75" customHeight="1">
      <c r="A101" s="217" t="s">
        <v>114</v>
      </c>
      <c r="B101" s="643" t="s">
        <v>174</v>
      </c>
      <c r="C101" s="643"/>
      <c r="D101" s="643"/>
      <c r="E101" s="643"/>
      <c r="F101" s="643"/>
      <c r="G101" s="643"/>
      <c r="H101" s="643"/>
      <c r="I101" s="643"/>
      <c r="J101" s="643"/>
      <c r="K101" s="643"/>
      <c r="L101" s="643"/>
      <c r="M101" s="643"/>
      <c r="N101" s="643"/>
      <c r="O101" s="643"/>
      <c r="P101" s="643"/>
      <c r="Q101" s="643"/>
      <c r="R101" s="643"/>
      <c r="S101" s="643"/>
      <c r="T101" s="643"/>
      <c r="U101" s="643"/>
      <c r="V101" s="643"/>
      <c r="W101" s="643"/>
      <c r="X101" s="643"/>
    </row>
    <row r="102" spans="1:81" ht="24.75" customHeight="1">
      <c r="A102" s="217" t="s">
        <v>106</v>
      </c>
      <c r="B102" s="644" t="s">
        <v>47</v>
      </c>
      <c r="C102" s="644"/>
      <c r="D102" s="217" t="s">
        <v>106</v>
      </c>
      <c r="E102" s="641" t="s">
        <v>48</v>
      </c>
      <c r="F102" s="641"/>
      <c r="G102" s="217" t="s">
        <v>106</v>
      </c>
      <c r="H102" s="641" t="s">
        <v>49</v>
      </c>
      <c r="I102" s="641"/>
      <c r="J102" s="217" t="s">
        <v>106</v>
      </c>
      <c r="K102" s="641" t="s">
        <v>50</v>
      </c>
      <c r="L102" s="641"/>
      <c r="M102" s="217" t="s">
        <v>106</v>
      </c>
      <c r="N102" s="641" t="s">
        <v>51</v>
      </c>
      <c r="O102" s="641"/>
      <c r="P102" s="217" t="s">
        <v>106</v>
      </c>
      <c r="Q102" s="641" t="s">
        <v>52</v>
      </c>
      <c r="R102" s="641"/>
      <c r="S102" s="217" t="s">
        <v>106</v>
      </c>
      <c r="T102" s="641" t="s">
        <v>53</v>
      </c>
      <c r="U102" s="641"/>
      <c r="V102" s="217" t="s">
        <v>106</v>
      </c>
      <c r="W102" s="641" t="s">
        <v>54</v>
      </c>
      <c r="X102" s="641"/>
    </row>
    <row r="103" spans="1:81" ht="24.75" customHeight="1">
      <c r="A103" s="217" t="s">
        <v>105</v>
      </c>
      <c r="B103" s="633"/>
      <c r="C103" s="634"/>
      <c r="D103" s="217" t="s">
        <v>105</v>
      </c>
      <c r="E103" s="635"/>
      <c r="F103" s="636"/>
      <c r="G103" s="217" t="s">
        <v>105</v>
      </c>
      <c r="H103" s="640"/>
      <c r="I103" s="640"/>
      <c r="J103" s="217" t="s">
        <v>105</v>
      </c>
      <c r="K103" s="640"/>
      <c r="L103" s="640"/>
      <c r="M103" s="217" t="s">
        <v>105</v>
      </c>
      <c r="N103" s="640"/>
      <c r="O103" s="640"/>
      <c r="P103" s="217" t="s">
        <v>105</v>
      </c>
      <c r="Q103" s="640"/>
      <c r="R103" s="640"/>
      <c r="S103" s="217" t="s">
        <v>105</v>
      </c>
      <c r="T103" s="640"/>
      <c r="U103" s="640"/>
      <c r="V103" s="217" t="s">
        <v>105</v>
      </c>
      <c r="W103" s="640"/>
      <c r="X103" s="640"/>
    </row>
    <row r="104" spans="1:81" ht="24.75" customHeight="1">
      <c r="A104" s="218" t="s">
        <v>92</v>
      </c>
      <c r="B104" s="639" t="s">
        <v>173</v>
      </c>
      <c r="C104" s="639"/>
      <c r="D104" s="218" t="s">
        <v>92</v>
      </c>
      <c r="E104" s="639" t="s">
        <v>172</v>
      </c>
      <c r="F104" s="639"/>
      <c r="G104" s="218" t="s">
        <v>92</v>
      </c>
      <c r="H104" s="639" t="s">
        <v>171</v>
      </c>
      <c r="I104" s="639"/>
      <c r="J104" s="218" t="s">
        <v>92</v>
      </c>
      <c r="K104" s="639" t="s">
        <v>145</v>
      </c>
      <c r="L104" s="639"/>
      <c r="M104" s="218" t="s">
        <v>92</v>
      </c>
      <c r="N104" s="639" t="s">
        <v>170</v>
      </c>
      <c r="O104" s="639"/>
      <c r="P104" s="218" t="s">
        <v>92</v>
      </c>
      <c r="Q104" s="639" t="s">
        <v>163</v>
      </c>
      <c r="R104" s="639"/>
      <c r="S104" s="218" t="s">
        <v>92</v>
      </c>
      <c r="T104" s="639" t="s">
        <v>169</v>
      </c>
      <c r="U104" s="639"/>
      <c r="V104" s="218" t="s">
        <v>92</v>
      </c>
      <c r="W104" s="639" t="s">
        <v>168</v>
      </c>
      <c r="X104" s="639"/>
    </row>
    <row r="105" spans="1:81" ht="24.75" customHeight="1">
      <c r="A105" s="218" t="s">
        <v>81</v>
      </c>
      <c r="B105" s="639" t="s">
        <v>90</v>
      </c>
      <c r="C105" s="639"/>
      <c r="D105" s="218" t="s">
        <v>81</v>
      </c>
      <c r="E105" s="645" t="s">
        <v>167</v>
      </c>
      <c r="F105" s="645"/>
      <c r="G105" s="218" t="s">
        <v>81</v>
      </c>
      <c r="H105" s="645" t="s">
        <v>166</v>
      </c>
      <c r="I105" s="645"/>
      <c r="J105" s="218" t="s">
        <v>81</v>
      </c>
      <c r="K105" s="645" t="s">
        <v>165</v>
      </c>
      <c r="L105" s="645"/>
      <c r="M105" s="218" t="s">
        <v>81</v>
      </c>
      <c r="N105" s="645" t="s">
        <v>164</v>
      </c>
      <c r="O105" s="645"/>
      <c r="P105" s="218" t="s">
        <v>81</v>
      </c>
      <c r="Q105" s="645" t="s">
        <v>163</v>
      </c>
      <c r="R105" s="645"/>
      <c r="S105" s="218" t="s">
        <v>81</v>
      </c>
      <c r="T105" s="645" t="s">
        <v>162</v>
      </c>
      <c r="U105" s="645"/>
      <c r="V105" s="218" t="s">
        <v>81</v>
      </c>
      <c r="W105" s="642" t="s">
        <v>161</v>
      </c>
      <c r="X105" s="642"/>
    </row>
    <row r="106" spans="1:81" ht="24.75" customHeight="1">
      <c r="A106" s="218" t="s">
        <v>78</v>
      </c>
      <c r="B106" s="648" t="s">
        <v>79</v>
      </c>
      <c r="C106" s="648"/>
      <c r="D106" s="218" t="s">
        <v>78</v>
      </c>
      <c r="E106" s="580" t="s">
        <v>4359</v>
      </c>
      <c r="F106" s="580"/>
      <c r="G106" s="218" t="s">
        <v>78</v>
      </c>
      <c r="H106" s="639" t="s">
        <v>4514</v>
      </c>
      <c r="I106" s="639"/>
      <c r="J106" s="218" t="s">
        <v>78</v>
      </c>
      <c r="K106" s="639" t="s">
        <v>4493</v>
      </c>
      <c r="L106" s="639"/>
      <c r="M106" s="218" t="s">
        <v>78</v>
      </c>
      <c r="N106" s="639" t="s">
        <v>4515</v>
      </c>
      <c r="O106" s="639"/>
      <c r="P106" s="218" t="s">
        <v>78</v>
      </c>
      <c r="Q106" s="639" t="s">
        <v>4516</v>
      </c>
      <c r="R106" s="639"/>
      <c r="S106" s="218" t="s">
        <v>78</v>
      </c>
      <c r="T106" s="639" t="s">
        <v>4517</v>
      </c>
      <c r="U106" s="639"/>
      <c r="V106" s="218" t="s">
        <v>78</v>
      </c>
      <c r="W106" s="639" t="s">
        <v>4518</v>
      </c>
      <c r="X106" s="639"/>
    </row>
    <row r="107" spans="1:81" ht="24.75" customHeight="1">
      <c r="A107" s="218" t="s">
        <v>0</v>
      </c>
      <c r="B107" s="218" t="s">
        <v>77</v>
      </c>
      <c r="C107" s="218" t="s">
        <v>76</v>
      </c>
      <c r="D107" s="218" t="s">
        <v>75</v>
      </c>
      <c r="E107" s="218" t="s">
        <v>74</v>
      </c>
      <c r="F107" s="218" t="s">
        <v>73</v>
      </c>
      <c r="G107" s="218" t="s">
        <v>75</v>
      </c>
      <c r="H107" s="218" t="s">
        <v>74</v>
      </c>
      <c r="I107" s="218" t="s">
        <v>73</v>
      </c>
      <c r="J107" s="218" t="s">
        <v>75</v>
      </c>
      <c r="K107" s="218" t="s">
        <v>74</v>
      </c>
      <c r="L107" s="218" t="s">
        <v>73</v>
      </c>
      <c r="M107" s="218" t="s">
        <v>75</v>
      </c>
      <c r="N107" s="218" t="s">
        <v>74</v>
      </c>
      <c r="O107" s="218" t="s">
        <v>73</v>
      </c>
      <c r="P107" s="218" t="s">
        <v>75</v>
      </c>
      <c r="Q107" s="218" t="s">
        <v>74</v>
      </c>
      <c r="R107" s="218" t="s">
        <v>73</v>
      </c>
      <c r="S107" s="218" t="s">
        <v>75</v>
      </c>
      <c r="T107" s="218" t="s">
        <v>74</v>
      </c>
      <c r="U107" s="218" t="s">
        <v>73</v>
      </c>
      <c r="V107" s="218" t="s">
        <v>75</v>
      </c>
      <c r="W107" s="218" t="s">
        <v>74</v>
      </c>
      <c r="X107" s="218" t="s">
        <v>73</v>
      </c>
    </row>
    <row r="108" spans="1:81" s="117" customFormat="1" ht="24.75" customHeight="1">
      <c r="A108" s="361">
        <v>2007</v>
      </c>
      <c r="B108" s="2">
        <f t="shared" ref="B108:B114" si="16">AVERAGE(E108,((H108+K108)/2),((N108+Q108+T108)/3),W108)</f>
        <v>47.916666666666671</v>
      </c>
      <c r="C108" s="380"/>
      <c r="D108" s="361">
        <v>2007</v>
      </c>
      <c r="E108" s="34">
        <v>0</v>
      </c>
      <c r="F108" s="380"/>
      <c r="G108" s="361">
        <v>2007</v>
      </c>
      <c r="H108" s="34">
        <v>0</v>
      </c>
      <c r="I108" s="380"/>
      <c r="J108" s="361">
        <v>2007</v>
      </c>
      <c r="K108" s="118">
        <v>50</v>
      </c>
      <c r="L108" s="380"/>
      <c r="M108" s="361">
        <v>2007</v>
      </c>
      <c r="N108" s="118">
        <v>100</v>
      </c>
      <c r="O108" s="380"/>
      <c r="P108" s="361">
        <v>2007</v>
      </c>
      <c r="Q108" s="118">
        <v>100</v>
      </c>
      <c r="R108" s="380"/>
      <c r="S108" s="361">
        <v>2007</v>
      </c>
      <c r="T108" s="118">
        <v>0</v>
      </c>
      <c r="U108" s="380"/>
      <c r="V108" s="361">
        <v>2007</v>
      </c>
      <c r="W108" s="118">
        <v>100</v>
      </c>
      <c r="X108" s="380"/>
      <c r="Y108" s="391"/>
      <c r="Z108" s="391"/>
      <c r="AA108" s="391"/>
      <c r="AB108" s="391"/>
      <c r="AC108" s="391"/>
      <c r="AD108" s="391"/>
      <c r="AE108" s="116"/>
      <c r="AF108" s="116"/>
      <c r="AG108" s="116"/>
      <c r="AH108" s="116"/>
      <c r="AI108" s="116"/>
      <c r="AJ108" s="116"/>
      <c r="AK108" s="116"/>
      <c r="AL108" s="116"/>
      <c r="AM108" s="116"/>
      <c r="AN108" s="116"/>
      <c r="AO108" s="116"/>
      <c r="AP108" s="116"/>
      <c r="AQ108" s="116"/>
      <c r="AR108" s="116"/>
      <c r="AS108" s="116"/>
      <c r="AT108" s="116"/>
      <c r="AU108" s="116"/>
      <c r="AV108" s="116"/>
      <c r="AW108" s="116"/>
      <c r="AX108" s="116"/>
      <c r="AY108" s="116"/>
      <c r="AZ108" s="116"/>
      <c r="BA108" s="116"/>
      <c r="BB108" s="116"/>
      <c r="BC108" s="116"/>
      <c r="BD108" s="116"/>
      <c r="BE108" s="116"/>
      <c r="BF108" s="116"/>
      <c r="BG108" s="116"/>
      <c r="BH108" s="116"/>
      <c r="BI108" s="116"/>
      <c r="BJ108" s="116"/>
      <c r="BK108" s="116"/>
      <c r="BL108" s="116"/>
      <c r="BM108" s="116"/>
      <c r="BN108" s="116"/>
      <c r="BO108" s="116"/>
      <c r="BP108" s="116"/>
      <c r="BQ108" s="116"/>
      <c r="BR108" s="116"/>
      <c r="BS108" s="116"/>
      <c r="BT108" s="116"/>
      <c r="BU108" s="116"/>
      <c r="BV108" s="116"/>
      <c r="BW108" s="116"/>
      <c r="BX108" s="116"/>
      <c r="BY108" s="116"/>
      <c r="BZ108" s="116"/>
      <c r="CA108" s="116"/>
      <c r="CB108" s="116"/>
      <c r="CC108" s="116"/>
    </row>
    <row r="109" spans="1:81" s="117" customFormat="1" ht="24.75" customHeight="1">
      <c r="A109" s="361">
        <v>2008</v>
      </c>
      <c r="B109" s="2">
        <f t="shared" si="16"/>
        <v>47.916666666666671</v>
      </c>
      <c r="C109" s="380"/>
      <c r="D109" s="361">
        <v>2008</v>
      </c>
      <c r="E109" s="34">
        <v>0</v>
      </c>
      <c r="F109" s="380"/>
      <c r="G109" s="361">
        <v>2008</v>
      </c>
      <c r="H109" s="34">
        <v>0</v>
      </c>
      <c r="I109" s="380"/>
      <c r="J109" s="361">
        <v>2008</v>
      </c>
      <c r="K109" s="118">
        <v>50</v>
      </c>
      <c r="L109" s="380"/>
      <c r="M109" s="361">
        <v>2008</v>
      </c>
      <c r="N109" s="118">
        <v>100</v>
      </c>
      <c r="O109" s="380"/>
      <c r="P109" s="361">
        <v>2008</v>
      </c>
      <c r="Q109" s="118">
        <v>100</v>
      </c>
      <c r="R109" s="380"/>
      <c r="S109" s="361">
        <v>2008</v>
      </c>
      <c r="T109" s="118">
        <v>0</v>
      </c>
      <c r="U109" s="380"/>
      <c r="V109" s="361">
        <v>2008</v>
      </c>
      <c r="W109" s="118">
        <v>100</v>
      </c>
      <c r="X109" s="380"/>
      <c r="Y109" s="391"/>
      <c r="Z109" s="391"/>
      <c r="AA109" s="391"/>
      <c r="AB109" s="391"/>
      <c r="AC109" s="391"/>
      <c r="AD109" s="391"/>
      <c r="AE109" s="116"/>
      <c r="AF109" s="116"/>
      <c r="AG109" s="116"/>
      <c r="AH109" s="116"/>
      <c r="AI109" s="116"/>
      <c r="AJ109" s="116"/>
      <c r="AK109" s="116"/>
      <c r="AL109" s="116"/>
      <c r="AM109" s="116"/>
      <c r="AN109" s="116"/>
      <c r="AO109" s="116"/>
      <c r="AP109" s="116"/>
      <c r="AQ109" s="116"/>
      <c r="AR109" s="116"/>
      <c r="AS109" s="116"/>
      <c r="AT109" s="116"/>
      <c r="AU109" s="116"/>
      <c r="AV109" s="116"/>
      <c r="AW109" s="116"/>
      <c r="AX109" s="116"/>
      <c r="AY109" s="116"/>
      <c r="AZ109" s="116"/>
      <c r="BA109" s="116"/>
      <c r="BB109" s="116"/>
      <c r="BC109" s="116"/>
      <c r="BD109" s="116"/>
      <c r="BE109" s="116"/>
      <c r="BF109" s="116"/>
      <c r="BG109" s="116"/>
      <c r="BH109" s="116"/>
      <c r="BI109" s="116"/>
      <c r="BJ109" s="116"/>
      <c r="BK109" s="116"/>
      <c r="BL109" s="116"/>
      <c r="BM109" s="116"/>
      <c r="BN109" s="116"/>
      <c r="BO109" s="116"/>
      <c r="BP109" s="116"/>
      <c r="BQ109" s="116"/>
      <c r="BR109" s="116"/>
      <c r="BS109" s="116"/>
      <c r="BT109" s="116"/>
      <c r="BU109" s="116"/>
      <c r="BV109" s="116"/>
      <c r="BW109" s="116"/>
      <c r="BX109" s="116"/>
      <c r="BY109" s="116"/>
      <c r="BZ109" s="116"/>
      <c r="CA109" s="116"/>
      <c r="CB109" s="116"/>
      <c r="CC109" s="116"/>
    </row>
    <row r="110" spans="1:81" s="117" customFormat="1" ht="24.75" customHeight="1">
      <c r="A110" s="361">
        <v>2009</v>
      </c>
      <c r="B110" s="2">
        <f t="shared" si="16"/>
        <v>47.916666666666671</v>
      </c>
      <c r="C110" s="380"/>
      <c r="D110" s="361">
        <v>2009</v>
      </c>
      <c r="E110" s="34">
        <v>0</v>
      </c>
      <c r="F110" s="380"/>
      <c r="G110" s="361">
        <v>2009</v>
      </c>
      <c r="H110" s="34">
        <v>0</v>
      </c>
      <c r="I110" s="380"/>
      <c r="J110" s="361">
        <v>2009</v>
      </c>
      <c r="K110" s="118">
        <v>50</v>
      </c>
      <c r="L110" s="380"/>
      <c r="M110" s="361">
        <v>2009</v>
      </c>
      <c r="N110" s="118">
        <v>100</v>
      </c>
      <c r="O110" s="380"/>
      <c r="P110" s="361">
        <v>2009</v>
      </c>
      <c r="Q110" s="118">
        <v>100</v>
      </c>
      <c r="R110" s="380"/>
      <c r="S110" s="361">
        <v>2009</v>
      </c>
      <c r="T110" s="118">
        <v>0</v>
      </c>
      <c r="U110" s="380"/>
      <c r="V110" s="361">
        <v>2009</v>
      </c>
      <c r="W110" s="118">
        <v>100</v>
      </c>
      <c r="X110" s="380"/>
      <c r="Y110" s="391"/>
      <c r="Z110" s="391"/>
      <c r="AA110" s="391"/>
      <c r="AB110" s="391"/>
      <c r="AC110" s="391"/>
      <c r="AD110" s="391"/>
      <c r="AE110" s="116"/>
      <c r="AF110" s="116"/>
      <c r="AG110" s="116"/>
      <c r="AH110" s="116"/>
      <c r="AI110" s="116"/>
      <c r="AJ110" s="116"/>
      <c r="AK110" s="116"/>
      <c r="AL110" s="116"/>
      <c r="AM110" s="116"/>
      <c r="AN110" s="116"/>
      <c r="AO110" s="116"/>
      <c r="AP110" s="116"/>
      <c r="AQ110" s="116"/>
      <c r="AR110" s="116"/>
      <c r="AS110" s="116"/>
      <c r="AT110" s="116"/>
      <c r="AU110" s="116"/>
      <c r="AV110" s="116"/>
      <c r="AW110" s="116"/>
      <c r="AX110" s="116"/>
      <c r="AY110" s="116"/>
      <c r="AZ110" s="116"/>
      <c r="BA110" s="116"/>
      <c r="BB110" s="116"/>
      <c r="BC110" s="116"/>
      <c r="BD110" s="116"/>
      <c r="BE110" s="116"/>
      <c r="BF110" s="116"/>
      <c r="BG110" s="116"/>
      <c r="BH110" s="116"/>
      <c r="BI110" s="116"/>
      <c r="BJ110" s="116"/>
      <c r="BK110" s="116"/>
      <c r="BL110" s="116"/>
      <c r="BM110" s="116"/>
      <c r="BN110" s="116"/>
      <c r="BO110" s="116"/>
      <c r="BP110" s="116"/>
      <c r="BQ110" s="116"/>
      <c r="BR110" s="116"/>
      <c r="BS110" s="116"/>
      <c r="BT110" s="116"/>
      <c r="BU110" s="116"/>
      <c r="BV110" s="116"/>
      <c r="BW110" s="116"/>
      <c r="BX110" s="116"/>
      <c r="BY110" s="116"/>
      <c r="BZ110" s="116"/>
      <c r="CA110" s="116"/>
      <c r="CB110" s="116"/>
      <c r="CC110" s="116"/>
    </row>
    <row r="111" spans="1:81" s="117" customFormat="1" ht="24.75" customHeight="1">
      <c r="A111" s="361">
        <v>2010</v>
      </c>
      <c r="B111" s="2">
        <f t="shared" si="16"/>
        <v>47.916666666666671</v>
      </c>
      <c r="C111" s="380"/>
      <c r="D111" s="361">
        <v>2010</v>
      </c>
      <c r="E111" s="34">
        <v>0</v>
      </c>
      <c r="F111" s="380"/>
      <c r="G111" s="361">
        <v>2010</v>
      </c>
      <c r="H111" s="34">
        <v>0</v>
      </c>
      <c r="I111" s="380"/>
      <c r="J111" s="361">
        <v>2010</v>
      </c>
      <c r="K111" s="118">
        <v>50</v>
      </c>
      <c r="L111" s="380"/>
      <c r="M111" s="361">
        <v>2010</v>
      </c>
      <c r="N111" s="118">
        <v>100</v>
      </c>
      <c r="O111" s="380"/>
      <c r="P111" s="361">
        <v>2010</v>
      </c>
      <c r="Q111" s="118">
        <v>100</v>
      </c>
      <c r="R111" s="380"/>
      <c r="S111" s="361">
        <v>2010</v>
      </c>
      <c r="T111" s="118">
        <v>0</v>
      </c>
      <c r="U111" s="380"/>
      <c r="V111" s="361">
        <v>2010</v>
      </c>
      <c r="W111" s="118">
        <v>100</v>
      </c>
      <c r="X111" s="380"/>
      <c r="Y111" s="391"/>
      <c r="Z111" s="391"/>
      <c r="AA111" s="391"/>
      <c r="AB111" s="391"/>
      <c r="AC111" s="391"/>
      <c r="AD111" s="391"/>
      <c r="AE111" s="116"/>
      <c r="AF111" s="116"/>
      <c r="AG111" s="116"/>
      <c r="AH111" s="116"/>
      <c r="AI111" s="116"/>
      <c r="AJ111" s="116"/>
      <c r="AK111" s="116"/>
      <c r="AL111" s="116"/>
      <c r="AM111" s="116"/>
      <c r="AN111" s="116"/>
      <c r="AO111" s="116"/>
      <c r="AP111" s="116"/>
      <c r="AQ111" s="116"/>
      <c r="AR111" s="116"/>
      <c r="AS111" s="116"/>
      <c r="AT111" s="116"/>
      <c r="AU111" s="116"/>
      <c r="AV111" s="116"/>
      <c r="AW111" s="116"/>
      <c r="AX111" s="116"/>
      <c r="AY111" s="116"/>
      <c r="AZ111" s="116"/>
      <c r="BA111" s="116"/>
      <c r="BB111" s="116"/>
      <c r="BC111" s="116"/>
      <c r="BD111" s="116"/>
      <c r="BE111" s="116"/>
      <c r="BF111" s="116"/>
      <c r="BG111" s="116"/>
      <c r="BH111" s="116"/>
      <c r="BI111" s="116"/>
      <c r="BJ111" s="116"/>
      <c r="BK111" s="116"/>
      <c r="BL111" s="116"/>
      <c r="BM111" s="116"/>
      <c r="BN111" s="116"/>
      <c r="BO111" s="116"/>
      <c r="BP111" s="116"/>
      <c r="BQ111" s="116"/>
      <c r="BR111" s="116"/>
      <c r="BS111" s="116"/>
      <c r="BT111" s="116"/>
      <c r="BU111" s="116"/>
      <c r="BV111" s="116"/>
      <c r="BW111" s="116"/>
      <c r="BX111" s="116"/>
      <c r="BY111" s="116"/>
      <c r="BZ111" s="116"/>
      <c r="CA111" s="116"/>
      <c r="CB111" s="116"/>
      <c r="CC111" s="116"/>
    </row>
    <row r="112" spans="1:81" s="117" customFormat="1" ht="24.75" customHeight="1">
      <c r="A112" s="361">
        <v>2011</v>
      </c>
      <c r="B112" s="2">
        <f t="shared" si="16"/>
        <v>47.916666666666671</v>
      </c>
      <c r="C112" s="380"/>
      <c r="D112" s="361">
        <v>2011</v>
      </c>
      <c r="E112" s="34">
        <v>0</v>
      </c>
      <c r="F112" s="380"/>
      <c r="G112" s="361">
        <v>2011</v>
      </c>
      <c r="H112" s="34">
        <v>0</v>
      </c>
      <c r="I112" s="380"/>
      <c r="J112" s="361">
        <v>2011</v>
      </c>
      <c r="K112" s="118">
        <v>50</v>
      </c>
      <c r="L112" s="380"/>
      <c r="M112" s="361">
        <v>2011</v>
      </c>
      <c r="N112" s="118">
        <v>100</v>
      </c>
      <c r="O112" s="380"/>
      <c r="P112" s="361">
        <v>2011</v>
      </c>
      <c r="Q112" s="118">
        <v>100</v>
      </c>
      <c r="R112" s="380"/>
      <c r="S112" s="361">
        <v>2011</v>
      </c>
      <c r="T112" s="118">
        <v>0</v>
      </c>
      <c r="U112" s="380"/>
      <c r="V112" s="361">
        <v>2011</v>
      </c>
      <c r="W112" s="118">
        <v>100</v>
      </c>
      <c r="X112" s="380"/>
      <c r="Y112" s="391"/>
      <c r="Z112" s="391"/>
      <c r="AA112" s="391"/>
      <c r="AB112" s="391"/>
      <c r="AC112" s="391"/>
      <c r="AD112" s="391"/>
      <c r="AE112" s="116"/>
      <c r="AF112" s="116"/>
      <c r="AG112" s="116"/>
      <c r="AH112" s="116"/>
      <c r="AI112" s="116"/>
      <c r="AJ112" s="116"/>
      <c r="AK112" s="116"/>
      <c r="AL112" s="116"/>
      <c r="AM112" s="116"/>
      <c r="AN112" s="116"/>
      <c r="AO112" s="116"/>
      <c r="AP112" s="116"/>
      <c r="AQ112" s="116"/>
      <c r="AR112" s="116"/>
      <c r="AS112" s="116"/>
      <c r="AT112" s="116"/>
      <c r="AU112" s="116"/>
      <c r="AV112" s="116"/>
      <c r="AW112" s="116"/>
      <c r="AX112" s="116"/>
      <c r="AY112" s="116"/>
      <c r="AZ112" s="116"/>
      <c r="BA112" s="116"/>
      <c r="BB112" s="116"/>
      <c r="BC112" s="116"/>
      <c r="BD112" s="116"/>
      <c r="BE112" s="116"/>
      <c r="BF112" s="116"/>
      <c r="BG112" s="116"/>
      <c r="BH112" s="116"/>
      <c r="BI112" s="116"/>
      <c r="BJ112" s="116"/>
      <c r="BK112" s="116"/>
      <c r="BL112" s="116"/>
      <c r="BM112" s="116"/>
      <c r="BN112" s="116"/>
      <c r="BO112" s="116"/>
      <c r="BP112" s="116"/>
      <c r="BQ112" s="116"/>
      <c r="BR112" s="116"/>
      <c r="BS112" s="116"/>
      <c r="BT112" s="116"/>
      <c r="BU112" s="116"/>
      <c r="BV112" s="116"/>
      <c r="BW112" s="116"/>
      <c r="BX112" s="116"/>
      <c r="BY112" s="116"/>
      <c r="BZ112" s="116"/>
      <c r="CA112" s="116"/>
      <c r="CB112" s="116"/>
      <c r="CC112" s="116"/>
    </row>
    <row r="113" spans="1:81" s="117" customFormat="1" ht="24.75" customHeight="1">
      <c r="A113" s="361">
        <v>2012</v>
      </c>
      <c r="B113" s="2">
        <f t="shared" si="16"/>
        <v>47.916666666666671</v>
      </c>
      <c r="C113" s="380"/>
      <c r="D113" s="361">
        <v>2012</v>
      </c>
      <c r="E113" s="34">
        <v>0</v>
      </c>
      <c r="F113" s="380"/>
      <c r="G113" s="361">
        <v>2012</v>
      </c>
      <c r="H113" s="34">
        <v>0</v>
      </c>
      <c r="I113" s="380"/>
      <c r="J113" s="361">
        <v>2012</v>
      </c>
      <c r="K113" s="118">
        <v>50</v>
      </c>
      <c r="L113" s="380"/>
      <c r="M113" s="361">
        <v>2012</v>
      </c>
      <c r="N113" s="118">
        <v>100</v>
      </c>
      <c r="O113" s="380"/>
      <c r="P113" s="361">
        <v>2012</v>
      </c>
      <c r="Q113" s="118">
        <v>100</v>
      </c>
      <c r="R113" s="380"/>
      <c r="S113" s="361">
        <v>2012</v>
      </c>
      <c r="T113" s="118">
        <v>0</v>
      </c>
      <c r="U113" s="380"/>
      <c r="V113" s="361">
        <v>2012</v>
      </c>
      <c r="W113" s="118">
        <v>100</v>
      </c>
      <c r="X113" s="380"/>
      <c r="Y113" s="391"/>
      <c r="Z113" s="391"/>
      <c r="AA113" s="391"/>
      <c r="AB113" s="391"/>
      <c r="AC113" s="391"/>
      <c r="AD113" s="391"/>
      <c r="AE113" s="116"/>
      <c r="AF113" s="116"/>
      <c r="AG113" s="116"/>
      <c r="AH113" s="116"/>
      <c r="AI113" s="116"/>
      <c r="AJ113" s="116"/>
      <c r="AK113" s="116"/>
      <c r="AL113" s="116"/>
      <c r="AM113" s="116"/>
      <c r="AN113" s="116"/>
      <c r="AO113" s="116"/>
      <c r="AP113" s="116"/>
      <c r="AQ113" s="116"/>
      <c r="AR113" s="116"/>
      <c r="AS113" s="116"/>
      <c r="AT113" s="116"/>
      <c r="AU113" s="116"/>
      <c r="AV113" s="116"/>
      <c r="AW113" s="116"/>
      <c r="AX113" s="116"/>
      <c r="AY113" s="116"/>
      <c r="AZ113" s="116"/>
      <c r="BA113" s="116"/>
      <c r="BB113" s="116"/>
      <c r="BC113" s="116"/>
      <c r="BD113" s="116"/>
      <c r="BE113" s="116"/>
      <c r="BF113" s="116"/>
      <c r="BG113" s="116"/>
      <c r="BH113" s="116"/>
      <c r="BI113" s="116"/>
      <c r="BJ113" s="116"/>
      <c r="BK113" s="116"/>
      <c r="BL113" s="116"/>
      <c r="BM113" s="116"/>
      <c r="BN113" s="116"/>
      <c r="BO113" s="116"/>
      <c r="BP113" s="116"/>
      <c r="BQ113" s="116"/>
      <c r="BR113" s="116"/>
      <c r="BS113" s="116"/>
      <c r="BT113" s="116"/>
      <c r="BU113" s="116"/>
      <c r="BV113" s="116"/>
      <c r="BW113" s="116"/>
      <c r="BX113" s="116"/>
      <c r="BY113" s="116"/>
      <c r="BZ113" s="116"/>
      <c r="CA113" s="116"/>
      <c r="CB113" s="116"/>
      <c r="CC113" s="116"/>
    </row>
    <row r="114" spans="1:81" s="117" customFormat="1" ht="24.75" customHeight="1">
      <c r="A114" s="361">
        <v>2013</v>
      </c>
      <c r="B114" s="2">
        <f t="shared" si="16"/>
        <v>47.916666666666671</v>
      </c>
      <c r="C114" s="380"/>
      <c r="D114" s="361">
        <v>2013</v>
      </c>
      <c r="E114" s="34">
        <v>0</v>
      </c>
      <c r="F114" s="380"/>
      <c r="G114" s="361">
        <v>2013</v>
      </c>
      <c r="H114" s="34">
        <v>0</v>
      </c>
      <c r="I114" s="380"/>
      <c r="J114" s="361">
        <v>2013</v>
      </c>
      <c r="K114" s="118">
        <v>50</v>
      </c>
      <c r="L114" s="380"/>
      <c r="M114" s="361">
        <v>2013</v>
      </c>
      <c r="N114" s="118">
        <v>100</v>
      </c>
      <c r="O114" s="380"/>
      <c r="P114" s="361">
        <v>2013</v>
      </c>
      <c r="Q114" s="118">
        <v>100</v>
      </c>
      <c r="R114" s="380"/>
      <c r="S114" s="361">
        <v>2013</v>
      </c>
      <c r="T114" s="118">
        <v>0</v>
      </c>
      <c r="U114" s="380"/>
      <c r="V114" s="361">
        <v>2013</v>
      </c>
      <c r="W114" s="118">
        <v>100</v>
      </c>
      <c r="X114" s="380"/>
      <c r="Y114" s="391"/>
      <c r="Z114" s="391"/>
      <c r="AA114" s="391"/>
      <c r="AB114" s="391"/>
      <c r="AC114" s="391"/>
      <c r="AD114" s="391"/>
      <c r="AE114" s="116"/>
      <c r="AF114" s="116"/>
      <c r="AG114" s="116"/>
      <c r="AH114" s="116"/>
      <c r="AI114" s="116"/>
      <c r="AJ114" s="116"/>
      <c r="AK114" s="116"/>
      <c r="AL114" s="116"/>
      <c r="AM114" s="116"/>
      <c r="AN114" s="116"/>
      <c r="AO114" s="116"/>
      <c r="AP114" s="116"/>
      <c r="AQ114" s="116"/>
      <c r="AR114" s="116"/>
      <c r="AS114" s="116"/>
      <c r="AT114" s="116"/>
      <c r="AU114" s="116"/>
      <c r="AV114" s="116"/>
      <c r="AW114" s="116"/>
      <c r="AX114" s="116"/>
      <c r="AY114" s="116"/>
      <c r="AZ114" s="116"/>
      <c r="BA114" s="116"/>
      <c r="BB114" s="116"/>
      <c r="BC114" s="116"/>
      <c r="BD114" s="116"/>
      <c r="BE114" s="116"/>
      <c r="BF114" s="116"/>
      <c r="BG114" s="116"/>
      <c r="BH114" s="116"/>
      <c r="BI114" s="116"/>
      <c r="BJ114" s="116"/>
      <c r="BK114" s="116"/>
      <c r="BL114" s="116"/>
      <c r="BM114" s="116"/>
      <c r="BN114" s="116"/>
      <c r="BO114" s="116"/>
      <c r="BP114" s="116"/>
      <c r="BQ114" s="116"/>
      <c r="BR114" s="116"/>
      <c r="BS114" s="116"/>
      <c r="BT114" s="116"/>
      <c r="BU114" s="116"/>
      <c r="BV114" s="116"/>
      <c r="BW114" s="116"/>
      <c r="BX114" s="116"/>
      <c r="BY114" s="116"/>
      <c r="BZ114" s="116"/>
      <c r="CA114" s="116"/>
      <c r="CB114" s="116"/>
      <c r="CC114" s="116"/>
    </row>
    <row r="115" spans="1:81" ht="24.75" customHeight="1">
      <c r="A115" s="218">
        <v>2014</v>
      </c>
      <c r="B115" s="2">
        <f t="shared" ref="B115:B120" si="17">AVERAGE(E115,((H115+K115)/2),((N115+Q115+T115)/3),W115)</f>
        <v>47.916666666666671</v>
      </c>
      <c r="C115" s="233"/>
      <c r="D115" s="218">
        <v>2014</v>
      </c>
      <c r="E115" s="34">
        <v>0</v>
      </c>
      <c r="F115" s="119" t="s">
        <v>1369</v>
      </c>
      <c r="G115" s="218">
        <v>2014</v>
      </c>
      <c r="H115" s="118">
        <v>0</v>
      </c>
      <c r="I115" s="119" t="s">
        <v>3858</v>
      </c>
      <c r="J115" s="218">
        <v>2014</v>
      </c>
      <c r="K115" s="118">
        <v>50</v>
      </c>
      <c r="L115" s="120" t="s">
        <v>1368</v>
      </c>
      <c r="M115" s="218">
        <v>2014</v>
      </c>
      <c r="N115" s="118">
        <v>100</v>
      </c>
      <c r="O115" s="119" t="s">
        <v>1367</v>
      </c>
      <c r="P115" s="218">
        <v>2014</v>
      </c>
      <c r="Q115" s="118">
        <v>100</v>
      </c>
      <c r="R115" s="120"/>
      <c r="S115" s="218">
        <v>2014</v>
      </c>
      <c r="T115" s="118">
        <v>0</v>
      </c>
      <c r="U115" s="120" t="s">
        <v>1366</v>
      </c>
      <c r="V115" s="218">
        <v>2014</v>
      </c>
      <c r="W115" s="118">
        <v>100</v>
      </c>
      <c r="X115" s="122" t="s">
        <v>1365</v>
      </c>
    </row>
    <row r="116" spans="1:81" ht="24.75" customHeight="1">
      <c r="A116" s="218">
        <v>2015</v>
      </c>
      <c r="B116" s="2">
        <f t="shared" si="17"/>
        <v>47.916666666666671</v>
      </c>
      <c r="C116" s="239"/>
      <c r="D116" s="218">
        <v>2015</v>
      </c>
      <c r="E116" s="49">
        <v>0</v>
      </c>
      <c r="F116" s="120"/>
      <c r="G116" s="218">
        <v>2015</v>
      </c>
      <c r="H116" s="118">
        <v>0</v>
      </c>
      <c r="I116" s="120"/>
      <c r="J116" s="218">
        <v>2015</v>
      </c>
      <c r="K116" s="118">
        <v>50</v>
      </c>
      <c r="L116" s="120"/>
      <c r="M116" s="218">
        <v>2015</v>
      </c>
      <c r="N116" s="118">
        <v>100</v>
      </c>
      <c r="O116" s="120"/>
      <c r="P116" s="218">
        <v>2015</v>
      </c>
      <c r="Q116" s="118">
        <v>100</v>
      </c>
      <c r="R116" s="120"/>
      <c r="S116" s="218">
        <v>2015</v>
      </c>
      <c r="T116" s="118">
        <v>0</v>
      </c>
      <c r="U116" s="120"/>
      <c r="V116" s="218">
        <v>2015</v>
      </c>
      <c r="W116" s="118">
        <v>100</v>
      </c>
      <c r="X116" s="122"/>
    </row>
    <row r="117" spans="1:81" ht="24.75" customHeight="1">
      <c r="A117" s="218">
        <v>2016</v>
      </c>
      <c r="B117" s="2">
        <f t="shared" si="17"/>
        <v>47.916666666666671</v>
      </c>
      <c r="C117" s="239"/>
      <c r="D117" s="218">
        <v>2016</v>
      </c>
      <c r="E117" s="49">
        <v>0</v>
      </c>
      <c r="F117" s="120"/>
      <c r="G117" s="218">
        <v>2016</v>
      </c>
      <c r="H117" s="118">
        <v>0</v>
      </c>
      <c r="I117" s="120"/>
      <c r="J117" s="218">
        <v>2016</v>
      </c>
      <c r="K117" s="118">
        <v>50</v>
      </c>
      <c r="L117" s="120"/>
      <c r="M117" s="218">
        <v>2016</v>
      </c>
      <c r="N117" s="118">
        <v>100</v>
      </c>
      <c r="O117" s="120"/>
      <c r="P117" s="218">
        <v>2016</v>
      </c>
      <c r="Q117" s="118">
        <v>100</v>
      </c>
      <c r="R117" s="120"/>
      <c r="S117" s="218">
        <v>2016</v>
      </c>
      <c r="T117" s="118">
        <v>0</v>
      </c>
      <c r="U117" s="120"/>
      <c r="V117" s="218">
        <v>2016</v>
      </c>
      <c r="W117" s="118">
        <v>100</v>
      </c>
      <c r="X117" s="122"/>
    </row>
    <row r="118" spans="1:81" ht="24.75" customHeight="1">
      <c r="A118" s="218">
        <v>2017</v>
      </c>
      <c r="B118" s="2">
        <f t="shared" si="17"/>
        <v>47.916666666666671</v>
      </c>
      <c r="C118" s="239"/>
      <c r="D118" s="218">
        <v>2017</v>
      </c>
      <c r="E118" s="49">
        <v>0</v>
      </c>
      <c r="F118" s="120"/>
      <c r="G118" s="218">
        <v>2017</v>
      </c>
      <c r="H118" s="118">
        <v>0</v>
      </c>
      <c r="I118" s="120"/>
      <c r="J118" s="218">
        <v>2017</v>
      </c>
      <c r="K118" s="118">
        <v>50</v>
      </c>
      <c r="L118" s="120"/>
      <c r="M118" s="218">
        <v>2017</v>
      </c>
      <c r="N118" s="118">
        <v>100</v>
      </c>
      <c r="O118" s="120"/>
      <c r="P118" s="218">
        <v>2017</v>
      </c>
      <c r="Q118" s="118">
        <v>100</v>
      </c>
      <c r="R118" s="120"/>
      <c r="S118" s="218">
        <v>2017</v>
      </c>
      <c r="T118" s="118">
        <v>0</v>
      </c>
      <c r="U118" s="120"/>
      <c r="V118" s="218">
        <v>2017</v>
      </c>
      <c r="W118" s="118">
        <v>100</v>
      </c>
      <c r="X118" s="122"/>
    </row>
    <row r="119" spans="1:81" ht="24.75" customHeight="1">
      <c r="A119" s="218">
        <v>2018</v>
      </c>
      <c r="B119" s="2">
        <f t="shared" si="17"/>
        <v>47.916666666666671</v>
      </c>
      <c r="C119" s="239"/>
      <c r="D119" s="218">
        <v>2018</v>
      </c>
      <c r="E119" s="49">
        <v>0</v>
      </c>
      <c r="F119" s="120"/>
      <c r="G119" s="218">
        <v>2018</v>
      </c>
      <c r="H119" s="118">
        <v>0</v>
      </c>
      <c r="I119" s="120" t="s">
        <v>3859</v>
      </c>
      <c r="J119" s="218">
        <v>2018</v>
      </c>
      <c r="K119" s="118">
        <v>50</v>
      </c>
      <c r="L119" s="120"/>
      <c r="M119" s="218">
        <v>2018</v>
      </c>
      <c r="N119" s="118">
        <v>100</v>
      </c>
      <c r="O119" s="120"/>
      <c r="P119" s="218">
        <v>2018</v>
      </c>
      <c r="Q119" s="118">
        <v>100</v>
      </c>
      <c r="R119" s="120"/>
      <c r="S119" s="218">
        <v>2018</v>
      </c>
      <c r="T119" s="118">
        <v>0</v>
      </c>
      <c r="U119" s="120" t="s">
        <v>1364</v>
      </c>
      <c r="V119" s="218">
        <v>2018</v>
      </c>
      <c r="W119" s="118">
        <v>100</v>
      </c>
      <c r="X119" s="122" t="s">
        <v>1363</v>
      </c>
    </row>
    <row r="120" spans="1:81" ht="24.75" customHeight="1">
      <c r="A120" s="218">
        <v>2019</v>
      </c>
      <c r="B120" s="2">
        <f t="shared" si="17"/>
        <v>47.916666666666671</v>
      </c>
      <c r="C120" s="239"/>
      <c r="D120" s="218">
        <v>2019</v>
      </c>
      <c r="E120" s="49">
        <v>0</v>
      </c>
      <c r="F120" s="120"/>
      <c r="G120" s="218">
        <v>2019</v>
      </c>
      <c r="H120" s="118">
        <v>0</v>
      </c>
      <c r="I120" s="120"/>
      <c r="J120" s="218">
        <v>2019</v>
      </c>
      <c r="K120" s="118">
        <v>50</v>
      </c>
      <c r="L120" s="120"/>
      <c r="M120" s="218">
        <v>2019</v>
      </c>
      <c r="N120" s="118">
        <v>100</v>
      </c>
      <c r="O120" s="120"/>
      <c r="P120" s="218">
        <v>2019</v>
      </c>
      <c r="Q120" s="118">
        <v>100</v>
      </c>
      <c r="R120" s="120"/>
      <c r="S120" s="218">
        <v>2019</v>
      </c>
      <c r="T120" s="118">
        <v>0</v>
      </c>
      <c r="U120" s="120"/>
      <c r="V120" s="218">
        <v>2019</v>
      </c>
      <c r="W120" s="118">
        <v>100</v>
      </c>
      <c r="X120" s="122"/>
    </row>
    <row r="121" spans="1:81" ht="24.75" customHeight="1"/>
    <row r="122" spans="1:81" ht="24.75" customHeight="1">
      <c r="A122" s="217" t="s">
        <v>114</v>
      </c>
      <c r="B122" s="643" t="s">
        <v>154</v>
      </c>
      <c r="C122" s="643"/>
      <c r="D122" s="643"/>
      <c r="E122" s="643"/>
      <c r="F122" s="643"/>
      <c r="G122" s="643"/>
      <c r="H122" s="643"/>
      <c r="I122" s="643"/>
      <c r="J122" s="643"/>
      <c r="K122" s="643"/>
      <c r="L122" s="643"/>
      <c r="M122" s="643"/>
      <c r="N122" s="643"/>
      <c r="O122" s="643"/>
      <c r="P122" s="643"/>
      <c r="Q122" s="643"/>
      <c r="R122" s="643"/>
      <c r="S122" s="643"/>
      <c r="T122" s="643"/>
      <c r="U122" s="643"/>
      <c r="V122" s="643"/>
      <c r="W122" s="643"/>
      <c r="X122" s="643"/>
      <c r="Y122" s="643"/>
      <c r="Z122" s="643"/>
      <c r="AA122" s="643"/>
    </row>
    <row r="123" spans="1:81" ht="24.75" customHeight="1">
      <c r="A123" s="217" t="s">
        <v>106</v>
      </c>
      <c r="B123" s="644" t="s">
        <v>55</v>
      </c>
      <c r="C123" s="644"/>
      <c r="D123" s="217" t="s">
        <v>106</v>
      </c>
      <c r="E123" s="641" t="s">
        <v>56</v>
      </c>
      <c r="F123" s="641"/>
      <c r="G123" s="217" t="s">
        <v>106</v>
      </c>
      <c r="H123" s="641" t="s">
        <v>57</v>
      </c>
      <c r="I123" s="641"/>
      <c r="J123" s="217" t="s">
        <v>106</v>
      </c>
      <c r="K123" s="641" t="s">
        <v>153</v>
      </c>
      <c r="L123" s="641"/>
      <c r="M123" s="217" t="s">
        <v>106</v>
      </c>
      <c r="N123" s="641"/>
      <c r="O123" s="641"/>
      <c r="P123" s="217" t="s">
        <v>106</v>
      </c>
      <c r="Q123" s="641"/>
      <c r="R123" s="641"/>
      <c r="S123" s="217" t="s">
        <v>106</v>
      </c>
      <c r="T123" s="641"/>
      <c r="U123" s="641"/>
      <c r="V123" s="217" t="s">
        <v>106</v>
      </c>
      <c r="W123" s="641"/>
      <c r="X123" s="641"/>
      <c r="Y123" s="217" t="s">
        <v>106</v>
      </c>
      <c r="Z123" s="641" t="s">
        <v>61</v>
      </c>
      <c r="AA123" s="641"/>
    </row>
    <row r="124" spans="1:81" ht="24.75" customHeight="1">
      <c r="A124" s="217" t="s">
        <v>105</v>
      </c>
      <c r="B124" s="633"/>
      <c r="C124" s="634"/>
      <c r="D124" s="217" t="s">
        <v>105</v>
      </c>
      <c r="E124" s="635"/>
      <c r="F124" s="636"/>
      <c r="G124" s="217" t="s">
        <v>105</v>
      </c>
      <c r="H124" s="640"/>
      <c r="I124" s="640"/>
      <c r="J124" s="217" t="s">
        <v>105</v>
      </c>
      <c r="K124" s="640"/>
      <c r="L124" s="640"/>
      <c r="M124" s="217" t="s">
        <v>105</v>
      </c>
      <c r="N124" s="640" t="s">
        <v>59</v>
      </c>
      <c r="O124" s="640"/>
      <c r="P124" s="217" t="s">
        <v>105</v>
      </c>
      <c r="Q124" s="640" t="s">
        <v>152</v>
      </c>
      <c r="R124" s="640"/>
      <c r="S124" s="217" t="s">
        <v>105</v>
      </c>
      <c r="T124" s="640" t="s">
        <v>60</v>
      </c>
      <c r="U124" s="640"/>
      <c r="V124" s="217" t="s">
        <v>105</v>
      </c>
      <c r="W124" s="640" t="s">
        <v>151</v>
      </c>
      <c r="X124" s="640"/>
      <c r="Y124" s="217" t="s">
        <v>105</v>
      </c>
      <c r="Z124" s="640"/>
      <c r="AA124" s="640"/>
    </row>
    <row r="125" spans="1:81" ht="24.75" customHeight="1">
      <c r="A125" s="218" t="s">
        <v>92</v>
      </c>
      <c r="B125" s="639" t="s">
        <v>150</v>
      </c>
      <c r="C125" s="639"/>
      <c r="D125" s="218" t="s">
        <v>92</v>
      </c>
      <c r="E125" s="639" t="s">
        <v>149</v>
      </c>
      <c r="F125" s="639"/>
      <c r="G125" s="218" t="s">
        <v>92</v>
      </c>
      <c r="H125" s="595" t="s">
        <v>1569</v>
      </c>
      <c r="I125" s="595"/>
      <c r="J125" s="218" t="s">
        <v>92</v>
      </c>
      <c r="K125" s="639" t="s">
        <v>148</v>
      </c>
      <c r="L125" s="639"/>
      <c r="M125" s="218" t="s">
        <v>92</v>
      </c>
      <c r="N125" s="639" t="s">
        <v>147</v>
      </c>
      <c r="O125" s="639"/>
      <c r="P125" s="218" t="s">
        <v>92</v>
      </c>
      <c r="Q125" s="639" t="s">
        <v>146</v>
      </c>
      <c r="R125" s="639"/>
      <c r="S125" s="218" t="s">
        <v>92</v>
      </c>
      <c r="T125" s="639" t="s">
        <v>145</v>
      </c>
      <c r="U125" s="639"/>
      <c r="V125" s="218" t="s">
        <v>92</v>
      </c>
      <c r="W125" s="639" t="s">
        <v>144</v>
      </c>
      <c r="X125" s="639"/>
      <c r="Y125" s="361" t="s">
        <v>92</v>
      </c>
      <c r="Z125" s="639" t="s">
        <v>143</v>
      </c>
      <c r="AA125" s="639"/>
    </row>
    <row r="126" spans="1:81" ht="24.75" customHeight="1">
      <c r="A126" s="218" t="s">
        <v>81</v>
      </c>
      <c r="B126" s="639" t="s">
        <v>90</v>
      </c>
      <c r="C126" s="639"/>
      <c r="D126" s="218" t="s">
        <v>81</v>
      </c>
      <c r="E126" s="645" t="s">
        <v>142</v>
      </c>
      <c r="F126" s="645"/>
      <c r="G126" s="218" t="s">
        <v>81</v>
      </c>
      <c r="H126" s="580" t="s">
        <v>1570</v>
      </c>
      <c r="I126" s="580"/>
      <c r="J126" s="218" t="s">
        <v>81</v>
      </c>
      <c r="K126" s="645" t="s">
        <v>141</v>
      </c>
      <c r="L126" s="645"/>
      <c r="M126" s="218" t="s">
        <v>81</v>
      </c>
      <c r="N126" s="645" t="s">
        <v>140</v>
      </c>
      <c r="O126" s="645"/>
      <c r="P126" s="218" t="s">
        <v>81</v>
      </c>
      <c r="Q126" s="645" t="s">
        <v>139</v>
      </c>
      <c r="R126" s="645"/>
      <c r="S126" s="218" t="s">
        <v>81</v>
      </c>
      <c r="T126" s="645" t="s">
        <v>138</v>
      </c>
      <c r="U126" s="645"/>
      <c r="V126" s="218" t="s">
        <v>81</v>
      </c>
      <c r="W126" s="645" t="s">
        <v>137</v>
      </c>
      <c r="X126" s="645"/>
      <c r="Y126" s="361" t="s">
        <v>81</v>
      </c>
      <c r="Z126" s="645" t="s">
        <v>136</v>
      </c>
      <c r="AA126" s="645"/>
    </row>
    <row r="127" spans="1:81" ht="24.75" customHeight="1">
      <c r="A127" s="218" t="s">
        <v>78</v>
      </c>
      <c r="B127" s="645" t="s">
        <v>79</v>
      </c>
      <c r="C127" s="645"/>
      <c r="D127" s="218" t="s">
        <v>78</v>
      </c>
      <c r="E127" s="639" t="s">
        <v>4519</v>
      </c>
      <c r="F127" s="639"/>
      <c r="G127" s="218" t="s">
        <v>78</v>
      </c>
      <c r="H127" s="580" t="s">
        <v>4367</v>
      </c>
      <c r="I127" s="580"/>
      <c r="J127" s="218" t="s">
        <v>78</v>
      </c>
      <c r="K127" s="645" t="s">
        <v>79</v>
      </c>
      <c r="L127" s="645"/>
      <c r="M127" s="218" t="s">
        <v>78</v>
      </c>
      <c r="N127" s="639" t="s">
        <v>4520</v>
      </c>
      <c r="O127" s="639"/>
      <c r="P127" s="218" t="s">
        <v>78</v>
      </c>
      <c r="Q127" s="639" t="s">
        <v>4521</v>
      </c>
      <c r="R127" s="639"/>
      <c r="S127" s="218" t="s">
        <v>78</v>
      </c>
      <c r="T127" s="639" t="s">
        <v>4522</v>
      </c>
      <c r="U127" s="639"/>
      <c r="V127" s="218" t="s">
        <v>78</v>
      </c>
      <c r="W127" s="639" t="s">
        <v>4523</v>
      </c>
      <c r="X127" s="639"/>
      <c r="Y127" s="361" t="s">
        <v>78</v>
      </c>
      <c r="Z127" s="595" t="s">
        <v>4372</v>
      </c>
      <c r="AA127" s="580"/>
    </row>
    <row r="128" spans="1:81" ht="24.75" customHeight="1">
      <c r="A128" s="218" t="s">
        <v>75</v>
      </c>
      <c r="B128" s="218" t="s">
        <v>74</v>
      </c>
      <c r="C128" s="218" t="s">
        <v>73</v>
      </c>
      <c r="D128" s="218" t="s">
        <v>75</v>
      </c>
      <c r="E128" s="218" t="s">
        <v>74</v>
      </c>
      <c r="F128" s="218" t="s">
        <v>73</v>
      </c>
      <c r="G128" s="218" t="s">
        <v>75</v>
      </c>
      <c r="H128" s="218" t="s">
        <v>74</v>
      </c>
      <c r="I128" s="218" t="s">
        <v>73</v>
      </c>
      <c r="J128" s="218" t="s">
        <v>75</v>
      </c>
      <c r="K128" s="218" t="s">
        <v>74</v>
      </c>
      <c r="L128" s="218" t="s">
        <v>73</v>
      </c>
      <c r="M128" s="218" t="s">
        <v>75</v>
      </c>
      <c r="N128" s="218" t="s">
        <v>74</v>
      </c>
      <c r="O128" s="218" t="s">
        <v>73</v>
      </c>
      <c r="P128" s="218" t="s">
        <v>75</v>
      </c>
      <c r="Q128" s="218" t="s">
        <v>74</v>
      </c>
      <c r="R128" s="218" t="s">
        <v>73</v>
      </c>
      <c r="S128" s="218" t="s">
        <v>75</v>
      </c>
      <c r="T128" s="218" t="s">
        <v>74</v>
      </c>
      <c r="U128" s="218" t="s">
        <v>73</v>
      </c>
      <c r="V128" s="218" t="s">
        <v>75</v>
      </c>
      <c r="W128" s="218" t="s">
        <v>74</v>
      </c>
      <c r="X128" s="218" t="s">
        <v>73</v>
      </c>
      <c r="Y128" s="361" t="s">
        <v>75</v>
      </c>
      <c r="Z128" s="361" t="s">
        <v>74</v>
      </c>
      <c r="AA128" s="361" t="s">
        <v>73</v>
      </c>
    </row>
    <row r="129" spans="1:81" s="117" customFormat="1" ht="24.75" customHeight="1">
      <c r="A129" s="361">
        <v>2007</v>
      </c>
      <c r="B129" s="2">
        <f t="shared" ref="B129:B135" si="18">AVERAGE(E129,H129,K129,Z129)</f>
        <v>25</v>
      </c>
      <c r="C129" s="380"/>
      <c r="D129" s="361">
        <v>2007</v>
      </c>
      <c r="E129" s="118">
        <v>0</v>
      </c>
      <c r="F129" s="380" t="s">
        <v>5010</v>
      </c>
      <c r="G129" s="361">
        <v>2007</v>
      </c>
      <c r="H129" s="118">
        <v>0</v>
      </c>
      <c r="I129" s="380"/>
      <c r="J129" s="361">
        <v>2007</v>
      </c>
      <c r="K129" s="245">
        <f t="shared" ref="K129:K135" si="19">AVERAGE(N129,Q129,T129,W129)</f>
        <v>0</v>
      </c>
      <c r="L129" s="380"/>
      <c r="M129" s="361">
        <v>2007</v>
      </c>
      <c r="N129" s="118">
        <v>0</v>
      </c>
      <c r="O129" s="380" t="s">
        <v>5011</v>
      </c>
      <c r="P129" s="361">
        <v>2007</v>
      </c>
      <c r="Q129" s="118">
        <v>0</v>
      </c>
      <c r="R129" s="380"/>
      <c r="S129" s="361">
        <v>2007</v>
      </c>
      <c r="T129" s="118">
        <v>0</v>
      </c>
      <c r="U129" s="380"/>
      <c r="V129" s="361">
        <v>2007</v>
      </c>
      <c r="W129" s="118">
        <v>0</v>
      </c>
      <c r="X129" s="380"/>
      <c r="Y129" s="361">
        <v>2007</v>
      </c>
      <c r="Z129" s="118">
        <v>100</v>
      </c>
      <c r="AA129" s="380"/>
      <c r="AB129" s="391"/>
      <c r="AC129" s="391"/>
      <c r="AD129" s="391"/>
      <c r="AE129" s="116"/>
      <c r="AF129" s="116"/>
      <c r="AG129" s="116"/>
      <c r="AH129" s="116"/>
      <c r="AI129" s="116"/>
      <c r="AJ129" s="116"/>
      <c r="AK129" s="116"/>
      <c r="AL129" s="116"/>
      <c r="AM129" s="116"/>
      <c r="AN129" s="116"/>
      <c r="AO129" s="116"/>
      <c r="AP129" s="116"/>
      <c r="AQ129" s="116"/>
      <c r="AR129" s="116"/>
      <c r="AS129" s="116"/>
      <c r="AT129" s="116"/>
      <c r="AU129" s="116"/>
      <c r="AV129" s="116"/>
      <c r="AW129" s="116"/>
      <c r="AX129" s="116"/>
      <c r="AY129" s="116"/>
      <c r="AZ129" s="116"/>
      <c r="BA129" s="116"/>
      <c r="BB129" s="116"/>
      <c r="BC129" s="116"/>
      <c r="BD129" s="116"/>
      <c r="BE129" s="116"/>
      <c r="BF129" s="116"/>
      <c r="BG129" s="116"/>
      <c r="BH129" s="116"/>
      <c r="BI129" s="116"/>
      <c r="BJ129" s="116"/>
      <c r="BK129" s="116"/>
      <c r="BL129" s="116"/>
      <c r="BM129" s="116"/>
      <c r="BN129" s="116"/>
      <c r="BO129" s="116"/>
      <c r="BP129" s="116"/>
      <c r="BQ129" s="116"/>
      <c r="BR129" s="116"/>
      <c r="BS129" s="116"/>
      <c r="BT129" s="116"/>
      <c r="BU129" s="116"/>
      <c r="BV129" s="116"/>
      <c r="BW129" s="116"/>
      <c r="BX129" s="116"/>
      <c r="BY129" s="116"/>
      <c r="BZ129" s="116"/>
      <c r="CA129" s="116"/>
      <c r="CB129" s="116"/>
      <c r="CC129" s="116"/>
    </row>
    <row r="130" spans="1:81" s="117" customFormat="1" ht="24.75" customHeight="1">
      <c r="A130" s="361">
        <v>2008</v>
      </c>
      <c r="B130" s="2">
        <f t="shared" si="18"/>
        <v>25</v>
      </c>
      <c r="C130" s="380"/>
      <c r="D130" s="361">
        <v>2008</v>
      </c>
      <c r="E130" s="118">
        <v>0</v>
      </c>
      <c r="F130" s="380"/>
      <c r="G130" s="361">
        <v>2008</v>
      </c>
      <c r="H130" s="118">
        <v>0</v>
      </c>
      <c r="I130" s="380"/>
      <c r="J130" s="361">
        <v>2008</v>
      </c>
      <c r="K130" s="245">
        <f t="shared" si="19"/>
        <v>0</v>
      </c>
      <c r="L130" s="380"/>
      <c r="M130" s="361">
        <v>2008</v>
      </c>
      <c r="N130" s="118">
        <v>0</v>
      </c>
      <c r="O130" s="380"/>
      <c r="P130" s="361">
        <v>2008</v>
      </c>
      <c r="Q130" s="118">
        <v>0</v>
      </c>
      <c r="R130" s="380"/>
      <c r="S130" s="361">
        <v>2008</v>
      </c>
      <c r="T130" s="118">
        <v>0</v>
      </c>
      <c r="U130" s="380"/>
      <c r="V130" s="361">
        <v>2008</v>
      </c>
      <c r="W130" s="118">
        <v>0</v>
      </c>
      <c r="X130" s="380"/>
      <c r="Y130" s="361">
        <v>2008</v>
      </c>
      <c r="Z130" s="118">
        <v>100</v>
      </c>
      <c r="AA130" s="380"/>
      <c r="AB130" s="391"/>
      <c r="AC130" s="391"/>
      <c r="AD130" s="391"/>
      <c r="AE130" s="116"/>
      <c r="AF130" s="116"/>
      <c r="AG130" s="116"/>
      <c r="AH130" s="116"/>
      <c r="AI130" s="116"/>
      <c r="AJ130" s="116"/>
      <c r="AK130" s="116"/>
      <c r="AL130" s="116"/>
      <c r="AM130" s="116"/>
      <c r="AN130" s="116"/>
      <c r="AO130" s="116"/>
      <c r="AP130" s="116"/>
      <c r="AQ130" s="116"/>
      <c r="AR130" s="116"/>
      <c r="AS130" s="116"/>
      <c r="AT130" s="116"/>
      <c r="AU130" s="116"/>
      <c r="AV130" s="116"/>
      <c r="AW130" s="116"/>
      <c r="AX130" s="116"/>
      <c r="AY130" s="116"/>
      <c r="AZ130" s="116"/>
      <c r="BA130" s="116"/>
      <c r="BB130" s="116"/>
      <c r="BC130" s="116"/>
      <c r="BD130" s="116"/>
      <c r="BE130" s="116"/>
      <c r="BF130" s="116"/>
      <c r="BG130" s="116"/>
      <c r="BH130" s="116"/>
      <c r="BI130" s="116"/>
      <c r="BJ130" s="116"/>
      <c r="BK130" s="116"/>
      <c r="BL130" s="116"/>
      <c r="BM130" s="116"/>
      <c r="BN130" s="116"/>
      <c r="BO130" s="116"/>
      <c r="BP130" s="116"/>
      <c r="BQ130" s="116"/>
      <c r="BR130" s="116"/>
      <c r="BS130" s="116"/>
      <c r="BT130" s="116"/>
      <c r="BU130" s="116"/>
      <c r="BV130" s="116"/>
      <c r="BW130" s="116"/>
      <c r="BX130" s="116"/>
      <c r="BY130" s="116"/>
      <c r="BZ130" s="116"/>
      <c r="CA130" s="116"/>
      <c r="CB130" s="116"/>
      <c r="CC130" s="116"/>
    </row>
    <row r="131" spans="1:81" s="117" customFormat="1" ht="24.75" customHeight="1">
      <c r="A131" s="361">
        <v>2009</v>
      </c>
      <c r="B131" s="2">
        <f t="shared" si="18"/>
        <v>25</v>
      </c>
      <c r="C131" s="380"/>
      <c r="D131" s="361">
        <v>2009</v>
      </c>
      <c r="E131" s="118">
        <v>0</v>
      </c>
      <c r="F131" s="380"/>
      <c r="G131" s="361">
        <v>2009</v>
      </c>
      <c r="H131" s="118">
        <v>0</v>
      </c>
      <c r="I131" s="380"/>
      <c r="J131" s="361">
        <v>2009</v>
      </c>
      <c r="K131" s="245">
        <f t="shared" si="19"/>
        <v>0</v>
      </c>
      <c r="L131" s="380"/>
      <c r="M131" s="361">
        <v>2009</v>
      </c>
      <c r="N131" s="118">
        <v>0</v>
      </c>
      <c r="O131" s="380"/>
      <c r="P131" s="361">
        <v>2009</v>
      </c>
      <c r="Q131" s="118">
        <v>0</v>
      </c>
      <c r="R131" s="380"/>
      <c r="S131" s="361">
        <v>2009</v>
      </c>
      <c r="T131" s="118">
        <v>0</v>
      </c>
      <c r="U131" s="380"/>
      <c r="V131" s="361">
        <v>2009</v>
      </c>
      <c r="W131" s="118">
        <v>0</v>
      </c>
      <c r="X131" s="380"/>
      <c r="Y131" s="361">
        <v>2009</v>
      </c>
      <c r="Z131" s="118">
        <v>100</v>
      </c>
      <c r="AA131" s="380"/>
      <c r="AB131" s="391"/>
      <c r="AC131" s="391"/>
      <c r="AD131" s="391"/>
      <c r="AE131" s="116"/>
      <c r="AF131" s="116"/>
      <c r="AG131" s="116"/>
      <c r="AH131" s="116"/>
      <c r="AI131" s="116"/>
      <c r="AJ131" s="116"/>
      <c r="AK131" s="116"/>
      <c r="AL131" s="116"/>
      <c r="AM131" s="116"/>
      <c r="AN131" s="116"/>
      <c r="AO131" s="116"/>
      <c r="AP131" s="116"/>
      <c r="AQ131" s="116"/>
      <c r="AR131" s="116"/>
      <c r="AS131" s="116"/>
      <c r="AT131" s="116"/>
      <c r="AU131" s="116"/>
      <c r="AV131" s="116"/>
      <c r="AW131" s="116"/>
      <c r="AX131" s="116"/>
      <c r="AY131" s="116"/>
      <c r="AZ131" s="116"/>
      <c r="BA131" s="116"/>
      <c r="BB131" s="116"/>
      <c r="BC131" s="116"/>
      <c r="BD131" s="116"/>
      <c r="BE131" s="116"/>
      <c r="BF131" s="116"/>
      <c r="BG131" s="116"/>
      <c r="BH131" s="116"/>
      <c r="BI131" s="116"/>
      <c r="BJ131" s="116"/>
      <c r="BK131" s="116"/>
      <c r="BL131" s="116"/>
      <c r="BM131" s="116"/>
      <c r="BN131" s="116"/>
      <c r="BO131" s="116"/>
      <c r="BP131" s="116"/>
      <c r="BQ131" s="116"/>
      <c r="BR131" s="116"/>
      <c r="BS131" s="116"/>
      <c r="BT131" s="116"/>
      <c r="BU131" s="116"/>
      <c r="BV131" s="116"/>
      <c r="BW131" s="116"/>
      <c r="BX131" s="116"/>
      <c r="BY131" s="116"/>
      <c r="BZ131" s="116"/>
      <c r="CA131" s="116"/>
      <c r="CB131" s="116"/>
      <c r="CC131" s="116"/>
    </row>
    <row r="132" spans="1:81" s="117" customFormat="1" ht="24.75" customHeight="1">
      <c r="A132" s="361">
        <v>2010</v>
      </c>
      <c r="B132" s="2">
        <f t="shared" si="18"/>
        <v>25</v>
      </c>
      <c r="C132" s="380"/>
      <c r="D132" s="361">
        <v>2010</v>
      </c>
      <c r="E132" s="118">
        <v>0</v>
      </c>
      <c r="F132" s="380" t="s">
        <v>5009</v>
      </c>
      <c r="G132" s="361">
        <v>2010</v>
      </c>
      <c r="H132" s="118">
        <v>0</v>
      </c>
      <c r="I132" s="380"/>
      <c r="J132" s="361">
        <v>2010</v>
      </c>
      <c r="K132" s="245">
        <f t="shared" si="19"/>
        <v>0</v>
      </c>
      <c r="L132" s="380"/>
      <c r="M132" s="361">
        <v>2010</v>
      </c>
      <c r="N132" s="118">
        <v>0</v>
      </c>
      <c r="O132" s="380"/>
      <c r="P132" s="361">
        <v>2010</v>
      </c>
      <c r="Q132" s="118">
        <v>0</v>
      </c>
      <c r="R132" s="380"/>
      <c r="S132" s="361">
        <v>2010</v>
      </c>
      <c r="T132" s="118">
        <v>0</v>
      </c>
      <c r="U132" s="380"/>
      <c r="V132" s="361">
        <v>2010</v>
      </c>
      <c r="W132" s="118">
        <v>0</v>
      </c>
      <c r="X132" s="380"/>
      <c r="Y132" s="361">
        <v>2010</v>
      </c>
      <c r="Z132" s="118">
        <v>100</v>
      </c>
      <c r="AA132" s="380"/>
      <c r="AB132" s="391"/>
      <c r="AC132" s="391"/>
      <c r="AD132" s="391"/>
      <c r="AE132" s="116"/>
      <c r="AF132" s="116"/>
      <c r="AG132" s="116"/>
      <c r="AH132" s="116"/>
      <c r="AI132" s="116"/>
      <c r="AJ132" s="116"/>
      <c r="AK132" s="116"/>
      <c r="AL132" s="116"/>
      <c r="AM132" s="116"/>
      <c r="AN132" s="116"/>
      <c r="AO132" s="116"/>
      <c r="AP132" s="116"/>
      <c r="AQ132" s="116"/>
      <c r="AR132" s="116"/>
      <c r="AS132" s="116"/>
      <c r="AT132" s="116"/>
      <c r="AU132" s="116"/>
      <c r="AV132" s="116"/>
      <c r="AW132" s="116"/>
      <c r="AX132" s="116"/>
      <c r="AY132" s="116"/>
      <c r="AZ132" s="116"/>
      <c r="BA132" s="116"/>
      <c r="BB132" s="116"/>
      <c r="BC132" s="116"/>
      <c r="BD132" s="116"/>
      <c r="BE132" s="116"/>
      <c r="BF132" s="116"/>
      <c r="BG132" s="116"/>
      <c r="BH132" s="116"/>
      <c r="BI132" s="116"/>
      <c r="BJ132" s="116"/>
      <c r="BK132" s="116"/>
      <c r="BL132" s="116"/>
      <c r="BM132" s="116"/>
      <c r="BN132" s="116"/>
      <c r="BO132" s="116"/>
      <c r="BP132" s="116"/>
      <c r="BQ132" s="116"/>
      <c r="BR132" s="116"/>
      <c r="BS132" s="116"/>
      <c r="BT132" s="116"/>
      <c r="BU132" s="116"/>
      <c r="BV132" s="116"/>
      <c r="BW132" s="116"/>
      <c r="BX132" s="116"/>
      <c r="BY132" s="116"/>
      <c r="BZ132" s="116"/>
      <c r="CA132" s="116"/>
      <c r="CB132" s="116"/>
      <c r="CC132" s="116"/>
    </row>
    <row r="133" spans="1:81" s="117" customFormat="1" ht="24.75" customHeight="1">
      <c r="A133" s="361">
        <v>2011</v>
      </c>
      <c r="B133" s="2">
        <f t="shared" si="18"/>
        <v>25</v>
      </c>
      <c r="C133" s="380"/>
      <c r="D133" s="361">
        <v>2011</v>
      </c>
      <c r="E133" s="118">
        <v>0</v>
      </c>
      <c r="F133" s="380"/>
      <c r="G133" s="361">
        <v>2011</v>
      </c>
      <c r="H133" s="118">
        <v>0</v>
      </c>
      <c r="I133" s="380"/>
      <c r="J133" s="361">
        <v>2011</v>
      </c>
      <c r="K133" s="245">
        <f t="shared" si="19"/>
        <v>0</v>
      </c>
      <c r="L133" s="380"/>
      <c r="M133" s="361">
        <v>2011</v>
      </c>
      <c r="N133" s="118">
        <v>0</v>
      </c>
      <c r="O133" s="380"/>
      <c r="P133" s="361">
        <v>2011</v>
      </c>
      <c r="Q133" s="118">
        <v>0</v>
      </c>
      <c r="R133" s="380"/>
      <c r="S133" s="361">
        <v>2011</v>
      </c>
      <c r="T133" s="118">
        <v>0</v>
      </c>
      <c r="U133" s="380"/>
      <c r="V133" s="361">
        <v>2011</v>
      </c>
      <c r="W133" s="118">
        <v>0</v>
      </c>
      <c r="X133" s="380"/>
      <c r="Y133" s="361">
        <v>2011</v>
      </c>
      <c r="Z133" s="118">
        <v>100</v>
      </c>
      <c r="AA133" s="380"/>
      <c r="AB133" s="391"/>
      <c r="AC133" s="391"/>
      <c r="AD133" s="391"/>
      <c r="AE133" s="116"/>
      <c r="AF133" s="116"/>
      <c r="AG133" s="116"/>
      <c r="AH133" s="116"/>
      <c r="AI133" s="116"/>
      <c r="AJ133" s="116"/>
      <c r="AK133" s="116"/>
      <c r="AL133" s="116"/>
      <c r="AM133" s="116"/>
      <c r="AN133" s="116"/>
      <c r="AO133" s="116"/>
      <c r="AP133" s="116"/>
      <c r="AQ133" s="116"/>
      <c r="AR133" s="116"/>
      <c r="AS133" s="116"/>
      <c r="AT133" s="116"/>
      <c r="AU133" s="116"/>
      <c r="AV133" s="116"/>
      <c r="AW133" s="116"/>
      <c r="AX133" s="116"/>
      <c r="AY133" s="116"/>
      <c r="AZ133" s="116"/>
      <c r="BA133" s="116"/>
      <c r="BB133" s="116"/>
      <c r="BC133" s="116"/>
      <c r="BD133" s="116"/>
      <c r="BE133" s="116"/>
      <c r="BF133" s="116"/>
      <c r="BG133" s="116"/>
      <c r="BH133" s="116"/>
      <c r="BI133" s="116"/>
      <c r="BJ133" s="116"/>
      <c r="BK133" s="116"/>
      <c r="BL133" s="116"/>
      <c r="BM133" s="116"/>
      <c r="BN133" s="116"/>
      <c r="BO133" s="116"/>
      <c r="BP133" s="116"/>
      <c r="BQ133" s="116"/>
      <c r="BR133" s="116"/>
      <c r="BS133" s="116"/>
      <c r="BT133" s="116"/>
      <c r="BU133" s="116"/>
      <c r="BV133" s="116"/>
      <c r="BW133" s="116"/>
      <c r="BX133" s="116"/>
      <c r="BY133" s="116"/>
      <c r="BZ133" s="116"/>
      <c r="CA133" s="116"/>
      <c r="CB133" s="116"/>
      <c r="CC133" s="116"/>
    </row>
    <row r="134" spans="1:81" s="117" customFormat="1" ht="24.75" customHeight="1">
      <c r="A134" s="361">
        <v>2012</v>
      </c>
      <c r="B134" s="2">
        <f t="shared" si="18"/>
        <v>25</v>
      </c>
      <c r="C134" s="380"/>
      <c r="D134" s="361">
        <v>2012</v>
      </c>
      <c r="E134" s="118">
        <v>0</v>
      </c>
      <c r="F134" s="380"/>
      <c r="G134" s="361">
        <v>2012</v>
      </c>
      <c r="H134" s="118">
        <v>0</v>
      </c>
      <c r="I134" s="380"/>
      <c r="J134" s="361">
        <v>2012</v>
      </c>
      <c r="K134" s="245">
        <f t="shared" si="19"/>
        <v>0</v>
      </c>
      <c r="L134" s="380"/>
      <c r="M134" s="361">
        <v>2012</v>
      </c>
      <c r="N134" s="118">
        <v>0</v>
      </c>
      <c r="O134" s="380"/>
      <c r="P134" s="361">
        <v>2012</v>
      </c>
      <c r="Q134" s="118">
        <v>0</v>
      </c>
      <c r="R134" s="380"/>
      <c r="S134" s="361">
        <v>2012</v>
      </c>
      <c r="T134" s="118">
        <v>0</v>
      </c>
      <c r="U134" s="380"/>
      <c r="V134" s="361">
        <v>2012</v>
      </c>
      <c r="W134" s="118">
        <v>0</v>
      </c>
      <c r="X134" s="380"/>
      <c r="Y134" s="361">
        <v>2012</v>
      </c>
      <c r="Z134" s="118">
        <v>100</v>
      </c>
      <c r="AA134" s="380"/>
      <c r="AB134" s="391"/>
      <c r="AC134" s="391"/>
      <c r="AD134" s="391"/>
      <c r="AE134" s="116"/>
      <c r="AF134" s="116"/>
      <c r="AG134" s="116"/>
      <c r="AH134" s="116"/>
      <c r="AI134" s="116"/>
      <c r="AJ134" s="116"/>
      <c r="AK134" s="116"/>
      <c r="AL134" s="116"/>
      <c r="AM134" s="116"/>
      <c r="AN134" s="116"/>
      <c r="AO134" s="116"/>
      <c r="AP134" s="116"/>
      <c r="AQ134" s="116"/>
      <c r="AR134" s="116"/>
      <c r="AS134" s="116"/>
      <c r="AT134" s="116"/>
      <c r="AU134" s="116"/>
      <c r="AV134" s="116"/>
      <c r="AW134" s="116"/>
      <c r="AX134" s="116"/>
      <c r="AY134" s="116"/>
      <c r="AZ134" s="116"/>
      <c r="BA134" s="116"/>
      <c r="BB134" s="116"/>
      <c r="BC134" s="116"/>
      <c r="BD134" s="116"/>
      <c r="BE134" s="116"/>
      <c r="BF134" s="116"/>
      <c r="BG134" s="116"/>
      <c r="BH134" s="116"/>
      <c r="BI134" s="116"/>
      <c r="BJ134" s="116"/>
      <c r="BK134" s="116"/>
      <c r="BL134" s="116"/>
      <c r="BM134" s="116"/>
      <c r="BN134" s="116"/>
      <c r="BO134" s="116"/>
      <c r="BP134" s="116"/>
      <c r="BQ134" s="116"/>
      <c r="BR134" s="116"/>
      <c r="BS134" s="116"/>
      <c r="BT134" s="116"/>
      <c r="BU134" s="116"/>
      <c r="BV134" s="116"/>
      <c r="BW134" s="116"/>
      <c r="BX134" s="116"/>
      <c r="BY134" s="116"/>
      <c r="BZ134" s="116"/>
      <c r="CA134" s="116"/>
      <c r="CB134" s="116"/>
      <c r="CC134" s="116"/>
    </row>
    <row r="135" spans="1:81" s="117" customFormat="1" ht="24.75" customHeight="1">
      <c r="A135" s="361">
        <v>2013</v>
      </c>
      <c r="B135" s="2">
        <f t="shared" si="18"/>
        <v>25</v>
      </c>
      <c r="C135" s="380"/>
      <c r="D135" s="361">
        <v>2013</v>
      </c>
      <c r="E135" s="118">
        <v>0</v>
      </c>
      <c r="F135" s="380"/>
      <c r="G135" s="361">
        <v>2013</v>
      </c>
      <c r="H135" s="118">
        <v>0</v>
      </c>
      <c r="I135" s="380"/>
      <c r="J135" s="361">
        <v>2013</v>
      </c>
      <c r="K135" s="245">
        <f t="shared" si="19"/>
        <v>0</v>
      </c>
      <c r="L135" s="380"/>
      <c r="M135" s="361">
        <v>2013</v>
      </c>
      <c r="N135" s="118">
        <v>0</v>
      </c>
      <c r="O135" s="380"/>
      <c r="P135" s="361">
        <v>2013</v>
      </c>
      <c r="Q135" s="118">
        <v>0</v>
      </c>
      <c r="R135" s="380" t="s">
        <v>5012</v>
      </c>
      <c r="S135" s="361">
        <v>2013</v>
      </c>
      <c r="T135" s="118">
        <v>0</v>
      </c>
      <c r="U135" s="380" t="s">
        <v>5013</v>
      </c>
      <c r="V135" s="361">
        <v>2013</v>
      </c>
      <c r="W135" s="118">
        <v>0</v>
      </c>
      <c r="X135" s="380" t="s">
        <v>5014</v>
      </c>
      <c r="Y135" s="361">
        <v>2013</v>
      </c>
      <c r="Z135" s="118">
        <v>100</v>
      </c>
      <c r="AA135" s="380"/>
      <c r="AB135" s="391"/>
      <c r="AC135" s="391"/>
      <c r="AD135" s="391"/>
      <c r="AE135" s="116"/>
      <c r="AF135" s="116"/>
      <c r="AG135" s="116"/>
      <c r="AH135" s="116"/>
      <c r="AI135" s="116"/>
      <c r="AJ135" s="116"/>
      <c r="AK135" s="116"/>
      <c r="AL135" s="116"/>
      <c r="AM135" s="116"/>
      <c r="AN135" s="116"/>
      <c r="AO135" s="116"/>
      <c r="AP135" s="116"/>
      <c r="AQ135" s="116"/>
      <c r="AR135" s="116"/>
      <c r="AS135" s="116"/>
      <c r="AT135" s="116"/>
      <c r="AU135" s="116"/>
      <c r="AV135" s="116"/>
      <c r="AW135" s="116"/>
      <c r="AX135" s="116"/>
      <c r="AY135" s="116"/>
      <c r="AZ135" s="116"/>
      <c r="BA135" s="116"/>
      <c r="BB135" s="116"/>
      <c r="BC135" s="116"/>
      <c r="BD135" s="116"/>
      <c r="BE135" s="116"/>
      <c r="BF135" s="116"/>
      <c r="BG135" s="116"/>
      <c r="BH135" s="116"/>
      <c r="BI135" s="116"/>
      <c r="BJ135" s="116"/>
      <c r="BK135" s="116"/>
      <c r="BL135" s="116"/>
      <c r="BM135" s="116"/>
      <c r="BN135" s="116"/>
      <c r="BO135" s="116"/>
      <c r="BP135" s="116"/>
      <c r="BQ135" s="116"/>
      <c r="BR135" s="116"/>
      <c r="BS135" s="116"/>
      <c r="BT135" s="116"/>
      <c r="BU135" s="116"/>
      <c r="BV135" s="116"/>
      <c r="BW135" s="116"/>
      <c r="BX135" s="116"/>
      <c r="BY135" s="116"/>
      <c r="BZ135" s="116"/>
      <c r="CA135" s="116"/>
      <c r="CB135" s="116"/>
      <c r="CC135" s="116"/>
    </row>
    <row r="136" spans="1:81" ht="24.75" customHeight="1">
      <c r="A136" s="218">
        <v>2014</v>
      </c>
      <c r="B136" s="2">
        <f t="shared" ref="B136:B141" si="20">AVERAGE(E136,H136,K136,Z136)</f>
        <v>25</v>
      </c>
      <c r="C136" s="239"/>
      <c r="D136" s="218">
        <v>2014</v>
      </c>
      <c r="E136" s="118">
        <v>0</v>
      </c>
      <c r="F136" s="120" t="s">
        <v>3860</v>
      </c>
      <c r="G136" s="218">
        <v>2014</v>
      </c>
      <c r="H136" s="118">
        <v>0</v>
      </c>
      <c r="I136" s="119" t="s">
        <v>1362</v>
      </c>
      <c r="J136" s="218">
        <v>2014</v>
      </c>
      <c r="K136" s="245">
        <f t="shared" ref="K136:K141" si="21">AVERAGE(N136,Q136,T136,W136)</f>
        <v>0</v>
      </c>
      <c r="L136" s="118"/>
      <c r="M136" s="218">
        <v>2014</v>
      </c>
      <c r="N136" s="118">
        <v>0</v>
      </c>
      <c r="O136" s="119" t="s">
        <v>3861</v>
      </c>
      <c r="P136" s="218">
        <v>2014</v>
      </c>
      <c r="Q136" s="118">
        <v>0</v>
      </c>
      <c r="R136" s="119" t="s">
        <v>1361</v>
      </c>
      <c r="S136" s="218">
        <v>2014</v>
      </c>
      <c r="T136" s="118">
        <v>0</v>
      </c>
      <c r="U136" s="120" t="s">
        <v>3862</v>
      </c>
      <c r="V136" s="218">
        <v>2014</v>
      </c>
      <c r="W136" s="118">
        <v>0</v>
      </c>
      <c r="X136" s="119" t="s">
        <v>1360</v>
      </c>
      <c r="Y136" s="361">
        <v>2014</v>
      </c>
      <c r="Z136" s="118">
        <v>100</v>
      </c>
      <c r="AA136" s="122" t="s">
        <v>3863</v>
      </c>
    </row>
    <row r="137" spans="1:81" ht="24.75" customHeight="1">
      <c r="A137" s="218">
        <v>2015</v>
      </c>
      <c r="B137" s="2">
        <f t="shared" si="20"/>
        <v>25</v>
      </c>
      <c r="C137" s="239"/>
      <c r="D137" s="218">
        <v>2015</v>
      </c>
      <c r="E137" s="118">
        <v>0</v>
      </c>
      <c r="F137" s="120"/>
      <c r="G137" s="218">
        <v>2015</v>
      </c>
      <c r="H137" s="118">
        <v>0</v>
      </c>
      <c r="I137" s="120"/>
      <c r="J137" s="218">
        <v>2015</v>
      </c>
      <c r="K137" s="245">
        <f t="shared" si="21"/>
        <v>0</v>
      </c>
      <c r="L137" s="118"/>
      <c r="M137" s="218">
        <v>2015</v>
      </c>
      <c r="N137" s="118">
        <v>0</v>
      </c>
      <c r="O137" s="120"/>
      <c r="P137" s="218">
        <v>2015</v>
      </c>
      <c r="Q137" s="118">
        <v>0</v>
      </c>
      <c r="R137" s="120"/>
      <c r="S137" s="218">
        <v>2015</v>
      </c>
      <c r="T137" s="118">
        <v>0</v>
      </c>
      <c r="U137" s="120"/>
      <c r="V137" s="218">
        <v>2015</v>
      </c>
      <c r="W137" s="118">
        <v>0</v>
      </c>
      <c r="X137" s="120"/>
      <c r="Y137" s="361">
        <v>2015</v>
      </c>
      <c r="Z137" s="118">
        <v>100</v>
      </c>
      <c r="AA137" s="122"/>
    </row>
    <row r="138" spans="1:81" ht="24.75" customHeight="1">
      <c r="A138" s="218">
        <v>2016</v>
      </c>
      <c r="B138" s="2">
        <f t="shared" si="20"/>
        <v>25</v>
      </c>
      <c r="C138" s="239"/>
      <c r="D138" s="218">
        <v>2016</v>
      </c>
      <c r="E138" s="118">
        <v>0</v>
      </c>
      <c r="F138" s="120"/>
      <c r="G138" s="218">
        <v>2016</v>
      </c>
      <c r="H138" s="118">
        <v>0</v>
      </c>
      <c r="I138" s="120"/>
      <c r="J138" s="218">
        <v>2016</v>
      </c>
      <c r="K138" s="245">
        <f t="shared" si="21"/>
        <v>0</v>
      </c>
      <c r="L138" s="118"/>
      <c r="M138" s="218">
        <v>2016</v>
      </c>
      <c r="N138" s="118">
        <v>0</v>
      </c>
      <c r="O138" s="120"/>
      <c r="P138" s="218">
        <v>2016</v>
      </c>
      <c r="Q138" s="118">
        <v>0</v>
      </c>
      <c r="R138" s="120"/>
      <c r="S138" s="218">
        <v>2016</v>
      </c>
      <c r="T138" s="118">
        <v>0</v>
      </c>
      <c r="U138" s="120"/>
      <c r="V138" s="218">
        <v>2016</v>
      </c>
      <c r="W138" s="118">
        <v>0</v>
      </c>
      <c r="X138" s="120"/>
      <c r="Y138" s="361">
        <v>2016</v>
      </c>
      <c r="Z138" s="118">
        <v>100</v>
      </c>
      <c r="AA138" s="122"/>
    </row>
    <row r="139" spans="1:81" ht="24.75" customHeight="1">
      <c r="A139" s="218">
        <v>2017</v>
      </c>
      <c r="B139" s="2">
        <f t="shared" si="20"/>
        <v>25</v>
      </c>
      <c r="C139" s="239"/>
      <c r="D139" s="218">
        <v>2017</v>
      </c>
      <c r="E139" s="118">
        <v>0</v>
      </c>
      <c r="F139" s="120" t="s">
        <v>2182</v>
      </c>
      <c r="G139" s="218">
        <v>2017</v>
      </c>
      <c r="H139" s="118">
        <v>0</v>
      </c>
      <c r="I139" s="120" t="s">
        <v>4524</v>
      </c>
      <c r="J139" s="218">
        <v>2017</v>
      </c>
      <c r="K139" s="245">
        <f t="shared" si="21"/>
        <v>0</v>
      </c>
      <c r="L139" s="118"/>
      <c r="M139" s="218">
        <v>2017</v>
      </c>
      <c r="N139" s="118">
        <v>0</v>
      </c>
      <c r="O139" s="120"/>
      <c r="P139" s="218">
        <v>2017</v>
      </c>
      <c r="Q139" s="118">
        <v>0</v>
      </c>
      <c r="R139" s="120"/>
      <c r="S139" s="218">
        <v>2017</v>
      </c>
      <c r="T139" s="118">
        <v>0</v>
      </c>
      <c r="U139" s="120"/>
      <c r="V139" s="218">
        <v>2017</v>
      </c>
      <c r="W139" s="118">
        <v>0</v>
      </c>
      <c r="X139" s="120"/>
      <c r="Y139" s="361">
        <v>2017</v>
      </c>
      <c r="Z139" s="118">
        <v>100</v>
      </c>
      <c r="AA139" s="122"/>
    </row>
    <row r="140" spans="1:81" ht="24.75" customHeight="1">
      <c r="A140" s="218">
        <v>2018</v>
      </c>
      <c r="B140" s="2">
        <f t="shared" si="20"/>
        <v>28.125</v>
      </c>
      <c r="C140" s="239"/>
      <c r="D140" s="218">
        <v>2018</v>
      </c>
      <c r="E140" s="118">
        <v>0</v>
      </c>
      <c r="F140" s="120"/>
      <c r="G140" s="218">
        <v>2018</v>
      </c>
      <c r="H140" s="118">
        <v>0</v>
      </c>
      <c r="I140" s="120"/>
      <c r="J140" s="218">
        <v>2018</v>
      </c>
      <c r="K140" s="245">
        <f t="shared" si="21"/>
        <v>12.5</v>
      </c>
      <c r="L140" s="118"/>
      <c r="M140" s="218">
        <v>2018</v>
      </c>
      <c r="N140" s="118">
        <v>50</v>
      </c>
      <c r="O140" s="120" t="s">
        <v>1359</v>
      </c>
      <c r="P140" s="218">
        <v>2018</v>
      </c>
      <c r="Q140" s="118">
        <v>0</v>
      </c>
      <c r="R140" s="120" t="s">
        <v>3864</v>
      </c>
      <c r="S140" s="218">
        <v>2018</v>
      </c>
      <c r="T140" s="118">
        <v>0</v>
      </c>
      <c r="U140" s="120"/>
      <c r="V140" s="218">
        <v>2018</v>
      </c>
      <c r="W140" s="118">
        <v>0</v>
      </c>
      <c r="X140" s="120"/>
      <c r="Y140" s="361">
        <v>2018</v>
      </c>
      <c r="Z140" s="118">
        <v>100</v>
      </c>
      <c r="AA140" s="122"/>
    </row>
    <row r="141" spans="1:81" ht="24.75" customHeight="1">
      <c r="A141" s="218">
        <v>2019</v>
      </c>
      <c r="B141" s="2">
        <f t="shared" si="20"/>
        <v>28.125</v>
      </c>
      <c r="C141" s="239"/>
      <c r="D141" s="218">
        <v>2019</v>
      </c>
      <c r="E141" s="118">
        <v>0</v>
      </c>
      <c r="F141" s="120"/>
      <c r="G141" s="218">
        <v>2019</v>
      </c>
      <c r="H141" s="118">
        <v>0</v>
      </c>
      <c r="I141" s="120"/>
      <c r="J141" s="218">
        <v>2019</v>
      </c>
      <c r="K141" s="245">
        <f t="shared" si="21"/>
        <v>12.5</v>
      </c>
      <c r="L141" s="118"/>
      <c r="M141" s="218">
        <v>2019</v>
      </c>
      <c r="N141" s="118">
        <v>50</v>
      </c>
      <c r="O141" s="120"/>
      <c r="P141" s="218">
        <v>2019</v>
      </c>
      <c r="Q141" s="118">
        <v>0</v>
      </c>
      <c r="R141" s="120"/>
      <c r="S141" s="218">
        <v>2019</v>
      </c>
      <c r="T141" s="118">
        <v>0</v>
      </c>
      <c r="U141" s="120"/>
      <c r="V141" s="218">
        <v>2019</v>
      </c>
      <c r="W141" s="118">
        <v>0</v>
      </c>
      <c r="X141" s="120"/>
      <c r="Y141" s="361">
        <v>2019</v>
      </c>
      <c r="Z141" s="118">
        <v>100</v>
      </c>
      <c r="AA141" s="122"/>
    </row>
    <row r="142" spans="1:81" ht="24.75" customHeight="1"/>
    <row r="143" spans="1:81" ht="24.75" customHeight="1">
      <c r="A143" s="217" t="s">
        <v>114</v>
      </c>
      <c r="B143" s="643" t="s">
        <v>135</v>
      </c>
      <c r="C143" s="643"/>
      <c r="D143" s="643"/>
      <c r="E143" s="643"/>
      <c r="F143" s="643"/>
      <c r="G143" s="643"/>
      <c r="H143" s="643"/>
      <c r="I143" s="643"/>
      <c r="J143" s="643"/>
      <c r="K143" s="643"/>
      <c r="L143" s="643"/>
      <c r="M143" s="643"/>
      <c r="N143" s="643"/>
      <c r="O143" s="643"/>
      <c r="P143" s="643"/>
      <c r="Q143" s="643"/>
      <c r="R143" s="643"/>
      <c r="S143" s="643"/>
      <c r="T143" s="643"/>
      <c r="U143" s="643"/>
      <c r="V143" s="643"/>
      <c r="W143" s="643"/>
      <c r="X143" s="643"/>
      <c r="Y143" s="643"/>
      <c r="Z143" s="643"/>
      <c r="AA143" s="643"/>
      <c r="AB143" s="643"/>
      <c r="AC143" s="643"/>
      <c r="AD143" s="643"/>
      <c r="AE143" s="643"/>
      <c r="AF143" s="643"/>
      <c r="AG143" s="643"/>
    </row>
    <row r="144" spans="1:81" ht="24.75" customHeight="1">
      <c r="A144" s="217" t="s">
        <v>106</v>
      </c>
      <c r="B144" s="644" t="s">
        <v>62</v>
      </c>
      <c r="C144" s="644"/>
      <c r="D144" s="217" t="s">
        <v>106</v>
      </c>
      <c r="E144" s="641" t="s">
        <v>63</v>
      </c>
      <c r="F144" s="641"/>
      <c r="G144" s="217" t="s">
        <v>106</v>
      </c>
      <c r="H144" s="641" t="s">
        <v>64</v>
      </c>
      <c r="I144" s="641"/>
      <c r="J144" s="217" t="s">
        <v>106</v>
      </c>
      <c r="K144" s="641"/>
      <c r="L144" s="641"/>
      <c r="M144" s="217" t="s">
        <v>106</v>
      </c>
      <c r="N144" s="641"/>
      <c r="O144" s="641"/>
      <c r="P144" s="217" t="s">
        <v>106</v>
      </c>
      <c r="Q144" s="641"/>
      <c r="R144" s="641"/>
      <c r="S144" s="217" t="s">
        <v>106</v>
      </c>
      <c r="T144" s="641"/>
      <c r="U144" s="641"/>
      <c r="V144" s="217" t="s">
        <v>106</v>
      </c>
      <c r="W144" s="635" t="s">
        <v>487</v>
      </c>
      <c r="X144" s="636"/>
      <c r="Y144" s="217" t="s">
        <v>106</v>
      </c>
      <c r="Z144" s="641" t="s">
        <v>69</v>
      </c>
      <c r="AA144" s="641"/>
      <c r="AB144" s="217" t="s">
        <v>106</v>
      </c>
      <c r="AC144" s="641" t="s">
        <v>70</v>
      </c>
      <c r="AD144" s="641"/>
      <c r="AE144" s="217" t="s">
        <v>106</v>
      </c>
      <c r="AF144" s="641" t="s">
        <v>71</v>
      </c>
      <c r="AG144" s="641"/>
    </row>
    <row r="145" spans="1:81" ht="24.75" customHeight="1">
      <c r="A145" s="217" t="s">
        <v>105</v>
      </c>
      <c r="B145" s="633"/>
      <c r="C145" s="634"/>
      <c r="D145" s="217" t="s">
        <v>105</v>
      </c>
      <c r="E145" s="635"/>
      <c r="F145" s="636"/>
      <c r="G145" s="217" t="s">
        <v>105</v>
      </c>
      <c r="H145" s="640"/>
      <c r="I145" s="640"/>
      <c r="J145" s="217" t="s">
        <v>105</v>
      </c>
      <c r="K145" s="640" t="s">
        <v>65</v>
      </c>
      <c r="L145" s="640"/>
      <c r="M145" s="217" t="s">
        <v>105</v>
      </c>
      <c r="N145" s="640" t="s">
        <v>66</v>
      </c>
      <c r="O145" s="640"/>
      <c r="P145" s="217" t="s">
        <v>105</v>
      </c>
      <c r="Q145" s="640" t="s">
        <v>67</v>
      </c>
      <c r="R145" s="640"/>
      <c r="S145" s="217" t="s">
        <v>105</v>
      </c>
      <c r="T145" s="640" t="s">
        <v>68</v>
      </c>
      <c r="U145" s="640"/>
      <c r="V145" s="217" t="s">
        <v>105</v>
      </c>
      <c r="W145" s="651"/>
      <c r="X145" s="652"/>
      <c r="Y145" s="217" t="s">
        <v>105</v>
      </c>
      <c r="Z145" s="640"/>
      <c r="AA145" s="640"/>
      <c r="AB145" s="217" t="s">
        <v>105</v>
      </c>
      <c r="AC145" s="640"/>
      <c r="AD145" s="640"/>
      <c r="AE145" s="217" t="s">
        <v>105</v>
      </c>
      <c r="AF145" s="640"/>
      <c r="AG145" s="640"/>
    </row>
    <row r="146" spans="1:81" ht="24.75" customHeight="1">
      <c r="A146" s="218" t="s">
        <v>92</v>
      </c>
      <c r="B146" s="639" t="s">
        <v>134</v>
      </c>
      <c r="C146" s="639"/>
      <c r="D146" s="218" t="s">
        <v>92</v>
      </c>
      <c r="E146" s="639" t="s">
        <v>133</v>
      </c>
      <c r="F146" s="639"/>
      <c r="G146" s="218" t="s">
        <v>92</v>
      </c>
      <c r="H146" s="639" t="s">
        <v>132</v>
      </c>
      <c r="I146" s="639"/>
      <c r="J146" s="218" t="s">
        <v>92</v>
      </c>
      <c r="K146" s="639" t="s">
        <v>131</v>
      </c>
      <c r="L146" s="639"/>
      <c r="M146" s="218" t="s">
        <v>92</v>
      </c>
      <c r="N146" s="639" t="s">
        <v>130</v>
      </c>
      <c r="O146" s="639"/>
      <c r="P146" s="218" t="s">
        <v>92</v>
      </c>
      <c r="Q146" s="639" t="s">
        <v>129</v>
      </c>
      <c r="R146" s="639"/>
      <c r="S146" s="218" t="s">
        <v>92</v>
      </c>
      <c r="T146" s="595" t="s">
        <v>1573</v>
      </c>
      <c r="U146" s="595"/>
      <c r="V146" s="218" t="s">
        <v>92</v>
      </c>
      <c r="W146" s="653" t="s">
        <v>128</v>
      </c>
      <c r="X146" s="654"/>
      <c r="Y146" s="361" t="s">
        <v>92</v>
      </c>
      <c r="Z146" s="639" t="s">
        <v>127</v>
      </c>
      <c r="AA146" s="639"/>
      <c r="AB146" s="361" t="s">
        <v>92</v>
      </c>
      <c r="AC146" s="639" t="s">
        <v>126</v>
      </c>
      <c r="AD146" s="639"/>
      <c r="AE146" s="361" t="s">
        <v>92</v>
      </c>
      <c r="AF146" s="639" t="s">
        <v>125</v>
      </c>
      <c r="AG146" s="639"/>
    </row>
    <row r="147" spans="1:81" ht="24.75" customHeight="1">
      <c r="A147" s="218" t="s">
        <v>81</v>
      </c>
      <c r="B147" s="639" t="s">
        <v>90</v>
      </c>
      <c r="C147" s="639"/>
      <c r="D147" s="218" t="s">
        <v>81</v>
      </c>
      <c r="E147" s="645" t="s">
        <v>124</v>
      </c>
      <c r="F147" s="645"/>
      <c r="G147" s="218" t="s">
        <v>81</v>
      </c>
      <c r="H147" s="645" t="s">
        <v>123</v>
      </c>
      <c r="I147" s="645"/>
      <c r="J147" s="218" t="s">
        <v>81</v>
      </c>
      <c r="K147" s="645" t="s">
        <v>122</v>
      </c>
      <c r="L147" s="645"/>
      <c r="M147" s="218" t="s">
        <v>81</v>
      </c>
      <c r="N147" s="645" t="s">
        <v>121</v>
      </c>
      <c r="O147" s="645"/>
      <c r="P147" s="218" t="s">
        <v>81</v>
      </c>
      <c r="Q147" s="645" t="s">
        <v>120</v>
      </c>
      <c r="R147" s="645"/>
      <c r="S147" s="218" t="s">
        <v>81</v>
      </c>
      <c r="T147" s="580" t="s">
        <v>1574</v>
      </c>
      <c r="U147" s="580"/>
      <c r="V147" s="218" t="s">
        <v>81</v>
      </c>
      <c r="W147" s="655" t="s">
        <v>773</v>
      </c>
      <c r="X147" s="656"/>
      <c r="Y147" s="361" t="s">
        <v>81</v>
      </c>
      <c r="Z147" s="645" t="s">
        <v>1585</v>
      </c>
      <c r="AA147" s="645"/>
      <c r="AB147" s="361" t="s">
        <v>81</v>
      </c>
      <c r="AC147" s="645" t="s">
        <v>118</v>
      </c>
      <c r="AD147" s="645"/>
      <c r="AE147" s="361" t="s">
        <v>81</v>
      </c>
      <c r="AF147" s="645" t="s">
        <v>117</v>
      </c>
      <c r="AG147" s="645"/>
    </row>
    <row r="148" spans="1:81" ht="24.75" customHeight="1">
      <c r="A148" s="218" t="s">
        <v>78</v>
      </c>
      <c r="B148" s="645" t="s">
        <v>79</v>
      </c>
      <c r="C148" s="645"/>
      <c r="D148" s="218" t="s">
        <v>78</v>
      </c>
      <c r="E148" s="639" t="s">
        <v>4525</v>
      </c>
      <c r="F148" s="639"/>
      <c r="G148" s="218" t="s">
        <v>78</v>
      </c>
      <c r="H148" s="645" t="s">
        <v>79</v>
      </c>
      <c r="I148" s="645"/>
      <c r="J148" s="218" t="s">
        <v>78</v>
      </c>
      <c r="K148" s="639" t="s">
        <v>4526</v>
      </c>
      <c r="L148" s="639"/>
      <c r="M148" s="218" t="s">
        <v>78</v>
      </c>
      <c r="N148" s="639" t="s">
        <v>4526</v>
      </c>
      <c r="O148" s="639"/>
      <c r="P148" s="218" t="s">
        <v>78</v>
      </c>
      <c r="Q148" s="639" t="s">
        <v>4526</v>
      </c>
      <c r="R148" s="639"/>
      <c r="S148" s="218" t="s">
        <v>78</v>
      </c>
      <c r="T148" s="639" t="s">
        <v>4526</v>
      </c>
      <c r="U148" s="639"/>
      <c r="V148" s="218" t="s">
        <v>78</v>
      </c>
      <c r="W148" s="653" t="s">
        <v>4527</v>
      </c>
      <c r="X148" s="654"/>
      <c r="Y148" s="361" t="s">
        <v>78</v>
      </c>
      <c r="Z148" s="639" t="s">
        <v>4528</v>
      </c>
      <c r="AA148" s="639"/>
      <c r="AB148" s="361" t="s">
        <v>78</v>
      </c>
      <c r="AC148" s="639" t="s">
        <v>4529</v>
      </c>
      <c r="AD148" s="639"/>
      <c r="AE148" s="361" t="s">
        <v>78</v>
      </c>
      <c r="AF148" s="639" t="s">
        <v>4530</v>
      </c>
      <c r="AG148" s="639"/>
    </row>
    <row r="149" spans="1:81" ht="24.75" customHeight="1">
      <c r="A149" s="218" t="s">
        <v>75</v>
      </c>
      <c r="B149" s="218" t="s">
        <v>74</v>
      </c>
      <c r="C149" s="218" t="s">
        <v>73</v>
      </c>
      <c r="D149" s="218" t="s">
        <v>75</v>
      </c>
      <c r="E149" s="218" t="s">
        <v>74</v>
      </c>
      <c r="F149" s="218" t="s">
        <v>73</v>
      </c>
      <c r="G149" s="218" t="s">
        <v>75</v>
      </c>
      <c r="H149" s="218" t="s">
        <v>74</v>
      </c>
      <c r="I149" s="218" t="s">
        <v>73</v>
      </c>
      <c r="J149" s="218" t="s">
        <v>75</v>
      </c>
      <c r="K149" s="218" t="s">
        <v>74</v>
      </c>
      <c r="L149" s="218" t="s">
        <v>73</v>
      </c>
      <c r="M149" s="218" t="s">
        <v>75</v>
      </c>
      <c r="N149" s="218" t="s">
        <v>74</v>
      </c>
      <c r="O149" s="218" t="s">
        <v>73</v>
      </c>
      <c r="P149" s="218" t="s">
        <v>75</v>
      </c>
      <c r="Q149" s="218" t="s">
        <v>74</v>
      </c>
      <c r="R149" s="218" t="s">
        <v>73</v>
      </c>
      <c r="S149" s="218" t="s">
        <v>75</v>
      </c>
      <c r="T149" s="218" t="s">
        <v>74</v>
      </c>
      <c r="U149" s="218" t="s">
        <v>73</v>
      </c>
      <c r="V149" s="218" t="s">
        <v>75</v>
      </c>
      <c r="W149" s="218" t="s">
        <v>74</v>
      </c>
      <c r="X149" s="218" t="s">
        <v>73</v>
      </c>
      <c r="Y149" s="361" t="s">
        <v>75</v>
      </c>
      <c r="Z149" s="361" t="s">
        <v>74</v>
      </c>
      <c r="AA149" s="361" t="s">
        <v>73</v>
      </c>
      <c r="AB149" s="361" t="s">
        <v>75</v>
      </c>
      <c r="AC149" s="361" t="s">
        <v>74</v>
      </c>
      <c r="AD149" s="361" t="s">
        <v>73</v>
      </c>
      <c r="AE149" s="361" t="s">
        <v>75</v>
      </c>
      <c r="AF149" s="361" t="s">
        <v>74</v>
      </c>
      <c r="AG149" s="361" t="s">
        <v>73</v>
      </c>
    </row>
    <row r="150" spans="1:81" s="117" customFormat="1" ht="24.75" customHeight="1">
      <c r="A150" s="361">
        <v>2007</v>
      </c>
      <c r="B150" s="2">
        <f t="shared" ref="B150:B156" si="22">AVERAGE(E150,H150, W150,((Z150+AC150+AF150)/3))</f>
        <v>38.166666666666664</v>
      </c>
      <c r="C150" s="380"/>
      <c r="D150" s="361">
        <v>2007</v>
      </c>
      <c r="E150" s="118">
        <v>50</v>
      </c>
      <c r="F150" s="380"/>
      <c r="G150" s="361">
        <v>2007</v>
      </c>
      <c r="H150" s="245">
        <f t="shared" ref="H150:H156" si="23">AVERAGE(K150,N150,Q150,T150)</f>
        <v>0</v>
      </c>
      <c r="I150" s="380"/>
      <c r="J150" s="361">
        <v>2007</v>
      </c>
      <c r="K150" s="118">
        <v>0</v>
      </c>
      <c r="L150" s="380"/>
      <c r="M150" s="361">
        <v>2007</v>
      </c>
      <c r="N150" s="118">
        <v>0</v>
      </c>
      <c r="O150" s="380"/>
      <c r="P150" s="361">
        <v>2007</v>
      </c>
      <c r="Q150" s="118">
        <v>0</v>
      </c>
      <c r="R150" s="380"/>
      <c r="S150" s="361">
        <v>2007</v>
      </c>
      <c r="T150" s="118">
        <v>0</v>
      </c>
      <c r="U150" s="380"/>
      <c r="V150" s="361">
        <v>2007</v>
      </c>
      <c r="W150" s="118">
        <v>75</v>
      </c>
      <c r="X150" s="380"/>
      <c r="Y150" s="361">
        <v>2007</v>
      </c>
      <c r="Z150" s="118">
        <v>50</v>
      </c>
      <c r="AA150" s="380"/>
      <c r="AB150" s="361">
        <v>2007</v>
      </c>
      <c r="AC150" s="34">
        <v>33</v>
      </c>
      <c r="AD150" s="380"/>
      <c r="AE150" s="361">
        <v>2007</v>
      </c>
      <c r="AF150" s="118">
        <v>0</v>
      </c>
      <c r="AG150" s="380"/>
      <c r="AH150" s="116"/>
      <c r="AI150" s="116"/>
      <c r="AJ150" s="116"/>
      <c r="AK150" s="116"/>
      <c r="AL150" s="116"/>
      <c r="AM150" s="116"/>
      <c r="AN150" s="116"/>
      <c r="AO150" s="116"/>
      <c r="AP150" s="116"/>
      <c r="AQ150" s="116"/>
      <c r="AR150" s="116"/>
      <c r="AS150" s="116"/>
      <c r="AT150" s="116"/>
      <c r="AU150" s="116"/>
      <c r="AV150" s="116"/>
      <c r="AW150" s="116"/>
      <c r="AX150" s="116"/>
      <c r="AY150" s="116"/>
      <c r="AZ150" s="116"/>
      <c r="BA150" s="116"/>
      <c r="BB150" s="116"/>
      <c r="BC150" s="116"/>
      <c r="BD150" s="116"/>
      <c r="BE150" s="116"/>
      <c r="BF150" s="116"/>
      <c r="BG150" s="116"/>
      <c r="BH150" s="116"/>
      <c r="BI150" s="116"/>
      <c r="BJ150" s="116"/>
      <c r="BK150" s="116"/>
      <c r="BL150" s="116"/>
      <c r="BM150" s="116"/>
      <c r="BN150" s="116"/>
      <c r="BO150" s="116"/>
      <c r="BP150" s="116"/>
      <c r="BQ150" s="116"/>
      <c r="BR150" s="116"/>
      <c r="BS150" s="116"/>
      <c r="BT150" s="116"/>
      <c r="BU150" s="116"/>
      <c r="BV150" s="116"/>
      <c r="BW150" s="116"/>
      <c r="BX150" s="116"/>
      <c r="BY150" s="116"/>
      <c r="BZ150" s="116"/>
      <c r="CA150" s="116"/>
      <c r="CB150" s="116"/>
      <c r="CC150" s="116"/>
    </row>
    <row r="151" spans="1:81" s="117" customFormat="1" ht="24.75" customHeight="1">
      <c r="A151" s="361">
        <v>2008</v>
      </c>
      <c r="B151" s="2">
        <f t="shared" si="22"/>
        <v>38.166666666666664</v>
      </c>
      <c r="C151" s="380"/>
      <c r="D151" s="361">
        <v>2008</v>
      </c>
      <c r="E151" s="118">
        <v>50</v>
      </c>
      <c r="F151" s="380"/>
      <c r="G151" s="361">
        <v>2008</v>
      </c>
      <c r="H151" s="245">
        <f t="shared" si="23"/>
        <v>0</v>
      </c>
      <c r="I151" s="380"/>
      <c r="J151" s="361">
        <v>2008</v>
      </c>
      <c r="K151" s="118">
        <v>0</v>
      </c>
      <c r="L151" s="380"/>
      <c r="M151" s="361">
        <v>2008</v>
      </c>
      <c r="N151" s="118">
        <v>0</v>
      </c>
      <c r="O151" s="380"/>
      <c r="P151" s="361">
        <v>2008</v>
      </c>
      <c r="Q151" s="118">
        <v>0</v>
      </c>
      <c r="R151" s="380"/>
      <c r="S151" s="361">
        <v>2008</v>
      </c>
      <c r="T151" s="118">
        <v>0</v>
      </c>
      <c r="U151" s="380"/>
      <c r="V151" s="361">
        <v>2008</v>
      </c>
      <c r="W151" s="118">
        <v>75</v>
      </c>
      <c r="X151" s="380"/>
      <c r="Y151" s="361">
        <v>2008</v>
      </c>
      <c r="Z151" s="118">
        <v>50</v>
      </c>
      <c r="AA151" s="380"/>
      <c r="AB151" s="361">
        <v>2008</v>
      </c>
      <c r="AC151" s="34">
        <v>33</v>
      </c>
      <c r="AD151" s="380"/>
      <c r="AE151" s="361">
        <v>2008</v>
      </c>
      <c r="AF151" s="118">
        <v>0</v>
      </c>
      <c r="AG151" s="380"/>
      <c r="AH151" s="116"/>
      <c r="AI151" s="116"/>
      <c r="AJ151" s="116"/>
      <c r="AK151" s="116"/>
      <c r="AL151" s="116"/>
      <c r="AM151" s="116"/>
      <c r="AN151" s="116"/>
      <c r="AO151" s="116"/>
      <c r="AP151" s="116"/>
      <c r="AQ151" s="116"/>
      <c r="AR151" s="116"/>
      <c r="AS151" s="116"/>
      <c r="AT151" s="116"/>
      <c r="AU151" s="116"/>
      <c r="AV151" s="116"/>
      <c r="AW151" s="116"/>
      <c r="AX151" s="116"/>
      <c r="AY151" s="116"/>
      <c r="AZ151" s="116"/>
      <c r="BA151" s="116"/>
      <c r="BB151" s="116"/>
      <c r="BC151" s="116"/>
      <c r="BD151" s="116"/>
      <c r="BE151" s="116"/>
      <c r="BF151" s="116"/>
      <c r="BG151" s="116"/>
      <c r="BH151" s="116"/>
      <c r="BI151" s="116"/>
      <c r="BJ151" s="116"/>
      <c r="BK151" s="116"/>
      <c r="BL151" s="116"/>
      <c r="BM151" s="116"/>
      <c r="BN151" s="116"/>
      <c r="BO151" s="116"/>
      <c r="BP151" s="116"/>
      <c r="BQ151" s="116"/>
      <c r="BR151" s="116"/>
      <c r="BS151" s="116"/>
      <c r="BT151" s="116"/>
      <c r="BU151" s="116"/>
      <c r="BV151" s="116"/>
      <c r="BW151" s="116"/>
      <c r="BX151" s="116"/>
      <c r="BY151" s="116"/>
      <c r="BZ151" s="116"/>
      <c r="CA151" s="116"/>
      <c r="CB151" s="116"/>
      <c r="CC151" s="116"/>
    </row>
    <row r="152" spans="1:81" s="117" customFormat="1" ht="24.75" customHeight="1">
      <c r="A152" s="361">
        <v>2009</v>
      </c>
      <c r="B152" s="2">
        <f t="shared" si="22"/>
        <v>38.166666666666664</v>
      </c>
      <c r="C152" s="380"/>
      <c r="D152" s="361">
        <v>2009</v>
      </c>
      <c r="E152" s="118">
        <v>50</v>
      </c>
      <c r="F152" s="380"/>
      <c r="G152" s="361">
        <v>2009</v>
      </c>
      <c r="H152" s="245">
        <f t="shared" si="23"/>
        <v>0</v>
      </c>
      <c r="I152" s="380"/>
      <c r="J152" s="361">
        <v>2009</v>
      </c>
      <c r="K152" s="118">
        <v>0</v>
      </c>
      <c r="L152" s="380"/>
      <c r="M152" s="361">
        <v>2009</v>
      </c>
      <c r="N152" s="118">
        <v>0</v>
      </c>
      <c r="O152" s="380"/>
      <c r="P152" s="361">
        <v>2009</v>
      </c>
      <c r="Q152" s="118">
        <v>0</v>
      </c>
      <c r="R152" s="380"/>
      <c r="S152" s="361">
        <v>2009</v>
      </c>
      <c r="T152" s="118">
        <v>0</v>
      </c>
      <c r="U152" s="380"/>
      <c r="V152" s="361">
        <v>2009</v>
      </c>
      <c r="W152" s="118">
        <v>75</v>
      </c>
      <c r="X152" s="380"/>
      <c r="Y152" s="361">
        <v>2009</v>
      </c>
      <c r="Z152" s="118">
        <v>50</v>
      </c>
      <c r="AA152" s="380"/>
      <c r="AB152" s="361">
        <v>2009</v>
      </c>
      <c r="AC152" s="34">
        <v>33</v>
      </c>
      <c r="AD152" s="380"/>
      <c r="AE152" s="361">
        <v>2009</v>
      </c>
      <c r="AF152" s="118">
        <v>0</v>
      </c>
      <c r="AG152" s="380"/>
      <c r="AH152" s="116"/>
      <c r="AI152" s="116"/>
      <c r="AJ152" s="116"/>
      <c r="AK152" s="116"/>
      <c r="AL152" s="116"/>
      <c r="AM152" s="116"/>
      <c r="AN152" s="116"/>
      <c r="AO152" s="116"/>
      <c r="AP152" s="116"/>
      <c r="AQ152" s="116"/>
      <c r="AR152" s="116"/>
      <c r="AS152" s="116"/>
      <c r="AT152" s="116"/>
      <c r="AU152" s="116"/>
      <c r="AV152" s="116"/>
      <c r="AW152" s="116"/>
      <c r="AX152" s="116"/>
      <c r="AY152" s="116"/>
      <c r="AZ152" s="116"/>
      <c r="BA152" s="116"/>
      <c r="BB152" s="116"/>
      <c r="BC152" s="116"/>
      <c r="BD152" s="116"/>
      <c r="BE152" s="116"/>
      <c r="BF152" s="116"/>
      <c r="BG152" s="116"/>
      <c r="BH152" s="116"/>
      <c r="BI152" s="116"/>
      <c r="BJ152" s="116"/>
      <c r="BK152" s="116"/>
      <c r="BL152" s="116"/>
      <c r="BM152" s="116"/>
      <c r="BN152" s="116"/>
      <c r="BO152" s="116"/>
      <c r="BP152" s="116"/>
      <c r="BQ152" s="116"/>
      <c r="BR152" s="116"/>
      <c r="BS152" s="116"/>
      <c r="BT152" s="116"/>
      <c r="BU152" s="116"/>
      <c r="BV152" s="116"/>
      <c r="BW152" s="116"/>
      <c r="BX152" s="116"/>
      <c r="BY152" s="116"/>
      <c r="BZ152" s="116"/>
      <c r="CA152" s="116"/>
      <c r="CB152" s="116"/>
      <c r="CC152" s="116"/>
    </row>
    <row r="153" spans="1:81" s="117" customFormat="1" ht="24.75" customHeight="1">
      <c r="A153" s="361">
        <v>2010</v>
      </c>
      <c r="B153" s="2">
        <f t="shared" si="22"/>
        <v>38.166666666666664</v>
      </c>
      <c r="C153" s="380"/>
      <c r="D153" s="361">
        <v>2010</v>
      </c>
      <c r="E153" s="118">
        <v>50</v>
      </c>
      <c r="F153" s="380"/>
      <c r="G153" s="361">
        <v>2010</v>
      </c>
      <c r="H153" s="245">
        <f t="shared" si="23"/>
        <v>0</v>
      </c>
      <c r="I153" s="380"/>
      <c r="J153" s="361">
        <v>2010</v>
      </c>
      <c r="K153" s="118">
        <v>0</v>
      </c>
      <c r="L153" s="380"/>
      <c r="M153" s="361">
        <v>2010</v>
      </c>
      <c r="N153" s="118">
        <v>0</v>
      </c>
      <c r="O153" s="380"/>
      <c r="P153" s="361">
        <v>2010</v>
      </c>
      <c r="Q153" s="118">
        <v>0</v>
      </c>
      <c r="R153" s="380"/>
      <c r="S153" s="361">
        <v>2010</v>
      </c>
      <c r="T153" s="118">
        <v>0</v>
      </c>
      <c r="U153" s="380"/>
      <c r="V153" s="361">
        <v>2010</v>
      </c>
      <c r="W153" s="118">
        <v>75</v>
      </c>
      <c r="X153" s="380"/>
      <c r="Y153" s="361">
        <v>2010</v>
      </c>
      <c r="Z153" s="118">
        <v>50</v>
      </c>
      <c r="AA153" s="380"/>
      <c r="AB153" s="361">
        <v>2010</v>
      </c>
      <c r="AC153" s="34">
        <v>33</v>
      </c>
      <c r="AD153" s="380"/>
      <c r="AE153" s="361">
        <v>2010</v>
      </c>
      <c r="AF153" s="118">
        <v>0</v>
      </c>
      <c r="AG153" s="380"/>
      <c r="AH153" s="116"/>
      <c r="AI153" s="116"/>
      <c r="AJ153" s="116"/>
      <c r="AK153" s="116"/>
      <c r="AL153" s="116"/>
      <c r="AM153" s="116"/>
      <c r="AN153" s="116"/>
      <c r="AO153" s="116"/>
      <c r="AP153" s="116"/>
      <c r="AQ153" s="116"/>
      <c r="AR153" s="116"/>
      <c r="AS153" s="116"/>
      <c r="AT153" s="116"/>
      <c r="AU153" s="116"/>
      <c r="AV153" s="116"/>
      <c r="AW153" s="116"/>
      <c r="AX153" s="116"/>
      <c r="AY153" s="116"/>
      <c r="AZ153" s="116"/>
      <c r="BA153" s="116"/>
      <c r="BB153" s="116"/>
      <c r="BC153" s="116"/>
      <c r="BD153" s="116"/>
      <c r="BE153" s="116"/>
      <c r="BF153" s="116"/>
      <c r="BG153" s="116"/>
      <c r="BH153" s="116"/>
      <c r="BI153" s="116"/>
      <c r="BJ153" s="116"/>
      <c r="BK153" s="116"/>
      <c r="BL153" s="116"/>
      <c r="BM153" s="116"/>
      <c r="BN153" s="116"/>
      <c r="BO153" s="116"/>
      <c r="BP153" s="116"/>
      <c r="BQ153" s="116"/>
      <c r="BR153" s="116"/>
      <c r="BS153" s="116"/>
      <c r="BT153" s="116"/>
      <c r="BU153" s="116"/>
      <c r="BV153" s="116"/>
      <c r="BW153" s="116"/>
      <c r="BX153" s="116"/>
      <c r="BY153" s="116"/>
      <c r="BZ153" s="116"/>
      <c r="CA153" s="116"/>
      <c r="CB153" s="116"/>
      <c r="CC153" s="116"/>
    </row>
    <row r="154" spans="1:81" s="117" customFormat="1" ht="24.75" customHeight="1">
      <c r="A154" s="361">
        <v>2011</v>
      </c>
      <c r="B154" s="2">
        <f t="shared" si="22"/>
        <v>38.166666666666664</v>
      </c>
      <c r="C154" s="380"/>
      <c r="D154" s="361">
        <v>2011</v>
      </c>
      <c r="E154" s="118">
        <v>50</v>
      </c>
      <c r="F154" s="380"/>
      <c r="G154" s="361">
        <v>2011</v>
      </c>
      <c r="H154" s="245">
        <f t="shared" si="23"/>
        <v>0</v>
      </c>
      <c r="I154" s="380"/>
      <c r="J154" s="361">
        <v>2011</v>
      </c>
      <c r="K154" s="118">
        <v>0</v>
      </c>
      <c r="L154" s="380"/>
      <c r="M154" s="361">
        <v>2011</v>
      </c>
      <c r="N154" s="118">
        <v>0</v>
      </c>
      <c r="O154" s="380"/>
      <c r="P154" s="361">
        <v>2011</v>
      </c>
      <c r="Q154" s="118">
        <v>0</v>
      </c>
      <c r="R154" s="380"/>
      <c r="S154" s="361">
        <v>2011</v>
      </c>
      <c r="T154" s="118">
        <v>0</v>
      </c>
      <c r="U154" s="380"/>
      <c r="V154" s="361">
        <v>2011</v>
      </c>
      <c r="W154" s="118">
        <v>75</v>
      </c>
      <c r="X154" s="380"/>
      <c r="Y154" s="361">
        <v>2011</v>
      </c>
      <c r="Z154" s="118">
        <v>50</v>
      </c>
      <c r="AA154" s="380"/>
      <c r="AB154" s="361">
        <v>2011</v>
      </c>
      <c r="AC154" s="34">
        <v>33</v>
      </c>
      <c r="AD154" s="380"/>
      <c r="AE154" s="361">
        <v>2011</v>
      </c>
      <c r="AF154" s="118">
        <v>0</v>
      </c>
      <c r="AG154" s="380"/>
      <c r="AH154" s="116"/>
      <c r="AI154" s="116"/>
      <c r="AJ154" s="116"/>
      <c r="AK154" s="116"/>
      <c r="AL154" s="116"/>
      <c r="AM154" s="116"/>
      <c r="AN154" s="116"/>
      <c r="AO154" s="116"/>
      <c r="AP154" s="116"/>
      <c r="AQ154" s="116"/>
      <c r="AR154" s="116"/>
      <c r="AS154" s="116"/>
      <c r="AT154" s="116"/>
      <c r="AU154" s="116"/>
      <c r="AV154" s="116"/>
      <c r="AW154" s="116"/>
      <c r="AX154" s="116"/>
      <c r="AY154" s="116"/>
      <c r="AZ154" s="116"/>
      <c r="BA154" s="116"/>
      <c r="BB154" s="116"/>
      <c r="BC154" s="116"/>
      <c r="BD154" s="116"/>
      <c r="BE154" s="116"/>
      <c r="BF154" s="116"/>
      <c r="BG154" s="116"/>
      <c r="BH154" s="116"/>
      <c r="BI154" s="116"/>
      <c r="BJ154" s="116"/>
      <c r="BK154" s="116"/>
      <c r="BL154" s="116"/>
      <c r="BM154" s="116"/>
      <c r="BN154" s="116"/>
      <c r="BO154" s="116"/>
      <c r="BP154" s="116"/>
      <c r="BQ154" s="116"/>
      <c r="BR154" s="116"/>
      <c r="BS154" s="116"/>
      <c r="BT154" s="116"/>
      <c r="BU154" s="116"/>
      <c r="BV154" s="116"/>
      <c r="BW154" s="116"/>
      <c r="BX154" s="116"/>
      <c r="BY154" s="116"/>
      <c r="BZ154" s="116"/>
      <c r="CA154" s="116"/>
      <c r="CB154" s="116"/>
      <c r="CC154" s="116"/>
    </row>
    <row r="155" spans="1:81" s="117" customFormat="1" ht="24.75" customHeight="1">
      <c r="A155" s="361">
        <v>2012</v>
      </c>
      <c r="B155" s="2">
        <f t="shared" si="22"/>
        <v>38.166666666666664</v>
      </c>
      <c r="C155" s="380"/>
      <c r="D155" s="361">
        <v>2012</v>
      </c>
      <c r="E155" s="118">
        <v>50</v>
      </c>
      <c r="F155" s="380"/>
      <c r="G155" s="361">
        <v>2012</v>
      </c>
      <c r="H155" s="245">
        <f t="shared" si="23"/>
        <v>0</v>
      </c>
      <c r="I155" s="380"/>
      <c r="J155" s="361">
        <v>2012</v>
      </c>
      <c r="K155" s="118">
        <v>0</v>
      </c>
      <c r="L155" s="380"/>
      <c r="M155" s="361">
        <v>2012</v>
      </c>
      <c r="N155" s="118">
        <v>0</v>
      </c>
      <c r="O155" s="380"/>
      <c r="P155" s="361">
        <v>2012</v>
      </c>
      <c r="Q155" s="118">
        <v>0</v>
      </c>
      <c r="R155" s="380"/>
      <c r="S155" s="361">
        <v>2012</v>
      </c>
      <c r="T155" s="118">
        <v>0</v>
      </c>
      <c r="U155" s="380"/>
      <c r="V155" s="361">
        <v>2012</v>
      </c>
      <c r="W155" s="118">
        <v>75</v>
      </c>
      <c r="X155" s="380"/>
      <c r="Y155" s="361">
        <v>2012</v>
      </c>
      <c r="Z155" s="118">
        <v>50</v>
      </c>
      <c r="AA155" s="380"/>
      <c r="AB155" s="361">
        <v>2012</v>
      </c>
      <c r="AC155" s="34">
        <v>33</v>
      </c>
      <c r="AD155" s="380"/>
      <c r="AE155" s="361">
        <v>2012</v>
      </c>
      <c r="AF155" s="118">
        <v>0</v>
      </c>
      <c r="AG155" s="380"/>
      <c r="AH155" s="116"/>
      <c r="AI155" s="116"/>
      <c r="AJ155" s="116"/>
      <c r="AK155" s="116"/>
      <c r="AL155" s="116"/>
      <c r="AM155" s="116"/>
      <c r="AN155" s="116"/>
      <c r="AO155" s="116"/>
      <c r="AP155" s="116"/>
      <c r="AQ155" s="116"/>
      <c r="AR155" s="116"/>
      <c r="AS155" s="116"/>
      <c r="AT155" s="116"/>
      <c r="AU155" s="116"/>
      <c r="AV155" s="116"/>
      <c r="AW155" s="116"/>
      <c r="AX155" s="116"/>
      <c r="AY155" s="116"/>
      <c r="AZ155" s="116"/>
      <c r="BA155" s="116"/>
      <c r="BB155" s="116"/>
      <c r="BC155" s="116"/>
      <c r="BD155" s="116"/>
      <c r="BE155" s="116"/>
      <c r="BF155" s="116"/>
      <c r="BG155" s="116"/>
      <c r="BH155" s="116"/>
      <c r="BI155" s="116"/>
      <c r="BJ155" s="116"/>
      <c r="BK155" s="116"/>
      <c r="BL155" s="116"/>
      <c r="BM155" s="116"/>
      <c r="BN155" s="116"/>
      <c r="BO155" s="116"/>
      <c r="BP155" s="116"/>
      <c r="BQ155" s="116"/>
      <c r="BR155" s="116"/>
      <c r="BS155" s="116"/>
      <c r="BT155" s="116"/>
      <c r="BU155" s="116"/>
      <c r="BV155" s="116"/>
      <c r="BW155" s="116"/>
      <c r="BX155" s="116"/>
      <c r="BY155" s="116"/>
      <c r="BZ155" s="116"/>
      <c r="CA155" s="116"/>
      <c r="CB155" s="116"/>
      <c r="CC155" s="116"/>
    </row>
    <row r="156" spans="1:81" s="117" customFormat="1" ht="24.75" customHeight="1">
      <c r="A156" s="361">
        <v>2013</v>
      </c>
      <c r="B156" s="2">
        <f t="shared" si="22"/>
        <v>38.166666666666664</v>
      </c>
      <c r="C156" s="380"/>
      <c r="D156" s="361">
        <v>2013</v>
      </c>
      <c r="E156" s="118">
        <v>50</v>
      </c>
      <c r="F156" s="380"/>
      <c r="G156" s="361">
        <v>2013</v>
      </c>
      <c r="H156" s="245">
        <f t="shared" si="23"/>
        <v>0</v>
      </c>
      <c r="I156" s="380"/>
      <c r="J156" s="361">
        <v>2013</v>
      </c>
      <c r="K156" s="118">
        <v>0</v>
      </c>
      <c r="L156" s="380"/>
      <c r="M156" s="361">
        <v>2013</v>
      </c>
      <c r="N156" s="118">
        <v>0</v>
      </c>
      <c r="O156" s="380"/>
      <c r="P156" s="361">
        <v>2013</v>
      </c>
      <c r="Q156" s="118">
        <v>0</v>
      </c>
      <c r="R156" s="380"/>
      <c r="S156" s="361">
        <v>2013</v>
      </c>
      <c r="T156" s="118">
        <v>0</v>
      </c>
      <c r="U156" s="380"/>
      <c r="V156" s="361">
        <v>2013</v>
      </c>
      <c r="W156" s="118">
        <v>75</v>
      </c>
      <c r="X156" s="380"/>
      <c r="Y156" s="361">
        <v>2013</v>
      </c>
      <c r="Z156" s="118">
        <v>50</v>
      </c>
      <c r="AA156" s="380"/>
      <c r="AB156" s="361">
        <v>2013</v>
      </c>
      <c r="AC156" s="34">
        <v>33</v>
      </c>
      <c r="AD156" s="380"/>
      <c r="AE156" s="361">
        <v>2013</v>
      </c>
      <c r="AF156" s="118">
        <v>0</v>
      </c>
      <c r="AG156" s="380"/>
      <c r="AH156" s="116"/>
      <c r="AI156" s="116"/>
      <c r="AJ156" s="116"/>
      <c r="AK156" s="116"/>
      <c r="AL156" s="116"/>
      <c r="AM156" s="116"/>
      <c r="AN156" s="116"/>
      <c r="AO156" s="116"/>
      <c r="AP156" s="116"/>
      <c r="AQ156" s="116"/>
      <c r="AR156" s="116"/>
      <c r="AS156" s="116"/>
      <c r="AT156" s="116"/>
      <c r="AU156" s="116"/>
      <c r="AV156" s="116"/>
      <c r="AW156" s="116"/>
      <c r="AX156" s="116"/>
      <c r="AY156" s="116"/>
      <c r="AZ156" s="116"/>
      <c r="BA156" s="116"/>
      <c r="BB156" s="116"/>
      <c r="BC156" s="116"/>
      <c r="BD156" s="116"/>
      <c r="BE156" s="116"/>
      <c r="BF156" s="116"/>
      <c r="BG156" s="116"/>
      <c r="BH156" s="116"/>
      <c r="BI156" s="116"/>
      <c r="BJ156" s="116"/>
      <c r="BK156" s="116"/>
      <c r="BL156" s="116"/>
      <c r="BM156" s="116"/>
      <c r="BN156" s="116"/>
      <c r="BO156" s="116"/>
      <c r="BP156" s="116"/>
      <c r="BQ156" s="116"/>
      <c r="BR156" s="116"/>
      <c r="BS156" s="116"/>
      <c r="BT156" s="116"/>
      <c r="BU156" s="116"/>
      <c r="BV156" s="116"/>
      <c r="BW156" s="116"/>
      <c r="BX156" s="116"/>
      <c r="BY156" s="116"/>
      <c r="BZ156" s="116"/>
      <c r="CA156" s="116"/>
      <c r="CB156" s="116"/>
      <c r="CC156" s="116"/>
    </row>
    <row r="157" spans="1:81" ht="24.75" customHeight="1">
      <c r="A157" s="218">
        <v>2014</v>
      </c>
      <c r="B157" s="2">
        <f t="shared" ref="B157:B162" si="24">AVERAGE(E157,H157, W157,((Z157+AC157+AF157)/3))</f>
        <v>38.166666666666664</v>
      </c>
      <c r="C157" s="239"/>
      <c r="D157" s="218">
        <v>2014</v>
      </c>
      <c r="E157" s="118">
        <v>50</v>
      </c>
      <c r="F157" s="120" t="s">
        <v>1358</v>
      </c>
      <c r="G157" s="218">
        <v>2014</v>
      </c>
      <c r="H157" s="245">
        <f t="shared" ref="H157:H162" si="25">AVERAGE(K157,N157,Q157,T157)</f>
        <v>0</v>
      </c>
      <c r="I157" s="118"/>
      <c r="J157" s="218">
        <v>2014</v>
      </c>
      <c r="K157" s="118">
        <v>0</v>
      </c>
      <c r="L157" s="120" t="s">
        <v>3865</v>
      </c>
      <c r="M157" s="218">
        <v>2014</v>
      </c>
      <c r="N157" s="118">
        <v>0</v>
      </c>
      <c r="O157" s="120" t="s">
        <v>3865</v>
      </c>
      <c r="P157" s="218">
        <v>2014</v>
      </c>
      <c r="Q157" s="118">
        <v>0</v>
      </c>
      <c r="R157" s="120" t="s">
        <v>3865</v>
      </c>
      <c r="S157" s="218">
        <v>2014</v>
      </c>
      <c r="T157" s="118">
        <v>0</v>
      </c>
      <c r="U157" s="120" t="s">
        <v>3865</v>
      </c>
      <c r="V157" s="218">
        <v>2014</v>
      </c>
      <c r="W157" s="118">
        <v>75</v>
      </c>
      <c r="X157" s="120" t="s">
        <v>4233</v>
      </c>
      <c r="Y157" s="361">
        <v>2014</v>
      </c>
      <c r="Z157" s="118">
        <v>50</v>
      </c>
      <c r="AA157" s="120" t="s">
        <v>3866</v>
      </c>
      <c r="AB157" s="361">
        <v>2014</v>
      </c>
      <c r="AC157" s="34">
        <v>33</v>
      </c>
      <c r="AD157" s="120" t="s">
        <v>3867</v>
      </c>
      <c r="AE157" s="361">
        <v>2014</v>
      </c>
      <c r="AF157" s="118">
        <v>0</v>
      </c>
      <c r="AG157" s="122"/>
    </row>
    <row r="158" spans="1:81" ht="24.75" customHeight="1">
      <c r="A158" s="218">
        <v>2015</v>
      </c>
      <c r="B158" s="2">
        <f t="shared" si="24"/>
        <v>38.166666666666664</v>
      </c>
      <c r="C158" s="239"/>
      <c r="D158" s="218">
        <v>2015</v>
      </c>
      <c r="E158" s="118">
        <v>50</v>
      </c>
      <c r="F158" s="120"/>
      <c r="G158" s="218">
        <v>2015</v>
      </c>
      <c r="H158" s="245">
        <f t="shared" si="25"/>
        <v>0</v>
      </c>
      <c r="I158" s="118"/>
      <c r="J158" s="218">
        <v>2015</v>
      </c>
      <c r="K158" s="118">
        <v>0</v>
      </c>
      <c r="L158" s="120"/>
      <c r="M158" s="218">
        <v>2015</v>
      </c>
      <c r="N158" s="118">
        <v>0</v>
      </c>
      <c r="O158" s="120"/>
      <c r="P158" s="218">
        <v>2015</v>
      </c>
      <c r="Q158" s="118">
        <v>0</v>
      </c>
      <c r="R158" s="120"/>
      <c r="S158" s="218">
        <v>2015</v>
      </c>
      <c r="T158" s="118">
        <v>0</v>
      </c>
      <c r="U158" s="120"/>
      <c r="V158" s="218">
        <v>2015</v>
      </c>
      <c r="W158" s="49">
        <v>75</v>
      </c>
      <c r="X158" s="120"/>
      <c r="Y158" s="361">
        <v>2015</v>
      </c>
      <c r="Z158" s="118">
        <v>50</v>
      </c>
      <c r="AA158" s="120"/>
      <c r="AB158" s="361">
        <v>2015</v>
      </c>
      <c r="AC158" s="34">
        <v>33</v>
      </c>
      <c r="AD158" s="120"/>
      <c r="AE158" s="361">
        <v>2015</v>
      </c>
      <c r="AF158" s="118">
        <v>0</v>
      </c>
      <c r="AG158" s="122"/>
    </row>
    <row r="159" spans="1:81" ht="24.75" customHeight="1">
      <c r="A159" s="218">
        <v>2016</v>
      </c>
      <c r="B159" s="2">
        <f t="shared" si="24"/>
        <v>38.166666666666664</v>
      </c>
      <c r="C159" s="239"/>
      <c r="D159" s="218">
        <v>2016</v>
      </c>
      <c r="E159" s="118">
        <v>50</v>
      </c>
      <c r="F159" s="120"/>
      <c r="G159" s="218">
        <v>2016</v>
      </c>
      <c r="H159" s="245">
        <f t="shared" si="25"/>
        <v>0</v>
      </c>
      <c r="I159" s="118"/>
      <c r="J159" s="218">
        <v>2016</v>
      </c>
      <c r="K159" s="118">
        <v>0</v>
      </c>
      <c r="L159" s="120"/>
      <c r="M159" s="218">
        <v>2016</v>
      </c>
      <c r="N159" s="118">
        <v>0</v>
      </c>
      <c r="O159" s="120"/>
      <c r="P159" s="218">
        <v>2016</v>
      </c>
      <c r="Q159" s="118">
        <v>0</v>
      </c>
      <c r="R159" s="120"/>
      <c r="S159" s="218">
        <v>2016</v>
      </c>
      <c r="T159" s="118">
        <v>0</v>
      </c>
      <c r="U159" s="120"/>
      <c r="V159" s="218">
        <v>2016</v>
      </c>
      <c r="W159" s="49">
        <v>75</v>
      </c>
      <c r="X159" s="120"/>
      <c r="Y159" s="361">
        <v>2016</v>
      </c>
      <c r="Z159" s="118">
        <v>50</v>
      </c>
      <c r="AA159" s="120"/>
      <c r="AB159" s="361">
        <v>2016</v>
      </c>
      <c r="AC159" s="34">
        <v>33</v>
      </c>
      <c r="AD159" s="120"/>
      <c r="AE159" s="361">
        <v>2016</v>
      </c>
      <c r="AF159" s="118">
        <v>0</v>
      </c>
      <c r="AG159" s="122"/>
    </row>
    <row r="160" spans="1:81" ht="24.75" customHeight="1">
      <c r="A160" s="218">
        <v>2017</v>
      </c>
      <c r="B160" s="2">
        <f t="shared" si="24"/>
        <v>38.166666666666664</v>
      </c>
      <c r="C160" s="239"/>
      <c r="D160" s="218">
        <v>2017</v>
      </c>
      <c r="E160" s="118">
        <v>50</v>
      </c>
      <c r="F160" s="120"/>
      <c r="G160" s="218">
        <v>2017</v>
      </c>
      <c r="H160" s="245">
        <f t="shared" si="25"/>
        <v>0</v>
      </c>
      <c r="I160" s="118"/>
      <c r="J160" s="218">
        <v>2017</v>
      </c>
      <c r="K160" s="118">
        <v>0</v>
      </c>
      <c r="L160" s="120"/>
      <c r="M160" s="218">
        <v>2017</v>
      </c>
      <c r="N160" s="118">
        <v>0</v>
      </c>
      <c r="O160" s="120"/>
      <c r="P160" s="218">
        <v>2017</v>
      </c>
      <c r="Q160" s="118">
        <v>0</v>
      </c>
      <c r="R160" s="120"/>
      <c r="S160" s="218">
        <v>2017</v>
      </c>
      <c r="T160" s="118">
        <v>0</v>
      </c>
      <c r="U160" s="120"/>
      <c r="V160" s="218">
        <v>2017</v>
      </c>
      <c r="W160" s="49">
        <v>75</v>
      </c>
      <c r="X160" s="120"/>
      <c r="Y160" s="361">
        <v>2017</v>
      </c>
      <c r="Z160" s="118">
        <v>50</v>
      </c>
      <c r="AA160" s="120"/>
      <c r="AB160" s="361">
        <v>2017</v>
      </c>
      <c r="AC160" s="34">
        <v>33</v>
      </c>
      <c r="AD160" s="120"/>
      <c r="AE160" s="361">
        <v>2017</v>
      </c>
      <c r="AF160" s="118">
        <v>0</v>
      </c>
      <c r="AG160" s="122"/>
    </row>
    <row r="161" spans="1:41" ht="24.75" customHeight="1">
      <c r="A161" s="218">
        <v>2018</v>
      </c>
      <c r="B161" s="2">
        <f t="shared" si="24"/>
        <v>38.166666666666664</v>
      </c>
      <c r="C161" s="239"/>
      <c r="D161" s="218">
        <v>2018</v>
      </c>
      <c r="E161" s="118">
        <v>50</v>
      </c>
      <c r="F161" s="120"/>
      <c r="G161" s="218">
        <v>2018</v>
      </c>
      <c r="H161" s="245">
        <f t="shared" si="25"/>
        <v>0</v>
      </c>
      <c r="I161" s="118"/>
      <c r="J161" s="218">
        <v>2018</v>
      </c>
      <c r="K161" s="118">
        <v>0</v>
      </c>
      <c r="L161" s="120"/>
      <c r="M161" s="218">
        <v>2018</v>
      </c>
      <c r="N161" s="118">
        <v>0</v>
      </c>
      <c r="O161" s="120"/>
      <c r="P161" s="218">
        <v>2018</v>
      </c>
      <c r="Q161" s="118">
        <v>0</v>
      </c>
      <c r="R161" s="120"/>
      <c r="S161" s="218">
        <v>2018</v>
      </c>
      <c r="T161" s="118">
        <v>0</v>
      </c>
      <c r="U161" s="120"/>
      <c r="V161" s="218">
        <v>2018</v>
      </c>
      <c r="W161" s="49">
        <v>75</v>
      </c>
      <c r="X161" s="120"/>
      <c r="Y161" s="361">
        <v>2018</v>
      </c>
      <c r="Z161" s="118">
        <v>50</v>
      </c>
      <c r="AA161" s="120"/>
      <c r="AB161" s="361">
        <v>2018</v>
      </c>
      <c r="AC161" s="34">
        <v>33</v>
      </c>
      <c r="AD161" s="120"/>
      <c r="AE161" s="361">
        <v>2018</v>
      </c>
      <c r="AF161" s="118">
        <v>0</v>
      </c>
      <c r="AG161" s="122"/>
    </row>
    <row r="162" spans="1:41" ht="24.75" customHeight="1">
      <c r="A162" s="218">
        <v>2019</v>
      </c>
      <c r="B162" s="2">
        <f t="shared" si="24"/>
        <v>38.166666666666664</v>
      </c>
      <c r="C162" s="239"/>
      <c r="D162" s="218">
        <v>2019</v>
      </c>
      <c r="E162" s="118">
        <v>50</v>
      </c>
      <c r="F162" s="120"/>
      <c r="G162" s="218">
        <v>2019</v>
      </c>
      <c r="H162" s="245">
        <f t="shared" si="25"/>
        <v>0</v>
      </c>
      <c r="I162" s="118"/>
      <c r="J162" s="218">
        <v>2019</v>
      </c>
      <c r="K162" s="118">
        <v>0</v>
      </c>
      <c r="L162" s="120"/>
      <c r="M162" s="218">
        <v>2019</v>
      </c>
      <c r="N162" s="118">
        <v>0</v>
      </c>
      <c r="O162" s="120"/>
      <c r="P162" s="218">
        <v>2019</v>
      </c>
      <c r="Q162" s="118">
        <v>0</v>
      </c>
      <c r="R162" s="120"/>
      <c r="S162" s="218">
        <v>2019</v>
      </c>
      <c r="T162" s="118">
        <v>0</v>
      </c>
      <c r="U162" s="120"/>
      <c r="V162" s="218">
        <v>2019</v>
      </c>
      <c r="W162" s="49">
        <v>75</v>
      </c>
      <c r="X162" s="120"/>
      <c r="Y162" s="361">
        <v>2019</v>
      </c>
      <c r="Z162" s="118">
        <v>50</v>
      </c>
      <c r="AA162" s="120"/>
      <c r="AB162" s="361">
        <v>2019</v>
      </c>
      <c r="AC162" s="34">
        <v>33</v>
      </c>
      <c r="AD162" s="120"/>
      <c r="AE162" s="361">
        <v>2019</v>
      </c>
      <c r="AF162" s="118">
        <v>0</v>
      </c>
      <c r="AG162" s="122"/>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83.333333333333343</v>
      </c>
      <c r="C171" s="39"/>
      <c r="D171" s="43">
        <v>2014</v>
      </c>
      <c r="E171" s="8">
        <v>100</v>
      </c>
      <c r="F171" s="67" t="s">
        <v>3868</v>
      </c>
      <c r="G171" s="43">
        <v>2014</v>
      </c>
      <c r="H171" s="8">
        <v>100</v>
      </c>
      <c r="I171" s="11" t="s">
        <v>3869</v>
      </c>
      <c r="J171" s="43">
        <v>2014</v>
      </c>
      <c r="K171" s="8">
        <v>50</v>
      </c>
      <c r="L171" s="11" t="s">
        <v>3870</v>
      </c>
      <c r="M171" s="43">
        <v>2014</v>
      </c>
      <c r="N171" s="19">
        <v>100</v>
      </c>
      <c r="O171" s="11" t="s">
        <v>3869</v>
      </c>
      <c r="P171" s="43">
        <v>2014</v>
      </c>
      <c r="Q171" s="8">
        <v>50</v>
      </c>
      <c r="R171" s="11" t="s">
        <v>3871</v>
      </c>
      <c r="S171" s="43">
        <v>2014</v>
      </c>
      <c r="T171" s="19">
        <v>100</v>
      </c>
      <c r="U171" s="11" t="s">
        <v>3869</v>
      </c>
      <c r="V171" s="43">
        <v>2014</v>
      </c>
      <c r="W171" s="19">
        <v>100</v>
      </c>
      <c r="X171" s="11" t="s">
        <v>3872</v>
      </c>
      <c r="Y171" s="43">
        <v>2014</v>
      </c>
      <c r="Z171" s="19">
        <v>100</v>
      </c>
      <c r="AA171" s="11" t="s">
        <v>3873</v>
      </c>
      <c r="AB171" s="43">
        <v>2014</v>
      </c>
      <c r="AC171" s="19">
        <v>100</v>
      </c>
      <c r="AD171" s="11" t="s">
        <v>3874</v>
      </c>
      <c r="AE171" s="43">
        <v>2014</v>
      </c>
      <c r="AF171" s="19">
        <v>50</v>
      </c>
      <c r="AG171" s="67" t="s">
        <v>3875</v>
      </c>
      <c r="AH171" s="43">
        <v>2014</v>
      </c>
      <c r="AI171" s="19">
        <v>100</v>
      </c>
      <c r="AJ171" s="11" t="s">
        <v>3876</v>
      </c>
      <c r="AK171" s="43">
        <v>2014</v>
      </c>
      <c r="AL171" s="19">
        <v>50</v>
      </c>
      <c r="AM171" s="11" t="s">
        <v>3877</v>
      </c>
      <c r="AN171" s="115"/>
      <c r="AO171" s="115"/>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115"/>
      <c r="AO172" s="115"/>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115"/>
      <c r="AO173" s="115"/>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115"/>
      <c r="AO174" s="115"/>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115"/>
      <c r="AO175" s="115"/>
    </row>
    <row r="176" spans="1:41" ht="24.75" customHeight="1">
      <c r="A176" s="43">
        <v>2019</v>
      </c>
      <c r="B176" s="2">
        <f>AVERAGE((E176+K176+Q176)/3+(H176+N176+T176)/3+W176+Z176+AC176+AF176+AI176+AL176)/8</f>
        <v>83.333333333333343</v>
      </c>
      <c r="C176" s="80"/>
      <c r="D176" s="43">
        <v>2019</v>
      </c>
      <c r="E176" s="19">
        <v>100</v>
      </c>
      <c r="F176" s="11" t="s">
        <v>3868</v>
      </c>
      <c r="G176" s="43">
        <v>2019</v>
      </c>
      <c r="H176" s="19">
        <v>100</v>
      </c>
      <c r="I176" s="11" t="s">
        <v>3878</v>
      </c>
      <c r="J176" s="43">
        <v>2019</v>
      </c>
      <c r="K176" s="19">
        <v>50</v>
      </c>
      <c r="L176" s="11" t="s">
        <v>3879</v>
      </c>
      <c r="M176" s="43">
        <v>2019</v>
      </c>
      <c r="N176" s="19">
        <v>100</v>
      </c>
      <c r="O176" s="11" t="s">
        <v>3880</v>
      </c>
      <c r="P176" s="43">
        <v>2019</v>
      </c>
      <c r="Q176" s="19">
        <v>50</v>
      </c>
      <c r="R176" s="11" t="s">
        <v>3881</v>
      </c>
      <c r="S176" s="43">
        <v>2019</v>
      </c>
      <c r="T176" s="19">
        <v>100</v>
      </c>
      <c r="U176" s="11" t="s">
        <v>3878</v>
      </c>
      <c r="V176" s="43">
        <v>2019</v>
      </c>
      <c r="W176" s="19">
        <v>100</v>
      </c>
      <c r="X176" s="11" t="s">
        <v>3882</v>
      </c>
      <c r="Y176" s="43">
        <v>2019</v>
      </c>
      <c r="Z176" s="19">
        <v>100</v>
      </c>
      <c r="AA176" s="11" t="s">
        <v>3883</v>
      </c>
      <c r="AB176" s="43">
        <v>2019</v>
      </c>
      <c r="AC176" s="19">
        <v>100</v>
      </c>
      <c r="AD176" s="11" t="s">
        <v>3884</v>
      </c>
      <c r="AE176" s="43">
        <v>2019</v>
      </c>
      <c r="AF176" s="19">
        <v>50</v>
      </c>
      <c r="AG176" s="11" t="s">
        <v>3885</v>
      </c>
      <c r="AH176" s="43">
        <v>2019</v>
      </c>
      <c r="AI176" s="19">
        <v>100</v>
      </c>
      <c r="AJ176" s="11" t="s">
        <v>3886</v>
      </c>
      <c r="AK176" s="43">
        <v>2019</v>
      </c>
      <c r="AL176" s="19">
        <v>50</v>
      </c>
      <c r="AM176" s="11" t="s">
        <v>3887</v>
      </c>
      <c r="AN176" s="115"/>
      <c r="AO176" s="115"/>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B148:C148"/>
    <mergeCell ref="E148:F148"/>
    <mergeCell ref="H148:I148"/>
    <mergeCell ref="K148:L148"/>
    <mergeCell ref="N148:O148"/>
    <mergeCell ref="Q148:R148"/>
    <mergeCell ref="Q146:R146"/>
    <mergeCell ref="T146:U146"/>
    <mergeCell ref="W146:X146"/>
    <mergeCell ref="B146:C146"/>
    <mergeCell ref="E146:F146"/>
    <mergeCell ref="H146:I146"/>
    <mergeCell ref="K146:L146"/>
    <mergeCell ref="N146:O146"/>
    <mergeCell ref="AC148:AD148"/>
    <mergeCell ref="AF148:AG148"/>
    <mergeCell ref="T148:U148"/>
    <mergeCell ref="W148:X148"/>
    <mergeCell ref="Z148:AA148"/>
    <mergeCell ref="T147:U147"/>
    <mergeCell ref="W147:X147"/>
    <mergeCell ref="Z147:AA147"/>
    <mergeCell ref="AC147:AD147"/>
    <mergeCell ref="AF147:AG147"/>
    <mergeCell ref="AC146:AD146"/>
    <mergeCell ref="AF146:AG146"/>
    <mergeCell ref="B147:C147"/>
    <mergeCell ref="E147:F147"/>
    <mergeCell ref="H147:I147"/>
    <mergeCell ref="K147:L147"/>
    <mergeCell ref="N147:O147"/>
    <mergeCell ref="Q147:R147"/>
    <mergeCell ref="Z146:AA146"/>
    <mergeCell ref="H145:I145"/>
    <mergeCell ref="K145:L145"/>
    <mergeCell ref="N145:O145"/>
    <mergeCell ref="Q145:R145"/>
    <mergeCell ref="T145:U145"/>
    <mergeCell ref="W145:X145"/>
    <mergeCell ref="Z145:AA145"/>
    <mergeCell ref="AC145:AD145"/>
    <mergeCell ref="AF145:AG145"/>
    <mergeCell ref="B143:AG143"/>
    <mergeCell ref="B144:C144"/>
    <mergeCell ref="E144:F144"/>
    <mergeCell ref="H144:I144"/>
    <mergeCell ref="K144:L144"/>
    <mergeCell ref="N144:O144"/>
    <mergeCell ref="Q144:R144"/>
    <mergeCell ref="T144:U144"/>
    <mergeCell ref="W144:X144"/>
    <mergeCell ref="Z144:AA144"/>
    <mergeCell ref="AC144:AD144"/>
    <mergeCell ref="AF144:AG144"/>
    <mergeCell ref="W126:X126"/>
    <mergeCell ref="Z126:AA126"/>
    <mergeCell ref="B127:C127"/>
    <mergeCell ref="E127:F127"/>
    <mergeCell ref="H127:I127"/>
    <mergeCell ref="K127:L127"/>
    <mergeCell ref="N127:O127"/>
    <mergeCell ref="Q127:R127"/>
    <mergeCell ref="T127:U127"/>
    <mergeCell ref="W127:X127"/>
    <mergeCell ref="Z127:AA127"/>
    <mergeCell ref="B126:C126"/>
    <mergeCell ref="E126:F126"/>
    <mergeCell ref="H126:I126"/>
    <mergeCell ref="K126:L126"/>
    <mergeCell ref="N126:O126"/>
    <mergeCell ref="Q126:R126"/>
    <mergeCell ref="T126:U126"/>
    <mergeCell ref="B125:C125"/>
    <mergeCell ref="E125:F125"/>
    <mergeCell ref="H125:I125"/>
    <mergeCell ref="K125:L125"/>
    <mergeCell ref="N125:O125"/>
    <mergeCell ref="Q125:R125"/>
    <mergeCell ref="H124:I124"/>
    <mergeCell ref="K124:L124"/>
    <mergeCell ref="N124:O124"/>
    <mergeCell ref="Q124:R124"/>
    <mergeCell ref="B124:C124"/>
    <mergeCell ref="E124:F124"/>
    <mergeCell ref="T124:U124"/>
    <mergeCell ref="W124:X124"/>
    <mergeCell ref="Z124:AA124"/>
    <mergeCell ref="T125:U125"/>
    <mergeCell ref="W125:X125"/>
    <mergeCell ref="Z125:AA125"/>
    <mergeCell ref="T106:U106"/>
    <mergeCell ref="W106:X106"/>
    <mergeCell ref="B122:AA122"/>
    <mergeCell ref="B123:C123"/>
    <mergeCell ref="E123:F123"/>
    <mergeCell ref="H123:I123"/>
    <mergeCell ref="K123:L123"/>
    <mergeCell ref="N123:O123"/>
    <mergeCell ref="Q123:R123"/>
    <mergeCell ref="T123:U123"/>
    <mergeCell ref="B106:C106"/>
    <mergeCell ref="E106:F106"/>
    <mergeCell ref="H106:I106"/>
    <mergeCell ref="K106:L106"/>
    <mergeCell ref="N106:O106"/>
    <mergeCell ref="Q106:R106"/>
    <mergeCell ref="W123:X123"/>
    <mergeCell ref="Z123:AA123"/>
    <mergeCell ref="T104:U104"/>
    <mergeCell ref="W104:X104"/>
    <mergeCell ref="B105:C105"/>
    <mergeCell ref="E105:F105"/>
    <mergeCell ref="H105:I105"/>
    <mergeCell ref="K105:L105"/>
    <mergeCell ref="N105:O105"/>
    <mergeCell ref="Q105:R105"/>
    <mergeCell ref="T105:U105"/>
    <mergeCell ref="W105:X105"/>
    <mergeCell ref="B104:C104"/>
    <mergeCell ref="E104:F104"/>
    <mergeCell ref="H104:I104"/>
    <mergeCell ref="K104:L104"/>
    <mergeCell ref="N104:O104"/>
    <mergeCell ref="Q104:R104"/>
    <mergeCell ref="H103:I103"/>
    <mergeCell ref="K103:L103"/>
    <mergeCell ref="N103:O103"/>
    <mergeCell ref="Q103:R103"/>
    <mergeCell ref="T103:U103"/>
    <mergeCell ref="W103:X103"/>
    <mergeCell ref="B101:X101"/>
    <mergeCell ref="B102:C102"/>
    <mergeCell ref="E102:F102"/>
    <mergeCell ref="H102:I102"/>
    <mergeCell ref="K102:L102"/>
    <mergeCell ref="N102:O102"/>
    <mergeCell ref="Q102:R102"/>
    <mergeCell ref="T102:U102"/>
    <mergeCell ref="W102:X102"/>
    <mergeCell ref="B103:C103"/>
    <mergeCell ref="E103:F103"/>
    <mergeCell ref="B85:C85"/>
    <mergeCell ref="E85:F85"/>
    <mergeCell ref="H85:I85"/>
    <mergeCell ref="K85:L85"/>
    <mergeCell ref="N85:O85"/>
    <mergeCell ref="Q85:R85"/>
    <mergeCell ref="B84:C84"/>
    <mergeCell ref="E84:F84"/>
    <mergeCell ref="H84:I84"/>
    <mergeCell ref="K84:L84"/>
    <mergeCell ref="N84:O84"/>
    <mergeCell ref="Q84:R84"/>
    <mergeCell ref="B83:C83"/>
    <mergeCell ref="E83:F83"/>
    <mergeCell ref="H83:I83"/>
    <mergeCell ref="K83:L83"/>
    <mergeCell ref="N83:O83"/>
    <mergeCell ref="Q83:R83"/>
    <mergeCell ref="N64:O64"/>
    <mergeCell ref="Q64:R64"/>
    <mergeCell ref="T64:U64"/>
    <mergeCell ref="H82:I82"/>
    <mergeCell ref="K82:L82"/>
    <mergeCell ref="N82:O82"/>
    <mergeCell ref="Q82:R82"/>
    <mergeCell ref="B81:C81"/>
    <mergeCell ref="E81:F81"/>
    <mergeCell ref="H81:I81"/>
    <mergeCell ref="K81:L81"/>
    <mergeCell ref="N81:O81"/>
    <mergeCell ref="Q81:R81"/>
    <mergeCell ref="E82:F82"/>
    <mergeCell ref="B82:C82"/>
    <mergeCell ref="AC64:AD64"/>
    <mergeCell ref="AF64:AG64"/>
    <mergeCell ref="AI64:AJ64"/>
    <mergeCell ref="AL64:AM64"/>
    <mergeCell ref="B80:R80"/>
    <mergeCell ref="B64:C64"/>
    <mergeCell ref="E64:F64"/>
    <mergeCell ref="H64:I64"/>
    <mergeCell ref="K64:L64"/>
    <mergeCell ref="W64:X64"/>
    <mergeCell ref="Z64:AA64"/>
    <mergeCell ref="B63:C63"/>
    <mergeCell ref="E63:F63"/>
    <mergeCell ref="H63:I63"/>
    <mergeCell ref="K63:L63"/>
    <mergeCell ref="N63:O63"/>
    <mergeCell ref="Q63:R63"/>
    <mergeCell ref="B62:C62"/>
    <mergeCell ref="E62:F62"/>
    <mergeCell ref="H62:I62"/>
    <mergeCell ref="K62:L62"/>
    <mergeCell ref="N62:O62"/>
    <mergeCell ref="W61:X61"/>
    <mergeCell ref="H61:I61"/>
    <mergeCell ref="K61:L61"/>
    <mergeCell ref="N61:O61"/>
    <mergeCell ref="Q61:R61"/>
    <mergeCell ref="T61:U61"/>
    <mergeCell ref="T63:U63"/>
    <mergeCell ref="W63:X63"/>
    <mergeCell ref="Z63:AA63"/>
    <mergeCell ref="Q62:R62"/>
    <mergeCell ref="T62:U62"/>
    <mergeCell ref="W62:X62"/>
    <mergeCell ref="Z62:AA62"/>
    <mergeCell ref="AC63:AD63"/>
    <mergeCell ref="AF63:AG63"/>
    <mergeCell ref="AI63:AJ63"/>
    <mergeCell ref="AL63:AM63"/>
    <mergeCell ref="AC62:AD62"/>
    <mergeCell ref="AF62:AG62"/>
    <mergeCell ref="AI62:AJ62"/>
    <mergeCell ref="Z60:AA60"/>
    <mergeCell ref="AC60:AD60"/>
    <mergeCell ref="AF60:AG60"/>
    <mergeCell ref="AC61:AD61"/>
    <mergeCell ref="AL62:AM62"/>
    <mergeCell ref="AI61:AJ61"/>
    <mergeCell ref="AL61:AM61"/>
    <mergeCell ref="AL43:AM43"/>
    <mergeCell ref="AO43:AP43"/>
    <mergeCell ref="AR43:AS43"/>
    <mergeCell ref="AU43:AV43"/>
    <mergeCell ref="B60:C60"/>
    <mergeCell ref="E60:F60"/>
    <mergeCell ref="H60:I60"/>
    <mergeCell ref="K60:L60"/>
    <mergeCell ref="N60:O60"/>
    <mergeCell ref="T43:U43"/>
    <mergeCell ref="W43:X43"/>
    <mergeCell ref="Z43:AA43"/>
    <mergeCell ref="AC43:AD43"/>
    <mergeCell ref="AF43:AG43"/>
    <mergeCell ref="AI43:AJ43"/>
    <mergeCell ref="B43:C43"/>
    <mergeCell ref="E43:F43"/>
    <mergeCell ref="H43:I43"/>
    <mergeCell ref="K43:L43"/>
    <mergeCell ref="N43:O43"/>
    <mergeCell ref="Q43:R43"/>
    <mergeCell ref="AI60:AJ60"/>
    <mergeCell ref="AL60:AM60"/>
    <mergeCell ref="Q60:R60"/>
    <mergeCell ref="T60:U60"/>
    <mergeCell ref="W60:X60"/>
    <mergeCell ref="AX41:AY41"/>
    <mergeCell ref="AC42:AD42"/>
    <mergeCell ref="AF42:AG42"/>
    <mergeCell ref="AI42:AJ42"/>
    <mergeCell ref="AL42:AM42"/>
    <mergeCell ref="AO42:AP42"/>
    <mergeCell ref="AR42:AS42"/>
    <mergeCell ref="AU42:AV42"/>
    <mergeCell ref="AX42:AY42"/>
    <mergeCell ref="W42:X42"/>
    <mergeCell ref="Z42:AA42"/>
    <mergeCell ref="AX43:AY43"/>
    <mergeCell ref="AC41:AD41"/>
    <mergeCell ref="AF41:AG41"/>
    <mergeCell ref="AI41:AJ41"/>
    <mergeCell ref="AL41:AM41"/>
    <mergeCell ref="AO41:AP41"/>
    <mergeCell ref="AR41:AS41"/>
    <mergeCell ref="AU41:AV41"/>
    <mergeCell ref="T41:U41"/>
    <mergeCell ref="W41:X41"/>
    <mergeCell ref="Z41:AA41"/>
    <mergeCell ref="B42:C42"/>
    <mergeCell ref="E42:F42"/>
    <mergeCell ref="H42:I42"/>
    <mergeCell ref="K42:L42"/>
    <mergeCell ref="N42:O42"/>
    <mergeCell ref="Q42:R42"/>
    <mergeCell ref="T42:U42"/>
    <mergeCell ref="B41:C41"/>
    <mergeCell ref="E41:F41"/>
    <mergeCell ref="H41:I41"/>
    <mergeCell ref="K41:L41"/>
    <mergeCell ref="N41:O41"/>
    <mergeCell ref="Q41:R41"/>
    <mergeCell ref="Z40:AA40"/>
    <mergeCell ref="AC40:AD40"/>
    <mergeCell ref="AF40:AG40"/>
    <mergeCell ref="AI40:AJ40"/>
    <mergeCell ref="AL40:AM40"/>
    <mergeCell ref="AO40:AP40"/>
    <mergeCell ref="H40:I40"/>
    <mergeCell ref="K40:L40"/>
    <mergeCell ref="N40:O40"/>
    <mergeCell ref="Q40:R40"/>
    <mergeCell ref="T40:U40"/>
    <mergeCell ref="W40:X40"/>
    <mergeCell ref="B22:C22"/>
    <mergeCell ref="AO39:AP39"/>
    <mergeCell ref="AR39:AS39"/>
    <mergeCell ref="AU39:AV39"/>
    <mergeCell ref="AX39:AY39"/>
    <mergeCell ref="H39:I39"/>
    <mergeCell ref="K39:L39"/>
    <mergeCell ref="N39:O39"/>
    <mergeCell ref="W39:X39"/>
    <mergeCell ref="Z39:AA39"/>
    <mergeCell ref="AC39:AD39"/>
    <mergeCell ref="AF39:AG39"/>
    <mergeCell ref="AI39:AJ39"/>
    <mergeCell ref="W22:X22"/>
    <mergeCell ref="Z22:AA22"/>
    <mergeCell ref="AC22:AD22"/>
    <mergeCell ref="T22:U22"/>
    <mergeCell ref="AL39:AM39"/>
    <mergeCell ref="B39:C39"/>
    <mergeCell ref="E39:F39"/>
    <mergeCell ref="Q39:R39"/>
    <mergeCell ref="E22:F22"/>
    <mergeCell ref="H22:I22"/>
    <mergeCell ref="K22:L22"/>
    <mergeCell ref="Z21:AA21"/>
    <mergeCell ref="AC21:AD21"/>
    <mergeCell ref="T21:U21"/>
    <mergeCell ref="N21:O21"/>
    <mergeCell ref="Q21:R21"/>
    <mergeCell ref="T19:U19"/>
    <mergeCell ref="W19:X19"/>
    <mergeCell ref="W20:X20"/>
    <mergeCell ref="Z20:AA20"/>
    <mergeCell ref="AC19:AD19"/>
    <mergeCell ref="A1:D1"/>
    <mergeCell ref="B17:AD17"/>
    <mergeCell ref="B38:AY38"/>
    <mergeCell ref="B59:AM59"/>
    <mergeCell ref="B18:C18"/>
    <mergeCell ref="E18:F18"/>
    <mergeCell ref="H18:I18"/>
    <mergeCell ref="K18:L18"/>
    <mergeCell ref="N18:O18"/>
    <mergeCell ref="Q18:R18"/>
    <mergeCell ref="T18:U18"/>
    <mergeCell ref="B21:C21"/>
    <mergeCell ref="E21:F21"/>
    <mergeCell ref="H21:I21"/>
    <mergeCell ref="K21:L21"/>
    <mergeCell ref="W18:X18"/>
    <mergeCell ref="Z18:AA18"/>
    <mergeCell ref="AC18:AD18"/>
    <mergeCell ref="Z19:AA19"/>
    <mergeCell ref="B20:C20"/>
    <mergeCell ref="E20:F20"/>
    <mergeCell ref="H20:I20"/>
    <mergeCell ref="K20:L20"/>
    <mergeCell ref="N20:O20"/>
    <mergeCell ref="B145:C145"/>
    <mergeCell ref="E145:F145"/>
    <mergeCell ref="B40:C40"/>
    <mergeCell ref="E40:F40"/>
    <mergeCell ref="B19:C19"/>
    <mergeCell ref="AR40:AS40"/>
    <mergeCell ref="AU40:AV40"/>
    <mergeCell ref="AX40:AY40"/>
    <mergeCell ref="B61:C61"/>
    <mergeCell ref="E61:F61"/>
    <mergeCell ref="Z61:AA61"/>
    <mergeCell ref="AF61:AG61"/>
    <mergeCell ref="N22:O22"/>
    <mergeCell ref="Q22:R22"/>
    <mergeCell ref="E19:F19"/>
    <mergeCell ref="Q20:R20"/>
    <mergeCell ref="T20:U20"/>
    <mergeCell ref="T39:U39"/>
    <mergeCell ref="H19:I19"/>
    <mergeCell ref="K19:L19"/>
    <mergeCell ref="N19:O19"/>
    <mergeCell ref="Q19:R19"/>
    <mergeCell ref="AC20:AD20"/>
    <mergeCell ref="W21:X21"/>
  </mergeCells>
  <hyperlinks>
    <hyperlink ref="I32" r:id="rId1" xr:uid="{00000000-0004-0000-0900-000000000000}"/>
    <hyperlink ref="R35" r:id="rId2" display="overview in: https://www.bfs.admin.ch/bfs/de/home/statistiken/kataloge-datenbanken/publikationen.assetdetail.9346964.html " xr:uid="{00000000-0004-0000-0900-000001000000}"/>
    <hyperlink ref="L77" r:id="rId3" display="(almost) all cantons provide written information; no centres tend to be available; several cantons offer interpretation services (“Verdi” in the eastern cantons, ZH, etc.), especially for refugee families; a service by the city of Zurich is available nationally (https://www.0842-442-442.ch); with the KIP, the cantons financially support INTERPRET, a coordination agency" xr:uid="{00000000-0004-0000-0900-000002000000}"/>
    <hyperlink ref="L94" r:id="rId4" display="Art. 58 AL formally establishes the Federal Commission for Foreigners, whose mandate is (at least) to &quot;traiter&quot; all questions related to immigration and to cooperate with competent authorities on integration. This would seem to fulfil the conditions of note 7 (there is a &quot;structure&quot; through which consultation on relevant policies is organized). ; The Federal Commission can make its own reports and issue recommandations on its topics of interest. See the Commission's website (cf. mandate): http://www.ekm.admin.ch/fr/lacfm/mandat.php" xr:uid="{00000000-0004-0000-0900-000003000000}"/>
    <hyperlink ref="F157" r:id="rId5" xr:uid="{00000000-0004-0000-0900-000004000000}"/>
  </hyperlinks>
  <pageMargins left="0.70833333333333304" right="0.70833333333333304" top="0.74791666666666701" bottom="0.74791666666666701" header="0.51180555555555496" footer="0.51180555555555496"/>
  <pageSetup paperSize="9" scale="38" firstPageNumber="0" orientation="landscape" horizontalDpi="300" verticalDpi="300" r:id="rId6"/>
  <rowBreaks count="3" manualBreakCount="3">
    <brk id="100" max="16383" man="1"/>
    <brk id="121" max="16383" man="1"/>
    <brk id="142" max="16383" man="1"/>
  </rowBreaks>
  <colBreaks count="2" manualBreakCount="2">
    <brk id="12" max="1048575" man="1"/>
    <brk id="24" max="1048575" man="1"/>
  </colBreaks>
  <drawing r:id="rId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CC176"/>
  <sheetViews>
    <sheetView topLeftCell="N138" zoomScale="60" zoomScaleNormal="60" workbookViewId="0">
      <selection activeCell="AA173" sqref="AA173"/>
    </sheetView>
  </sheetViews>
  <sheetFormatPr defaultColWidth="8.855468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855468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t="e">
        <f t="shared" ref="C6:C9" si="1">AVERAGE(B27,B48,B69,B90,B111,B132,B153)</f>
        <v>#DIV/0!</v>
      </c>
      <c r="D6" s="229" t="e">
        <f t="shared" si="0"/>
        <v>#DIV/0!</v>
      </c>
    </row>
    <row r="7" spans="1:4" ht="24.75" customHeight="1">
      <c r="A7" s="347">
        <v>2011</v>
      </c>
      <c r="B7" s="229"/>
      <c r="C7" s="229" t="e">
        <f t="shared" si="1"/>
        <v>#DIV/0!</v>
      </c>
      <c r="D7" s="229" t="e">
        <f t="shared" si="0"/>
        <v>#DIV/0!</v>
      </c>
    </row>
    <row r="8" spans="1:4" ht="24.75" customHeight="1">
      <c r="A8" s="347">
        <v>2012</v>
      </c>
      <c r="B8" s="229"/>
      <c r="C8" s="229" t="e">
        <f t="shared" si="1"/>
        <v>#DIV/0!</v>
      </c>
      <c r="D8" s="229" t="e">
        <f t="shared" si="0"/>
        <v>#DIV/0!</v>
      </c>
    </row>
    <row r="9" spans="1:4" ht="24.75" customHeight="1">
      <c r="A9" s="347">
        <v>2013</v>
      </c>
      <c r="B9" s="229"/>
      <c r="C9" s="229" t="e">
        <f t="shared" si="1"/>
        <v>#DIV/0!</v>
      </c>
      <c r="D9" s="229" t="e">
        <f t="shared" si="0"/>
        <v>#DIV/0!</v>
      </c>
    </row>
    <row r="10" spans="1:4" ht="24.75" customHeight="1">
      <c r="A10" s="38">
        <v>2014</v>
      </c>
      <c r="B10" s="229">
        <f>AVERAGE(B31,B52,B73,B94,B115,B136,B157,B171)</f>
        <v>50.197668650793652</v>
      </c>
      <c r="C10" s="229">
        <f t="shared" ref="C10:C15" si="2">AVERAGE(B31,B52,B73,B94,B115,B136,B157)</f>
        <v>49.035430839002274</v>
      </c>
      <c r="D10" s="229">
        <f t="shared" ref="D10:D15" si="3">AVERAGE(B31,B52,B94,B115,B136,B157)</f>
        <v>53.636574074074076</v>
      </c>
    </row>
    <row r="11" spans="1:4" ht="24.75" customHeight="1">
      <c r="A11" s="38">
        <v>2015</v>
      </c>
      <c r="B11" s="229"/>
      <c r="C11" s="229">
        <f t="shared" si="2"/>
        <v>49.035430839002274</v>
      </c>
      <c r="D11" s="229">
        <f t="shared" si="3"/>
        <v>53.636574074074076</v>
      </c>
    </row>
    <row r="12" spans="1:4" ht="24.75" customHeight="1">
      <c r="A12" s="38">
        <v>2016</v>
      </c>
      <c r="B12" s="229"/>
      <c r="C12" s="229">
        <f t="shared" si="2"/>
        <v>50.464002267573697</v>
      </c>
      <c r="D12" s="229">
        <f t="shared" si="3"/>
        <v>55.30324074074074</v>
      </c>
    </row>
    <row r="13" spans="1:4" ht="24.75" customHeight="1">
      <c r="A13" s="38">
        <v>2017</v>
      </c>
      <c r="B13" s="229"/>
      <c r="C13" s="229">
        <f t="shared" si="2"/>
        <v>50.464002267573697</v>
      </c>
      <c r="D13" s="229">
        <f t="shared" si="3"/>
        <v>55.30324074074074</v>
      </c>
    </row>
    <row r="14" spans="1:4" ht="24.75" customHeight="1">
      <c r="A14" s="38">
        <v>2018</v>
      </c>
      <c r="B14" s="229"/>
      <c r="C14" s="229">
        <f t="shared" si="2"/>
        <v>50.464002267573697</v>
      </c>
      <c r="D14" s="229">
        <f t="shared" si="3"/>
        <v>55.30324074074074</v>
      </c>
    </row>
    <row r="15" spans="1:4" ht="24.75" customHeight="1">
      <c r="A15" s="38">
        <v>2019</v>
      </c>
      <c r="B15" s="229">
        <f>AVERAGE(B36,B57,B78,B99,B120,B141,B162,B176)</f>
        <v>53.270585317460316</v>
      </c>
      <c r="C15" s="229">
        <f t="shared" si="2"/>
        <v>50.464002267573697</v>
      </c>
      <c r="D15" s="229">
        <f t="shared" si="3"/>
        <v>55.30324074074074</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80" t="e">
        <f t="shared" ref="B24:B30" si="4">AVERAGE(E24, H24,K24,N24,Q24,T24,W24,Z24,AC24)</f>
        <v>#DIV/0!</v>
      </c>
      <c r="C24" s="363"/>
      <c r="D24" s="350">
        <v>2007</v>
      </c>
      <c r="E24" s="363"/>
      <c r="F24" s="363"/>
      <c r="G24" s="350">
        <v>2007</v>
      </c>
      <c r="H24" s="363"/>
      <c r="I24" s="363"/>
      <c r="J24" s="350">
        <v>2007</v>
      </c>
      <c r="K24" s="363"/>
      <c r="L24" s="363"/>
      <c r="M24" s="350">
        <v>2007</v>
      </c>
      <c r="N24" s="363"/>
      <c r="O24" s="363"/>
      <c r="P24" s="350">
        <v>2007</v>
      </c>
      <c r="Q24" s="363"/>
      <c r="R24" s="363"/>
      <c r="S24" s="350">
        <v>2007</v>
      </c>
      <c r="T24" s="363"/>
      <c r="U24" s="363"/>
      <c r="V24" s="350">
        <v>2007</v>
      </c>
      <c r="W24" s="363"/>
      <c r="X24" s="363"/>
      <c r="Y24" s="350">
        <v>2007</v>
      </c>
      <c r="Z24" s="363"/>
      <c r="AA24" s="363"/>
      <c r="AB24" s="350">
        <v>2007</v>
      </c>
      <c r="AC24" s="363"/>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80" t="e">
        <f t="shared" si="4"/>
        <v>#DIV/0!</v>
      </c>
      <c r="C25" s="363"/>
      <c r="D25" s="350">
        <v>2008</v>
      </c>
      <c r="E25" s="363"/>
      <c r="F25" s="363"/>
      <c r="G25" s="350">
        <v>2008</v>
      </c>
      <c r="H25" s="363"/>
      <c r="I25" s="363"/>
      <c r="J25" s="350">
        <v>2008</v>
      </c>
      <c r="K25" s="363"/>
      <c r="L25" s="363"/>
      <c r="M25" s="350">
        <v>2008</v>
      </c>
      <c r="N25" s="363"/>
      <c r="O25" s="363"/>
      <c r="P25" s="350">
        <v>2008</v>
      </c>
      <c r="Q25" s="363"/>
      <c r="R25" s="363"/>
      <c r="S25" s="350">
        <v>2008</v>
      </c>
      <c r="T25" s="363"/>
      <c r="U25" s="363"/>
      <c r="V25" s="350">
        <v>2008</v>
      </c>
      <c r="W25" s="363"/>
      <c r="X25" s="363"/>
      <c r="Y25" s="350">
        <v>2008</v>
      </c>
      <c r="Z25" s="363"/>
      <c r="AA25" s="363"/>
      <c r="AB25" s="350">
        <v>2008</v>
      </c>
      <c r="AC25" s="363"/>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80" t="e">
        <f t="shared" si="4"/>
        <v>#DIV/0!</v>
      </c>
      <c r="C26" s="363"/>
      <c r="D26" s="350">
        <v>2009</v>
      </c>
      <c r="E26" s="363"/>
      <c r="F26" s="363"/>
      <c r="G26" s="350">
        <v>2009</v>
      </c>
      <c r="H26" s="363"/>
      <c r="I26" s="363"/>
      <c r="J26" s="350">
        <v>2009</v>
      </c>
      <c r="K26" s="363"/>
      <c r="L26" s="363"/>
      <c r="M26" s="350">
        <v>2009</v>
      </c>
      <c r="N26" s="363"/>
      <c r="O26" s="363"/>
      <c r="P26" s="350">
        <v>2009</v>
      </c>
      <c r="Q26" s="363"/>
      <c r="R26" s="363"/>
      <c r="S26" s="350">
        <v>2009</v>
      </c>
      <c r="T26" s="363"/>
      <c r="U26" s="363"/>
      <c r="V26" s="350">
        <v>2009</v>
      </c>
      <c r="W26" s="363"/>
      <c r="X26" s="363"/>
      <c r="Y26" s="350">
        <v>2009</v>
      </c>
      <c r="Z26" s="363"/>
      <c r="AA26" s="363"/>
      <c r="AB26" s="350">
        <v>2009</v>
      </c>
      <c r="AC26" s="363"/>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80" t="e">
        <f t="shared" si="4"/>
        <v>#DIV/0!</v>
      </c>
      <c r="C27" s="363"/>
      <c r="D27" s="350">
        <v>2010</v>
      </c>
      <c r="E27" s="363"/>
      <c r="F27" s="363"/>
      <c r="G27" s="350">
        <v>2010</v>
      </c>
      <c r="H27" s="363"/>
      <c r="I27" s="363"/>
      <c r="J27" s="350">
        <v>2010</v>
      </c>
      <c r="K27" s="363"/>
      <c r="L27" s="363"/>
      <c r="M27" s="350">
        <v>2010</v>
      </c>
      <c r="N27" s="363"/>
      <c r="O27" s="363"/>
      <c r="P27" s="350">
        <v>2010</v>
      </c>
      <c r="Q27" s="363"/>
      <c r="R27" s="363"/>
      <c r="S27" s="350">
        <v>2010</v>
      </c>
      <c r="T27" s="363"/>
      <c r="U27" s="363"/>
      <c r="V27" s="350">
        <v>2010</v>
      </c>
      <c r="W27" s="363"/>
      <c r="X27" s="363"/>
      <c r="Y27" s="350">
        <v>2010</v>
      </c>
      <c r="Z27" s="363"/>
      <c r="AA27" s="363"/>
      <c r="AB27" s="350">
        <v>2010</v>
      </c>
      <c r="AC27" s="363"/>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80" t="e">
        <f t="shared" si="4"/>
        <v>#DIV/0!</v>
      </c>
      <c r="C28" s="363"/>
      <c r="D28" s="350">
        <v>2011</v>
      </c>
      <c r="E28" s="363"/>
      <c r="F28" s="363"/>
      <c r="G28" s="350">
        <v>2011</v>
      </c>
      <c r="H28" s="363"/>
      <c r="I28" s="363"/>
      <c r="J28" s="350">
        <v>2011</v>
      </c>
      <c r="K28" s="363"/>
      <c r="L28" s="363"/>
      <c r="M28" s="350">
        <v>2011</v>
      </c>
      <c r="N28" s="363"/>
      <c r="O28" s="363"/>
      <c r="P28" s="350">
        <v>2011</v>
      </c>
      <c r="Q28" s="363"/>
      <c r="R28" s="363"/>
      <c r="S28" s="350">
        <v>2011</v>
      </c>
      <c r="T28" s="363"/>
      <c r="U28" s="363"/>
      <c r="V28" s="350">
        <v>2011</v>
      </c>
      <c r="W28" s="363"/>
      <c r="X28" s="363"/>
      <c r="Y28" s="350">
        <v>2011</v>
      </c>
      <c r="Z28" s="363"/>
      <c r="AA28" s="363"/>
      <c r="AB28" s="350">
        <v>2011</v>
      </c>
      <c r="AC28" s="363"/>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80" t="e">
        <f t="shared" si="4"/>
        <v>#DIV/0!</v>
      </c>
      <c r="C29" s="363"/>
      <c r="D29" s="350">
        <v>2012</v>
      </c>
      <c r="E29" s="363"/>
      <c r="F29" s="363"/>
      <c r="G29" s="350">
        <v>2012</v>
      </c>
      <c r="H29" s="363"/>
      <c r="I29" s="363"/>
      <c r="J29" s="350">
        <v>2012</v>
      </c>
      <c r="K29" s="363"/>
      <c r="L29" s="363"/>
      <c r="M29" s="350">
        <v>2012</v>
      </c>
      <c r="N29" s="363"/>
      <c r="O29" s="363"/>
      <c r="P29" s="350">
        <v>2012</v>
      </c>
      <c r="Q29" s="363"/>
      <c r="R29" s="363"/>
      <c r="S29" s="350">
        <v>2012</v>
      </c>
      <c r="T29" s="363"/>
      <c r="U29" s="363"/>
      <c r="V29" s="350">
        <v>2012</v>
      </c>
      <c r="W29" s="363"/>
      <c r="X29" s="363"/>
      <c r="Y29" s="350">
        <v>2012</v>
      </c>
      <c r="Z29" s="363"/>
      <c r="AA29" s="363"/>
      <c r="AB29" s="350">
        <v>2012</v>
      </c>
      <c r="AC29" s="363"/>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80" t="e">
        <f t="shared" si="4"/>
        <v>#DIV/0!</v>
      </c>
      <c r="C30" s="363"/>
      <c r="D30" s="350">
        <v>2013</v>
      </c>
      <c r="E30" s="363"/>
      <c r="F30" s="363"/>
      <c r="G30" s="350">
        <v>2013</v>
      </c>
      <c r="H30" s="363"/>
      <c r="I30" s="363"/>
      <c r="J30" s="350">
        <v>2013</v>
      </c>
      <c r="K30" s="363"/>
      <c r="L30" s="363"/>
      <c r="M30" s="350">
        <v>2013</v>
      </c>
      <c r="N30" s="363"/>
      <c r="O30" s="363"/>
      <c r="P30" s="350">
        <v>2013</v>
      </c>
      <c r="Q30" s="363"/>
      <c r="R30" s="363"/>
      <c r="S30" s="350">
        <v>2013</v>
      </c>
      <c r="T30" s="363"/>
      <c r="U30" s="363"/>
      <c r="V30" s="350">
        <v>2013</v>
      </c>
      <c r="W30" s="363"/>
      <c r="X30" s="363"/>
      <c r="Y30" s="350">
        <v>2013</v>
      </c>
      <c r="Z30" s="363"/>
      <c r="AA30" s="363"/>
      <c r="AB30" s="350">
        <v>2013</v>
      </c>
      <c r="AC30" s="363"/>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80">
        <f t="shared" ref="B31:B36" si="5">AVERAGE(E31, H31,K31,N31,Q31,T31,W31,Z31,AC31)</f>
        <v>29.666666666666668</v>
      </c>
      <c r="C31" s="39"/>
      <c r="D31" s="43">
        <v>2014</v>
      </c>
      <c r="E31" s="19">
        <v>50</v>
      </c>
      <c r="F31" s="10" t="s">
        <v>605</v>
      </c>
      <c r="G31" s="43">
        <v>2014</v>
      </c>
      <c r="H31" s="19">
        <v>0</v>
      </c>
      <c r="I31" s="657" t="s">
        <v>604</v>
      </c>
      <c r="J31" s="43">
        <v>2014</v>
      </c>
      <c r="K31" s="19">
        <v>100</v>
      </c>
      <c r="L31" s="657" t="s">
        <v>603</v>
      </c>
      <c r="M31" s="43">
        <v>2014</v>
      </c>
      <c r="N31" s="19">
        <v>50</v>
      </c>
      <c r="O31" s="657" t="s">
        <v>1669</v>
      </c>
      <c r="P31" s="43">
        <v>2014</v>
      </c>
      <c r="Q31" s="49">
        <v>67</v>
      </c>
      <c r="R31" s="657" t="s">
        <v>593</v>
      </c>
      <c r="S31" s="43">
        <v>2014</v>
      </c>
      <c r="T31" s="34">
        <v>0</v>
      </c>
      <c r="U31" s="657" t="s">
        <v>602</v>
      </c>
      <c r="V31" s="43">
        <v>2014</v>
      </c>
      <c r="W31" s="19">
        <v>0</v>
      </c>
      <c r="X31" s="657" t="s">
        <v>601</v>
      </c>
      <c r="Y31" s="350">
        <v>2014</v>
      </c>
      <c r="Z31" s="19">
        <v>0</v>
      </c>
      <c r="AA31" s="657" t="s">
        <v>601</v>
      </c>
      <c r="AB31" s="350">
        <v>2014</v>
      </c>
      <c r="AC31" s="19">
        <v>0</v>
      </c>
      <c r="AD31" s="658" t="s">
        <v>600</v>
      </c>
    </row>
    <row r="32" spans="1:81" ht="24.75" customHeight="1">
      <c r="A32" s="43">
        <v>2015</v>
      </c>
      <c r="B32" s="80">
        <f t="shared" si="5"/>
        <v>29.666666666666668</v>
      </c>
      <c r="C32" s="39"/>
      <c r="D32" s="43">
        <v>2015</v>
      </c>
      <c r="E32" s="19">
        <v>50</v>
      </c>
      <c r="F32" s="10"/>
      <c r="G32" s="43">
        <v>2015</v>
      </c>
      <c r="H32" s="19">
        <v>0</v>
      </c>
      <c r="I32" s="657"/>
      <c r="J32" s="43">
        <v>2015</v>
      </c>
      <c r="K32" s="19">
        <v>100</v>
      </c>
      <c r="L32" s="657"/>
      <c r="M32" s="43">
        <v>2015</v>
      </c>
      <c r="N32" s="19">
        <v>50</v>
      </c>
      <c r="O32" s="657"/>
      <c r="P32" s="43">
        <v>2015</v>
      </c>
      <c r="Q32" s="49">
        <v>67</v>
      </c>
      <c r="R32" s="657"/>
      <c r="S32" s="43">
        <v>2015</v>
      </c>
      <c r="T32" s="34">
        <v>0</v>
      </c>
      <c r="U32" s="657"/>
      <c r="V32" s="43">
        <v>2015</v>
      </c>
      <c r="W32" s="19">
        <v>0</v>
      </c>
      <c r="X32" s="657"/>
      <c r="Y32" s="350">
        <v>2015</v>
      </c>
      <c r="Z32" s="19">
        <v>0</v>
      </c>
      <c r="AA32" s="657"/>
      <c r="AB32" s="350">
        <v>2015</v>
      </c>
      <c r="AC32" s="19">
        <v>0</v>
      </c>
      <c r="AD32" s="658"/>
    </row>
    <row r="33" spans="1:81" ht="24.75" customHeight="1">
      <c r="A33" s="43">
        <v>2016</v>
      </c>
      <c r="B33" s="80">
        <f t="shared" si="5"/>
        <v>29.666666666666668</v>
      </c>
      <c r="C33" s="39"/>
      <c r="D33" s="43">
        <v>2016</v>
      </c>
      <c r="E33" s="19">
        <v>50</v>
      </c>
      <c r="F33" s="10"/>
      <c r="G33" s="43">
        <v>2016</v>
      </c>
      <c r="H33" s="19">
        <v>0</v>
      </c>
      <c r="I33" s="657"/>
      <c r="J33" s="43">
        <v>2016</v>
      </c>
      <c r="K33" s="19">
        <v>100</v>
      </c>
      <c r="L33" s="657"/>
      <c r="M33" s="43">
        <v>2016</v>
      </c>
      <c r="N33" s="19">
        <v>50</v>
      </c>
      <c r="O33" s="657"/>
      <c r="P33" s="43">
        <v>2016</v>
      </c>
      <c r="Q33" s="49">
        <v>67</v>
      </c>
      <c r="R33" s="657"/>
      <c r="S33" s="43">
        <v>2016</v>
      </c>
      <c r="T33" s="34">
        <v>0</v>
      </c>
      <c r="U33" s="657"/>
      <c r="V33" s="43">
        <v>2016</v>
      </c>
      <c r="W33" s="19">
        <v>0</v>
      </c>
      <c r="X33" s="657"/>
      <c r="Y33" s="350">
        <v>2016</v>
      </c>
      <c r="Z33" s="19">
        <v>0</v>
      </c>
      <c r="AA33" s="657"/>
      <c r="AB33" s="350">
        <v>2016</v>
      </c>
      <c r="AC33" s="19">
        <v>0</v>
      </c>
      <c r="AD33" s="658"/>
    </row>
    <row r="34" spans="1:81" ht="24.75" customHeight="1">
      <c r="A34" s="43">
        <v>2017</v>
      </c>
      <c r="B34" s="80">
        <f t="shared" si="5"/>
        <v>29.666666666666668</v>
      </c>
      <c r="C34" s="39"/>
      <c r="D34" s="43">
        <v>2017</v>
      </c>
      <c r="E34" s="19">
        <v>50</v>
      </c>
      <c r="F34" s="10"/>
      <c r="G34" s="43">
        <v>2017</v>
      </c>
      <c r="H34" s="19">
        <v>0</v>
      </c>
      <c r="I34" s="657"/>
      <c r="J34" s="43">
        <v>2017</v>
      </c>
      <c r="K34" s="19">
        <v>100</v>
      </c>
      <c r="L34" s="657"/>
      <c r="M34" s="43">
        <v>2017</v>
      </c>
      <c r="N34" s="19">
        <v>50</v>
      </c>
      <c r="O34" s="657"/>
      <c r="P34" s="43">
        <v>2017</v>
      </c>
      <c r="Q34" s="49">
        <v>67</v>
      </c>
      <c r="R34" s="657"/>
      <c r="S34" s="43">
        <v>2017</v>
      </c>
      <c r="T34" s="34">
        <v>0</v>
      </c>
      <c r="U34" s="657"/>
      <c r="V34" s="43">
        <v>2017</v>
      </c>
      <c r="W34" s="19">
        <v>0</v>
      </c>
      <c r="X34" s="657"/>
      <c r="Y34" s="350">
        <v>2017</v>
      </c>
      <c r="Z34" s="19">
        <v>0</v>
      </c>
      <c r="AA34" s="657"/>
      <c r="AB34" s="350">
        <v>2017</v>
      </c>
      <c r="AC34" s="19">
        <v>0</v>
      </c>
      <c r="AD34" s="658"/>
    </row>
    <row r="35" spans="1:81" ht="24.75" customHeight="1">
      <c r="A35" s="43">
        <v>2018</v>
      </c>
      <c r="B35" s="80">
        <f t="shared" si="5"/>
        <v>29.666666666666668</v>
      </c>
      <c r="C35" s="39"/>
      <c r="D35" s="43">
        <v>2018</v>
      </c>
      <c r="E35" s="19">
        <v>50</v>
      </c>
      <c r="F35" s="10"/>
      <c r="G35" s="43">
        <v>2018</v>
      </c>
      <c r="H35" s="19">
        <v>0</v>
      </c>
      <c r="I35" s="657"/>
      <c r="J35" s="43">
        <v>2018</v>
      </c>
      <c r="K35" s="19">
        <v>100</v>
      </c>
      <c r="L35" s="657"/>
      <c r="M35" s="43">
        <v>2018</v>
      </c>
      <c r="N35" s="19">
        <v>50</v>
      </c>
      <c r="O35" s="657"/>
      <c r="P35" s="43">
        <v>2018</v>
      </c>
      <c r="Q35" s="49">
        <v>67</v>
      </c>
      <c r="R35" s="657"/>
      <c r="S35" s="43">
        <v>2018</v>
      </c>
      <c r="T35" s="34">
        <v>0</v>
      </c>
      <c r="U35" s="657"/>
      <c r="V35" s="43">
        <v>2018</v>
      </c>
      <c r="W35" s="19">
        <v>0</v>
      </c>
      <c r="X35" s="657"/>
      <c r="Y35" s="350">
        <v>2018</v>
      </c>
      <c r="Z35" s="19">
        <v>0</v>
      </c>
      <c r="AA35" s="657"/>
      <c r="AB35" s="350">
        <v>2018</v>
      </c>
      <c r="AC35" s="19">
        <v>0</v>
      </c>
      <c r="AD35" s="658"/>
    </row>
    <row r="36" spans="1:81" ht="24.75" customHeight="1">
      <c r="A36" s="43">
        <v>2019</v>
      </c>
      <c r="B36" s="80">
        <f t="shared" si="5"/>
        <v>29.666666666666668</v>
      </c>
      <c r="C36" s="39"/>
      <c r="D36" s="43">
        <v>2019</v>
      </c>
      <c r="E36" s="19">
        <v>50</v>
      </c>
      <c r="F36" s="10"/>
      <c r="G36" s="43">
        <v>2019</v>
      </c>
      <c r="H36" s="19">
        <v>0</v>
      </c>
      <c r="I36" s="657"/>
      <c r="J36" s="43">
        <v>2019</v>
      </c>
      <c r="K36" s="19">
        <v>100</v>
      </c>
      <c r="L36" s="657"/>
      <c r="M36" s="43">
        <v>2019</v>
      </c>
      <c r="N36" s="19">
        <v>50</v>
      </c>
      <c r="O36" s="657"/>
      <c r="P36" s="43">
        <v>2019</v>
      </c>
      <c r="Q36" s="49">
        <v>67</v>
      </c>
      <c r="R36" s="657"/>
      <c r="S36" s="43">
        <v>2019</v>
      </c>
      <c r="T36" s="34">
        <v>0</v>
      </c>
      <c r="U36" s="657"/>
      <c r="V36" s="43">
        <v>2019</v>
      </c>
      <c r="W36" s="19">
        <v>0</v>
      </c>
      <c r="X36" s="657"/>
      <c r="Y36" s="350">
        <v>2019</v>
      </c>
      <c r="Z36" s="19">
        <v>0</v>
      </c>
      <c r="AA36" s="657"/>
      <c r="AB36" s="350">
        <v>2019</v>
      </c>
      <c r="AC36" s="19">
        <v>0</v>
      </c>
      <c r="AD36" s="658"/>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240</v>
      </c>
      <c r="X42" s="580"/>
      <c r="Y42" s="350" t="s">
        <v>81</v>
      </c>
      <c r="Z42" s="580" t="s">
        <v>239</v>
      </c>
      <c r="AA42" s="580"/>
      <c r="AB42" s="350" t="s">
        <v>81</v>
      </c>
      <c r="AC42" s="580" t="s">
        <v>238</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231</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80" t="e">
        <f t="shared" ref="B45:B51" si="6">AVERAGE(E45,H45,K45,T45,AF45,AO45,AU45,AX45,AR45)</f>
        <v>#DIV/0!</v>
      </c>
      <c r="C45" s="363"/>
      <c r="D45" s="350">
        <v>2007</v>
      </c>
      <c r="E45" s="363"/>
      <c r="F45" s="363"/>
      <c r="G45" s="350">
        <v>2007</v>
      </c>
      <c r="H45" s="363"/>
      <c r="I45" s="363"/>
      <c r="J45" s="350">
        <v>2007</v>
      </c>
      <c r="K45" s="363"/>
      <c r="L45" s="363"/>
      <c r="M45" s="350">
        <v>2007</v>
      </c>
      <c r="N45" s="363"/>
      <c r="O45" s="363"/>
      <c r="P45" s="350">
        <v>2007</v>
      </c>
      <c r="Q45" s="363"/>
      <c r="R45" s="363"/>
      <c r="S45" s="350">
        <v>2007</v>
      </c>
      <c r="T45" s="363"/>
      <c r="U45" s="363"/>
      <c r="V45" s="350">
        <v>2007</v>
      </c>
      <c r="W45" s="363"/>
      <c r="X45" s="363"/>
      <c r="Y45" s="350">
        <v>2007</v>
      </c>
      <c r="Z45" s="363"/>
      <c r="AA45" s="363"/>
      <c r="AB45" s="350">
        <v>2007</v>
      </c>
      <c r="AC45" s="363"/>
      <c r="AD45" s="363"/>
      <c r="AE45" s="350">
        <v>2007</v>
      </c>
      <c r="AF45" s="243"/>
      <c r="AG45" s="363"/>
      <c r="AH45" s="350">
        <v>2007</v>
      </c>
      <c r="AI45" s="363"/>
      <c r="AJ45" s="363"/>
      <c r="AK45" s="350">
        <v>2007</v>
      </c>
      <c r="AL45" s="363"/>
      <c r="AM45" s="363"/>
      <c r="AN45" s="350">
        <v>2007</v>
      </c>
      <c r="AO45" s="363"/>
      <c r="AP45" s="363"/>
      <c r="AQ45" s="350">
        <v>2007</v>
      </c>
      <c r="AR45" s="363"/>
      <c r="AS45" s="363"/>
      <c r="AT45" s="350">
        <v>2007</v>
      </c>
      <c r="AU45" s="363"/>
      <c r="AV45" s="363"/>
      <c r="AW45" s="350">
        <v>2007</v>
      </c>
      <c r="AX45" s="363"/>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80" t="e">
        <f t="shared" si="6"/>
        <v>#DIV/0!</v>
      </c>
      <c r="C46" s="363"/>
      <c r="D46" s="350">
        <v>2008</v>
      </c>
      <c r="E46" s="363"/>
      <c r="F46" s="363"/>
      <c r="G46" s="350">
        <v>2008</v>
      </c>
      <c r="H46" s="363"/>
      <c r="I46" s="363"/>
      <c r="J46" s="350">
        <v>2008</v>
      </c>
      <c r="K46" s="363"/>
      <c r="L46" s="363"/>
      <c r="M46" s="350">
        <v>2008</v>
      </c>
      <c r="N46" s="363"/>
      <c r="O46" s="363"/>
      <c r="P46" s="350">
        <v>2008</v>
      </c>
      <c r="Q46" s="363"/>
      <c r="R46" s="363"/>
      <c r="S46" s="350">
        <v>2008</v>
      </c>
      <c r="T46" s="363"/>
      <c r="U46" s="363"/>
      <c r="V46" s="350">
        <v>2008</v>
      </c>
      <c r="W46" s="363"/>
      <c r="X46" s="363"/>
      <c r="Y46" s="350">
        <v>2008</v>
      </c>
      <c r="Z46" s="363"/>
      <c r="AA46" s="363"/>
      <c r="AB46" s="350">
        <v>2008</v>
      </c>
      <c r="AC46" s="363"/>
      <c r="AD46" s="363"/>
      <c r="AE46" s="350">
        <v>2008</v>
      </c>
      <c r="AF46" s="243"/>
      <c r="AG46" s="363"/>
      <c r="AH46" s="350">
        <v>2008</v>
      </c>
      <c r="AI46" s="363"/>
      <c r="AJ46" s="363"/>
      <c r="AK46" s="350">
        <v>2008</v>
      </c>
      <c r="AL46" s="363"/>
      <c r="AM46" s="363"/>
      <c r="AN46" s="350">
        <v>2008</v>
      </c>
      <c r="AO46" s="363"/>
      <c r="AP46" s="363"/>
      <c r="AQ46" s="350">
        <v>2008</v>
      </c>
      <c r="AR46" s="363"/>
      <c r="AS46" s="363"/>
      <c r="AT46" s="350">
        <v>2008</v>
      </c>
      <c r="AU46" s="363"/>
      <c r="AV46" s="363"/>
      <c r="AW46" s="350">
        <v>2008</v>
      </c>
      <c r="AX46" s="363"/>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80" t="e">
        <f t="shared" si="6"/>
        <v>#DIV/0!</v>
      </c>
      <c r="C47" s="363"/>
      <c r="D47" s="350">
        <v>2009</v>
      </c>
      <c r="E47" s="363"/>
      <c r="F47" s="363"/>
      <c r="G47" s="350">
        <v>2009</v>
      </c>
      <c r="H47" s="363"/>
      <c r="I47" s="363"/>
      <c r="J47" s="350">
        <v>2009</v>
      </c>
      <c r="K47" s="363"/>
      <c r="L47" s="363"/>
      <c r="M47" s="350">
        <v>2009</v>
      </c>
      <c r="N47" s="363"/>
      <c r="O47" s="363"/>
      <c r="P47" s="350">
        <v>2009</v>
      </c>
      <c r="Q47" s="363"/>
      <c r="R47" s="363"/>
      <c r="S47" s="350">
        <v>2009</v>
      </c>
      <c r="T47" s="363"/>
      <c r="U47" s="363"/>
      <c r="V47" s="350">
        <v>2009</v>
      </c>
      <c r="W47" s="363"/>
      <c r="X47" s="363"/>
      <c r="Y47" s="350">
        <v>2009</v>
      </c>
      <c r="Z47" s="363"/>
      <c r="AA47" s="363"/>
      <c r="AB47" s="350">
        <v>2009</v>
      </c>
      <c r="AC47" s="363"/>
      <c r="AD47" s="363"/>
      <c r="AE47" s="350">
        <v>2009</v>
      </c>
      <c r="AF47" s="243"/>
      <c r="AG47" s="363"/>
      <c r="AH47" s="350">
        <v>2009</v>
      </c>
      <c r="AI47" s="363"/>
      <c r="AJ47" s="363"/>
      <c r="AK47" s="350">
        <v>2009</v>
      </c>
      <c r="AL47" s="363"/>
      <c r="AM47" s="363"/>
      <c r="AN47" s="350">
        <v>2009</v>
      </c>
      <c r="AO47" s="363"/>
      <c r="AP47" s="363"/>
      <c r="AQ47" s="350">
        <v>2009</v>
      </c>
      <c r="AR47" s="363"/>
      <c r="AS47" s="363"/>
      <c r="AT47" s="350">
        <v>2009</v>
      </c>
      <c r="AU47" s="363"/>
      <c r="AV47" s="363"/>
      <c r="AW47" s="350">
        <v>2009</v>
      </c>
      <c r="AX47" s="363"/>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80" t="e">
        <f t="shared" si="6"/>
        <v>#DIV/0!</v>
      </c>
      <c r="C48" s="363"/>
      <c r="D48" s="350">
        <v>2010</v>
      </c>
      <c r="E48" s="363"/>
      <c r="F48" s="363"/>
      <c r="G48" s="350">
        <v>2010</v>
      </c>
      <c r="H48" s="363"/>
      <c r="I48" s="363"/>
      <c r="J48" s="350">
        <v>2010</v>
      </c>
      <c r="K48" s="363"/>
      <c r="L48" s="363"/>
      <c r="M48" s="350">
        <v>2010</v>
      </c>
      <c r="N48" s="363"/>
      <c r="O48" s="363"/>
      <c r="P48" s="350">
        <v>2010</v>
      </c>
      <c r="Q48" s="363"/>
      <c r="R48" s="363"/>
      <c r="S48" s="350">
        <v>2010</v>
      </c>
      <c r="T48" s="363"/>
      <c r="U48" s="363"/>
      <c r="V48" s="350">
        <v>2010</v>
      </c>
      <c r="W48" s="363"/>
      <c r="X48" s="363"/>
      <c r="Y48" s="350">
        <v>2010</v>
      </c>
      <c r="Z48" s="363"/>
      <c r="AA48" s="363"/>
      <c r="AB48" s="350">
        <v>2010</v>
      </c>
      <c r="AC48" s="363"/>
      <c r="AD48" s="363"/>
      <c r="AE48" s="350">
        <v>2010</v>
      </c>
      <c r="AF48" s="243"/>
      <c r="AG48" s="363"/>
      <c r="AH48" s="350">
        <v>2010</v>
      </c>
      <c r="AI48" s="363"/>
      <c r="AJ48" s="363"/>
      <c r="AK48" s="350">
        <v>2010</v>
      </c>
      <c r="AL48" s="363"/>
      <c r="AM48" s="363"/>
      <c r="AN48" s="350">
        <v>2010</v>
      </c>
      <c r="AO48" s="363"/>
      <c r="AP48" s="363"/>
      <c r="AQ48" s="350">
        <v>2010</v>
      </c>
      <c r="AR48" s="363"/>
      <c r="AS48" s="363"/>
      <c r="AT48" s="350">
        <v>2010</v>
      </c>
      <c r="AU48" s="363"/>
      <c r="AV48" s="363"/>
      <c r="AW48" s="350">
        <v>2010</v>
      </c>
      <c r="AX48" s="363"/>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80" t="e">
        <f t="shared" si="6"/>
        <v>#DIV/0!</v>
      </c>
      <c r="C49" s="363"/>
      <c r="D49" s="350">
        <v>2011</v>
      </c>
      <c r="E49" s="363"/>
      <c r="F49" s="363"/>
      <c r="G49" s="350">
        <v>2011</v>
      </c>
      <c r="H49" s="363"/>
      <c r="I49" s="363"/>
      <c r="J49" s="350">
        <v>2011</v>
      </c>
      <c r="K49" s="363"/>
      <c r="L49" s="363"/>
      <c r="M49" s="350">
        <v>2011</v>
      </c>
      <c r="N49" s="363"/>
      <c r="O49" s="363"/>
      <c r="P49" s="350">
        <v>2011</v>
      </c>
      <c r="Q49" s="363"/>
      <c r="R49" s="363"/>
      <c r="S49" s="350">
        <v>2011</v>
      </c>
      <c r="T49" s="363"/>
      <c r="U49" s="363"/>
      <c r="V49" s="350">
        <v>2011</v>
      </c>
      <c r="W49" s="363"/>
      <c r="X49" s="363"/>
      <c r="Y49" s="350">
        <v>2011</v>
      </c>
      <c r="Z49" s="363"/>
      <c r="AA49" s="363"/>
      <c r="AB49" s="350">
        <v>2011</v>
      </c>
      <c r="AC49" s="363"/>
      <c r="AD49" s="363"/>
      <c r="AE49" s="350">
        <v>2011</v>
      </c>
      <c r="AF49" s="243"/>
      <c r="AG49" s="363"/>
      <c r="AH49" s="350">
        <v>2011</v>
      </c>
      <c r="AI49" s="363"/>
      <c r="AJ49" s="363"/>
      <c r="AK49" s="350">
        <v>2011</v>
      </c>
      <c r="AL49" s="363"/>
      <c r="AM49" s="363"/>
      <c r="AN49" s="350">
        <v>2011</v>
      </c>
      <c r="AO49" s="363"/>
      <c r="AP49" s="363"/>
      <c r="AQ49" s="350">
        <v>2011</v>
      </c>
      <c r="AR49" s="363"/>
      <c r="AS49" s="363"/>
      <c r="AT49" s="350">
        <v>2011</v>
      </c>
      <c r="AU49" s="363"/>
      <c r="AV49" s="363"/>
      <c r="AW49" s="350">
        <v>2011</v>
      </c>
      <c r="AX49" s="363"/>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80" t="e">
        <f t="shared" si="6"/>
        <v>#DIV/0!</v>
      </c>
      <c r="C50" s="363"/>
      <c r="D50" s="350">
        <v>2012</v>
      </c>
      <c r="E50" s="363"/>
      <c r="F50" s="363"/>
      <c r="G50" s="350">
        <v>2012</v>
      </c>
      <c r="H50" s="363"/>
      <c r="I50" s="363"/>
      <c r="J50" s="350">
        <v>2012</v>
      </c>
      <c r="K50" s="363"/>
      <c r="L50" s="363"/>
      <c r="M50" s="350">
        <v>2012</v>
      </c>
      <c r="N50" s="363"/>
      <c r="O50" s="363"/>
      <c r="P50" s="350">
        <v>2012</v>
      </c>
      <c r="Q50" s="363"/>
      <c r="R50" s="363"/>
      <c r="S50" s="350">
        <v>2012</v>
      </c>
      <c r="T50" s="363"/>
      <c r="U50" s="363"/>
      <c r="V50" s="350">
        <v>2012</v>
      </c>
      <c r="W50" s="363"/>
      <c r="X50" s="363"/>
      <c r="Y50" s="350">
        <v>2012</v>
      </c>
      <c r="Z50" s="363"/>
      <c r="AA50" s="363"/>
      <c r="AB50" s="350">
        <v>2012</v>
      </c>
      <c r="AC50" s="363"/>
      <c r="AD50" s="363"/>
      <c r="AE50" s="350">
        <v>2012</v>
      </c>
      <c r="AF50" s="243"/>
      <c r="AG50" s="363"/>
      <c r="AH50" s="350">
        <v>2012</v>
      </c>
      <c r="AI50" s="363"/>
      <c r="AJ50" s="363"/>
      <c r="AK50" s="350">
        <v>2012</v>
      </c>
      <c r="AL50" s="363"/>
      <c r="AM50" s="363"/>
      <c r="AN50" s="350">
        <v>2012</v>
      </c>
      <c r="AO50" s="363"/>
      <c r="AP50" s="363"/>
      <c r="AQ50" s="350">
        <v>2012</v>
      </c>
      <c r="AR50" s="363"/>
      <c r="AS50" s="363"/>
      <c r="AT50" s="350">
        <v>2012</v>
      </c>
      <c r="AU50" s="363"/>
      <c r="AV50" s="363"/>
      <c r="AW50" s="350">
        <v>2012</v>
      </c>
      <c r="AX50" s="363"/>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80" t="e">
        <f t="shared" si="6"/>
        <v>#DIV/0!</v>
      </c>
      <c r="C51" s="363"/>
      <c r="D51" s="350">
        <v>2013</v>
      </c>
      <c r="E51" s="363"/>
      <c r="F51" s="363"/>
      <c r="G51" s="350">
        <v>2013</v>
      </c>
      <c r="H51" s="363"/>
      <c r="I51" s="363"/>
      <c r="J51" s="350">
        <v>2013</v>
      </c>
      <c r="K51" s="363"/>
      <c r="L51" s="363"/>
      <c r="M51" s="350">
        <v>2013</v>
      </c>
      <c r="N51" s="363"/>
      <c r="O51" s="363"/>
      <c r="P51" s="350">
        <v>2013</v>
      </c>
      <c r="Q51" s="363"/>
      <c r="R51" s="363"/>
      <c r="S51" s="350">
        <v>2013</v>
      </c>
      <c r="T51" s="363"/>
      <c r="U51" s="363"/>
      <c r="V51" s="350">
        <v>2013</v>
      </c>
      <c r="W51" s="363"/>
      <c r="X51" s="363"/>
      <c r="Y51" s="350">
        <v>2013</v>
      </c>
      <c r="Z51" s="363"/>
      <c r="AA51" s="363"/>
      <c r="AB51" s="350">
        <v>2013</v>
      </c>
      <c r="AC51" s="363"/>
      <c r="AD51" s="363"/>
      <c r="AE51" s="350">
        <v>2013</v>
      </c>
      <c r="AF51" s="243"/>
      <c r="AG51" s="363"/>
      <c r="AH51" s="350">
        <v>2013</v>
      </c>
      <c r="AI51" s="363"/>
      <c r="AJ51" s="363"/>
      <c r="AK51" s="350">
        <v>2013</v>
      </c>
      <c r="AL51" s="363"/>
      <c r="AM51" s="363"/>
      <c r="AN51" s="350">
        <v>2013</v>
      </c>
      <c r="AO51" s="363"/>
      <c r="AP51" s="363"/>
      <c r="AQ51" s="350">
        <v>2013</v>
      </c>
      <c r="AR51" s="363"/>
      <c r="AS51" s="363"/>
      <c r="AT51" s="350">
        <v>2013</v>
      </c>
      <c r="AU51" s="363"/>
      <c r="AV51" s="363"/>
      <c r="AW51" s="350">
        <v>2013</v>
      </c>
      <c r="AX51" s="363"/>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80">
        <f t="shared" ref="B52:B57" si="7">AVERAGE(E52,H52,K52,T52,AF52,AO52,AU52,AX52,AR52)</f>
        <v>44.444444444444443</v>
      </c>
      <c r="C52" s="39"/>
      <c r="D52" s="43">
        <v>2014</v>
      </c>
      <c r="E52" s="19">
        <v>100</v>
      </c>
      <c r="F52" s="657" t="s">
        <v>599</v>
      </c>
      <c r="G52" s="43">
        <v>2014</v>
      </c>
      <c r="H52" s="19">
        <v>50</v>
      </c>
      <c r="I52" s="657" t="s">
        <v>1670</v>
      </c>
      <c r="J52" s="43">
        <v>2014</v>
      </c>
      <c r="K52" s="19">
        <v>100</v>
      </c>
      <c r="L52" s="10"/>
      <c r="M52" s="43">
        <v>2014</v>
      </c>
      <c r="N52" s="19">
        <v>100</v>
      </c>
      <c r="O52" s="657" t="s">
        <v>329</v>
      </c>
      <c r="P52" s="43">
        <v>2014</v>
      </c>
      <c r="Q52" s="19">
        <v>100</v>
      </c>
      <c r="R52" s="10"/>
      <c r="S52" s="43">
        <v>2014</v>
      </c>
      <c r="T52" s="52">
        <v>100</v>
      </c>
      <c r="U52" s="10"/>
      <c r="V52" s="43">
        <v>2014</v>
      </c>
      <c r="W52" s="52">
        <v>100</v>
      </c>
      <c r="X52" s="657" t="s">
        <v>329</v>
      </c>
      <c r="Y52" s="350">
        <v>2014</v>
      </c>
      <c r="Z52" s="19">
        <v>100</v>
      </c>
      <c r="AA52" s="10"/>
      <c r="AB52" s="350">
        <v>2014</v>
      </c>
      <c r="AC52" s="19">
        <v>100</v>
      </c>
      <c r="AD52" s="10"/>
      <c r="AE52" s="350">
        <v>2014</v>
      </c>
      <c r="AF52" s="243">
        <f>0.67*AI52+0.33*AL52</f>
        <v>0</v>
      </c>
      <c r="AG52" s="10"/>
      <c r="AH52" s="350">
        <v>2014</v>
      </c>
      <c r="AI52" s="19">
        <v>0</v>
      </c>
      <c r="AJ52" s="657" t="s">
        <v>598</v>
      </c>
      <c r="AK52" s="350">
        <v>2014</v>
      </c>
      <c r="AL52" s="19">
        <v>0</v>
      </c>
      <c r="AM52" s="657" t="s">
        <v>598</v>
      </c>
      <c r="AN52" s="350">
        <v>2014</v>
      </c>
      <c r="AO52" s="19">
        <v>50</v>
      </c>
      <c r="AP52" s="657" t="s">
        <v>597</v>
      </c>
      <c r="AQ52" s="350">
        <v>2014</v>
      </c>
      <c r="AR52" s="19">
        <v>0</v>
      </c>
      <c r="AS52" s="657" t="s">
        <v>596</v>
      </c>
      <c r="AT52" s="350">
        <v>2014</v>
      </c>
      <c r="AU52" s="19">
        <v>0</v>
      </c>
      <c r="AV52" s="657" t="s">
        <v>595</v>
      </c>
      <c r="AW52" s="350">
        <v>2014</v>
      </c>
      <c r="AX52" s="49">
        <v>0</v>
      </c>
      <c r="AY52" s="11" t="s">
        <v>1671</v>
      </c>
    </row>
    <row r="53" spans="1:81" ht="24.75" customHeight="1">
      <c r="A53" s="43">
        <v>2015</v>
      </c>
      <c r="B53" s="80">
        <f t="shared" si="7"/>
        <v>44.444444444444443</v>
      </c>
      <c r="C53" s="80"/>
      <c r="D53" s="43">
        <v>2015</v>
      </c>
      <c r="E53" s="19">
        <v>100</v>
      </c>
      <c r="F53" s="657"/>
      <c r="G53" s="43">
        <v>2015</v>
      </c>
      <c r="H53" s="19">
        <v>50</v>
      </c>
      <c r="I53" s="657"/>
      <c r="J53" s="43">
        <v>2015</v>
      </c>
      <c r="K53" s="19">
        <v>100</v>
      </c>
      <c r="L53" s="10"/>
      <c r="M53" s="43">
        <v>2015</v>
      </c>
      <c r="N53" s="19">
        <v>100</v>
      </c>
      <c r="O53" s="657"/>
      <c r="P53" s="43">
        <v>2015</v>
      </c>
      <c r="Q53" s="19">
        <v>100</v>
      </c>
      <c r="R53" s="10"/>
      <c r="S53" s="43">
        <v>2015</v>
      </c>
      <c r="T53" s="52">
        <v>100</v>
      </c>
      <c r="U53" s="10"/>
      <c r="V53" s="43">
        <v>2015</v>
      </c>
      <c r="W53" s="52">
        <v>100</v>
      </c>
      <c r="X53" s="657"/>
      <c r="Y53" s="350">
        <v>2015</v>
      </c>
      <c r="Z53" s="19">
        <v>100</v>
      </c>
      <c r="AA53" s="10"/>
      <c r="AB53" s="350">
        <v>2015</v>
      </c>
      <c r="AC53" s="19">
        <v>100</v>
      </c>
      <c r="AD53" s="10"/>
      <c r="AE53" s="350">
        <v>2015</v>
      </c>
      <c r="AF53" s="243">
        <f t="shared" ref="AF53:AF57" si="8">0.67*AI53+0.33*AL53</f>
        <v>0</v>
      </c>
      <c r="AG53" s="10"/>
      <c r="AH53" s="350">
        <v>2015</v>
      </c>
      <c r="AI53" s="19">
        <v>0</v>
      </c>
      <c r="AJ53" s="657"/>
      <c r="AK53" s="350">
        <v>2015</v>
      </c>
      <c r="AL53" s="19">
        <v>0</v>
      </c>
      <c r="AM53" s="657"/>
      <c r="AN53" s="350">
        <v>2015</v>
      </c>
      <c r="AO53" s="19">
        <v>50</v>
      </c>
      <c r="AP53" s="657"/>
      <c r="AQ53" s="350">
        <v>2015</v>
      </c>
      <c r="AR53" s="19">
        <v>0</v>
      </c>
      <c r="AS53" s="657"/>
      <c r="AT53" s="350">
        <v>2015</v>
      </c>
      <c r="AU53" s="19">
        <v>0</v>
      </c>
      <c r="AV53" s="657"/>
      <c r="AW53" s="350">
        <v>2015</v>
      </c>
      <c r="AX53" s="49">
        <v>0</v>
      </c>
      <c r="AY53" s="11"/>
    </row>
    <row r="54" spans="1:81" ht="24.75" customHeight="1">
      <c r="A54" s="43">
        <v>2016</v>
      </c>
      <c r="B54" s="80">
        <f t="shared" si="7"/>
        <v>44.444444444444443</v>
      </c>
      <c r="C54" s="80"/>
      <c r="D54" s="43">
        <v>2016</v>
      </c>
      <c r="E54" s="19">
        <v>100</v>
      </c>
      <c r="F54" s="657"/>
      <c r="G54" s="43">
        <v>2016</v>
      </c>
      <c r="H54" s="19">
        <v>50</v>
      </c>
      <c r="I54" s="657"/>
      <c r="J54" s="43">
        <v>2016</v>
      </c>
      <c r="K54" s="19">
        <v>100</v>
      </c>
      <c r="L54" s="10"/>
      <c r="M54" s="43">
        <v>2016</v>
      </c>
      <c r="N54" s="19">
        <v>100</v>
      </c>
      <c r="O54" s="657"/>
      <c r="P54" s="43">
        <v>2016</v>
      </c>
      <c r="Q54" s="19">
        <v>100</v>
      </c>
      <c r="R54" s="10"/>
      <c r="S54" s="43">
        <v>2016</v>
      </c>
      <c r="T54" s="52">
        <v>100</v>
      </c>
      <c r="U54" s="10"/>
      <c r="V54" s="43">
        <v>2016</v>
      </c>
      <c r="W54" s="52">
        <v>100</v>
      </c>
      <c r="X54" s="657"/>
      <c r="Y54" s="350">
        <v>2016</v>
      </c>
      <c r="Z54" s="19">
        <v>100</v>
      </c>
      <c r="AA54" s="10"/>
      <c r="AB54" s="350">
        <v>2016</v>
      </c>
      <c r="AC54" s="19">
        <v>100</v>
      </c>
      <c r="AD54" s="10"/>
      <c r="AE54" s="350">
        <v>2016</v>
      </c>
      <c r="AF54" s="243">
        <f t="shared" si="8"/>
        <v>0</v>
      </c>
      <c r="AG54" s="10"/>
      <c r="AH54" s="350">
        <v>2016</v>
      </c>
      <c r="AI54" s="19">
        <v>0</v>
      </c>
      <c r="AJ54" s="657"/>
      <c r="AK54" s="350">
        <v>2016</v>
      </c>
      <c r="AL54" s="19">
        <v>0</v>
      </c>
      <c r="AM54" s="657"/>
      <c r="AN54" s="350">
        <v>2016</v>
      </c>
      <c r="AO54" s="19">
        <v>50</v>
      </c>
      <c r="AP54" s="657"/>
      <c r="AQ54" s="350">
        <v>2016</v>
      </c>
      <c r="AR54" s="19">
        <v>0</v>
      </c>
      <c r="AS54" s="657"/>
      <c r="AT54" s="350">
        <v>2016</v>
      </c>
      <c r="AU54" s="19">
        <v>0</v>
      </c>
      <c r="AV54" s="657"/>
      <c r="AW54" s="350">
        <v>2016</v>
      </c>
      <c r="AX54" s="49">
        <v>0</v>
      </c>
      <c r="AY54" s="11"/>
    </row>
    <row r="55" spans="1:81" ht="24.75" customHeight="1">
      <c r="A55" s="43">
        <v>2017</v>
      </c>
      <c r="B55" s="80">
        <f t="shared" si="7"/>
        <v>44.444444444444443</v>
      </c>
      <c r="C55" s="80"/>
      <c r="D55" s="43">
        <v>2017</v>
      </c>
      <c r="E55" s="19">
        <v>100</v>
      </c>
      <c r="F55" s="657"/>
      <c r="G55" s="43">
        <v>2017</v>
      </c>
      <c r="H55" s="19">
        <v>50</v>
      </c>
      <c r="I55" s="657"/>
      <c r="J55" s="43">
        <v>2017</v>
      </c>
      <c r="K55" s="19">
        <v>100</v>
      </c>
      <c r="L55" s="10"/>
      <c r="M55" s="43">
        <v>2017</v>
      </c>
      <c r="N55" s="19">
        <v>100</v>
      </c>
      <c r="O55" s="657"/>
      <c r="P55" s="43">
        <v>2017</v>
      </c>
      <c r="Q55" s="19">
        <v>100</v>
      </c>
      <c r="R55" s="10"/>
      <c r="S55" s="43">
        <v>2017</v>
      </c>
      <c r="T55" s="52">
        <v>100</v>
      </c>
      <c r="U55" s="10"/>
      <c r="V55" s="43">
        <v>2017</v>
      </c>
      <c r="W55" s="52">
        <v>100</v>
      </c>
      <c r="X55" s="657"/>
      <c r="Y55" s="350">
        <v>2017</v>
      </c>
      <c r="Z55" s="19">
        <v>100</v>
      </c>
      <c r="AA55" s="10"/>
      <c r="AB55" s="350">
        <v>2017</v>
      </c>
      <c r="AC55" s="19">
        <v>100</v>
      </c>
      <c r="AD55" s="10"/>
      <c r="AE55" s="350">
        <v>2017</v>
      </c>
      <c r="AF55" s="243">
        <f t="shared" si="8"/>
        <v>0</v>
      </c>
      <c r="AG55" s="10"/>
      <c r="AH55" s="350">
        <v>2017</v>
      </c>
      <c r="AI55" s="19">
        <v>0</v>
      </c>
      <c r="AJ55" s="657"/>
      <c r="AK55" s="350">
        <v>2017</v>
      </c>
      <c r="AL55" s="19">
        <v>0</v>
      </c>
      <c r="AM55" s="657"/>
      <c r="AN55" s="350">
        <v>2017</v>
      </c>
      <c r="AO55" s="19">
        <v>50</v>
      </c>
      <c r="AP55" s="657"/>
      <c r="AQ55" s="350">
        <v>2017</v>
      </c>
      <c r="AR55" s="19">
        <v>0</v>
      </c>
      <c r="AS55" s="657"/>
      <c r="AT55" s="350">
        <v>2017</v>
      </c>
      <c r="AU55" s="19">
        <v>0</v>
      </c>
      <c r="AV55" s="657"/>
      <c r="AW55" s="350">
        <v>2017</v>
      </c>
      <c r="AX55" s="49">
        <v>0</v>
      </c>
      <c r="AY55" s="11"/>
    </row>
    <row r="56" spans="1:81" ht="24.75" customHeight="1">
      <c r="A56" s="43">
        <v>2018</v>
      </c>
      <c r="B56" s="80">
        <f t="shared" si="7"/>
        <v>44.444444444444443</v>
      </c>
      <c r="C56" s="80"/>
      <c r="D56" s="43">
        <v>2018</v>
      </c>
      <c r="E56" s="19">
        <v>100</v>
      </c>
      <c r="F56" s="657"/>
      <c r="G56" s="43">
        <v>2018</v>
      </c>
      <c r="H56" s="19">
        <v>50</v>
      </c>
      <c r="I56" s="657"/>
      <c r="J56" s="43">
        <v>2018</v>
      </c>
      <c r="K56" s="19">
        <v>100</v>
      </c>
      <c r="L56" s="10"/>
      <c r="M56" s="43">
        <v>2018</v>
      </c>
      <c r="N56" s="19">
        <v>100</v>
      </c>
      <c r="O56" s="657"/>
      <c r="P56" s="43">
        <v>2018</v>
      </c>
      <c r="Q56" s="19">
        <v>100</v>
      </c>
      <c r="R56" s="10"/>
      <c r="S56" s="43">
        <v>2018</v>
      </c>
      <c r="T56" s="52">
        <v>100</v>
      </c>
      <c r="U56" s="10"/>
      <c r="V56" s="43">
        <v>2018</v>
      </c>
      <c r="W56" s="52">
        <v>100</v>
      </c>
      <c r="X56" s="657"/>
      <c r="Y56" s="350">
        <v>2018</v>
      </c>
      <c r="Z56" s="19">
        <v>100</v>
      </c>
      <c r="AA56" s="10"/>
      <c r="AB56" s="350">
        <v>2018</v>
      </c>
      <c r="AC56" s="19">
        <v>100</v>
      </c>
      <c r="AD56" s="10"/>
      <c r="AE56" s="350">
        <v>2018</v>
      </c>
      <c r="AF56" s="243">
        <f t="shared" si="8"/>
        <v>0</v>
      </c>
      <c r="AG56" s="10"/>
      <c r="AH56" s="350">
        <v>2018</v>
      </c>
      <c r="AI56" s="19">
        <v>0</v>
      </c>
      <c r="AJ56" s="657"/>
      <c r="AK56" s="350">
        <v>2018</v>
      </c>
      <c r="AL56" s="19">
        <v>0</v>
      </c>
      <c r="AM56" s="657"/>
      <c r="AN56" s="350">
        <v>2018</v>
      </c>
      <c r="AO56" s="19">
        <v>50</v>
      </c>
      <c r="AP56" s="657"/>
      <c r="AQ56" s="350">
        <v>2018</v>
      </c>
      <c r="AR56" s="19">
        <v>0</v>
      </c>
      <c r="AS56" s="657"/>
      <c r="AT56" s="350">
        <v>2018</v>
      </c>
      <c r="AU56" s="19">
        <v>0</v>
      </c>
      <c r="AV56" s="657"/>
      <c r="AW56" s="350">
        <v>2018</v>
      </c>
      <c r="AX56" s="49">
        <v>0</v>
      </c>
      <c r="AY56" s="11"/>
    </row>
    <row r="57" spans="1:81" ht="24.75" customHeight="1">
      <c r="A57" s="43">
        <v>2019</v>
      </c>
      <c r="B57" s="80">
        <f t="shared" si="7"/>
        <v>44.444444444444443</v>
      </c>
      <c r="C57" s="80"/>
      <c r="D57" s="43">
        <v>2019</v>
      </c>
      <c r="E57" s="19">
        <v>100</v>
      </c>
      <c r="F57" s="657"/>
      <c r="G57" s="43">
        <v>2019</v>
      </c>
      <c r="H57" s="34">
        <v>50</v>
      </c>
      <c r="I57" s="657"/>
      <c r="J57" s="43">
        <v>2019</v>
      </c>
      <c r="K57" s="34">
        <v>100</v>
      </c>
      <c r="L57" s="10"/>
      <c r="M57" s="43">
        <v>2019</v>
      </c>
      <c r="N57" s="34">
        <v>100</v>
      </c>
      <c r="O57" s="657"/>
      <c r="P57" s="43">
        <v>2019</v>
      </c>
      <c r="Q57" s="34">
        <v>100</v>
      </c>
      <c r="R57" s="10"/>
      <c r="S57" s="43">
        <v>2019</v>
      </c>
      <c r="T57" s="52">
        <v>100</v>
      </c>
      <c r="U57" s="10"/>
      <c r="V57" s="43">
        <v>2019</v>
      </c>
      <c r="W57" s="52">
        <v>100</v>
      </c>
      <c r="X57" s="657"/>
      <c r="Y57" s="350">
        <v>2019</v>
      </c>
      <c r="Z57" s="34">
        <v>100</v>
      </c>
      <c r="AA57" s="10"/>
      <c r="AB57" s="350">
        <v>2019</v>
      </c>
      <c r="AC57" s="34">
        <v>100</v>
      </c>
      <c r="AD57" s="10"/>
      <c r="AE57" s="350">
        <v>2019</v>
      </c>
      <c r="AF57" s="243">
        <f t="shared" si="8"/>
        <v>0</v>
      </c>
      <c r="AG57" s="10"/>
      <c r="AH57" s="350">
        <v>2019</v>
      </c>
      <c r="AI57" s="19">
        <v>0</v>
      </c>
      <c r="AJ57" s="657"/>
      <c r="AK57" s="350">
        <v>2019</v>
      </c>
      <c r="AL57" s="19">
        <v>0</v>
      </c>
      <c r="AM57" s="657"/>
      <c r="AN57" s="350">
        <v>2019</v>
      </c>
      <c r="AO57" s="34">
        <v>50</v>
      </c>
      <c r="AP57" s="657"/>
      <c r="AQ57" s="350">
        <v>2019</v>
      </c>
      <c r="AR57" s="34">
        <v>0</v>
      </c>
      <c r="AS57" s="657"/>
      <c r="AT57" s="350">
        <v>2019</v>
      </c>
      <c r="AU57" s="34">
        <v>0</v>
      </c>
      <c r="AV57" s="657"/>
      <c r="AW57" s="350">
        <v>2019</v>
      </c>
      <c r="AX57" s="49">
        <v>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1663</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4775</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39"/>
      <c r="C66" s="363"/>
      <c r="D66" s="350">
        <v>2007</v>
      </c>
      <c r="E66" s="363"/>
      <c r="F66" s="363"/>
      <c r="G66" s="350">
        <v>2007</v>
      </c>
      <c r="H66" s="363"/>
      <c r="I66" s="363"/>
      <c r="J66" s="350">
        <v>2007</v>
      </c>
      <c r="K66" s="363"/>
      <c r="L66" s="363"/>
      <c r="M66" s="350">
        <v>2007</v>
      </c>
      <c r="N66" s="8" t="e">
        <f t="shared" ref="N66:N72" si="9">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39"/>
      <c r="C67" s="363"/>
      <c r="D67" s="350">
        <v>2008</v>
      </c>
      <c r="E67" s="363"/>
      <c r="F67" s="363"/>
      <c r="G67" s="350">
        <v>2008</v>
      </c>
      <c r="H67" s="363"/>
      <c r="I67" s="363"/>
      <c r="J67" s="350">
        <v>2008</v>
      </c>
      <c r="K67" s="363"/>
      <c r="L67" s="363"/>
      <c r="M67" s="350">
        <v>2008</v>
      </c>
      <c r="N67" s="8" t="e">
        <f t="shared" si="9"/>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39"/>
      <c r="C68" s="363"/>
      <c r="D68" s="350">
        <v>2009</v>
      </c>
      <c r="E68" s="363"/>
      <c r="F68" s="363"/>
      <c r="G68" s="350">
        <v>2009</v>
      </c>
      <c r="H68" s="363"/>
      <c r="I68" s="363"/>
      <c r="J68" s="350">
        <v>2009</v>
      </c>
      <c r="K68" s="363"/>
      <c r="L68" s="363"/>
      <c r="M68" s="350">
        <v>2009</v>
      </c>
      <c r="N68" s="8" t="e">
        <f t="shared" si="9"/>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39" t="e">
        <f t="shared" ref="B69:B72" si="10">AVERAGE(E69,H69,K69,N69,Z69,AC69,AF69)</f>
        <v>#DIV/0!</v>
      </c>
      <c r="C69" s="363"/>
      <c r="D69" s="350">
        <v>2010</v>
      </c>
      <c r="E69" s="363"/>
      <c r="F69" s="363"/>
      <c r="G69" s="350">
        <v>2010</v>
      </c>
      <c r="H69" s="363"/>
      <c r="I69" s="363"/>
      <c r="J69" s="350">
        <v>2010</v>
      </c>
      <c r="K69" s="363"/>
      <c r="L69" s="363"/>
      <c r="M69" s="350">
        <v>2010</v>
      </c>
      <c r="N69" s="8" t="e">
        <f t="shared" si="9"/>
        <v>#DIV/0!</v>
      </c>
      <c r="O69" s="363"/>
      <c r="P69" s="350">
        <v>2010</v>
      </c>
      <c r="Q69" s="363"/>
      <c r="R69" s="363"/>
      <c r="S69" s="350">
        <v>2010</v>
      </c>
      <c r="T69" s="363"/>
      <c r="U69" s="363"/>
      <c r="V69" s="350">
        <v>2010</v>
      </c>
      <c r="W69" s="363"/>
      <c r="X69" s="363"/>
      <c r="Y69" s="350">
        <v>2010</v>
      </c>
      <c r="Z69" s="363"/>
      <c r="AA69" s="363"/>
      <c r="AB69" s="350">
        <v>2010</v>
      </c>
      <c r="AC69" s="363"/>
      <c r="AD69" s="363"/>
      <c r="AE69" s="350">
        <v>2010</v>
      </c>
      <c r="AF69" s="363"/>
      <c r="AG69" s="363"/>
      <c r="AH69" s="350">
        <v>2010</v>
      </c>
      <c r="AI69" s="363"/>
      <c r="AJ69" s="363"/>
      <c r="AK69" s="350">
        <v>2010</v>
      </c>
      <c r="AL69" s="363"/>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39" t="e">
        <f t="shared" si="10"/>
        <v>#DIV/0!</v>
      </c>
      <c r="C70" s="363"/>
      <c r="D70" s="350">
        <v>2011</v>
      </c>
      <c r="E70" s="363"/>
      <c r="F70" s="363"/>
      <c r="G70" s="350">
        <v>2011</v>
      </c>
      <c r="H70" s="363"/>
      <c r="I70" s="363"/>
      <c r="J70" s="350">
        <v>2011</v>
      </c>
      <c r="K70" s="363"/>
      <c r="L70" s="363"/>
      <c r="M70" s="350">
        <v>2011</v>
      </c>
      <c r="N70" s="8" t="e">
        <f t="shared" si="9"/>
        <v>#DIV/0!</v>
      </c>
      <c r="O70" s="363"/>
      <c r="P70" s="350">
        <v>2011</v>
      </c>
      <c r="Q70" s="363"/>
      <c r="R70" s="363"/>
      <c r="S70" s="350">
        <v>2011</v>
      </c>
      <c r="T70" s="363"/>
      <c r="U70" s="363"/>
      <c r="V70" s="350">
        <v>2011</v>
      </c>
      <c r="W70" s="363"/>
      <c r="X70" s="363"/>
      <c r="Y70" s="350">
        <v>2011</v>
      </c>
      <c r="Z70" s="363"/>
      <c r="AA70" s="363"/>
      <c r="AB70" s="350">
        <v>2011</v>
      </c>
      <c r="AC70" s="363"/>
      <c r="AD70" s="363"/>
      <c r="AE70" s="350">
        <v>2011</v>
      </c>
      <c r="AF70" s="363"/>
      <c r="AG70" s="363"/>
      <c r="AH70" s="350">
        <v>2011</v>
      </c>
      <c r="AI70" s="363"/>
      <c r="AJ70" s="363"/>
      <c r="AK70" s="350">
        <v>2011</v>
      </c>
      <c r="AL70" s="363"/>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39" t="e">
        <f t="shared" si="10"/>
        <v>#DIV/0!</v>
      </c>
      <c r="C71" s="363"/>
      <c r="D71" s="350">
        <v>2012</v>
      </c>
      <c r="E71" s="363"/>
      <c r="F71" s="363"/>
      <c r="G71" s="350">
        <v>2012</v>
      </c>
      <c r="H71" s="363"/>
      <c r="I71" s="363"/>
      <c r="J71" s="350">
        <v>2012</v>
      </c>
      <c r="K71" s="363"/>
      <c r="L71" s="363"/>
      <c r="M71" s="350">
        <v>2012</v>
      </c>
      <c r="N71" s="8" t="e">
        <f t="shared" si="9"/>
        <v>#DIV/0!</v>
      </c>
      <c r="O71" s="363"/>
      <c r="P71" s="350">
        <v>2012</v>
      </c>
      <c r="Q71" s="363"/>
      <c r="R71" s="363"/>
      <c r="S71" s="350">
        <v>2012</v>
      </c>
      <c r="T71" s="363"/>
      <c r="U71" s="363"/>
      <c r="V71" s="350">
        <v>2012</v>
      </c>
      <c r="W71" s="363"/>
      <c r="X71" s="363"/>
      <c r="Y71" s="350">
        <v>2012</v>
      </c>
      <c r="Z71" s="363"/>
      <c r="AA71" s="363"/>
      <c r="AB71" s="350">
        <v>2012</v>
      </c>
      <c r="AC71" s="363"/>
      <c r="AD71" s="363"/>
      <c r="AE71" s="350">
        <v>2012</v>
      </c>
      <c r="AF71" s="363"/>
      <c r="AG71" s="363"/>
      <c r="AH71" s="350">
        <v>2012</v>
      </c>
      <c r="AI71" s="363"/>
      <c r="AJ71" s="363"/>
      <c r="AK71" s="350">
        <v>2012</v>
      </c>
      <c r="AL71" s="363"/>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39" t="e">
        <f t="shared" si="10"/>
        <v>#DIV/0!</v>
      </c>
      <c r="C72" s="363"/>
      <c r="D72" s="350">
        <v>2013</v>
      </c>
      <c r="E72" s="363"/>
      <c r="F72" s="363"/>
      <c r="G72" s="350">
        <v>2013</v>
      </c>
      <c r="H72" s="363"/>
      <c r="I72" s="363"/>
      <c r="J72" s="350">
        <v>2013</v>
      </c>
      <c r="K72" s="363"/>
      <c r="L72" s="363"/>
      <c r="M72" s="350">
        <v>2013</v>
      </c>
      <c r="N72" s="8" t="e">
        <f t="shared" si="9"/>
        <v>#DIV/0!</v>
      </c>
      <c r="O72" s="363"/>
      <c r="P72" s="350">
        <v>2013</v>
      </c>
      <c r="Q72" s="363"/>
      <c r="R72" s="363"/>
      <c r="S72" s="350">
        <v>2013</v>
      </c>
      <c r="T72" s="363"/>
      <c r="U72" s="363"/>
      <c r="V72" s="350">
        <v>2013</v>
      </c>
      <c r="W72" s="363"/>
      <c r="X72" s="363"/>
      <c r="Y72" s="350">
        <v>2013</v>
      </c>
      <c r="Z72" s="363"/>
      <c r="AA72" s="363"/>
      <c r="AB72" s="350">
        <v>2013</v>
      </c>
      <c r="AC72" s="363"/>
      <c r="AD72" s="363"/>
      <c r="AE72" s="350">
        <v>2013</v>
      </c>
      <c r="AF72" s="363"/>
      <c r="AG72" s="363"/>
      <c r="AH72" s="350">
        <v>2013</v>
      </c>
      <c r="AI72" s="363"/>
      <c r="AJ72" s="363"/>
      <c r="AK72" s="350">
        <v>2013</v>
      </c>
      <c r="AL72" s="363"/>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39">
        <f t="shared" ref="B73:B78" si="11">AVERAGE(E73,H73,K73,N73,Z73,AC73,AF73)</f>
        <v>21.428571428571427</v>
      </c>
      <c r="C73" s="39"/>
      <c r="D73" s="43">
        <v>2014</v>
      </c>
      <c r="E73" s="19">
        <v>100</v>
      </c>
      <c r="F73" s="657" t="s">
        <v>594</v>
      </c>
      <c r="G73" s="43">
        <v>2014</v>
      </c>
      <c r="H73" s="19">
        <v>0</v>
      </c>
      <c r="I73" s="657" t="s">
        <v>593</v>
      </c>
      <c r="J73" s="43">
        <v>2014</v>
      </c>
      <c r="K73" s="19">
        <v>0</v>
      </c>
      <c r="L73" s="10"/>
      <c r="M73" s="43">
        <v>2014</v>
      </c>
      <c r="N73" s="8">
        <f t="shared" ref="N73:N78" si="12">AVERAGE(Q73,T73,W73)</f>
        <v>0</v>
      </c>
      <c r="O73" s="19"/>
      <c r="P73" s="43">
        <v>2014</v>
      </c>
      <c r="Q73" s="19">
        <v>0</v>
      </c>
      <c r="R73" s="10"/>
      <c r="S73" s="43">
        <v>2014</v>
      </c>
      <c r="T73" s="19">
        <v>0</v>
      </c>
      <c r="U73" s="10"/>
      <c r="V73" s="43">
        <v>2014</v>
      </c>
      <c r="W73" s="19">
        <v>0</v>
      </c>
      <c r="X73" s="10"/>
      <c r="Y73" s="350">
        <v>2014</v>
      </c>
      <c r="Z73" s="19">
        <v>0</v>
      </c>
      <c r="AA73" s="10"/>
      <c r="AB73" s="350">
        <v>2014</v>
      </c>
      <c r="AC73" s="19">
        <v>50</v>
      </c>
      <c r="AD73" s="10" t="s">
        <v>1672</v>
      </c>
      <c r="AE73" s="350">
        <v>2014</v>
      </c>
      <c r="AF73" s="19">
        <v>0</v>
      </c>
      <c r="AG73" s="19"/>
      <c r="AH73" s="350">
        <v>2014</v>
      </c>
      <c r="AI73" s="19">
        <v>0</v>
      </c>
      <c r="AJ73" s="10"/>
      <c r="AK73" s="350">
        <v>2014</v>
      </c>
      <c r="AL73" s="19">
        <v>0</v>
      </c>
      <c r="AM73" s="11"/>
    </row>
    <row r="74" spans="1:81" ht="24.75" customHeight="1">
      <c r="A74" s="43">
        <v>2015</v>
      </c>
      <c r="B74" s="39">
        <f t="shared" si="11"/>
        <v>21.428571428571427</v>
      </c>
      <c r="C74" s="39"/>
      <c r="D74" s="43">
        <v>2015</v>
      </c>
      <c r="E74" s="19">
        <v>100</v>
      </c>
      <c r="F74" s="657"/>
      <c r="G74" s="43">
        <v>2015</v>
      </c>
      <c r="H74" s="19">
        <v>0</v>
      </c>
      <c r="I74" s="657"/>
      <c r="J74" s="43">
        <v>2015</v>
      </c>
      <c r="K74" s="19">
        <v>0</v>
      </c>
      <c r="L74" s="10"/>
      <c r="M74" s="43">
        <v>2015</v>
      </c>
      <c r="N74" s="8">
        <f t="shared" si="12"/>
        <v>0</v>
      </c>
      <c r="O74" s="19"/>
      <c r="P74" s="43">
        <v>2015</v>
      </c>
      <c r="Q74" s="19">
        <v>0</v>
      </c>
      <c r="R74" s="10"/>
      <c r="S74" s="43">
        <v>2015</v>
      </c>
      <c r="T74" s="19">
        <v>0</v>
      </c>
      <c r="U74" s="10"/>
      <c r="V74" s="43">
        <v>2015</v>
      </c>
      <c r="W74" s="19">
        <v>0</v>
      </c>
      <c r="X74" s="10"/>
      <c r="Y74" s="350">
        <v>2015</v>
      </c>
      <c r="Z74" s="19">
        <v>0</v>
      </c>
      <c r="AA74" s="10"/>
      <c r="AB74" s="350">
        <v>2015</v>
      </c>
      <c r="AC74" s="19">
        <v>50</v>
      </c>
      <c r="AD74" s="10" t="s">
        <v>592</v>
      </c>
      <c r="AE74" s="350">
        <v>2015</v>
      </c>
      <c r="AF74" s="19">
        <v>0</v>
      </c>
      <c r="AG74" s="19"/>
      <c r="AH74" s="350">
        <v>2015</v>
      </c>
      <c r="AI74" s="19">
        <v>0</v>
      </c>
      <c r="AJ74" s="10"/>
      <c r="AK74" s="350">
        <v>2015</v>
      </c>
      <c r="AL74" s="19">
        <v>0</v>
      </c>
      <c r="AM74" s="11"/>
    </row>
    <row r="75" spans="1:81" ht="24.75" customHeight="1">
      <c r="A75" s="43">
        <v>2016</v>
      </c>
      <c r="B75" s="39">
        <f t="shared" si="11"/>
        <v>21.428571428571427</v>
      </c>
      <c r="C75" s="39"/>
      <c r="D75" s="43">
        <v>2016</v>
      </c>
      <c r="E75" s="19">
        <v>100</v>
      </c>
      <c r="F75" s="657"/>
      <c r="G75" s="43">
        <v>2016</v>
      </c>
      <c r="H75" s="19">
        <v>0</v>
      </c>
      <c r="I75" s="657"/>
      <c r="J75" s="43">
        <v>2016</v>
      </c>
      <c r="K75" s="19">
        <v>0</v>
      </c>
      <c r="L75" s="10"/>
      <c r="M75" s="43">
        <v>2016</v>
      </c>
      <c r="N75" s="8">
        <f t="shared" si="12"/>
        <v>0</v>
      </c>
      <c r="O75" s="19"/>
      <c r="P75" s="43">
        <v>2016</v>
      </c>
      <c r="Q75" s="19">
        <v>0</v>
      </c>
      <c r="R75" s="10" t="s">
        <v>591</v>
      </c>
      <c r="S75" s="43">
        <v>2016</v>
      </c>
      <c r="T75" s="19">
        <v>0</v>
      </c>
      <c r="U75" s="10"/>
      <c r="V75" s="43">
        <v>2016</v>
      </c>
      <c r="W75" s="19">
        <v>0</v>
      </c>
      <c r="X75" s="10"/>
      <c r="Y75" s="350">
        <v>2016</v>
      </c>
      <c r="Z75" s="19">
        <v>0</v>
      </c>
      <c r="AA75" s="10" t="s">
        <v>590</v>
      </c>
      <c r="AB75" s="350">
        <v>2016</v>
      </c>
      <c r="AC75" s="19">
        <v>50</v>
      </c>
      <c r="AD75" s="10"/>
      <c r="AE75" s="350">
        <v>2016</v>
      </c>
      <c r="AF75" s="19">
        <v>0</v>
      </c>
      <c r="AG75" s="19"/>
      <c r="AH75" s="350">
        <v>2016</v>
      </c>
      <c r="AI75" s="19">
        <v>0</v>
      </c>
      <c r="AJ75" s="10"/>
      <c r="AK75" s="350">
        <v>2016</v>
      </c>
      <c r="AL75" s="19">
        <v>0</v>
      </c>
      <c r="AM75" s="11"/>
    </row>
    <row r="76" spans="1:81" ht="24.75" customHeight="1">
      <c r="A76" s="43">
        <v>2017</v>
      </c>
      <c r="B76" s="39">
        <f t="shared" si="11"/>
        <v>21.428571428571427</v>
      </c>
      <c r="C76" s="39"/>
      <c r="D76" s="43">
        <v>2017</v>
      </c>
      <c r="E76" s="19">
        <v>100</v>
      </c>
      <c r="F76" s="657"/>
      <c r="G76" s="43">
        <v>2017</v>
      </c>
      <c r="H76" s="19">
        <v>0</v>
      </c>
      <c r="I76" s="657"/>
      <c r="J76" s="43">
        <v>2017</v>
      </c>
      <c r="K76" s="19">
        <v>0</v>
      </c>
      <c r="L76" s="10" t="s">
        <v>589</v>
      </c>
      <c r="M76" s="43">
        <v>2017</v>
      </c>
      <c r="N76" s="8">
        <f t="shared" si="12"/>
        <v>0</v>
      </c>
      <c r="O76" s="19"/>
      <c r="P76" s="43">
        <v>2017</v>
      </c>
      <c r="Q76" s="19">
        <v>0</v>
      </c>
      <c r="R76" s="10" t="s">
        <v>588</v>
      </c>
      <c r="S76" s="43">
        <v>2017</v>
      </c>
      <c r="T76" s="19">
        <v>0</v>
      </c>
      <c r="U76" s="10"/>
      <c r="V76" s="43">
        <v>2017</v>
      </c>
      <c r="W76" s="19">
        <v>0</v>
      </c>
      <c r="X76" s="10"/>
      <c r="Y76" s="350">
        <v>2017</v>
      </c>
      <c r="Z76" s="19">
        <v>0</v>
      </c>
      <c r="AA76" s="10" t="s">
        <v>587</v>
      </c>
      <c r="AB76" s="350">
        <v>2017</v>
      </c>
      <c r="AC76" s="19">
        <v>50</v>
      </c>
      <c r="AD76" s="10"/>
      <c r="AE76" s="350">
        <v>2017</v>
      </c>
      <c r="AF76" s="19">
        <v>0</v>
      </c>
      <c r="AG76" s="19"/>
      <c r="AH76" s="350">
        <v>2017</v>
      </c>
      <c r="AI76" s="19">
        <v>0</v>
      </c>
      <c r="AJ76" s="10"/>
      <c r="AK76" s="350">
        <v>2017</v>
      </c>
      <c r="AL76" s="19">
        <v>0</v>
      </c>
      <c r="AM76" s="11"/>
    </row>
    <row r="77" spans="1:81" ht="24.75" customHeight="1">
      <c r="A77" s="43">
        <v>2018</v>
      </c>
      <c r="B77" s="39">
        <f t="shared" si="11"/>
        <v>21.428571428571427</v>
      </c>
      <c r="C77" s="39"/>
      <c r="D77" s="43">
        <v>2018</v>
      </c>
      <c r="E77" s="19">
        <v>100</v>
      </c>
      <c r="F77" s="657"/>
      <c r="G77" s="43">
        <v>2018</v>
      </c>
      <c r="H77" s="19">
        <v>0</v>
      </c>
      <c r="I77" s="657" t="s">
        <v>586</v>
      </c>
      <c r="J77" s="43">
        <v>2018</v>
      </c>
      <c r="K77" s="19">
        <v>0</v>
      </c>
      <c r="L77" s="10" t="s">
        <v>585</v>
      </c>
      <c r="M77" s="43">
        <v>2018</v>
      </c>
      <c r="N77" s="8">
        <f t="shared" si="12"/>
        <v>0</v>
      </c>
      <c r="O77" s="19"/>
      <c r="P77" s="43">
        <v>2018</v>
      </c>
      <c r="Q77" s="19">
        <v>0</v>
      </c>
      <c r="R77" s="10" t="s">
        <v>1673</v>
      </c>
      <c r="S77" s="43">
        <v>2018</v>
      </c>
      <c r="T77" s="19">
        <v>0</v>
      </c>
      <c r="U77" s="10"/>
      <c r="V77" s="43">
        <v>2018</v>
      </c>
      <c r="W77" s="19">
        <v>0</v>
      </c>
      <c r="X77" s="10"/>
      <c r="Y77" s="350">
        <v>2018</v>
      </c>
      <c r="Z77" s="19">
        <v>0</v>
      </c>
      <c r="AA77" s="10" t="s">
        <v>584</v>
      </c>
      <c r="AB77" s="350">
        <v>2018</v>
      </c>
      <c r="AC77" s="19">
        <v>50</v>
      </c>
      <c r="AD77" s="10" t="s">
        <v>1674</v>
      </c>
      <c r="AE77" s="350">
        <v>2018</v>
      </c>
      <c r="AF77" s="19">
        <v>0</v>
      </c>
      <c r="AG77" s="19"/>
      <c r="AH77" s="350">
        <v>2018</v>
      </c>
      <c r="AI77" s="19">
        <v>0</v>
      </c>
      <c r="AJ77" s="10"/>
      <c r="AK77" s="350">
        <v>2018</v>
      </c>
      <c r="AL77" s="19">
        <v>0</v>
      </c>
      <c r="AM77" s="11"/>
    </row>
    <row r="78" spans="1:81" ht="24.75" customHeight="1">
      <c r="A78" s="43">
        <v>2019</v>
      </c>
      <c r="B78" s="39">
        <f t="shared" si="11"/>
        <v>21.428571428571427</v>
      </c>
      <c r="C78" s="39"/>
      <c r="D78" s="43">
        <v>2019</v>
      </c>
      <c r="E78" s="19">
        <v>100</v>
      </c>
      <c r="F78" s="657"/>
      <c r="G78" s="43">
        <v>2019</v>
      </c>
      <c r="H78" s="19">
        <v>0</v>
      </c>
      <c r="I78" s="657"/>
      <c r="J78" s="43">
        <v>2019</v>
      </c>
      <c r="K78" s="19">
        <v>0</v>
      </c>
      <c r="L78" s="10"/>
      <c r="M78" s="43">
        <v>2019</v>
      </c>
      <c r="N78" s="8">
        <f t="shared" si="12"/>
        <v>0</v>
      </c>
      <c r="O78" s="19"/>
      <c r="P78" s="43">
        <v>2019</v>
      </c>
      <c r="Q78" s="19">
        <v>0</v>
      </c>
      <c r="R78" s="10"/>
      <c r="S78" s="43">
        <v>2019</v>
      </c>
      <c r="T78" s="19">
        <v>0</v>
      </c>
      <c r="U78" s="10"/>
      <c r="V78" s="43">
        <v>2019</v>
      </c>
      <c r="W78" s="19">
        <v>0</v>
      </c>
      <c r="X78" s="10"/>
      <c r="Y78" s="350">
        <v>2019</v>
      </c>
      <c r="Z78" s="19">
        <v>0</v>
      </c>
      <c r="AA78" s="10"/>
      <c r="AB78" s="350">
        <v>2019</v>
      </c>
      <c r="AC78" s="19">
        <v>50</v>
      </c>
      <c r="AD78" s="10" t="s">
        <v>583</v>
      </c>
      <c r="AE78" s="350">
        <v>2019</v>
      </c>
      <c r="AF78" s="19">
        <v>0</v>
      </c>
      <c r="AG78" s="19"/>
      <c r="AH78" s="350">
        <v>2019</v>
      </c>
      <c r="AI78" s="19">
        <v>0</v>
      </c>
      <c r="AJ78" s="10"/>
      <c r="AK78" s="350">
        <v>2019</v>
      </c>
      <c r="AL78" s="19">
        <v>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4355</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80" t="e">
        <f t="shared" ref="B87:B93" si="13">AVERAGE(E87,H87,K87,N87,Q87)</f>
        <v>#DIV/0!</v>
      </c>
      <c r="C87" s="363"/>
      <c r="D87" s="350">
        <v>2007</v>
      </c>
      <c r="E87" s="363"/>
      <c r="F87" s="363"/>
      <c r="G87" s="350">
        <v>2007</v>
      </c>
      <c r="H87" s="363"/>
      <c r="I87" s="363"/>
      <c r="J87" s="350">
        <v>2007</v>
      </c>
      <c r="K87" s="363"/>
      <c r="L87" s="363"/>
      <c r="M87" s="350">
        <v>2007</v>
      </c>
      <c r="N87" s="363"/>
      <c r="O87" s="363"/>
      <c r="P87" s="350">
        <v>2007</v>
      </c>
      <c r="Q87" s="363"/>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80" t="e">
        <f t="shared" si="13"/>
        <v>#DIV/0!</v>
      </c>
      <c r="C88" s="363"/>
      <c r="D88" s="350">
        <v>2008</v>
      </c>
      <c r="E88" s="363"/>
      <c r="F88" s="363"/>
      <c r="G88" s="350">
        <v>2008</v>
      </c>
      <c r="H88" s="363"/>
      <c r="I88" s="363"/>
      <c r="J88" s="350">
        <v>2008</v>
      </c>
      <c r="K88" s="363"/>
      <c r="L88" s="363"/>
      <c r="M88" s="350">
        <v>2008</v>
      </c>
      <c r="N88" s="363"/>
      <c r="O88" s="363"/>
      <c r="P88" s="350">
        <v>2008</v>
      </c>
      <c r="Q88" s="363"/>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80" t="e">
        <f t="shared" si="13"/>
        <v>#DIV/0!</v>
      </c>
      <c r="C89" s="363"/>
      <c r="D89" s="350">
        <v>2009</v>
      </c>
      <c r="E89" s="363"/>
      <c r="F89" s="363"/>
      <c r="G89" s="350">
        <v>2009</v>
      </c>
      <c r="H89" s="363"/>
      <c r="I89" s="363"/>
      <c r="J89" s="350">
        <v>2009</v>
      </c>
      <c r="K89" s="363"/>
      <c r="L89" s="363"/>
      <c r="M89" s="350">
        <v>2009</v>
      </c>
      <c r="N89" s="363"/>
      <c r="O89" s="363"/>
      <c r="P89" s="350">
        <v>2009</v>
      </c>
      <c r="Q89" s="363"/>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80" t="e">
        <f t="shared" si="13"/>
        <v>#DIV/0!</v>
      </c>
      <c r="C90" s="363"/>
      <c r="D90" s="350">
        <v>2010</v>
      </c>
      <c r="E90" s="363"/>
      <c r="F90" s="363"/>
      <c r="G90" s="350">
        <v>2010</v>
      </c>
      <c r="H90" s="363"/>
      <c r="I90" s="363"/>
      <c r="J90" s="350">
        <v>2010</v>
      </c>
      <c r="K90" s="363"/>
      <c r="L90" s="363"/>
      <c r="M90" s="350">
        <v>2010</v>
      </c>
      <c r="N90" s="363"/>
      <c r="O90" s="363"/>
      <c r="P90" s="350">
        <v>2010</v>
      </c>
      <c r="Q90" s="363"/>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80" t="e">
        <f t="shared" si="13"/>
        <v>#DIV/0!</v>
      </c>
      <c r="C91" s="363"/>
      <c r="D91" s="350">
        <v>2011</v>
      </c>
      <c r="E91" s="363"/>
      <c r="F91" s="363"/>
      <c r="G91" s="350">
        <v>2011</v>
      </c>
      <c r="H91" s="363"/>
      <c r="I91" s="363"/>
      <c r="J91" s="350">
        <v>2011</v>
      </c>
      <c r="K91" s="363"/>
      <c r="L91" s="363"/>
      <c r="M91" s="350">
        <v>2011</v>
      </c>
      <c r="N91" s="363"/>
      <c r="O91" s="363"/>
      <c r="P91" s="350">
        <v>2011</v>
      </c>
      <c r="Q91" s="363"/>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80" t="e">
        <f t="shared" si="13"/>
        <v>#DIV/0!</v>
      </c>
      <c r="C92" s="363"/>
      <c r="D92" s="350">
        <v>2012</v>
      </c>
      <c r="E92" s="363"/>
      <c r="F92" s="363"/>
      <c r="G92" s="350">
        <v>2012</v>
      </c>
      <c r="H92" s="363"/>
      <c r="I92" s="363"/>
      <c r="J92" s="350">
        <v>2012</v>
      </c>
      <c r="K92" s="363"/>
      <c r="L92" s="363"/>
      <c r="M92" s="350">
        <v>2012</v>
      </c>
      <c r="N92" s="363"/>
      <c r="O92" s="363"/>
      <c r="P92" s="350">
        <v>2012</v>
      </c>
      <c r="Q92" s="363"/>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80" t="e">
        <f t="shared" si="13"/>
        <v>#DIV/0!</v>
      </c>
      <c r="C93" s="363"/>
      <c r="D93" s="350">
        <v>2013</v>
      </c>
      <c r="E93" s="363"/>
      <c r="F93" s="363"/>
      <c r="G93" s="350">
        <v>2013</v>
      </c>
      <c r="H93" s="363"/>
      <c r="I93" s="363"/>
      <c r="J93" s="350">
        <v>2013</v>
      </c>
      <c r="K93" s="363"/>
      <c r="L93" s="363"/>
      <c r="M93" s="350">
        <v>2013</v>
      </c>
      <c r="N93" s="363"/>
      <c r="O93" s="363"/>
      <c r="P93" s="350">
        <v>2013</v>
      </c>
      <c r="Q93" s="363"/>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80">
        <f>AVERAGE(E94,H94,K94,N94,Q94)</f>
        <v>30</v>
      </c>
      <c r="C94" s="39"/>
      <c r="D94" s="43">
        <v>2014</v>
      </c>
      <c r="E94" s="49">
        <v>100</v>
      </c>
      <c r="F94" s="657" t="s">
        <v>4776</v>
      </c>
      <c r="G94" s="43">
        <v>2014</v>
      </c>
      <c r="H94" s="19">
        <v>0</v>
      </c>
      <c r="I94" s="10" t="s">
        <v>1675</v>
      </c>
      <c r="J94" s="43">
        <v>2014</v>
      </c>
      <c r="K94" s="19">
        <v>0</v>
      </c>
      <c r="L94" s="10"/>
      <c r="M94" s="43">
        <v>2014</v>
      </c>
      <c r="N94" s="49">
        <v>0</v>
      </c>
      <c r="O94" s="657" t="s">
        <v>1676</v>
      </c>
      <c r="P94" s="43">
        <v>2014</v>
      </c>
      <c r="Q94" s="49">
        <v>50</v>
      </c>
      <c r="R94" s="11" t="s">
        <v>582</v>
      </c>
    </row>
    <row r="95" spans="1:81" ht="24.75" customHeight="1">
      <c r="A95" s="43">
        <v>2015</v>
      </c>
      <c r="B95" s="80">
        <f>AVERAGE(E95,H95,K95,N95,Q95)</f>
        <v>30</v>
      </c>
      <c r="C95" s="80"/>
      <c r="D95" s="43">
        <v>2015</v>
      </c>
      <c r="E95" s="49">
        <v>100</v>
      </c>
      <c r="F95" s="657"/>
      <c r="G95" s="43">
        <v>2015</v>
      </c>
      <c r="H95" s="19">
        <v>0</v>
      </c>
      <c r="I95" s="10" t="s">
        <v>1675</v>
      </c>
      <c r="J95" s="43">
        <v>2015</v>
      </c>
      <c r="K95" s="19">
        <v>0</v>
      </c>
      <c r="L95" s="10"/>
      <c r="M95" s="43">
        <v>2015</v>
      </c>
      <c r="N95" s="49">
        <v>0</v>
      </c>
      <c r="O95" s="657"/>
      <c r="P95" s="43">
        <v>2015</v>
      </c>
      <c r="Q95" s="49">
        <v>50</v>
      </c>
      <c r="R95" s="11" t="s">
        <v>581</v>
      </c>
    </row>
    <row r="96" spans="1:81" ht="24.75" customHeight="1">
      <c r="A96" s="43">
        <v>2016</v>
      </c>
      <c r="B96" s="80">
        <f>AVERAGE(E96,H96,K96,N96,Q96)</f>
        <v>40</v>
      </c>
      <c r="C96" s="80"/>
      <c r="D96" s="43">
        <v>2016</v>
      </c>
      <c r="E96" s="49">
        <v>100</v>
      </c>
      <c r="F96" s="657"/>
      <c r="G96" s="43">
        <v>2016</v>
      </c>
      <c r="H96" s="49">
        <v>50</v>
      </c>
      <c r="I96" s="657" t="s">
        <v>1677</v>
      </c>
      <c r="J96" s="43">
        <v>2016</v>
      </c>
      <c r="K96" s="19">
        <v>0</v>
      </c>
      <c r="L96" s="10"/>
      <c r="M96" s="43">
        <v>2016</v>
      </c>
      <c r="N96" s="49">
        <v>0</v>
      </c>
      <c r="O96" s="657"/>
      <c r="P96" s="43">
        <v>2016</v>
      </c>
      <c r="Q96" s="49">
        <v>50</v>
      </c>
      <c r="R96" s="11" t="s">
        <v>580</v>
      </c>
    </row>
    <row r="97" spans="1:81" ht="24.75" customHeight="1">
      <c r="A97" s="43">
        <v>2017</v>
      </c>
      <c r="B97" s="80">
        <f t="shared" ref="B97:B99" si="14">AVERAGE(E97,H97,K97,N97,Q97)</f>
        <v>40</v>
      </c>
      <c r="C97" s="80"/>
      <c r="D97" s="43">
        <v>2017</v>
      </c>
      <c r="E97" s="49">
        <v>100</v>
      </c>
      <c r="F97" s="657"/>
      <c r="G97" s="43">
        <v>2017</v>
      </c>
      <c r="H97" s="49">
        <v>50</v>
      </c>
      <c r="I97" s="657"/>
      <c r="J97" s="43">
        <v>2017</v>
      </c>
      <c r="K97" s="19">
        <v>0</v>
      </c>
      <c r="L97" s="10"/>
      <c r="M97" s="43">
        <v>2017</v>
      </c>
      <c r="N97" s="49">
        <v>0</v>
      </c>
      <c r="O97" s="657"/>
      <c r="P97" s="43">
        <v>2017</v>
      </c>
      <c r="Q97" s="49">
        <v>50</v>
      </c>
      <c r="R97" s="11" t="s">
        <v>579</v>
      </c>
    </row>
    <row r="98" spans="1:81" ht="24.75" customHeight="1">
      <c r="A98" s="43">
        <v>2018</v>
      </c>
      <c r="B98" s="80">
        <f t="shared" si="14"/>
        <v>40</v>
      </c>
      <c r="C98" s="80"/>
      <c r="D98" s="43">
        <v>2018</v>
      </c>
      <c r="E98" s="49">
        <v>100</v>
      </c>
      <c r="F98" s="657"/>
      <c r="G98" s="43">
        <v>2018</v>
      </c>
      <c r="H98" s="49">
        <v>50</v>
      </c>
      <c r="I98" s="657"/>
      <c r="J98" s="43">
        <v>2018</v>
      </c>
      <c r="K98" s="19">
        <v>0</v>
      </c>
      <c r="L98" s="10"/>
      <c r="M98" s="43">
        <v>2018</v>
      </c>
      <c r="N98" s="49">
        <v>0</v>
      </c>
      <c r="O98" s="657"/>
      <c r="P98" s="43">
        <v>2018</v>
      </c>
      <c r="Q98" s="49">
        <v>50</v>
      </c>
      <c r="R98" s="11" t="s">
        <v>578</v>
      </c>
    </row>
    <row r="99" spans="1:81" ht="24.75" customHeight="1">
      <c r="A99" s="43">
        <v>2019</v>
      </c>
      <c r="B99" s="80">
        <f t="shared" si="14"/>
        <v>40</v>
      </c>
      <c r="C99" s="80"/>
      <c r="D99" s="43">
        <v>2019</v>
      </c>
      <c r="E99" s="49">
        <v>100</v>
      </c>
      <c r="F99" s="657"/>
      <c r="G99" s="43">
        <v>2019</v>
      </c>
      <c r="H99" s="49">
        <v>50</v>
      </c>
      <c r="I99" s="657"/>
      <c r="J99" s="43">
        <v>2019</v>
      </c>
      <c r="K99" s="19">
        <v>0</v>
      </c>
      <c r="L99" s="10"/>
      <c r="M99" s="43">
        <v>2019</v>
      </c>
      <c r="N99" s="49">
        <v>0</v>
      </c>
      <c r="O99" s="657"/>
      <c r="P99" s="43">
        <v>2019</v>
      </c>
      <c r="Q99" s="49">
        <v>50</v>
      </c>
      <c r="R99" s="11" t="s">
        <v>577</v>
      </c>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407" t="s">
        <v>4896</v>
      </c>
      <c r="C108" s="363"/>
      <c r="D108" s="350">
        <v>2007</v>
      </c>
      <c r="E108" s="403"/>
      <c r="F108" s="363"/>
      <c r="G108" s="350">
        <v>2007</v>
      </c>
      <c r="H108" s="363"/>
      <c r="I108" s="363"/>
      <c r="J108" s="350">
        <v>2007</v>
      </c>
      <c r="K108" s="363"/>
      <c r="L108" s="363"/>
      <c r="M108" s="350">
        <v>2007</v>
      </c>
      <c r="N108" s="363"/>
      <c r="O108" s="363"/>
      <c r="P108" s="350">
        <v>2007</v>
      </c>
      <c r="Q108" s="363"/>
      <c r="R108" s="363"/>
      <c r="S108" s="350">
        <v>2007</v>
      </c>
      <c r="T108" s="363"/>
      <c r="U108" s="363"/>
      <c r="V108" s="350">
        <v>2007</v>
      </c>
      <c r="W108" s="363"/>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407" t="s">
        <v>4896</v>
      </c>
      <c r="C109" s="363"/>
      <c r="D109" s="350">
        <v>2008</v>
      </c>
      <c r="E109" s="363"/>
      <c r="F109" s="363"/>
      <c r="G109" s="350">
        <v>2008</v>
      </c>
      <c r="H109" s="363"/>
      <c r="I109" s="363"/>
      <c r="J109" s="350">
        <v>2008</v>
      </c>
      <c r="K109" s="363"/>
      <c r="L109" s="363"/>
      <c r="M109" s="350">
        <v>2008</v>
      </c>
      <c r="N109" s="363"/>
      <c r="O109" s="363"/>
      <c r="P109" s="350">
        <v>2008</v>
      </c>
      <c r="Q109" s="363"/>
      <c r="R109" s="363"/>
      <c r="S109" s="350">
        <v>2008</v>
      </c>
      <c r="T109" s="363"/>
      <c r="U109" s="363"/>
      <c r="V109" s="350">
        <v>2008</v>
      </c>
      <c r="W109" s="363"/>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407" t="s">
        <v>4896</v>
      </c>
      <c r="C110" s="363"/>
      <c r="D110" s="350">
        <v>2009</v>
      </c>
      <c r="E110" s="363"/>
      <c r="F110" s="363"/>
      <c r="G110" s="350">
        <v>2009</v>
      </c>
      <c r="H110" s="363"/>
      <c r="I110" s="363"/>
      <c r="J110" s="350">
        <v>2009</v>
      </c>
      <c r="K110" s="363"/>
      <c r="L110" s="363"/>
      <c r="M110" s="350">
        <v>2009</v>
      </c>
      <c r="N110" s="363"/>
      <c r="O110" s="363"/>
      <c r="P110" s="350">
        <v>2009</v>
      </c>
      <c r="Q110" s="363"/>
      <c r="R110" s="363"/>
      <c r="S110" s="350">
        <v>2009</v>
      </c>
      <c r="T110" s="363"/>
      <c r="U110" s="363"/>
      <c r="V110" s="350">
        <v>2009</v>
      </c>
      <c r="W110" s="363"/>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407" t="s">
        <v>4896</v>
      </c>
      <c r="C111" s="363"/>
      <c r="D111" s="350">
        <v>2010</v>
      </c>
      <c r="E111" s="363"/>
      <c r="F111" s="363"/>
      <c r="G111" s="350">
        <v>2010</v>
      </c>
      <c r="H111" s="363"/>
      <c r="I111" s="363"/>
      <c r="J111" s="350">
        <v>2010</v>
      </c>
      <c r="K111" s="363"/>
      <c r="L111" s="363"/>
      <c r="M111" s="350">
        <v>2010</v>
      </c>
      <c r="N111" s="363"/>
      <c r="O111" s="363"/>
      <c r="P111" s="350">
        <v>2010</v>
      </c>
      <c r="Q111" s="363"/>
      <c r="R111" s="363"/>
      <c r="S111" s="350">
        <v>2010</v>
      </c>
      <c r="T111" s="363"/>
      <c r="U111" s="363"/>
      <c r="V111" s="350">
        <v>2010</v>
      </c>
      <c r="W111" s="363"/>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407" t="s">
        <v>4896</v>
      </c>
      <c r="C112" s="363"/>
      <c r="D112" s="350">
        <v>2011</v>
      </c>
      <c r="E112" s="363"/>
      <c r="F112" s="363"/>
      <c r="G112" s="350">
        <v>2011</v>
      </c>
      <c r="H112" s="363"/>
      <c r="I112" s="363"/>
      <c r="J112" s="350">
        <v>2011</v>
      </c>
      <c r="K112" s="363"/>
      <c r="L112" s="363"/>
      <c r="M112" s="350">
        <v>2011</v>
      </c>
      <c r="N112" s="363"/>
      <c r="O112" s="363"/>
      <c r="P112" s="350">
        <v>2011</v>
      </c>
      <c r="Q112" s="363"/>
      <c r="R112" s="363"/>
      <c r="S112" s="350">
        <v>2011</v>
      </c>
      <c r="T112" s="363"/>
      <c r="U112" s="363"/>
      <c r="V112" s="350">
        <v>2011</v>
      </c>
      <c r="W112" s="363"/>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407" t="s">
        <v>4896</v>
      </c>
      <c r="C113" s="363"/>
      <c r="D113" s="350">
        <v>2012</v>
      </c>
      <c r="E113" s="363"/>
      <c r="F113" s="363"/>
      <c r="G113" s="350">
        <v>2012</v>
      </c>
      <c r="H113" s="363"/>
      <c r="I113" s="363"/>
      <c r="J113" s="350">
        <v>2012</v>
      </c>
      <c r="K113" s="363"/>
      <c r="L113" s="363"/>
      <c r="M113" s="350">
        <v>2012</v>
      </c>
      <c r="N113" s="363"/>
      <c r="O113" s="363"/>
      <c r="P113" s="350">
        <v>2012</v>
      </c>
      <c r="Q113" s="363"/>
      <c r="R113" s="363"/>
      <c r="S113" s="350">
        <v>2012</v>
      </c>
      <c r="T113" s="363"/>
      <c r="U113" s="363"/>
      <c r="V113" s="350">
        <v>2012</v>
      </c>
      <c r="W113" s="363"/>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407" t="s">
        <v>4896</v>
      </c>
      <c r="C114" s="363"/>
      <c r="D114" s="350">
        <v>2013</v>
      </c>
      <c r="E114" s="363"/>
      <c r="F114" s="363"/>
      <c r="G114" s="350">
        <v>2013</v>
      </c>
      <c r="H114" s="363"/>
      <c r="I114" s="363"/>
      <c r="J114" s="350">
        <v>2013</v>
      </c>
      <c r="K114" s="363"/>
      <c r="L114" s="363"/>
      <c r="M114" s="350">
        <v>2013</v>
      </c>
      <c r="N114" s="363"/>
      <c r="O114" s="363"/>
      <c r="P114" s="350">
        <v>2013</v>
      </c>
      <c r="Q114" s="363"/>
      <c r="R114" s="363"/>
      <c r="S114" s="350">
        <v>2013</v>
      </c>
      <c r="T114" s="363"/>
      <c r="U114" s="363"/>
      <c r="V114" s="350">
        <v>2013</v>
      </c>
      <c r="W114" s="363"/>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80">
        <f t="shared" ref="B115:B120" si="15">AVERAGE(E115,((H115+K115)/2),((N115+Q115+T115)/3),W115)</f>
        <v>79.166666666666671</v>
      </c>
      <c r="C115" s="39"/>
      <c r="D115" s="43">
        <v>2014</v>
      </c>
      <c r="E115" s="19">
        <v>100</v>
      </c>
      <c r="F115" s="657" t="s">
        <v>576</v>
      </c>
      <c r="G115" s="43">
        <v>2014</v>
      </c>
      <c r="H115" s="19">
        <v>100</v>
      </c>
      <c r="I115" s="657" t="s">
        <v>329</v>
      </c>
      <c r="J115" s="43">
        <v>2014</v>
      </c>
      <c r="K115" s="19">
        <v>0</v>
      </c>
      <c r="L115" s="657" t="s">
        <v>575</v>
      </c>
      <c r="M115" s="43">
        <v>2014</v>
      </c>
      <c r="N115" s="19">
        <v>100</v>
      </c>
      <c r="O115" s="657" t="s">
        <v>1678</v>
      </c>
      <c r="P115" s="43">
        <v>2014</v>
      </c>
      <c r="Q115" s="19">
        <v>100</v>
      </c>
      <c r="R115" s="657" t="s">
        <v>1679</v>
      </c>
      <c r="S115" s="43">
        <v>2014</v>
      </c>
      <c r="T115" s="19">
        <v>0</v>
      </c>
      <c r="U115" s="657" t="s">
        <v>1680</v>
      </c>
      <c r="V115" s="43">
        <v>2014</v>
      </c>
      <c r="W115" s="19">
        <v>100</v>
      </c>
      <c r="X115" s="11" t="s">
        <v>1681</v>
      </c>
    </row>
    <row r="116" spans="1:81" ht="24.75" customHeight="1">
      <c r="A116" s="43">
        <v>2015</v>
      </c>
      <c r="B116" s="80">
        <f t="shared" si="15"/>
        <v>79.166666666666671</v>
      </c>
      <c r="C116" s="80"/>
      <c r="D116" s="43">
        <v>2015</v>
      </c>
      <c r="E116" s="19">
        <v>100</v>
      </c>
      <c r="F116" s="657"/>
      <c r="G116" s="43">
        <v>2015</v>
      </c>
      <c r="H116" s="19">
        <v>100</v>
      </c>
      <c r="I116" s="657"/>
      <c r="J116" s="43">
        <v>2015</v>
      </c>
      <c r="K116" s="19">
        <v>0</v>
      </c>
      <c r="L116" s="657"/>
      <c r="M116" s="43">
        <v>2015</v>
      </c>
      <c r="N116" s="19">
        <v>100</v>
      </c>
      <c r="O116" s="657"/>
      <c r="P116" s="43">
        <v>2015</v>
      </c>
      <c r="Q116" s="19">
        <v>100</v>
      </c>
      <c r="R116" s="657"/>
      <c r="S116" s="43">
        <v>2015</v>
      </c>
      <c r="T116" s="19">
        <v>0</v>
      </c>
      <c r="U116" s="657"/>
      <c r="V116" s="43">
        <v>2015</v>
      </c>
      <c r="W116" s="19">
        <v>100</v>
      </c>
      <c r="X116" s="11"/>
    </row>
    <row r="117" spans="1:81" ht="24.75" customHeight="1">
      <c r="A117" s="43">
        <v>2016</v>
      </c>
      <c r="B117" s="80">
        <f t="shared" si="15"/>
        <v>79.166666666666671</v>
      </c>
      <c r="C117" s="80"/>
      <c r="D117" s="43">
        <v>2016</v>
      </c>
      <c r="E117" s="19">
        <v>100</v>
      </c>
      <c r="F117" s="657"/>
      <c r="G117" s="43">
        <v>2016</v>
      </c>
      <c r="H117" s="19">
        <v>100</v>
      </c>
      <c r="I117" s="657"/>
      <c r="J117" s="43">
        <v>2016</v>
      </c>
      <c r="K117" s="19">
        <v>0</v>
      </c>
      <c r="L117" s="657"/>
      <c r="M117" s="43">
        <v>2016</v>
      </c>
      <c r="N117" s="19">
        <v>100</v>
      </c>
      <c r="O117" s="657"/>
      <c r="P117" s="43">
        <v>2016</v>
      </c>
      <c r="Q117" s="19">
        <v>100</v>
      </c>
      <c r="R117" s="657"/>
      <c r="S117" s="43">
        <v>2016</v>
      </c>
      <c r="T117" s="19">
        <v>0</v>
      </c>
      <c r="U117" s="657"/>
      <c r="V117" s="43">
        <v>2016</v>
      </c>
      <c r="W117" s="19">
        <v>100</v>
      </c>
      <c r="X117" s="11"/>
    </row>
    <row r="118" spans="1:81" ht="24.75" customHeight="1">
      <c r="A118" s="43">
        <v>2017</v>
      </c>
      <c r="B118" s="80">
        <f t="shared" si="15"/>
        <v>79.166666666666671</v>
      </c>
      <c r="C118" s="80"/>
      <c r="D118" s="43">
        <v>2017</v>
      </c>
      <c r="E118" s="19">
        <v>100</v>
      </c>
      <c r="F118" s="657"/>
      <c r="G118" s="43">
        <v>2017</v>
      </c>
      <c r="H118" s="19">
        <v>100</v>
      </c>
      <c r="I118" s="657"/>
      <c r="J118" s="43">
        <v>2017</v>
      </c>
      <c r="K118" s="19">
        <v>0</v>
      </c>
      <c r="L118" s="657"/>
      <c r="M118" s="43">
        <v>2017</v>
      </c>
      <c r="N118" s="19">
        <v>100</v>
      </c>
      <c r="O118" s="657"/>
      <c r="P118" s="43">
        <v>2017</v>
      </c>
      <c r="Q118" s="19">
        <v>100</v>
      </c>
      <c r="R118" s="657"/>
      <c r="S118" s="43">
        <v>2017</v>
      </c>
      <c r="T118" s="19">
        <v>0</v>
      </c>
      <c r="U118" s="657"/>
      <c r="V118" s="43">
        <v>2017</v>
      </c>
      <c r="W118" s="19">
        <v>100</v>
      </c>
      <c r="X118" s="11"/>
    </row>
    <row r="119" spans="1:81" ht="24.75" customHeight="1">
      <c r="A119" s="43">
        <v>2018</v>
      </c>
      <c r="B119" s="80">
        <f t="shared" si="15"/>
        <v>79.166666666666671</v>
      </c>
      <c r="C119" s="80"/>
      <c r="D119" s="43">
        <v>2018</v>
      </c>
      <c r="E119" s="19">
        <v>100</v>
      </c>
      <c r="F119" s="657"/>
      <c r="G119" s="43">
        <v>2018</v>
      </c>
      <c r="H119" s="19">
        <v>100</v>
      </c>
      <c r="I119" s="657"/>
      <c r="J119" s="43">
        <v>2018</v>
      </c>
      <c r="K119" s="19">
        <v>0</v>
      </c>
      <c r="L119" s="657"/>
      <c r="M119" s="43">
        <v>2018</v>
      </c>
      <c r="N119" s="19">
        <v>100</v>
      </c>
      <c r="O119" s="657"/>
      <c r="P119" s="43">
        <v>2018</v>
      </c>
      <c r="Q119" s="19">
        <v>100</v>
      </c>
      <c r="R119" s="657"/>
      <c r="S119" s="43">
        <v>2018</v>
      </c>
      <c r="T119" s="19">
        <v>0</v>
      </c>
      <c r="U119" s="657"/>
      <c r="V119" s="43">
        <v>2018</v>
      </c>
      <c r="W119" s="19">
        <v>100</v>
      </c>
      <c r="X119" s="11"/>
    </row>
    <row r="120" spans="1:81" ht="24.75" customHeight="1">
      <c r="A120" s="43">
        <v>2019</v>
      </c>
      <c r="B120" s="80">
        <f t="shared" si="15"/>
        <v>79.166666666666671</v>
      </c>
      <c r="C120" s="80"/>
      <c r="D120" s="43">
        <v>2019</v>
      </c>
      <c r="E120" s="19">
        <v>100</v>
      </c>
      <c r="F120" s="657"/>
      <c r="G120" s="43">
        <v>2019</v>
      </c>
      <c r="H120" s="19">
        <v>100</v>
      </c>
      <c r="I120" s="657"/>
      <c r="J120" s="43">
        <v>2019</v>
      </c>
      <c r="K120" s="19">
        <v>0</v>
      </c>
      <c r="L120" s="657"/>
      <c r="M120" s="43">
        <v>2019</v>
      </c>
      <c r="N120" s="19">
        <v>100</v>
      </c>
      <c r="O120" s="657"/>
      <c r="P120" s="43">
        <v>2019</v>
      </c>
      <c r="Q120" s="19">
        <v>100</v>
      </c>
      <c r="R120" s="657"/>
      <c r="S120" s="43">
        <v>2019</v>
      </c>
      <c r="T120" s="19">
        <v>0</v>
      </c>
      <c r="U120" s="657"/>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80" t="e">
        <f t="shared" ref="B129:B135" si="16">AVERAGE(E129,H129,K129,Z129)</f>
        <v>#DIV/0!</v>
      </c>
      <c r="C129" s="363"/>
      <c r="D129" s="350">
        <v>2007</v>
      </c>
      <c r="E129" s="363"/>
      <c r="F129" s="363"/>
      <c r="G129" s="350">
        <v>2007</v>
      </c>
      <c r="H129" s="363"/>
      <c r="I129" s="363"/>
      <c r="J129" s="350">
        <v>2007</v>
      </c>
      <c r="K129" s="8" t="e">
        <f t="shared" ref="K129:K135" si="17">AVERAGE(N129,Q129,T129,W129)</f>
        <v>#DIV/0!</v>
      </c>
      <c r="L129" s="363"/>
      <c r="M129" s="350">
        <v>2007</v>
      </c>
      <c r="N129" s="363"/>
      <c r="O129" s="363"/>
      <c r="P129" s="350">
        <v>2007</v>
      </c>
      <c r="Q129" s="363"/>
      <c r="R129" s="363"/>
      <c r="S129" s="350">
        <v>2007</v>
      </c>
      <c r="T129" s="363"/>
      <c r="U129" s="363"/>
      <c r="V129" s="350">
        <v>2007</v>
      </c>
      <c r="W129" s="363"/>
      <c r="X129" s="363"/>
      <c r="Y129" s="350">
        <v>2007</v>
      </c>
      <c r="Z129" s="363"/>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80" t="e">
        <f t="shared" si="16"/>
        <v>#DIV/0!</v>
      </c>
      <c r="C130" s="363"/>
      <c r="D130" s="350">
        <v>2008</v>
      </c>
      <c r="E130" s="363"/>
      <c r="F130" s="363"/>
      <c r="G130" s="350">
        <v>2008</v>
      </c>
      <c r="H130" s="363"/>
      <c r="I130" s="363"/>
      <c r="J130" s="350">
        <v>2008</v>
      </c>
      <c r="K130" s="8" t="e">
        <f t="shared" si="17"/>
        <v>#DIV/0!</v>
      </c>
      <c r="L130" s="363"/>
      <c r="M130" s="350">
        <v>2008</v>
      </c>
      <c r="N130" s="363"/>
      <c r="O130" s="363"/>
      <c r="P130" s="350">
        <v>2008</v>
      </c>
      <c r="Q130" s="363"/>
      <c r="R130" s="363"/>
      <c r="S130" s="350">
        <v>2008</v>
      </c>
      <c r="T130" s="363"/>
      <c r="U130" s="363"/>
      <c r="V130" s="350">
        <v>2008</v>
      </c>
      <c r="W130" s="363"/>
      <c r="X130" s="363"/>
      <c r="Y130" s="350">
        <v>2008</v>
      </c>
      <c r="Z130" s="363"/>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80" t="e">
        <f t="shared" si="16"/>
        <v>#DIV/0!</v>
      </c>
      <c r="C131" s="363"/>
      <c r="D131" s="350">
        <v>2009</v>
      </c>
      <c r="E131" s="363"/>
      <c r="F131" s="363"/>
      <c r="G131" s="350">
        <v>2009</v>
      </c>
      <c r="H131" s="363"/>
      <c r="I131" s="363"/>
      <c r="J131" s="350">
        <v>2009</v>
      </c>
      <c r="K131" s="8" t="e">
        <f t="shared" si="17"/>
        <v>#DIV/0!</v>
      </c>
      <c r="L131" s="363"/>
      <c r="M131" s="350">
        <v>2009</v>
      </c>
      <c r="N131" s="363"/>
      <c r="O131" s="363"/>
      <c r="P131" s="350">
        <v>2009</v>
      </c>
      <c r="Q131" s="363"/>
      <c r="R131" s="363"/>
      <c r="S131" s="350">
        <v>2009</v>
      </c>
      <c r="T131" s="363"/>
      <c r="U131" s="363"/>
      <c r="V131" s="350">
        <v>2009</v>
      </c>
      <c r="W131" s="363"/>
      <c r="X131" s="363"/>
      <c r="Y131" s="350">
        <v>2009</v>
      </c>
      <c r="Z131" s="363"/>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80" t="e">
        <f t="shared" si="16"/>
        <v>#DIV/0!</v>
      </c>
      <c r="C132" s="363"/>
      <c r="D132" s="350">
        <v>2010</v>
      </c>
      <c r="E132" s="363"/>
      <c r="F132" s="363"/>
      <c r="G132" s="350">
        <v>2010</v>
      </c>
      <c r="H132" s="363"/>
      <c r="I132" s="363"/>
      <c r="J132" s="350">
        <v>2010</v>
      </c>
      <c r="K132" s="8" t="e">
        <f t="shared" si="17"/>
        <v>#DIV/0!</v>
      </c>
      <c r="L132" s="363"/>
      <c r="M132" s="350">
        <v>2010</v>
      </c>
      <c r="N132" s="363"/>
      <c r="O132" s="363"/>
      <c r="P132" s="350">
        <v>2010</v>
      </c>
      <c r="Q132" s="363"/>
      <c r="R132" s="363"/>
      <c r="S132" s="350">
        <v>2010</v>
      </c>
      <c r="T132" s="363"/>
      <c r="U132" s="363"/>
      <c r="V132" s="350">
        <v>2010</v>
      </c>
      <c r="W132" s="363"/>
      <c r="X132" s="363"/>
      <c r="Y132" s="350">
        <v>2010</v>
      </c>
      <c r="Z132" s="363"/>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80" t="e">
        <f t="shared" si="16"/>
        <v>#DIV/0!</v>
      </c>
      <c r="C133" s="363"/>
      <c r="D133" s="350">
        <v>2011</v>
      </c>
      <c r="E133" s="363"/>
      <c r="F133" s="363"/>
      <c r="G133" s="350">
        <v>2011</v>
      </c>
      <c r="H133" s="363"/>
      <c r="I133" s="363"/>
      <c r="J133" s="350">
        <v>2011</v>
      </c>
      <c r="K133" s="8" t="e">
        <f t="shared" si="17"/>
        <v>#DIV/0!</v>
      </c>
      <c r="L133" s="363"/>
      <c r="M133" s="350">
        <v>2011</v>
      </c>
      <c r="N133" s="363"/>
      <c r="O133" s="363"/>
      <c r="P133" s="350">
        <v>2011</v>
      </c>
      <c r="Q133" s="363"/>
      <c r="R133" s="363"/>
      <c r="S133" s="350">
        <v>2011</v>
      </c>
      <c r="T133" s="363"/>
      <c r="U133" s="363"/>
      <c r="V133" s="350">
        <v>2011</v>
      </c>
      <c r="W133" s="363"/>
      <c r="X133" s="363"/>
      <c r="Y133" s="350">
        <v>2011</v>
      </c>
      <c r="Z133" s="363"/>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80" t="e">
        <f t="shared" si="16"/>
        <v>#DIV/0!</v>
      </c>
      <c r="C134" s="363"/>
      <c r="D134" s="350">
        <v>2012</v>
      </c>
      <c r="E134" s="363"/>
      <c r="F134" s="363"/>
      <c r="G134" s="350">
        <v>2012</v>
      </c>
      <c r="H134" s="363"/>
      <c r="I134" s="363"/>
      <c r="J134" s="350">
        <v>2012</v>
      </c>
      <c r="K134" s="8" t="e">
        <f t="shared" si="17"/>
        <v>#DIV/0!</v>
      </c>
      <c r="L134" s="363"/>
      <c r="M134" s="350">
        <v>2012</v>
      </c>
      <c r="N134" s="363"/>
      <c r="O134" s="363"/>
      <c r="P134" s="350">
        <v>2012</v>
      </c>
      <c r="Q134" s="363"/>
      <c r="R134" s="363"/>
      <c r="S134" s="350">
        <v>2012</v>
      </c>
      <c r="T134" s="363"/>
      <c r="U134" s="363"/>
      <c r="V134" s="350">
        <v>2012</v>
      </c>
      <c r="W134" s="363"/>
      <c r="X134" s="363"/>
      <c r="Y134" s="350">
        <v>2012</v>
      </c>
      <c r="Z134" s="363"/>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80" t="e">
        <f t="shared" si="16"/>
        <v>#DIV/0!</v>
      </c>
      <c r="C135" s="363"/>
      <c r="D135" s="350">
        <v>2013</v>
      </c>
      <c r="E135" s="363"/>
      <c r="F135" s="363"/>
      <c r="G135" s="350">
        <v>2013</v>
      </c>
      <c r="H135" s="363"/>
      <c r="I135" s="363"/>
      <c r="J135" s="350">
        <v>2013</v>
      </c>
      <c r="K135" s="8" t="e">
        <f t="shared" si="17"/>
        <v>#DIV/0!</v>
      </c>
      <c r="L135" s="363"/>
      <c r="M135" s="350">
        <v>2013</v>
      </c>
      <c r="N135" s="363"/>
      <c r="O135" s="363"/>
      <c r="P135" s="350">
        <v>2013</v>
      </c>
      <c r="Q135" s="363"/>
      <c r="R135" s="363"/>
      <c r="S135" s="350">
        <v>2013</v>
      </c>
      <c r="T135" s="363"/>
      <c r="U135" s="363"/>
      <c r="V135" s="350">
        <v>2013</v>
      </c>
      <c r="W135" s="363"/>
      <c r="X135" s="363"/>
      <c r="Y135" s="350">
        <v>2013</v>
      </c>
      <c r="Z135" s="363"/>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80">
        <f t="shared" ref="B136:B141" si="18">AVERAGE(E136,H136,K136,Z136)</f>
        <v>53.125</v>
      </c>
      <c r="C136" s="80"/>
      <c r="D136" s="43">
        <v>2014</v>
      </c>
      <c r="E136" s="19">
        <v>50</v>
      </c>
      <c r="F136" s="657" t="s">
        <v>4139</v>
      </c>
      <c r="G136" s="43">
        <v>2014</v>
      </c>
      <c r="H136" s="19">
        <v>100</v>
      </c>
      <c r="I136" s="657" t="s">
        <v>1682</v>
      </c>
      <c r="J136" s="43">
        <v>2014</v>
      </c>
      <c r="K136" s="8">
        <f t="shared" ref="K136:K141" si="19">AVERAGE(N136,Q136,T136,W136)</f>
        <v>62.5</v>
      </c>
      <c r="L136" s="19"/>
      <c r="M136" s="43">
        <v>2014</v>
      </c>
      <c r="N136" s="19">
        <v>100</v>
      </c>
      <c r="O136" s="657" t="s">
        <v>574</v>
      </c>
      <c r="P136" s="43">
        <v>2014</v>
      </c>
      <c r="Q136" s="19">
        <v>100</v>
      </c>
      <c r="R136" s="10" t="s">
        <v>571</v>
      </c>
      <c r="S136" s="43">
        <v>2014</v>
      </c>
      <c r="T136" s="19">
        <v>50</v>
      </c>
      <c r="U136" s="657" t="s">
        <v>573</v>
      </c>
      <c r="V136" s="43">
        <v>2014</v>
      </c>
      <c r="W136" s="19">
        <v>0</v>
      </c>
      <c r="X136" s="657" t="s">
        <v>572</v>
      </c>
      <c r="Y136" s="350">
        <v>2014</v>
      </c>
      <c r="Z136" s="19">
        <v>0</v>
      </c>
      <c r="AA136" s="11" t="s">
        <v>4141</v>
      </c>
    </row>
    <row r="137" spans="1:81" ht="24.75" customHeight="1">
      <c r="A137" s="43">
        <v>2015</v>
      </c>
      <c r="B137" s="80">
        <f t="shared" si="18"/>
        <v>53.125</v>
      </c>
      <c r="C137" s="80"/>
      <c r="D137" s="43">
        <v>2015</v>
      </c>
      <c r="E137" s="19">
        <v>50</v>
      </c>
      <c r="F137" s="657"/>
      <c r="G137" s="43">
        <v>2015</v>
      </c>
      <c r="H137" s="19">
        <v>100</v>
      </c>
      <c r="I137" s="657"/>
      <c r="J137" s="43">
        <v>2015</v>
      </c>
      <c r="K137" s="8">
        <f t="shared" si="19"/>
        <v>62.5</v>
      </c>
      <c r="L137" s="19"/>
      <c r="M137" s="43">
        <v>2015</v>
      </c>
      <c r="N137" s="19">
        <v>100</v>
      </c>
      <c r="O137" s="657"/>
      <c r="P137" s="43">
        <v>2015</v>
      </c>
      <c r="Q137" s="19">
        <v>100</v>
      </c>
      <c r="R137" s="10" t="s">
        <v>571</v>
      </c>
      <c r="S137" s="43">
        <v>2015</v>
      </c>
      <c r="T137" s="19">
        <v>50</v>
      </c>
      <c r="U137" s="657"/>
      <c r="V137" s="43">
        <v>2015</v>
      </c>
      <c r="W137" s="19">
        <v>0</v>
      </c>
      <c r="X137" s="657"/>
      <c r="Y137" s="350">
        <v>2015</v>
      </c>
      <c r="Z137" s="19">
        <v>0</v>
      </c>
      <c r="AA137" s="11"/>
    </row>
    <row r="138" spans="1:81" ht="24.75" customHeight="1">
      <c r="A138" s="43">
        <v>2016</v>
      </c>
      <c r="B138" s="80">
        <f t="shared" si="18"/>
        <v>53.125</v>
      </c>
      <c r="C138" s="80"/>
      <c r="D138" s="43">
        <v>2016</v>
      </c>
      <c r="E138" s="19">
        <v>50</v>
      </c>
      <c r="F138" s="657" t="s">
        <v>4140</v>
      </c>
      <c r="G138" s="43">
        <v>2016</v>
      </c>
      <c r="H138" s="19">
        <v>100</v>
      </c>
      <c r="I138" s="657"/>
      <c r="J138" s="43">
        <v>2016</v>
      </c>
      <c r="K138" s="8">
        <f t="shared" si="19"/>
        <v>62.5</v>
      </c>
      <c r="L138" s="19"/>
      <c r="M138" s="43">
        <v>2016</v>
      </c>
      <c r="N138" s="19">
        <v>100</v>
      </c>
      <c r="O138" s="657"/>
      <c r="P138" s="43">
        <v>2016</v>
      </c>
      <c r="Q138" s="19">
        <v>100</v>
      </c>
      <c r="R138" s="10" t="s">
        <v>571</v>
      </c>
      <c r="S138" s="43">
        <v>2016</v>
      </c>
      <c r="T138" s="19">
        <v>50</v>
      </c>
      <c r="U138" s="657"/>
      <c r="V138" s="43">
        <v>2016</v>
      </c>
      <c r="W138" s="19">
        <v>0</v>
      </c>
      <c r="X138" s="657"/>
      <c r="Y138" s="350">
        <v>2016</v>
      </c>
      <c r="Z138" s="19">
        <v>0</v>
      </c>
      <c r="AA138" s="11"/>
    </row>
    <row r="139" spans="1:81" ht="24.75" customHeight="1">
      <c r="A139" s="43">
        <v>2017</v>
      </c>
      <c r="B139" s="80">
        <f t="shared" si="18"/>
        <v>53.125</v>
      </c>
      <c r="C139" s="80"/>
      <c r="D139" s="43">
        <v>2017</v>
      </c>
      <c r="E139" s="19">
        <v>50</v>
      </c>
      <c r="F139" s="657"/>
      <c r="G139" s="43">
        <v>2017</v>
      </c>
      <c r="H139" s="19">
        <v>100</v>
      </c>
      <c r="I139" s="657"/>
      <c r="J139" s="43">
        <v>2017</v>
      </c>
      <c r="K139" s="8">
        <f t="shared" si="19"/>
        <v>62.5</v>
      </c>
      <c r="L139" s="19"/>
      <c r="M139" s="43">
        <v>2017</v>
      </c>
      <c r="N139" s="19">
        <v>100</v>
      </c>
      <c r="O139" s="657"/>
      <c r="P139" s="43">
        <v>2017</v>
      </c>
      <c r="Q139" s="19">
        <v>100</v>
      </c>
      <c r="R139" s="10" t="s">
        <v>571</v>
      </c>
      <c r="S139" s="43">
        <v>2017</v>
      </c>
      <c r="T139" s="19">
        <v>50</v>
      </c>
      <c r="U139" s="657"/>
      <c r="V139" s="43">
        <v>2017</v>
      </c>
      <c r="W139" s="19">
        <v>0</v>
      </c>
      <c r="X139" s="657"/>
      <c r="Y139" s="350">
        <v>2017</v>
      </c>
      <c r="Z139" s="19">
        <v>0</v>
      </c>
      <c r="AA139" s="11"/>
    </row>
    <row r="140" spans="1:81" ht="24.75" customHeight="1">
      <c r="A140" s="43">
        <v>2018</v>
      </c>
      <c r="B140" s="80">
        <f t="shared" si="18"/>
        <v>53.125</v>
      </c>
      <c r="C140" s="80"/>
      <c r="D140" s="43">
        <v>2018</v>
      </c>
      <c r="E140" s="19">
        <v>50</v>
      </c>
      <c r="F140" s="657"/>
      <c r="G140" s="43">
        <v>2018</v>
      </c>
      <c r="H140" s="19">
        <v>100</v>
      </c>
      <c r="I140" s="657"/>
      <c r="J140" s="43">
        <v>2018</v>
      </c>
      <c r="K140" s="8">
        <f t="shared" si="19"/>
        <v>62.5</v>
      </c>
      <c r="L140" s="19"/>
      <c r="M140" s="43">
        <v>2018</v>
      </c>
      <c r="N140" s="19">
        <v>100</v>
      </c>
      <c r="O140" s="657"/>
      <c r="P140" s="43">
        <v>2018</v>
      </c>
      <c r="Q140" s="19">
        <v>100</v>
      </c>
      <c r="R140" s="10" t="s">
        <v>571</v>
      </c>
      <c r="S140" s="43">
        <v>2018</v>
      </c>
      <c r="T140" s="19">
        <v>50</v>
      </c>
      <c r="U140" s="657"/>
      <c r="V140" s="43">
        <v>2018</v>
      </c>
      <c r="W140" s="19">
        <v>0</v>
      </c>
      <c r="X140" s="657"/>
      <c r="Y140" s="350">
        <v>2018</v>
      </c>
      <c r="Z140" s="19">
        <v>0</v>
      </c>
      <c r="AA140" s="11"/>
    </row>
    <row r="141" spans="1:81" ht="24.75" customHeight="1">
      <c r="A141" s="43">
        <v>2019</v>
      </c>
      <c r="B141" s="80">
        <f t="shared" si="18"/>
        <v>53.125</v>
      </c>
      <c r="C141" s="80"/>
      <c r="D141" s="43">
        <v>2019</v>
      </c>
      <c r="E141" s="19">
        <v>50</v>
      </c>
      <c r="F141" s="657"/>
      <c r="G141" s="43">
        <v>2019</v>
      </c>
      <c r="H141" s="19">
        <v>100</v>
      </c>
      <c r="I141" s="657"/>
      <c r="J141" s="43">
        <v>2019</v>
      </c>
      <c r="K141" s="8">
        <f t="shared" si="19"/>
        <v>62.5</v>
      </c>
      <c r="L141" s="19"/>
      <c r="M141" s="43">
        <v>2019</v>
      </c>
      <c r="N141" s="19">
        <v>100</v>
      </c>
      <c r="O141" s="657"/>
      <c r="P141" s="43">
        <v>2019</v>
      </c>
      <c r="Q141" s="19">
        <v>100</v>
      </c>
      <c r="R141" s="10" t="s">
        <v>571</v>
      </c>
      <c r="S141" s="43">
        <v>2019</v>
      </c>
      <c r="T141" s="19">
        <v>50</v>
      </c>
      <c r="U141" s="657"/>
      <c r="V141" s="43">
        <v>2019</v>
      </c>
      <c r="W141" s="19">
        <v>0</v>
      </c>
      <c r="X141" s="657"/>
      <c r="Y141" s="350">
        <v>2019</v>
      </c>
      <c r="Z141" s="19">
        <v>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119</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01" t="e">
        <f t="shared" ref="B150:B156" si="20">AVERAGE(E150,H150, W150,((Z150+AC150+AF150)/3))</f>
        <v>#DIV/0!</v>
      </c>
      <c r="C150" s="363"/>
      <c r="D150" s="350">
        <v>2007</v>
      </c>
      <c r="E150" s="363"/>
      <c r="F150" s="363"/>
      <c r="G150" s="350">
        <v>2007</v>
      </c>
      <c r="H150" s="8" t="e">
        <f t="shared" ref="H150:H156" si="21">AVERAGE(K150,N150,Q150,T150)</f>
        <v>#DIV/0!</v>
      </c>
      <c r="I150" s="363"/>
      <c r="J150" s="350">
        <v>2007</v>
      </c>
      <c r="K150" s="363"/>
      <c r="L150" s="363"/>
      <c r="M150" s="350">
        <v>2007</v>
      </c>
      <c r="N150" s="363"/>
      <c r="O150" s="363"/>
      <c r="P150" s="350">
        <v>2007</v>
      </c>
      <c r="Q150" s="363"/>
      <c r="R150" s="363"/>
      <c r="S150" s="350">
        <v>2007</v>
      </c>
      <c r="T150" s="363"/>
      <c r="U150" s="363"/>
      <c r="V150" s="350">
        <v>2007</v>
      </c>
      <c r="W150" s="363"/>
      <c r="X150" s="363"/>
      <c r="Y150" s="350">
        <v>2007</v>
      </c>
      <c r="Z150" s="363"/>
      <c r="AA150" s="363"/>
      <c r="AB150" s="350">
        <v>2007</v>
      </c>
      <c r="AC150" s="363"/>
      <c r="AD150" s="363"/>
      <c r="AE150" s="350">
        <v>2007</v>
      </c>
      <c r="AF150" s="363"/>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01" t="e">
        <f t="shared" si="20"/>
        <v>#DIV/0!</v>
      </c>
      <c r="C151" s="363"/>
      <c r="D151" s="350">
        <v>2008</v>
      </c>
      <c r="E151" s="363"/>
      <c r="F151" s="363"/>
      <c r="G151" s="350">
        <v>2008</v>
      </c>
      <c r="H151" s="8" t="e">
        <f t="shared" si="21"/>
        <v>#DIV/0!</v>
      </c>
      <c r="I151" s="363"/>
      <c r="J151" s="350">
        <v>2008</v>
      </c>
      <c r="K151" s="363"/>
      <c r="L151" s="363"/>
      <c r="M151" s="350">
        <v>2008</v>
      </c>
      <c r="N151" s="363"/>
      <c r="O151" s="363"/>
      <c r="P151" s="350">
        <v>2008</v>
      </c>
      <c r="Q151" s="363"/>
      <c r="R151" s="363"/>
      <c r="S151" s="350">
        <v>2008</v>
      </c>
      <c r="T151" s="363"/>
      <c r="U151" s="363"/>
      <c r="V151" s="350">
        <v>2008</v>
      </c>
      <c r="W151" s="363"/>
      <c r="X151" s="363"/>
      <c r="Y151" s="350">
        <v>2008</v>
      </c>
      <c r="Z151" s="363"/>
      <c r="AA151" s="363"/>
      <c r="AB151" s="350">
        <v>2008</v>
      </c>
      <c r="AC151" s="363"/>
      <c r="AD151" s="363"/>
      <c r="AE151" s="350">
        <v>2008</v>
      </c>
      <c r="AF151" s="363"/>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01" t="e">
        <f t="shared" si="20"/>
        <v>#DIV/0!</v>
      </c>
      <c r="C152" s="363"/>
      <c r="D152" s="350">
        <v>2009</v>
      </c>
      <c r="E152" s="363"/>
      <c r="F152" s="363"/>
      <c r="G152" s="350">
        <v>2009</v>
      </c>
      <c r="H152" s="8" t="e">
        <f t="shared" si="21"/>
        <v>#DIV/0!</v>
      </c>
      <c r="I152" s="363"/>
      <c r="J152" s="350">
        <v>2009</v>
      </c>
      <c r="K152" s="363"/>
      <c r="L152" s="363"/>
      <c r="M152" s="350">
        <v>2009</v>
      </c>
      <c r="N152" s="363"/>
      <c r="O152" s="363"/>
      <c r="P152" s="350">
        <v>2009</v>
      </c>
      <c r="Q152" s="363"/>
      <c r="R152" s="363"/>
      <c r="S152" s="350">
        <v>2009</v>
      </c>
      <c r="T152" s="363"/>
      <c r="U152" s="363"/>
      <c r="V152" s="350">
        <v>2009</v>
      </c>
      <c r="W152" s="363"/>
      <c r="X152" s="363"/>
      <c r="Y152" s="350">
        <v>2009</v>
      </c>
      <c r="Z152" s="363"/>
      <c r="AA152" s="363"/>
      <c r="AB152" s="350">
        <v>2009</v>
      </c>
      <c r="AC152" s="363"/>
      <c r="AD152" s="363"/>
      <c r="AE152" s="350">
        <v>2009</v>
      </c>
      <c r="AF152" s="363"/>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01" t="e">
        <f t="shared" si="20"/>
        <v>#DIV/0!</v>
      </c>
      <c r="C153" s="363"/>
      <c r="D153" s="350">
        <v>2010</v>
      </c>
      <c r="E153" s="363"/>
      <c r="F153" s="363"/>
      <c r="G153" s="350">
        <v>2010</v>
      </c>
      <c r="H153" s="8" t="e">
        <f t="shared" si="21"/>
        <v>#DIV/0!</v>
      </c>
      <c r="I153" s="363"/>
      <c r="J153" s="350">
        <v>2010</v>
      </c>
      <c r="K153" s="363"/>
      <c r="L153" s="363"/>
      <c r="M153" s="350">
        <v>2010</v>
      </c>
      <c r="N153" s="363"/>
      <c r="O153" s="363"/>
      <c r="P153" s="350">
        <v>2010</v>
      </c>
      <c r="Q153" s="363"/>
      <c r="R153" s="363"/>
      <c r="S153" s="350">
        <v>2010</v>
      </c>
      <c r="T153" s="363"/>
      <c r="U153" s="363"/>
      <c r="V153" s="350">
        <v>2010</v>
      </c>
      <c r="W153" s="363"/>
      <c r="X153" s="363"/>
      <c r="Y153" s="350">
        <v>2010</v>
      </c>
      <c r="Z153" s="363"/>
      <c r="AA153" s="363"/>
      <c r="AB153" s="350">
        <v>2010</v>
      </c>
      <c r="AC153" s="363"/>
      <c r="AD153" s="363"/>
      <c r="AE153" s="350">
        <v>2010</v>
      </c>
      <c r="AF153" s="363"/>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01" t="e">
        <f t="shared" si="20"/>
        <v>#DIV/0!</v>
      </c>
      <c r="C154" s="363"/>
      <c r="D154" s="350">
        <v>2011</v>
      </c>
      <c r="E154" s="363"/>
      <c r="F154" s="363"/>
      <c r="G154" s="350">
        <v>2011</v>
      </c>
      <c r="H154" s="8" t="e">
        <f t="shared" si="21"/>
        <v>#DIV/0!</v>
      </c>
      <c r="I154" s="363"/>
      <c r="J154" s="350">
        <v>2011</v>
      </c>
      <c r="K154" s="363"/>
      <c r="L154" s="363"/>
      <c r="M154" s="350">
        <v>2011</v>
      </c>
      <c r="N154" s="363"/>
      <c r="O154" s="363"/>
      <c r="P154" s="350">
        <v>2011</v>
      </c>
      <c r="Q154" s="363"/>
      <c r="R154" s="363"/>
      <c r="S154" s="350">
        <v>2011</v>
      </c>
      <c r="T154" s="363"/>
      <c r="U154" s="363"/>
      <c r="V154" s="350">
        <v>2011</v>
      </c>
      <c r="W154" s="363"/>
      <c r="X154" s="363"/>
      <c r="Y154" s="350">
        <v>2011</v>
      </c>
      <c r="Z154" s="363"/>
      <c r="AA154" s="363"/>
      <c r="AB154" s="350">
        <v>2011</v>
      </c>
      <c r="AC154" s="363"/>
      <c r="AD154" s="363"/>
      <c r="AE154" s="350">
        <v>2011</v>
      </c>
      <c r="AF154" s="363"/>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01" t="e">
        <f t="shared" si="20"/>
        <v>#DIV/0!</v>
      </c>
      <c r="C155" s="363"/>
      <c r="D155" s="350">
        <v>2012</v>
      </c>
      <c r="E155" s="363"/>
      <c r="F155" s="363"/>
      <c r="G155" s="350">
        <v>2012</v>
      </c>
      <c r="H155" s="8" t="e">
        <f t="shared" si="21"/>
        <v>#DIV/0!</v>
      </c>
      <c r="I155" s="363"/>
      <c r="J155" s="350">
        <v>2012</v>
      </c>
      <c r="K155" s="363"/>
      <c r="L155" s="363"/>
      <c r="M155" s="350">
        <v>2012</v>
      </c>
      <c r="N155" s="363"/>
      <c r="O155" s="363"/>
      <c r="P155" s="350">
        <v>2012</v>
      </c>
      <c r="Q155" s="363"/>
      <c r="R155" s="363"/>
      <c r="S155" s="350">
        <v>2012</v>
      </c>
      <c r="T155" s="363"/>
      <c r="U155" s="363"/>
      <c r="V155" s="350">
        <v>2012</v>
      </c>
      <c r="W155" s="363"/>
      <c r="X155" s="363"/>
      <c r="Y155" s="350">
        <v>2012</v>
      </c>
      <c r="Z155" s="363"/>
      <c r="AA155" s="363"/>
      <c r="AB155" s="350">
        <v>2012</v>
      </c>
      <c r="AC155" s="363"/>
      <c r="AD155" s="363"/>
      <c r="AE155" s="350">
        <v>2012</v>
      </c>
      <c r="AF155" s="363"/>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01" t="e">
        <f t="shared" si="20"/>
        <v>#DIV/0!</v>
      </c>
      <c r="C156" s="363"/>
      <c r="D156" s="350">
        <v>2013</v>
      </c>
      <c r="E156" s="363"/>
      <c r="F156" s="363"/>
      <c r="G156" s="350">
        <v>2013</v>
      </c>
      <c r="H156" s="8" t="e">
        <f t="shared" si="21"/>
        <v>#DIV/0!</v>
      </c>
      <c r="I156" s="363"/>
      <c r="J156" s="350">
        <v>2013</v>
      </c>
      <c r="K156" s="363"/>
      <c r="L156" s="363"/>
      <c r="M156" s="350">
        <v>2013</v>
      </c>
      <c r="N156" s="363"/>
      <c r="O156" s="363"/>
      <c r="P156" s="350">
        <v>2013</v>
      </c>
      <c r="Q156" s="363"/>
      <c r="R156" s="363"/>
      <c r="S156" s="350">
        <v>2013</v>
      </c>
      <c r="T156" s="363"/>
      <c r="U156" s="363"/>
      <c r="V156" s="350">
        <v>2013</v>
      </c>
      <c r="W156" s="363"/>
      <c r="X156" s="363"/>
      <c r="Y156" s="350">
        <v>2013</v>
      </c>
      <c r="Z156" s="363"/>
      <c r="AA156" s="363"/>
      <c r="AB156" s="350">
        <v>2013</v>
      </c>
      <c r="AC156" s="363"/>
      <c r="AD156" s="363"/>
      <c r="AE156" s="350">
        <v>2013</v>
      </c>
      <c r="AF156" s="363"/>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80">
        <f t="shared" ref="B157:B162" si="22">AVERAGE(E157,H157, W157,((Z157+AC157+AF157)/3))</f>
        <v>85.416666666666671</v>
      </c>
      <c r="C157" s="80"/>
      <c r="D157" s="43">
        <v>2014</v>
      </c>
      <c r="E157" s="19">
        <v>100</v>
      </c>
      <c r="F157" s="657" t="s">
        <v>570</v>
      </c>
      <c r="G157" s="43">
        <v>2014</v>
      </c>
      <c r="H157" s="8">
        <f t="shared" ref="H157:H162" si="23">AVERAGE(K157,N157,Q157,T157)</f>
        <v>100</v>
      </c>
      <c r="I157" s="19"/>
      <c r="J157" s="43">
        <v>2014</v>
      </c>
      <c r="K157" s="49">
        <v>100</v>
      </c>
      <c r="L157" s="657" t="s">
        <v>569</v>
      </c>
      <c r="M157" s="43">
        <v>2014</v>
      </c>
      <c r="N157" s="19">
        <v>100</v>
      </c>
      <c r="O157" s="657" t="s">
        <v>568</v>
      </c>
      <c r="P157" s="43">
        <v>2014</v>
      </c>
      <c r="Q157" s="19">
        <v>100</v>
      </c>
      <c r="R157" s="657" t="s">
        <v>568</v>
      </c>
      <c r="S157" s="43">
        <v>2014</v>
      </c>
      <c r="T157" s="19">
        <v>100</v>
      </c>
      <c r="U157" s="10" t="s">
        <v>1683</v>
      </c>
      <c r="V157" s="43">
        <v>2014</v>
      </c>
      <c r="W157" s="19">
        <v>75</v>
      </c>
      <c r="X157" s="657" t="s">
        <v>567</v>
      </c>
      <c r="Y157" s="350">
        <v>2014</v>
      </c>
      <c r="Z157" s="19">
        <v>100</v>
      </c>
      <c r="AA157" s="657" t="s">
        <v>566</v>
      </c>
      <c r="AB157" s="350">
        <v>2014</v>
      </c>
      <c r="AC157" s="19">
        <v>100</v>
      </c>
      <c r="AD157" s="657" t="s">
        <v>565</v>
      </c>
      <c r="AE157" s="350">
        <v>2014</v>
      </c>
      <c r="AF157" s="19">
        <v>0</v>
      </c>
      <c r="AG157" s="11"/>
    </row>
    <row r="158" spans="1:81" ht="24.75" customHeight="1">
      <c r="A158" s="43">
        <v>2015</v>
      </c>
      <c r="B158" s="80">
        <f t="shared" si="22"/>
        <v>85.416666666666671</v>
      </c>
      <c r="C158" s="80"/>
      <c r="D158" s="43">
        <v>2015</v>
      </c>
      <c r="E158" s="19">
        <v>100</v>
      </c>
      <c r="F158" s="657"/>
      <c r="G158" s="43">
        <v>2015</v>
      </c>
      <c r="H158" s="8">
        <f t="shared" si="23"/>
        <v>100</v>
      </c>
      <c r="I158" s="19"/>
      <c r="J158" s="43">
        <v>2015</v>
      </c>
      <c r="K158" s="49">
        <v>100</v>
      </c>
      <c r="L158" s="657"/>
      <c r="M158" s="43">
        <v>2015</v>
      </c>
      <c r="N158" s="19">
        <v>100</v>
      </c>
      <c r="O158" s="657"/>
      <c r="P158" s="43">
        <v>2015</v>
      </c>
      <c r="Q158" s="19">
        <v>100</v>
      </c>
      <c r="R158" s="657"/>
      <c r="S158" s="43">
        <v>2015</v>
      </c>
      <c r="T158" s="19">
        <v>100</v>
      </c>
      <c r="U158" s="657" t="s">
        <v>1684</v>
      </c>
      <c r="V158" s="43">
        <v>2015</v>
      </c>
      <c r="W158" s="19">
        <v>75</v>
      </c>
      <c r="X158" s="657"/>
      <c r="Y158" s="350">
        <v>2015</v>
      </c>
      <c r="Z158" s="19">
        <v>100</v>
      </c>
      <c r="AA158" s="657"/>
      <c r="AB158" s="350">
        <v>2015</v>
      </c>
      <c r="AC158" s="19">
        <v>100</v>
      </c>
      <c r="AD158" s="657"/>
      <c r="AE158" s="350">
        <v>2015</v>
      </c>
      <c r="AF158" s="19">
        <v>0</v>
      </c>
      <c r="AG158" s="11"/>
    </row>
    <row r="159" spans="1:81" ht="24.75" customHeight="1">
      <c r="A159" s="43">
        <v>2016</v>
      </c>
      <c r="B159" s="80">
        <f t="shared" si="22"/>
        <v>85.416666666666671</v>
      </c>
      <c r="C159" s="80"/>
      <c r="D159" s="43">
        <v>2016</v>
      </c>
      <c r="E159" s="19">
        <v>100</v>
      </c>
      <c r="F159" s="657"/>
      <c r="G159" s="43">
        <v>2016</v>
      </c>
      <c r="H159" s="8">
        <f t="shared" si="23"/>
        <v>100</v>
      </c>
      <c r="I159" s="19"/>
      <c r="J159" s="43">
        <v>2016</v>
      </c>
      <c r="K159" s="49">
        <v>100</v>
      </c>
      <c r="L159" s="657"/>
      <c r="M159" s="43">
        <v>2016</v>
      </c>
      <c r="N159" s="19">
        <v>100</v>
      </c>
      <c r="O159" s="657"/>
      <c r="P159" s="43">
        <v>2016</v>
      </c>
      <c r="Q159" s="19">
        <v>100</v>
      </c>
      <c r="R159" s="657"/>
      <c r="S159" s="43">
        <v>2016</v>
      </c>
      <c r="T159" s="19">
        <v>100</v>
      </c>
      <c r="U159" s="657"/>
      <c r="V159" s="43">
        <v>2016</v>
      </c>
      <c r="W159" s="19">
        <v>75</v>
      </c>
      <c r="X159" s="657"/>
      <c r="Y159" s="350">
        <v>2016</v>
      </c>
      <c r="Z159" s="19">
        <v>100</v>
      </c>
      <c r="AA159" s="657"/>
      <c r="AB159" s="350">
        <v>2016</v>
      </c>
      <c r="AC159" s="19">
        <v>100</v>
      </c>
      <c r="AD159" s="657"/>
      <c r="AE159" s="350">
        <v>2016</v>
      </c>
      <c r="AF159" s="19">
        <v>0</v>
      </c>
      <c r="AG159" s="11"/>
    </row>
    <row r="160" spans="1:81" ht="24.75" customHeight="1">
      <c r="A160" s="43">
        <v>2017</v>
      </c>
      <c r="B160" s="80">
        <f t="shared" si="22"/>
        <v>85.416666666666671</v>
      </c>
      <c r="C160" s="80"/>
      <c r="D160" s="43">
        <v>2017</v>
      </c>
      <c r="E160" s="19">
        <v>100</v>
      </c>
      <c r="F160" s="657"/>
      <c r="G160" s="43">
        <v>2017</v>
      </c>
      <c r="H160" s="8">
        <f t="shared" si="23"/>
        <v>100</v>
      </c>
      <c r="I160" s="19"/>
      <c r="J160" s="43">
        <v>2017</v>
      </c>
      <c r="K160" s="49">
        <v>100</v>
      </c>
      <c r="L160" s="657"/>
      <c r="M160" s="43">
        <v>2017</v>
      </c>
      <c r="N160" s="19">
        <v>100</v>
      </c>
      <c r="O160" s="657"/>
      <c r="P160" s="43">
        <v>2017</v>
      </c>
      <c r="Q160" s="19">
        <v>100</v>
      </c>
      <c r="R160" s="657"/>
      <c r="S160" s="43">
        <v>2017</v>
      </c>
      <c r="T160" s="19">
        <v>100</v>
      </c>
      <c r="U160" s="657"/>
      <c r="V160" s="43">
        <v>2017</v>
      </c>
      <c r="W160" s="19">
        <v>75</v>
      </c>
      <c r="X160" s="657"/>
      <c r="Y160" s="350">
        <v>2017</v>
      </c>
      <c r="Z160" s="19">
        <v>100</v>
      </c>
      <c r="AA160" s="657"/>
      <c r="AB160" s="350">
        <v>2017</v>
      </c>
      <c r="AC160" s="19">
        <v>100</v>
      </c>
      <c r="AD160" s="657"/>
      <c r="AE160" s="350">
        <v>2017</v>
      </c>
      <c r="AF160" s="19">
        <v>0</v>
      </c>
      <c r="AG160" s="11"/>
    </row>
    <row r="161" spans="1:51" ht="24.75" customHeight="1">
      <c r="A161" s="43">
        <v>2018</v>
      </c>
      <c r="B161" s="80">
        <f t="shared" si="22"/>
        <v>85.416666666666671</v>
      </c>
      <c r="C161" s="80"/>
      <c r="D161" s="43">
        <v>2018</v>
      </c>
      <c r="E161" s="19">
        <v>100</v>
      </c>
      <c r="F161" s="657"/>
      <c r="G161" s="43">
        <v>2018</v>
      </c>
      <c r="H161" s="8">
        <f t="shared" si="23"/>
        <v>100</v>
      </c>
      <c r="I161" s="19"/>
      <c r="J161" s="43">
        <v>2018</v>
      </c>
      <c r="K161" s="49">
        <v>100</v>
      </c>
      <c r="L161" s="657"/>
      <c r="M161" s="43">
        <v>2018</v>
      </c>
      <c r="N161" s="19">
        <v>100</v>
      </c>
      <c r="O161" s="657"/>
      <c r="P161" s="43">
        <v>2018</v>
      </c>
      <c r="Q161" s="19">
        <v>100</v>
      </c>
      <c r="R161" s="657"/>
      <c r="S161" s="43">
        <v>2018</v>
      </c>
      <c r="T161" s="19">
        <v>100</v>
      </c>
      <c r="U161" s="657"/>
      <c r="V161" s="43">
        <v>2018</v>
      </c>
      <c r="W161" s="19">
        <v>75</v>
      </c>
      <c r="X161" s="657"/>
      <c r="Y161" s="350">
        <v>2018</v>
      </c>
      <c r="Z161" s="19">
        <v>100</v>
      </c>
      <c r="AA161" s="657"/>
      <c r="AB161" s="350">
        <v>2018</v>
      </c>
      <c r="AC161" s="19">
        <v>100</v>
      </c>
      <c r="AD161" s="657"/>
      <c r="AE161" s="350">
        <v>2018</v>
      </c>
      <c r="AF161" s="49">
        <v>0</v>
      </c>
      <c r="AG161" s="658" t="s">
        <v>1685</v>
      </c>
    </row>
    <row r="162" spans="1:51" ht="24.75" customHeight="1">
      <c r="A162" s="43">
        <v>2019</v>
      </c>
      <c r="B162" s="80">
        <f t="shared" si="22"/>
        <v>85.416666666666671</v>
      </c>
      <c r="C162" s="80"/>
      <c r="D162" s="43">
        <v>2019</v>
      </c>
      <c r="E162" s="19">
        <v>100</v>
      </c>
      <c r="F162" s="657"/>
      <c r="G162" s="43">
        <v>2019</v>
      </c>
      <c r="H162" s="8">
        <f t="shared" si="23"/>
        <v>100</v>
      </c>
      <c r="I162" s="19"/>
      <c r="J162" s="43">
        <v>2019</v>
      </c>
      <c r="K162" s="49">
        <v>100</v>
      </c>
      <c r="L162" s="657"/>
      <c r="M162" s="43">
        <v>2019</v>
      </c>
      <c r="N162" s="19">
        <v>100</v>
      </c>
      <c r="O162" s="657"/>
      <c r="P162" s="43">
        <v>2019</v>
      </c>
      <c r="Q162" s="19">
        <v>100</v>
      </c>
      <c r="R162" s="657"/>
      <c r="S162" s="43">
        <v>2019</v>
      </c>
      <c r="T162" s="19">
        <v>100</v>
      </c>
      <c r="U162" s="657"/>
      <c r="V162" s="43">
        <v>2019</v>
      </c>
      <c r="W162" s="19">
        <v>75</v>
      </c>
      <c r="X162" s="657"/>
      <c r="Y162" s="350">
        <v>2019</v>
      </c>
      <c r="Z162" s="19">
        <v>100</v>
      </c>
      <c r="AA162" s="657"/>
      <c r="AB162" s="350">
        <v>2019</v>
      </c>
      <c r="AC162" s="19">
        <v>100</v>
      </c>
      <c r="AD162" s="657"/>
      <c r="AE162" s="350">
        <v>2019</v>
      </c>
      <c r="AF162" s="49">
        <v>0</v>
      </c>
      <c r="AG162" s="658"/>
    </row>
    <row r="163" spans="1:51" ht="24.75" customHeight="1"/>
    <row r="164" spans="1:51" s="18" customFormat="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c r="AN164" s="146"/>
      <c r="AO164" s="146"/>
      <c r="AP164" s="146"/>
      <c r="AQ164" s="146"/>
      <c r="AR164" s="146"/>
      <c r="AS164" s="146"/>
      <c r="AT164" s="146"/>
      <c r="AU164" s="146"/>
      <c r="AV164" s="146"/>
      <c r="AW164" s="146"/>
      <c r="AX164" s="146"/>
      <c r="AY164" s="146"/>
    </row>
    <row r="165" spans="1:51" s="18" customFormat="1" ht="24.75" customHeight="1">
      <c r="A165" s="40" t="s">
        <v>106</v>
      </c>
      <c r="B165" s="597" t="s">
        <v>72</v>
      </c>
      <c r="C165" s="597"/>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c r="AN165" s="146"/>
      <c r="AO165" s="146"/>
      <c r="AP165" s="146"/>
      <c r="AQ165" s="146"/>
      <c r="AR165" s="146"/>
      <c r="AS165" s="146"/>
      <c r="AT165" s="146"/>
      <c r="AU165" s="146"/>
      <c r="AV165" s="146"/>
      <c r="AW165" s="146"/>
      <c r="AX165" s="146"/>
      <c r="AY165" s="146"/>
    </row>
    <row r="166" spans="1:51" s="18" customFormat="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c r="AN166" s="146"/>
      <c r="AO166" s="146"/>
      <c r="AP166" s="146"/>
      <c r="AQ166" s="146"/>
      <c r="AR166" s="146"/>
      <c r="AS166" s="146"/>
      <c r="AT166" s="146"/>
      <c r="AU166" s="146"/>
      <c r="AV166" s="146"/>
      <c r="AW166" s="146"/>
      <c r="AX166" s="146"/>
      <c r="AY166" s="146"/>
    </row>
    <row r="167" spans="1:51" s="18" customFormat="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c r="AN167" s="146"/>
      <c r="AO167" s="146"/>
      <c r="AP167" s="146"/>
      <c r="AQ167" s="146"/>
      <c r="AR167" s="146"/>
      <c r="AS167" s="146"/>
      <c r="AT167" s="146"/>
      <c r="AU167" s="146"/>
      <c r="AV167" s="146"/>
      <c r="AW167" s="146"/>
      <c r="AX167" s="146"/>
      <c r="AY167" s="146"/>
    </row>
    <row r="168" spans="1:51" s="18" customFormat="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c r="AN168" s="146"/>
      <c r="AO168" s="146"/>
      <c r="AP168" s="146"/>
      <c r="AQ168" s="146"/>
      <c r="AR168" s="146"/>
      <c r="AS168" s="146"/>
      <c r="AT168" s="146"/>
      <c r="AU168" s="146"/>
      <c r="AV168" s="146"/>
      <c r="AW168" s="146"/>
      <c r="AX168" s="146"/>
      <c r="AY168" s="146"/>
    </row>
    <row r="169" spans="1:51" s="18" customFormat="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c r="AN169" s="146"/>
      <c r="AO169" s="146"/>
      <c r="AP169" s="146"/>
      <c r="AQ169" s="146"/>
      <c r="AR169" s="146"/>
      <c r="AS169" s="146"/>
      <c r="AT169" s="146"/>
      <c r="AU169" s="146"/>
      <c r="AV169" s="146"/>
      <c r="AW169" s="146"/>
      <c r="AX169" s="146"/>
      <c r="AY169" s="146"/>
    </row>
    <row r="170" spans="1:51" s="18" customFormat="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c r="AN170" s="146"/>
      <c r="AO170" s="146"/>
      <c r="AP170" s="146"/>
      <c r="AQ170" s="146"/>
      <c r="AR170" s="146"/>
      <c r="AS170" s="146"/>
      <c r="AT170" s="146"/>
      <c r="AU170" s="146"/>
      <c r="AV170" s="146"/>
      <c r="AW170" s="146"/>
      <c r="AX170" s="146"/>
      <c r="AY170" s="146"/>
    </row>
    <row r="171" spans="1:51" s="18" customFormat="1" ht="24.75" customHeight="1">
      <c r="A171" s="43">
        <v>2014</v>
      </c>
      <c r="B171" s="2">
        <f>AVERAGE((E171+K171+Q171)/3+(H171+N171+T171)/3+W171+Z171+AC171+AF171+AI171+AL171)/8</f>
        <v>58.333333333333329</v>
      </c>
      <c r="C171" s="39"/>
      <c r="D171" s="43">
        <v>2014</v>
      </c>
      <c r="E171" s="19">
        <v>100</v>
      </c>
      <c r="F171" s="11" t="s">
        <v>4118</v>
      </c>
      <c r="G171" s="43">
        <v>2014</v>
      </c>
      <c r="H171" s="19">
        <v>100</v>
      </c>
      <c r="I171" s="11" t="s">
        <v>4119</v>
      </c>
      <c r="J171" s="43">
        <v>2014</v>
      </c>
      <c r="K171" s="49">
        <v>100</v>
      </c>
      <c r="L171" s="11" t="s">
        <v>4120</v>
      </c>
      <c r="M171" s="43">
        <v>2014</v>
      </c>
      <c r="N171" s="49">
        <v>100</v>
      </c>
      <c r="O171" s="11" t="s">
        <v>4121</v>
      </c>
      <c r="P171" s="43">
        <v>2014</v>
      </c>
      <c r="Q171" s="19">
        <v>50</v>
      </c>
      <c r="R171" s="11" t="s">
        <v>4122</v>
      </c>
      <c r="S171" s="43">
        <v>2014</v>
      </c>
      <c r="T171" s="19">
        <v>50</v>
      </c>
      <c r="U171" s="11" t="s">
        <v>4124</v>
      </c>
      <c r="V171" s="43">
        <v>2014</v>
      </c>
      <c r="W171" s="19">
        <v>100</v>
      </c>
      <c r="X171" s="205" t="s">
        <v>564</v>
      </c>
      <c r="Y171" s="43">
        <v>2014</v>
      </c>
      <c r="Z171" s="19">
        <v>100</v>
      </c>
      <c r="AA171" s="205" t="s">
        <v>564</v>
      </c>
      <c r="AB171" s="43">
        <v>2014</v>
      </c>
      <c r="AC171" s="49">
        <v>50</v>
      </c>
      <c r="AD171" s="11" t="s">
        <v>4126</v>
      </c>
      <c r="AE171" s="43">
        <v>2014</v>
      </c>
      <c r="AF171" s="49">
        <v>50</v>
      </c>
      <c r="AG171" s="11" t="s">
        <v>4128</v>
      </c>
      <c r="AH171" s="43">
        <v>2014</v>
      </c>
      <c r="AI171" s="19">
        <v>0</v>
      </c>
      <c r="AJ171" s="11"/>
      <c r="AK171" s="43">
        <v>2014</v>
      </c>
      <c r="AL171" s="19">
        <v>0</v>
      </c>
      <c r="AM171" s="11"/>
      <c r="AN171" s="147"/>
      <c r="AO171" s="147"/>
      <c r="AP171" s="146"/>
      <c r="AQ171" s="146"/>
      <c r="AR171" s="146"/>
      <c r="AS171" s="146"/>
      <c r="AT171" s="146"/>
      <c r="AU171" s="146"/>
      <c r="AV171" s="146"/>
      <c r="AW171" s="146"/>
      <c r="AX171" s="146"/>
      <c r="AY171" s="146"/>
    </row>
    <row r="172" spans="1:51" s="18" customFormat="1" ht="24.75" customHeight="1">
      <c r="A172" s="43">
        <v>2015</v>
      </c>
      <c r="B172" s="2"/>
      <c r="C172" s="80"/>
      <c r="D172" s="43">
        <v>2015</v>
      </c>
      <c r="E172" s="19">
        <v>100</v>
      </c>
      <c r="F172" s="11"/>
      <c r="G172" s="43">
        <v>2015</v>
      </c>
      <c r="H172" s="19">
        <v>100</v>
      </c>
      <c r="I172" s="11"/>
      <c r="J172" s="43">
        <v>2015</v>
      </c>
      <c r="K172" s="49">
        <v>100</v>
      </c>
      <c r="L172" s="11"/>
      <c r="M172" s="43">
        <v>2015</v>
      </c>
      <c r="N172" s="49">
        <v>100</v>
      </c>
      <c r="O172" s="11"/>
      <c r="P172" s="43">
        <v>2015</v>
      </c>
      <c r="Q172" s="19">
        <v>50</v>
      </c>
      <c r="R172" s="11"/>
      <c r="S172" s="43">
        <v>2015</v>
      </c>
      <c r="T172" s="19">
        <v>50</v>
      </c>
      <c r="U172" s="11"/>
      <c r="V172" s="43">
        <v>2015</v>
      </c>
      <c r="W172" s="19">
        <v>100</v>
      </c>
      <c r="X172" s="11"/>
      <c r="Y172" s="43">
        <v>2015</v>
      </c>
      <c r="Z172" s="19">
        <v>100</v>
      </c>
      <c r="AA172" s="11"/>
      <c r="AB172" s="43">
        <v>2015</v>
      </c>
      <c r="AC172" s="49">
        <v>50</v>
      </c>
      <c r="AD172" s="11"/>
      <c r="AE172" s="43">
        <v>2015</v>
      </c>
      <c r="AF172" s="49">
        <v>50</v>
      </c>
      <c r="AG172" s="11"/>
      <c r="AH172" s="43">
        <v>2015</v>
      </c>
      <c r="AI172" s="19">
        <v>0</v>
      </c>
      <c r="AJ172" s="11"/>
      <c r="AK172" s="43">
        <v>2015</v>
      </c>
      <c r="AL172" s="19">
        <v>0</v>
      </c>
      <c r="AM172" s="11"/>
      <c r="AN172" s="147"/>
      <c r="AO172" s="147"/>
      <c r="AP172" s="146"/>
      <c r="AQ172" s="146"/>
      <c r="AR172" s="146"/>
      <c r="AS172" s="146"/>
      <c r="AT172" s="146"/>
      <c r="AU172" s="146"/>
      <c r="AV172" s="146"/>
      <c r="AW172" s="146"/>
      <c r="AX172" s="146"/>
      <c r="AY172" s="146"/>
    </row>
    <row r="173" spans="1:51" s="18" customFormat="1" ht="24.75" customHeight="1">
      <c r="A173" s="43">
        <v>2016</v>
      </c>
      <c r="B173" s="2"/>
      <c r="C173" s="80"/>
      <c r="D173" s="43">
        <v>2016</v>
      </c>
      <c r="E173" s="19">
        <v>100</v>
      </c>
      <c r="F173" s="11"/>
      <c r="G173" s="43">
        <v>2016</v>
      </c>
      <c r="H173" s="19">
        <v>100</v>
      </c>
      <c r="I173" s="11"/>
      <c r="J173" s="43">
        <v>2016</v>
      </c>
      <c r="K173" s="49">
        <v>100</v>
      </c>
      <c r="L173" s="11"/>
      <c r="M173" s="43">
        <v>2016</v>
      </c>
      <c r="N173" s="49">
        <v>100</v>
      </c>
      <c r="O173" s="11"/>
      <c r="P173" s="43">
        <v>2016</v>
      </c>
      <c r="Q173" s="19">
        <v>50</v>
      </c>
      <c r="R173" s="11"/>
      <c r="S173" s="43">
        <v>2016</v>
      </c>
      <c r="T173" s="33">
        <v>100</v>
      </c>
      <c r="U173" s="11"/>
      <c r="V173" s="43">
        <v>2016</v>
      </c>
      <c r="W173" s="19">
        <v>100</v>
      </c>
      <c r="X173" s="11"/>
      <c r="Y173" s="43">
        <v>2016</v>
      </c>
      <c r="Z173" s="19">
        <v>100</v>
      </c>
      <c r="AA173" s="11"/>
      <c r="AB173" s="43">
        <v>2016</v>
      </c>
      <c r="AC173" s="49">
        <v>50</v>
      </c>
      <c r="AD173" s="11"/>
      <c r="AE173" s="43">
        <v>2016</v>
      </c>
      <c r="AF173" s="49">
        <v>50</v>
      </c>
      <c r="AG173" s="11"/>
      <c r="AH173" s="43">
        <v>2016</v>
      </c>
      <c r="AI173" s="19">
        <v>0</v>
      </c>
      <c r="AJ173" s="11"/>
      <c r="AK173" s="43">
        <v>2016</v>
      </c>
      <c r="AL173" s="19">
        <v>0</v>
      </c>
      <c r="AM173" s="11"/>
      <c r="AN173" s="147"/>
      <c r="AO173" s="147"/>
      <c r="AP173" s="146"/>
      <c r="AQ173" s="146"/>
      <c r="AR173" s="146"/>
      <c r="AS173" s="146"/>
      <c r="AT173" s="146"/>
      <c r="AU173" s="146"/>
      <c r="AV173" s="146"/>
      <c r="AW173" s="146"/>
      <c r="AX173" s="146"/>
      <c r="AY173" s="146"/>
    </row>
    <row r="174" spans="1:51" s="18" customFormat="1" ht="24.75" customHeight="1">
      <c r="A174" s="43">
        <v>2017</v>
      </c>
      <c r="B174" s="2"/>
      <c r="C174" s="80"/>
      <c r="D174" s="43">
        <v>2017</v>
      </c>
      <c r="E174" s="19">
        <v>100</v>
      </c>
      <c r="F174" s="11"/>
      <c r="G174" s="43">
        <v>2017</v>
      </c>
      <c r="H174" s="19">
        <v>100</v>
      </c>
      <c r="I174" s="11"/>
      <c r="J174" s="43">
        <v>2017</v>
      </c>
      <c r="K174" s="49">
        <v>100</v>
      </c>
      <c r="L174" s="11"/>
      <c r="M174" s="43">
        <v>2017</v>
      </c>
      <c r="N174" s="49">
        <v>100</v>
      </c>
      <c r="O174" s="11"/>
      <c r="P174" s="43">
        <v>2017</v>
      </c>
      <c r="Q174" s="19">
        <v>50</v>
      </c>
      <c r="R174" s="11"/>
      <c r="S174" s="43">
        <v>2017</v>
      </c>
      <c r="T174" s="33">
        <v>100</v>
      </c>
      <c r="U174" s="11"/>
      <c r="V174" s="43">
        <v>2017</v>
      </c>
      <c r="W174" s="19">
        <v>100</v>
      </c>
      <c r="X174" s="11"/>
      <c r="Y174" s="43">
        <v>2017</v>
      </c>
      <c r="Z174" s="19">
        <v>100</v>
      </c>
      <c r="AA174" s="11"/>
      <c r="AB174" s="43">
        <v>2017</v>
      </c>
      <c r="AC174" s="49">
        <v>50</v>
      </c>
      <c r="AD174" s="11"/>
      <c r="AE174" s="43">
        <v>2017</v>
      </c>
      <c r="AF174" s="49">
        <v>50</v>
      </c>
      <c r="AG174" s="11"/>
      <c r="AH174" s="43">
        <v>2017</v>
      </c>
      <c r="AI174" s="49">
        <v>50</v>
      </c>
      <c r="AJ174" s="11" t="s">
        <v>563</v>
      </c>
      <c r="AK174" s="43">
        <v>2017</v>
      </c>
      <c r="AL174" s="49">
        <v>50</v>
      </c>
      <c r="AM174" s="11" t="s">
        <v>4131</v>
      </c>
      <c r="AN174" s="147"/>
      <c r="AO174" s="147"/>
      <c r="AP174" s="146"/>
      <c r="AQ174" s="146"/>
      <c r="AR174" s="146"/>
      <c r="AS174" s="146"/>
      <c r="AT174" s="146"/>
      <c r="AU174" s="146"/>
      <c r="AV174" s="146"/>
      <c r="AW174" s="146"/>
      <c r="AX174" s="146"/>
      <c r="AY174" s="146"/>
    </row>
    <row r="175" spans="1:51" s="18" customFormat="1" ht="24.75" customHeight="1">
      <c r="A175" s="43">
        <v>2018</v>
      </c>
      <c r="B175" s="2"/>
      <c r="C175" s="80"/>
      <c r="D175" s="43">
        <v>2018</v>
      </c>
      <c r="E175" s="19">
        <v>100</v>
      </c>
      <c r="F175" s="11"/>
      <c r="G175" s="43">
        <v>2018</v>
      </c>
      <c r="H175" s="19">
        <v>100</v>
      </c>
      <c r="I175" s="11"/>
      <c r="J175" s="43">
        <v>2018</v>
      </c>
      <c r="K175" s="49">
        <v>100</v>
      </c>
      <c r="L175" s="11"/>
      <c r="M175" s="43">
        <v>2018</v>
      </c>
      <c r="N175" s="49">
        <v>100</v>
      </c>
      <c r="O175" s="11"/>
      <c r="P175" s="43">
        <v>2018</v>
      </c>
      <c r="Q175" s="19">
        <v>50</v>
      </c>
      <c r="R175" s="11"/>
      <c r="S175" s="43">
        <v>2018</v>
      </c>
      <c r="T175" s="33">
        <v>100</v>
      </c>
      <c r="U175" s="11"/>
      <c r="V175" s="43">
        <v>2018</v>
      </c>
      <c r="W175" s="19">
        <v>100</v>
      </c>
      <c r="X175" s="11"/>
      <c r="Y175" s="43">
        <v>2018</v>
      </c>
      <c r="Z175" s="19">
        <v>100</v>
      </c>
      <c r="AA175" s="11"/>
      <c r="AB175" s="43">
        <v>2018</v>
      </c>
      <c r="AC175" s="49">
        <v>50</v>
      </c>
      <c r="AD175" s="11"/>
      <c r="AE175" s="43">
        <v>2018</v>
      </c>
      <c r="AF175" s="49">
        <v>50</v>
      </c>
      <c r="AG175" s="11"/>
      <c r="AH175" s="43">
        <v>2018</v>
      </c>
      <c r="AI175" s="49">
        <v>50</v>
      </c>
      <c r="AJ175" s="11"/>
      <c r="AK175" s="43">
        <v>2018</v>
      </c>
      <c r="AL175" s="49">
        <v>50</v>
      </c>
      <c r="AM175" s="11"/>
      <c r="AN175" s="147"/>
      <c r="AO175" s="147"/>
      <c r="AP175" s="146"/>
      <c r="AQ175" s="146"/>
      <c r="AR175" s="146"/>
      <c r="AS175" s="146"/>
      <c r="AT175" s="146"/>
      <c r="AU175" s="146"/>
      <c r="AV175" s="146"/>
      <c r="AW175" s="146"/>
      <c r="AX175" s="146"/>
      <c r="AY175" s="146"/>
    </row>
    <row r="176" spans="1:51" s="18" customFormat="1" ht="24.75" customHeight="1">
      <c r="A176" s="43">
        <v>2019</v>
      </c>
      <c r="B176" s="2">
        <f>AVERAGE((E176+K176+Q176)/3+(H176+N176+T176)/3+W176+Z176+AC176+AF176+AI176+AL176)/8</f>
        <v>72.916666666666657</v>
      </c>
      <c r="C176" s="80"/>
      <c r="D176" s="43">
        <v>2019</v>
      </c>
      <c r="E176" s="19">
        <v>100</v>
      </c>
      <c r="F176" s="11" t="s">
        <v>4118</v>
      </c>
      <c r="G176" s="43">
        <v>2019</v>
      </c>
      <c r="H176" s="19">
        <v>100</v>
      </c>
      <c r="I176" s="11" t="s">
        <v>4119</v>
      </c>
      <c r="J176" s="43">
        <v>2019</v>
      </c>
      <c r="K176" s="49">
        <v>100</v>
      </c>
      <c r="L176" s="11" t="s">
        <v>4120</v>
      </c>
      <c r="M176" s="43">
        <v>2019</v>
      </c>
      <c r="N176" s="49">
        <v>100</v>
      </c>
      <c r="O176" s="11" t="s">
        <v>4121</v>
      </c>
      <c r="P176" s="43">
        <v>2019</v>
      </c>
      <c r="Q176" s="19">
        <v>50</v>
      </c>
      <c r="R176" s="11" t="s">
        <v>4123</v>
      </c>
      <c r="S176" s="43">
        <v>2019</v>
      </c>
      <c r="T176" s="49">
        <v>100</v>
      </c>
      <c r="U176" s="11" t="s">
        <v>4125</v>
      </c>
      <c r="V176" s="43">
        <v>2019</v>
      </c>
      <c r="W176" s="19">
        <v>100</v>
      </c>
      <c r="X176" s="205" t="s">
        <v>564</v>
      </c>
      <c r="Y176" s="43">
        <v>2019</v>
      </c>
      <c r="Z176" s="19">
        <v>100</v>
      </c>
      <c r="AA176" s="205" t="s">
        <v>564</v>
      </c>
      <c r="AB176" s="43">
        <v>2019</v>
      </c>
      <c r="AC176" s="49">
        <v>50</v>
      </c>
      <c r="AD176" s="11" t="s">
        <v>4129</v>
      </c>
      <c r="AE176" s="43">
        <v>2019</v>
      </c>
      <c r="AF176" s="49">
        <v>50</v>
      </c>
      <c r="AG176" s="11" t="s">
        <v>4127</v>
      </c>
      <c r="AH176" s="43">
        <v>2019</v>
      </c>
      <c r="AI176" s="49">
        <v>50</v>
      </c>
      <c r="AJ176" s="11" t="s">
        <v>4130</v>
      </c>
      <c r="AK176" s="43">
        <v>2019</v>
      </c>
      <c r="AL176" s="49">
        <v>50</v>
      </c>
      <c r="AM176" s="11" t="s">
        <v>4131</v>
      </c>
      <c r="AN176" s="147"/>
      <c r="AO176" s="147"/>
      <c r="AP176" s="146"/>
      <c r="AQ176" s="146"/>
      <c r="AR176" s="146"/>
      <c r="AS176" s="146"/>
      <c r="AT176" s="146"/>
      <c r="AU176" s="146"/>
      <c r="AV176" s="146"/>
      <c r="AW176" s="146"/>
      <c r="AX176" s="146"/>
      <c r="AY176" s="146"/>
    </row>
  </sheetData>
  <mergeCells count="487">
    <mergeCell ref="AC169:AD169"/>
    <mergeCell ref="AF169:AG169"/>
    <mergeCell ref="AI169:AJ169"/>
    <mergeCell ref="AL169:AM169"/>
    <mergeCell ref="B169:C169"/>
    <mergeCell ref="E169:F169"/>
    <mergeCell ref="Q167:R167"/>
    <mergeCell ref="T167:U167"/>
    <mergeCell ref="W167:X167"/>
    <mergeCell ref="Z167:AA167"/>
    <mergeCell ref="AC167:AD167"/>
    <mergeCell ref="AF167:AG167"/>
    <mergeCell ref="H169:I169"/>
    <mergeCell ref="K169:L169"/>
    <mergeCell ref="N169:O169"/>
    <mergeCell ref="Q169:R169"/>
    <mergeCell ref="T169:U169"/>
    <mergeCell ref="W169:X169"/>
    <mergeCell ref="Z169:AA169"/>
    <mergeCell ref="AL168:AM168"/>
    <mergeCell ref="AL167:AM167"/>
    <mergeCell ref="B167:C167"/>
    <mergeCell ref="E167:F167"/>
    <mergeCell ref="H167:I167"/>
    <mergeCell ref="K167:L167"/>
    <mergeCell ref="N167:O167"/>
    <mergeCell ref="E166:F166"/>
    <mergeCell ref="B168:C168"/>
    <mergeCell ref="E168:F168"/>
    <mergeCell ref="H168:I168"/>
    <mergeCell ref="K168:L168"/>
    <mergeCell ref="H166:I166"/>
    <mergeCell ref="K166:L166"/>
    <mergeCell ref="N166:O166"/>
    <mergeCell ref="Q166:R166"/>
    <mergeCell ref="AF166:AG166"/>
    <mergeCell ref="N168:O168"/>
    <mergeCell ref="Q168:R168"/>
    <mergeCell ref="T168:U168"/>
    <mergeCell ref="W168:X168"/>
    <mergeCell ref="Z168:AA168"/>
    <mergeCell ref="AC168:AD168"/>
    <mergeCell ref="AF168:AG168"/>
    <mergeCell ref="AI166:AJ166"/>
    <mergeCell ref="AI168:AJ168"/>
    <mergeCell ref="T166:U166"/>
    <mergeCell ref="W166:X166"/>
    <mergeCell ref="Z166:AA166"/>
    <mergeCell ref="AC166:AD166"/>
    <mergeCell ref="AI167:AJ167"/>
    <mergeCell ref="AC165:AD165"/>
    <mergeCell ref="AF165:AG165"/>
    <mergeCell ref="AI165:AJ165"/>
    <mergeCell ref="T127:U127"/>
    <mergeCell ref="E147:F147"/>
    <mergeCell ref="H147:I147"/>
    <mergeCell ref="K147:L147"/>
    <mergeCell ref="N147:O147"/>
    <mergeCell ref="Q147:R147"/>
    <mergeCell ref="AL165:AM165"/>
    <mergeCell ref="K165:L165"/>
    <mergeCell ref="N165:O165"/>
    <mergeCell ref="Q165:R165"/>
    <mergeCell ref="T165:U165"/>
    <mergeCell ref="W165:X165"/>
    <mergeCell ref="Z165:AA165"/>
    <mergeCell ref="B164:AM164"/>
    <mergeCell ref="F157:F162"/>
    <mergeCell ref="L157:L162"/>
    <mergeCell ref="O157:O162"/>
    <mergeCell ref="R157:R162"/>
    <mergeCell ref="U158:U162"/>
    <mergeCell ref="B143:AG143"/>
    <mergeCell ref="B144:C144"/>
    <mergeCell ref="E144:F144"/>
    <mergeCell ref="H144:I144"/>
    <mergeCell ref="K144:L144"/>
    <mergeCell ref="B126:C126"/>
    <mergeCell ref="Z127:AA127"/>
    <mergeCell ref="B125:C125"/>
    <mergeCell ref="E125:F125"/>
    <mergeCell ref="H125:I125"/>
    <mergeCell ref="K125:L125"/>
    <mergeCell ref="N125:O125"/>
    <mergeCell ref="Q125:R125"/>
    <mergeCell ref="T125:U125"/>
    <mergeCell ref="W125:X125"/>
    <mergeCell ref="E126:F126"/>
    <mergeCell ref="H126:I126"/>
    <mergeCell ref="K126:L126"/>
    <mergeCell ref="N126:O126"/>
    <mergeCell ref="Q126:R126"/>
    <mergeCell ref="W127:X127"/>
    <mergeCell ref="W126:X126"/>
    <mergeCell ref="Z126:AA126"/>
    <mergeCell ref="B127:C127"/>
    <mergeCell ref="E127:F127"/>
    <mergeCell ref="H127:I127"/>
    <mergeCell ref="K127:L127"/>
    <mergeCell ref="N127:O127"/>
    <mergeCell ref="Q127:R127"/>
    <mergeCell ref="T123:U123"/>
    <mergeCell ref="W123:X123"/>
    <mergeCell ref="H124:I124"/>
    <mergeCell ref="K124:L124"/>
    <mergeCell ref="N124:O124"/>
    <mergeCell ref="Q124:R124"/>
    <mergeCell ref="T124:U124"/>
    <mergeCell ref="W124:X124"/>
    <mergeCell ref="B106:C106"/>
    <mergeCell ref="E106:F106"/>
    <mergeCell ref="H106:I106"/>
    <mergeCell ref="K106:L106"/>
    <mergeCell ref="N106:O106"/>
    <mergeCell ref="Q106:R106"/>
    <mergeCell ref="B123:C123"/>
    <mergeCell ref="E123:F123"/>
    <mergeCell ref="H123:I123"/>
    <mergeCell ref="K123:L123"/>
    <mergeCell ref="N123:O123"/>
    <mergeCell ref="Q123:R123"/>
    <mergeCell ref="O115:O120"/>
    <mergeCell ref="R115:R120"/>
    <mergeCell ref="F94:F99"/>
    <mergeCell ref="I96:I99"/>
    <mergeCell ref="O94:O99"/>
    <mergeCell ref="B104:C104"/>
    <mergeCell ref="E104:F104"/>
    <mergeCell ref="B122:AA122"/>
    <mergeCell ref="T106:U106"/>
    <mergeCell ref="W106:X106"/>
    <mergeCell ref="B105:C105"/>
    <mergeCell ref="E105:F105"/>
    <mergeCell ref="Q104:R104"/>
    <mergeCell ref="T104:U104"/>
    <mergeCell ref="W104:X104"/>
    <mergeCell ref="Q103:R103"/>
    <mergeCell ref="T103:U103"/>
    <mergeCell ref="W103:X103"/>
    <mergeCell ref="F115:F120"/>
    <mergeCell ref="I115:I120"/>
    <mergeCell ref="L115:L120"/>
    <mergeCell ref="N103:O103"/>
    <mergeCell ref="T105:U105"/>
    <mergeCell ref="H104:I104"/>
    <mergeCell ref="K104:L104"/>
    <mergeCell ref="N104:O104"/>
    <mergeCell ref="E82:F82"/>
    <mergeCell ref="B82:C82"/>
    <mergeCell ref="B84:C84"/>
    <mergeCell ref="E84:F84"/>
    <mergeCell ref="H84:I84"/>
    <mergeCell ref="K84:L84"/>
    <mergeCell ref="N84:O84"/>
    <mergeCell ref="Q84:R84"/>
    <mergeCell ref="B85:C85"/>
    <mergeCell ref="E85:F85"/>
    <mergeCell ref="H85:I85"/>
    <mergeCell ref="K85:L85"/>
    <mergeCell ref="N85:O85"/>
    <mergeCell ref="Q85:R85"/>
    <mergeCell ref="E63:F63"/>
    <mergeCell ref="H63:I63"/>
    <mergeCell ref="E83:F83"/>
    <mergeCell ref="H83:I83"/>
    <mergeCell ref="K83:L83"/>
    <mergeCell ref="N83:O83"/>
    <mergeCell ref="Q83:R83"/>
    <mergeCell ref="AC64:AD64"/>
    <mergeCell ref="B64:C64"/>
    <mergeCell ref="E64:F64"/>
    <mergeCell ref="H64:I64"/>
    <mergeCell ref="K64:L64"/>
    <mergeCell ref="N64:O64"/>
    <mergeCell ref="Q81:R81"/>
    <mergeCell ref="Q64:R64"/>
    <mergeCell ref="T64:U64"/>
    <mergeCell ref="W64:X64"/>
    <mergeCell ref="Z64:AA64"/>
    <mergeCell ref="H82:I82"/>
    <mergeCell ref="I73:I76"/>
    <mergeCell ref="I77:I78"/>
    <mergeCell ref="K82:L82"/>
    <mergeCell ref="N82:O82"/>
    <mergeCell ref="Q82:R82"/>
    <mergeCell ref="B62:C62"/>
    <mergeCell ref="E62:F62"/>
    <mergeCell ref="AI64:AJ64"/>
    <mergeCell ref="AL64:AM64"/>
    <mergeCell ref="B80:R80"/>
    <mergeCell ref="B81:C81"/>
    <mergeCell ref="E81:F81"/>
    <mergeCell ref="H81:I81"/>
    <mergeCell ref="K81:L81"/>
    <mergeCell ref="N81:O81"/>
    <mergeCell ref="AF62:AG62"/>
    <mergeCell ref="AI62:AJ62"/>
    <mergeCell ref="AC63:AD63"/>
    <mergeCell ref="AF63:AG63"/>
    <mergeCell ref="AI63:AJ63"/>
    <mergeCell ref="W63:X63"/>
    <mergeCell ref="Z63:AA63"/>
    <mergeCell ref="W62:X62"/>
    <mergeCell ref="Z62:AA62"/>
    <mergeCell ref="AC62:AD62"/>
    <mergeCell ref="F73:F78"/>
    <mergeCell ref="AF64:AG64"/>
    <mergeCell ref="AL62:AM62"/>
    <mergeCell ref="B63:C63"/>
    <mergeCell ref="B60:C60"/>
    <mergeCell ref="E60:F60"/>
    <mergeCell ref="H60:I60"/>
    <mergeCell ref="K60:L60"/>
    <mergeCell ref="N60:O60"/>
    <mergeCell ref="B43:C43"/>
    <mergeCell ref="E43:F43"/>
    <mergeCell ref="H43:I43"/>
    <mergeCell ref="F52:F57"/>
    <mergeCell ref="I52:I57"/>
    <mergeCell ref="O52:O57"/>
    <mergeCell ref="K43:L43"/>
    <mergeCell ref="N43:O43"/>
    <mergeCell ref="K63:L63"/>
    <mergeCell ref="N63:O63"/>
    <mergeCell ref="Q63:R63"/>
    <mergeCell ref="T63:U63"/>
    <mergeCell ref="Q61:R61"/>
    <mergeCell ref="AL43:AM43"/>
    <mergeCell ref="W60:X60"/>
    <mergeCell ref="Z60:AA60"/>
    <mergeCell ref="AC60:AD60"/>
    <mergeCell ref="AI60:AJ60"/>
    <mergeCell ref="AL60:AM60"/>
    <mergeCell ref="Q60:R60"/>
    <mergeCell ref="T60:U60"/>
    <mergeCell ref="AI61:AJ61"/>
    <mergeCell ref="AL61:AM61"/>
    <mergeCell ref="AL63:AM63"/>
    <mergeCell ref="T62:U62"/>
    <mergeCell ref="Q62:R62"/>
    <mergeCell ref="AI43:AJ43"/>
    <mergeCell ref="AF60:AG60"/>
    <mergeCell ref="AF43:AG43"/>
    <mergeCell ref="AC61:AD61"/>
    <mergeCell ref="T61:U61"/>
    <mergeCell ref="W61:X61"/>
    <mergeCell ref="AU43:AV43"/>
    <mergeCell ref="X52:X57"/>
    <mergeCell ref="AJ52:AJ57"/>
    <mergeCell ref="AM52:AM57"/>
    <mergeCell ref="AP52:AP57"/>
    <mergeCell ref="AS52:AS57"/>
    <mergeCell ref="AV52:AV57"/>
    <mergeCell ref="H62:I62"/>
    <mergeCell ref="K62:L62"/>
    <mergeCell ref="N62:O62"/>
    <mergeCell ref="T42:U42"/>
    <mergeCell ref="W42:X42"/>
    <mergeCell ref="Z42:AA42"/>
    <mergeCell ref="AC42:AD42"/>
    <mergeCell ref="AI41:AJ41"/>
    <mergeCell ref="Q42:R42"/>
    <mergeCell ref="AX43:AY43"/>
    <mergeCell ref="Q43:R43"/>
    <mergeCell ref="T43:U43"/>
    <mergeCell ref="W43:X43"/>
    <mergeCell ref="Z43:AA43"/>
    <mergeCell ref="AC43:AD43"/>
    <mergeCell ref="Q41:R41"/>
    <mergeCell ref="T41:U41"/>
    <mergeCell ref="W41:X41"/>
    <mergeCell ref="Z41:AA41"/>
    <mergeCell ref="AC41:AD41"/>
    <mergeCell ref="AF41:AG41"/>
    <mergeCell ref="AU41:AV41"/>
    <mergeCell ref="AL41:AM41"/>
    <mergeCell ref="AO41:AP41"/>
    <mergeCell ref="AR41:AS41"/>
    <mergeCell ref="AO43:AP43"/>
    <mergeCell ref="AR43:AS43"/>
    <mergeCell ref="AR40:AS40"/>
    <mergeCell ref="AU40:AV40"/>
    <mergeCell ref="AX40:AY40"/>
    <mergeCell ref="AL42:AM42"/>
    <mergeCell ref="AO42:AP42"/>
    <mergeCell ref="AR42:AS42"/>
    <mergeCell ref="AU42:AV42"/>
    <mergeCell ref="AX42:AY42"/>
    <mergeCell ref="AF42:AG42"/>
    <mergeCell ref="AI42:AJ42"/>
    <mergeCell ref="AX41:AY41"/>
    <mergeCell ref="AC40:AD40"/>
    <mergeCell ref="AF40:AG40"/>
    <mergeCell ref="L31:L36"/>
    <mergeCell ref="AD31:AD36"/>
    <mergeCell ref="AX39:AY39"/>
    <mergeCell ref="N40:O40"/>
    <mergeCell ref="Q40:R40"/>
    <mergeCell ref="T40:U40"/>
    <mergeCell ref="W40:X40"/>
    <mergeCell ref="Z40:AA40"/>
    <mergeCell ref="Z39:AA39"/>
    <mergeCell ref="N39:O39"/>
    <mergeCell ref="Q39:R39"/>
    <mergeCell ref="T39:U39"/>
    <mergeCell ref="W39:X39"/>
    <mergeCell ref="AR39:AS39"/>
    <mergeCell ref="AU39:AV39"/>
    <mergeCell ref="AL39:AM39"/>
    <mergeCell ref="AO39:AP39"/>
    <mergeCell ref="AL40:AM40"/>
    <mergeCell ref="AO40:AP40"/>
    <mergeCell ref="AF39:AG39"/>
    <mergeCell ref="AI39:AJ39"/>
    <mergeCell ref="AI40:AJ40"/>
    <mergeCell ref="AC39:AD39"/>
    <mergeCell ref="B21:C21"/>
    <mergeCell ref="E21:F21"/>
    <mergeCell ref="H21:I21"/>
    <mergeCell ref="K21:L21"/>
    <mergeCell ref="N21:O21"/>
    <mergeCell ref="AC22:AD22"/>
    <mergeCell ref="W22:X22"/>
    <mergeCell ref="Z22:AA22"/>
    <mergeCell ref="Q21:R21"/>
    <mergeCell ref="T21:U21"/>
    <mergeCell ref="W21:X21"/>
    <mergeCell ref="Z21:AA21"/>
    <mergeCell ref="AC21:AD21"/>
    <mergeCell ref="N22:O22"/>
    <mergeCell ref="Q22:R22"/>
    <mergeCell ref="T22:U22"/>
    <mergeCell ref="B22:C22"/>
    <mergeCell ref="E22:F22"/>
    <mergeCell ref="K39:L39"/>
    <mergeCell ref="E39:F39"/>
    <mergeCell ref="H39:I39"/>
    <mergeCell ref="I31:I36"/>
    <mergeCell ref="O31:O36"/>
    <mergeCell ref="H20:I20"/>
    <mergeCell ref="W20:X20"/>
    <mergeCell ref="Z20:AA20"/>
    <mergeCell ref="B19:C19"/>
    <mergeCell ref="B39:C39"/>
    <mergeCell ref="X31:X36"/>
    <mergeCell ref="AA31:AA36"/>
    <mergeCell ref="R31:R36"/>
    <mergeCell ref="U31:U36"/>
    <mergeCell ref="AF146:AG146"/>
    <mergeCell ref="T148:U148"/>
    <mergeCell ref="AF144:AG144"/>
    <mergeCell ref="AC18:AD18"/>
    <mergeCell ref="E19:F19"/>
    <mergeCell ref="H19:I19"/>
    <mergeCell ref="K19:L19"/>
    <mergeCell ref="N19:O19"/>
    <mergeCell ref="Q19:R19"/>
    <mergeCell ref="T19:U19"/>
    <mergeCell ref="W19:X19"/>
    <mergeCell ref="Z19:AA19"/>
    <mergeCell ref="H18:I18"/>
    <mergeCell ref="K18:L18"/>
    <mergeCell ref="N18:O18"/>
    <mergeCell ref="Q18:R18"/>
    <mergeCell ref="T18:U18"/>
    <mergeCell ref="W18:X18"/>
    <mergeCell ref="Z18:AA18"/>
    <mergeCell ref="AC20:AD20"/>
    <mergeCell ref="AC19:AD19"/>
    <mergeCell ref="H22:I22"/>
    <mergeCell ref="K22:L22"/>
    <mergeCell ref="K20:L20"/>
    <mergeCell ref="H148:I148"/>
    <mergeCell ref="K148:L148"/>
    <mergeCell ref="N148:O148"/>
    <mergeCell ref="AF148:AG148"/>
    <mergeCell ref="T147:U147"/>
    <mergeCell ref="W147:X147"/>
    <mergeCell ref="Z147:AA147"/>
    <mergeCell ref="AC147:AD147"/>
    <mergeCell ref="AF147:AG147"/>
    <mergeCell ref="AL166:AM166"/>
    <mergeCell ref="H103:I103"/>
    <mergeCell ref="AA157:AA162"/>
    <mergeCell ref="W145:X145"/>
    <mergeCell ref="Z145:AA145"/>
    <mergeCell ref="W146:X146"/>
    <mergeCell ref="AG161:AG162"/>
    <mergeCell ref="K103:L103"/>
    <mergeCell ref="U115:U120"/>
    <mergeCell ref="K105:L105"/>
    <mergeCell ref="N105:O105"/>
    <mergeCell ref="T126:U126"/>
    <mergeCell ref="Z125:AA125"/>
    <mergeCell ref="H105:I105"/>
    <mergeCell ref="Z124:AA124"/>
    <mergeCell ref="Z123:AA123"/>
    <mergeCell ref="W105:X105"/>
    <mergeCell ref="Q105:R105"/>
    <mergeCell ref="AD157:AD162"/>
    <mergeCell ref="AF145:AG145"/>
    <mergeCell ref="T144:U144"/>
    <mergeCell ref="AC148:AD148"/>
    <mergeCell ref="H145:I145"/>
    <mergeCell ref="K145:L145"/>
    <mergeCell ref="B165:C165"/>
    <mergeCell ref="E165:F165"/>
    <mergeCell ref="H165:I165"/>
    <mergeCell ref="X157:X162"/>
    <mergeCell ref="F136:F137"/>
    <mergeCell ref="F138:F141"/>
    <mergeCell ref="W148:X148"/>
    <mergeCell ref="Z148:AA148"/>
    <mergeCell ref="N144:O144"/>
    <mergeCell ref="Q144:R144"/>
    <mergeCell ref="W144:X144"/>
    <mergeCell ref="Z144:AA144"/>
    <mergeCell ref="B147:C147"/>
    <mergeCell ref="B148:C148"/>
    <mergeCell ref="Q145:R145"/>
    <mergeCell ref="T145:U145"/>
    <mergeCell ref="H146:I146"/>
    <mergeCell ref="K146:L146"/>
    <mergeCell ref="N145:O145"/>
    <mergeCell ref="B146:C146"/>
    <mergeCell ref="E146:F146"/>
    <mergeCell ref="Q148:R148"/>
    <mergeCell ref="Q146:R146"/>
    <mergeCell ref="E148:F148"/>
    <mergeCell ref="AC144:AD144"/>
    <mergeCell ref="AC145:AD145"/>
    <mergeCell ref="I136:I141"/>
    <mergeCell ref="O136:O141"/>
    <mergeCell ref="U136:U141"/>
    <mergeCell ref="X136:X141"/>
    <mergeCell ref="Z146:AA146"/>
    <mergeCell ref="N146:O146"/>
    <mergeCell ref="T146:U146"/>
    <mergeCell ref="AC146:AD146"/>
    <mergeCell ref="E61:F61"/>
    <mergeCell ref="Z61:AA61"/>
    <mergeCell ref="AF61:AG61"/>
    <mergeCell ref="A1:D1"/>
    <mergeCell ref="B17:AD17"/>
    <mergeCell ref="B38:AY38"/>
    <mergeCell ref="B59:AM59"/>
    <mergeCell ref="B41:C41"/>
    <mergeCell ref="E41:F41"/>
    <mergeCell ref="H41:I41"/>
    <mergeCell ref="K41:L41"/>
    <mergeCell ref="N41:O41"/>
    <mergeCell ref="B42:C42"/>
    <mergeCell ref="E42:F42"/>
    <mergeCell ref="H42:I42"/>
    <mergeCell ref="K42:L42"/>
    <mergeCell ref="N42:O42"/>
    <mergeCell ref="B18:C18"/>
    <mergeCell ref="E18:F18"/>
    <mergeCell ref="N20:O20"/>
    <mergeCell ref="Q20:R20"/>
    <mergeCell ref="T20:U20"/>
    <mergeCell ref="B20:C20"/>
    <mergeCell ref="E20:F20"/>
    <mergeCell ref="B103:C103"/>
    <mergeCell ref="E103:F103"/>
    <mergeCell ref="B124:C124"/>
    <mergeCell ref="E124:F124"/>
    <mergeCell ref="B145:C145"/>
    <mergeCell ref="E145:F145"/>
    <mergeCell ref="B40:C40"/>
    <mergeCell ref="E40:F40"/>
    <mergeCell ref="B101:X101"/>
    <mergeCell ref="B102:C102"/>
    <mergeCell ref="E102:F102"/>
    <mergeCell ref="H102:I102"/>
    <mergeCell ref="K102:L102"/>
    <mergeCell ref="N102:O102"/>
    <mergeCell ref="Q102:R102"/>
    <mergeCell ref="T102:U102"/>
    <mergeCell ref="W102:X102"/>
    <mergeCell ref="H40:I40"/>
    <mergeCell ref="K40:L40"/>
    <mergeCell ref="H61:I61"/>
    <mergeCell ref="K61:L61"/>
    <mergeCell ref="N61:O61"/>
    <mergeCell ref="B83:C83"/>
    <mergeCell ref="B61:C61"/>
  </mergeCells>
  <hyperlinks>
    <hyperlink ref="X171" r:id="rId1" xr:uid="{00000000-0004-0000-0A00-000000000000}"/>
    <hyperlink ref="AA171" r:id="rId2" xr:uid="{00000000-0004-0000-0A00-000001000000}"/>
    <hyperlink ref="X176" r:id="rId3" xr:uid="{00000000-0004-0000-0A00-000002000000}"/>
    <hyperlink ref="AA176" r:id="rId4" xr:uid="{00000000-0004-0000-0A00-000003000000}"/>
  </hyperlinks>
  <pageMargins left="0.70866141732283472" right="0.70866141732283472" top="0.74803149606299213" bottom="0.74803149606299213" header="0.31496062992125984" footer="0.31496062992125984"/>
  <pageSetup paperSize="9" scale="50" orientation="landscape" r:id="rId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CC176"/>
  <sheetViews>
    <sheetView topLeftCell="N138" zoomScale="60" zoomScaleNormal="60" workbookViewId="0">
      <selection activeCell="AA173" sqref="AA173"/>
    </sheetView>
  </sheetViews>
  <sheetFormatPr defaultColWidth="8.85546875" defaultRowHeight="15" customHeight="1"/>
  <cols>
    <col min="1" max="1" width="17.42578125" style="188" customWidth="1"/>
    <col min="2" max="2" width="13.42578125" style="188" customWidth="1"/>
    <col min="3" max="3" width="23.140625" style="188" customWidth="1"/>
    <col min="4" max="4" width="17.42578125" style="188" customWidth="1"/>
    <col min="5" max="5" width="13.42578125" style="188" customWidth="1"/>
    <col min="6" max="6" width="23.140625" style="188" customWidth="1"/>
    <col min="7" max="7" width="17.42578125" style="188" customWidth="1"/>
    <col min="8" max="8" width="13.42578125" style="188" customWidth="1"/>
    <col min="9" max="9" width="23.140625" style="188" customWidth="1"/>
    <col min="10" max="10" width="17.42578125" style="188" customWidth="1"/>
    <col min="11" max="11" width="13.42578125" style="188" customWidth="1"/>
    <col min="12" max="12" width="23.140625" style="188" customWidth="1"/>
    <col min="13" max="13" width="17.42578125" style="188" customWidth="1"/>
    <col min="14" max="14" width="13.42578125" style="188" customWidth="1"/>
    <col min="15" max="15" width="23.140625" style="188" customWidth="1"/>
    <col min="16" max="16" width="17.42578125" style="188" customWidth="1"/>
    <col min="17" max="17" width="13.42578125" style="188" customWidth="1"/>
    <col min="18" max="18" width="23.140625" style="188" customWidth="1"/>
    <col min="19" max="19" width="17.42578125" style="188" customWidth="1"/>
    <col min="20" max="20" width="13.42578125" style="188" customWidth="1"/>
    <col min="21" max="21" width="23.140625" style="188" customWidth="1"/>
    <col min="22" max="22" width="17.42578125" style="188" customWidth="1"/>
    <col min="23" max="23" width="13.42578125" style="188" customWidth="1"/>
    <col min="24" max="24" width="23.140625" style="188" customWidth="1"/>
    <col min="25" max="25" width="17.42578125" style="188" customWidth="1"/>
    <col min="26" max="26" width="13.42578125" style="188" customWidth="1"/>
    <col min="27" max="27" width="23.140625" style="188" customWidth="1"/>
    <col min="28" max="28" width="17.42578125" style="188" customWidth="1"/>
    <col min="29" max="29" width="13.42578125" style="188" customWidth="1"/>
    <col min="30" max="30" width="23.140625" style="188" customWidth="1"/>
    <col min="31" max="31" width="17.42578125" style="188" customWidth="1"/>
    <col min="32" max="32" width="13.42578125" style="188" customWidth="1"/>
    <col min="33" max="33" width="23.140625" style="188" customWidth="1"/>
    <col min="34" max="34" width="17.42578125" style="188" customWidth="1"/>
    <col min="35" max="35" width="13.42578125" style="188" customWidth="1"/>
    <col min="36" max="36" width="23.140625" style="188" customWidth="1"/>
    <col min="37" max="37" width="17.42578125" style="188" customWidth="1"/>
    <col min="38" max="38" width="13.42578125" style="188" customWidth="1"/>
    <col min="39" max="39" width="23.140625" style="188" customWidth="1"/>
    <col min="40" max="40" width="17.42578125" style="188" customWidth="1"/>
    <col min="41" max="41" width="13.42578125" style="188" customWidth="1"/>
    <col min="42" max="42" width="23.140625" style="188" customWidth="1"/>
    <col min="43" max="43" width="17.42578125" style="188" customWidth="1"/>
    <col min="44" max="44" width="13.42578125" style="188" customWidth="1"/>
    <col min="45" max="45" width="23.140625" style="188" customWidth="1"/>
    <col min="46" max="46" width="17.42578125" style="188" customWidth="1"/>
    <col min="47" max="47" width="13.42578125" style="188" customWidth="1"/>
    <col min="48" max="48" width="23.140625" style="188" customWidth="1"/>
    <col min="49" max="49" width="17.42578125" style="188" customWidth="1"/>
    <col min="50" max="50" width="13.42578125" style="188" customWidth="1"/>
    <col min="51" max="51" width="23.140625" style="188" customWidth="1"/>
    <col min="52" max="16384" width="8.85546875" style="188"/>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t="e">
        <f t="shared" ref="C6:C9" si="1">AVERAGE(B27,B48,B69,B90,B111,B132,B153)</f>
        <v>#DIV/0!</v>
      </c>
      <c r="D6" s="229" t="e">
        <f t="shared" si="0"/>
        <v>#DIV/0!</v>
      </c>
    </row>
    <row r="7" spans="1:4" ht="24.75" customHeight="1">
      <c r="A7" s="347">
        <v>2011</v>
      </c>
      <c r="B7" s="229"/>
      <c r="C7" s="229" t="e">
        <f t="shared" si="1"/>
        <v>#DIV/0!</v>
      </c>
      <c r="D7" s="229" t="e">
        <f t="shared" si="0"/>
        <v>#DIV/0!</v>
      </c>
    </row>
    <row r="8" spans="1:4" ht="24.75" customHeight="1">
      <c r="A8" s="347">
        <v>2012</v>
      </c>
      <c r="B8" s="229"/>
      <c r="C8" s="229" t="e">
        <f t="shared" si="1"/>
        <v>#DIV/0!</v>
      </c>
      <c r="D8" s="229" t="e">
        <f t="shared" si="0"/>
        <v>#DIV/0!</v>
      </c>
    </row>
    <row r="9" spans="1:4" ht="24.75" customHeight="1">
      <c r="A9" s="347">
        <v>2013</v>
      </c>
      <c r="B9" s="229"/>
      <c r="C9" s="229" t="e">
        <f t="shared" si="1"/>
        <v>#DIV/0!</v>
      </c>
      <c r="D9" s="229" t="e">
        <f t="shared" si="0"/>
        <v>#DIV/0!</v>
      </c>
    </row>
    <row r="10" spans="1:4" ht="24.75" customHeight="1">
      <c r="A10" s="38">
        <v>2014</v>
      </c>
      <c r="B10" s="229">
        <f>AVERAGE(B31,B52,B73,B94,B115,B136,B157,B171)</f>
        <v>27.170138888888889</v>
      </c>
      <c r="C10" s="229">
        <f t="shared" ref="C10:C15" si="2">AVERAGE(B31,B52,B73,B94,B115,B136,B157)</f>
        <v>27.480158730158731</v>
      </c>
      <c r="D10" s="229">
        <f t="shared" ref="D10:D15" si="3">AVERAGE(B31,B52,B94,B115,B136,B157)</f>
        <v>32.060185185185183</v>
      </c>
    </row>
    <row r="11" spans="1:4" ht="24.75" customHeight="1">
      <c r="A11" s="38">
        <v>2015</v>
      </c>
      <c r="B11" s="229"/>
      <c r="C11" s="229">
        <f t="shared" si="2"/>
        <v>31.051587301587301</v>
      </c>
      <c r="D11" s="229">
        <f t="shared" si="3"/>
        <v>36.226851851851855</v>
      </c>
    </row>
    <row r="12" spans="1:4" ht="24.75" customHeight="1">
      <c r="A12" s="38">
        <v>2016</v>
      </c>
      <c r="B12" s="229"/>
      <c r="C12" s="229">
        <f t="shared" si="2"/>
        <v>31.051587301587301</v>
      </c>
      <c r="D12" s="229">
        <f t="shared" si="3"/>
        <v>36.226851851851855</v>
      </c>
    </row>
    <row r="13" spans="1:4" ht="24.75" customHeight="1">
      <c r="A13" s="38">
        <v>2017</v>
      </c>
      <c r="B13" s="229"/>
      <c r="C13" s="229">
        <f t="shared" si="2"/>
        <v>32.071995464852606</v>
      </c>
      <c r="D13" s="229">
        <f t="shared" si="3"/>
        <v>36.226851851851855</v>
      </c>
    </row>
    <row r="14" spans="1:4" ht="24.75" customHeight="1">
      <c r="A14" s="38">
        <v>2018</v>
      </c>
      <c r="B14" s="229"/>
      <c r="C14" s="229">
        <f t="shared" si="2"/>
        <v>32.071995464852606</v>
      </c>
      <c r="D14" s="229">
        <f t="shared" si="3"/>
        <v>36.226851851851855</v>
      </c>
    </row>
    <row r="15" spans="1:4" ht="24.75" customHeight="1">
      <c r="A15" s="38">
        <v>2019</v>
      </c>
      <c r="B15" s="229">
        <f>AVERAGE(B36,B57,B78,B99,B120,B141,B162,B176)</f>
        <v>31.882440476190474</v>
      </c>
      <c r="C15" s="229">
        <f t="shared" si="2"/>
        <v>32.865646258503396</v>
      </c>
      <c r="D15" s="229">
        <f t="shared" si="3"/>
        <v>37.152777777777779</v>
      </c>
    </row>
    <row r="16" spans="1:4" ht="24.75" customHeight="1"/>
    <row r="17" spans="1:81" ht="24.75" customHeight="1">
      <c r="A17" s="189" t="s">
        <v>114</v>
      </c>
      <c r="B17" s="670" t="s">
        <v>279</v>
      </c>
      <c r="C17" s="670"/>
      <c r="D17" s="670"/>
      <c r="E17" s="670"/>
      <c r="F17" s="670"/>
      <c r="G17" s="670"/>
      <c r="H17" s="670"/>
      <c r="I17" s="670"/>
      <c r="J17" s="670"/>
      <c r="K17" s="670"/>
      <c r="L17" s="670"/>
      <c r="M17" s="670"/>
      <c r="N17" s="670"/>
      <c r="O17" s="670"/>
      <c r="P17" s="670"/>
      <c r="Q17" s="670"/>
      <c r="R17" s="670"/>
      <c r="S17" s="670"/>
      <c r="T17" s="670"/>
      <c r="U17" s="670"/>
      <c r="V17" s="670"/>
      <c r="W17" s="670"/>
      <c r="X17" s="670"/>
      <c r="Y17" s="670"/>
      <c r="Z17" s="670"/>
      <c r="AA17" s="670"/>
      <c r="AB17" s="670"/>
      <c r="AC17" s="670"/>
      <c r="AD17" s="670"/>
      <c r="AE17" s="190"/>
      <c r="AF17" s="190"/>
      <c r="AG17" s="190"/>
      <c r="AH17" s="190"/>
      <c r="AI17" s="190"/>
      <c r="AJ17" s="190"/>
    </row>
    <row r="18" spans="1:81" ht="24.75" customHeight="1">
      <c r="A18" s="189" t="s">
        <v>106</v>
      </c>
      <c r="B18" s="671" t="s">
        <v>1</v>
      </c>
      <c r="C18" s="671"/>
      <c r="D18" s="189" t="s">
        <v>106</v>
      </c>
      <c r="E18" s="666" t="s">
        <v>2</v>
      </c>
      <c r="F18" s="666"/>
      <c r="G18" s="189" t="s">
        <v>106</v>
      </c>
      <c r="H18" s="666" t="s">
        <v>3</v>
      </c>
      <c r="I18" s="666"/>
      <c r="J18" s="189" t="s">
        <v>106</v>
      </c>
      <c r="K18" s="666" t="s">
        <v>4</v>
      </c>
      <c r="L18" s="666"/>
      <c r="M18" s="189" t="s">
        <v>106</v>
      </c>
      <c r="N18" s="668" t="s">
        <v>5</v>
      </c>
      <c r="O18" s="668"/>
      <c r="P18" s="189" t="s">
        <v>106</v>
      </c>
      <c r="Q18" s="671" t="s">
        <v>6</v>
      </c>
      <c r="R18" s="671"/>
      <c r="S18" s="189" t="s">
        <v>106</v>
      </c>
      <c r="T18" s="668" t="s">
        <v>7</v>
      </c>
      <c r="U18" s="668"/>
      <c r="V18" s="191" t="s">
        <v>106</v>
      </c>
      <c r="W18" s="672" t="s">
        <v>8</v>
      </c>
      <c r="X18" s="673"/>
      <c r="Y18" s="191" t="s">
        <v>106</v>
      </c>
      <c r="Z18" s="672" t="s">
        <v>9</v>
      </c>
      <c r="AA18" s="673"/>
      <c r="AB18" s="191" t="s">
        <v>106</v>
      </c>
      <c r="AC18" s="672" t="s">
        <v>10</v>
      </c>
      <c r="AD18" s="673"/>
      <c r="AE18" s="192"/>
      <c r="AF18" s="192"/>
      <c r="AG18" s="192"/>
      <c r="AH18" s="192"/>
      <c r="AI18" s="192"/>
      <c r="AJ18" s="192"/>
    </row>
    <row r="19" spans="1:81" ht="24.75" customHeight="1">
      <c r="A19" s="189" t="s">
        <v>105</v>
      </c>
      <c r="B19" s="659"/>
      <c r="C19" s="660"/>
      <c r="D19" s="189" t="s">
        <v>105</v>
      </c>
      <c r="E19" s="666"/>
      <c r="F19" s="666"/>
      <c r="G19" s="189" t="s">
        <v>105</v>
      </c>
      <c r="H19" s="666"/>
      <c r="I19" s="666"/>
      <c r="J19" s="189" t="s">
        <v>105</v>
      </c>
      <c r="K19" s="666"/>
      <c r="L19" s="666"/>
      <c r="M19" s="189" t="s">
        <v>105</v>
      </c>
      <c r="N19" s="666"/>
      <c r="O19" s="666"/>
      <c r="P19" s="189" t="s">
        <v>105</v>
      </c>
      <c r="Q19" s="668"/>
      <c r="R19" s="668"/>
      <c r="S19" s="189" t="s">
        <v>105</v>
      </c>
      <c r="T19" s="668"/>
      <c r="U19" s="668"/>
      <c r="V19" s="191" t="s">
        <v>105</v>
      </c>
      <c r="W19" s="672"/>
      <c r="X19" s="673"/>
      <c r="Y19" s="191" t="s">
        <v>105</v>
      </c>
      <c r="Z19" s="672"/>
      <c r="AA19" s="673"/>
      <c r="AB19" s="191" t="s">
        <v>105</v>
      </c>
      <c r="AC19" s="672"/>
      <c r="AD19" s="673"/>
    </row>
    <row r="20" spans="1:81" ht="24.75" customHeight="1">
      <c r="A20" s="193" t="s">
        <v>92</v>
      </c>
      <c r="B20" s="667" t="s">
        <v>278</v>
      </c>
      <c r="C20" s="667"/>
      <c r="D20" s="193" t="s">
        <v>92</v>
      </c>
      <c r="E20" s="667" t="s">
        <v>277</v>
      </c>
      <c r="F20" s="667"/>
      <c r="G20" s="193" t="s">
        <v>92</v>
      </c>
      <c r="H20" s="667" t="s">
        <v>276</v>
      </c>
      <c r="I20" s="667"/>
      <c r="J20" s="193" t="s">
        <v>92</v>
      </c>
      <c r="K20" s="667" t="s">
        <v>275</v>
      </c>
      <c r="L20" s="667"/>
      <c r="M20" s="193" t="s">
        <v>92</v>
      </c>
      <c r="N20" s="667" t="s">
        <v>274</v>
      </c>
      <c r="O20" s="667"/>
      <c r="P20" s="193" t="s">
        <v>92</v>
      </c>
      <c r="Q20" s="667" t="s">
        <v>273</v>
      </c>
      <c r="R20" s="667"/>
      <c r="S20" s="193" t="s">
        <v>92</v>
      </c>
      <c r="T20" s="667" t="s">
        <v>272</v>
      </c>
      <c r="U20" s="667"/>
      <c r="V20" s="195" t="s">
        <v>92</v>
      </c>
      <c r="W20" s="674" t="s">
        <v>271</v>
      </c>
      <c r="X20" s="674"/>
      <c r="Y20" s="195" t="s">
        <v>92</v>
      </c>
      <c r="Z20" s="674" t="s">
        <v>270</v>
      </c>
      <c r="AA20" s="674"/>
      <c r="AB20" s="195" t="s">
        <v>92</v>
      </c>
      <c r="AC20" s="667" t="s">
        <v>269</v>
      </c>
      <c r="AD20" s="667"/>
    </row>
    <row r="21" spans="1:81" ht="24.75" customHeight="1">
      <c r="A21" s="193" t="s">
        <v>81</v>
      </c>
      <c r="B21" s="667" t="s">
        <v>90</v>
      </c>
      <c r="C21" s="667"/>
      <c r="D21" s="193" t="s">
        <v>81</v>
      </c>
      <c r="E21" s="665" t="s">
        <v>268</v>
      </c>
      <c r="F21" s="665"/>
      <c r="G21" s="193" t="s">
        <v>81</v>
      </c>
      <c r="H21" s="665" t="s">
        <v>267</v>
      </c>
      <c r="I21" s="665"/>
      <c r="J21" s="193" t="s">
        <v>81</v>
      </c>
      <c r="K21" s="665" t="s">
        <v>266</v>
      </c>
      <c r="L21" s="665"/>
      <c r="M21" s="193" t="s">
        <v>81</v>
      </c>
      <c r="N21" s="665" t="s">
        <v>265</v>
      </c>
      <c r="O21" s="665"/>
      <c r="P21" s="193" t="s">
        <v>81</v>
      </c>
      <c r="Q21" s="665" t="s">
        <v>264</v>
      </c>
      <c r="R21" s="665"/>
      <c r="S21" s="193" t="s">
        <v>81</v>
      </c>
      <c r="T21" s="665" t="s">
        <v>263</v>
      </c>
      <c r="U21" s="665"/>
      <c r="V21" s="195" t="s">
        <v>81</v>
      </c>
      <c r="W21" s="669" t="s">
        <v>262</v>
      </c>
      <c r="X21" s="669"/>
      <c r="Y21" s="195" t="s">
        <v>81</v>
      </c>
      <c r="Z21" s="669" t="s">
        <v>261</v>
      </c>
      <c r="AA21" s="669"/>
      <c r="AB21" s="195" t="s">
        <v>81</v>
      </c>
      <c r="AC21" s="665" t="s">
        <v>260</v>
      </c>
      <c r="AD21" s="665"/>
    </row>
    <row r="22" spans="1:81" ht="24.75" customHeight="1">
      <c r="A22" s="193" t="s">
        <v>78</v>
      </c>
      <c r="B22" s="665" t="s">
        <v>79</v>
      </c>
      <c r="C22" s="665"/>
      <c r="D22" s="193" t="s">
        <v>78</v>
      </c>
      <c r="E22" s="665" t="s">
        <v>4320</v>
      </c>
      <c r="F22" s="665"/>
      <c r="G22" s="193" t="s">
        <v>78</v>
      </c>
      <c r="H22" s="674" t="s">
        <v>4485</v>
      </c>
      <c r="I22" s="669"/>
      <c r="J22" s="193" t="s">
        <v>78</v>
      </c>
      <c r="K22" s="674" t="s">
        <v>4256</v>
      </c>
      <c r="L22" s="669"/>
      <c r="M22" s="193" t="s">
        <v>78</v>
      </c>
      <c r="N22" s="665" t="s">
        <v>4323</v>
      </c>
      <c r="O22" s="665"/>
      <c r="P22" s="193" t="s">
        <v>78</v>
      </c>
      <c r="Q22" s="665" t="s">
        <v>4324</v>
      </c>
      <c r="R22" s="665"/>
      <c r="S22" s="193" t="s">
        <v>78</v>
      </c>
      <c r="T22" s="667" t="s">
        <v>4772</v>
      </c>
      <c r="U22" s="665"/>
      <c r="V22" s="195" t="s">
        <v>78</v>
      </c>
      <c r="W22" s="669" t="s">
        <v>4326</v>
      </c>
      <c r="X22" s="669"/>
      <c r="Y22" s="195" t="s">
        <v>78</v>
      </c>
      <c r="Z22" s="669" t="s">
        <v>4327</v>
      </c>
      <c r="AA22" s="669"/>
      <c r="AB22" s="195" t="s">
        <v>78</v>
      </c>
      <c r="AC22" s="665" t="s">
        <v>4328</v>
      </c>
      <c r="AD22" s="665"/>
    </row>
    <row r="23" spans="1:81" s="197" customFormat="1" ht="24.75" customHeight="1">
      <c r="A23" s="193" t="s">
        <v>0</v>
      </c>
      <c r="B23" s="193" t="s">
        <v>77</v>
      </c>
      <c r="C23" s="193" t="s">
        <v>76</v>
      </c>
      <c r="D23" s="193" t="s">
        <v>0</v>
      </c>
      <c r="E23" s="193" t="s">
        <v>77</v>
      </c>
      <c r="F23" s="193" t="s">
        <v>76</v>
      </c>
      <c r="G23" s="193" t="s">
        <v>0</v>
      </c>
      <c r="H23" s="193" t="s">
        <v>77</v>
      </c>
      <c r="I23" s="193" t="s">
        <v>76</v>
      </c>
      <c r="J23" s="193" t="s">
        <v>0</v>
      </c>
      <c r="K23" s="193" t="s">
        <v>77</v>
      </c>
      <c r="L23" s="193" t="s">
        <v>76</v>
      </c>
      <c r="M23" s="193" t="s">
        <v>0</v>
      </c>
      <c r="N23" s="193" t="s">
        <v>77</v>
      </c>
      <c r="O23" s="193" t="s">
        <v>76</v>
      </c>
      <c r="P23" s="193" t="s">
        <v>0</v>
      </c>
      <c r="Q23" s="193" t="s">
        <v>77</v>
      </c>
      <c r="R23" s="193" t="s">
        <v>76</v>
      </c>
      <c r="S23" s="193" t="s">
        <v>0</v>
      </c>
      <c r="T23" s="193" t="s">
        <v>74</v>
      </c>
      <c r="U23" s="193" t="s">
        <v>76</v>
      </c>
      <c r="V23" s="354" t="s">
        <v>0</v>
      </c>
      <c r="W23" s="193" t="s">
        <v>77</v>
      </c>
      <c r="X23" s="193" t="s">
        <v>76</v>
      </c>
      <c r="Y23" s="354" t="s">
        <v>0</v>
      </c>
      <c r="Z23" s="354" t="s">
        <v>77</v>
      </c>
      <c r="AA23" s="354" t="s">
        <v>76</v>
      </c>
      <c r="AB23" s="354" t="s">
        <v>0</v>
      </c>
      <c r="AC23" s="354" t="s">
        <v>77</v>
      </c>
      <c r="AD23" s="354" t="s">
        <v>76</v>
      </c>
      <c r="AE23" s="196"/>
      <c r="AF23" s="196"/>
      <c r="AG23" s="196"/>
      <c r="AH23" s="196"/>
      <c r="AI23" s="196"/>
      <c r="AJ23" s="196"/>
      <c r="AK23" s="196"/>
      <c r="AL23" s="196"/>
      <c r="AM23" s="196"/>
      <c r="AN23" s="196"/>
      <c r="AO23" s="196"/>
      <c r="AP23" s="196"/>
      <c r="AQ23" s="196"/>
      <c r="AR23" s="196"/>
      <c r="AS23" s="196"/>
      <c r="AT23" s="196"/>
      <c r="AU23" s="196"/>
      <c r="AV23" s="196"/>
      <c r="AW23" s="196"/>
      <c r="AX23" s="196"/>
      <c r="AY23" s="196"/>
      <c r="AZ23" s="196"/>
      <c r="BA23" s="196"/>
      <c r="BB23" s="196"/>
      <c r="BC23" s="196"/>
      <c r="BD23" s="196"/>
      <c r="BE23" s="196"/>
      <c r="BF23" s="196"/>
      <c r="BG23" s="196"/>
      <c r="BH23" s="196"/>
      <c r="BI23" s="196"/>
      <c r="BJ23" s="196"/>
      <c r="BK23" s="196"/>
      <c r="BL23" s="196"/>
      <c r="BM23" s="196"/>
      <c r="BN23" s="196"/>
      <c r="BO23" s="196"/>
      <c r="BP23" s="196"/>
      <c r="BQ23" s="196"/>
      <c r="BR23" s="196"/>
      <c r="BS23" s="196"/>
      <c r="BT23" s="196"/>
      <c r="BU23" s="196"/>
      <c r="BV23" s="196"/>
      <c r="BW23" s="196"/>
      <c r="BX23" s="196"/>
      <c r="BY23" s="196"/>
      <c r="BZ23" s="196"/>
      <c r="CA23" s="196"/>
      <c r="CB23" s="196"/>
      <c r="CC23" s="196"/>
    </row>
    <row r="24" spans="1:81" s="197" customFormat="1" ht="24.75" customHeight="1">
      <c r="A24" s="354">
        <v>2007</v>
      </c>
      <c r="B24" s="236" t="e">
        <f t="shared" ref="B24:B30" si="4">AVERAGE(E24, H24,K24,N24,Q24,T24,W24,Z24,AC24)</f>
        <v>#DIV/0!</v>
      </c>
      <c r="C24" s="385"/>
      <c r="D24" s="354">
        <v>2007</v>
      </c>
      <c r="E24" s="385"/>
      <c r="F24" s="385"/>
      <c r="G24" s="354">
        <v>2007</v>
      </c>
      <c r="H24" s="385"/>
      <c r="I24" s="385"/>
      <c r="J24" s="354">
        <v>2007</v>
      </c>
      <c r="K24" s="385"/>
      <c r="L24" s="385"/>
      <c r="M24" s="354">
        <v>2007</v>
      </c>
      <c r="N24" s="385"/>
      <c r="O24" s="385"/>
      <c r="P24" s="354">
        <v>2007</v>
      </c>
      <c r="Q24" s="385"/>
      <c r="R24" s="385"/>
      <c r="S24" s="354">
        <v>2007</v>
      </c>
      <c r="T24" s="385"/>
      <c r="U24" s="385"/>
      <c r="V24" s="354">
        <v>2007</v>
      </c>
      <c r="W24" s="385"/>
      <c r="X24" s="385"/>
      <c r="Y24" s="354">
        <v>2007</v>
      </c>
      <c r="Z24" s="385"/>
      <c r="AA24" s="385"/>
      <c r="AB24" s="354">
        <v>2007</v>
      </c>
      <c r="AC24" s="385"/>
      <c r="AD24" s="385"/>
      <c r="AE24" s="196"/>
      <c r="AF24" s="196"/>
      <c r="AG24" s="196"/>
      <c r="AH24" s="196"/>
      <c r="AI24" s="196"/>
      <c r="AJ24" s="196"/>
      <c r="AK24" s="196"/>
      <c r="AL24" s="196"/>
      <c r="AM24" s="196"/>
      <c r="AN24" s="196"/>
      <c r="AO24" s="196"/>
      <c r="AP24" s="196"/>
      <c r="AQ24" s="196"/>
      <c r="AR24" s="196"/>
      <c r="AS24" s="196"/>
      <c r="AT24" s="196"/>
      <c r="AU24" s="196"/>
      <c r="AV24" s="196"/>
      <c r="AW24" s="196"/>
      <c r="AX24" s="196"/>
      <c r="AY24" s="196"/>
      <c r="AZ24" s="196"/>
      <c r="BA24" s="196"/>
      <c r="BB24" s="196"/>
      <c r="BC24" s="196"/>
      <c r="BD24" s="196"/>
      <c r="BE24" s="196"/>
      <c r="BF24" s="196"/>
      <c r="BG24" s="196"/>
      <c r="BH24" s="196"/>
      <c r="BI24" s="196"/>
      <c r="BJ24" s="196"/>
      <c r="BK24" s="196"/>
      <c r="BL24" s="196"/>
      <c r="BM24" s="196"/>
      <c r="BN24" s="196"/>
      <c r="BO24" s="196"/>
      <c r="BP24" s="196"/>
      <c r="BQ24" s="196"/>
      <c r="BR24" s="196"/>
      <c r="BS24" s="196"/>
      <c r="BT24" s="196"/>
      <c r="BU24" s="196"/>
      <c r="BV24" s="196"/>
      <c r="BW24" s="196"/>
      <c r="BX24" s="196"/>
      <c r="BY24" s="196"/>
      <c r="BZ24" s="196"/>
      <c r="CA24" s="196"/>
      <c r="CB24" s="196"/>
      <c r="CC24" s="196"/>
    </row>
    <row r="25" spans="1:81" s="197" customFormat="1" ht="24.75" customHeight="1">
      <c r="A25" s="354">
        <v>2008</v>
      </c>
      <c r="B25" s="236" t="e">
        <f t="shared" si="4"/>
        <v>#DIV/0!</v>
      </c>
      <c r="C25" s="385"/>
      <c r="D25" s="354">
        <v>2008</v>
      </c>
      <c r="E25" s="385"/>
      <c r="F25" s="385"/>
      <c r="G25" s="354">
        <v>2008</v>
      </c>
      <c r="H25" s="385"/>
      <c r="I25" s="385"/>
      <c r="J25" s="354">
        <v>2008</v>
      </c>
      <c r="K25" s="385"/>
      <c r="L25" s="385"/>
      <c r="M25" s="354">
        <v>2008</v>
      </c>
      <c r="N25" s="385"/>
      <c r="O25" s="385"/>
      <c r="P25" s="354">
        <v>2008</v>
      </c>
      <c r="Q25" s="385"/>
      <c r="R25" s="385"/>
      <c r="S25" s="354">
        <v>2008</v>
      </c>
      <c r="T25" s="385"/>
      <c r="U25" s="385"/>
      <c r="V25" s="354">
        <v>2008</v>
      </c>
      <c r="W25" s="385"/>
      <c r="X25" s="385"/>
      <c r="Y25" s="354">
        <v>2008</v>
      </c>
      <c r="Z25" s="385"/>
      <c r="AA25" s="385"/>
      <c r="AB25" s="354">
        <v>2008</v>
      </c>
      <c r="AC25" s="385"/>
      <c r="AD25" s="385"/>
      <c r="AE25" s="196"/>
      <c r="AF25" s="196"/>
      <c r="AG25" s="196"/>
      <c r="AH25" s="196"/>
      <c r="AI25" s="196"/>
      <c r="AJ25" s="196"/>
      <c r="AK25" s="196"/>
      <c r="AL25" s="196"/>
      <c r="AM25" s="196"/>
      <c r="AN25" s="196"/>
      <c r="AO25" s="196"/>
      <c r="AP25" s="196"/>
      <c r="AQ25" s="196"/>
      <c r="AR25" s="196"/>
      <c r="AS25" s="196"/>
      <c r="AT25" s="196"/>
      <c r="AU25" s="196"/>
      <c r="AV25" s="196"/>
      <c r="AW25" s="196"/>
      <c r="AX25" s="196"/>
      <c r="AY25" s="196"/>
      <c r="AZ25" s="196"/>
      <c r="BA25" s="196"/>
      <c r="BB25" s="196"/>
      <c r="BC25" s="196"/>
      <c r="BD25" s="196"/>
      <c r="BE25" s="196"/>
      <c r="BF25" s="196"/>
      <c r="BG25" s="196"/>
      <c r="BH25" s="196"/>
      <c r="BI25" s="196"/>
      <c r="BJ25" s="196"/>
      <c r="BK25" s="196"/>
      <c r="BL25" s="196"/>
      <c r="BM25" s="196"/>
      <c r="BN25" s="196"/>
      <c r="BO25" s="196"/>
      <c r="BP25" s="196"/>
      <c r="BQ25" s="196"/>
      <c r="BR25" s="196"/>
      <c r="BS25" s="196"/>
      <c r="BT25" s="196"/>
      <c r="BU25" s="196"/>
      <c r="BV25" s="196"/>
      <c r="BW25" s="196"/>
      <c r="BX25" s="196"/>
      <c r="BY25" s="196"/>
      <c r="BZ25" s="196"/>
      <c r="CA25" s="196"/>
      <c r="CB25" s="196"/>
      <c r="CC25" s="196"/>
    </row>
    <row r="26" spans="1:81" s="197" customFormat="1" ht="24.75" customHeight="1">
      <c r="A26" s="354">
        <v>2009</v>
      </c>
      <c r="B26" s="236" t="e">
        <f t="shared" si="4"/>
        <v>#DIV/0!</v>
      </c>
      <c r="C26" s="385"/>
      <c r="D26" s="354">
        <v>2009</v>
      </c>
      <c r="E26" s="385"/>
      <c r="F26" s="385"/>
      <c r="G26" s="354">
        <v>2009</v>
      </c>
      <c r="H26" s="385"/>
      <c r="I26" s="385"/>
      <c r="J26" s="354">
        <v>2009</v>
      </c>
      <c r="K26" s="385"/>
      <c r="L26" s="385"/>
      <c r="M26" s="354">
        <v>2009</v>
      </c>
      <c r="N26" s="385"/>
      <c r="O26" s="385"/>
      <c r="P26" s="354">
        <v>2009</v>
      </c>
      <c r="Q26" s="385"/>
      <c r="R26" s="385"/>
      <c r="S26" s="354">
        <v>2009</v>
      </c>
      <c r="T26" s="385"/>
      <c r="U26" s="385"/>
      <c r="V26" s="354">
        <v>2009</v>
      </c>
      <c r="W26" s="385"/>
      <c r="X26" s="385"/>
      <c r="Y26" s="354">
        <v>2009</v>
      </c>
      <c r="Z26" s="385"/>
      <c r="AA26" s="385"/>
      <c r="AB26" s="354">
        <v>2009</v>
      </c>
      <c r="AC26" s="385"/>
      <c r="AD26" s="385"/>
      <c r="AE26" s="196"/>
      <c r="AF26" s="196"/>
      <c r="AG26" s="196"/>
      <c r="AH26" s="196"/>
      <c r="AI26" s="196"/>
      <c r="AJ26" s="196"/>
      <c r="AK26" s="196"/>
      <c r="AL26" s="196"/>
      <c r="AM26" s="196"/>
      <c r="AN26" s="196"/>
      <c r="AO26" s="196"/>
      <c r="AP26" s="196"/>
      <c r="AQ26" s="196"/>
      <c r="AR26" s="196"/>
      <c r="AS26" s="196"/>
      <c r="AT26" s="196"/>
      <c r="AU26" s="196"/>
      <c r="AV26" s="196"/>
      <c r="AW26" s="196"/>
      <c r="AX26" s="196"/>
      <c r="AY26" s="196"/>
      <c r="AZ26" s="196"/>
      <c r="BA26" s="196"/>
      <c r="BB26" s="196"/>
      <c r="BC26" s="196"/>
      <c r="BD26" s="196"/>
      <c r="BE26" s="196"/>
      <c r="BF26" s="196"/>
      <c r="BG26" s="196"/>
      <c r="BH26" s="196"/>
      <c r="BI26" s="196"/>
      <c r="BJ26" s="196"/>
      <c r="BK26" s="196"/>
      <c r="BL26" s="196"/>
      <c r="BM26" s="196"/>
      <c r="BN26" s="196"/>
      <c r="BO26" s="196"/>
      <c r="BP26" s="196"/>
      <c r="BQ26" s="196"/>
      <c r="BR26" s="196"/>
      <c r="BS26" s="196"/>
      <c r="BT26" s="196"/>
      <c r="BU26" s="196"/>
      <c r="BV26" s="196"/>
      <c r="BW26" s="196"/>
      <c r="BX26" s="196"/>
      <c r="BY26" s="196"/>
      <c r="BZ26" s="196"/>
      <c r="CA26" s="196"/>
      <c r="CB26" s="196"/>
      <c r="CC26" s="196"/>
    </row>
    <row r="27" spans="1:81" s="197" customFormat="1" ht="24.75" customHeight="1">
      <c r="A27" s="354">
        <v>2010</v>
      </c>
      <c r="B27" s="236" t="e">
        <f t="shared" si="4"/>
        <v>#DIV/0!</v>
      </c>
      <c r="C27" s="385"/>
      <c r="D27" s="354">
        <v>2010</v>
      </c>
      <c r="E27" s="385"/>
      <c r="F27" s="385"/>
      <c r="G27" s="354">
        <v>2010</v>
      </c>
      <c r="H27" s="385"/>
      <c r="I27" s="385"/>
      <c r="J27" s="354">
        <v>2010</v>
      </c>
      <c r="K27" s="385"/>
      <c r="L27" s="385"/>
      <c r="M27" s="354">
        <v>2010</v>
      </c>
      <c r="N27" s="385"/>
      <c r="O27" s="385"/>
      <c r="P27" s="354">
        <v>2010</v>
      </c>
      <c r="Q27" s="385"/>
      <c r="R27" s="385"/>
      <c r="S27" s="354">
        <v>2010</v>
      </c>
      <c r="T27" s="385"/>
      <c r="U27" s="385"/>
      <c r="V27" s="354">
        <v>2010</v>
      </c>
      <c r="W27" s="385"/>
      <c r="X27" s="385"/>
      <c r="Y27" s="354">
        <v>2010</v>
      </c>
      <c r="Z27" s="385"/>
      <c r="AA27" s="385"/>
      <c r="AB27" s="354">
        <v>2010</v>
      </c>
      <c r="AC27" s="385"/>
      <c r="AD27" s="385"/>
      <c r="AE27" s="196"/>
      <c r="AF27" s="196"/>
      <c r="AG27" s="196"/>
      <c r="AH27" s="196"/>
      <c r="AI27" s="196"/>
      <c r="AJ27" s="196"/>
      <c r="AK27" s="196"/>
      <c r="AL27" s="196"/>
      <c r="AM27" s="196"/>
      <c r="AN27" s="196"/>
      <c r="AO27" s="196"/>
      <c r="AP27" s="196"/>
      <c r="AQ27" s="196"/>
      <c r="AR27" s="196"/>
      <c r="AS27" s="196"/>
      <c r="AT27" s="196"/>
      <c r="AU27" s="196"/>
      <c r="AV27" s="196"/>
      <c r="AW27" s="196"/>
      <c r="AX27" s="196"/>
      <c r="AY27" s="196"/>
      <c r="AZ27" s="196"/>
      <c r="BA27" s="196"/>
      <c r="BB27" s="196"/>
      <c r="BC27" s="196"/>
      <c r="BD27" s="196"/>
      <c r="BE27" s="196"/>
      <c r="BF27" s="196"/>
      <c r="BG27" s="196"/>
      <c r="BH27" s="196"/>
      <c r="BI27" s="196"/>
      <c r="BJ27" s="196"/>
      <c r="BK27" s="196"/>
      <c r="BL27" s="196"/>
      <c r="BM27" s="196"/>
      <c r="BN27" s="196"/>
      <c r="BO27" s="196"/>
      <c r="BP27" s="196"/>
      <c r="BQ27" s="196"/>
      <c r="BR27" s="196"/>
      <c r="BS27" s="196"/>
      <c r="BT27" s="196"/>
      <c r="BU27" s="196"/>
      <c r="BV27" s="196"/>
      <c r="BW27" s="196"/>
      <c r="BX27" s="196"/>
      <c r="BY27" s="196"/>
      <c r="BZ27" s="196"/>
      <c r="CA27" s="196"/>
      <c r="CB27" s="196"/>
      <c r="CC27" s="196"/>
    </row>
    <row r="28" spans="1:81" s="197" customFormat="1" ht="24.75" customHeight="1">
      <c r="A28" s="354">
        <v>2011</v>
      </c>
      <c r="B28" s="236" t="e">
        <f t="shared" si="4"/>
        <v>#DIV/0!</v>
      </c>
      <c r="C28" s="385"/>
      <c r="D28" s="354">
        <v>2011</v>
      </c>
      <c r="E28" s="385"/>
      <c r="F28" s="385"/>
      <c r="G28" s="354">
        <v>2011</v>
      </c>
      <c r="H28" s="385"/>
      <c r="I28" s="385"/>
      <c r="J28" s="354">
        <v>2011</v>
      </c>
      <c r="K28" s="385"/>
      <c r="L28" s="385"/>
      <c r="M28" s="354">
        <v>2011</v>
      </c>
      <c r="N28" s="385"/>
      <c r="O28" s="385"/>
      <c r="P28" s="354">
        <v>2011</v>
      </c>
      <c r="Q28" s="385"/>
      <c r="R28" s="385"/>
      <c r="S28" s="354">
        <v>2011</v>
      </c>
      <c r="T28" s="385"/>
      <c r="U28" s="385"/>
      <c r="V28" s="354">
        <v>2011</v>
      </c>
      <c r="W28" s="385"/>
      <c r="X28" s="385"/>
      <c r="Y28" s="354">
        <v>2011</v>
      </c>
      <c r="Z28" s="385"/>
      <c r="AA28" s="385"/>
      <c r="AB28" s="354">
        <v>2011</v>
      </c>
      <c r="AC28" s="385"/>
      <c r="AD28" s="385"/>
      <c r="AE28" s="196"/>
      <c r="AF28" s="196"/>
      <c r="AG28" s="196"/>
      <c r="AH28" s="196"/>
      <c r="AI28" s="196"/>
      <c r="AJ28" s="196"/>
      <c r="AK28" s="196"/>
      <c r="AL28" s="196"/>
      <c r="AM28" s="196"/>
      <c r="AN28" s="196"/>
      <c r="AO28" s="196"/>
      <c r="AP28" s="196"/>
      <c r="AQ28" s="196"/>
      <c r="AR28" s="196"/>
      <c r="AS28" s="196"/>
      <c r="AT28" s="196"/>
      <c r="AU28" s="196"/>
      <c r="AV28" s="196"/>
      <c r="AW28" s="196"/>
      <c r="AX28" s="196"/>
      <c r="AY28" s="196"/>
      <c r="AZ28" s="196"/>
      <c r="BA28" s="196"/>
      <c r="BB28" s="196"/>
      <c r="BC28" s="196"/>
      <c r="BD28" s="196"/>
      <c r="BE28" s="196"/>
      <c r="BF28" s="196"/>
      <c r="BG28" s="196"/>
      <c r="BH28" s="196"/>
      <c r="BI28" s="196"/>
      <c r="BJ28" s="196"/>
      <c r="BK28" s="196"/>
      <c r="BL28" s="196"/>
      <c r="BM28" s="196"/>
      <c r="BN28" s="196"/>
      <c r="BO28" s="196"/>
      <c r="BP28" s="196"/>
      <c r="BQ28" s="196"/>
      <c r="BR28" s="196"/>
      <c r="BS28" s="196"/>
      <c r="BT28" s="196"/>
      <c r="BU28" s="196"/>
      <c r="BV28" s="196"/>
      <c r="BW28" s="196"/>
      <c r="BX28" s="196"/>
      <c r="BY28" s="196"/>
      <c r="BZ28" s="196"/>
      <c r="CA28" s="196"/>
      <c r="CB28" s="196"/>
      <c r="CC28" s="196"/>
    </row>
    <row r="29" spans="1:81" s="197" customFormat="1" ht="24.75" customHeight="1">
      <c r="A29" s="354">
        <v>2012</v>
      </c>
      <c r="B29" s="236" t="e">
        <f t="shared" si="4"/>
        <v>#DIV/0!</v>
      </c>
      <c r="C29" s="385"/>
      <c r="D29" s="354">
        <v>2012</v>
      </c>
      <c r="E29" s="385"/>
      <c r="F29" s="385"/>
      <c r="G29" s="354">
        <v>2012</v>
      </c>
      <c r="H29" s="385"/>
      <c r="I29" s="385"/>
      <c r="J29" s="354">
        <v>2012</v>
      </c>
      <c r="K29" s="385"/>
      <c r="L29" s="385"/>
      <c r="M29" s="354">
        <v>2012</v>
      </c>
      <c r="N29" s="385"/>
      <c r="O29" s="385"/>
      <c r="P29" s="354">
        <v>2012</v>
      </c>
      <c r="Q29" s="385"/>
      <c r="R29" s="385"/>
      <c r="S29" s="354">
        <v>2012</v>
      </c>
      <c r="T29" s="385"/>
      <c r="U29" s="385"/>
      <c r="V29" s="354">
        <v>2012</v>
      </c>
      <c r="W29" s="385"/>
      <c r="X29" s="385"/>
      <c r="Y29" s="354">
        <v>2012</v>
      </c>
      <c r="Z29" s="385"/>
      <c r="AA29" s="385"/>
      <c r="AB29" s="354">
        <v>2012</v>
      </c>
      <c r="AC29" s="385"/>
      <c r="AD29" s="385"/>
      <c r="AE29" s="196"/>
      <c r="AF29" s="196"/>
      <c r="AG29" s="196"/>
      <c r="AH29" s="196"/>
      <c r="AI29" s="196"/>
      <c r="AJ29" s="196"/>
      <c r="AK29" s="196"/>
      <c r="AL29" s="196"/>
      <c r="AM29" s="196"/>
      <c r="AN29" s="196"/>
      <c r="AO29" s="196"/>
      <c r="AP29" s="196"/>
      <c r="AQ29" s="196"/>
      <c r="AR29" s="196"/>
      <c r="AS29" s="196"/>
      <c r="AT29" s="196"/>
      <c r="AU29" s="196"/>
      <c r="AV29" s="196"/>
      <c r="AW29" s="196"/>
      <c r="AX29" s="196"/>
      <c r="AY29" s="196"/>
      <c r="AZ29" s="196"/>
      <c r="BA29" s="196"/>
      <c r="BB29" s="196"/>
      <c r="BC29" s="196"/>
      <c r="BD29" s="196"/>
      <c r="BE29" s="196"/>
      <c r="BF29" s="196"/>
      <c r="BG29" s="196"/>
      <c r="BH29" s="196"/>
      <c r="BI29" s="196"/>
      <c r="BJ29" s="196"/>
      <c r="BK29" s="196"/>
      <c r="BL29" s="196"/>
      <c r="BM29" s="196"/>
      <c r="BN29" s="196"/>
      <c r="BO29" s="196"/>
      <c r="BP29" s="196"/>
      <c r="BQ29" s="196"/>
      <c r="BR29" s="196"/>
      <c r="BS29" s="196"/>
      <c r="BT29" s="196"/>
      <c r="BU29" s="196"/>
      <c r="BV29" s="196"/>
      <c r="BW29" s="196"/>
      <c r="BX29" s="196"/>
      <c r="BY29" s="196"/>
      <c r="BZ29" s="196"/>
      <c r="CA29" s="196"/>
      <c r="CB29" s="196"/>
      <c r="CC29" s="196"/>
    </row>
    <row r="30" spans="1:81" s="197" customFormat="1" ht="24.75" customHeight="1">
      <c r="A30" s="354">
        <v>2013</v>
      </c>
      <c r="B30" s="236" t="e">
        <f t="shared" si="4"/>
        <v>#DIV/0!</v>
      </c>
      <c r="C30" s="385"/>
      <c r="D30" s="354">
        <v>2013</v>
      </c>
      <c r="E30" s="385"/>
      <c r="F30" s="385"/>
      <c r="G30" s="354">
        <v>2013</v>
      </c>
      <c r="H30" s="385"/>
      <c r="I30" s="385"/>
      <c r="J30" s="354">
        <v>2013</v>
      </c>
      <c r="K30" s="385"/>
      <c r="L30" s="385"/>
      <c r="M30" s="354">
        <v>2013</v>
      </c>
      <c r="N30" s="385"/>
      <c r="O30" s="385"/>
      <c r="P30" s="354">
        <v>2013</v>
      </c>
      <c r="Q30" s="385"/>
      <c r="R30" s="385"/>
      <c r="S30" s="354">
        <v>2013</v>
      </c>
      <c r="T30" s="385"/>
      <c r="U30" s="385"/>
      <c r="V30" s="354">
        <v>2013</v>
      </c>
      <c r="W30" s="385"/>
      <c r="X30" s="385"/>
      <c r="Y30" s="354">
        <v>2013</v>
      </c>
      <c r="Z30" s="385"/>
      <c r="AA30" s="385"/>
      <c r="AB30" s="354">
        <v>2013</v>
      </c>
      <c r="AC30" s="385"/>
      <c r="AD30" s="385"/>
      <c r="AE30" s="196"/>
      <c r="AF30" s="196"/>
      <c r="AG30" s="196"/>
      <c r="AH30" s="196"/>
      <c r="AI30" s="196"/>
      <c r="AJ30" s="196"/>
      <c r="AK30" s="196"/>
      <c r="AL30" s="196"/>
      <c r="AM30" s="196"/>
      <c r="AN30" s="196"/>
      <c r="AO30" s="196"/>
      <c r="AP30" s="196"/>
      <c r="AQ30" s="196"/>
      <c r="AR30" s="196"/>
      <c r="AS30" s="196"/>
      <c r="AT30" s="196"/>
      <c r="AU30" s="196"/>
      <c r="AV30" s="196"/>
      <c r="AW30" s="196"/>
      <c r="AX30" s="196"/>
      <c r="AY30" s="196"/>
      <c r="AZ30" s="196"/>
      <c r="BA30" s="196"/>
      <c r="BB30" s="196"/>
      <c r="BC30" s="196"/>
      <c r="BD30" s="196"/>
      <c r="BE30" s="196"/>
      <c r="BF30" s="196"/>
      <c r="BG30" s="196"/>
      <c r="BH30" s="196"/>
      <c r="BI30" s="196"/>
      <c r="BJ30" s="196"/>
      <c r="BK30" s="196"/>
      <c r="BL30" s="196"/>
      <c r="BM30" s="196"/>
      <c r="BN30" s="196"/>
      <c r="BO30" s="196"/>
      <c r="BP30" s="196"/>
      <c r="BQ30" s="196"/>
      <c r="BR30" s="196"/>
      <c r="BS30" s="196"/>
      <c r="BT30" s="196"/>
      <c r="BU30" s="196"/>
      <c r="BV30" s="196"/>
      <c r="BW30" s="196"/>
      <c r="BX30" s="196"/>
      <c r="BY30" s="196"/>
      <c r="BZ30" s="196"/>
      <c r="CA30" s="196"/>
      <c r="CB30" s="196"/>
      <c r="CC30" s="196"/>
    </row>
    <row r="31" spans="1:81" ht="24.75" customHeight="1">
      <c r="A31" s="193">
        <v>2014</v>
      </c>
      <c r="B31" s="236">
        <f t="shared" ref="B31:B36" si="5">AVERAGE(E31, H31,K31,N31,Q31,T31,W31,Z31,AC31)</f>
        <v>44.444444444444443</v>
      </c>
      <c r="C31" s="237"/>
      <c r="D31" s="193">
        <v>2014</v>
      </c>
      <c r="E31" s="198">
        <v>50</v>
      </c>
      <c r="F31" s="199" t="s">
        <v>665</v>
      </c>
      <c r="G31" s="193">
        <v>2014</v>
      </c>
      <c r="H31" s="198">
        <v>0</v>
      </c>
      <c r="I31" s="199" t="s">
        <v>664</v>
      </c>
      <c r="J31" s="193">
        <v>2014</v>
      </c>
      <c r="K31" s="198">
        <v>50</v>
      </c>
      <c r="L31" s="199" t="s">
        <v>663</v>
      </c>
      <c r="M31" s="193">
        <v>2014</v>
      </c>
      <c r="N31" s="198">
        <v>0</v>
      </c>
      <c r="O31" s="199" t="s">
        <v>662</v>
      </c>
      <c r="P31" s="193">
        <v>2014</v>
      </c>
      <c r="Q31" s="198">
        <v>100</v>
      </c>
      <c r="R31" s="199" t="s">
        <v>1686</v>
      </c>
      <c r="S31" s="193">
        <v>2014</v>
      </c>
      <c r="T31" s="200">
        <v>100</v>
      </c>
      <c r="U31" s="199" t="s">
        <v>661</v>
      </c>
      <c r="V31" s="193">
        <v>2014</v>
      </c>
      <c r="W31" s="198">
        <v>50</v>
      </c>
      <c r="X31" s="199" t="s">
        <v>1687</v>
      </c>
      <c r="Y31" s="354">
        <v>2014</v>
      </c>
      <c r="Z31" s="198">
        <v>0</v>
      </c>
      <c r="AA31" s="199" t="s">
        <v>660</v>
      </c>
      <c r="AB31" s="354">
        <v>2014</v>
      </c>
      <c r="AC31" s="49">
        <v>50</v>
      </c>
      <c r="AD31" s="201" t="s">
        <v>1688</v>
      </c>
    </row>
    <row r="32" spans="1:81" ht="24.75" customHeight="1">
      <c r="A32" s="193">
        <v>2015</v>
      </c>
      <c r="B32" s="236">
        <f t="shared" si="5"/>
        <v>44.444444444444443</v>
      </c>
      <c r="C32" s="237"/>
      <c r="D32" s="193">
        <v>2015</v>
      </c>
      <c r="E32" s="198">
        <v>50</v>
      </c>
      <c r="F32" s="199"/>
      <c r="G32" s="193">
        <v>2015</v>
      </c>
      <c r="H32" s="198">
        <v>0</v>
      </c>
      <c r="I32" s="199"/>
      <c r="J32" s="193">
        <v>2015</v>
      </c>
      <c r="K32" s="198">
        <v>50</v>
      </c>
      <c r="L32" s="199"/>
      <c r="M32" s="193">
        <v>2015</v>
      </c>
      <c r="N32" s="198">
        <v>0</v>
      </c>
      <c r="O32" s="199"/>
      <c r="P32" s="193">
        <v>2015</v>
      </c>
      <c r="Q32" s="198">
        <v>100</v>
      </c>
      <c r="R32" s="199"/>
      <c r="S32" s="193">
        <v>2015</v>
      </c>
      <c r="T32" s="200">
        <v>100</v>
      </c>
      <c r="U32" s="199"/>
      <c r="V32" s="193">
        <v>2015</v>
      </c>
      <c r="W32" s="198">
        <v>50</v>
      </c>
      <c r="X32" s="199"/>
      <c r="Y32" s="354">
        <v>2015</v>
      </c>
      <c r="Z32" s="198">
        <v>0</v>
      </c>
      <c r="AA32" s="199"/>
      <c r="AB32" s="354">
        <v>2015</v>
      </c>
      <c r="AC32" s="49">
        <v>50</v>
      </c>
      <c r="AD32" s="201"/>
    </row>
    <row r="33" spans="1:81" ht="24.75" customHeight="1">
      <c r="A33" s="193">
        <v>2016</v>
      </c>
      <c r="B33" s="236">
        <f t="shared" si="5"/>
        <v>44.444444444444443</v>
      </c>
      <c r="C33" s="237"/>
      <c r="D33" s="193">
        <v>2016</v>
      </c>
      <c r="E33" s="198">
        <v>50</v>
      </c>
      <c r="F33" s="199"/>
      <c r="G33" s="193">
        <v>2016</v>
      </c>
      <c r="H33" s="198">
        <v>0</v>
      </c>
      <c r="I33" s="199"/>
      <c r="J33" s="193">
        <v>2016</v>
      </c>
      <c r="K33" s="198">
        <v>50</v>
      </c>
      <c r="L33" s="199"/>
      <c r="M33" s="193">
        <v>2016</v>
      </c>
      <c r="N33" s="198">
        <v>0</v>
      </c>
      <c r="O33" s="199"/>
      <c r="P33" s="193">
        <v>2016</v>
      </c>
      <c r="Q33" s="198">
        <v>100</v>
      </c>
      <c r="R33" s="199"/>
      <c r="S33" s="193">
        <v>2016</v>
      </c>
      <c r="T33" s="200">
        <v>100</v>
      </c>
      <c r="U33" s="199"/>
      <c r="V33" s="193">
        <v>2016</v>
      </c>
      <c r="W33" s="198">
        <v>50</v>
      </c>
      <c r="X33" s="199"/>
      <c r="Y33" s="354">
        <v>2016</v>
      </c>
      <c r="Z33" s="198">
        <v>0</v>
      </c>
      <c r="AA33" s="199"/>
      <c r="AB33" s="354">
        <v>2016</v>
      </c>
      <c r="AC33" s="49">
        <v>50</v>
      </c>
      <c r="AD33" s="201"/>
    </row>
    <row r="34" spans="1:81" ht="24.75" customHeight="1">
      <c r="A34" s="193">
        <v>2017</v>
      </c>
      <c r="B34" s="236">
        <f t="shared" si="5"/>
        <v>44.444444444444443</v>
      </c>
      <c r="C34" s="237"/>
      <c r="D34" s="193">
        <v>2017</v>
      </c>
      <c r="E34" s="198">
        <v>50</v>
      </c>
      <c r="F34" s="199" t="s">
        <v>659</v>
      </c>
      <c r="G34" s="193">
        <v>2017</v>
      </c>
      <c r="H34" s="198">
        <v>0</v>
      </c>
      <c r="I34" s="199"/>
      <c r="J34" s="193">
        <v>2017</v>
      </c>
      <c r="K34" s="198">
        <v>50</v>
      </c>
      <c r="L34" s="199"/>
      <c r="M34" s="193">
        <v>2017</v>
      </c>
      <c r="N34" s="198">
        <v>0</v>
      </c>
      <c r="O34" s="199" t="s">
        <v>658</v>
      </c>
      <c r="P34" s="193">
        <v>2017</v>
      </c>
      <c r="Q34" s="198">
        <v>100</v>
      </c>
      <c r="R34" s="199"/>
      <c r="S34" s="193">
        <v>2017</v>
      </c>
      <c r="T34" s="200">
        <v>100</v>
      </c>
      <c r="U34" s="199"/>
      <c r="V34" s="193">
        <v>2017</v>
      </c>
      <c r="W34" s="198">
        <v>50</v>
      </c>
      <c r="X34" s="199"/>
      <c r="Y34" s="354">
        <v>2017</v>
      </c>
      <c r="Z34" s="198">
        <v>0</v>
      </c>
      <c r="AA34" s="199"/>
      <c r="AB34" s="354">
        <v>2017</v>
      </c>
      <c r="AC34" s="49">
        <v>50</v>
      </c>
      <c r="AD34" s="201"/>
    </row>
    <row r="35" spans="1:81" ht="24.75" customHeight="1">
      <c r="A35" s="193">
        <v>2018</v>
      </c>
      <c r="B35" s="236">
        <f t="shared" si="5"/>
        <v>44.444444444444443</v>
      </c>
      <c r="C35" s="237"/>
      <c r="D35" s="193">
        <v>2018</v>
      </c>
      <c r="E35" s="198">
        <v>50</v>
      </c>
      <c r="F35" s="199"/>
      <c r="G35" s="193">
        <v>2018</v>
      </c>
      <c r="H35" s="198">
        <v>0</v>
      </c>
      <c r="I35" s="199" t="s">
        <v>657</v>
      </c>
      <c r="J35" s="193">
        <v>2018</v>
      </c>
      <c r="K35" s="198">
        <v>50</v>
      </c>
      <c r="L35" s="199" t="s">
        <v>656</v>
      </c>
      <c r="M35" s="193">
        <v>2018</v>
      </c>
      <c r="N35" s="198">
        <v>0</v>
      </c>
      <c r="O35" s="199"/>
      <c r="P35" s="193">
        <v>2018</v>
      </c>
      <c r="Q35" s="198">
        <v>100</v>
      </c>
      <c r="R35" s="199"/>
      <c r="S35" s="193">
        <v>2018</v>
      </c>
      <c r="T35" s="200">
        <v>100</v>
      </c>
      <c r="U35" s="199" t="s">
        <v>655</v>
      </c>
      <c r="V35" s="193">
        <v>2018</v>
      </c>
      <c r="W35" s="198">
        <v>50</v>
      </c>
      <c r="X35" s="199"/>
      <c r="Y35" s="354">
        <v>2018</v>
      </c>
      <c r="Z35" s="198">
        <v>0</v>
      </c>
      <c r="AA35" s="199"/>
      <c r="AB35" s="354">
        <v>2018</v>
      </c>
      <c r="AC35" s="49">
        <v>50</v>
      </c>
      <c r="AD35" s="201"/>
    </row>
    <row r="36" spans="1:81" ht="24.75" customHeight="1">
      <c r="A36" s="193">
        <v>2019</v>
      </c>
      <c r="B36" s="236">
        <f t="shared" si="5"/>
        <v>44.444444444444443</v>
      </c>
      <c r="C36" s="237"/>
      <c r="D36" s="193">
        <v>2019</v>
      </c>
      <c r="E36" s="198">
        <v>50</v>
      </c>
      <c r="F36" s="199"/>
      <c r="G36" s="193">
        <v>2019</v>
      </c>
      <c r="H36" s="198">
        <v>0</v>
      </c>
      <c r="I36" s="199"/>
      <c r="J36" s="193">
        <v>2019</v>
      </c>
      <c r="K36" s="198">
        <v>50</v>
      </c>
      <c r="L36" s="199" t="s">
        <v>1689</v>
      </c>
      <c r="M36" s="193">
        <v>2019</v>
      </c>
      <c r="N36" s="198">
        <v>0</v>
      </c>
      <c r="O36" s="199"/>
      <c r="P36" s="193">
        <v>2019</v>
      </c>
      <c r="Q36" s="198">
        <v>100</v>
      </c>
      <c r="R36" s="199"/>
      <c r="S36" s="193">
        <v>2019</v>
      </c>
      <c r="T36" s="200">
        <v>100</v>
      </c>
      <c r="U36" s="199"/>
      <c r="V36" s="193">
        <v>2019</v>
      </c>
      <c r="W36" s="198">
        <v>50</v>
      </c>
      <c r="X36" s="199" t="s">
        <v>654</v>
      </c>
      <c r="Y36" s="354">
        <v>2019</v>
      </c>
      <c r="Z36" s="198">
        <v>0</v>
      </c>
      <c r="AA36" s="199"/>
      <c r="AB36" s="354">
        <v>2019</v>
      </c>
      <c r="AC36" s="49">
        <v>50</v>
      </c>
      <c r="AD36" s="201"/>
    </row>
    <row r="37" spans="1:81" ht="24.75" customHeight="1">
      <c r="A37" s="202"/>
      <c r="B37" s="202"/>
      <c r="C37" s="202"/>
      <c r="D37" s="202"/>
      <c r="E37" s="202"/>
      <c r="F37" s="202"/>
      <c r="G37" s="202"/>
      <c r="H37" s="202"/>
      <c r="I37" s="202"/>
      <c r="J37" s="202"/>
      <c r="K37" s="202"/>
      <c r="L37" s="202"/>
      <c r="M37" s="202"/>
      <c r="N37" s="202"/>
    </row>
    <row r="38" spans="1:81" ht="24.75" customHeight="1">
      <c r="A38" s="189" t="s">
        <v>114</v>
      </c>
      <c r="B38" s="670" t="s">
        <v>255</v>
      </c>
      <c r="C38" s="670"/>
      <c r="D38" s="670"/>
      <c r="E38" s="670"/>
      <c r="F38" s="670"/>
      <c r="G38" s="670"/>
      <c r="H38" s="670"/>
      <c r="I38" s="670"/>
      <c r="J38" s="670"/>
      <c r="K38" s="670"/>
      <c r="L38" s="670"/>
      <c r="M38" s="670"/>
      <c r="N38" s="670"/>
      <c r="O38" s="670"/>
      <c r="P38" s="670"/>
      <c r="Q38" s="670"/>
      <c r="R38" s="670"/>
      <c r="S38" s="670"/>
      <c r="T38" s="670"/>
      <c r="U38" s="670"/>
      <c r="V38" s="670"/>
      <c r="W38" s="670"/>
      <c r="X38" s="670"/>
      <c r="Y38" s="670"/>
      <c r="Z38" s="670"/>
      <c r="AA38" s="670"/>
      <c r="AB38" s="670"/>
      <c r="AC38" s="670"/>
      <c r="AD38" s="670"/>
      <c r="AE38" s="670"/>
      <c r="AF38" s="670"/>
      <c r="AG38" s="670"/>
      <c r="AH38" s="670"/>
      <c r="AI38" s="670"/>
      <c r="AJ38" s="670"/>
      <c r="AK38" s="670"/>
      <c r="AL38" s="670"/>
      <c r="AM38" s="670"/>
      <c r="AN38" s="670"/>
      <c r="AO38" s="670"/>
      <c r="AP38" s="670"/>
      <c r="AQ38" s="670"/>
      <c r="AR38" s="670"/>
      <c r="AS38" s="670"/>
      <c r="AT38" s="670"/>
      <c r="AU38" s="670"/>
      <c r="AV38" s="670"/>
      <c r="AW38" s="670"/>
      <c r="AX38" s="670"/>
      <c r="AY38" s="670"/>
    </row>
    <row r="39" spans="1:81" ht="24.75" customHeight="1">
      <c r="A39" s="189" t="s">
        <v>106</v>
      </c>
      <c r="B39" s="671" t="s">
        <v>11</v>
      </c>
      <c r="C39" s="671"/>
      <c r="D39" s="189" t="s">
        <v>106</v>
      </c>
      <c r="E39" s="668" t="s">
        <v>12</v>
      </c>
      <c r="F39" s="668"/>
      <c r="G39" s="189" t="s">
        <v>106</v>
      </c>
      <c r="H39" s="668" t="s">
        <v>13</v>
      </c>
      <c r="I39" s="668"/>
      <c r="J39" s="189" t="s">
        <v>106</v>
      </c>
      <c r="K39" s="597" t="s">
        <v>14</v>
      </c>
      <c r="L39" s="597"/>
      <c r="M39" s="40" t="s">
        <v>106</v>
      </c>
      <c r="N39" s="597"/>
      <c r="O39" s="597"/>
      <c r="P39" s="40" t="s">
        <v>106</v>
      </c>
      <c r="Q39" s="597"/>
      <c r="R39" s="597"/>
      <c r="S39" s="40" t="s">
        <v>106</v>
      </c>
      <c r="T39" s="596" t="s">
        <v>17</v>
      </c>
      <c r="U39" s="596"/>
      <c r="V39" s="189" t="s">
        <v>106</v>
      </c>
      <c r="W39" s="668"/>
      <c r="X39" s="668"/>
      <c r="Y39" s="189" t="s">
        <v>106</v>
      </c>
      <c r="Z39" s="673"/>
      <c r="AA39" s="673"/>
      <c r="AB39" s="191" t="s">
        <v>106</v>
      </c>
      <c r="AC39" s="673"/>
      <c r="AD39" s="673"/>
      <c r="AE39" s="191" t="s">
        <v>106</v>
      </c>
      <c r="AF39" s="673" t="s">
        <v>21</v>
      </c>
      <c r="AG39" s="673"/>
      <c r="AH39" s="189" t="s">
        <v>106</v>
      </c>
      <c r="AI39" s="668"/>
      <c r="AJ39" s="668"/>
      <c r="AK39" s="189" t="s">
        <v>106</v>
      </c>
      <c r="AL39" s="668"/>
      <c r="AM39" s="668"/>
      <c r="AN39" s="189" t="s">
        <v>106</v>
      </c>
      <c r="AO39" s="668" t="s">
        <v>24</v>
      </c>
      <c r="AP39" s="668"/>
      <c r="AQ39" s="189" t="s">
        <v>106</v>
      </c>
      <c r="AR39" s="668" t="s">
        <v>25</v>
      </c>
      <c r="AS39" s="668"/>
      <c r="AT39" s="189" t="s">
        <v>106</v>
      </c>
      <c r="AU39" s="668" t="s">
        <v>26</v>
      </c>
      <c r="AV39" s="668"/>
      <c r="AW39" s="189" t="s">
        <v>106</v>
      </c>
      <c r="AX39" s="668" t="s">
        <v>27</v>
      </c>
      <c r="AY39" s="668"/>
    </row>
    <row r="40" spans="1:81" ht="24.75" customHeight="1">
      <c r="A40" s="189" t="s">
        <v>105</v>
      </c>
      <c r="B40" s="659"/>
      <c r="C40" s="660"/>
      <c r="D40" s="189" t="s">
        <v>105</v>
      </c>
      <c r="E40" s="661"/>
      <c r="F40" s="662"/>
      <c r="G40" s="189" t="s">
        <v>105</v>
      </c>
      <c r="H40" s="666"/>
      <c r="I40" s="666"/>
      <c r="J40" s="189" t="s">
        <v>105</v>
      </c>
      <c r="K40" s="600"/>
      <c r="L40" s="600"/>
      <c r="M40" s="40" t="s">
        <v>105</v>
      </c>
      <c r="N40" s="600" t="s">
        <v>15</v>
      </c>
      <c r="O40" s="600"/>
      <c r="P40" s="40" t="s">
        <v>105</v>
      </c>
      <c r="Q40" s="600" t="s">
        <v>16</v>
      </c>
      <c r="R40" s="600"/>
      <c r="S40" s="40" t="s">
        <v>105</v>
      </c>
      <c r="T40" s="597"/>
      <c r="U40" s="597"/>
      <c r="V40" s="189" t="s">
        <v>105</v>
      </c>
      <c r="W40" s="666" t="s">
        <v>18</v>
      </c>
      <c r="X40" s="668"/>
      <c r="Y40" s="189" t="s">
        <v>105</v>
      </c>
      <c r="Z40" s="672" t="s">
        <v>19</v>
      </c>
      <c r="AA40" s="672"/>
      <c r="AB40" s="191" t="s">
        <v>105</v>
      </c>
      <c r="AC40" s="672" t="s">
        <v>20</v>
      </c>
      <c r="AD40" s="673"/>
      <c r="AE40" s="191" t="s">
        <v>105</v>
      </c>
      <c r="AF40" s="675"/>
      <c r="AG40" s="676"/>
      <c r="AH40" s="189" t="s">
        <v>105</v>
      </c>
      <c r="AI40" s="666" t="s">
        <v>22</v>
      </c>
      <c r="AJ40" s="666"/>
      <c r="AK40" s="189" t="s">
        <v>105</v>
      </c>
      <c r="AL40" s="666" t="s">
        <v>23</v>
      </c>
      <c r="AM40" s="668"/>
      <c r="AN40" s="189" t="s">
        <v>105</v>
      </c>
      <c r="AO40" s="668"/>
      <c r="AP40" s="668"/>
      <c r="AQ40" s="189" t="s">
        <v>105</v>
      </c>
      <c r="AR40" s="661"/>
      <c r="AS40" s="662"/>
      <c r="AT40" s="189" t="s">
        <v>105</v>
      </c>
      <c r="AU40" s="661"/>
      <c r="AV40" s="662"/>
      <c r="AW40" s="189" t="s">
        <v>105</v>
      </c>
      <c r="AX40" s="661"/>
      <c r="AY40" s="662"/>
    </row>
    <row r="41" spans="1:81" ht="24.75" customHeight="1">
      <c r="A41" s="193" t="s">
        <v>92</v>
      </c>
      <c r="B41" s="667" t="s">
        <v>254</v>
      </c>
      <c r="C41" s="667"/>
      <c r="D41" s="193" t="s">
        <v>92</v>
      </c>
      <c r="E41" s="595" t="s">
        <v>253</v>
      </c>
      <c r="F41" s="595"/>
      <c r="G41" s="193" t="s">
        <v>92</v>
      </c>
      <c r="H41" s="667" t="s">
        <v>252</v>
      </c>
      <c r="I41" s="667"/>
      <c r="J41" s="193" t="s">
        <v>92</v>
      </c>
      <c r="K41" s="595" t="s">
        <v>1555</v>
      </c>
      <c r="L41" s="595"/>
      <c r="M41" s="43" t="s">
        <v>92</v>
      </c>
      <c r="N41" s="595" t="s">
        <v>1556</v>
      </c>
      <c r="O41" s="595"/>
      <c r="P41" s="43" t="s">
        <v>92</v>
      </c>
      <c r="Q41" s="595" t="s">
        <v>1557</v>
      </c>
      <c r="R41" s="595"/>
      <c r="S41" s="43" t="s">
        <v>92</v>
      </c>
      <c r="T41" s="595" t="s">
        <v>1558</v>
      </c>
      <c r="U41" s="595"/>
      <c r="V41" s="193" t="s">
        <v>92</v>
      </c>
      <c r="W41" s="667" t="s">
        <v>249</v>
      </c>
      <c r="X41" s="667"/>
      <c r="Y41" s="354" t="s">
        <v>92</v>
      </c>
      <c r="Z41" s="667" t="s">
        <v>248</v>
      </c>
      <c r="AA41" s="667"/>
      <c r="AB41" s="354" t="s">
        <v>92</v>
      </c>
      <c r="AC41" s="667" t="s">
        <v>247</v>
      </c>
      <c r="AD41" s="667"/>
      <c r="AE41" s="354" t="s">
        <v>92</v>
      </c>
      <c r="AF41" s="667" t="s">
        <v>237</v>
      </c>
      <c r="AG41" s="667"/>
      <c r="AH41" s="354" t="s">
        <v>92</v>
      </c>
      <c r="AI41" s="667" t="s">
        <v>145</v>
      </c>
      <c r="AJ41" s="667"/>
      <c r="AK41" s="354" t="s">
        <v>92</v>
      </c>
      <c r="AL41" s="667" t="s">
        <v>246</v>
      </c>
      <c r="AM41" s="667"/>
      <c r="AN41" s="354" t="s">
        <v>92</v>
      </c>
      <c r="AO41" s="667" t="s">
        <v>235</v>
      </c>
      <c r="AP41" s="667"/>
      <c r="AQ41" s="354" t="s">
        <v>92</v>
      </c>
      <c r="AR41" s="667" t="s">
        <v>245</v>
      </c>
      <c r="AS41" s="667"/>
      <c r="AT41" s="354" t="s">
        <v>92</v>
      </c>
      <c r="AU41" s="667" t="s">
        <v>244</v>
      </c>
      <c r="AV41" s="667"/>
      <c r="AW41" s="354" t="s">
        <v>92</v>
      </c>
      <c r="AX41" s="667" t="s">
        <v>243</v>
      </c>
      <c r="AY41" s="667"/>
    </row>
    <row r="42" spans="1:81" ht="24.75" customHeight="1">
      <c r="A42" s="193" t="s">
        <v>81</v>
      </c>
      <c r="B42" s="667" t="s">
        <v>90</v>
      </c>
      <c r="C42" s="667"/>
      <c r="D42" s="193" t="s">
        <v>81</v>
      </c>
      <c r="E42" s="580" t="s">
        <v>4329</v>
      </c>
      <c r="F42" s="580"/>
      <c r="G42" s="193" t="s">
        <v>81</v>
      </c>
      <c r="H42" s="665" t="s">
        <v>242</v>
      </c>
      <c r="I42" s="665"/>
      <c r="J42" s="193" t="s">
        <v>81</v>
      </c>
      <c r="K42" s="580"/>
      <c r="L42" s="580"/>
      <c r="M42" s="43" t="s">
        <v>81</v>
      </c>
      <c r="N42" s="580" t="s">
        <v>1559</v>
      </c>
      <c r="O42" s="580"/>
      <c r="P42" s="43" t="s">
        <v>81</v>
      </c>
      <c r="Q42" s="580" t="s">
        <v>1560</v>
      </c>
      <c r="R42" s="580"/>
      <c r="S42" s="43" t="s">
        <v>81</v>
      </c>
      <c r="T42" s="580"/>
      <c r="U42" s="580"/>
      <c r="V42" s="193" t="s">
        <v>81</v>
      </c>
      <c r="W42" s="665" t="s">
        <v>240</v>
      </c>
      <c r="X42" s="665"/>
      <c r="Y42" s="354" t="s">
        <v>81</v>
      </c>
      <c r="Z42" s="665" t="s">
        <v>239</v>
      </c>
      <c r="AA42" s="665"/>
      <c r="AB42" s="354" t="s">
        <v>81</v>
      </c>
      <c r="AC42" s="665" t="s">
        <v>238</v>
      </c>
      <c r="AD42" s="665"/>
      <c r="AE42" s="354" t="s">
        <v>81</v>
      </c>
      <c r="AF42" s="665" t="s">
        <v>237</v>
      </c>
      <c r="AG42" s="665"/>
      <c r="AH42" s="354" t="s">
        <v>81</v>
      </c>
      <c r="AI42" s="665" t="s">
        <v>165</v>
      </c>
      <c r="AJ42" s="665"/>
      <c r="AK42" s="354" t="s">
        <v>81</v>
      </c>
      <c r="AL42" s="665" t="s">
        <v>236</v>
      </c>
      <c r="AM42" s="665"/>
      <c r="AN42" s="354" t="s">
        <v>81</v>
      </c>
      <c r="AO42" s="665" t="s">
        <v>235</v>
      </c>
      <c r="AP42" s="665"/>
      <c r="AQ42" s="354" t="s">
        <v>81</v>
      </c>
      <c r="AR42" s="665" t="s">
        <v>234</v>
      </c>
      <c r="AS42" s="665"/>
      <c r="AT42" s="354" t="s">
        <v>81</v>
      </c>
      <c r="AU42" s="665" t="s">
        <v>233</v>
      </c>
      <c r="AV42" s="665"/>
      <c r="AW42" s="354" t="s">
        <v>81</v>
      </c>
      <c r="AX42" s="665" t="s">
        <v>232</v>
      </c>
      <c r="AY42" s="665"/>
    </row>
    <row r="43" spans="1:81" ht="24.75" customHeight="1">
      <c r="A43" s="193" t="s">
        <v>78</v>
      </c>
      <c r="B43" s="665" t="s">
        <v>79</v>
      </c>
      <c r="C43" s="665"/>
      <c r="D43" s="193" t="s">
        <v>78</v>
      </c>
      <c r="E43" s="580" t="s">
        <v>4330</v>
      </c>
      <c r="F43" s="580"/>
      <c r="G43" s="193" t="s">
        <v>78</v>
      </c>
      <c r="H43" s="665" t="s">
        <v>4331</v>
      </c>
      <c r="I43" s="665"/>
      <c r="J43" s="193" t="s">
        <v>78</v>
      </c>
      <c r="K43" s="579" t="s">
        <v>4875</v>
      </c>
      <c r="L43" s="580"/>
      <c r="M43" s="43" t="s">
        <v>78</v>
      </c>
      <c r="N43" s="580" t="s">
        <v>4332</v>
      </c>
      <c r="O43" s="580"/>
      <c r="P43" s="43" t="s">
        <v>78</v>
      </c>
      <c r="Q43" s="580" t="s">
        <v>4333</v>
      </c>
      <c r="R43" s="580"/>
      <c r="S43" s="43" t="s">
        <v>78</v>
      </c>
      <c r="T43" s="580" t="s">
        <v>4876</v>
      </c>
      <c r="U43" s="580"/>
      <c r="V43" s="193" t="s">
        <v>78</v>
      </c>
      <c r="W43" s="665" t="s">
        <v>4334</v>
      </c>
      <c r="X43" s="665"/>
      <c r="Y43" s="354" t="s">
        <v>78</v>
      </c>
      <c r="Z43" s="665" t="s">
        <v>4335</v>
      </c>
      <c r="AA43" s="665"/>
      <c r="AB43" s="354" t="s">
        <v>78</v>
      </c>
      <c r="AC43" s="665" t="s">
        <v>231</v>
      </c>
      <c r="AD43" s="665"/>
      <c r="AE43" s="354" t="s">
        <v>78</v>
      </c>
      <c r="AF43" s="665" t="s">
        <v>79</v>
      </c>
      <c r="AG43" s="665"/>
      <c r="AH43" s="354" t="s">
        <v>78</v>
      </c>
      <c r="AI43" s="665" t="s">
        <v>4336</v>
      </c>
      <c r="AJ43" s="665"/>
      <c r="AK43" s="354" t="s">
        <v>78</v>
      </c>
      <c r="AL43" s="665" t="s">
        <v>4337</v>
      </c>
      <c r="AM43" s="665"/>
      <c r="AN43" s="354" t="s">
        <v>78</v>
      </c>
      <c r="AO43" s="665" t="s">
        <v>4338</v>
      </c>
      <c r="AP43" s="665"/>
      <c r="AQ43" s="354" t="s">
        <v>78</v>
      </c>
      <c r="AR43" s="665" t="s">
        <v>4339</v>
      </c>
      <c r="AS43" s="665"/>
      <c r="AT43" s="354" t="s">
        <v>78</v>
      </c>
      <c r="AU43" s="665" t="s">
        <v>4340</v>
      </c>
      <c r="AV43" s="665"/>
      <c r="AW43" s="354" t="s">
        <v>78</v>
      </c>
      <c r="AX43" s="665" t="s">
        <v>4341</v>
      </c>
      <c r="AY43" s="665"/>
    </row>
    <row r="44" spans="1:81" ht="24.75" customHeight="1">
      <c r="A44" s="193" t="s">
        <v>0</v>
      </c>
      <c r="B44" s="193" t="s">
        <v>77</v>
      </c>
      <c r="C44" s="193" t="s">
        <v>76</v>
      </c>
      <c r="D44" s="193" t="s">
        <v>75</v>
      </c>
      <c r="E44" s="193" t="s">
        <v>74</v>
      </c>
      <c r="F44" s="194" t="s">
        <v>73</v>
      </c>
      <c r="G44" s="193" t="s">
        <v>0</v>
      </c>
      <c r="H44" s="193" t="s">
        <v>77</v>
      </c>
      <c r="I44" s="193" t="s">
        <v>229</v>
      </c>
      <c r="J44" s="193" t="s">
        <v>0</v>
      </c>
      <c r="K44" s="193" t="s">
        <v>77</v>
      </c>
      <c r="L44" s="193" t="s">
        <v>229</v>
      </c>
      <c r="M44" s="193" t="s">
        <v>0</v>
      </c>
      <c r="N44" s="193" t="s">
        <v>77</v>
      </c>
      <c r="O44" s="193" t="s">
        <v>229</v>
      </c>
      <c r="P44" s="193" t="s">
        <v>0</v>
      </c>
      <c r="Q44" s="193" t="s">
        <v>77</v>
      </c>
      <c r="R44" s="193" t="s">
        <v>229</v>
      </c>
      <c r="S44" s="193" t="s">
        <v>75</v>
      </c>
      <c r="T44" s="193" t="s">
        <v>74</v>
      </c>
      <c r="U44" s="193" t="s">
        <v>230</v>
      </c>
      <c r="V44" s="193" t="s">
        <v>75</v>
      </c>
      <c r="W44" s="193" t="s">
        <v>74</v>
      </c>
      <c r="X44" s="193" t="s">
        <v>230</v>
      </c>
      <c r="Y44" s="354" t="s">
        <v>75</v>
      </c>
      <c r="Z44" s="354" t="s">
        <v>74</v>
      </c>
      <c r="AA44" s="354" t="s">
        <v>230</v>
      </c>
      <c r="AB44" s="354" t="s">
        <v>75</v>
      </c>
      <c r="AC44" s="354" t="s">
        <v>74</v>
      </c>
      <c r="AD44" s="354" t="s">
        <v>230</v>
      </c>
      <c r="AE44" s="354" t="s">
        <v>75</v>
      </c>
      <c r="AF44" s="354" t="s">
        <v>74</v>
      </c>
      <c r="AG44" s="354" t="s">
        <v>230</v>
      </c>
      <c r="AH44" s="354" t="s">
        <v>75</v>
      </c>
      <c r="AI44" s="354" t="s">
        <v>74</v>
      </c>
      <c r="AJ44" s="354" t="s">
        <v>230</v>
      </c>
      <c r="AK44" s="354" t="s">
        <v>0</v>
      </c>
      <c r="AL44" s="354" t="s">
        <v>74</v>
      </c>
      <c r="AM44" s="354" t="s">
        <v>229</v>
      </c>
      <c r="AN44" s="354" t="s">
        <v>0</v>
      </c>
      <c r="AO44" s="354" t="s">
        <v>77</v>
      </c>
      <c r="AP44" s="354" t="s">
        <v>229</v>
      </c>
      <c r="AQ44" s="354" t="s">
        <v>0</v>
      </c>
      <c r="AR44" s="354" t="s">
        <v>77</v>
      </c>
      <c r="AS44" s="354" t="s">
        <v>229</v>
      </c>
      <c r="AT44" s="354" t="s">
        <v>0</v>
      </c>
      <c r="AU44" s="354" t="s">
        <v>77</v>
      </c>
      <c r="AV44" s="354" t="s">
        <v>229</v>
      </c>
      <c r="AW44" s="354" t="s">
        <v>0</v>
      </c>
      <c r="AX44" s="354" t="s">
        <v>77</v>
      </c>
      <c r="AY44" s="354" t="s">
        <v>229</v>
      </c>
    </row>
    <row r="45" spans="1:81" s="197" customFormat="1" ht="24.75" customHeight="1">
      <c r="A45" s="354">
        <v>2007</v>
      </c>
      <c r="B45" s="236" t="e">
        <f t="shared" ref="B45:B51" si="6">AVERAGE(E45,H45,K45,T45,AF45,AO45,AU45,AX45,AR45)</f>
        <v>#DIV/0!</v>
      </c>
      <c r="C45" s="385"/>
      <c r="D45" s="354">
        <v>2007</v>
      </c>
      <c r="E45" s="385"/>
      <c r="F45" s="385"/>
      <c r="G45" s="354">
        <v>2007</v>
      </c>
      <c r="H45" s="385"/>
      <c r="I45" s="385"/>
      <c r="J45" s="354">
        <v>2007</v>
      </c>
      <c r="K45" s="385"/>
      <c r="L45" s="385"/>
      <c r="M45" s="354">
        <v>2007</v>
      </c>
      <c r="N45" s="385"/>
      <c r="O45" s="385"/>
      <c r="P45" s="354">
        <v>2007</v>
      </c>
      <c r="Q45" s="385"/>
      <c r="R45" s="385"/>
      <c r="S45" s="354">
        <v>2007</v>
      </c>
      <c r="T45" s="385"/>
      <c r="U45" s="385"/>
      <c r="V45" s="354">
        <v>2007</v>
      </c>
      <c r="W45" s="385"/>
      <c r="X45" s="385"/>
      <c r="Y45" s="354">
        <v>2007</v>
      </c>
      <c r="Z45" s="385"/>
      <c r="AA45" s="385"/>
      <c r="AB45" s="354">
        <v>2007</v>
      </c>
      <c r="AC45" s="385"/>
      <c r="AD45" s="385"/>
      <c r="AE45" s="354">
        <v>2007</v>
      </c>
      <c r="AF45" s="248"/>
      <c r="AG45" s="385"/>
      <c r="AH45" s="354">
        <v>2007</v>
      </c>
      <c r="AI45" s="385"/>
      <c r="AJ45" s="385"/>
      <c r="AK45" s="354">
        <v>2007</v>
      </c>
      <c r="AL45" s="385"/>
      <c r="AM45" s="385"/>
      <c r="AN45" s="354">
        <v>2007</v>
      </c>
      <c r="AO45" s="385"/>
      <c r="AP45" s="385"/>
      <c r="AQ45" s="354">
        <v>2007</v>
      </c>
      <c r="AR45" s="385"/>
      <c r="AS45" s="385"/>
      <c r="AT45" s="354">
        <v>2007</v>
      </c>
      <c r="AU45" s="385"/>
      <c r="AV45" s="385"/>
      <c r="AW45" s="354">
        <v>2007</v>
      </c>
      <c r="AX45" s="385"/>
      <c r="AY45" s="385"/>
      <c r="AZ45" s="196"/>
      <c r="BA45" s="196"/>
      <c r="BB45" s="196"/>
      <c r="BC45" s="196"/>
      <c r="BD45" s="196"/>
      <c r="BE45" s="196"/>
      <c r="BF45" s="196"/>
      <c r="BG45" s="196"/>
      <c r="BH45" s="196"/>
      <c r="BI45" s="196"/>
      <c r="BJ45" s="196"/>
      <c r="BK45" s="196"/>
      <c r="BL45" s="196"/>
      <c r="BM45" s="196"/>
      <c r="BN45" s="196"/>
      <c r="BO45" s="196"/>
      <c r="BP45" s="196"/>
      <c r="BQ45" s="196"/>
      <c r="BR45" s="196"/>
      <c r="BS45" s="196"/>
      <c r="BT45" s="196"/>
      <c r="BU45" s="196"/>
      <c r="BV45" s="196"/>
      <c r="BW45" s="196"/>
      <c r="BX45" s="196"/>
      <c r="BY45" s="196"/>
      <c r="BZ45" s="196"/>
      <c r="CA45" s="196"/>
      <c r="CB45" s="196"/>
      <c r="CC45" s="196"/>
    </row>
    <row r="46" spans="1:81" s="197" customFormat="1" ht="24.75" customHeight="1">
      <c r="A46" s="354">
        <v>2008</v>
      </c>
      <c r="B46" s="236" t="e">
        <f t="shared" si="6"/>
        <v>#DIV/0!</v>
      </c>
      <c r="C46" s="385"/>
      <c r="D46" s="354">
        <v>2008</v>
      </c>
      <c r="E46" s="385"/>
      <c r="F46" s="385"/>
      <c r="G46" s="354">
        <v>2008</v>
      </c>
      <c r="H46" s="385"/>
      <c r="I46" s="385"/>
      <c r="J46" s="354">
        <v>2008</v>
      </c>
      <c r="K46" s="385"/>
      <c r="L46" s="385"/>
      <c r="M46" s="354">
        <v>2008</v>
      </c>
      <c r="N46" s="385"/>
      <c r="O46" s="385"/>
      <c r="P46" s="354">
        <v>2008</v>
      </c>
      <c r="Q46" s="385"/>
      <c r="R46" s="385"/>
      <c r="S46" s="354">
        <v>2008</v>
      </c>
      <c r="T46" s="385"/>
      <c r="U46" s="385"/>
      <c r="V46" s="354">
        <v>2008</v>
      </c>
      <c r="W46" s="385"/>
      <c r="X46" s="385"/>
      <c r="Y46" s="354">
        <v>2008</v>
      </c>
      <c r="Z46" s="385"/>
      <c r="AA46" s="385"/>
      <c r="AB46" s="354">
        <v>2008</v>
      </c>
      <c r="AC46" s="385"/>
      <c r="AD46" s="385"/>
      <c r="AE46" s="354">
        <v>2008</v>
      </c>
      <c r="AF46" s="248"/>
      <c r="AG46" s="385"/>
      <c r="AH46" s="354">
        <v>2008</v>
      </c>
      <c r="AI46" s="385"/>
      <c r="AJ46" s="385"/>
      <c r="AK46" s="354">
        <v>2008</v>
      </c>
      <c r="AL46" s="385"/>
      <c r="AM46" s="385"/>
      <c r="AN46" s="354">
        <v>2008</v>
      </c>
      <c r="AO46" s="385"/>
      <c r="AP46" s="385"/>
      <c r="AQ46" s="354">
        <v>2008</v>
      </c>
      <c r="AR46" s="385"/>
      <c r="AS46" s="385"/>
      <c r="AT46" s="354">
        <v>2008</v>
      </c>
      <c r="AU46" s="385"/>
      <c r="AV46" s="385"/>
      <c r="AW46" s="354">
        <v>2008</v>
      </c>
      <c r="AX46" s="385"/>
      <c r="AY46" s="385"/>
      <c r="AZ46" s="196"/>
      <c r="BA46" s="196"/>
      <c r="BB46" s="196"/>
      <c r="BC46" s="196"/>
      <c r="BD46" s="196"/>
      <c r="BE46" s="196"/>
      <c r="BF46" s="196"/>
      <c r="BG46" s="196"/>
      <c r="BH46" s="196"/>
      <c r="BI46" s="196"/>
      <c r="BJ46" s="196"/>
      <c r="BK46" s="196"/>
      <c r="BL46" s="196"/>
      <c r="BM46" s="196"/>
      <c r="BN46" s="196"/>
      <c r="BO46" s="196"/>
      <c r="BP46" s="196"/>
      <c r="BQ46" s="196"/>
      <c r="BR46" s="196"/>
      <c r="BS46" s="196"/>
      <c r="BT46" s="196"/>
      <c r="BU46" s="196"/>
      <c r="BV46" s="196"/>
      <c r="BW46" s="196"/>
      <c r="BX46" s="196"/>
      <c r="BY46" s="196"/>
      <c r="BZ46" s="196"/>
      <c r="CA46" s="196"/>
      <c r="CB46" s="196"/>
      <c r="CC46" s="196"/>
    </row>
    <row r="47" spans="1:81" s="197" customFormat="1" ht="24.75" customHeight="1">
      <c r="A47" s="354">
        <v>2009</v>
      </c>
      <c r="B47" s="236" t="e">
        <f t="shared" si="6"/>
        <v>#DIV/0!</v>
      </c>
      <c r="C47" s="385"/>
      <c r="D47" s="354">
        <v>2009</v>
      </c>
      <c r="E47" s="385"/>
      <c r="F47" s="385"/>
      <c r="G47" s="354">
        <v>2009</v>
      </c>
      <c r="H47" s="385"/>
      <c r="I47" s="385"/>
      <c r="J47" s="354">
        <v>2009</v>
      </c>
      <c r="K47" s="385"/>
      <c r="L47" s="385"/>
      <c r="M47" s="354">
        <v>2009</v>
      </c>
      <c r="N47" s="385"/>
      <c r="O47" s="385"/>
      <c r="P47" s="354">
        <v>2009</v>
      </c>
      <c r="Q47" s="385"/>
      <c r="R47" s="385"/>
      <c r="S47" s="354">
        <v>2009</v>
      </c>
      <c r="T47" s="385"/>
      <c r="U47" s="385"/>
      <c r="V47" s="354">
        <v>2009</v>
      </c>
      <c r="W47" s="385"/>
      <c r="X47" s="385"/>
      <c r="Y47" s="354">
        <v>2009</v>
      </c>
      <c r="Z47" s="385"/>
      <c r="AA47" s="385"/>
      <c r="AB47" s="354">
        <v>2009</v>
      </c>
      <c r="AC47" s="385"/>
      <c r="AD47" s="385"/>
      <c r="AE47" s="354">
        <v>2009</v>
      </c>
      <c r="AF47" s="248"/>
      <c r="AG47" s="385"/>
      <c r="AH47" s="354">
        <v>2009</v>
      </c>
      <c r="AI47" s="385"/>
      <c r="AJ47" s="385"/>
      <c r="AK47" s="354">
        <v>2009</v>
      </c>
      <c r="AL47" s="385"/>
      <c r="AM47" s="385"/>
      <c r="AN47" s="354">
        <v>2009</v>
      </c>
      <c r="AO47" s="385"/>
      <c r="AP47" s="385"/>
      <c r="AQ47" s="354">
        <v>2009</v>
      </c>
      <c r="AR47" s="385"/>
      <c r="AS47" s="385"/>
      <c r="AT47" s="354">
        <v>2009</v>
      </c>
      <c r="AU47" s="385"/>
      <c r="AV47" s="385"/>
      <c r="AW47" s="354">
        <v>2009</v>
      </c>
      <c r="AX47" s="385"/>
      <c r="AY47" s="385"/>
      <c r="AZ47" s="196"/>
      <c r="BA47" s="196"/>
      <c r="BB47" s="196"/>
      <c r="BC47" s="196"/>
      <c r="BD47" s="196"/>
      <c r="BE47" s="196"/>
      <c r="BF47" s="196"/>
      <c r="BG47" s="196"/>
      <c r="BH47" s="196"/>
      <c r="BI47" s="196"/>
      <c r="BJ47" s="196"/>
      <c r="BK47" s="196"/>
      <c r="BL47" s="196"/>
      <c r="BM47" s="196"/>
      <c r="BN47" s="196"/>
      <c r="BO47" s="196"/>
      <c r="BP47" s="196"/>
      <c r="BQ47" s="196"/>
      <c r="BR47" s="196"/>
      <c r="BS47" s="196"/>
      <c r="BT47" s="196"/>
      <c r="BU47" s="196"/>
      <c r="BV47" s="196"/>
      <c r="BW47" s="196"/>
      <c r="BX47" s="196"/>
      <c r="BY47" s="196"/>
      <c r="BZ47" s="196"/>
      <c r="CA47" s="196"/>
      <c r="CB47" s="196"/>
      <c r="CC47" s="196"/>
    </row>
    <row r="48" spans="1:81" s="197" customFormat="1" ht="24.75" customHeight="1">
      <c r="A48" s="354">
        <v>2010</v>
      </c>
      <c r="B48" s="236" t="e">
        <f t="shared" si="6"/>
        <v>#DIV/0!</v>
      </c>
      <c r="C48" s="385"/>
      <c r="D48" s="354">
        <v>2010</v>
      </c>
      <c r="E48" s="385"/>
      <c r="F48" s="385"/>
      <c r="G48" s="354">
        <v>2010</v>
      </c>
      <c r="H48" s="385"/>
      <c r="I48" s="385"/>
      <c r="J48" s="354">
        <v>2010</v>
      </c>
      <c r="K48" s="385"/>
      <c r="L48" s="385"/>
      <c r="M48" s="354">
        <v>2010</v>
      </c>
      <c r="N48" s="385"/>
      <c r="O48" s="385"/>
      <c r="P48" s="354">
        <v>2010</v>
      </c>
      <c r="Q48" s="385"/>
      <c r="R48" s="385"/>
      <c r="S48" s="354">
        <v>2010</v>
      </c>
      <c r="T48" s="385"/>
      <c r="U48" s="385"/>
      <c r="V48" s="354">
        <v>2010</v>
      </c>
      <c r="W48" s="385"/>
      <c r="X48" s="385"/>
      <c r="Y48" s="354">
        <v>2010</v>
      </c>
      <c r="Z48" s="385"/>
      <c r="AA48" s="385"/>
      <c r="AB48" s="354">
        <v>2010</v>
      </c>
      <c r="AC48" s="385"/>
      <c r="AD48" s="385"/>
      <c r="AE48" s="354">
        <v>2010</v>
      </c>
      <c r="AF48" s="248"/>
      <c r="AG48" s="385"/>
      <c r="AH48" s="354">
        <v>2010</v>
      </c>
      <c r="AI48" s="385"/>
      <c r="AJ48" s="385"/>
      <c r="AK48" s="354">
        <v>2010</v>
      </c>
      <c r="AL48" s="385"/>
      <c r="AM48" s="385"/>
      <c r="AN48" s="354">
        <v>2010</v>
      </c>
      <c r="AO48" s="385"/>
      <c r="AP48" s="385"/>
      <c r="AQ48" s="354">
        <v>2010</v>
      </c>
      <c r="AR48" s="385"/>
      <c r="AS48" s="385"/>
      <c r="AT48" s="354">
        <v>2010</v>
      </c>
      <c r="AU48" s="385"/>
      <c r="AV48" s="385"/>
      <c r="AW48" s="354">
        <v>2010</v>
      </c>
      <c r="AX48" s="385"/>
      <c r="AY48" s="385"/>
      <c r="AZ48" s="196"/>
      <c r="BA48" s="196"/>
      <c r="BB48" s="196"/>
      <c r="BC48" s="196"/>
      <c r="BD48" s="196"/>
      <c r="BE48" s="196"/>
      <c r="BF48" s="196"/>
      <c r="BG48" s="196"/>
      <c r="BH48" s="196"/>
      <c r="BI48" s="196"/>
      <c r="BJ48" s="196"/>
      <c r="BK48" s="196"/>
      <c r="BL48" s="196"/>
      <c r="BM48" s="196"/>
      <c r="BN48" s="196"/>
      <c r="BO48" s="196"/>
      <c r="BP48" s="196"/>
      <c r="BQ48" s="196"/>
      <c r="BR48" s="196"/>
      <c r="BS48" s="196"/>
      <c r="BT48" s="196"/>
      <c r="BU48" s="196"/>
      <c r="BV48" s="196"/>
      <c r="BW48" s="196"/>
      <c r="BX48" s="196"/>
      <c r="BY48" s="196"/>
      <c r="BZ48" s="196"/>
      <c r="CA48" s="196"/>
      <c r="CB48" s="196"/>
      <c r="CC48" s="196"/>
    </row>
    <row r="49" spans="1:81" s="197" customFormat="1" ht="24.75" customHeight="1">
      <c r="A49" s="354">
        <v>2011</v>
      </c>
      <c r="B49" s="236" t="e">
        <f t="shared" si="6"/>
        <v>#DIV/0!</v>
      </c>
      <c r="C49" s="385"/>
      <c r="D49" s="354">
        <v>2011</v>
      </c>
      <c r="E49" s="385"/>
      <c r="F49" s="385"/>
      <c r="G49" s="354">
        <v>2011</v>
      </c>
      <c r="H49" s="385"/>
      <c r="I49" s="385"/>
      <c r="J49" s="354">
        <v>2011</v>
      </c>
      <c r="K49" s="385"/>
      <c r="L49" s="385"/>
      <c r="M49" s="354">
        <v>2011</v>
      </c>
      <c r="N49" s="385"/>
      <c r="O49" s="385"/>
      <c r="P49" s="354">
        <v>2011</v>
      </c>
      <c r="Q49" s="385"/>
      <c r="R49" s="385"/>
      <c r="S49" s="354">
        <v>2011</v>
      </c>
      <c r="T49" s="385"/>
      <c r="U49" s="385"/>
      <c r="V49" s="354">
        <v>2011</v>
      </c>
      <c r="W49" s="385"/>
      <c r="X49" s="385"/>
      <c r="Y49" s="354">
        <v>2011</v>
      </c>
      <c r="Z49" s="385"/>
      <c r="AA49" s="385"/>
      <c r="AB49" s="354">
        <v>2011</v>
      </c>
      <c r="AC49" s="385"/>
      <c r="AD49" s="385"/>
      <c r="AE49" s="354">
        <v>2011</v>
      </c>
      <c r="AF49" s="248"/>
      <c r="AG49" s="385"/>
      <c r="AH49" s="354">
        <v>2011</v>
      </c>
      <c r="AI49" s="385"/>
      <c r="AJ49" s="385"/>
      <c r="AK49" s="354">
        <v>2011</v>
      </c>
      <c r="AL49" s="385"/>
      <c r="AM49" s="385"/>
      <c r="AN49" s="354">
        <v>2011</v>
      </c>
      <c r="AO49" s="385"/>
      <c r="AP49" s="385"/>
      <c r="AQ49" s="354">
        <v>2011</v>
      </c>
      <c r="AR49" s="385"/>
      <c r="AS49" s="385"/>
      <c r="AT49" s="354">
        <v>2011</v>
      </c>
      <c r="AU49" s="385"/>
      <c r="AV49" s="385"/>
      <c r="AW49" s="354">
        <v>2011</v>
      </c>
      <c r="AX49" s="385"/>
      <c r="AY49" s="385"/>
      <c r="AZ49" s="196"/>
      <c r="BA49" s="196"/>
      <c r="BB49" s="196"/>
      <c r="BC49" s="196"/>
      <c r="BD49" s="196"/>
      <c r="BE49" s="196"/>
      <c r="BF49" s="196"/>
      <c r="BG49" s="196"/>
      <c r="BH49" s="196"/>
      <c r="BI49" s="196"/>
      <c r="BJ49" s="196"/>
      <c r="BK49" s="196"/>
      <c r="BL49" s="196"/>
      <c r="BM49" s="196"/>
      <c r="BN49" s="196"/>
      <c r="BO49" s="196"/>
      <c r="BP49" s="196"/>
      <c r="BQ49" s="196"/>
      <c r="BR49" s="196"/>
      <c r="BS49" s="196"/>
      <c r="BT49" s="196"/>
      <c r="BU49" s="196"/>
      <c r="BV49" s="196"/>
      <c r="BW49" s="196"/>
      <c r="BX49" s="196"/>
      <c r="BY49" s="196"/>
      <c r="BZ49" s="196"/>
      <c r="CA49" s="196"/>
      <c r="CB49" s="196"/>
      <c r="CC49" s="196"/>
    </row>
    <row r="50" spans="1:81" s="197" customFormat="1" ht="24.75" customHeight="1">
      <c r="A50" s="354">
        <v>2012</v>
      </c>
      <c r="B50" s="236" t="e">
        <f t="shared" si="6"/>
        <v>#DIV/0!</v>
      </c>
      <c r="C50" s="385"/>
      <c r="D50" s="354">
        <v>2012</v>
      </c>
      <c r="E50" s="385"/>
      <c r="F50" s="385"/>
      <c r="G50" s="354">
        <v>2012</v>
      </c>
      <c r="H50" s="385"/>
      <c r="I50" s="385"/>
      <c r="J50" s="354">
        <v>2012</v>
      </c>
      <c r="K50" s="385"/>
      <c r="L50" s="385"/>
      <c r="M50" s="354">
        <v>2012</v>
      </c>
      <c r="N50" s="385"/>
      <c r="O50" s="385"/>
      <c r="P50" s="354">
        <v>2012</v>
      </c>
      <c r="Q50" s="385"/>
      <c r="R50" s="385"/>
      <c r="S50" s="354">
        <v>2012</v>
      </c>
      <c r="T50" s="385"/>
      <c r="U50" s="385"/>
      <c r="V50" s="354">
        <v>2012</v>
      </c>
      <c r="W50" s="385"/>
      <c r="X50" s="385"/>
      <c r="Y50" s="354">
        <v>2012</v>
      </c>
      <c r="Z50" s="385"/>
      <c r="AA50" s="385"/>
      <c r="AB50" s="354">
        <v>2012</v>
      </c>
      <c r="AC50" s="385"/>
      <c r="AD50" s="385"/>
      <c r="AE50" s="354">
        <v>2012</v>
      </c>
      <c r="AF50" s="248"/>
      <c r="AG50" s="385"/>
      <c r="AH50" s="354">
        <v>2012</v>
      </c>
      <c r="AI50" s="385"/>
      <c r="AJ50" s="385"/>
      <c r="AK50" s="354">
        <v>2012</v>
      </c>
      <c r="AL50" s="385"/>
      <c r="AM50" s="385"/>
      <c r="AN50" s="354">
        <v>2012</v>
      </c>
      <c r="AO50" s="385"/>
      <c r="AP50" s="385"/>
      <c r="AQ50" s="354">
        <v>2012</v>
      </c>
      <c r="AR50" s="385"/>
      <c r="AS50" s="385"/>
      <c r="AT50" s="354">
        <v>2012</v>
      </c>
      <c r="AU50" s="385"/>
      <c r="AV50" s="385"/>
      <c r="AW50" s="354">
        <v>2012</v>
      </c>
      <c r="AX50" s="385"/>
      <c r="AY50" s="385"/>
      <c r="AZ50" s="196"/>
      <c r="BA50" s="196"/>
      <c r="BB50" s="196"/>
      <c r="BC50" s="196"/>
      <c r="BD50" s="196"/>
      <c r="BE50" s="196"/>
      <c r="BF50" s="196"/>
      <c r="BG50" s="196"/>
      <c r="BH50" s="196"/>
      <c r="BI50" s="196"/>
      <c r="BJ50" s="196"/>
      <c r="BK50" s="196"/>
      <c r="BL50" s="196"/>
      <c r="BM50" s="196"/>
      <c r="BN50" s="196"/>
      <c r="BO50" s="196"/>
      <c r="BP50" s="196"/>
      <c r="BQ50" s="196"/>
      <c r="BR50" s="196"/>
      <c r="BS50" s="196"/>
      <c r="BT50" s="196"/>
      <c r="BU50" s="196"/>
      <c r="BV50" s="196"/>
      <c r="BW50" s="196"/>
      <c r="BX50" s="196"/>
      <c r="BY50" s="196"/>
      <c r="BZ50" s="196"/>
      <c r="CA50" s="196"/>
      <c r="CB50" s="196"/>
      <c r="CC50" s="196"/>
    </row>
    <row r="51" spans="1:81" s="197" customFormat="1" ht="24.75" customHeight="1">
      <c r="A51" s="354">
        <v>2013</v>
      </c>
      <c r="B51" s="236" t="e">
        <f t="shared" si="6"/>
        <v>#DIV/0!</v>
      </c>
      <c r="C51" s="385"/>
      <c r="D51" s="354">
        <v>2013</v>
      </c>
      <c r="E51" s="385"/>
      <c r="F51" s="385"/>
      <c r="G51" s="354">
        <v>2013</v>
      </c>
      <c r="H51" s="385"/>
      <c r="I51" s="385"/>
      <c r="J51" s="354">
        <v>2013</v>
      </c>
      <c r="K51" s="385"/>
      <c r="L51" s="385"/>
      <c r="M51" s="354">
        <v>2013</v>
      </c>
      <c r="N51" s="385"/>
      <c r="O51" s="385"/>
      <c r="P51" s="354">
        <v>2013</v>
      </c>
      <c r="Q51" s="385"/>
      <c r="R51" s="385"/>
      <c r="S51" s="354">
        <v>2013</v>
      </c>
      <c r="T51" s="385"/>
      <c r="U51" s="385"/>
      <c r="V51" s="354">
        <v>2013</v>
      </c>
      <c r="W51" s="385"/>
      <c r="X51" s="385"/>
      <c r="Y51" s="354">
        <v>2013</v>
      </c>
      <c r="Z51" s="385"/>
      <c r="AA51" s="385"/>
      <c r="AB51" s="354">
        <v>2013</v>
      </c>
      <c r="AC51" s="385"/>
      <c r="AD51" s="385"/>
      <c r="AE51" s="354">
        <v>2013</v>
      </c>
      <c r="AF51" s="248"/>
      <c r="AG51" s="385"/>
      <c r="AH51" s="354">
        <v>2013</v>
      </c>
      <c r="AI51" s="385"/>
      <c r="AJ51" s="385"/>
      <c r="AK51" s="354">
        <v>2013</v>
      </c>
      <c r="AL51" s="385"/>
      <c r="AM51" s="385"/>
      <c r="AN51" s="354">
        <v>2013</v>
      </c>
      <c r="AO51" s="385"/>
      <c r="AP51" s="385"/>
      <c r="AQ51" s="354">
        <v>2013</v>
      </c>
      <c r="AR51" s="385"/>
      <c r="AS51" s="385"/>
      <c r="AT51" s="354">
        <v>2013</v>
      </c>
      <c r="AU51" s="385"/>
      <c r="AV51" s="385"/>
      <c r="AW51" s="354">
        <v>2013</v>
      </c>
      <c r="AX51" s="385"/>
      <c r="AY51" s="385"/>
      <c r="AZ51" s="196"/>
      <c r="BA51" s="196"/>
      <c r="BB51" s="196"/>
      <c r="BC51" s="196"/>
      <c r="BD51" s="196"/>
      <c r="BE51" s="196"/>
      <c r="BF51" s="196"/>
      <c r="BG51" s="196"/>
      <c r="BH51" s="196"/>
      <c r="BI51" s="196"/>
      <c r="BJ51" s="196"/>
      <c r="BK51" s="196"/>
      <c r="BL51" s="196"/>
      <c r="BM51" s="196"/>
      <c r="BN51" s="196"/>
      <c r="BO51" s="196"/>
      <c r="BP51" s="196"/>
      <c r="BQ51" s="196"/>
      <c r="BR51" s="196"/>
      <c r="BS51" s="196"/>
      <c r="BT51" s="196"/>
      <c r="BU51" s="196"/>
      <c r="BV51" s="196"/>
      <c r="BW51" s="196"/>
      <c r="BX51" s="196"/>
      <c r="BY51" s="196"/>
      <c r="BZ51" s="196"/>
      <c r="CA51" s="196"/>
      <c r="CB51" s="196"/>
      <c r="CC51" s="196"/>
    </row>
    <row r="52" spans="1:81" ht="24.75" customHeight="1">
      <c r="A52" s="193">
        <v>2014</v>
      </c>
      <c r="B52" s="236">
        <f t="shared" ref="B52:B57" si="7">AVERAGE(E52,H52,K52,T52,AF52,AO52,AU52,AX52,AR52)</f>
        <v>50</v>
      </c>
      <c r="C52" s="237"/>
      <c r="D52" s="193">
        <v>2014</v>
      </c>
      <c r="E52" s="49">
        <v>0</v>
      </c>
      <c r="F52" s="199" t="s">
        <v>1690</v>
      </c>
      <c r="G52" s="193">
        <v>2014</v>
      </c>
      <c r="H52" s="198">
        <v>100</v>
      </c>
      <c r="I52" s="199" t="s">
        <v>653</v>
      </c>
      <c r="J52" s="193">
        <v>2014</v>
      </c>
      <c r="K52" s="198">
        <v>100</v>
      </c>
      <c r="L52" s="199"/>
      <c r="M52" s="193">
        <v>2014</v>
      </c>
      <c r="N52" s="198">
        <v>100</v>
      </c>
      <c r="O52" s="199" t="s">
        <v>329</v>
      </c>
      <c r="P52" s="193">
        <v>2014</v>
      </c>
      <c r="Q52" s="198">
        <v>100</v>
      </c>
      <c r="R52" s="199" t="s">
        <v>329</v>
      </c>
      <c r="S52" s="193">
        <v>2014</v>
      </c>
      <c r="T52" s="198">
        <v>100</v>
      </c>
      <c r="U52" s="199"/>
      <c r="V52" s="193">
        <v>2014</v>
      </c>
      <c r="W52" s="198">
        <v>100</v>
      </c>
      <c r="X52" s="199" t="s">
        <v>652</v>
      </c>
      <c r="Y52" s="354">
        <v>2014</v>
      </c>
      <c r="Z52" s="198">
        <v>100</v>
      </c>
      <c r="AA52" s="199"/>
      <c r="AB52" s="354">
        <v>2014</v>
      </c>
      <c r="AC52" s="198">
        <v>100</v>
      </c>
      <c r="AD52" s="199"/>
      <c r="AE52" s="354">
        <v>2014</v>
      </c>
      <c r="AF52" s="248">
        <f>0.67*AI52+0.33*AL52</f>
        <v>100</v>
      </c>
      <c r="AG52" s="199"/>
      <c r="AH52" s="354">
        <v>2014</v>
      </c>
      <c r="AI52" s="198">
        <v>100</v>
      </c>
      <c r="AJ52" s="199" t="s">
        <v>651</v>
      </c>
      <c r="AK52" s="354">
        <v>2014</v>
      </c>
      <c r="AL52" s="198">
        <v>100</v>
      </c>
      <c r="AM52" s="199"/>
      <c r="AN52" s="354">
        <v>2014</v>
      </c>
      <c r="AO52" s="198">
        <v>50</v>
      </c>
      <c r="AP52" s="199" t="s">
        <v>650</v>
      </c>
      <c r="AQ52" s="354">
        <v>2014</v>
      </c>
      <c r="AR52" s="198">
        <v>0</v>
      </c>
      <c r="AS52" s="199" t="s">
        <v>649</v>
      </c>
      <c r="AT52" s="354">
        <v>2014</v>
      </c>
      <c r="AU52" s="198">
        <v>0</v>
      </c>
      <c r="AV52" s="199" t="s">
        <v>648</v>
      </c>
      <c r="AW52" s="354">
        <v>2014</v>
      </c>
      <c r="AX52" s="198">
        <v>0</v>
      </c>
      <c r="AY52" s="201" t="s">
        <v>647</v>
      </c>
    </row>
    <row r="53" spans="1:81" ht="24.75" customHeight="1">
      <c r="A53" s="193">
        <v>2015</v>
      </c>
      <c r="B53" s="236">
        <f t="shared" si="7"/>
        <v>50</v>
      </c>
      <c r="C53" s="236"/>
      <c r="D53" s="193">
        <v>2015</v>
      </c>
      <c r="E53" s="49">
        <v>0</v>
      </c>
      <c r="F53" s="199"/>
      <c r="G53" s="193">
        <v>2015</v>
      </c>
      <c r="H53" s="198">
        <v>100</v>
      </c>
      <c r="I53" s="199"/>
      <c r="J53" s="193">
        <v>2015</v>
      </c>
      <c r="K53" s="198">
        <v>100</v>
      </c>
      <c r="L53" s="199"/>
      <c r="M53" s="193">
        <v>2015</v>
      </c>
      <c r="N53" s="198">
        <v>100</v>
      </c>
      <c r="O53" s="199"/>
      <c r="P53" s="193">
        <v>2015</v>
      </c>
      <c r="Q53" s="198">
        <v>100</v>
      </c>
      <c r="R53" s="199"/>
      <c r="S53" s="193">
        <v>2015</v>
      </c>
      <c r="T53" s="198">
        <v>100</v>
      </c>
      <c r="U53" s="199"/>
      <c r="V53" s="193">
        <v>2015</v>
      </c>
      <c r="W53" s="198">
        <v>100</v>
      </c>
      <c r="X53" s="199"/>
      <c r="Y53" s="354">
        <v>2015</v>
      </c>
      <c r="Z53" s="198">
        <v>100</v>
      </c>
      <c r="AA53" s="199"/>
      <c r="AB53" s="354">
        <v>2015</v>
      </c>
      <c r="AC53" s="198">
        <v>100</v>
      </c>
      <c r="AD53" s="199"/>
      <c r="AE53" s="354">
        <v>2015</v>
      </c>
      <c r="AF53" s="248">
        <f t="shared" ref="AF53:AF57" si="8">0.67*AI53+0.33*AL53</f>
        <v>100</v>
      </c>
      <c r="AG53" s="199"/>
      <c r="AH53" s="354">
        <v>2015</v>
      </c>
      <c r="AI53" s="198">
        <v>100</v>
      </c>
      <c r="AJ53" s="199"/>
      <c r="AK53" s="354">
        <v>2015</v>
      </c>
      <c r="AL53" s="198">
        <v>100</v>
      </c>
      <c r="AM53" s="199"/>
      <c r="AN53" s="354">
        <v>2015</v>
      </c>
      <c r="AO53" s="198">
        <v>50</v>
      </c>
      <c r="AP53" s="199"/>
      <c r="AQ53" s="354">
        <v>2015</v>
      </c>
      <c r="AR53" s="198">
        <v>0</v>
      </c>
      <c r="AS53" s="199"/>
      <c r="AT53" s="354">
        <v>2015</v>
      </c>
      <c r="AU53" s="198">
        <v>0</v>
      </c>
      <c r="AV53" s="199"/>
      <c r="AW53" s="354">
        <v>2015</v>
      </c>
      <c r="AX53" s="198">
        <v>0</v>
      </c>
      <c r="AY53" s="201"/>
    </row>
    <row r="54" spans="1:81" ht="24.75" customHeight="1">
      <c r="A54" s="193">
        <v>2016</v>
      </c>
      <c r="B54" s="236">
        <f t="shared" si="7"/>
        <v>50</v>
      </c>
      <c r="C54" s="236"/>
      <c r="D54" s="193">
        <v>2016</v>
      </c>
      <c r="E54" s="49">
        <v>0</v>
      </c>
      <c r="F54" s="199"/>
      <c r="G54" s="193">
        <v>2016</v>
      </c>
      <c r="H54" s="198">
        <v>100</v>
      </c>
      <c r="I54" s="199"/>
      <c r="J54" s="193">
        <v>2016</v>
      </c>
      <c r="K54" s="198">
        <v>100</v>
      </c>
      <c r="L54" s="199"/>
      <c r="M54" s="193">
        <v>2016</v>
      </c>
      <c r="N54" s="198">
        <v>100</v>
      </c>
      <c r="O54" s="199"/>
      <c r="P54" s="193">
        <v>2016</v>
      </c>
      <c r="Q54" s="198">
        <v>100</v>
      </c>
      <c r="R54" s="199"/>
      <c r="S54" s="193">
        <v>2016</v>
      </c>
      <c r="T54" s="198">
        <v>100</v>
      </c>
      <c r="U54" s="199"/>
      <c r="V54" s="193">
        <v>2016</v>
      </c>
      <c r="W54" s="198">
        <v>100</v>
      </c>
      <c r="X54" s="199"/>
      <c r="Y54" s="354">
        <v>2016</v>
      </c>
      <c r="Z54" s="198">
        <v>100</v>
      </c>
      <c r="AA54" s="199"/>
      <c r="AB54" s="354">
        <v>2016</v>
      </c>
      <c r="AC54" s="198">
        <v>100</v>
      </c>
      <c r="AD54" s="199"/>
      <c r="AE54" s="354">
        <v>2016</v>
      </c>
      <c r="AF54" s="248">
        <f t="shared" si="8"/>
        <v>100</v>
      </c>
      <c r="AG54" s="199"/>
      <c r="AH54" s="354">
        <v>2016</v>
      </c>
      <c r="AI54" s="198">
        <v>100</v>
      </c>
      <c r="AJ54" s="199"/>
      <c r="AK54" s="354">
        <v>2016</v>
      </c>
      <c r="AL54" s="198">
        <v>100</v>
      </c>
      <c r="AM54" s="199"/>
      <c r="AN54" s="354">
        <v>2016</v>
      </c>
      <c r="AO54" s="198">
        <v>50</v>
      </c>
      <c r="AP54" s="199"/>
      <c r="AQ54" s="354">
        <v>2016</v>
      </c>
      <c r="AR54" s="198">
        <v>0</v>
      </c>
      <c r="AS54" s="199"/>
      <c r="AT54" s="354">
        <v>2016</v>
      </c>
      <c r="AU54" s="198">
        <v>0</v>
      </c>
      <c r="AV54" s="199"/>
      <c r="AW54" s="354">
        <v>2016</v>
      </c>
      <c r="AX54" s="198">
        <v>0</v>
      </c>
      <c r="AY54" s="201"/>
    </row>
    <row r="55" spans="1:81" ht="24.75" customHeight="1">
      <c r="A55" s="193">
        <v>2017</v>
      </c>
      <c r="B55" s="236">
        <f t="shared" si="7"/>
        <v>50</v>
      </c>
      <c r="C55" s="236"/>
      <c r="D55" s="193">
        <v>2017</v>
      </c>
      <c r="E55" s="49">
        <v>0</v>
      </c>
      <c r="F55" s="199"/>
      <c r="G55" s="193">
        <v>2017</v>
      </c>
      <c r="H55" s="198">
        <v>100</v>
      </c>
      <c r="I55" s="199"/>
      <c r="J55" s="193">
        <v>2017</v>
      </c>
      <c r="K55" s="198">
        <v>100</v>
      </c>
      <c r="L55" s="199"/>
      <c r="M55" s="193">
        <v>2017</v>
      </c>
      <c r="N55" s="198">
        <v>100</v>
      </c>
      <c r="O55" s="199"/>
      <c r="P55" s="193">
        <v>2017</v>
      </c>
      <c r="Q55" s="198">
        <v>100</v>
      </c>
      <c r="R55" s="199"/>
      <c r="S55" s="193">
        <v>2017</v>
      </c>
      <c r="T55" s="198">
        <v>100</v>
      </c>
      <c r="U55" s="199"/>
      <c r="V55" s="193">
        <v>2017</v>
      </c>
      <c r="W55" s="198">
        <v>100</v>
      </c>
      <c r="X55" s="199"/>
      <c r="Y55" s="354">
        <v>2017</v>
      </c>
      <c r="Z55" s="198">
        <v>100</v>
      </c>
      <c r="AA55" s="199"/>
      <c r="AB55" s="354">
        <v>2017</v>
      </c>
      <c r="AC55" s="198">
        <v>100</v>
      </c>
      <c r="AD55" s="199"/>
      <c r="AE55" s="354">
        <v>2017</v>
      </c>
      <c r="AF55" s="248">
        <f t="shared" si="8"/>
        <v>100</v>
      </c>
      <c r="AG55" s="199"/>
      <c r="AH55" s="354">
        <v>2017</v>
      </c>
      <c r="AI55" s="198">
        <v>100</v>
      </c>
      <c r="AJ55" s="199"/>
      <c r="AK55" s="354">
        <v>2017</v>
      </c>
      <c r="AL55" s="198">
        <v>100</v>
      </c>
      <c r="AM55" s="199"/>
      <c r="AN55" s="354">
        <v>2017</v>
      </c>
      <c r="AO55" s="198">
        <v>50</v>
      </c>
      <c r="AP55" s="199"/>
      <c r="AQ55" s="354">
        <v>2017</v>
      </c>
      <c r="AR55" s="198">
        <v>0</v>
      </c>
      <c r="AS55" s="199"/>
      <c r="AT55" s="354">
        <v>2017</v>
      </c>
      <c r="AU55" s="198">
        <v>0</v>
      </c>
      <c r="AV55" s="199"/>
      <c r="AW55" s="354">
        <v>2017</v>
      </c>
      <c r="AX55" s="198">
        <v>0</v>
      </c>
      <c r="AY55" s="201"/>
    </row>
    <row r="56" spans="1:81" ht="24.75" customHeight="1">
      <c r="A56" s="193">
        <v>2018</v>
      </c>
      <c r="B56" s="236">
        <f t="shared" si="7"/>
        <v>50</v>
      </c>
      <c r="C56" s="236"/>
      <c r="D56" s="193">
        <v>2018</v>
      </c>
      <c r="E56" s="49">
        <v>0</v>
      </c>
      <c r="F56" s="199"/>
      <c r="G56" s="193">
        <v>2018</v>
      </c>
      <c r="H56" s="198">
        <v>100</v>
      </c>
      <c r="I56" s="199"/>
      <c r="J56" s="193">
        <v>2018</v>
      </c>
      <c r="K56" s="198">
        <v>100</v>
      </c>
      <c r="L56" s="199"/>
      <c r="M56" s="193">
        <v>2018</v>
      </c>
      <c r="N56" s="198">
        <v>100</v>
      </c>
      <c r="O56" s="199"/>
      <c r="P56" s="193">
        <v>2018</v>
      </c>
      <c r="Q56" s="198">
        <v>100</v>
      </c>
      <c r="R56" s="199"/>
      <c r="S56" s="193">
        <v>2018</v>
      </c>
      <c r="T56" s="198">
        <v>100</v>
      </c>
      <c r="U56" s="199"/>
      <c r="V56" s="193">
        <v>2018</v>
      </c>
      <c r="W56" s="198">
        <v>100</v>
      </c>
      <c r="X56" s="199"/>
      <c r="Y56" s="354">
        <v>2018</v>
      </c>
      <c r="Z56" s="198">
        <v>100</v>
      </c>
      <c r="AA56" s="199"/>
      <c r="AB56" s="354">
        <v>2018</v>
      </c>
      <c r="AC56" s="198">
        <v>100</v>
      </c>
      <c r="AD56" s="199"/>
      <c r="AE56" s="354">
        <v>2018</v>
      </c>
      <c r="AF56" s="248">
        <f t="shared" si="8"/>
        <v>100</v>
      </c>
      <c r="AG56" s="199"/>
      <c r="AH56" s="354">
        <v>2018</v>
      </c>
      <c r="AI56" s="198">
        <v>100</v>
      </c>
      <c r="AJ56" s="199"/>
      <c r="AK56" s="354">
        <v>2018</v>
      </c>
      <c r="AL56" s="198">
        <v>100</v>
      </c>
      <c r="AM56" s="199"/>
      <c r="AN56" s="354">
        <v>2018</v>
      </c>
      <c r="AO56" s="198">
        <v>50</v>
      </c>
      <c r="AP56" s="199"/>
      <c r="AQ56" s="354">
        <v>2018</v>
      </c>
      <c r="AR56" s="198">
        <v>0</v>
      </c>
      <c r="AS56" s="199"/>
      <c r="AT56" s="354">
        <v>2018</v>
      </c>
      <c r="AU56" s="198">
        <v>0</v>
      </c>
      <c r="AV56" s="199"/>
      <c r="AW56" s="354">
        <v>2018</v>
      </c>
      <c r="AX56" s="198">
        <v>0</v>
      </c>
      <c r="AY56" s="201"/>
    </row>
    <row r="57" spans="1:81" ht="24.75" customHeight="1">
      <c r="A57" s="193">
        <v>2019</v>
      </c>
      <c r="B57" s="236">
        <f t="shared" si="7"/>
        <v>55.555555555555557</v>
      </c>
      <c r="C57" s="236"/>
      <c r="D57" s="193">
        <v>2019</v>
      </c>
      <c r="E57" s="49">
        <v>0</v>
      </c>
      <c r="F57" s="199"/>
      <c r="G57" s="193">
        <v>2019</v>
      </c>
      <c r="H57" s="198">
        <v>100</v>
      </c>
      <c r="I57" s="199"/>
      <c r="J57" s="193">
        <v>2019</v>
      </c>
      <c r="K57" s="200">
        <v>100</v>
      </c>
      <c r="L57" s="199"/>
      <c r="M57" s="193">
        <v>2019</v>
      </c>
      <c r="N57" s="198">
        <v>100</v>
      </c>
      <c r="O57" s="199"/>
      <c r="P57" s="193">
        <v>2019</v>
      </c>
      <c r="Q57" s="198">
        <v>100</v>
      </c>
      <c r="R57" s="199"/>
      <c r="S57" s="193">
        <v>2019</v>
      </c>
      <c r="T57" s="198">
        <v>100</v>
      </c>
      <c r="U57" s="199"/>
      <c r="V57" s="193">
        <v>2019</v>
      </c>
      <c r="W57" s="198">
        <v>100</v>
      </c>
      <c r="X57" s="199"/>
      <c r="Y57" s="354">
        <v>2019</v>
      </c>
      <c r="Z57" s="198">
        <v>100</v>
      </c>
      <c r="AA57" s="199"/>
      <c r="AB57" s="354">
        <v>2019</v>
      </c>
      <c r="AC57" s="198">
        <v>100</v>
      </c>
      <c r="AD57" s="199"/>
      <c r="AE57" s="354">
        <v>2019</v>
      </c>
      <c r="AF57" s="248">
        <f t="shared" si="8"/>
        <v>100</v>
      </c>
      <c r="AG57" s="199"/>
      <c r="AH57" s="354">
        <v>2019</v>
      </c>
      <c r="AI57" s="198">
        <v>100</v>
      </c>
      <c r="AJ57" s="199"/>
      <c r="AK57" s="354">
        <v>2019</v>
      </c>
      <c r="AL57" s="198">
        <v>100</v>
      </c>
      <c r="AM57" s="199"/>
      <c r="AN57" s="354">
        <v>2019</v>
      </c>
      <c r="AO57" s="200">
        <v>100</v>
      </c>
      <c r="AP57" s="199" t="s">
        <v>646</v>
      </c>
      <c r="AQ57" s="354">
        <v>2019</v>
      </c>
      <c r="AR57" s="198">
        <v>0</v>
      </c>
      <c r="AS57" s="199"/>
      <c r="AT57" s="354">
        <v>2019</v>
      </c>
      <c r="AU57" s="198">
        <v>0</v>
      </c>
      <c r="AV57" s="199" t="s">
        <v>645</v>
      </c>
      <c r="AW57" s="354">
        <v>2019</v>
      </c>
      <c r="AX57" s="198">
        <v>0</v>
      </c>
      <c r="AY57" s="201" t="s">
        <v>644</v>
      </c>
    </row>
    <row r="58" spans="1:81" ht="24.75" customHeight="1">
      <c r="A58" s="202"/>
      <c r="B58" s="202"/>
      <c r="C58" s="202"/>
      <c r="D58" s="202"/>
      <c r="E58" s="202"/>
      <c r="F58" s="202"/>
      <c r="G58" s="202"/>
      <c r="H58" s="202"/>
      <c r="I58" s="202"/>
      <c r="J58" s="202"/>
      <c r="K58" s="202"/>
      <c r="L58" s="202"/>
      <c r="M58" s="202"/>
      <c r="N58" s="202"/>
      <c r="AD58" s="203"/>
      <c r="AI58" s="188">
        <v>100</v>
      </c>
    </row>
    <row r="59" spans="1:81" ht="24.75" customHeight="1">
      <c r="A59" s="189" t="s">
        <v>114</v>
      </c>
      <c r="B59" s="670" t="s">
        <v>216</v>
      </c>
      <c r="C59" s="670"/>
      <c r="D59" s="670"/>
      <c r="E59" s="670"/>
      <c r="F59" s="670"/>
      <c r="G59" s="670"/>
      <c r="H59" s="670"/>
      <c r="I59" s="670"/>
      <c r="J59" s="670"/>
      <c r="K59" s="670"/>
      <c r="L59" s="670"/>
      <c r="M59" s="670"/>
      <c r="N59" s="670"/>
      <c r="O59" s="670"/>
      <c r="P59" s="670"/>
      <c r="Q59" s="670"/>
      <c r="R59" s="670"/>
      <c r="S59" s="670"/>
      <c r="T59" s="670"/>
      <c r="U59" s="670"/>
      <c r="V59" s="670"/>
      <c r="W59" s="670"/>
      <c r="X59" s="670"/>
      <c r="Y59" s="670"/>
      <c r="Z59" s="670"/>
      <c r="AA59" s="670"/>
      <c r="AB59" s="670"/>
      <c r="AC59" s="670"/>
      <c r="AD59" s="670"/>
      <c r="AE59" s="670"/>
      <c r="AF59" s="670"/>
      <c r="AG59" s="670"/>
      <c r="AH59" s="670"/>
      <c r="AI59" s="670"/>
      <c r="AJ59" s="670"/>
      <c r="AK59" s="670"/>
      <c r="AL59" s="670"/>
      <c r="AM59" s="670"/>
      <c r="AN59" s="192"/>
      <c r="AO59" s="192"/>
      <c r="AP59" s="192"/>
    </row>
    <row r="60" spans="1:81" ht="24.75" customHeight="1">
      <c r="A60" s="189" t="s">
        <v>106</v>
      </c>
      <c r="B60" s="671" t="s">
        <v>28</v>
      </c>
      <c r="C60" s="671"/>
      <c r="D60" s="189" t="s">
        <v>106</v>
      </c>
      <c r="E60" s="668" t="s">
        <v>29</v>
      </c>
      <c r="F60" s="668"/>
      <c r="G60" s="189" t="s">
        <v>106</v>
      </c>
      <c r="H60" s="668" t="s">
        <v>30</v>
      </c>
      <c r="I60" s="668"/>
      <c r="J60" s="189" t="s">
        <v>106</v>
      </c>
      <c r="K60" s="668" t="s">
        <v>31</v>
      </c>
      <c r="L60" s="668"/>
      <c r="M60" s="189" t="s">
        <v>106</v>
      </c>
      <c r="N60" s="668" t="s">
        <v>32</v>
      </c>
      <c r="O60" s="668"/>
      <c r="P60" s="189" t="s">
        <v>106</v>
      </c>
      <c r="Q60" s="668"/>
      <c r="R60" s="668"/>
      <c r="S60" s="189" t="s">
        <v>106</v>
      </c>
      <c r="T60" s="671"/>
      <c r="U60" s="671"/>
      <c r="V60" s="189" t="s">
        <v>106</v>
      </c>
      <c r="W60" s="668"/>
      <c r="X60" s="668"/>
      <c r="Y60" s="189" t="s">
        <v>106</v>
      </c>
      <c r="Z60" s="673" t="s">
        <v>36</v>
      </c>
      <c r="AA60" s="673"/>
      <c r="AB60" s="191" t="s">
        <v>106</v>
      </c>
      <c r="AC60" s="673" t="s">
        <v>37</v>
      </c>
      <c r="AD60" s="673"/>
      <c r="AE60" s="189" t="s">
        <v>106</v>
      </c>
      <c r="AF60" s="668" t="s">
        <v>38</v>
      </c>
      <c r="AG60" s="668"/>
      <c r="AH60" s="189" t="s">
        <v>106</v>
      </c>
      <c r="AI60" s="668"/>
      <c r="AJ60" s="668"/>
      <c r="AK60" s="189" t="s">
        <v>106</v>
      </c>
      <c r="AL60" s="668"/>
      <c r="AM60" s="668"/>
    </row>
    <row r="61" spans="1:81" ht="24.75" customHeight="1">
      <c r="A61" s="189" t="s">
        <v>105</v>
      </c>
      <c r="B61" s="659"/>
      <c r="C61" s="660"/>
      <c r="D61" s="189" t="s">
        <v>105</v>
      </c>
      <c r="E61" s="661"/>
      <c r="F61" s="662"/>
      <c r="G61" s="189" t="s">
        <v>105</v>
      </c>
      <c r="H61" s="666"/>
      <c r="I61" s="666"/>
      <c r="J61" s="189" t="s">
        <v>105</v>
      </c>
      <c r="K61" s="666"/>
      <c r="L61" s="666"/>
      <c r="M61" s="189" t="s">
        <v>105</v>
      </c>
      <c r="N61" s="666"/>
      <c r="O61" s="666"/>
      <c r="P61" s="189" t="s">
        <v>105</v>
      </c>
      <c r="Q61" s="666" t="s">
        <v>33</v>
      </c>
      <c r="R61" s="666"/>
      <c r="S61" s="189" t="s">
        <v>105</v>
      </c>
      <c r="T61" s="666" t="s">
        <v>34</v>
      </c>
      <c r="U61" s="668"/>
      <c r="V61" s="189" t="s">
        <v>105</v>
      </c>
      <c r="W61" s="666" t="s">
        <v>35</v>
      </c>
      <c r="X61" s="668"/>
      <c r="Y61" s="189" t="s">
        <v>105</v>
      </c>
      <c r="Z61" s="663"/>
      <c r="AA61" s="664"/>
      <c r="AB61" s="191" t="s">
        <v>105</v>
      </c>
      <c r="AC61" s="675"/>
      <c r="AD61" s="676"/>
      <c r="AE61" s="189" t="s">
        <v>105</v>
      </c>
      <c r="AF61" s="661"/>
      <c r="AG61" s="662"/>
      <c r="AH61" s="189" t="s">
        <v>105</v>
      </c>
      <c r="AI61" s="666" t="s">
        <v>39</v>
      </c>
      <c r="AJ61" s="668"/>
      <c r="AK61" s="189" t="s">
        <v>105</v>
      </c>
      <c r="AL61" s="666" t="s">
        <v>215</v>
      </c>
      <c r="AM61" s="666"/>
    </row>
    <row r="62" spans="1:81" ht="24.75" customHeight="1">
      <c r="A62" s="193" t="s">
        <v>92</v>
      </c>
      <c r="B62" s="667" t="s">
        <v>130</v>
      </c>
      <c r="C62" s="667"/>
      <c r="D62" s="193" t="s">
        <v>92</v>
      </c>
      <c r="E62" s="667" t="s">
        <v>214</v>
      </c>
      <c r="F62" s="667"/>
      <c r="G62" s="193" t="s">
        <v>92</v>
      </c>
      <c r="H62" s="667" t="s">
        <v>213</v>
      </c>
      <c r="I62" s="667"/>
      <c r="J62" s="193" t="s">
        <v>92</v>
      </c>
      <c r="K62" s="667" t="s">
        <v>212</v>
      </c>
      <c r="L62" s="667"/>
      <c r="M62" s="193" t="s">
        <v>92</v>
      </c>
      <c r="N62" s="667" t="s">
        <v>211</v>
      </c>
      <c r="O62" s="667"/>
      <c r="P62" s="193" t="s">
        <v>92</v>
      </c>
      <c r="Q62" s="667" t="s">
        <v>211</v>
      </c>
      <c r="R62" s="667"/>
      <c r="S62" s="193" t="s">
        <v>92</v>
      </c>
      <c r="T62" s="667" t="s">
        <v>210</v>
      </c>
      <c r="U62" s="667"/>
      <c r="V62" s="193" t="s">
        <v>92</v>
      </c>
      <c r="W62" s="667" t="s">
        <v>209</v>
      </c>
      <c r="X62" s="667"/>
      <c r="Y62" s="354" t="s">
        <v>92</v>
      </c>
      <c r="Z62" s="674" t="s">
        <v>208</v>
      </c>
      <c r="AA62" s="674"/>
      <c r="AB62" s="354" t="s">
        <v>92</v>
      </c>
      <c r="AC62" s="667" t="s">
        <v>207</v>
      </c>
      <c r="AD62" s="667"/>
      <c r="AE62" s="354" t="s">
        <v>92</v>
      </c>
      <c r="AF62" s="667" t="s">
        <v>206</v>
      </c>
      <c r="AG62" s="667"/>
      <c r="AH62" s="354" t="s">
        <v>92</v>
      </c>
      <c r="AI62" s="667" t="s">
        <v>205</v>
      </c>
      <c r="AJ62" s="667"/>
      <c r="AK62" s="354" t="s">
        <v>92</v>
      </c>
      <c r="AL62" s="667" t="s">
        <v>204</v>
      </c>
      <c r="AM62" s="667"/>
    </row>
    <row r="63" spans="1:81" ht="24.75" customHeight="1">
      <c r="A63" s="193" t="s">
        <v>81</v>
      </c>
      <c r="B63" s="667" t="s">
        <v>90</v>
      </c>
      <c r="C63" s="667"/>
      <c r="D63" s="193" t="s">
        <v>81</v>
      </c>
      <c r="E63" s="665" t="s">
        <v>203</v>
      </c>
      <c r="F63" s="665"/>
      <c r="G63" s="193" t="s">
        <v>81</v>
      </c>
      <c r="H63" s="665" t="s">
        <v>202</v>
      </c>
      <c r="I63" s="665"/>
      <c r="J63" s="193" t="s">
        <v>81</v>
      </c>
      <c r="K63" s="665" t="s">
        <v>201</v>
      </c>
      <c r="L63" s="665"/>
      <c r="M63" s="193" t="s">
        <v>81</v>
      </c>
      <c r="N63" s="665" t="s">
        <v>200</v>
      </c>
      <c r="O63" s="665"/>
      <c r="P63" s="193" t="s">
        <v>81</v>
      </c>
      <c r="Q63" s="665" t="s">
        <v>199</v>
      </c>
      <c r="R63" s="665"/>
      <c r="S63" s="193" t="s">
        <v>81</v>
      </c>
      <c r="T63" s="665" t="s">
        <v>198</v>
      </c>
      <c r="U63" s="665"/>
      <c r="V63" s="193" t="s">
        <v>81</v>
      </c>
      <c r="W63" s="665" t="s">
        <v>197</v>
      </c>
      <c r="X63" s="665"/>
      <c r="Y63" s="354" t="s">
        <v>81</v>
      </c>
      <c r="Z63" s="665" t="s">
        <v>196</v>
      </c>
      <c r="AA63" s="665"/>
      <c r="AB63" s="354" t="s">
        <v>81</v>
      </c>
      <c r="AC63" s="665" t="s">
        <v>195</v>
      </c>
      <c r="AD63" s="665"/>
      <c r="AE63" s="354" t="s">
        <v>81</v>
      </c>
      <c r="AF63" s="665"/>
      <c r="AG63" s="665"/>
      <c r="AH63" s="354" t="s">
        <v>81</v>
      </c>
      <c r="AI63" s="665" t="s">
        <v>194</v>
      </c>
      <c r="AJ63" s="665"/>
      <c r="AK63" s="354" t="s">
        <v>81</v>
      </c>
      <c r="AL63" s="665" t="s">
        <v>193</v>
      </c>
      <c r="AM63" s="665"/>
    </row>
    <row r="64" spans="1:81" ht="24.75" customHeight="1">
      <c r="A64" s="193" t="s">
        <v>78</v>
      </c>
      <c r="B64" s="665" t="s">
        <v>79</v>
      </c>
      <c r="C64" s="665"/>
      <c r="D64" s="193" t="s">
        <v>78</v>
      </c>
      <c r="E64" s="665" t="s">
        <v>4343</v>
      </c>
      <c r="F64" s="665"/>
      <c r="G64" s="193" t="s">
        <v>78</v>
      </c>
      <c r="H64" s="665" t="s">
        <v>4344</v>
      </c>
      <c r="I64" s="665"/>
      <c r="J64" s="193" t="s">
        <v>78</v>
      </c>
      <c r="K64" s="665" t="s">
        <v>4345</v>
      </c>
      <c r="L64" s="665"/>
      <c r="M64" s="193" t="s">
        <v>78</v>
      </c>
      <c r="N64" s="665" t="s">
        <v>79</v>
      </c>
      <c r="O64" s="665"/>
      <c r="P64" s="193" t="s">
        <v>78</v>
      </c>
      <c r="Q64" s="665" t="s">
        <v>4346</v>
      </c>
      <c r="R64" s="665"/>
      <c r="S64" s="193" t="s">
        <v>78</v>
      </c>
      <c r="T64" s="665" t="s">
        <v>4347</v>
      </c>
      <c r="U64" s="665"/>
      <c r="V64" s="193" t="s">
        <v>78</v>
      </c>
      <c r="W64" s="665" t="s">
        <v>4348</v>
      </c>
      <c r="X64" s="665"/>
      <c r="Y64" s="354" t="s">
        <v>78</v>
      </c>
      <c r="Z64" s="665" t="s">
        <v>4349</v>
      </c>
      <c r="AA64" s="665"/>
      <c r="AB64" s="354" t="s">
        <v>78</v>
      </c>
      <c r="AC64" s="665" t="s">
        <v>4350</v>
      </c>
      <c r="AD64" s="665"/>
      <c r="AE64" s="354" t="s">
        <v>78</v>
      </c>
      <c r="AF64" s="674" t="s">
        <v>4878</v>
      </c>
      <c r="AG64" s="665"/>
      <c r="AH64" s="354" t="s">
        <v>78</v>
      </c>
      <c r="AI64" s="665" t="s">
        <v>4351</v>
      </c>
      <c r="AJ64" s="665"/>
      <c r="AK64" s="354" t="s">
        <v>78</v>
      </c>
      <c r="AL64" s="665" t="s">
        <v>4352</v>
      </c>
      <c r="AM64" s="665"/>
    </row>
    <row r="65" spans="1:81" ht="24.75" customHeight="1">
      <c r="A65" s="193" t="s">
        <v>0</v>
      </c>
      <c r="B65" s="193" t="s">
        <v>77</v>
      </c>
      <c r="C65" s="193" t="s">
        <v>76</v>
      </c>
      <c r="D65" s="193" t="s">
        <v>75</v>
      </c>
      <c r="E65" s="193" t="s">
        <v>74</v>
      </c>
      <c r="F65" s="193" t="s">
        <v>73</v>
      </c>
      <c r="G65" s="193" t="s">
        <v>75</v>
      </c>
      <c r="H65" s="193" t="s">
        <v>74</v>
      </c>
      <c r="I65" s="193" t="s">
        <v>73</v>
      </c>
      <c r="J65" s="193" t="s">
        <v>75</v>
      </c>
      <c r="K65" s="193" t="s">
        <v>74</v>
      </c>
      <c r="L65" s="193" t="s">
        <v>73</v>
      </c>
      <c r="M65" s="193" t="s">
        <v>75</v>
      </c>
      <c r="N65" s="193" t="s">
        <v>74</v>
      </c>
      <c r="O65" s="193" t="s">
        <v>73</v>
      </c>
      <c r="P65" s="193" t="s">
        <v>75</v>
      </c>
      <c r="Q65" s="193" t="s">
        <v>74</v>
      </c>
      <c r="R65" s="193" t="s">
        <v>73</v>
      </c>
      <c r="S65" s="193" t="s">
        <v>75</v>
      </c>
      <c r="T65" s="193" t="s">
        <v>74</v>
      </c>
      <c r="U65" s="193" t="s">
        <v>73</v>
      </c>
      <c r="V65" s="193" t="s">
        <v>75</v>
      </c>
      <c r="W65" s="193" t="s">
        <v>74</v>
      </c>
      <c r="X65" s="193" t="s">
        <v>73</v>
      </c>
      <c r="Y65" s="354" t="s">
        <v>75</v>
      </c>
      <c r="Z65" s="441" t="s">
        <v>74</v>
      </c>
      <c r="AA65" s="441" t="s">
        <v>73</v>
      </c>
      <c r="AB65" s="441" t="s">
        <v>75</v>
      </c>
      <c r="AC65" s="441" t="s">
        <v>74</v>
      </c>
      <c r="AD65" s="441" t="s">
        <v>73</v>
      </c>
      <c r="AE65" s="441" t="s">
        <v>75</v>
      </c>
      <c r="AF65" s="441" t="s">
        <v>74</v>
      </c>
      <c r="AG65" s="441" t="s">
        <v>73</v>
      </c>
      <c r="AH65" s="441" t="s">
        <v>75</v>
      </c>
      <c r="AI65" s="441" t="s">
        <v>74</v>
      </c>
      <c r="AJ65" s="441" t="s">
        <v>73</v>
      </c>
      <c r="AK65" s="441" t="s">
        <v>75</v>
      </c>
      <c r="AL65" s="441" t="s">
        <v>74</v>
      </c>
      <c r="AM65" s="441" t="s">
        <v>73</v>
      </c>
    </row>
    <row r="66" spans="1:81" s="197" customFormat="1" ht="24.75" customHeight="1">
      <c r="A66" s="354">
        <v>2007</v>
      </c>
      <c r="B66" s="237"/>
      <c r="C66" s="385"/>
      <c r="D66" s="354">
        <v>2007</v>
      </c>
      <c r="E66" s="385"/>
      <c r="F66" s="385"/>
      <c r="G66" s="354">
        <v>2007</v>
      </c>
      <c r="H66" s="385"/>
      <c r="I66" s="385"/>
      <c r="J66" s="354">
        <v>2007</v>
      </c>
      <c r="K66" s="385"/>
      <c r="L66" s="385"/>
      <c r="M66" s="354">
        <v>2007</v>
      </c>
      <c r="N66" s="248" t="e">
        <f t="shared" ref="N66:N72" si="9">AVERAGE(Q66,T66,W66)</f>
        <v>#DIV/0!</v>
      </c>
      <c r="O66" s="385"/>
      <c r="P66" s="354">
        <v>2007</v>
      </c>
      <c r="Q66" s="385"/>
      <c r="R66" s="385"/>
      <c r="S66" s="354">
        <v>2007</v>
      </c>
      <c r="T66" s="385"/>
      <c r="U66" s="385"/>
      <c r="V66" s="354">
        <v>2007</v>
      </c>
      <c r="W66" s="385"/>
      <c r="X66" s="385"/>
      <c r="Y66" s="354">
        <v>2007</v>
      </c>
      <c r="Z66" s="385"/>
      <c r="AA66" s="385"/>
      <c r="AB66" s="354">
        <v>2007</v>
      </c>
      <c r="AC66" s="385"/>
      <c r="AD66" s="385"/>
      <c r="AE66" s="354">
        <v>2007</v>
      </c>
      <c r="AF66" s="385"/>
      <c r="AG66" s="385"/>
      <c r="AH66" s="354">
        <v>2007</v>
      </c>
      <c r="AI66" s="385"/>
      <c r="AJ66" s="385"/>
      <c r="AK66" s="354">
        <v>2007</v>
      </c>
      <c r="AL66" s="385"/>
      <c r="AM66" s="385"/>
      <c r="AN66" s="196"/>
      <c r="AO66" s="196"/>
      <c r="AP66" s="196"/>
      <c r="AQ66" s="196"/>
      <c r="AR66" s="196"/>
      <c r="AS66" s="196"/>
      <c r="AT66" s="196"/>
      <c r="AU66" s="196"/>
      <c r="AV66" s="196"/>
      <c r="AW66" s="196"/>
      <c r="AX66" s="196"/>
      <c r="AY66" s="196"/>
      <c r="AZ66" s="196"/>
      <c r="BA66" s="196"/>
      <c r="BB66" s="196"/>
      <c r="BC66" s="196"/>
      <c r="BD66" s="196"/>
      <c r="BE66" s="196"/>
      <c r="BF66" s="196"/>
      <c r="BG66" s="196"/>
      <c r="BH66" s="196"/>
      <c r="BI66" s="196"/>
      <c r="BJ66" s="196"/>
      <c r="BK66" s="196"/>
      <c r="BL66" s="196"/>
      <c r="BM66" s="196"/>
      <c r="BN66" s="196"/>
      <c r="BO66" s="196"/>
      <c r="BP66" s="196"/>
      <c r="BQ66" s="196"/>
      <c r="BR66" s="196"/>
      <c r="BS66" s="196"/>
      <c r="BT66" s="196"/>
      <c r="BU66" s="196"/>
      <c r="BV66" s="196"/>
      <c r="BW66" s="196"/>
      <c r="BX66" s="196"/>
      <c r="BY66" s="196"/>
      <c r="BZ66" s="196"/>
      <c r="CA66" s="196"/>
      <c r="CB66" s="196"/>
      <c r="CC66" s="196"/>
    </row>
    <row r="67" spans="1:81" s="197" customFormat="1" ht="24.75" customHeight="1">
      <c r="A67" s="354">
        <v>2008</v>
      </c>
      <c r="B67" s="237"/>
      <c r="C67" s="385"/>
      <c r="D67" s="354">
        <v>2008</v>
      </c>
      <c r="E67" s="385"/>
      <c r="F67" s="385"/>
      <c r="G67" s="354">
        <v>2008</v>
      </c>
      <c r="H67" s="385"/>
      <c r="I67" s="385"/>
      <c r="J67" s="354">
        <v>2008</v>
      </c>
      <c r="K67" s="385"/>
      <c r="L67" s="385"/>
      <c r="M67" s="354">
        <v>2008</v>
      </c>
      <c r="N67" s="248" t="e">
        <f t="shared" si="9"/>
        <v>#DIV/0!</v>
      </c>
      <c r="O67" s="385"/>
      <c r="P67" s="354">
        <v>2008</v>
      </c>
      <c r="Q67" s="385"/>
      <c r="R67" s="385"/>
      <c r="S67" s="354">
        <v>2008</v>
      </c>
      <c r="T67" s="385"/>
      <c r="U67" s="385"/>
      <c r="V67" s="354">
        <v>2008</v>
      </c>
      <c r="W67" s="385"/>
      <c r="X67" s="385"/>
      <c r="Y67" s="354">
        <v>2008</v>
      </c>
      <c r="Z67" s="385"/>
      <c r="AA67" s="385"/>
      <c r="AB67" s="354">
        <v>2008</v>
      </c>
      <c r="AC67" s="385"/>
      <c r="AD67" s="385"/>
      <c r="AE67" s="354">
        <v>2008</v>
      </c>
      <c r="AF67" s="385"/>
      <c r="AG67" s="385"/>
      <c r="AH67" s="354">
        <v>2008</v>
      </c>
      <c r="AI67" s="385"/>
      <c r="AJ67" s="385"/>
      <c r="AK67" s="354">
        <v>2008</v>
      </c>
      <c r="AL67" s="385"/>
      <c r="AM67" s="385"/>
      <c r="AN67" s="196"/>
      <c r="AO67" s="196"/>
      <c r="AP67" s="196"/>
      <c r="AQ67" s="196"/>
      <c r="AR67" s="196"/>
      <c r="AS67" s="196"/>
      <c r="AT67" s="196"/>
      <c r="AU67" s="196"/>
      <c r="AV67" s="196"/>
      <c r="AW67" s="196"/>
      <c r="AX67" s="196"/>
      <c r="AY67" s="196"/>
      <c r="AZ67" s="196"/>
      <c r="BA67" s="196"/>
      <c r="BB67" s="196"/>
      <c r="BC67" s="196"/>
      <c r="BD67" s="196"/>
      <c r="BE67" s="196"/>
      <c r="BF67" s="196"/>
      <c r="BG67" s="196"/>
      <c r="BH67" s="196"/>
      <c r="BI67" s="196"/>
      <c r="BJ67" s="196"/>
      <c r="BK67" s="196"/>
      <c r="BL67" s="196"/>
      <c r="BM67" s="196"/>
      <c r="BN67" s="196"/>
      <c r="BO67" s="196"/>
      <c r="BP67" s="196"/>
      <c r="BQ67" s="196"/>
      <c r="BR67" s="196"/>
      <c r="BS67" s="196"/>
      <c r="BT67" s="196"/>
      <c r="BU67" s="196"/>
      <c r="BV67" s="196"/>
      <c r="BW67" s="196"/>
      <c r="BX67" s="196"/>
      <c r="BY67" s="196"/>
      <c r="BZ67" s="196"/>
      <c r="CA67" s="196"/>
      <c r="CB67" s="196"/>
      <c r="CC67" s="196"/>
    </row>
    <row r="68" spans="1:81" s="197" customFormat="1" ht="24.75" customHeight="1">
      <c r="A68" s="354">
        <v>2009</v>
      </c>
      <c r="B68" s="237"/>
      <c r="C68" s="385"/>
      <c r="D68" s="354">
        <v>2009</v>
      </c>
      <c r="E68" s="385"/>
      <c r="F68" s="385"/>
      <c r="G68" s="354">
        <v>2009</v>
      </c>
      <c r="H68" s="385"/>
      <c r="I68" s="385"/>
      <c r="J68" s="354">
        <v>2009</v>
      </c>
      <c r="K68" s="385"/>
      <c r="L68" s="385"/>
      <c r="M68" s="354">
        <v>2009</v>
      </c>
      <c r="N68" s="248" t="e">
        <f t="shared" si="9"/>
        <v>#DIV/0!</v>
      </c>
      <c r="O68" s="385"/>
      <c r="P68" s="354">
        <v>2009</v>
      </c>
      <c r="Q68" s="385"/>
      <c r="R68" s="385"/>
      <c r="S68" s="354">
        <v>2009</v>
      </c>
      <c r="T68" s="385"/>
      <c r="U68" s="385"/>
      <c r="V68" s="354">
        <v>2009</v>
      </c>
      <c r="W68" s="385"/>
      <c r="X68" s="385"/>
      <c r="Y68" s="354">
        <v>2009</v>
      </c>
      <c r="Z68" s="385"/>
      <c r="AA68" s="385"/>
      <c r="AB68" s="354">
        <v>2009</v>
      </c>
      <c r="AC68" s="385"/>
      <c r="AD68" s="385"/>
      <c r="AE68" s="354">
        <v>2009</v>
      </c>
      <c r="AF68" s="385"/>
      <c r="AG68" s="385"/>
      <c r="AH68" s="354">
        <v>2009</v>
      </c>
      <c r="AI68" s="385"/>
      <c r="AJ68" s="385"/>
      <c r="AK68" s="354">
        <v>2009</v>
      </c>
      <c r="AL68" s="385"/>
      <c r="AM68" s="385"/>
      <c r="AN68" s="196"/>
      <c r="AO68" s="196"/>
      <c r="AP68" s="196"/>
      <c r="AQ68" s="196"/>
      <c r="AR68" s="196"/>
      <c r="AS68" s="196"/>
      <c r="AT68" s="196"/>
      <c r="AU68" s="196"/>
      <c r="AV68" s="196"/>
      <c r="AW68" s="196"/>
      <c r="AX68" s="196"/>
      <c r="AY68" s="196"/>
      <c r="AZ68" s="196"/>
      <c r="BA68" s="196"/>
      <c r="BB68" s="196"/>
      <c r="BC68" s="196"/>
      <c r="BD68" s="196"/>
      <c r="BE68" s="196"/>
      <c r="BF68" s="196"/>
      <c r="BG68" s="196"/>
      <c r="BH68" s="196"/>
      <c r="BI68" s="196"/>
      <c r="BJ68" s="196"/>
      <c r="BK68" s="196"/>
      <c r="BL68" s="196"/>
      <c r="BM68" s="196"/>
      <c r="BN68" s="196"/>
      <c r="BO68" s="196"/>
      <c r="BP68" s="196"/>
      <c r="BQ68" s="196"/>
      <c r="BR68" s="196"/>
      <c r="BS68" s="196"/>
      <c r="BT68" s="196"/>
      <c r="BU68" s="196"/>
      <c r="BV68" s="196"/>
      <c r="BW68" s="196"/>
      <c r="BX68" s="196"/>
      <c r="BY68" s="196"/>
      <c r="BZ68" s="196"/>
      <c r="CA68" s="196"/>
      <c r="CB68" s="196"/>
      <c r="CC68" s="196"/>
    </row>
    <row r="69" spans="1:81" s="197" customFormat="1" ht="24.75" customHeight="1">
      <c r="A69" s="354">
        <v>2010</v>
      </c>
      <c r="B69" s="237" t="e">
        <f t="shared" ref="B69:B72" si="10">AVERAGE(E69,H69,K69,N69,Z69,AC69,AF69)</f>
        <v>#DIV/0!</v>
      </c>
      <c r="C69" s="385"/>
      <c r="D69" s="354">
        <v>2010</v>
      </c>
      <c r="E69" s="385"/>
      <c r="F69" s="385"/>
      <c r="G69" s="354">
        <v>2010</v>
      </c>
      <c r="H69" s="385"/>
      <c r="I69" s="385"/>
      <c r="J69" s="354">
        <v>2010</v>
      </c>
      <c r="K69" s="385"/>
      <c r="L69" s="385"/>
      <c r="M69" s="354">
        <v>2010</v>
      </c>
      <c r="N69" s="248" t="e">
        <f t="shared" si="9"/>
        <v>#DIV/0!</v>
      </c>
      <c r="O69" s="385"/>
      <c r="P69" s="354">
        <v>2010</v>
      </c>
      <c r="Q69" s="385"/>
      <c r="R69" s="385"/>
      <c r="S69" s="354">
        <v>2010</v>
      </c>
      <c r="T69" s="385"/>
      <c r="U69" s="385"/>
      <c r="V69" s="354">
        <v>2010</v>
      </c>
      <c r="W69" s="385"/>
      <c r="X69" s="385"/>
      <c r="Y69" s="354">
        <v>2010</v>
      </c>
      <c r="Z69" s="385"/>
      <c r="AA69" s="385"/>
      <c r="AB69" s="354">
        <v>2010</v>
      </c>
      <c r="AC69" s="385"/>
      <c r="AD69" s="385"/>
      <c r="AE69" s="354">
        <v>2010</v>
      </c>
      <c r="AF69" s="385"/>
      <c r="AG69" s="385"/>
      <c r="AH69" s="354">
        <v>2010</v>
      </c>
      <c r="AI69" s="385"/>
      <c r="AJ69" s="385"/>
      <c r="AK69" s="354">
        <v>2010</v>
      </c>
      <c r="AL69" s="385"/>
      <c r="AM69" s="385"/>
      <c r="AN69" s="196"/>
      <c r="AO69" s="196"/>
      <c r="AP69" s="196"/>
      <c r="AQ69" s="196"/>
      <c r="AR69" s="196"/>
      <c r="AS69" s="196"/>
      <c r="AT69" s="196"/>
      <c r="AU69" s="196"/>
      <c r="AV69" s="196"/>
      <c r="AW69" s="196"/>
      <c r="AX69" s="196"/>
      <c r="AY69" s="196"/>
      <c r="AZ69" s="196"/>
      <c r="BA69" s="196"/>
      <c r="BB69" s="196"/>
      <c r="BC69" s="196"/>
      <c r="BD69" s="196"/>
      <c r="BE69" s="196"/>
      <c r="BF69" s="196"/>
      <c r="BG69" s="196"/>
      <c r="BH69" s="196"/>
      <c r="BI69" s="196"/>
      <c r="BJ69" s="196"/>
      <c r="BK69" s="196"/>
      <c r="BL69" s="196"/>
      <c r="BM69" s="196"/>
      <c r="BN69" s="196"/>
      <c r="BO69" s="196"/>
      <c r="BP69" s="196"/>
      <c r="BQ69" s="196"/>
      <c r="BR69" s="196"/>
      <c r="BS69" s="196"/>
      <c r="BT69" s="196"/>
      <c r="BU69" s="196"/>
      <c r="BV69" s="196"/>
      <c r="BW69" s="196"/>
      <c r="BX69" s="196"/>
      <c r="BY69" s="196"/>
      <c r="BZ69" s="196"/>
      <c r="CA69" s="196"/>
      <c r="CB69" s="196"/>
      <c r="CC69" s="196"/>
    </row>
    <row r="70" spans="1:81" s="197" customFormat="1" ht="24.75" customHeight="1">
      <c r="A70" s="354">
        <v>2011</v>
      </c>
      <c r="B70" s="237" t="e">
        <f t="shared" si="10"/>
        <v>#DIV/0!</v>
      </c>
      <c r="C70" s="385"/>
      <c r="D70" s="354">
        <v>2011</v>
      </c>
      <c r="E70" s="385"/>
      <c r="F70" s="385"/>
      <c r="G70" s="354">
        <v>2011</v>
      </c>
      <c r="H70" s="385"/>
      <c r="I70" s="385"/>
      <c r="J70" s="354">
        <v>2011</v>
      </c>
      <c r="K70" s="385"/>
      <c r="L70" s="385"/>
      <c r="M70" s="354">
        <v>2011</v>
      </c>
      <c r="N70" s="248" t="e">
        <f t="shared" si="9"/>
        <v>#DIV/0!</v>
      </c>
      <c r="O70" s="385"/>
      <c r="P70" s="354">
        <v>2011</v>
      </c>
      <c r="Q70" s="385"/>
      <c r="R70" s="385"/>
      <c r="S70" s="354">
        <v>2011</v>
      </c>
      <c r="T70" s="385"/>
      <c r="U70" s="385"/>
      <c r="V70" s="354">
        <v>2011</v>
      </c>
      <c r="W70" s="385"/>
      <c r="X70" s="385"/>
      <c r="Y70" s="354">
        <v>2011</v>
      </c>
      <c r="Z70" s="385"/>
      <c r="AA70" s="385"/>
      <c r="AB70" s="354">
        <v>2011</v>
      </c>
      <c r="AC70" s="385"/>
      <c r="AD70" s="385"/>
      <c r="AE70" s="354">
        <v>2011</v>
      </c>
      <c r="AF70" s="385"/>
      <c r="AG70" s="385"/>
      <c r="AH70" s="354">
        <v>2011</v>
      </c>
      <c r="AI70" s="385"/>
      <c r="AJ70" s="385"/>
      <c r="AK70" s="354">
        <v>2011</v>
      </c>
      <c r="AL70" s="385"/>
      <c r="AM70" s="385"/>
      <c r="AN70" s="196"/>
      <c r="AO70" s="196"/>
      <c r="AP70" s="196"/>
      <c r="AQ70" s="196"/>
      <c r="AR70" s="196"/>
      <c r="AS70" s="196"/>
      <c r="AT70" s="196"/>
      <c r="AU70" s="196"/>
      <c r="AV70" s="196"/>
      <c r="AW70" s="196"/>
      <c r="AX70" s="196"/>
      <c r="AY70" s="196"/>
      <c r="AZ70" s="196"/>
      <c r="BA70" s="196"/>
      <c r="BB70" s="196"/>
      <c r="BC70" s="196"/>
      <c r="BD70" s="196"/>
      <c r="BE70" s="196"/>
      <c r="BF70" s="196"/>
      <c r="BG70" s="196"/>
      <c r="BH70" s="196"/>
      <c r="BI70" s="196"/>
      <c r="BJ70" s="196"/>
      <c r="BK70" s="196"/>
      <c r="BL70" s="196"/>
      <c r="BM70" s="196"/>
      <c r="BN70" s="196"/>
      <c r="BO70" s="196"/>
      <c r="BP70" s="196"/>
      <c r="BQ70" s="196"/>
      <c r="BR70" s="196"/>
      <c r="BS70" s="196"/>
      <c r="BT70" s="196"/>
      <c r="BU70" s="196"/>
      <c r="BV70" s="196"/>
      <c r="BW70" s="196"/>
      <c r="BX70" s="196"/>
      <c r="BY70" s="196"/>
      <c r="BZ70" s="196"/>
      <c r="CA70" s="196"/>
      <c r="CB70" s="196"/>
      <c r="CC70" s="196"/>
    </row>
    <row r="71" spans="1:81" s="197" customFormat="1" ht="24.75" customHeight="1">
      <c r="A71" s="354">
        <v>2012</v>
      </c>
      <c r="B71" s="237" t="e">
        <f t="shared" si="10"/>
        <v>#DIV/0!</v>
      </c>
      <c r="C71" s="385"/>
      <c r="D71" s="354">
        <v>2012</v>
      </c>
      <c r="E71" s="385"/>
      <c r="F71" s="385"/>
      <c r="G71" s="354">
        <v>2012</v>
      </c>
      <c r="H71" s="385"/>
      <c r="I71" s="385"/>
      <c r="J71" s="354">
        <v>2012</v>
      </c>
      <c r="K71" s="385"/>
      <c r="L71" s="385"/>
      <c r="M71" s="354">
        <v>2012</v>
      </c>
      <c r="N71" s="248" t="e">
        <f t="shared" si="9"/>
        <v>#DIV/0!</v>
      </c>
      <c r="O71" s="385"/>
      <c r="P71" s="354">
        <v>2012</v>
      </c>
      <c r="Q71" s="385"/>
      <c r="R71" s="385"/>
      <c r="S71" s="354">
        <v>2012</v>
      </c>
      <c r="T71" s="385"/>
      <c r="U71" s="385"/>
      <c r="V71" s="354">
        <v>2012</v>
      </c>
      <c r="W71" s="385"/>
      <c r="X71" s="385"/>
      <c r="Y71" s="354">
        <v>2012</v>
      </c>
      <c r="Z71" s="385"/>
      <c r="AA71" s="385"/>
      <c r="AB71" s="354">
        <v>2012</v>
      </c>
      <c r="AC71" s="385"/>
      <c r="AD71" s="385"/>
      <c r="AE71" s="354">
        <v>2012</v>
      </c>
      <c r="AF71" s="385"/>
      <c r="AG71" s="385"/>
      <c r="AH71" s="354">
        <v>2012</v>
      </c>
      <c r="AI71" s="385"/>
      <c r="AJ71" s="385"/>
      <c r="AK71" s="354">
        <v>2012</v>
      </c>
      <c r="AL71" s="385"/>
      <c r="AM71" s="385"/>
      <c r="AN71" s="196"/>
      <c r="AO71" s="196"/>
      <c r="AP71" s="196"/>
      <c r="AQ71" s="196"/>
      <c r="AR71" s="196"/>
      <c r="AS71" s="196"/>
      <c r="AT71" s="196"/>
      <c r="AU71" s="196"/>
      <c r="AV71" s="196"/>
      <c r="AW71" s="196"/>
      <c r="AX71" s="196"/>
      <c r="AY71" s="196"/>
      <c r="AZ71" s="196"/>
      <c r="BA71" s="196"/>
      <c r="BB71" s="196"/>
      <c r="BC71" s="196"/>
      <c r="BD71" s="196"/>
      <c r="BE71" s="196"/>
      <c r="BF71" s="196"/>
      <c r="BG71" s="196"/>
      <c r="BH71" s="196"/>
      <c r="BI71" s="196"/>
      <c r="BJ71" s="196"/>
      <c r="BK71" s="196"/>
      <c r="BL71" s="196"/>
      <c r="BM71" s="196"/>
      <c r="BN71" s="196"/>
      <c r="BO71" s="196"/>
      <c r="BP71" s="196"/>
      <c r="BQ71" s="196"/>
      <c r="BR71" s="196"/>
      <c r="BS71" s="196"/>
      <c r="BT71" s="196"/>
      <c r="BU71" s="196"/>
      <c r="BV71" s="196"/>
      <c r="BW71" s="196"/>
      <c r="BX71" s="196"/>
      <c r="BY71" s="196"/>
      <c r="BZ71" s="196"/>
      <c r="CA71" s="196"/>
      <c r="CB71" s="196"/>
      <c r="CC71" s="196"/>
    </row>
    <row r="72" spans="1:81" s="197" customFormat="1" ht="24.75" customHeight="1">
      <c r="A72" s="354">
        <v>2013</v>
      </c>
      <c r="B72" s="237" t="e">
        <f t="shared" si="10"/>
        <v>#DIV/0!</v>
      </c>
      <c r="C72" s="385"/>
      <c r="D72" s="354">
        <v>2013</v>
      </c>
      <c r="E72" s="385"/>
      <c r="F72" s="385"/>
      <c r="G72" s="354">
        <v>2013</v>
      </c>
      <c r="H72" s="385"/>
      <c r="I72" s="385"/>
      <c r="J72" s="354">
        <v>2013</v>
      </c>
      <c r="K72" s="385"/>
      <c r="L72" s="385"/>
      <c r="M72" s="354">
        <v>2013</v>
      </c>
      <c r="N72" s="248" t="e">
        <f t="shared" si="9"/>
        <v>#DIV/0!</v>
      </c>
      <c r="O72" s="385"/>
      <c r="P72" s="354">
        <v>2013</v>
      </c>
      <c r="Q72" s="385"/>
      <c r="R72" s="385"/>
      <c r="S72" s="354">
        <v>2013</v>
      </c>
      <c r="T72" s="385"/>
      <c r="U72" s="385"/>
      <c r="V72" s="354">
        <v>2013</v>
      </c>
      <c r="W72" s="385"/>
      <c r="X72" s="385"/>
      <c r="Y72" s="354">
        <v>2013</v>
      </c>
      <c r="Z72" s="385"/>
      <c r="AA72" s="385"/>
      <c r="AB72" s="354">
        <v>2013</v>
      </c>
      <c r="AC72" s="385"/>
      <c r="AD72" s="385"/>
      <c r="AE72" s="354">
        <v>2013</v>
      </c>
      <c r="AF72" s="385"/>
      <c r="AG72" s="385"/>
      <c r="AH72" s="354">
        <v>2013</v>
      </c>
      <c r="AI72" s="385"/>
      <c r="AJ72" s="385"/>
      <c r="AK72" s="354">
        <v>2013</v>
      </c>
      <c r="AL72" s="385"/>
      <c r="AM72" s="385"/>
      <c r="AN72" s="196"/>
      <c r="AO72" s="196"/>
      <c r="AP72" s="196"/>
      <c r="AQ72" s="196"/>
      <c r="AR72" s="196"/>
      <c r="AS72" s="196"/>
      <c r="AT72" s="196"/>
      <c r="AU72" s="196"/>
      <c r="AV72" s="196"/>
      <c r="AW72" s="196"/>
      <c r="AX72" s="196"/>
      <c r="AY72" s="196"/>
      <c r="AZ72" s="196"/>
      <c r="BA72" s="196"/>
      <c r="BB72" s="196"/>
      <c r="BC72" s="196"/>
      <c r="BD72" s="196"/>
      <c r="BE72" s="196"/>
      <c r="BF72" s="196"/>
      <c r="BG72" s="196"/>
      <c r="BH72" s="196"/>
      <c r="BI72" s="196"/>
      <c r="BJ72" s="196"/>
      <c r="BK72" s="196"/>
      <c r="BL72" s="196"/>
      <c r="BM72" s="196"/>
      <c r="BN72" s="196"/>
      <c r="BO72" s="196"/>
      <c r="BP72" s="196"/>
      <c r="BQ72" s="196"/>
      <c r="BR72" s="196"/>
      <c r="BS72" s="196"/>
      <c r="BT72" s="196"/>
      <c r="BU72" s="196"/>
      <c r="BV72" s="196"/>
      <c r="BW72" s="196"/>
      <c r="BX72" s="196"/>
      <c r="BY72" s="196"/>
      <c r="BZ72" s="196"/>
      <c r="CA72" s="196"/>
      <c r="CB72" s="196"/>
      <c r="CC72" s="196"/>
    </row>
    <row r="73" spans="1:81" ht="24.75" customHeight="1">
      <c r="A73" s="193">
        <v>2014</v>
      </c>
      <c r="B73" s="237">
        <f t="shared" ref="B73:B78" si="11">AVERAGE(E73,H73,K73,N73,Z73,AC73,AF73)</f>
        <v>0</v>
      </c>
      <c r="C73" s="237"/>
      <c r="D73" s="193">
        <v>2014</v>
      </c>
      <c r="E73" s="198">
        <v>0</v>
      </c>
      <c r="F73" s="199" t="s">
        <v>1691</v>
      </c>
      <c r="G73" s="193">
        <v>2014</v>
      </c>
      <c r="H73" s="198">
        <v>0</v>
      </c>
      <c r="I73" s="199"/>
      <c r="J73" s="193">
        <v>2014</v>
      </c>
      <c r="K73" s="198">
        <v>0</v>
      </c>
      <c r="L73" s="199" t="s">
        <v>643</v>
      </c>
      <c r="M73" s="193">
        <v>2014</v>
      </c>
      <c r="N73" s="248">
        <f t="shared" ref="N73:N78" si="12">AVERAGE(Q73,T73,W73)</f>
        <v>0</v>
      </c>
      <c r="O73" s="198"/>
      <c r="P73" s="193">
        <v>2014</v>
      </c>
      <c r="Q73" s="198">
        <v>0</v>
      </c>
      <c r="R73" s="199"/>
      <c r="S73" s="193">
        <v>2014</v>
      </c>
      <c r="T73" s="198">
        <v>0</v>
      </c>
      <c r="U73" s="199"/>
      <c r="V73" s="193">
        <v>2014</v>
      </c>
      <c r="W73" s="198">
        <v>0</v>
      </c>
      <c r="X73" s="199"/>
      <c r="Y73" s="354">
        <v>2014</v>
      </c>
      <c r="Z73" s="198">
        <v>0</v>
      </c>
      <c r="AA73" s="199" t="s">
        <v>642</v>
      </c>
      <c r="AB73" s="354">
        <v>2014</v>
      </c>
      <c r="AC73" s="198">
        <v>0</v>
      </c>
      <c r="AD73" s="199" t="s">
        <v>641</v>
      </c>
      <c r="AE73" s="354">
        <v>2014</v>
      </c>
      <c r="AF73" s="198">
        <v>0</v>
      </c>
      <c r="AG73" s="198"/>
      <c r="AH73" s="354">
        <v>2014</v>
      </c>
      <c r="AI73" s="49">
        <v>50</v>
      </c>
      <c r="AJ73" s="199" t="s">
        <v>1692</v>
      </c>
      <c r="AK73" s="354">
        <v>2014</v>
      </c>
      <c r="AL73" s="198">
        <v>0</v>
      </c>
      <c r="AM73" s="201" t="s">
        <v>640</v>
      </c>
    </row>
    <row r="74" spans="1:81" ht="24.75" customHeight="1">
      <c r="A74" s="193">
        <v>2015</v>
      </c>
      <c r="B74" s="237">
        <f t="shared" si="11"/>
        <v>0</v>
      </c>
      <c r="C74" s="237"/>
      <c r="D74" s="193">
        <v>2015</v>
      </c>
      <c r="E74" s="198">
        <v>0</v>
      </c>
      <c r="F74" s="199"/>
      <c r="G74" s="193">
        <v>2015</v>
      </c>
      <c r="H74" s="198">
        <v>0</v>
      </c>
      <c r="I74" s="199"/>
      <c r="J74" s="193">
        <v>2015</v>
      </c>
      <c r="K74" s="198">
        <v>0</v>
      </c>
      <c r="L74" s="199"/>
      <c r="M74" s="193">
        <v>2015</v>
      </c>
      <c r="N74" s="248">
        <f t="shared" si="12"/>
        <v>0</v>
      </c>
      <c r="O74" s="198"/>
      <c r="P74" s="193">
        <v>2015</v>
      </c>
      <c r="Q74" s="198">
        <v>0</v>
      </c>
      <c r="R74" s="199"/>
      <c r="S74" s="193">
        <v>2015</v>
      </c>
      <c r="T74" s="198">
        <v>0</v>
      </c>
      <c r="U74" s="199"/>
      <c r="V74" s="193">
        <v>2015</v>
      </c>
      <c r="W74" s="198">
        <v>0</v>
      </c>
      <c r="X74" s="199"/>
      <c r="Y74" s="354">
        <v>2015</v>
      </c>
      <c r="Z74" s="198">
        <v>0</v>
      </c>
      <c r="AA74" s="199"/>
      <c r="AB74" s="354">
        <v>2015</v>
      </c>
      <c r="AC74" s="198">
        <v>0</v>
      </c>
      <c r="AD74" s="199"/>
      <c r="AE74" s="354">
        <v>2015</v>
      </c>
      <c r="AF74" s="198">
        <v>0</v>
      </c>
      <c r="AG74" s="198"/>
      <c r="AH74" s="354">
        <v>2015</v>
      </c>
      <c r="AI74" s="49">
        <v>50</v>
      </c>
      <c r="AJ74" s="199"/>
      <c r="AK74" s="354">
        <v>2015</v>
      </c>
      <c r="AL74" s="198">
        <v>0</v>
      </c>
      <c r="AM74" s="201"/>
    </row>
    <row r="75" spans="1:81" ht="24.75" customHeight="1">
      <c r="A75" s="193">
        <v>2016</v>
      </c>
      <c r="B75" s="237">
        <f t="shared" si="11"/>
        <v>0</v>
      </c>
      <c r="C75" s="237"/>
      <c r="D75" s="193">
        <v>2016</v>
      </c>
      <c r="E75" s="198">
        <v>0</v>
      </c>
      <c r="F75" s="199"/>
      <c r="G75" s="193">
        <v>2016</v>
      </c>
      <c r="H75" s="198">
        <v>0</v>
      </c>
      <c r="I75" s="199"/>
      <c r="J75" s="193">
        <v>2016</v>
      </c>
      <c r="K75" s="198">
        <v>0</v>
      </c>
      <c r="L75" s="199"/>
      <c r="M75" s="193">
        <v>2016</v>
      </c>
      <c r="N75" s="248">
        <f t="shared" si="12"/>
        <v>0</v>
      </c>
      <c r="O75" s="198"/>
      <c r="P75" s="193">
        <v>2016</v>
      </c>
      <c r="Q75" s="198">
        <v>0</v>
      </c>
      <c r="R75" s="199"/>
      <c r="S75" s="193">
        <v>2016</v>
      </c>
      <c r="T75" s="198">
        <v>0</v>
      </c>
      <c r="U75" s="199"/>
      <c r="V75" s="193">
        <v>2016</v>
      </c>
      <c r="W75" s="198">
        <v>0</v>
      </c>
      <c r="X75" s="199"/>
      <c r="Y75" s="354">
        <v>2016</v>
      </c>
      <c r="Z75" s="198">
        <v>0</v>
      </c>
      <c r="AA75" s="199"/>
      <c r="AB75" s="354">
        <v>2016</v>
      </c>
      <c r="AC75" s="198">
        <v>0</v>
      </c>
      <c r="AD75" s="199"/>
      <c r="AE75" s="354">
        <v>2016</v>
      </c>
      <c r="AF75" s="198">
        <v>0</v>
      </c>
      <c r="AG75" s="198"/>
      <c r="AH75" s="354">
        <v>2016</v>
      </c>
      <c r="AI75" s="49">
        <v>50</v>
      </c>
      <c r="AJ75" s="199"/>
      <c r="AK75" s="354">
        <v>2016</v>
      </c>
      <c r="AL75" s="198">
        <v>0</v>
      </c>
      <c r="AM75" s="201"/>
    </row>
    <row r="76" spans="1:81" ht="24.75" customHeight="1">
      <c r="A76" s="193">
        <v>2017</v>
      </c>
      <c r="B76" s="237">
        <f t="shared" si="11"/>
        <v>7.1428571428571432</v>
      </c>
      <c r="C76" s="237"/>
      <c r="D76" s="193">
        <v>2017</v>
      </c>
      <c r="E76" s="198">
        <v>0</v>
      </c>
      <c r="F76" s="199"/>
      <c r="G76" s="193">
        <v>2017</v>
      </c>
      <c r="H76" s="198">
        <v>0</v>
      </c>
      <c r="I76" s="199"/>
      <c r="J76" s="193">
        <v>2017</v>
      </c>
      <c r="K76" s="198">
        <v>0</v>
      </c>
      <c r="L76" s="199"/>
      <c r="M76" s="193">
        <v>2017</v>
      </c>
      <c r="N76" s="248">
        <f t="shared" si="12"/>
        <v>0</v>
      </c>
      <c r="O76" s="198"/>
      <c r="P76" s="193">
        <v>2017</v>
      </c>
      <c r="Q76" s="198">
        <v>0</v>
      </c>
      <c r="R76" s="199"/>
      <c r="S76" s="193">
        <v>2017</v>
      </c>
      <c r="T76" s="198">
        <v>0</v>
      </c>
      <c r="U76" s="199"/>
      <c r="V76" s="193">
        <v>2017</v>
      </c>
      <c r="W76" s="198">
        <v>0</v>
      </c>
      <c r="X76" s="199"/>
      <c r="Y76" s="354">
        <v>2017</v>
      </c>
      <c r="Z76" s="198">
        <v>50</v>
      </c>
      <c r="AA76" s="199" t="s">
        <v>639</v>
      </c>
      <c r="AB76" s="354">
        <v>2017</v>
      </c>
      <c r="AC76" s="198">
        <v>0</v>
      </c>
      <c r="AD76" s="199" t="s">
        <v>638</v>
      </c>
      <c r="AE76" s="354">
        <v>2017</v>
      </c>
      <c r="AF76" s="198">
        <v>0</v>
      </c>
      <c r="AG76" s="198"/>
      <c r="AH76" s="354">
        <v>2017</v>
      </c>
      <c r="AI76" s="49">
        <v>50</v>
      </c>
      <c r="AJ76" s="199" t="s">
        <v>637</v>
      </c>
      <c r="AK76" s="354">
        <v>2017</v>
      </c>
      <c r="AL76" s="198">
        <v>0</v>
      </c>
      <c r="AM76" s="201"/>
    </row>
    <row r="77" spans="1:81" ht="24.75" customHeight="1">
      <c r="A77" s="193">
        <v>2018</v>
      </c>
      <c r="B77" s="237">
        <f t="shared" si="11"/>
        <v>7.1428571428571432</v>
      </c>
      <c r="C77" s="237"/>
      <c r="D77" s="193">
        <v>2018</v>
      </c>
      <c r="E77" s="198">
        <v>0</v>
      </c>
      <c r="F77" s="199"/>
      <c r="G77" s="193">
        <v>2018</v>
      </c>
      <c r="H77" s="198">
        <v>0</v>
      </c>
      <c r="I77" s="199"/>
      <c r="J77" s="193">
        <v>2018</v>
      </c>
      <c r="K77" s="198">
        <v>0</v>
      </c>
      <c r="L77" s="199"/>
      <c r="M77" s="193">
        <v>2018</v>
      </c>
      <c r="N77" s="248">
        <f t="shared" si="12"/>
        <v>0</v>
      </c>
      <c r="O77" s="198"/>
      <c r="P77" s="193">
        <v>2018</v>
      </c>
      <c r="Q77" s="198">
        <v>0</v>
      </c>
      <c r="R77" s="199"/>
      <c r="S77" s="193">
        <v>2018</v>
      </c>
      <c r="T77" s="198">
        <v>0</v>
      </c>
      <c r="U77" s="199"/>
      <c r="V77" s="193">
        <v>2018</v>
      </c>
      <c r="W77" s="198">
        <v>0</v>
      </c>
      <c r="X77" s="199"/>
      <c r="Y77" s="354">
        <v>2018</v>
      </c>
      <c r="Z77" s="198">
        <v>50</v>
      </c>
      <c r="AA77" s="199"/>
      <c r="AB77" s="354">
        <v>2018</v>
      </c>
      <c r="AC77" s="198">
        <v>0</v>
      </c>
      <c r="AD77" s="199"/>
      <c r="AE77" s="354">
        <v>2018</v>
      </c>
      <c r="AF77" s="198">
        <v>0</v>
      </c>
      <c r="AG77" s="198"/>
      <c r="AH77" s="354">
        <v>2018</v>
      </c>
      <c r="AI77" s="49">
        <v>50</v>
      </c>
      <c r="AJ77" s="199"/>
      <c r="AK77" s="354">
        <v>2018</v>
      </c>
      <c r="AL77" s="198">
        <v>0</v>
      </c>
      <c r="AM77" s="201"/>
    </row>
    <row r="78" spans="1:81" ht="24.75" customHeight="1">
      <c r="A78" s="193">
        <v>2019</v>
      </c>
      <c r="B78" s="237">
        <f t="shared" si="11"/>
        <v>7.1428571428571432</v>
      </c>
      <c r="C78" s="237"/>
      <c r="D78" s="193">
        <v>2019</v>
      </c>
      <c r="E78" s="198">
        <v>0</v>
      </c>
      <c r="F78" s="199"/>
      <c r="G78" s="193">
        <v>2019</v>
      </c>
      <c r="H78" s="198">
        <v>0</v>
      </c>
      <c r="I78" s="199" t="s">
        <v>636</v>
      </c>
      <c r="J78" s="193">
        <v>2019</v>
      </c>
      <c r="K78" s="198">
        <v>0</v>
      </c>
      <c r="L78" s="199"/>
      <c r="M78" s="193">
        <v>2019</v>
      </c>
      <c r="N78" s="248">
        <f t="shared" si="12"/>
        <v>0</v>
      </c>
      <c r="O78" s="198"/>
      <c r="P78" s="193">
        <v>2019</v>
      </c>
      <c r="Q78" s="198">
        <v>0</v>
      </c>
      <c r="R78" s="199"/>
      <c r="S78" s="193">
        <v>2019</v>
      </c>
      <c r="T78" s="198">
        <v>0</v>
      </c>
      <c r="U78" s="199"/>
      <c r="V78" s="193">
        <v>2019</v>
      </c>
      <c r="W78" s="198">
        <v>0</v>
      </c>
      <c r="X78" s="199"/>
      <c r="Y78" s="354">
        <v>2019</v>
      </c>
      <c r="Z78" s="198">
        <v>50</v>
      </c>
      <c r="AA78" s="199"/>
      <c r="AB78" s="354">
        <v>2019</v>
      </c>
      <c r="AC78" s="198">
        <v>0</v>
      </c>
      <c r="AD78" s="199"/>
      <c r="AE78" s="354">
        <v>2019</v>
      </c>
      <c r="AF78" s="198">
        <v>0</v>
      </c>
      <c r="AG78" s="198"/>
      <c r="AH78" s="354">
        <v>2019</v>
      </c>
      <c r="AI78" s="49">
        <v>50</v>
      </c>
      <c r="AJ78" s="199"/>
      <c r="AK78" s="354">
        <v>2019</v>
      </c>
      <c r="AL78" s="198">
        <v>0</v>
      </c>
      <c r="AM78" s="201"/>
    </row>
    <row r="79" spans="1:81" ht="24.75" customHeight="1"/>
    <row r="80" spans="1:81" ht="24.75" customHeight="1">
      <c r="A80" s="189" t="s">
        <v>114</v>
      </c>
      <c r="B80" s="670" t="s">
        <v>189</v>
      </c>
      <c r="C80" s="670"/>
      <c r="D80" s="670"/>
      <c r="E80" s="670"/>
      <c r="F80" s="670"/>
      <c r="G80" s="670"/>
      <c r="H80" s="670"/>
      <c r="I80" s="670"/>
      <c r="J80" s="670"/>
      <c r="K80" s="670"/>
      <c r="L80" s="670"/>
      <c r="M80" s="670"/>
      <c r="N80" s="670"/>
      <c r="O80" s="670"/>
      <c r="P80" s="670"/>
      <c r="Q80" s="670"/>
      <c r="R80" s="670"/>
    </row>
    <row r="81" spans="1:81" ht="24.75" customHeight="1">
      <c r="A81" s="189" t="s">
        <v>106</v>
      </c>
      <c r="B81" s="671" t="s">
        <v>41</v>
      </c>
      <c r="C81" s="671"/>
      <c r="D81" s="189" t="s">
        <v>106</v>
      </c>
      <c r="E81" s="668" t="s">
        <v>42</v>
      </c>
      <c r="F81" s="668"/>
      <c r="G81" s="189" t="s">
        <v>106</v>
      </c>
      <c r="H81" s="668" t="s">
        <v>43</v>
      </c>
      <c r="I81" s="668"/>
      <c r="J81" s="189" t="s">
        <v>106</v>
      </c>
      <c r="K81" s="668" t="s">
        <v>44</v>
      </c>
      <c r="L81" s="668"/>
      <c r="M81" s="189" t="s">
        <v>106</v>
      </c>
      <c r="N81" s="668" t="s">
        <v>45</v>
      </c>
      <c r="O81" s="668"/>
      <c r="P81" s="189" t="s">
        <v>106</v>
      </c>
      <c r="Q81" s="668" t="s">
        <v>46</v>
      </c>
      <c r="R81" s="668"/>
    </row>
    <row r="82" spans="1:81" ht="24.75" customHeight="1">
      <c r="A82" s="189" t="s">
        <v>105</v>
      </c>
      <c r="B82" s="659"/>
      <c r="C82" s="660"/>
      <c r="D82" s="189" t="s">
        <v>105</v>
      </c>
      <c r="E82" s="661"/>
      <c r="F82" s="662"/>
      <c r="G82" s="189" t="s">
        <v>105</v>
      </c>
      <c r="H82" s="666"/>
      <c r="I82" s="666"/>
      <c r="J82" s="189" t="s">
        <v>105</v>
      </c>
      <c r="K82" s="666"/>
      <c r="L82" s="666"/>
      <c r="M82" s="189" t="s">
        <v>105</v>
      </c>
      <c r="N82" s="666"/>
      <c r="O82" s="666"/>
      <c r="P82" s="189" t="s">
        <v>105</v>
      </c>
      <c r="Q82" s="666"/>
      <c r="R82" s="666"/>
    </row>
    <row r="83" spans="1:81" ht="24.75" customHeight="1">
      <c r="A83" s="193" t="s">
        <v>92</v>
      </c>
      <c r="B83" s="667" t="s">
        <v>188</v>
      </c>
      <c r="C83" s="667"/>
      <c r="D83" s="193" t="s">
        <v>92</v>
      </c>
      <c r="E83" s="667" t="s">
        <v>187</v>
      </c>
      <c r="F83" s="667"/>
      <c r="G83" s="193" t="s">
        <v>92</v>
      </c>
      <c r="H83" s="667" t="s">
        <v>186</v>
      </c>
      <c r="I83" s="667"/>
      <c r="J83" s="193" t="s">
        <v>92</v>
      </c>
      <c r="K83" s="667" t="s">
        <v>185</v>
      </c>
      <c r="L83" s="667"/>
      <c r="M83" s="193" t="s">
        <v>92</v>
      </c>
      <c r="N83" s="667" t="s">
        <v>184</v>
      </c>
      <c r="O83" s="667"/>
      <c r="P83" s="193" t="s">
        <v>92</v>
      </c>
      <c r="Q83" s="667" t="s">
        <v>183</v>
      </c>
      <c r="R83" s="667"/>
    </row>
    <row r="84" spans="1:81" ht="24.75" customHeight="1">
      <c r="A84" s="193" t="s">
        <v>81</v>
      </c>
      <c r="B84" s="667" t="s">
        <v>90</v>
      </c>
      <c r="C84" s="667"/>
      <c r="D84" s="193" t="s">
        <v>81</v>
      </c>
      <c r="E84" s="665" t="s">
        <v>182</v>
      </c>
      <c r="F84" s="665"/>
      <c r="G84" s="193" t="s">
        <v>81</v>
      </c>
      <c r="H84" s="665" t="s">
        <v>181</v>
      </c>
      <c r="I84" s="665"/>
      <c r="J84" s="193" t="s">
        <v>81</v>
      </c>
      <c r="K84" s="665" t="s">
        <v>4353</v>
      </c>
      <c r="L84" s="665"/>
      <c r="M84" s="193" t="s">
        <v>81</v>
      </c>
      <c r="N84" s="580" t="s">
        <v>1565</v>
      </c>
      <c r="O84" s="580"/>
      <c r="P84" s="193" t="s">
        <v>81</v>
      </c>
      <c r="Q84" s="665" t="s">
        <v>180</v>
      </c>
      <c r="R84" s="665"/>
    </row>
    <row r="85" spans="1:81" ht="24.75" customHeight="1">
      <c r="A85" s="193" t="s">
        <v>78</v>
      </c>
      <c r="B85" s="665" t="s">
        <v>79</v>
      </c>
      <c r="C85" s="665"/>
      <c r="D85" s="193" t="s">
        <v>78</v>
      </c>
      <c r="E85" s="580" t="s">
        <v>4354</v>
      </c>
      <c r="F85" s="580"/>
      <c r="G85" s="193" t="s">
        <v>78</v>
      </c>
      <c r="H85" s="665" t="s">
        <v>4355</v>
      </c>
      <c r="I85" s="665"/>
      <c r="J85" s="193" t="s">
        <v>78</v>
      </c>
      <c r="K85" s="665" t="s">
        <v>4356</v>
      </c>
      <c r="L85" s="665"/>
      <c r="M85" s="193" t="s">
        <v>78</v>
      </c>
      <c r="N85" s="595" t="s">
        <v>4357</v>
      </c>
      <c r="O85" s="580"/>
      <c r="P85" s="193" t="s">
        <v>78</v>
      </c>
      <c r="Q85" s="580" t="s">
        <v>4358</v>
      </c>
      <c r="R85" s="580"/>
    </row>
    <row r="86" spans="1:81" ht="24.75" customHeight="1">
      <c r="A86" s="193" t="s">
        <v>0</v>
      </c>
      <c r="B86" s="193" t="s">
        <v>77</v>
      </c>
      <c r="C86" s="193" t="s">
        <v>76</v>
      </c>
      <c r="D86" s="193" t="s">
        <v>75</v>
      </c>
      <c r="E86" s="193" t="s">
        <v>74</v>
      </c>
      <c r="F86" s="193" t="s">
        <v>73</v>
      </c>
      <c r="G86" s="193" t="s">
        <v>75</v>
      </c>
      <c r="H86" s="193" t="s">
        <v>74</v>
      </c>
      <c r="I86" s="193" t="s">
        <v>73</v>
      </c>
      <c r="J86" s="193" t="s">
        <v>75</v>
      </c>
      <c r="K86" s="193" t="s">
        <v>74</v>
      </c>
      <c r="L86" s="193" t="s">
        <v>73</v>
      </c>
      <c r="M86" s="193" t="s">
        <v>75</v>
      </c>
      <c r="N86" s="193" t="s">
        <v>74</v>
      </c>
      <c r="O86" s="193" t="s">
        <v>73</v>
      </c>
      <c r="P86" s="193" t="s">
        <v>75</v>
      </c>
      <c r="Q86" s="193" t="s">
        <v>74</v>
      </c>
      <c r="R86" s="193" t="s">
        <v>73</v>
      </c>
    </row>
    <row r="87" spans="1:81" s="197" customFormat="1" ht="24.75" customHeight="1">
      <c r="A87" s="354">
        <v>2007</v>
      </c>
      <c r="B87" s="236" t="e">
        <f t="shared" ref="B87:B93" si="13">AVERAGE(E87,H87,K87,N87,Q87)</f>
        <v>#DIV/0!</v>
      </c>
      <c r="C87" s="385"/>
      <c r="D87" s="354">
        <v>2007</v>
      </c>
      <c r="E87" s="385"/>
      <c r="F87" s="385"/>
      <c r="G87" s="354">
        <v>2007</v>
      </c>
      <c r="H87" s="385"/>
      <c r="I87" s="385"/>
      <c r="J87" s="354">
        <v>2007</v>
      </c>
      <c r="K87" s="385"/>
      <c r="L87" s="385"/>
      <c r="M87" s="354">
        <v>2007</v>
      </c>
      <c r="N87" s="385"/>
      <c r="O87" s="385"/>
      <c r="P87" s="354">
        <v>2007</v>
      </c>
      <c r="Q87" s="385"/>
      <c r="R87" s="385"/>
      <c r="S87" s="395"/>
      <c r="T87" s="395"/>
      <c r="U87" s="395"/>
      <c r="V87" s="395"/>
      <c r="W87" s="395"/>
      <c r="X87" s="395"/>
      <c r="Y87" s="395"/>
      <c r="Z87" s="395"/>
      <c r="AA87" s="395"/>
      <c r="AB87" s="395"/>
      <c r="AC87" s="395"/>
      <c r="AD87" s="395"/>
      <c r="AE87" s="192"/>
      <c r="AF87" s="196"/>
      <c r="AG87" s="196"/>
      <c r="AH87" s="196"/>
      <c r="AI87" s="196"/>
      <c r="AJ87" s="196"/>
      <c r="AK87" s="196"/>
      <c r="AL87" s="196"/>
      <c r="AM87" s="196"/>
      <c r="AN87" s="196"/>
      <c r="AO87" s="196"/>
      <c r="AP87" s="196"/>
      <c r="AQ87" s="196"/>
      <c r="AR87" s="196"/>
      <c r="AS87" s="196"/>
      <c r="AT87" s="196"/>
      <c r="AU87" s="196"/>
      <c r="AV87" s="196"/>
      <c r="AW87" s="196"/>
      <c r="AX87" s="196"/>
      <c r="AY87" s="196"/>
      <c r="AZ87" s="196"/>
      <c r="BA87" s="196"/>
      <c r="BB87" s="196"/>
      <c r="BC87" s="196"/>
      <c r="BD87" s="196"/>
      <c r="BE87" s="196"/>
      <c r="BF87" s="196"/>
      <c r="BG87" s="196"/>
      <c r="BH87" s="196"/>
      <c r="BI87" s="196"/>
      <c r="BJ87" s="196"/>
      <c r="BK87" s="196"/>
      <c r="BL87" s="196"/>
      <c r="BM87" s="196"/>
      <c r="BN87" s="196"/>
      <c r="BO87" s="196"/>
      <c r="BP87" s="196"/>
      <c r="BQ87" s="196"/>
      <c r="BR87" s="196"/>
      <c r="BS87" s="196"/>
      <c r="BT87" s="196"/>
      <c r="BU87" s="196"/>
      <c r="BV87" s="196"/>
      <c r="BW87" s="196"/>
      <c r="BX87" s="196"/>
      <c r="BY87" s="196"/>
      <c r="BZ87" s="196"/>
      <c r="CA87" s="196"/>
      <c r="CB87" s="196"/>
      <c r="CC87" s="196"/>
    </row>
    <row r="88" spans="1:81" s="197" customFormat="1" ht="24.75" customHeight="1">
      <c r="A88" s="354">
        <v>2008</v>
      </c>
      <c r="B88" s="236" t="e">
        <f t="shared" si="13"/>
        <v>#DIV/0!</v>
      </c>
      <c r="C88" s="385"/>
      <c r="D88" s="354">
        <v>2008</v>
      </c>
      <c r="E88" s="385"/>
      <c r="F88" s="385"/>
      <c r="G88" s="354">
        <v>2008</v>
      </c>
      <c r="H88" s="385"/>
      <c r="I88" s="385"/>
      <c r="J88" s="354">
        <v>2008</v>
      </c>
      <c r="K88" s="385"/>
      <c r="L88" s="385"/>
      <c r="M88" s="354">
        <v>2008</v>
      </c>
      <c r="N88" s="385"/>
      <c r="O88" s="385"/>
      <c r="P88" s="354">
        <v>2008</v>
      </c>
      <c r="Q88" s="385"/>
      <c r="R88" s="385"/>
      <c r="S88" s="395"/>
      <c r="T88" s="395"/>
      <c r="U88" s="395"/>
      <c r="V88" s="395"/>
      <c r="W88" s="395"/>
      <c r="X88" s="395"/>
      <c r="Y88" s="395"/>
      <c r="Z88" s="395"/>
      <c r="AA88" s="395"/>
      <c r="AB88" s="395"/>
      <c r="AC88" s="395"/>
      <c r="AD88" s="395"/>
      <c r="AE88" s="192"/>
      <c r="AF88" s="196"/>
      <c r="AG88" s="196"/>
      <c r="AH88" s="196"/>
      <c r="AI88" s="196"/>
      <c r="AJ88" s="196"/>
      <c r="AK88" s="196"/>
      <c r="AL88" s="196"/>
      <c r="AM88" s="196"/>
      <c r="AN88" s="196"/>
      <c r="AO88" s="196"/>
      <c r="AP88" s="196"/>
      <c r="AQ88" s="196"/>
      <c r="AR88" s="196"/>
      <c r="AS88" s="196"/>
      <c r="AT88" s="196"/>
      <c r="AU88" s="196"/>
      <c r="AV88" s="196"/>
      <c r="AW88" s="196"/>
      <c r="AX88" s="196"/>
      <c r="AY88" s="196"/>
      <c r="AZ88" s="196"/>
      <c r="BA88" s="196"/>
      <c r="BB88" s="196"/>
      <c r="BC88" s="196"/>
      <c r="BD88" s="196"/>
      <c r="BE88" s="196"/>
      <c r="BF88" s="196"/>
      <c r="BG88" s="196"/>
      <c r="BH88" s="196"/>
      <c r="BI88" s="196"/>
      <c r="BJ88" s="196"/>
      <c r="BK88" s="196"/>
      <c r="BL88" s="196"/>
      <c r="BM88" s="196"/>
      <c r="BN88" s="196"/>
      <c r="BO88" s="196"/>
      <c r="BP88" s="196"/>
      <c r="BQ88" s="196"/>
      <c r="BR88" s="196"/>
      <c r="BS88" s="196"/>
      <c r="BT88" s="196"/>
      <c r="BU88" s="196"/>
      <c r="BV88" s="196"/>
      <c r="BW88" s="196"/>
      <c r="BX88" s="196"/>
      <c r="BY88" s="196"/>
      <c r="BZ88" s="196"/>
      <c r="CA88" s="196"/>
      <c r="CB88" s="196"/>
      <c r="CC88" s="196"/>
    </row>
    <row r="89" spans="1:81" s="197" customFormat="1" ht="24.75" customHeight="1">
      <c r="A89" s="354">
        <v>2009</v>
      </c>
      <c r="B89" s="236" t="e">
        <f t="shared" si="13"/>
        <v>#DIV/0!</v>
      </c>
      <c r="C89" s="385"/>
      <c r="D89" s="354">
        <v>2009</v>
      </c>
      <c r="E89" s="385"/>
      <c r="F89" s="385"/>
      <c r="G89" s="354">
        <v>2009</v>
      </c>
      <c r="H89" s="385"/>
      <c r="I89" s="385"/>
      <c r="J89" s="354">
        <v>2009</v>
      </c>
      <c r="K89" s="385"/>
      <c r="L89" s="385"/>
      <c r="M89" s="354">
        <v>2009</v>
      </c>
      <c r="N89" s="385"/>
      <c r="O89" s="385"/>
      <c r="P89" s="354">
        <v>2009</v>
      </c>
      <c r="Q89" s="385"/>
      <c r="R89" s="385"/>
      <c r="S89" s="395"/>
      <c r="T89" s="395"/>
      <c r="U89" s="395"/>
      <c r="V89" s="395"/>
      <c r="W89" s="395"/>
      <c r="X89" s="395"/>
      <c r="Y89" s="395"/>
      <c r="Z89" s="395"/>
      <c r="AA89" s="395"/>
      <c r="AB89" s="395"/>
      <c r="AC89" s="395"/>
      <c r="AD89" s="395"/>
      <c r="AE89" s="192"/>
      <c r="AF89" s="196"/>
      <c r="AG89" s="196"/>
      <c r="AH89" s="196"/>
      <c r="AI89" s="196"/>
      <c r="AJ89" s="196"/>
      <c r="AK89" s="196"/>
      <c r="AL89" s="196"/>
      <c r="AM89" s="196"/>
      <c r="AN89" s="196"/>
      <c r="AO89" s="196"/>
      <c r="AP89" s="196"/>
      <c r="AQ89" s="196"/>
      <c r="AR89" s="196"/>
      <c r="AS89" s="196"/>
      <c r="AT89" s="196"/>
      <c r="AU89" s="196"/>
      <c r="AV89" s="196"/>
      <c r="AW89" s="196"/>
      <c r="AX89" s="196"/>
      <c r="AY89" s="196"/>
      <c r="AZ89" s="196"/>
      <c r="BA89" s="196"/>
      <c r="BB89" s="196"/>
      <c r="BC89" s="196"/>
      <c r="BD89" s="196"/>
      <c r="BE89" s="196"/>
      <c r="BF89" s="196"/>
      <c r="BG89" s="196"/>
      <c r="BH89" s="196"/>
      <c r="BI89" s="196"/>
      <c r="BJ89" s="196"/>
      <c r="BK89" s="196"/>
      <c r="BL89" s="196"/>
      <c r="BM89" s="196"/>
      <c r="BN89" s="196"/>
      <c r="BO89" s="196"/>
      <c r="BP89" s="196"/>
      <c r="BQ89" s="196"/>
      <c r="BR89" s="196"/>
      <c r="BS89" s="196"/>
      <c r="BT89" s="196"/>
      <c r="BU89" s="196"/>
      <c r="BV89" s="196"/>
      <c r="BW89" s="196"/>
      <c r="BX89" s="196"/>
      <c r="BY89" s="196"/>
      <c r="BZ89" s="196"/>
      <c r="CA89" s="196"/>
      <c r="CB89" s="196"/>
      <c r="CC89" s="196"/>
    </row>
    <row r="90" spans="1:81" s="197" customFormat="1" ht="24.75" customHeight="1">
      <c r="A90" s="354">
        <v>2010</v>
      </c>
      <c r="B90" s="236" t="e">
        <f t="shared" si="13"/>
        <v>#DIV/0!</v>
      </c>
      <c r="C90" s="385"/>
      <c r="D90" s="354">
        <v>2010</v>
      </c>
      <c r="E90" s="385"/>
      <c r="F90" s="385"/>
      <c r="G90" s="354">
        <v>2010</v>
      </c>
      <c r="H90" s="385"/>
      <c r="I90" s="385"/>
      <c r="J90" s="354">
        <v>2010</v>
      </c>
      <c r="K90" s="385"/>
      <c r="L90" s="385"/>
      <c r="M90" s="354">
        <v>2010</v>
      </c>
      <c r="N90" s="385"/>
      <c r="O90" s="385"/>
      <c r="P90" s="354">
        <v>2010</v>
      </c>
      <c r="Q90" s="385"/>
      <c r="R90" s="385"/>
      <c r="S90" s="395"/>
      <c r="T90" s="395"/>
      <c r="U90" s="395"/>
      <c r="V90" s="395"/>
      <c r="W90" s="395"/>
      <c r="X90" s="395"/>
      <c r="Y90" s="395"/>
      <c r="Z90" s="395"/>
      <c r="AA90" s="395"/>
      <c r="AB90" s="395"/>
      <c r="AC90" s="395"/>
      <c r="AD90" s="395"/>
      <c r="AE90" s="192"/>
      <c r="AF90" s="196"/>
      <c r="AG90" s="196"/>
      <c r="AH90" s="196"/>
      <c r="AI90" s="196"/>
      <c r="AJ90" s="196"/>
      <c r="AK90" s="196"/>
      <c r="AL90" s="196"/>
      <c r="AM90" s="196"/>
      <c r="AN90" s="196"/>
      <c r="AO90" s="196"/>
      <c r="AP90" s="196"/>
      <c r="AQ90" s="196"/>
      <c r="AR90" s="196"/>
      <c r="AS90" s="196"/>
      <c r="AT90" s="196"/>
      <c r="AU90" s="196"/>
      <c r="AV90" s="196"/>
      <c r="AW90" s="196"/>
      <c r="AX90" s="196"/>
      <c r="AY90" s="196"/>
      <c r="AZ90" s="196"/>
      <c r="BA90" s="196"/>
      <c r="BB90" s="196"/>
      <c r="BC90" s="196"/>
      <c r="BD90" s="196"/>
      <c r="BE90" s="196"/>
      <c r="BF90" s="196"/>
      <c r="BG90" s="196"/>
      <c r="BH90" s="196"/>
      <c r="BI90" s="196"/>
      <c r="BJ90" s="196"/>
      <c r="BK90" s="196"/>
      <c r="BL90" s="196"/>
      <c r="BM90" s="196"/>
      <c r="BN90" s="196"/>
      <c r="BO90" s="196"/>
      <c r="BP90" s="196"/>
      <c r="BQ90" s="196"/>
      <c r="BR90" s="196"/>
      <c r="BS90" s="196"/>
      <c r="BT90" s="196"/>
      <c r="BU90" s="196"/>
      <c r="BV90" s="196"/>
      <c r="BW90" s="196"/>
      <c r="BX90" s="196"/>
      <c r="BY90" s="196"/>
      <c r="BZ90" s="196"/>
      <c r="CA90" s="196"/>
      <c r="CB90" s="196"/>
      <c r="CC90" s="196"/>
    </row>
    <row r="91" spans="1:81" s="197" customFormat="1" ht="24.75" customHeight="1">
      <c r="A91" s="354">
        <v>2011</v>
      </c>
      <c r="B91" s="236" t="e">
        <f t="shared" si="13"/>
        <v>#DIV/0!</v>
      </c>
      <c r="C91" s="385"/>
      <c r="D91" s="354">
        <v>2011</v>
      </c>
      <c r="E91" s="385"/>
      <c r="F91" s="385"/>
      <c r="G91" s="354">
        <v>2011</v>
      </c>
      <c r="H91" s="385"/>
      <c r="I91" s="385"/>
      <c r="J91" s="354">
        <v>2011</v>
      </c>
      <c r="K91" s="385"/>
      <c r="L91" s="385"/>
      <c r="M91" s="354">
        <v>2011</v>
      </c>
      <c r="N91" s="385"/>
      <c r="O91" s="385"/>
      <c r="P91" s="354">
        <v>2011</v>
      </c>
      <c r="Q91" s="385"/>
      <c r="R91" s="385"/>
      <c r="S91" s="395"/>
      <c r="T91" s="395"/>
      <c r="U91" s="395"/>
      <c r="V91" s="395"/>
      <c r="W91" s="395"/>
      <c r="X91" s="395"/>
      <c r="Y91" s="395"/>
      <c r="Z91" s="395"/>
      <c r="AA91" s="395"/>
      <c r="AB91" s="395"/>
      <c r="AC91" s="395"/>
      <c r="AD91" s="395"/>
      <c r="AE91" s="192"/>
      <c r="AF91" s="196"/>
      <c r="AG91" s="196"/>
      <c r="AH91" s="196"/>
      <c r="AI91" s="196"/>
      <c r="AJ91" s="196"/>
      <c r="AK91" s="196"/>
      <c r="AL91" s="196"/>
      <c r="AM91" s="196"/>
      <c r="AN91" s="196"/>
      <c r="AO91" s="196"/>
      <c r="AP91" s="196"/>
      <c r="AQ91" s="196"/>
      <c r="AR91" s="196"/>
      <c r="AS91" s="196"/>
      <c r="AT91" s="196"/>
      <c r="AU91" s="196"/>
      <c r="AV91" s="196"/>
      <c r="AW91" s="196"/>
      <c r="AX91" s="196"/>
      <c r="AY91" s="196"/>
      <c r="AZ91" s="196"/>
      <c r="BA91" s="196"/>
      <c r="BB91" s="196"/>
      <c r="BC91" s="196"/>
      <c r="BD91" s="196"/>
      <c r="BE91" s="196"/>
      <c r="BF91" s="196"/>
      <c r="BG91" s="196"/>
      <c r="BH91" s="196"/>
      <c r="BI91" s="196"/>
      <c r="BJ91" s="196"/>
      <c r="BK91" s="196"/>
      <c r="BL91" s="196"/>
      <c r="BM91" s="196"/>
      <c r="BN91" s="196"/>
      <c r="BO91" s="196"/>
      <c r="BP91" s="196"/>
      <c r="BQ91" s="196"/>
      <c r="BR91" s="196"/>
      <c r="BS91" s="196"/>
      <c r="BT91" s="196"/>
      <c r="BU91" s="196"/>
      <c r="BV91" s="196"/>
      <c r="BW91" s="196"/>
      <c r="BX91" s="196"/>
      <c r="BY91" s="196"/>
      <c r="BZ91" s="196"/>
      <c r="CA91" s="196"/>
      <c r="CB91" s="196"/>
      <c r="CC91" s="196"/>
    </row>
    <row r="92" spans="1:81" s="197" customFormat="1" ht="24.75" customHeight="1">
      <c r="A92" s="354">
        <v>2012</v>
      </c>
      <c r="B92" s="236" t="e">
        <f t="shared" si="13"/>
        <v>#DIV/0!</v>
      </c>
      <c r="C92" s="385"/>
      <c r="D92" s="354">
        <v>2012</v>
      </c>
      <c r="E92" s="385"/>
      <c r="F92" s="385"/>
      <c r="G92" s="354">
        <v>2012</v>
      </c>
      <c r="H92" s="385"/>
      <c r="I92" s="385"/>
      <c r="J92" s="354">
        <v>2012</v>
      </c>
      <c r="K92" s="385"/>
      <c r="L92" s="385"/>
      <c r="M92" s="354">
        <v>2012</v>
      </c>
      <c r="N92" s="385"/>
      <c r="O92" s="385"/>
      <c r="P92" s="354">
        <v>2012</v>
      </c>
      <c r="Q92" s="385"/>
      <c r="R92" s="385"/>
      <c r="S92" s="395"/>
      <c r="T92" s="395"/>
      <c r="U92" s="395"/>
      <c r="V92" s="395"/>
      <c r="W92" s="395"/>
      <c r="X92" s="395"/>
      <c r="Y92" s="395"/>
      <c r="Z92" s="395"/>
      <c r="AA92" s="395"/>
      <c r="AB92" s="395"/>
      <c r="AC92" s="395"/>
      <c r="AD92" s="395"/>
      <c r="AE92" s="192"/>
      <c r="AF92" s="196"/>
      <c r="AG92" s="196"/>
      <c r="AH92" s="196"/>
      <c r="AI92" s="196"/>
      <c r="AJ92" s="196"/>
      <c r="AK92" s="196"/>
      <c r="AL92" s="196"/>
      <c r="AM92" s="196"/>
      <c r="AN92" s="196"/>
      <c r="AO92" s="196"/>
      <c r="AP92" s="196"/>
      <c r="AQ92" s="196"/>
      <c r="AR92" s="196"/>
      <c r="AS92" s="196"/>
      <c r="AT92" s="196"/>
      <c r="AU92" s="196"/>
      <c r="AV92" s="196"/>
      <c r="AW92" s="196"/>
      <c r="AX92" s="196"/>
      <c r="AY92" s="196"/>
      <c r="AZ92" s="196"/>
      <c r="BA92" s="196"/>
      <c r="BB92" s="196"/>
      <c r="BC92" s="196"/>
      <c r="BD92" s="196"/>
      <c r="BE92" s="196"/>
      <c r="BF92" s="196"/>
      <c r="BG92" s="196"/>
      <c r="BH92" s="196"/>
      <c r="BI92" s="196"/>
      <c r="BJ92" s="196"/>
      <c r="BK92" s="196"/>
      <c r="BL92" s="196"/>
      <c r="BM92" s="196"/>
      <c r="BN92" s="196"/>
      <c r="BO92" s="196"/>
      <c r="BP92" s="196"/>
      <c r="BQ92" s="196"/>
      <c r="BR92" s="196"/>
      <c r="BS92" s="196"/>
      <c r="BT92" s="196"/>
      <c r="BU92" s="196"/>
      <c r="BV92" s="196"/>
      <c r="BW92" s="196"/>
      <c r="BX92" s="196"/>
      <c r="BY92" s="196"/>
      <c r="BZ92" s="196"/>
      <c r="CA92" s="196"/>
      <c r="CB92" s="196"/>
      <c r="CC92" s="196"/>
    </row>
    <row r="93" spans="1:81" s="197" customFormat="1" ht="24.75" customHeight="1">
      <c r="A93" s="354">
        <v>2013</v>
      </c>
      <c r="B93" s="236" t="e">
        <f t="shared" si="13"/>
        <v>#DIV/0!</v>
      </c>
      <c r="C93" s="385"/>
      <c r="D93" s="354">
        <v>2013</v>
      </c>
      <c r="E93" s="385"/>
      <c r="F93" s="385"/>
      <c r="G93" s="354">
        <v>2013</v>
      </c>
      <c r="H93" s="385"/>
      <c r="I93" s="385"/>
      <c r="J93" s="354">
        <v>2013</v>
      </c>
      <c r="K93" s="385"/>
      <c r="L93" s="385"/>
      <c r="M93" s="354">
        <v>2013</v>
      </c>
      <c r="N93" s="385"/>
      <c r="O93" s="385"/>
      <c r="P93" s="354">
        <v>2013</v>
      </c>
      <c r="Q93" s="385"/>
      <c r="R93" s="385"/>
      <c r="S93" s="395"/>
      <c r="T93" s="395"/>
      <c r="U93" s="395"/>
      <c r="V93" s="395"/>
      <c r="W93" s="395"/>
      <c r="X93" s="395"/>
      <c r="Y93" s="395"/>
      <c r="Z93" s="395"/>
      <c r="AA93" s="395"/>
      <c r="AB93" s="395"/>
      <c r="AC93" s="395"/>
      <c r="AD93" s="395"/>
      <c r="AE93" s="192"/>
      <c r="AF93" s="196"/>
      <c r="AG93" s="196"/>
      <c r="AH93" s="196"/>
      <c r="AI93" s="196"/>
      <c r="AJ93" s="196"/>
      <c r="AK93" s="196"/>
      <c r="AL93" s="196"/>
      <c r="AM93" s="196"/>
      <c r="AN93" s="196"/>
      <c r="AO93" s="196"/>
      <c r="AP93" s="196"/>
      <c r="AQ93" s="196"/>
      <c r="AR93" s="196"/>
      <c r="AS93" s="196"/>
      <c r="AT93" s="196"/>
      <c r="AU93" s="196"/>
      <c r="AV93" s="196"/>
      <c r="AW93" s="196"/>
      <c r="AX93" s="196"/>
      <c r="AY93" s="196"/>
      <c r="AZ93" s="196"/>
      <c r="BA93" s="196"/>
      <c r="BB93" s="196"/>
      <c r="BC93" s="196"/>
      <c r="BD93" s="196"/>
      <c r="BE93" s="196"/>
      <c r="BF93" s="196"/>
      <c r="BG93" s="196"/>
      <c r="BH93" s="196"/>
      <c r="BI93" s="196"/>
      <c r="BJ93" s="196"/>
      <c r="BK93" s="196"/>
      <c r="BL93" s="196"/>
      <c r="BM93" s="196"/>
      <c r="BN93" s="196"/>
      <c r="BO93" s="196"/>
      <c r="BP93" s="196"/>
      <c r="BQ93" s="196"/>
      <c r="BR93" s="196"/>
      <c r="BS93" s="196"/>
      <c r="BT93" s="196"/>
      <c r="BU93" s="196"/>
      <c r="BV93" s="196"/>
      <c r="BW93" s="196"/>
      <c r="BX93" s="196"/>
      <c r="BY93" s="196"/>
      <c r="BZ93" s="196"/>
      <c r="CA93" s="196"/>
      <c r="CB93" s="196"/>
      <c r="CC93" s="196"/>
    </row>
    <row r="94" spans="1:81" ht="24.75" customHeight="1">
      <c r="A94" s="193">
        <v>2014</v>
      </c>
      <c r="B94" s="236">
        <f>AVERAGE(E94,H94,K94,N94,Q94)</f>
        <v>0</v>
      </c>
      <c r="C94" s="237"/>
      <c r="D94" s="193">
        <v>2014</v>
      </c>
      <c r="E94" s="198">
        <v>0</v>
      </c>
      <c r="F94" s="199" t="s">
        <v>635</v>
      </c>
      <c r="G94" s="193">
        <v>2014</v>
      </c>
      <c r="H94" s="198">
        <v>0</v>
      </c>
      <c r="I94" s="199" t="s">
        <v>634</v>
      </c>
      <c r="J94" s="193">
        <v>2014</v>
      </c>
      <c r="K94" s="198">
        <v>0</v>
      </c>
      <c r="L94" s="199"/>
      <c r="M94" s="193">
        <v>2014</v>
      </c>
      <c r="N94" s="198">
        <v>0</v>
      </c>
      <c r="O94" s="199"/>
      <c r="P94" s="193">
        <v>2014</v>
      </c>
      <c r="Q94" s="198">
        <v>0</v>
      </c>
      <c r="R94" s="201"/>
    </row>
    <row r="95" spans="1:81" ht="24.75" customHeight="1">
      <c r="A95" s="193">
        <v>2015</v>
      </c>
      <c r="B95" s="236">
        <f>AVERAGE(E95,H95,K95,N95,Q95)</f>
        <v>0</v>
      </c>
      <c r="C95" s="236"/>
      <c r="D95" s="193">
        <v>2015</v>
      </c>
      <c r="E95" s="198">
        <v>0</v>
      </c>
      <c r="F95" s="199"/>
      <c r="G95" s="193">
        <v>2015</v>
      </c>
      <c r="H95" s="198">
        <v>0</v>
      </c>
      <c r="I95" s="199"/>
      <c r="J95" s="193">
        <v>2015</v>
      </c>
      <c r="K95" s="198">
        <v>0</v>
      </c>
      <c r="L95" s="199"/>
      <c r="M95" s="193">
        <v>2015</v>
      </c>
      <c r="N95" s="198">
        <v>0</v>
      </c>
      <c r="O95" s="199"/>
      <c r="P95" s="193">
        <v>2015</v>
      </c>
      <c r="Q95" s="198">
        <v>0</v>
      </c>
      <c r="R95" s="201"/>
    </row>
    <row r="96" spans="1:81" ht="24.75" customHeight="1">
      <c r="A96" s="193">
        <v>2016</v>
      </c>
      <c r="B96" s="236">
        <f>AVERAGE(E96,H96,K96,N96,Q96)</f>
        <v>0</v>
      </c>
      <c r="C96" s="236"/>
      <c r="D96" s="193">
        <v>2016</v>
      </c>
      <c r="E96" s="198">
        <v>0</v>
      </c>
      <c r="F96" s="199"/>
      <c r="G96" s="193">
        <v>2016</v>
      </c>
      <c r="H96" s="198">
        <v>0</v>
      </c>
      <c r="I96" s="199"/>
      <c r="J96" s="193">
        <v>2016</v>
      </c>
      <c r="K96" s="49">
        <v>0</v>
      </c>
      <c r="L96" s="199"/>
      <c r="M96" s="193">
        <v>2016</v>
      </c>
      <c r="N96" s="198">
        <v>0</v>
      </c>
      <c r="O96" s="199"/>
      <c r="P96" s="193">
        <v>2016</v>
      </c>
      <c r="Q96" s="198">
        <v>0</v>
      </c>
      <c r="R96" s="201"/>
    </row>
    <row r="97" spans="1:81" ht="24.75" customHeight="1">
      <c r="A97" s="193">
        <v>2017</v>
      </c>
      <c r="B97" s="236">
        <f t="shared" ref="B97:B99" si="14">AVERAGE(E97,H97,K97,N97,Q97)</f>
        <v>0</v>
      </c>
      <c r="C97" s="236"/>
      <c r="D97" s="193">
        <v>2017</v>
      </c>
      <c r="E97" s="198">
        <v>0</v>
      </c>
      <c r="F97" s="199"/>
      <c r="G97" s="193">
        <v>2017</v>
      </c>
      <c r="H97" s="198">
        <v>0</v>
      </c>
      <c r="I97" s="199"/>
      <c r="J97" s="193">
        <v>2017</v>
      </c>
      <c r="K97" s="198">
        <v>0</v>
      </c>
      <c r="L97" s="199"/>
      <c r="M97" s="193">
        <v>2017</v>
      </c>
      <c r="N97" s="198">
        <v>0</v>
      </c>
      <c r="O97" s="199"/>
      <c r="P97" s="193">
        <v>2017</v>
      </c>
      <c r="Q97" s="198">
        <v>0</v>
      </c>
      <c r="R97" s="201"/>
    </row>
    <row r="98" spans="1:81" ht="24.75" customHeight="1">
      <c r="A98" s="193">
        <v>2018</v>
      </c>
      <c r="B98" s="236">
        <f t="shared" si="14"/>
        <v>0</v>
      </c>
      <c r="C98" s="236"/>
      <c r="D98" s="193">
        <v>2018</v>
      </c>
      <c r="E98" s="198">
        <v>0</v>
      </c>
      <c r="F98" s="199"/>
      <c r="G98" s="193">
        <v>2018</v>
      </c>
      <c r="H98" s="198">
        <v>0</v>
      </c>
      <c r="I98" s="199"/>
      <c r="J98" s="193">
        <v>2018</v>
      </c>
      <c r="K98" s="198">
        <v>0</v>
      </c>
      <c r="L98" s="199"/>
      <c r="M98" s="193">
        <v>2018</v>
      </c>
      <c r="N98" s="198">
        <v>0</v>
      </c>
      <c r="O98" s="199"/>
      <c r="P98" s="193">
        <v>2018</v>
      </c>
      <c r="Q98" s="198">
        <v>0</v>
      </c>
      <c r="R98" s="201"/>
    </row>
    <row r="99" spans="1:81" ht="24.75" customHeight="1">
      <c r="A99" s="193">
        <v>2019</v>
      </c>
      <c r="B99" s="236">
        <f t="shared" si="14"/>
        <v>0</v>
      </c>
      <c r="C99" s="236"/>
      <c r="D99" s="193">
        <v>2019</v>
      </c>
      <c r="E99" s="198">
        <v>0</v>
      </c>
      <c r="F99" s="199"/>
      <c r="G99" s="193">
        <v>2019</v>
      </c>
      <c r="H99" s="198">
        <v>0</v>
      </c>
      <c r="I99" s="199"/>
      <c r="J99" s="193">
        <v>2019</v>
      </c>
      <c r="K99" s="198">
        <v>0</v>
      </c>
      <c r="L99" s="199"/>
      <c r="M99" s="193">
        <v>2019</v>
      </c>
      <c r="N99" s="198">
        <v>0</v>
      </c>
      <c r="O99" s="199"/>
      <c r="P99" s="193">
        <v>2019</v>
      </c>
      <c r="Q99" s="198">
        <v>0</v>
      </c>
      <c r="R99" s="201"/>
    </row>
    <row r="100" spans="1:81" ht="24.75" customHeight="1"/>
    <row r="101" spans="1:81" ht="24.75" customHeight="1">
      <c r="A101" s="189" t="s">
        <v>114</v>
      </c>
      <c r="B101" s="670" t="s">
        <v>174</v>
      </c>
      <c r="C101" s="670"/>
      <c r="D101" s="670"/>
      <c r="E101" s="670"/>
      <c r="F101" s="670"/>
      <c r="G101" s="670"/>
      <c r="H101" s="670"/>
      <c r="I101" s="670"/>
      <c r="J101" s="670"/>
      <c r="K101" s="670"/>
      <c r="L101" s="670"/>
      <c r="M101" s="670"/>
      <c r="N101" s="670"/>
      <c r="O101" s="670"/>
      <c r="P101" s="670"/>
      <c r="Q101" s="670"/>
      <c r="R101" s="670"/>
      <c r="S101" s="670"/>
      <c r="T101" s="670"/>
      <c r="U101" s="670"/>
      <c r="V101" s="670"/>
      <c r="W101" s="670"/>
      <c r="X101" s="670"/>
    </row>
    <row r="102" spans="1:81" ht="24.75" customHeight="1">
      <c r="A102" s="189" t="s">
        <v>106</v>
      </c>
      <c r="B102" s="671" t="s">
        <v>47</v>
      </c>
      <c r="C102" s="671"/>
      <c r="D102" s="189" t="s">
        <v>106</v>
      </c>
      <c r="E102" s="668" t="s">
        <v>48</v>
      </c>
      <c r="F102" s="668"/>
      <c r="G102" s="189" t="s">
        <v>106</v>
      </c>
      <c r="H102" s="668" t="s">
        <v>49</v>
      </c>
      <c r="I102" s="668"/>
      <c r="J102" s="189" t="s">
        <v>106</v>
      </c>
      <c r="K102" s="668" t="s">
        <v>50</v>
      </c>
      <c r="L102" s="668"/>
      <c r="M102" s="189" t="s">
        <v>106</v>
      </c>
      <c r="N102" s="668" t="s">
        <v>51</v>
      </c>
      <c r="O102" s="668"/>
      <c r="P102" s="189" t="s">
        <v>106</v>
      </c>
      <c r="Q102" s="668" t="s">
        <v>52</v>
      </c>
      <c r="R102" s="668"/>
      <c r="S102" s="189" t="s">
        <v>106</v>
      </c>
      <c r="T102" s="668" t="s">
        <v>53</v>
      </c>
      <c r="U102" s="668"/>
      <c r="V102" s="189" t="s">
        <v>106</v>
      </c>
      <c r="W102" s="668" t="s">
        <v>54</v>
      </c>
      <c r="X102" s="668"/>
    </row>
    <row r="103" spans="1:81" ht="24.75" customHeight="1">
      <c r="A103" s="189" t="s">
        <v>105</v>
      </c>
      <c r="B103" s="659"/>
      <c r="C103" s="660"/>
      <c r="D103" s="189" t="s">
        <v>105</v>
      </c>
      <c r="E103" s="661"/>
      <c r="F103" s="662"/>
      <c r="G103" s="189" t="s">
        <v>105</v>
      </c>
      <c r="H103" s="666"/>
      <c r="I103" s="666"/>
      <c r="J103" s="189" t="s">
        <v>105</v>
      </c>
      <c r="K103" s="666"/>
      <c r="L103" s="666"/>
      <c r="M103" s="189" t="s">
        <v>105</v>
      </c>
      <c r="N103" s="666"/>
      <c r="O103" s="666"/>
      <c r="P103" s="189" t="s">
        <v>105</v>
      </c>
      <c r="Q103" s="666"/>
      <c r="R103" s="666"/>
      <c r="S103" s="189" t="s">
        <v>105</v>
      </c>
      <c r="T103" s="666"/>
      <c r="U103" s="666"/>
      <c r="V103" s="189" t="s">
        <v>105</v>
      </c>
      <c r="W103" s="666"/>
      <c r="X103" s="666"/>
    </row>
    <row r="104" spans="1:81" ht="24.75" customHeight="1">
      <c r="A104" s="193" t="s">
        <v>92</v>
      </c>
      <c r="B104" s="667" t="s">
        <v>173</v>
      </c>
      <c r="C104" s="667"/>
      <c r="D104" s="193" t="s">
        <v>92</v>
      </c>
      <c r="E104" s="667" t="s">
        <v>172</v>
      </c>
      <c r="F104" s="667"/>
      <c r="G104" s="193" t="s">
        <v>92</v>
      </c>
      <c r="H104" s="667" t="s">
        <v>171</v>
      </c>
      <c r="I104" s="667"/>
      <c r="J104" s="193" t="s">
        <v>92</v>
      </c>
      <c r="K104" s="667" t="s">
        <v>145</v>
      </c>
      <c r="L104" s="667"/>
      <c r="M104" s="193" t="s">
        <v>92</v>
      </c>
      <c r="N104" s="667" t="s">
        <v>170</v>
      </c>
      <c r="O104" s="667"/>
      <c r="P104" s="193" t="s">
        <v>92</v>
      </c>
      <c r="Q104" s="667" t="s">
        <v>163</v>
      </c>
      <c r="R104" s="667"/>
      <c r="S104" s="193" t="s">
        <v>92</v>
      </c>
      <c r="T104" s="667" t="s">
        <v>169</v>
      </c>
      <c r="U104" s="667"/>
      <c r="V104" s="193" t="s">
        <v>92</v>
      </c>
      <c r="W104" s="667" t="s">
        <v>168</v>
      </c>
      <c r="X104" s="667"/>
    </row>
    <row r="105" spans="1:81" ht="24.75" customHeight="1">
      <c r="A105" s="193" t="s">
        <v>81</v>
      </c>
      <c r="B105" s="667" t="s">
        <v>90</v>
      </c>
      <c r="C105" s="667"/>
      <c r="D105" s="193" t="s">
        <v>81</v>
      </c>
      <c r="E105" s="665" t="s">
        <v>167</v>
      </c>
      <c r="F105" s="665"/>
      <c r="G105" s="193" t="s">
        <v>81</v>
      </c>
      <c r="H105" s="665" t="s">
        <v>166</v>
      </c>
      <c r="I105" s="665"/>
      <c r="J105" s="193" t="s">
        <v>81</v>
      </c>
      <c r="K105" s="665" t="s">
        <v>165</v>
      </c>
      <c r="L105" s="665"/>
      <c r="M105" s="193" t="s">
        <v>81</v>
      </c>
      <c r="N105" s="665" t="s">
        <v>164</v>
      </c>
      <c r="O105" s="665"/>
      <c r="P105" s="193" t="s">
        <v>81</v>
      </c>
      <c r="Q105" s="665" t="s">
        <v>163</v>
      </c>
      <c r="R105" s="665"/>
      <c r="S105" s="193" t="s">
        <v>81</v>
      </c>
      <c r="T105" s="665" t="s">
        <v>162</v>
      </c>
      <c r="U105" s="665"/>
      <c r="V105" s="193" t="s">
        <v>81</v>
      </c>
      <c r="W105" s="669" t="s">
        <v>161</v>
      </c>
      <c r="X105" s="669"/>
    </row>
    <row r="106" spans="1:81" ht="24.75" customHeight="1">
      <c r="A106" s="193" t="s">
        <v>78</v>
      </c>
      <c r="B106" s="665" t="s">
        <v>79</v>
      </c>
      <c r="C106" s="665"/>
      <c r="D106" s="193" t="s">
        <v>78</v>
      </c>
      <c r="E106" s="580" t="s">
        <v>4359</v>
      </c>
      <c r="F106" s="580"/>
      <c r="G106" s="193" t="s">
        <v>78</v>
      </c>
      <c r="H106" s="665" t="s">
        <v>4360</v>
      </c>
      <c r="I106" s="665"/>
      <c r="J106" s="193" t="s">
        <v>78</v>
      </c>
      <c r="K106" s="665" t="s">
        <v>4336</v>
      </c>
      <c r="L106" s="665"/>
      <c r="M106" s="193" t="s">
        <v>78</v>
      </c>
      <c r="N106" s="665" t="s">
        <v>4361</v>
      </c>
      <c r="O106" s="665"/>
      <c r="P106" s="193" t="s">
        <v>78</v>
      </c>
      <c r="Q106" s="665" t="s">
        <v>4362</v>
      </c>
      <c r="R106" s="665"/>
      <c r="S106" s="193" t="s">
        <v>78</v>
      </c>
      <c r="T106" s="667" t="s">
        <v>4773</v>
      </c>
      <c r="U106" s="665"/>
      <c r="V106" s="193" t="s">
        <v>78</v>
      </c>
      <c r="W106" s="665" t="s">
        <v>4364</v>
      </c>
      <c r="X106" s="665"/>
    </row>
    <row r="107" spans="1:81" ht="24.75" customHeight="1">
      <c r="A107" s="193" t="s">
        <v>0</v>
      </c>
      <c r="B107" s="193" t="s">
        <v>77</v>
      </c>
      <c r="C107" s="193" t="s">
        <v>76</v>
      </c>
      <c r="D107" s="193" t="s">
        <v>75</v>
      </c>
      <c r="E107" s="193" t="s">
        <v>74</v>
      </c>
      <c r="F107" s="193" t="s">
        <v>73</v>
      </c>
      <c r="G107" s="193" t="s">
        <v>75</v>
      </c>
      <c r="H107" s="193" t="s">
        <v>74</v>
      </c>
      <c r="I107" s="193" t="s">
        <v>73</v>
      </c>
      <c r="J107" s="193" t="s">
        <v>75</v>
      </c>
      <c r="K107" s="193" t="s">
        <v>74</v>
      </c>
      <c r="L107" s="193" t="s">
        <v>73</v>
      </c>
      <c r="M107" s="193" t="s">
        <v>75</v>
      </c>
      <c r="N107" s="193" t="s">
        <v>74</v>
      </c>
      <c r="O107" s="193" t="s">
        <v>73</v>
      </c>
      <c r="P107" s="193" t="s">
        <v>75</v>
      </c>
      <c r="Q107" s="193" t="s">
        <v>74</v>
      </c>
      <c r="R107" s="193" t="s">
        <v>73</v>
      </c>
      <c r="S107" s="193" t="s">
        <v>75</v>
      </c>
      <c r="T107" s="193" t="s">
        <v>74</v>
      </c>
      <c r="U107" s="193" t="s">
        <v>73</v>
      </c>
      <c r="V107" s="193" t="s">
        <v>75</v>
      </c>
      <c r="W107" s="193" t="s">
        <v>74</v>
      </c>
      <c r="X107" s="193" t="s">
        <v>73</v>
      </c>
    </row>
    <row r="108" spans="1:81" s="197" customFormat="1" ht="24.75" customHeight="1">
      <c r="A108" s="354">
        <v>2007</v>
      </c>
      <c r="B108" s="407" t="s">
        <v>4896</v>
      </c>
      <c r="C108" s="385"/>
      <c r="D108" s="354">
        <v>2007</v>
      </c>
      <c r="E108" s="406"/>
      <c r="F108" s="385"/>
      <c r="G108" s="354">
        <v>2007</v>
      </c>
      <c r="H108" s="385"/>
      <c r="I108" s="385"/>
      <c r="J108" s="354">
        <v>2007</v>
      </c>
      <c r="K108" s="385"/>
      <c r="L108" s="385"/>
      <c r="M108" s="354">
        <v>2007</v>
      </c>
      <c r="N108" s="385"/>
      <c r="O108" s="385"/>
      <c r="P108" s="354">
        <v>2007</v>
      </c>
      <c r="Q108" s="385"/>
      <c r="R108" s="385"/>
      <c r="S108" s="354">
        <v>2007</v>
      </c>
      <c r="T108" s="385"/>
      <c r="U108" s="385"/>
      <c r="V108" s="354">
        <v>2007</v>
      </c>
      <c r="W108" s="385"/>
      <c r="X108" s="385"/>
      <c r="Y108" s="395"/>
      <c r="Z108" s="395"/>
      <c r="AA108" s="395"/>
      <c r="AB108" s="395"/>
      <c r="AC108" s="395"/>
      <c r="AD108" s="395"/>
      <c r="AE108" s="196"/>
      <c r="AF108" s="196"/>
      <c r="AG108" s="196"/>
      <c r="AH108" s="196"/>
      <c r="AI108" s="196"/>
      <c r="AJ108" s="196"/>
      <c r="AK108" s="196"/>
      <c r="AL108" s="196"/>
      <c r="AM108" s="196"/>
      <c r="AN108" s="196"/>
      <c r="AO108" s="196"/>
      <c r="AP108" s="196"/>
      <c r="AQ108" s="196"/>
      <c r="AR108" s="196"/>
      <c r="AS108" s="196"/>
      <c r="AT108" s="196"/>
      <c r="AU108" s="196"/>
      <c r="AV108" s="196"/>
      <c r="AW108" s="196"/>
      <c r="AX108" s="196"/>
      <c r="AY108" s="196"/>
      <c r="AZ108" s="196"/>
      <c r="BA108" s="196"/>
      <c r="BB108" s="196"/>
      <c r="BC108" s="196"/>
      <c r="BD108" s="196"/>
      <c r="BE108" s="196"/>
      <c r="BF108" s="196"/>
      <c r="BG108" s="196"/>
      <c r="BH108" s="196"/>
      <c r="BI108" s="196"/>
      <c r="BJ108" s="196"/>
      <c r="BK108" s="196"/>
      <c r="BL108" s="196"/>
      <c r="BM108" s="196"/>
      <c r="BN108" s="196"/>
      <c r="BO108" s="196"/>
      <c r="BP108" s="196"/>
      <c r="BQ108" s="196"/>
      <c r="BR108" s="196"/>
      <c r="BS108" s="196"/>
      <c r="BT108" s="196"/>
      <c r="BU108" s="196"/>
      <c r="BV108" s="196"/>
      <c r="BW108" s="196"/>
      <c r="BX108" s="196"/>
      <c r="BY108" s="196"/>
      <c r="BZ108" s="196"/>
      <c r="CA108" s="196"/>
      <c r="CB108" s="196"/>
      <c r="CC108" s="196"/>
    </row>
    <row r="109" spans="1:81" s="197" customFormat="1" ht="24.75" customHeight="1">
      <c r="A109" s="354">
        <v>2008</v>
      </c>
      <c r="B109" s="407" t="s">
        <v>4896</v>
      </c>
      <c r="C109" s="385"/>
      <c r="D109" s="354">
        <v>2008</v>
      </c>
      <c r="E109" s="385"/>
      <c r="F109" s="385"/>
      <c r="G109" s="354">
        <v>2008</v>
      </c>
      <c r="H109" s="385"/>
      <c r="I109" s="385"/>
      <c r="J109" s="354">
        <v>2008</v>
      </c>
      <c r="K109" s="385"/>
      <c r="L109" s="385"/>
      <c r="M109" s="354">
        <v>2008</v>
      </c>
      <c r="N109" s="385"/>
      <c r="O109" s="385"/>
      <c r="P109" s="354">
        <v>2008</v>
      </c>
      <c r="Q109" s="385"/>
      <c r="R109" s="385"/>
      <c r="S109" s="354">
        <v>2008</v>
      </c>
      <c r="T109" s="385"/>
      <c r="U109" s="385"/>
      <c r="V109" s="354">
        <v>2008</v>
      </c>
      <c r="W109" s="385"/>
      <c r="X109" s="385"/>
      <c r="Y109" s="395"/>
      <c r="Z109" s="395"/>
      <c r="AA109" s="395"/>
      <c r="AB109" s="395"/>
      <c r="AC109" s="395"/>
      <c r="AD109" s="395"/>
      <c r="AE109" s="196"/>
      <c r="AF109" s="196"/>
      <c r="AG109" s="196"/>
      <c r="AH109" s="196"/>
      <c r="AI109" s="196"/>
      <c r="AJ109" s="196"/>
      <c r="AK109" s="196"/>
      <c r="AL109" s="196"/>
      <c r="AM109" s="196"/>
      <c r="AN109" s="196"/>
      <c r="AO109" s="196"/>
      <c r="AP109" s="196"/>
      <c r="AQ109" s="196"/>
      <c r="AR109" s="196"/>
      <c r="AS109" s="196"/>
      <c r="AT109" s="196"/>
      <c r="AU109" s="196"/>
      <c r="AV109" s="196"/>
      <c r="AW109" s="196"/>
      <c r="AX109" s="196"/>
      <c r="AY109" s="196"/>
      <c r="AZ109" s="196"/>
      <c r="BA109" s="196"/>
      <c r="BB109" s="196"/>
      <c r="BC109" s="196"/>
      <c r="BD109" s="196"/>
      <c r="BE109" s="196"/>
      <c r="BF109" s="196"/>
      <c r="BG109" s="196"/>
      <c r="BH109" s="196"/>
      <c r="BI109" s="196"/>
      <c r="BJ109" s="196"/>
      <c r="BK109" s="196"/>
      <c r="BL109" s="196"/>
      <c r="BM109" s="196"/>
      <c r="BN109" s="196"/>
      <c r="BO109" s="196"/>
      <c r="BP109" s="196"/>
      <c r="BQ109" s="196"/>
      <c r="BR109" s="196"/>
      <c r="BS109" s="196"/>
      <c r="BT109" s="196"/>
      <c r="BU109" s="196"/>
      <c r="BV109" s="196"/>
      <c r="BW109" s="196"/>
      <c r="BX109" s="196"/>
      <c r="BY109" s="196"/>
      <c r="BZ109" s="196"/>
      <c r="CA109" s="196"/>
      <c r="CB109" s="196"/>
      <c r="CC109" s="196"/>
    </row>
    <row r="110" spans="1:81" s="197" customFormat="1" ht="24.75" customHeight="1">
      <c r="A110" s="354">
        <v>2009</v>
      </c>
      <c r="B110" s="407" t="s">
        <v>4896</v>
      </c>
      <c r="C110" s="385"/>
      <c r="D110" s="354">
        <v>2009</v>
      </c>
      <c r="E110" s="385"/>
      <c r="F110" s="385"/>
      <c r="G110" s="354">
        <v>2009</v>
      </c>
      <c r="H110" s="385"/>
      <c r="I110" s="385"/>
      <c r="J110" s="354">
        <v>2009</v>
      </c>
      <c r="K110" s="385"/>
      <c r="L110" s="385"/>
      <c r="M110" s="354">
        <v>2009</v>
      </c>
      <c r="N110" s="385"/>
      <c r="O110" s="385"/>
      <c r="P110" s="354">
        <v>2009</v>
      </c>
      <c r="Q110" s="385"/>
      <c r="R110" s="385"/>
      <c r="S110" s="354">
        <v>2009</v>
      </c>
      <c r="T110" s="385"/>
      <c r="U110" s="385"/>
      <c r="V110" s="354">
        <v>2009</v>
      </c>
      <c r="W110" s="385"/>
      <c r="X110" s="385"/>
      <c r="Y110" s="395"/>
      <c r="Z110" s="395"/>
      <c r="AA110" s="395"/>
      <c r="AB110" s="395"/>
      <c r="AC110" s="395"/>
      <c r="AD110" s="395"/>
      <c r="AE110" s="196"/>
      <c r="AF110" s="196"/>
      <c r="AG110" s="196"/>
      <c r="AH110" s="196"/>
      <c r="AI110" s="196"/>
      <c r="AJ110" s="196"/>
      <c r="AK110" s="196"/>
      <c r="AL110" s="196"/>
      <c r="AM110" s="196"/>
      <c r="AN110" s="196"/>
      <c r="AO110" s="196"/>
      <c r="AP110" s="196"/>
      <c r="AQ110" s="196"/>
      <c r="AR110" s="196"/>
      <c r="AS110" s="196"/>
      <c r="AT110" s="196"/>
      <c r="AU110" s="196"/>
      <c r="AV110" s="196"/>
      <c r="AW110" s="196"/>
      <c r="AX110" s="196"/>
      <c r="AY110" s="196"/>
      <c r="AZ110" s="196"/>
      <c r="BA110" s="196"/>
      <c r="BB110" s="196"/>
      <c r="BC110" s="196"/>
      <c r="BD110" s="196"/>
      <c r="BE110" s="196"/>
      <c r="BF110" s="196"/>
      <c r="BG110" s="196"/>
      <c r="BH110" s="196"/>
      <c r="BI110" s="196"/>
      <c r="BJ110" s="196"/>
      <c r="BK110" s="196"/>
      <c r="BL110" s="196"/>
      <c r="BM110" s="196"/>
      <c r="BN110" s="196"/>
      <c r="BO110" s="196"/>
      <c r="BP110" s="196"/>
      <c r="BQ110" s="196"/>
      <c r="BR110" s="196"/>
      <c r="BS110" s="196"/>
      <c r="BT110" s="196"/>
      <c r="BU110" s="196"/>
      <c r="BV110" s="196"/>
      <c r="BW110" s="196"/>
      <c r="BX110" s="196"/>
      <c r="BY110" s="196"/>
      <c r="BZ110" s="196"/>
      <c r="CA110" s="196"/>
      <c r="CB110" s="196"/>
      <c r="CC110" s="196"/>
    </row>
    <row r="111" spans="1:81" s="197" customFormat="1" ht="24.75" customHeight="1">
      <c r="A111" s="354">
        <v>2010</v>
      </c>
      <c r="B111" s="407" t="s">
        <v>4896</v>
      </c>
      <c r="C111" s="385"/>
      <c r="D111" s="354">
        <v>2010</v>
      </c>
      <c r="E111" s="385"/>
      <c r="F111" s="385"/>
      <c r="G111" s="354">
        <v>2010</v>
      </c>
      <c r="H111" s="385"/>
      <c r="I111" s="385"/>
      <c r="J111" s="354">
        <v>2010</v>
      </c>
      <c r="K111" s="385"/>
      <c r="L111" s="385"/>
      <c r="M111" s="354">
        <v>2010</v>
      </c>
      <c r="N111" s="385"/>
      <c r="O111" s="385"/>
      <c r="P111" s="354">
        <v>2010</v>
      </c>
      <c r="Q111" s="385"/>
      <c r="R111" s="385"/>
      <c r="S111" s="354">
        <v>2010</v>
      </c>
      <c r="T111" s="385"/>
      <c r="U111" s="385"/>
      <c r="V111" s="354">
        <v>2010</v>
      </c>
      <c r="W111" s="385"/>
      <c r="X111" s="385"/>
      <c r="Y111" s="395"/>
      <c r="Z111" s="395"/>
      <c r="AA111" s="395"/>
      <c r="AB111" s="395"/>
      <c r="AC111" s="395"/>
      <c r="AD111" s="395"/>
      <c r="AE111" s="196"/>
      <c r="AF111" s="196"/>
      <c r="AG111" s="196"/>
      <c r="AH111" s="196"/>
      <c r="AI111" s="196"/>
      <c r="AJ111" s="196"/>
      <c r="AK111" s="196"/>
      <c r="AL111" s="196"/>
      <c r="AM111" s="196"/>
      <c r="AN111" s="196"/>
      <c r="AO111" s="196"/>
      <c r="AP111" s="196"/>
      <c r="AQ111" s="196"/>
      <c r="AR111" s="196"/>
      <c r="AS111" s="196"/>
      <c r="AT111" s="196"/>
      <c r="AU111" s="196"/>
      <c r="AV111" s="196"/>
      <c r="AW111" s="196"/>
      <c r="AX111" s="196"/>
      <c r="AY111" s="196"/>
      <c r="AZ111" s="196"/>
      <c r="BA111" s="196"/>
      <c r="BB111" s="196"/>
      <c r="BC111" s="196"/>
      <c r="BD111" s="196"/>
      <c r="BE111" s="196"/>
      <c r="BF111" s="196"/>
      <c r="BG111" s="196"/>
      <c r="BH111" s="196"/>
      <c r="BI111" s="196"/>
      <c r="BJ111" s="196"/>
      <c r="BK111" s="196"/>
      <c r="BL111" s="196"/>
      <c r="BM111" s="196"/>
      <c r="BN111" s="196"/>
      <c r="BO111" s="196"/>
      <c r="BP111" s="196"/>
      <c r="BQ111" s="196"/>
      <c r="BR111" s="196"/>
      <c r="BS111" s="196"/>
      <c r="BT111" s="196"/>
      <c r="BU111" s="196"/>
      <c r="BV111" s="196"/>
      <c r="BW111" s="196"/>
      <c r="BX111" s="196"/>
      <c r="BY111" s="196"/>
      <c r="BZ111" s="196"/>
      <c r="CA111" s="196"/>
      <c r="CB111" s="196"/>
      <c r="CC111" s="196"/>
    </row>
    <row r="112" spans="1:81" s="197" customFormat="1" ht="24.75" customHeight="1">
      <c r="A112" s="354">
        <v>2011</v>
      </c>
      <c r="B112" s="407" t="s">
        <v>4896</v>
      </c>
      <c r="C112" s="385"/>
      <c r="D112" s="354">
        <v>2011</v>
      </c>
      <c r="E112" s="385"/>
      <c r="F112" s="385"/>
      <c r="G112" s="354">
        <v>2011</v>
      </c>
      <c r="H112" s="385"/>
      <c r="I112" s="385"/>
      <c r="J112" s="354">
        <v>2011</v>
      </c>
      <c r="K112" s="385"/>
      <c r="L112" s="385"/>
      <c r="M112" s="354">
        <v>2011</v>
      </c>
      <c r="N112" s="385"/>
      <c r="O112" s="385"/>
      <c r="P112" s="354">
        <v>2011</v>
      </c>
      <c r="Q112" s="385"/>
      <c r="R112" s="385"/>
      <c r="S112" s="354">
        <v>2011</v>
      </c>
      <c r="T112" s="385"/>
      <c r="U112" s="385"/>
      <c r="V112" s="354">
        <v>2011</v>
      </c>
      <c r="W112" s="385"/>
      <c r="X112" s="385"/>
      <c r="Y112" s="395"/>
      <c r="Z112" s="395"/>
      <c r="AA112" s="395"/>
      <c r="AB112" s="395"/>
      <c r="AC112" s="395"/>
      <c r="AD112" s="395"/>
      <c r="AE112" s="196"/>
      <c r="AF112" s="196"/>
      <c r="AG112" s="196"/>
      <c r="AH112" s="196"/>
      <c r="AI112" s="196"/>
      <c r="AJ112" s="196"/>
      <c r="AK112" s="196"/>
      <c r="AL112" s="196"/>
      <c r="AM112" s="196"/>
      <c r="AN112" s="196"/>
      <c r="AO112" s="196"/>
      <c r="AP112" s="196"/>
      <c r="AQ112" s="196"/>
      <c r="AR112" s="196"/>
      <c r="AS112" s="196"/>
      <c r="AT112" s="196"/>
      <c r="AU112" s="196"/>
      <c r="AV112" s="196"/>
      <c r="AW112" s="196"/>
      <c r="AX112" s="196"/>
      <c r="AY112" s="196"/>
      <c r="AZ112" s="196"/>
      <c r="BA112" s="196"/>
      <c r="BB112" s="196"/>
      <c r="BC112" s="196"/>
      <c r="BD112" s="196"/>
      <c r="BE112" s="196"/>
      <c r="BF112" s="196"/>
      <c r="BG112" s="196"/>
      <c r="BH112" s="196"/>
      <c r="BI112" s="196"/>
      <c r="BJ112" s="196"/>
      <c r="BK112" s="196"/>
      <c r="BL112" s="196"/>
      <c r="BM112" s="196"/>
      <c r="BN112" s="196"/>
      <c r="BO112" s="196"/>
      <c r="BP112" s="196"/>
      <c r="BQ112" s="196"/>
      <c r="BR112" s="196"/>
      <c r="BS112" s="196"/>
      <c r="BT112" s="196"/>
      <c r="BU112" s="196"/>
      <c r="BV112" s="196"/>
      <c r="BW112" s="196"/>
      <c r="BX112" s="196"/>
      <c r="BY112" s="196"/>
      <c r="BZ112" s="196"/>
      <c r="CA112" s="196"/>
      <c r="CB112" s="196"/>
      <c r="CC112" s="196"/>
    </row>
    <row r="113" spans="1:81" s="197" customFormat="1" ht="24.75" customHeight="1">
      <c r="A113" s="354">
        <v>2012</v>
      </c>
      <c r="B113" s="407" t="s">
        <v>4896</v>
      </c>
      <c r="C113" s="385"/>
      <c r="D113" s="354">
        <v>2012</v>
      </c>
      <c r="E113" s="385"/>
      <c r="F113" s="385"/>
      <c r="G113" s="354">
        <v>2012</v>
      </c>
      <c r="H113" s="385"/>
      <c r="I113" s="385"/>
      <c r="J113" s="354">
        <v>2012</v>
      </c>
      <c r="K113" s="385"/>
      <c r="L113" s="385"/>
      <c r="M113" s="354">
        <v>2012</v>
      </c>
      <c r="N113" s="385"/>
      <c r="O113" s="385"/>
      <c r="P113" s="354">
        <v>2012</v>
      </c>
      <c r="Q113" s="385"/>
      <c r="R113" s="385"/>
      <c r="S113" s="354">
        <v>2012</v>
      </c>
      <c r="T113" s="385"/>
      <c r="U113" s="385"/>
      <c r="V113" s="354">
        <v>2012</v>
      </c>
      <c r="W113" s="385"/>
      <c r="X113" s="385"/>
      <c r="Y113" s="395"/>
      <c r="Z113" s="395"/>
      <c r="AA113" s="395"/>
      <c r="AB113" s="395"/>
      <c r="AC113" s="395"/>
      <c r="AD113" s="395"/>
      <c r="AE113" s="196"/>
      <c r="AF113" s="196"/>
      <c r="AG113" s="196"/>
      <c r="AH113" s="196"/>
      <c r="AI113" s="196"/>
      <c r="AJ113" s="196"/>
      <c r="AK113" s="196"/>
      <c r="AL113" s="196"/>
      <c r="AM113" s="196"/>
      <c r="AN113" s="196"/>
      <c r="AO113" s="196"/>
      <c r="AP113" s="196"/>
      <c r="AQ113" s="196"/>
      <c r="AR113" s="196"/>
      <c r="AS113" s="196"/>
      <c r="AT113" s="196"/>
      <c r="AU113" s="196"/>
      <c r="AV113" s="196"/>
      <c r="AW113" s="196"/>
      <c r="AX113" s="196"/>
      <c r="AY113" s="196"/>
      <c r="AZ113" s="196"/>
      <c r="BA113" s="196"/>
      <c r="BB113" s="196"/>
      <c r="BC113" s="196"/>
      <c r="BD113" s="196"/>
      <c r="BE113" s="196"/>
      <c r="BF113" s="196"/>
      <c r="BG113" s="196"/>
      <c r="BH113" s="196"/>
      <c r="BI113" s="196"/>
      <c r="BJ113" s="196"/>
      <c r="BK113" s="196"/>
      <c r="BL113" s="196"/>
      <c r="BM113" s="196"/>
      <c r="BN113" s="196"/>
      <c r="BO113" s="196"/>
      <c r="BP113" s="196"/>
      <c r="BQ113" s="196"/>
      <c r="BR113" s="196"/>
      <c r="BS113" s="196"/>
      <c r="BT113" s="196"/>
      <c r="BU113" s="196"/>
      <c r="BV113" s="196"/>
      <c r="BW113" s="196"/>
      <c r="BX113" s="196"/>
      <c r="BY113" s="196"/>
      <c r="BZ113" s="196"/>
      <c r="CA113" s="196"/>
      <c r="CB113" s="196"/>
      <c r="CC113" s="196"/>
    </row>
    <row r="114" spans="1:81" s="197" customFormat="1" ht="24.75" customHeight="1">
      <c r="A114" s="354">
        <v>2013</v>
      </c>
      <c r="B114" s="407" t="s">
        <v>4896</v>
      </c>
      <c r="C114" s="385"/>
      <c r="D114" s="354">
        <v>2013</v>
      </c>
      <c r="E114" s="385"/>
      <c r="F114" s="385"/>
      <c r="G114" s="354">
        <v>2013</v>
      </c>
      <c r="H114" s="385"/>
      <c r="I114" s="385"/>
      <c r="J114" s="354">
        <v>2013</v>
      </c>
      <c r="K114" s="385"/>
      <c r="L114" s="385"/>
      <c r="M114" s="354">
        <v>2013</v>
      </c>
      <c r="N114" s="385"/>
      <c r="O114" s="385"/>
      <c r="P114" s="354">
        <v>2013</v>
      </c>
      <c r="Q114" s="385"/>
      <c r="R114" s="385"/>
      <c r="S114" s="354">
        <v>2013</v>
      </c>
      <c r="T114" s="385"/>
      <c r="U114" s="385"/>
      <c r="V114" s="354">
        <v>2013</v>
      </c>
      <c r="W114" s="385"/>
      <c r="X114" s="385"/>
      <c r="Y114" s="395"/>
      <c r="Z114" s="395"/>
      <c r="AA114" s="395"/>
      <c r="AB114" s="395"/>
      <c r="AC114" s="395"/>
      <c r="AD114" s="395"/>
      <c r="AE114" s="196"/>
      <c r="AF114" s="196"/>
      <c r="AG114" s="196"/>
      <c r="AH114" s="196"/>
      <c r="AI114" s="196"/>
      <c r="AJ114" s="196"/>
      <c r="AK114" s="196"/>
      <c r="AL114" s="196"/>
      <c r="AM114" s="196"/>
      <c r="AN114" s="196"/>
      <c r="AO114" s="196"/>
      <c r="AP114" s="196"/>
      <c r="AQ114" s="196"/>
      <c r="AR114" s="196"/>
      <c r="AS114" s="196"/>
      <c r="AT114" s="196"/>
      <c r="AU114" s="196"/>
      <c r="AV114" s="196"/>
      <c r="AW114" s="196"/>
      <c r="AX114" s="196"/>
      <c r="AY114" s="196"/>
      <c r="AZ114" s="196"/>
      <c r="BA114" s="196"/>
      <c r="BB114" s="196"/>
      <c r="BC114" s="196"/>
      <c r="BD114" s="196"/>
      <c r="BE114" s="196"/>
      <c r="BF114" s="196"/>
      <c r="BG114" s="196"/>
      <c r="BH114" s="196"/>
      <c r="BI114" s="196"/>
      <c r="BJ114" s="196"/>
      <c r="BK114" s="196"/>
      <c r="BL114" s="196"/>
      <c r="BM114" s="196"/>
      <c r="BN114" s="196"/>
      <c r="BO114" s="196"/>
      <c r="BP114" s="196"/>
      <c r="BQ114" s="196"/>
      <c r="BR114" s="196"/>
      <c r="BS114" s="196"/>
      <c r="BT114" s="196"/>
      <c r="BU114" s="196"/>
      <c r="BV114" s="196"/>
      <c r="BW114" s="196"/>
      <c r="BX114" s="196"/>
      <c r="BY114" s="196"/>
      <c r="BZ114" s="196"/>
      <c r="CA114" s="196"/>
      <c r="CB114" s="196"/>
      <c r="CC114" s="196"/>
    </row>
    <row r="115" spans="1:81" ht="24.75" customHeight="1">
      <c r="A115" s="193">
        <v>2014</v>
      </c>
      <c r="B115" s="236">
        <f t="shared" ref="B115:B120" si="15">AVERAGE(E115,((H115+K115)/2),((N115+Q115+T115)/3),W115)</f>
        <v>54.166666666666671</v>
      </c>
      <c r="C115" s="237"/>
      <c r="D115" s="193">
        <v>2014</v>
      </c>
      <c r="E115" s="49">
        <v>0</v>
      </c>
      <c r="F115" s="199" t="s">
        <v>1693</v>
      </c>
      <c r="G115" s="193">
        <v>2014</v>
      </c>
      <c r="H115" s="198">
        <v>100</v>
      </c>
      <c r="I115" s="199" t="s">
        <v>633</v>
      </c>
      <c r="J115" s="193">
        <v>2014</v>
      </c>
      <c r="K115" s="198">
        <v>0</v>
      </c>
      <c r="L115" s="199" t="s">
        <v>632</v>
      </c>
      <c r="M115" s="193">
        <v>2014</v>
      </c>
      <c r="N115" s="198">
        <v>100</v>
      </c>
      <c r="O115" s="199" t="s">
        <v>631</v>
      </c>
      <c r="P115" s="193">
        <v>2014</v>
      </c>
      <c r="Q115" s="198">
        <v>50</v>
      </c>
      <c r="R115" s="199" t="s">
        <v>630</v>
      </c>
      <c r="S115" s="193">
        <v>2014</v>
      </c>
      <c r="T115" s="198">
        <v>50</v>
      </c>
      <c r="U115" s="199" t="s">
        <v>629</v>
      </c>
      <c r="V115" s="193">
        <v>2014</v>
      </c>
      <c r="W115" s="198">
        <v>100</v>
      </c>
      <c r="X115" s="201" t="s">
        <v>628</v>
      </c>
    </row>
    <row r="116" spans="1:81" ht="24.75" customHeight="1">
      <c r="A116" s="193">
        <v>2015</v>
      </c>
      <c r="B116" s="236">
        <f t="shared" si="15"/>
        <v>54.166666666666671</v>
      </c>
      <c r="C116" s="236"/>
      <c r="D116" s="193">
        <v>2015</v>
      </c>
      <c r="E116" s="49">
        <v>0</v>
      </c>
      <c r="F116" s="199"/>
      <c r="G116" s="193">
        <v>2015</v>
      </c>
      <c r="H116" s="198">
        <v>100</v>
      </c>
      <c r="I116" s="199"/>
      <c r="J116" s="193">
        <v>2015</v>
      </c>
      <c r="K116" s="198">
        <v>0</v>
      </c>
      <c r="L116" s="199"/>
      <c r="M116" s="193">
        <v>2015</v>
      </c>
      <c r="N116" s="198">
        <v>100</v>
      </c>
      <c r="O116" s="199"/>
      <c r="P116" s="193">
        <v>2015</v>
      </c>
      <c r="Q116" s="198">
        <v>50</v>
      </c>
      <c r="R116" s="199"/>
      <c r="S116" s="193">
        <v>2015</v>
      </c>
      <c r="T116" s="198">
        <v>50</v>
      </c>
      <c r="U116" s="199"/>
      <c r="V116" s="193">
        <v>2015</v>
      </c>
      <c r="W116" s="198">
        <v>100</v>
      </c>
      <c r="X116" s="201"/>
    </row>
    <row r="117" spans="1:81" ht="24.75" customHeight="1">
      <c r="A117" s="193">
        <v>2016</v>
      </c>
      <c r="B117" s="236">
        <f t="shared" si="15"/>
        <v>54.166666666666671</v>
      </c>
      <c r="C117" s="236"/>
      <c r="D117" s="193">
        <v>2016</v>
      </c>
      <c r="E117" s="49">
        <v>0</v>
      </c>
      <c r="F117" s="199"/>
      <c r="G117" s="193">
        <v>2016</v>
      </c>
      <c r="H117" s="198">
        <v>100</v>
      </c>
      <c r="I117" s="199"/>
      <c r="J117" s="193">
        <v>2016</v>
      </c>
      <c r="K117" s="198">
        <v>0</v>
      </c>
      <c r="L117" s="199"/>
      <c r="M117" s="193">
        <v>2016</v>
      </c>
      <c r="N117" s="198">
        <v>100</v>
      </c>
      <c r="O117" s="199"/>
      <c r="P117" s="193">
        <v>2016</v>
      </c>
      <c r="Q117" s="198">
        <v>50</v>
      </c>
      <c r="R117" s="199"/>
      <c r="S117" s="193">
        <v>2016</v>
      </c>
      <c r="T117" s="198">
        <v>50</v>
      </c>
      <c r="U117" s="199"/>
      <c r="V117" s="193">
        <v>2016</v>
      </c>
      <c r="W117" s="198">
        <v>100</v>
      </c>
      <c r="X117" s="201"/>
    </row>
    <row r="118" spans="1:81" ht="24.75" customHeight="1">
      <c r="A118" s="193">
        <v>2017</v>
      </c>
      <c r="B118" s="236">
        <f t="shared" si="15"/>
        <v>54.166666666666671</v>
      </c>
      <c r="C118" s="236"/>
      <c r="D118" s="193">
        <v>2017</v>
      </c>
      <c r="E118" s="49">
        <v>0</v>
      </c>
      <c r="F118" s="199"/>
      <c r="G118" s="193">
        <v>2017</v>
      </c>
      <c r="H118" s="198">
        <v>100</v>
      </c>
      <c r="I118" s="199"/>
      <c r="J118" s="193">
        <v>2017</v>
      </c>
      <c r="K118" s="198">
        <v>0</v>
      </c>
      <c r="L118" s="199"/>
      <c r="M118" s="193">
        <v>2017</v>
      </c>
      <c r="N118" s="198">
        <v>100</v>
      </c>
      <c r="O118" s="199"/>
      <c r="P118" s="193">
        <v>2017</v>
      </c>
      <c r="Q118" s="198">
        <v>50</v>
      </c>
      <c r="R118" s="199"/>
      <c r="S118" s="193">
        <v>2017</v>
      </c>
      <c r="T118" s="198">
        <v>50</v>
      </c>
      <c r="U118" s="199"/>
      <c r="V118" s="193">
        <v>2017</v>
      </c>
      <c r="W118" s="198">
        <v>100</v>
      </c>
      <c r="X118" s="201"/>
    </row>
    <row r="119" spans="1:81" ht="24.75" customHeight="1">
      <c r="A119" s="193">
        <v>2018</v>
      </c>
      <c r="B119" s="236">
        <f t="shared" si="15"/>
        <v>54.166666666666671</v>
      </c>
      <c r="C119" s="236"/>
      <c r="D119" s="193">
        <v>2018</v>
      </c>
      <c r="E119" s="49">
        <v>0</v>
      </c>
      <c r="F119" s="199"/>
      <c r="G119" s="193">
        <v>2018</v>
      </c>
      <c r="H119" s="198">
        <v>100</v>
      </c>
      <c r="I119" s="199"/>
      <c r="J119" s="193">
        <v>2018</v>
      </c>
      <c r="K119" s="198">
        <v>0</v>
      </c>
      <c r="L119" s="199"/>
      <c r="M119" s="193">
        <v>2018</v>
      </c>
      <c r="N119" s="198">
        <v>100</v>
      </c>
      <c r="O119" s="199"/>
      <c r="P119" s="193">
        <v>2018</v>
      </c>
      <c r="Q119" s="198">
        <v>50</v>
      </c>
      <c r="R119" s="199"/>
      <c r="S119" s="193">
        <v>2018</v>
      </c>
      <c r="T119" s="198">
        <v>50</v>
      </c>
      <c r="U119" s="199"/>
      <c r="V119" s="193">
        <v>2018</v>
      </c>
      <c r="W119" s="198">
        <v>100</v>
      </c>
      <c r="X119" s="201"/>
    </row>
    <row r="120" spans="1:81" ht="24.75" customHeight="1">
      <c r="A120" s="193">
        <v>2019</v>
      </c>
      <c r="B120" s="236">
        <f t="shared" si="15"/>
        <v>54.166666666666671</v>
      </c>
      <c r="C120" s="236"/>
      <c r="D120" s="193">
        <v>2019</v>
      </c>
      <c r="E120" s="49">
        <v>0</v>
      </c>
      <c r="F120" s="199"/>
      <c r="G120" s="193">
        <v>2019</v>
      </c>
      <c r="H120" s="198">
        <v>100</v>
      </c>
      <c r="I120" s="199" t="s">
        <v>627</v>
      </c>
      <c r="J120" s="193">
        <v>2019</v>
      </c>
      <c r="K120" s="198">
        <v>0</v>
      </c>
      <c r="L120" s="199" t="s">
        <v>626</v>
      </c>
      <c r="M120" s="193">
        <v>2019</v>
      </c>
      <c r="N120" s="198">
        <v>100</v>
      </c>
      <c r="O120" s="199" t="s">
        <v>625</v>
      </c>
      <c r="P120" s="193">
        <v>2019</v>
      </c>
      <c r="Q120" s="198">
        <v>50</v>
      </c>
      <c r="R120" s="199" t="s">
        <v>624</v>
      </c>
      <c r="S120" s="193">
        <v>2019</v>
      </c>
      <c r="T120" s="198">
        <v>50</v>
      </c>
      <c r="U120" s="199" t="s">
        <v>623</v>
      </c>
      <c r="V120" s="193">
        <v>2019</v>
      </c>
      <c r="W120" s="198">
        <v>100</v>
      </c>
      <c r="X120" s="201"/>
    </row>
    <row r="121" spans="1:81" ht="24.75" customHeight="1"/>
    <row r="122" spans="1:81" ht="24.75" customHeight="1">
      <c r="A122" s="189" t="s">
        <v>114</v>
      </c>
      <c r="B122" s="670" t="s">
        <v>154</v>
      </c>
      <c r="C122" s="670"/>
      <c r="D122" s="670"/>
      <c r="E122" s="670"/>
      <c r="F122" s="670"/>
      <c r="G122" s="670"/>
      <c r="H122" s="670"/>
      <c r="I122" s="670"/>
      <c r="J122" s="670"/>
      <c r="K122" s="670"/>
      <c r="L122" s="670"/>
      <c r="M122" s="670"/>
      <c r="N122" s="670"/>
      <c r="O122" s="670"/>
      <c r="P122" s="670"/>
      <c r="Q122" s="670"/>
      <c r="R122" s="670"/>
      <c r="S122" s="670"/>
      <c r="T122" s="670"/>
      <c r="U122" s="670"/>
      <c r="V122" s="670"/>
      <c r="W122" s="670"/>
      <c r="X122" s="670"/>
      <c r="Y122" s="670"/>
      <c r="Z122" s="670"/>
      <c r="AA122" s="670"/>
    </row>
    <row r="123" spans="1:81" ht="24.75" customHeight="1">
      <c r="A123" s="189" t="s">
        <v>106</v>
      </c>
      <c r="B123" s="671" t="s">
        <v>55</v>
      </c>
      <c r="C123" s="671"/>
      <c r="D123" s="189" t="s">
        <v>106</v>
      </c>
      <c r="E123" s="668" t="s">
        <v>56</v>
      </c>
      <c r="F123" s="668"/>
      <c r="G123" s="189" t="s">
        <v>106</v>
      </c>
      <c r="H123" s="668" t="s">
        <v>57</v>
      </c>
      <c r="I123" s="668"/>
      <c r="J123" s="189" t="s">
        <v>106</v>
      </c>
      <c r="K123" s="668" t="s">
        <v>153</v>
      </c>
      <c r="L123" s="668"/>
      <c r="M123" s="189" t="s">
        <v>106</v>
      </c>
      <c r="N123" s="668"/>
      <c r="O123" s="668"/>
      <c r="P123" s="189" t="s">
        <v>106</v>
      </c>
      <c r="Q123" s="668"/>
      <c r="R123" s="668"/>
      <c r="S123" s="189" t="s">
        <v>106</v>
      </c>
      <c r="T123" s="668"/>
      <c r="U123" s="668"/>
      <c r="V123" s="189" t="s">
        <v>106</v>
      </c>
      <c r="W123" s="668"/>
      <c r="X123" s="668"/>
      <c r="Y123" s="189" t="s">
        <v>106</v>
      </c>
      <c r="Z123" s="668" t="s">
        <v>61</v>
      </c>
      <c r="AA123" s="668"/>
    </row>
    <row r="124" spans="1:81" ht="24.75" customHeight="1">
      <c r="A124" s="189" t="s">
        <v>105</v>
      </c>
      <c r="B124" s="659"/>
      <c r="C124" s="660"/>
      <c r="D124" s="189" t="s">
        <v>105</v>
      </c>
      <c r="E124" s="661"/>
      <c r="F124" s="662"/>
      <c r="G124" s="189" t="s">
        <v>105</v>
      </c>
      <c r="H124" s="666"/>
      <c r="I124" s="666"/>
      <c r="J124" s="189" t="s">
        <v>105</v>
      </c>
      <c r="K124" s="666"/>
      <c r="L124" s="666"/>
      <c r="M124" s="189" t="s">
        <v>105</v>
      </c>
      <c r="N124" s="666" t="s">
        <v>59</v>
      </c>
      <c r="O124" s="666"/>
      <c r="P124" s="189" t="s">
        <v>105</v>
      </c>
      <c r="Q124" s="666" t="s">
        <v>152</v>
      </c>
      <c r="R124" s="666"/>
      <c r="S124" s="189" t="s">
        <v>105</v>
      </c>
      <c r="T124" s="666" t="s">
        <v>60</v>
      </c>
      <c r="U124" s="666"/>
      <c r="V124" s="189" t="s">
        <v>105</v>
      </c>
      <c r="W124" s="666" t="s">
        <v>151</v>
      </c>
      <c r="X124" s="666"/>
      <c r="Y124" s="189" t="s">
        <v>105</v>
      </c>
      <c r="Z124" s="666"/>
      <c r="AA124" s="666"/>
    </row>
    <row r="125" spans="1:81" ht="24.75" customHeight="1">
      <c r="A125" s="193" t="s">
        <v>92</v>
      </c>
      <c r="B125" s="667" t="s">
        <v>150</v>
      </c>
      <c r="C125" s="667"/>
      <c r="D125" s="193" t="s">
        <v>92</v>
      </c>
      <c r="E125" s="667" t="s">
        <v>149</v>
      </c>
      <c r="F125" s="667"/>
      <c r="G125" s="193" t="s">
        <v>92</v>
      </c>
      <c r="H125" s="595" t="s">
        <v>1569</v>
      </c>
      <c r="I125" s="595"/>
      <c r="J125" s="193" t="s">
        <v>92</v>
      </c>
      <c r="K125" s="667" t="s">
        <v>148</v>
      </c>
      <c r="L125" s="667"/>
      <c r="M125" s="193" t="s">
        <v>92</v>
      </c>
      <c r="N125" s="667" t="s">
        <v>147</v>
      </c>
      <c r="O125" s="667"/>
      <c r="P125" s="193" t="s">
        <v>92</v>
      </c>
      <c r="Q125" s="667" t="s">
        <v>146</v>
      </c>
      <c r="R125" s="667"/>
      <c r="S125" s="193" t="s">
        <v>92</v>
      </c>
      <c r="T125" s="667" t="s">
        <v>145</v>
      </c>
      <c r="U125" s="667"/>
      <c r="V125" s="193" t="s">
        <v>92</v>
      </c>
      <c r="W125" s="667" t="s">
        <v>144</v>
      </c>
      <c r="X125" s="667"/>
      <c r="Y125" s="354" t="s">
        <v>92</v>
      </c>
      <c r="Z125" s="667" t="s">
        <v>143</v>
      </c>
      <c r="AA125" s="667"/>
    </row>
    <row r="126" spans="1:81" ht="24.75" customHeight="1">
      <c r="A126" s="193" t="s">
        <v>81</v>
      </c>
      <c r="B126" s="667" t="s">
        <v>90</v>
      </c>
      <c r="C126" s="667"/>
      <c r="D126" s="193" t="s">
        <v>81</v>
      </c>
      <c r="E126" s="665" t="s">
        <v>142</v>
      </c>
      <c r="F126" s="665"/>
      <c r="G126" s="193" t="s">
        <v>81</v>
      </c>
      <c r="H126" s="580" t="s">
        <v>1570</v>
      </c>
      <c r="I126" s="580"/>
      <c r="J126" s="193" t="s">
        <v>81</v>
      </c>
      <c r="K126" s="665" t="s">
        <v>141</v>
      </c>
      <c r="L126" s="665"/>
      <c r="M126" s="193" t="s">
        <v>81</v>
      </c>
      <c r="N126" s="665" t="s">
        <v>140</v>
      </c>
      <c r="O126" s="665"/>
      <c r="P126" s="193" t="s">
        <v>81</v>
      </c>
      <c r="Q126" s="665" t="s">
        <v>139</v>
      </c>
      <c r="R126" s="665"/>
      <c r="S126" s="193" t="s">
        <v>81</v>
      </c>
      <c r="T126" s="665" t="s">
        <v>138</v>
      </c>
      <c r="U126" s="665"/>
      <c r="V126" s="193" t="s">
        <v>81</v>
      </c>
      <c r="W126" s="665" t="s">
        <v>137</v>
      </c>
      <c r="X126" s="665"/>
      <c r="Y126" s="354" t="s">
        <v>81</v>
      </c>
      <c r="Z126" s="665" t="s">
        <v>136</v>
      </c>
      <c r="AA126" s="665"/>
    </row>
    <row r="127" spans="1:81" ht="24.75" customHeight="1">
      <c r="A127" s="193" t="s">
        <v>78</v>
      </c>
      <c r="B127" s="665" t="s">
        <v>79</v>
      </c>
      <c r="C127" s="665"/>
      <c r="D127" s="193" t="s">
        <v>78</v>
      </c>
      <c r="E127" s="667" t="s">
        <v>4774</v>
      </c>
      <c r="F127" s="665"/>
      <c r="G127" s="193" t="s">
        <v>78</v>
      </c>
      <c r="H127" s="580" t="s">
        <v>4367</v>
      </c>
      <c r="I127" s="580"/>
      <c r="J127" s="193" t="s">
        <v>78</v>
      </c>
      <c r="K127" s="665" t="s">
        <v>79</v>
      </c>
      <c r="L127" s="665"/>
      <c r="M127" s="193" t="s">
        <v>78</v>
      </c>
      <c r="N127" s="665" t="s">
        <v>4368</v>
      </c>
      <c r="O127" s="665"/>
      <c r="P127" s="193" t="s">
        <v>78</v>
      </c>
      <c r="Q127" s="665" t="s">
        <v>4369</v>
      </c>
      <c r="R127" s="665"/>
      <c r="S127" s="193" t="s">
        <v>78</v>
      </c>
      <c r="T127" s="665" t="s">
        <v>4370</v>
      </c>
      <c r="U127" s="665"/>
      <c r="V127" s="193" t="s">
        <v>78</v>
      </c>
      <c r="W127" s="665" t="s">
        <v>4371</v>
      </c>
      <c r="X127" s="665"/>
      <c r="Y127" s="354" t="s">
        <v>78</v>
      </c>
      <c r="Z127" s="595" t="s">
        <v>4372</v>
      </c>
      <c r="AA127" s="580"/>
    </row>
    <row r="128" spans="1:81" ht="24.75" customHeight="1">
      <c r="A128" s="193" t="s">
        <v>75</v>
      </c>
      <c r="B128" s="193" t="s">
        <v>74</v>
      </c>
      <c r="C128" s="193" t="s">
        <v>73</v>
      </c>
      <c r="D128" s="193" t="s">
        <v>75</v>
      </c>
      <c r="E128" s="193" t="s">
        <v>74</v>
      </c>
      <c r="F128" s="193" t="s">
        <v>73</v>
      </c>
      <c r="G128" s="193" t="s">
        <v>75</v>
      </c>
      <c r="H128" s="193" t="s">
        <v>74</v>
      </c>
      <c r="I128" s="193" t="s">
        <v>73</v>
      </c>
      <c r="J128" s="193" t="s">
        <v>75</v>
      </c>
      <c r="K128" s="193" t="s">
        <v>74</v>
      </c>
      <c r="L128" s="193" t="s">
        <v>73</v>
      </c>
      <c r="M128" s="193" t="s">
        <v>75</v>
      </c>
      <c r="N128" s="193" t="s">
        <v>74</v>
      </c>
      <c r="O128" s="193" t="s">
        <v>73</v>
      </c>
      <c r="P128" s="193" t="s">
        <v>75</v>
      </c>
      <c r="Q128" s="193" t="s">
        <v>74</v>
      </c>
      <c r="R128" s="193" t="s">
        <v>73</v>
      </c>
      <c r="S128" s="193" t="s">
        <v>75</v>
      </c>
      <c r="T128" s="193" t="s">
        <v>74</v>
      </c>
      <c r="U128" s="193" t="s">
        <v>73</v>
      </c>
      <c r="V128" s="193" t="s">
        <v>75</v>
      </c>
      <c r="W128" s="193" t="s">
        <v>74</v>
      </c>
      <c r="X128" s="193" t="s">
        <v>73</v>
      </c>
      <c r="Y128" s="354" t="s">
        <v>75</v>
      </c>
      <c r="Z128" s="354" t="s">
        <v>74</v>
      </c>
      <c r="AA128" s="354" t="s">
        <v>73</v>
      </c>
    </row>
    <row r="129" spans="1:81" s="197" customFormat="1" ht="24.75" customHeight="1">
      <c r="A129" s="354">
        <v>2007</v>
      </c>
      <c r="B129" s="236" t="e">
        <f t="shared" ref="B129:B135" si="16">AVERAGE(E129,H129,K129,Z129)</f>
        <v>#DIV/0!</v>
      </c>
      <c r="C129" s="385"/>
      <c r="D129" s="354">
        <v>2007</v>
      </c>
      <c r="E129" s="385"/>
      <c r="F129" s="385"/>
      <c r="G129" s="354">
        <v>2007</v>
      </c>
      <c r="H129" s="385"/>
      <c r="I129" s="385"/>
      <c r="J129" s="354">
        <v>2007</v>
      </c>
      <c r="K129" s="248" t="e">
        <f t="shared" ref="K129:K135" si="17">AVERAGE(N129,Q129,T129,W129)</f>
        <v>#DIV/0!</v>
      </c>
      <c r="L129" s="385"/>
      <c r="M129" s="354">
        <v>2007</v>
      </c>
      <c r="N129" s="385"/>
      <c r="O129" s="385"/>
      <c r="P129" s="354">
        <v>2007</v>
      </c>
      <c r="Q129" s="385"/>
      <c r="R129" s="385"/>
      <c r="S129" s="354">
        <v>2007</v>
      </c>
      <c r="T129" s="385"/>
      <c r="U129" s="385"/>
      <c r="V129" s="354">
        <v>2007</v>
      </c>
      <c r="W129" s="385"/>
      <c r="X129" s="385"/>
      <c r="Y129" s="354">
        <v>2007</v>
      </c>
      <c r="Z129" s="385"/>
      <c r="AA129" s="385"/>
      <c r="AB129" s="395"/>
      <c r="AC129" s="395"/>
      <c r="AD129" s="395"/>
      <c r="AE129" s="196"/>
      <c r="AF129" s="196"/>
      <c r="AG129" s="196"/>
      <c r="AH129" s="196"/>
      <c r="AI129" s="196"/>
      <c r="AJ129" s="196"/>
      <c r="AK129" s="196"/>
      <c r="AL129" s="196"/>
      <c r="AM129" s="196"/>
      <c r="AN129" s="196"/>
      <c r="AO129" s="196"/>
      <c r="AP129" s="196"/>
      <c r="AQ129" s="196"/>
      <c r="AR129" s="196"/>
      <c r="AS129" s="196"/>
      <c r="AT129" s="196"/>
      <c r="AU129" s="196"/>
      <c r="AV129" s="196"/>
      <c r="AW129" s="196"/>
      <c r="AX129" s="196"/>
      <c r="AY129" s="196"/>
      <c r="AZ129" s="196"/>
      <c r="BA129" s="196"/>
      <c r="BB129" s="196"/>
      <c r="BC129" s="196"/>
      <c r="BD129" s="196"/>
      <c r="BE129" s="196"/>
      <c r="BF129" s="196"/>
      <c r="BG129" s="196"/>
      <c r="BH129" s="196"/>
      <c r="BI129" s="196"/>
      <c r="BJ129" s="196"/>
      <c r="BK129" s="196"/>
      <c r="BL129" s="196"/>
      <c r="BM129" s="196"/>
      <c r="BN129" s="196"/>
      <c r="BO129" s="196"/>
      <c r="BP129" s="196"/>
      <c r="BQ129" s="196"/>
      <c r="BR129" s="196"/>
      <c r="BS129" s="196"/>
      <c r="BT129" s="196"/>
      <c r="BU129" s="196"/>
      <c r="BV129" s="196"/>
      <c r="BW129" s="196"/>
      <c r="BX129" s="196"/>
      <c r="BY129" s="196"/>
      <c r="BZ129" s="196"/>
      <c r="CA129" s="196"/>
      <c r="CB129" s="196"/>
      <c r="CC129" s="196"/>
    </row>
    <row r="130" spans="1:81" s="197" customFormat="1" ht="24.75" customHeight="1">
      <c r="A130" s="354">
        <v>2008</v>
      </c>
      <c r="B130" s="236" t="e">
        <f t="shared" si="16"/>
        <v>#DIV/0!</v>
      </c>
      <c r="C130" s="385"/>
      <c r="D130" s="354">
        <v>2008</v>
      </c>
      <c r="E130" s="385"/>
      <c r="F130" s="385"/>
      <c r="G130" s="354">
        <v>2008</v>
      </c>
      <c r="H130" s="385"/>
      <c r="I130" s="385"/>
      <c r="J130" s="354">
        <v>2008</v>
      </c>
      <c r="K130" s="248" t="e">
        <f t="shared" si="17"/>
        <v>#DIV/0!</v>
      </c>
      <c r="L130" s="385"/>
      <c r="M130" s="354">
        <v>2008</v>
      </c>
      <c r="N130" s="385"/>
      <c r="O130" s="385"/>
      <c r="P130" s="354">
        <v>2008</v>
      </c>
      <c r="Q130" s="385"/>
      <c r="R130" s="385"/>
      <c r="S130" s="354">
        <v>2008</v>
      </c>
      <c r="T130" s="385"/>
      <c r="U130" s="385"/>
      <c r="V130" s="354">
        <v>2008</v>
      </c>
      <c r="W130" s="385"/>
      <c r="X130" s="385"/>
      <c r="Y130" s="354">
        <v>2008</v>
      </c>
      <c r="Z130" s="385"/>
      <c r="AA130" s="385"/>
      <c r="AB130" s="395"/>
      <c r="AC130" s="395"/>
      <c r="AD130" s="395"/>
      <c r="AE130" s="196"/>
      <c r="AF130" s="196"/>
      <c r="AG130" s="196"/>
      <c r="AH130" s="196"/>
      <c r="AI130" s="196"/>
      <c r="AJ130" s="196"/>
      <c r="AK130" s="196"/>
      <c r="AL130" s="196"/>
      <c r="AM130" s="196"/>
      <c r="AN130" s="196"/>
      <c r="AO130" s="196"/>
      <c r="AP130" s="196"/>
      <c r="AQ130" s="196"/>
      <c r="AR130" s="196"/>
      <c r="AS130" s="196"/>
      <c r="AT130" s="196"/>
      <c r="AU130" s="196"/>
      <c r="AV130" s="196"/>
      <c r="AW130" s="196"/>
      <c r="AX130" s="196"/>
      <c r="AY130" s="196"/>
      <c r="AZ130" s="196"/>
      <c r="BA130" s="196"/>
      <c r="BB130" s="196"/>
      <c r="BC130" s="196"/>
      <c r="BD130" s="196"/>
      <c r="BE130" s="196"/>
      <c r="BF130" s="196"/>
      <c r="BG130" s="196"/>
      <c r="BH130" s="196"/>
      <c r="BI130" s="196"/>
      <c r="BJ130" s="196"/>
      <c r="BK130" s="196"/>
      <c r="BL130" s="196"/>
      <c r="BM130" s="196"/>
      <c r="BN130" s="196"/>
      <c r="BO130" s="196"/>
      <c r="BP130" s="196"/>
      <c r="BQ130" s="196"/>
      <c r="BR130" s="196"/>
      <c r="BS130" s="196"/>
      <c r="BT130" s="196"/>
      <c r="BU130" s="196"/>
      <c r="BV130" s="196"/>
      <c r="BW130" s="196"/>
      <c r="BX130" s="196"/>
      <c r="BY130" s="196"/>
      <c r="BZ130" s="196"/>
      <c r="CA130" s="196"/>
      <c r="CB130" s="196"/>
      <c r="CC130" s="196"/>
    </row>
    <row r="131" spans="1:81" s="197" customFormat="1" ht="24.75" customHeight="1">
      <c r="A131" s="354">
        <v>2009</v>
      </c>
      <c r="B131" s="236" t="e">
        <f t="shared" si="16"/>
        <v>#DIV/0!</v>
      </c>
      <c r="C131" s="385"/>
      <c r="D131" s="354">
        <v>2009</v>
      </c>
      <c r="E131" s="385"/>
      <c r="F131" s="385"/>
      <c r="G131" s="354">
        <v>2009</v>
      </c>
      <c r="H131" s="385"/>
      <c r="I131" s="385"/>
      <c r="J131" s="354">
        <v>2009</v>
      </c>
      <c r="K131" s="248" t="e">
        <f t="shared" si="17"/>
        <v>#DIV/0!</v>
      </c>
      <c r="L131" s="385"/>
      <c r="M131" s="354">
        <v>2009</v>
      </c>
      <c r="N131" s="385"/>
      <c r="O131" s="385"/>
      <c r="P131" s="354">
        <v>2009</v>
      </c>
      <c r="Q131" s="385"/>
      <c r="R131" s="385"/>
      <c r="S131" s="354">
        <v>2009</v>
      </c>
      <c r="T131" s="385"/>
      <c r="U131" s="385"/>
      <c r="V131" s="354">
        <v>2009</v>
      </c>
      <c r="W131" s="385"/>
      <c r="X131" s="385"/>
      <c r="Y131" s="354">
        <v>2009</v>
      </c>
      <c r="Z131" s="385"/>
      <c r="AA131" s="385"/>
      <c r="AB131" s="395"/>
      <c r="AC131" s="395"/>
      <c r="AD131" s="395"/>
      <c r="AE131" s="196"/>
      <c r="AF131" s="196"/>
      <c r="AG131" s="196"/>
      <c r="AH131" s="196"/>
      <c r="AI131" s="196"/>
      <c r="AJ131" s="196"/>
      <c r="AK131" s="196"/>
      <c r="AL131" s="196"/>
      <c r="AM131" s="196"/>
      <c r="AN131" s="196"/>
      <c r="AO131" s="196"/>
      <c r="AP131" s="196"/>
      <c r="AQ131" s="196"/>
      <c r="AR131" s="196"/>
      <c r="AS131" s="196"/>
      <c r="AT131" s="196"/>
      <c r="AU131" s="196"/>
      <c r="AV131" s="196"/>
      <c r="AW131" s="196"/>
      <c r="AX131" s="196"/>
      <c r="AY131" s="196"/>
      <c r="AZ131" s="196"/>
      <c r="BA131" s="196"/>
      <c r="BB131" s="196"/>
      <c r="BC131" s="196"/>
      <c r="BD131" s="196"/>
      <c r="BE131" s="196"/>
      <c r="BF131" s="196"/>
      <c r="BG131" s="196"/>
      <c r="BH131" s="196"/>
      <c r="BI131" s="196"/>
      <c r="BJ131" s="196"/>
      <c r="BK131" s="196"/>
      <c r="BL131" s="196"/>
      <c r="BM131" s="196"/>
      <c r="BN131" s="196"/>
      <c r="BO131" s="196"/>
      <c r="BP131" s="196"/>
      <c r="BQ131" s="196"/>
      <c r="BR131" s="196"/>
      <c r="BS131" s="196"/>
      <c r="BT131" s="196"/>
      <c r="BU131" s="196"/>
      <c r="BV131" s="196"/>
      <c r="BW131" s="196"/>
      <c r="BX131" s="196"/>
      <c r="BY131" s="196"/>
      <c r="BZ131" s="196"/>
      <c r="CA131" s="196"/>
      <c r="CB131" s="196"/>
      <c r="CC131" s="196"/>
    </row>
    <row r="132" spans="1:81" s="197" customFormat="1" ht="24.75" customHeight="1">
      <c r="A132" s="354">
        <v>2010</v>
      </c>
      <c r="B132" s="236" t="e">
        <f t="shared" si="16"/>
        <v>#DIV/0!</v>
      </c>
      <c r="C132" s="385"/>
      <c r="D132" s="354">
        <v>2010</v>
      </c>
      <c r="E132" s="385"/>
      <c r="F132" s="385"/>
      <c r="G132" s="354">
        <v>2010</v>
      </c>
      <c r="H132" s="385"/>
      <c r="I132" s="385"/>
      <c r="J132" s="354">
        <v>2010</v>
      </c>
      <c r="K132" s="248" t="e">
        <f t="shared" si="17"/>
        <v>#DIV/0!</v>
      </c>
      <c r="L132" s="385"/>
      <c r="M132" s="354">
        <v>2010</v>
      </c>
      <c r="N132" s="385"/>
      <c r="O132" s="385"/>
      <c r="P132" s="354">
        <v>2010</v>
      </c>
      <c r="Q132" s="385"/>
      <c r="R132" s="385"/>
      <c r="S132" s="354">
        <v>2010</v>
      </c>
      <c r="T132" s="385"/>
      <c r="U132" s="385"/>
      <c r="V132" s="354">
        <v>2010</v>
      </c>
      <c r="W132" s="385"/>
      <c r="X132" s="385"/>
      <c r="Y132" s="354">
        <v>2010</v>
      </c>
      <c r="Z132" s="385"/>
      <c r="AA132" s="385"/>
      <c r="AB132" s="395"/>
      <c r="AC132" s="395"/>
      <c r="AD132" s="395"/>
      <c r="AE132" s="196"/>
      <c r="AF132" s="196"/>
      <c r="AG132" s="196"/>
      <c r="AH132" s="196"/>
      <c r="AI132" s="196"/>
      <c r="AJ132" s="196"/>
      <c r="AK132" s="196"/>
      <c r="AL132" s="196"/>
      <c r="AM132" s="196"/>
      <c r="AN132" s="196"/>
      <c r="AO132" s="196"/>
      <c r="AP132" s="196"/>
      <c r="AQ132" s="196"/>
      <c r="AR132" s="196"/>
      <c r="AS132" s="196"/>
      <c r="AT132" s="196"/>
      <c r="AU132" s="196"/>
      <c r="AV132" s="196"/>
      <c r="AW132" s="196"/>
      <c r="AX132" s="196"/>
      <c r="AY132" s="196"/>
      <c r="AZ132" s="196"/>
      <c r="BA132" s="196"/>
      <c r="BB132" s="196"/>
      <c r="BC132" s="196"/>
      <c r="BD132" s="196"/>
      <c r="BE132" s="196"/>
      <c r="BF132" s="196"/>
      <c r="BG132" s="196"/>
      <c r="BH132" s="196"/>
      <c r="BI132" s="196"/>
      <c r="BJ132" s="196"/>
      <c r="BK132" s="196"/>
      <c r="BL132" s="196"/>
      <c r="BM132" s="196"/>
      <c r="BN132" s="196"/>
      <c r="BO132" s="196"/>
      <c r="BP132" s="196"/>
      <c r="BQ132" s="196"/>
      <c r="BR132" s="196"/>
      <c r="BS132" s="196"/>
      <c r="BT132" s="196"/>
      <c r="BU132" s="196"/>
      <c r="BV132" s="196"/>
      <c r="BW132" s="196"/>
      <c r="BX132" s="196"/>
      <c r="BY132" s="196"/>
      <c r="BZ132" s="196"/>
      <c r="CA132" s="196"/>
      <c r="CB132" s="196"/>
      <c r="CC132" s="196"/>
    </row>
    <row r="133" spans="1:81" s="197" customFormat="1" ht="24.75" customHeight="1">
      <c r="A133" s="354">
        <v>2011</v>
      </c>
      <c r="B133" s="236" t="e">
        <f t="shared" si="16"/>
        <v>#DIV/0!</v>
      </c>
      <c r="C133" s="385"/>
      <c r="D133" s="354">
        <v>2011</v>
      </c>
      <c r="E133" s="385"/>
      <c r="F133" s="385"/>
      <c r="G133" s="354">
        <v>2011</v>
      </c>
      <c r="H133" s="385"/>
      <c r="I133" s="385"/>
      <c r="J133" s="354">
        <v>2011</v>
      </c>
      <c r="K133" s="248" t="e">
        <f t="shared" si="17"/>
        <v>#DIV/0!</v>
      </c>
      <c r="L133" s="385"/>
      <c r="M133" s="354">
        <v>2011</v>
      </c>
      <c r="N133" s="385"/>
      <c r="O133" s="385"/>
      <c r="P133" s="354">
        <v>2011</v>
      </c>
      <c r="Q133" s="385"/>
      <c r="R133" s="385"/>
      <c r="S133" s="354">
        <v>2011</v>
      </c>
      <c r="T133" s="385"/>
      <c r="U133" s="385"/>
      <c r="V133" s="354">
        <v>2011</v>
      </c>
      <c r="W133" s="385"/>
      <c r="X133" s="385"/>
      <c r="Y133" s="354">
        <v>2011</v>
      </c>
      <c r="Z133" s="385"/>
      <c r="AA133" s="385"/>
      <c r="AB133" s="395"/>
      <c r="AC133" s="395"/>
      <c r="AD133" s="395"/>
      <c r="AE133" s="196"/>
      <c r="AF133" s="196"/>
      <c r="AG133" s="196"/>
      <c r="AH133" s="196"/>
      <c r="AI133" s="196"/>
      <c r="AJ133" s="196"/>
      <c r="AK133" s="196"/>
      <c r="AL133" s="196"/>
      <c r="AM133" s="196"/>
      <c r="AN133" s="196"/>
      <c r="AO133" s="196"/>
      <c r="AP133" s="196"/>
      <c r="AQ133" s="196"/>
      <c r="AR133" s="196"/>
      <c r="AS133" s="196"/>
      <c r="AT133" s="196"/>
      <c r="AU133" s="196"/>
      <c r="AV133" s="196"/>
      <c r="AW133" s="196"/>
      <c r="AX133" s="196"/>
      <c r="AY133" s="196"/>
      <c r="AZ133" s="196"/>
      <c r="BA133" s="196"/>
      <c r="BB133" s="196"/>
      <c r="BC133" s="196"/>
      <c r="BD133" s="196"/>
      <c r="BE133" s="196"/>
      <c r="BF133" s="196"/>
      <c r="BG133" s="196"/>
      <c r="BH133" s="196"/>
      <c r="BI133" s="196"/>
      <c r="BJ133" s="196"/>
      <c r="BK133" s="196"/>
      <c r="BL133" s="196"/>
      <c r="BM133" s="196"/>
      <c r="BN133" s="196"/>
      <c r="BO133" s="196"/>
      <c r="BP133" s="196"/>
      <c r="BQ133" s="196"/>
      <c r="BR133" s="196"/>
      <c r="BS133" s="196"/>
      <c r="BT133" s="196"/>
      <c r="BU133" s="196"/>
      <c r="BV133" s="196"/>
      <c r="BW133" s="196"/>
      <c r="BX133" s="196"/>
      <c r="BY133" s="196"/>
      <c r="BZ133" s="196"/>
      <c r="CA133" s="196"/>
      <c r="CB133" s="196"/>
      <c r="CC133" s="196"/>
    </row>
    <row r="134" spans="1:81" s="197" customFormat="1" ht="24.75" customHeight="1">
      <c r="A134" s="354">
        <v>2012</v>
      </c>
      <c r="B134" s="236" t="e">
        <f t="shared" si="16"/>
        <v>#DIV/0!</v>
      </c>
      <c r="C134" s="385"/>
      <c r="D134" s="354">
        <v>2012</v>
      </c>
      <c r="E134" s="385"/>
      <c r="F134" s="385"/>
      <c r="G134" s="354">
        <v>2012</v>
      </c>
      <c r="H134" s="385"/>
      <c r="I134" s="385"/>
      <c r="J134" s="354">
        <v>2012</v>
      </c>
      <c r="K134" s="248" t="e">
        <f t="shared" si="17"/>
        <v>#DIV/0!</v>
      </c>
      <c r="L134" s="385"/>
      <c r="M134" s="354">
        <v>2012</v>
      </c>
      <c r="N134" s="385"/>
      <c r="O134" s="385"/>
      <c r="P134" s="354">
        <v>2012</v>
      </c>
      <c r="Q134" s="385"/>
      <c r="R134" s="385"/>
      <c r="S134" s="354">
        <v>2012</v>
      </c>
      <c r="T134" s="385"/>
      <c r="U134" s="385"/>
      <c r="V134" s="354">
        <v>2012</v>
      </c>
      <c r="W134" s="385"/>
      <c r="X134" s="385"/>
      <c r="Y134" s="354">
        <v>2012</v>
      </c>
      <c r="Z134" s="385"/>
      <c r="AA134" s="385"/>
      <c r="AB134" s="395"/>
      <c r="AC134" s="395"/>
      <c r="AD134" s="395"/>
      <c r="AE134" s="196"/>
      <c r="AF134" s="196"/>
      <c r="AG134" s="196"/>
      <c r="AH134" s="196"/>
      <c r="AI134" s="196"/>
      <c r="AJ134" s="196"/>
      <c r="AK134" s="196"/>
      <c r="AL134" s="196"/>
      <c r="AM134" s="196"/>
      <c r="AN134" s="196"/>
      <c r="AO134" s="196"/>
      <c r="AP134" s="196"/>
      <c r="AQ134" s="196"/>
      <c r="AR134" s="196"/>
      <c r="AS134" s="196"/>
      <c r="AT134" s="196"/>
      <c r="AU134" s="196"/>
      <c r="AV134" s="196"/>
      <c r="AW134" s="196"/>
      <c r="AX134" s="196"/>
      <c r="AY134" s="196"/>
      <c r="AZ134" s="196"/>
      <c r="BA134" s="196"/>
      <c r="BB134" s="196"/>
      <c r="BC134" s="196"/>
      <c r="BD134" s="196"/>
      <c r="BE134" s="196"/>
      <c r="BF134" s="196"/>
      <c r="BG134" s="196"/>
      <c r="BH134" s="196"/>
      <c r="BI134" s="196"/>
      <c r="BJ134" s="196"/>
      <c r="BK134" s="196"/>
      <c r="BL134" s="196"/>
      <c r="BM134" s="196"/>
      <c r="BN134" s="196"/>
      <c r="BO134" s="196"/>
      <c r="BP134" s="196"/>
      <c r="BQ134" s="196"/>
      <c r="BR134" s="196"/>
      <c r="BS134" s="196"/>
      <c r="BT134" s="196"/>
      <c r="BU134" s="196"/>
      <c r="BV134" s="196"/>
      <c r="BW134" s="196"/>
      <c r="BX134" s="196"/>
      <c r="BY134" s="196"/>
      <c r="BZ134" s="196"/>
      <c r="CA134" s="196"/>
      <c r="CB134" s="196"/>
      <c r="CC134" s="196"/>
    </row>
    <row r="135" spans="1:81" s="197" customFormat="1" ht="24.75" customHeight="1">
      <c r="A135" s="354">
        <v>2013</v>
      </c>
      <c r="B135" s="236" t="e">
        <f t="shared" si="16"/>
        <v>#DIV/0!</v>
      </c>
      <c r="C135" s="385"/>
      <c r="D135" s="354">
        <v>2013</v>
      </c>
      <c r="E135" s="385"/>
      <c r="F135" s="385"/>
      <c r="G135" s="354">
        <v>2013</v>
      </c>
      <c r="H135" s="385"/>
      <c r="I135" s="385"/>
      <c r="J135" s="354">
        <v>2013</v>
      </c>
      <c r="K135" s="248" t="e">
        <f t="shared" si="17"/>
        <v>#DIV/0!</v>
      </c>
      <c r="L135" s="385"/>
      <c r="M135" s="354">
        <v>2013</v>
      </c>
      <c r="N135" s="385"/>
      <c r="O135" s="385"/>
      <c r="P135" s="354">
        <v>2013</v>
      </c>
      <c r="Q135" s="385"/>
      <c r="R135" s="385"/>
      <c r="S135" s="354">
        <v>2013</v>
      </c>
      <c r="T135" s="385"/>
      <c r="U135" s="385"/>
      <c r="V135" s="354">
        <v>2013</v>
      </c>
      <c r="W135" s="385"/>
      <c r="X135" s="385"/>
      <c r="Y135" s="354">
        <v>2013</v>
      </c>
      <c r="Z135" s="385"/>
      <c r="AA135" s="385"/>
      <c r="AB135" s="395"/>
      <c r="AC135" s="395"/>
      <c r="AD135" s="395"/>
      <c r="AE135" s="196"/>
      <c r="AF135" s="196"/>
      <c r="AG135" s="196"/>
      <c r="AH135" s="196"/>
      <c r="AI135" s="196"/>
      <c r="AJ135" s="196"/>
      <c r="AK135" s="196"/>
      <c r="AL135" s="196"/>
      <c r="AM135" s="196"/>
      <c r="AN135" s="196"/>
      <c r="AO135" s="196"/>
      <c r="AP135" s="196"/>
      <c r="AQ135" s="196"/>
      <c r="AR135" s="196"/>
      <c r="AS135" s="196"/>
      <c r="AT135" s="196"/>
      <c r="AU135" s="196"/>
      <c r="AV135" s="196"/>
      <c r="AW135" s="196"/>
      <c r="AX135" s="196"/>
      <c r="AY135" s="196"/>
      <c r="AZ135" s="196"/>
      <c r="BA135" s="196"/>
      <c r="BB135" s="196"/>
      <c r="BC135" s="196"/>
      <c r="BD135" s="196"/>
      <c r="BE135" s="196"/>
      <c r="BF135" s="196"/>
      <c r="BG135" s="196"/>
      <c r="BH135" s="196"/>
      <c r="BI135" s="196"/>
      <c r="BJ135" s="196"/>
      <c r="BK135" s="196"/>
      <c r="BL135" s="196"/>
      <c r="BM135" s="196"/>
      <c r="BN135" s="196"/>
      <c r="BO135" s="196"/>
      <c r="BP135" s="196"/>
      <c r="BQ135" s="196"/>
      <c r="BR135" s="196"/>
      <c r="BS135" s="196"/>
      <c r="BT135" s="196"/>
      <c r="BU135" s="196"/>
      <c r="BV135" s="196"/>
      <c r="BW135" s="196"/>
      <c r="BX135" s="196"/>
      <c r="BY135" s="196"/>
      <c r="BZ135" s="196"/>
      <c r="CA135" s="196"/>
      <c r="CB135" s="196"/>
      <c r="CC135" s="196"/>
    </row>
    <row r="136" spans="1:81" ht="24.75" customHeight="1">
      <c r="A136" s="193">
        <v>2014</v>
      </c>
      <c r="B136" s="236">
        <f t="shared" ref="B136:B141" si="18">AVERAGE(E136,H136,K136,Z136)</f>
        <v>25</v>
      </c>
      <c r="C136" s="236"/>
      <c r="D136" s="193">
        <v>2014</v>
      </c>
      <c r="E136" s="198">
        <v>0</v>
      </c>
      <c r="F136" s="199" t="s">
        <v>622</v>
      </c>
      <c r="G136" s="193">
        <v>2014</v>
      </c>
      <c r="H136" s="198">
        <v>0</v>
      </c>
      <c r="I136" s="199" t="s">
        <v>621</v>
      </c>
      <c r="J136" s="193">
        <v>2014</v>
      </c>
      <c r="K136" s="248">
        <f t="shared" ref="K136:K141" si="19">AVERAGE(N136,Q136,T136,W136)</f>
        <v>100</v>
      </c>
      <c r="L136" s="198"/>
      <c r="M136" s="193">
        <v>2014</v>
      </c>
      <c r="N136" s="49">
        <v>100</v>
      </c>
      <c r="O136" s="199" t="s">
        <v>620</v>
      </c>
      <c r="P136" s="193">
        <v>2014</v>
      </c>
      <c r="Q136" s="49">
        <v>100</v>
      </c>
      <c r="R136" s="199" t="s">
        <v>619</v>
      </c>
      <c r="S136" s="193">
        <v>2014</v>
      </c>
      <c r="T136" s="49">
        <v>100</v>
      </c>
      <c r="U136" s="199" t="s">
        <v>618</v>
      </c>
      <c r="V136" s="193">
        <v>2014</v>
      </c>
      <c r="W136" s="49">
        <v>100</v>
      </c>
      <c r="X136" s="199" t="s">
        <v>617</v>
      </c>
      <c r="Y136" s="354">
        <v>2014</v>
      </c>
      <c r="Z136" s="198">
        <v>0</v>
      </c>
      <c r="AA136" s="201" t="s">
        <v>616</v>
      </c>
    </row>
    <row r="137" spans="1:81" ht="24.75" customHeight="1">
      <c r="A137" s="193">
        <v>2015</v>
      </c>
      <c r="B137" s="236">
        <f t="shared" si="18"/>
        <v>50</v>
      </c>
      <c r="C137" s="236"/>
      <c r="D137" s="193">
        <v>2015</v>
      </c>
      <c r="E137" s="198">
        <v>100</v>
      </c>
      <c r="F137" s="199" t="s">
        <v>615</v>
      </c>
      <c r="G137" s="193">
        <v>2015</v>
      </c>
      <c r="H137" s="198">
        <v>0</v>
      </c>
      <c r="I137" s="199"/>
      <c r="J137" s="193">
        <v>2015</v>
      </c>
      <c r="K137" s="248">
        <f t="shared" si="19"/>
        <v>100</v>
      </c>
      <c r="L137" s="198"/>
      <c r="M137" s="193">
        <v>2015</v>
      </c>
      <c r="N137" s="49">
        <v>100</v>
      </c>
      <c r="O137" s="199"/>
      <c r="P137" s="193">
        <v>2015</v>
      </c>
      <c r="Q137" s="49">
        <v>100</v>
      </c>
      <c r="R137" s="199"/>
      <c r="S137" s="193">
        <v>2015</v>
      </c>
      <c r="T137" s="49">
        <v>100</v>
      </c>
      <c r="U137" s="199"/>
      <c r="V137" s="193">
        <v>2015</v>
      </c>
      <c r="W137" s="49">
        <v>100</v>
      </c>
      <c r="X137" s="199" t="s">
        <v>614</v>
      </c>
      <c r="Y137" s="354">
        <v>2015</v>
      </c>
      <c r="Z137" s="198">
        <v>0</v>
      </c>
      <c r="AA137" s="201"/>
    </row>
    <row r="138" spans="1:81" ht="24.75" customHeight="1">
      <c r="A138" s="193">
        <v>2016</v>
      </c>
      <c r="B138" s="236">
        <f t="shared" si="18"/>
        <v>50</v>
      </c>
      <c r="C138" s="236"/>
      <c r="D138" s="193">
        <v>2016</v>
      </c>
      <c r="E138" s="198">
        <v>100</v>
      </c>
      <c r="F138" s="199"/>
      <c r="G138" s="193">
        <v>2016</v>
      </c>
      <c r="H138" s="198">
        <v>0</v>
      </c>
      <c r="I138" s="199"/>
      <c r="J138" s="193">
        <v>2016</v>
      </c>
      <c r="K138" s="248">
        <f t="shared" si="19"/>
        <v>100</v>
      </c>
      <c r="L138" s="198"/>
      <c r="M138" s="193">
        <v>2016</v>
      </c>
      <c r="N138" s="49">
        <v>100</v>
      </c>
      <c r="O138" s="199"/>
      <c r="P138" s="193">
        <v>2016</v>
      </c>
      <c r="Q138" s="49">
        <v>100</v>
      </c>
      <c r="R138" s="199"/>
      <c r="S138" s="193">
        <v>2016</v>
      </c>
      <c r="T138" s="49">
        <v>100</v>
      </c>
      <c r="U138" s="199"/>
      <c r="V138" s="193">
        <v>2016</v>
      </c>
      <c r="W138" s="49">
        <v>100</v>
      </c>
      <c r="X138" s="199"/>
      <c r="Y138" s="354">
        <v>2016</v>
      </c>
      <c r="Z138" s="198">
        <v>0</v>
      </c>
      <c r="AA138" s="201"/>
    </row>
    <row r="139" spans="1:81" ht="24.75" customHeight="1">
      <c r="A139" s="193">
        <v>2017</v>
      </c>
      <c r="B139" s="236">
        <f t="shared" si="18"/>
        <v>50</v>
      </c>
      <c r="C139" s="236"/>
      <c r="D139" s="193">
        <v>2017</v>
      </c>
      <c r="E139" s="198">
        <v>100</v>
      </c>
      <c r="F139" s="199"/>
      <c r="G139" s="193">
        <v>2017</v>
      </c>
      <c r="H139" s="198">
        <v>0</v>
      </c>
      <c r="I139" s="199"/>
      <c r="J139" s="193">
        <v>2017</v>
      </c>
      <c r="K139" s="248">
        <f t="shared" si="19"/>
        <v>100</v>
      </c>
      <c r="L139" s="198"/>
      <c r="M139" s="193">
        <v>2017</v>
      </c>
      <c r="N139" s="49">
        <v>100</v>
      </c>
      <c r="O139" s="199"/>
      <c r="P139" s="193">
        <v>2017</v>
      </c>
      <c r="Q139" s="49">
        <v>100</v>
      </c>
      <c r="R139" s="199"/>
      <c r="S139" s="193">
        <v>2017</v>
      </c>
      <c r="T139" s="49">
        <v>100</v>
      </c>
      <c r="U139" s="199"/>
      <c r="V139" s="193">
        <v>2017</v>
      </c>
      <c r="W139" s="49">
        <v>100</v>
      </c>
      <c r="X139" s="199"/>
      <c r="Y139" s="354">
        <v>2017</v>
      </c>
      <c r="Z139" s="198">
        <v>0</v>
      </c>
      <c r="AA139" s="201"/>
    </row>
    <row r="140" spans="1:81" ht="24.75" customHeight="1">
      <c r="A140" s="193">
        <v>2018</v>
      </c>
      <c r="B140" s="236">
        <f t="shared" si="18"/>
        <v>50</v>
      </c>
      <c r="C140" s="236"/>
      <c r="D140" s="193">
        <v>2018</v>
      </c>
      <c r="E140" s="198">
        <v>100</v>
      </c>
      <c r="F140" s="199"/>
      <c r="G140" s="193">
        <v>2018</v>
      </c>
      <c r="H140" s="198">
        <v>0</v>
      </c>
      <c r="I140" s="199"/>
      <c r="J140" s="193">
        <v>2018</v>
      </c>
      <c r="K140" s="248">
        <f t="shared" si="19"/>
        <v>100</v>
      </c>
      <c r="L140" s="198"/>
      <c r="M140" s="193">
        <v>2018</v>
      </c>
      <c r="N140" s="49">
        <v>100</v>
      </c>
      <c r="O140" s="199"/>
      <c r="P140" s="193">
        <v>2018</v>
      </c>
      <c r="Q140" s="49">
        <v>100</v>
      </c>
      <c r="R140" s="199"/>
      <c r="S140" s="193">
        <v>2018</v>
      </c>
      <c r="T140" s="49">
        <v>100</v>
      </c>
      <c r="U140" s="199"/>
      <c r="V140" s="193">
        <v>2018</v>
      </c>
      <c r="W140" s="49">
        <v>100</v>
      </c>
      <c r="X140" s="199"/>
      <c r="Y140" s="354">
        <v>2018</v>
      </c>
      <c r="Z140" s="198">
        <v>0</v>
      </c>
      <c r="AA140" s="201"/>
    </row>
    <row r="141" spans="1:81" ht="24.75" customHeight="1">
      <c r="A141" s="193">
        <v>2019</v>
      </c>
      <c r="B141" s="236">
        <f t="shared" si="18"/>
        <v>50</v>
      </c>
      <c r="C141" s="236"/>
      <c r="D141" s="193">
        <v>2019</v>
      </c>
      <c r="E141" s="198">
        <v>100</v>
      </c>
      <c r="F141" s="199"/>
      <c r="G141" s="193">
        <v>2019</v>
      </c>
      <c r="H141" s="198">
        <v>0</v>
      </c>
      <c r="I141" s="199"/>
      <c r="J141" s="193">
        <v>2019</v>
      </c>
      <c r="K141" s="248">
        <f t="shared" si="19"/>
        <v>100</v>
      </c>
      <c r="L141" s="198"/>
      <c r="M141" s="193">
        <v>2019</v>
      </c>
      <c r="N141" s="49">
        <v>100</v>
      </c>
      <c r="O141" s="199" t="s">
        <v>613</v>
      </c>
      <c r="P141" s="193">
        <v>2019</v>
      </c>
      <c r="Q141" s="49">
        <v>100</v>
      </c>
      <c r="R141" s="199" t="s">
        <v>612</v>
      </c>
      <c r="S141" s="193">
        <v>2019</v>
      </c>
      <c r="T141" s="49">
        <v>100</v>
      </c>
      <c r="U141" s="199"/>
      <c r="V141" s="193">
        <v>2019</v>
      </c>
      <c r="W141" s="49">
        <v>100</v>
      </c>
      <c r="X141" s="199"/>
      <c r="Y141" s="354">
        <v>2019</v>
      </c>
      <c r="Z141" s="198">
        <v>0</v>
      </c>
      <c r="AA141" s="201"/>
    </row>
    <row r="142" spans="1:81" ht="24.75" customHeight="1">
      <c r="W142" s="204"/>
    </row>
    <row r="143" spans="1:81" ht="24.75" customHeight="1">
      <c r="A143" s="189" t="s">
        <v>114</v>
      </c>
      <c r="B143" s="670" t="s">
        <v>135</v>
      </c>
      <c r="C143" s="670"/>
      <c r="D143" s="670"/>
      <c r="E143" s="670"/>
      <c r="F143" s="670"/>
      <c r="G143" s="670"/>
      <c r="H143" s="670"/>
      <c r="I143" s="670"/>
      <c r="J143" s="670"/>
      <c r="K143" s="670"/>
      <c r="L143" s="670"/>
      <c r="M143" s="670"/>
      <c r="N143" s="670"/>
      <c r="O143" s="670"/>
      <c r="P143" s="670"/>
      <c r="Q143" s="670"/>
      <c r="R143" s="670"/>
      <c r="S143" s="670"/>
      <c r="T143" s="670"/>
      <c r="U143" s="670"/>
      <c r="V143" s="670"/>
      <c r="W143" s="670"/>
      <c r="X143" s="670"/>
      <c r="Y143" s="670"/>
      <c r="Z143" s="670"/>
      <c r="AA143" s="670"/>
      <c r="AB143" s="670"/>
      <c r="AC143" s="670"/>
      <c r="AD143" s="670"/>
      <c r="AE143" s="670"/>
      <c r="AF143" s="670"/>
      <c r="AG143" s="670"/>
    </row>
    <row r="144" spans="1:81" ht="24.75" customHeight="1">
      <c r="A144" s="189" t="s">
        <v>106</v>
      </c>
      <c r="B144" s="671" t="s">
        <v>62</v>
      </c>
      <c r="C144" s="671"/>
      <c r="D144" s="189" t="s">
        <v>106</v>
      </c>
      <c r="E144" s="668" t="s">
        <v>63</v>
      </c>
      <c r="F144" s="668"/>
      <c r="G144" s="189" t="s">
        <v>106</v>
      </c>
      <c r="H144" s="668" t="s">
        <v>64</v>
      </c>
      <c r="I144" s="668"/>
      <c r="J144" s="189" t="s">
        <v>106</v>
      </c>
      <c r="K144" s="668"/>
      <c r="L144" s="668"/>
      <c r="M144" s="189" t="s">
        <v>106</v>
      </c>
      <c r="N144" s="668"/>
      <c r="O144" s="668"/>
      <c r="P144" s="189" t="s">
        <v>106</v>
      </c>
      <c r="Q144" s="668"/>
      <c r="R144" s="668"/>
      <c r="S144" s="189" t="s">
        <v>106</v>
      </c>
      <c r="T144" s="668"/>
      <c r="U144" s="668"/>
      <c r="V144" s="189" t="s">
        <v>106</v>
      </c>
      <c r="W144" s="661" t="s">
        <v>487</v>
      </c>
      <c r="X144" s="662"/>
      <c r="Y144" s="189" t="s">
        <v>106</v>
      </c>
      <c r="Z144" s="668" t="s">
        <v>69</v>
      </c>
      <c r="AA144" s="668"/>
      <c r="AB144" s="189" t="s">
        <v>106</v>
      </c>
      <c r="AC144" s="668" t="s">
        <v>70</v>
      </c>
      <c r="AD144" s="668"/>
      <c r="AE144" s="189" t="s">
        <v>106</v>
      </c>
      <c r="AF144" s="668" t="s">
        <v>71</v>
      </c>
      <c r="AG144" s="668"/>
    </row>
    <row r="145" spans="1:81" ht="24.75" customHeight="1">
      <c r="A145" s="189" t="s">
        <v>105</v>
      </c>
      <c r="B145" s="659"/>
      <c r="C145" s="660"/>
      <c r="D145" s="189" t="s">
        <v>105</v>
      </c>
      <c r="E145" s="661"/>
      <c r="F145" s="662"/>
      <c r="G145" s="189" t="s">
        <v>105</v>
      </c>
      <c r="H145" s="666"/>
      <c r="I145" s="666"/>
      <c r="J145" s="189" t="s">
        <v>105</v>
      </c>
      <c r="K145" s="666" t="s">
        <v>65</v>
      </c>
      <c r="L145" s="666"/>
      <c r="M145" s="189" t="s">
        <v>105</v>
      </c>
      <c r="N145" s="666" t="s">
        <v>66</v>
      </c>
      <c r="O145" s="666"/>
      <c r="P145" s="189" t="s">
        <v>105</v>
      </c>
      <c r="Q145" s="666" t="s">
        <v>67</v>
      </c>
      <c r="R145" s="666"/>
      <c r="S145" s="189" t="s">
        <v>105</v>
      </c>
      <c r="T145" s="666" t="s">
        <v>68</v>
      </c>
      <c r="U145" s="666"/>
      <c r="V145" s="189" t="s">
        <v>105</v>
      </c>
      <c r="W145" s="679"/>
      <c r="X145" s="680"/>
      <c r="Y145" s="189" t="s">
        <v>105</v>
      </c>
      <c r="Z145" s="666"/>
      <c r="AA145" s="666"/>
      <c r="AB145" s="189" t="s">
        <v>105</v>
      </c>
      <c r="AC145" s="666"/>
      <c r="AD145" s="666"/>
      <c r="AE145" s="189" t="s">
        <v>105</v>
      </c>
      <c r="AF145" s="666"/>
      <c r="AG145" s="666"/>
    </row>
    <row r="146" spans="1:81" ht="24.75" customHeight="1">
      <c r="A146" s="193" t="s">
        <v>92</v>
      </c>
      <c r="B146" s="667" t="s">
        <v>134</v>
      </c>
      <c r="C146" s="667"/>
      <c r="D146" s="193" t="s">
        <v>92</v>
      </c>
      <c r="E146" s="667" t="s">
        <v>133</v>
      </c>
      <c r="F146" s="667"/>
      <c r="G146" s="193" t="s">
        <v>92</v>
      </c>
      <c r="H146" s="667" t="s">
        <v>132</v>
      </c>
      <c r="I146" s="667"/>
      <c r="J146" s="193" t="s">
        <v>92</v>
      </c>
      <c r="K146" s="667" t="s">
        <v>131</v>
      </c>
      <c r="L146" s="667"/>
      <c r="M146" s="193" t="s">
        <v>92</v>
      </c>
      <c r="N146" s="667" t="s">
        <v>130</v>
      </c>
      <c r="O146" s="667"/>
      <c r="P146" s="193" t="s">
        <v>92</v>
      </c>
      <c r="Q146" s="667" t="s">
        <v>129</v>
      </c>
      <c r="R146" s="667"/>
      <c r="S146" s="193" t="s">
        <v>92</v>
      </c>
      <c r="T146" s="595" t="s">
        <v>1573</v>
      </c>
      <c r="U146" s="595"/>
      <c r="V146" s="193" t="s">
        <v>92</v>
      </c>
      <c r="W146" s="677" t="s">
        <v>128</v>
      </c>
      <c r="X146" s="678"/>
      <c r="Y146" s="354" t="s">
        <v>92</v>
      </c>
      <c r="Z146" s="667" t="s">
        <v>127</v>
      </c>
      <c r="AA146" s="667"/>
      <c r="AB146" s="354" t="s">
        <v>92</v>
      </c>
      <c r="AC146" s="667" t="s">
        <v>126</v>
      </c>
      <c r="AD146" s="667"/>
      <c r="AE146" s="354" t="s">
        <v>92</v>
      </c>
      <c r="AF146" s="667" t="s">
        <v>125</v>
      </c>
      <c r="AG146" s="667"/>
    </row>
    <row r="147" spans="1:81" ht="24.75" customHeight="1">
      <c r="A147" s="193" t="s">
        <v>81</v>
      </c>
      <c r="B147" s="667" t="s">
        <v>90</v>
      </c>
      <c r="C147" s="667"/>
      <c r="D147" s="193" t="s">
        <v>81</v>
      </c>
      <c r="E147" s="665" t="s">
        <v>124</v>
      </c>
      <c r="F147" s="665"/>
      <c r="G147" s="193" t="s">
        <v>81</v>
      </c>
      <c r="H147" s="665" t="s">
        <v>123</v>
      </c>
      <c r="I147" s="665"/>
      <c r="J147" s="193" t="s">
        <v>81</v>
      </c>
      <c r="K147" s="665" t="s">
        <v>122</v>
      </c>
      <c r="L147" s="665"/>
      <c r="M147" s="193" t="s">
        <v>81</v>
      </c>
      <c r="N147" s="665" t="s">
        <v>121</v>
      </c>
      <c r="O147" s="665"/>
      <c r="P147" s="193" t="s">
        <v>81</v>
      </c>
      <c r="Q147" s="665" t="s">
        <v>120</v>
      </c>
      <c r="R147" s="665"/>
      <c r="S147" s="193" t="s">
        <v>81</v>
      </c>
      <c r="T147" s="580" t="s">
        <v>1574</v>
      </c>
      <c r="U147" s="580"/>
      <c r="V147" s="193" t="s">
        <v>81</v>
      </c>
      <c r="W147" s="681" t="s">
        <v>773</v>
      </c>
      <c r="X147" s="682"/>
      <c r="Y147" s="354" t="s">
        <v>81</v>
      </c>
      <c r="Z147" s="665" t="s">
        <v>119</v>
      </c>
      <c r="AA147" s="665"/>
      <c r="AB147" s="354" t="s">
        <v>81</v>
      </c>
      <c r="AC147" s="665" t="s">
        <v>118</v>
      </c>
      <c r="AD147" s="665"/>
      <c r="AE147" s="354" t="s">
        <v>81</v>
      </c>
      <c r="AF147" s="665" t="s">
        <v>117</v>
      </c>
      <c r="AG147" s="665"/>
    </row>
    <row r="148" spans="1:81" ht="24.75" customHeight="1">
      <c r="A148" s="193" t="s">
        <v>78</v>
      </c>
      <c r="B148" s="665" t="s">
        <v>79</v>
      </c>
      <c r="C148" s="665"/>
      <c r="D148" s="193" t="s">
        <v>78</v>
      </c>
      <c r="E148" s="665" t="s">
        <v>4375</v>
      </c>
      <c r="F148" s="665"/>
      <c r="G148" s="193" t="s">
        <v>78</v>
      </c>
      <c r="H148" s="665" t="s">
        <v>79</v>
      </c>
      <c r="I148" s="665"/>
      <c r="J148" s="193" t="s">
        <v>78</v>
      </c>
      <c r="K148" s="665" t="s">
        <v>4376</v>
      </c>
      <c r="L148" s="665"/>
      <c r="M148" s="193" t="s">
        <v>78</v>
      </c>
      <c r="N148" s="665" t="s">
        <v>4376</v>
      </c>
      <c r="O148" s="665"/>
      <c r="P148" s="193" t="s">
        <v>78</v>
      </c>
      <c r="Q148" s="665" t="s">
        <v>4376</v>
      </c>
      <c r="R148" s="665"/>
      <c r="S148" s="193" t="s">
        <v>78</v>
      </c>
      <c r="T148" s="665" t="s">
        <v>4376</v>
      </c>
      <c r="U148" s="665"/>
      <c r="V148" s="193" t="s">
        <v>78</v>
      </c>
      <c r="W148" s="683" t="s">
        <v>4377</v>
      </c>
      <c r="X148" s="684"/>
      <c r="Y148" s="354" t="s">
        <v>78</v>
      </c>
      <c r="Z148" s="665" t="s">
        <v>4378</v>
      </c>
      <c r="AA148" s="665"/>
      <c r="AB148" s="354" t="s">
        <v>78</v>
      </c>
      <c r="AC148" s="665" t="s">
        <v>4379</v>
      </c>
      <c r="AD148" s="665"/>
      <c r="AE148" s="354" t="s">
        <v>78</v>
      </c>
      <c r="AF148" s="665" t="s">
        <v>4380</v>
      </c>
      <c r="AG148" s="665"/>
    </row>
    <row r="149" spans="1:81" ht="24.75" customHeight="1">
      <c r="A149" s="193" t="s">
        <v>75</v>
      </c>
      <c r="B149" s="193" t="s">
        <v>74</v>
      </c>
      <c r="C149" s="193" t="s">
        <v>73</v>
      </c>
      <c r="D149" s="193" t="s">
        <v>75</v>
      </c>
      <c r="E149" s="193" t="s">
        <v>74</v>
      </c>
      <c r="F149" s="193" t="s">
        <v>73</v>
      </c>
      <c r="G149" s="193" t="s">
        <v>75</v>
      </c>
      <c r="H149" s="193" t="s">
        <v>74</v>
      </c>
      <c r="I149" s="193" t="s">
        <v>73</v>
      </c>
      <c r="J149" s="193" t="s">
        <v>75</v>
      </c>
      <c r="K149" s="193" t="s">
        <v>74</v>
      </c>
      <c r="L149" s="193" t="s">
        <v>73</v>
      </c>
      <c r="M149" s="193" t="s">
        <v>75</v>
      </c>
      <c r="N149" s="193" t="s">
        <v>74</v>
      </c>
      <c r="O149" s="193" t="s">
        <v>73</v>
      </c>
      <c r="P149" s="193" t="s">
        <v>75</v>
      </c>
      <c r="Q149" s="193" t="s">
        <v>74</v>
      </c>
      <c r="R149" s="193" t="s">
        <v>73</v>
      </c>
      <c r="S149" s="193" t="s">
        <v>75</v>
      </c>
      <c r="T149" s="193" t="s">
        <v>74</v>
      </c>
      <c r="U149" s="193" t="s">
        <v>73</v>
      </c>
      <c r="V149" s="193" t="s">
        <v>75</v>
      </c>
      <c r="W149" s="193" t="s">
        <v>74</v>
      </c>
      <c r="X149" s="193" t="s">
        <v>73</v>
      </c>
      <c r="Y149" s="354" t="s">
        <v>75</v>
      </c>
      <c r="Z149" s="354" t="s">
        <v>74</v>
      </c>
      <c r="AA149" s="354" t="s">
        <v>73</v>
      </c>
      <c r="AB149" s="354" t="s">
        <v>75</v>
      </c>
      <c r="AC149" s="354" t="s">
        <v>74</v>
      </c>
      <c r="AD149" s="354" t="s">
        <v>73</v>
      </c>
      <c r="AE149" s="354" t="s">
        <v>75</v>
      </c>
      <c r="AF149" s="354" t="s">
        <v>74</v>
      </c>
      <c r="AG149" s="354" t="s">
        <v>73</v>
      </c>
    </row>
    <row r="150" spans="1:81" s="197" customFormat="1" ht="24.75" customHeight="1">
      <c r="A150" s="354">
        <v>2007</v>
      </c>
      <c r="B150" s="397" t="e">
        <f t="shared" ref="B150:B156" si="20">AVERAGE(E150,H150, W150,((Z150+AC150+AF150)/3))</f>
        <v>#DIV/0!</v>
      </c>
      <c r="C150" s="385"/>
      <c r="D150" s="354">
        <v>2007</v>
      </c>
      <c r="E150" s="385"/>
      <c r="F150" s="385"/>
      <c r="G150" s="354">
        <v>2007</v>
      </c>
      <c r="H150" s="248" t="e">
        <f t="shared" ref="H150:H156" si="21">AVERAGE(K150,N150,Q150,T150)</f>
        <v>#DIV/0!</v>
      </c>
      <c r="I150" s="385"/>
      <c r="J150" s="354">
        <v>2007</v>
      </c>
      <c r="K150" s="385"/>
      <c r="L150" s="385"/>
      <c r="M150" s="354">
        <v>2007</v>
      </c>
      <c r="N150" s="385"/>
      <c r="O150" s="385"/>
      <c r="P150" s="354">
        <v>2007</v>
      </c>
      <c r="Q150" s="385"/>
      <c r="R150" s="385"/>
      <c r="S150" s="354">
        <v>2007</v>
      </c>
      <c r="T150" s="385"/>
      <c r="U150" s="385"/>
      <c r="V150" s="354">
        <v>2007</v>
      </c>
      <c r="W150" s="385"/>
      <c r="X150" s="385"/>
      <c r="Y150" s="354">
        <v>2007</v>
      </c>
      <c r="Z150" s="385"/>
      <c r="AA150" s="385"/>
      <c r="AB150" s="354">
        <v>2007</v>
      </c>
      <c r="AC150" s="385"/>
      <c r="AD150" s="385"/>
      <c r="AE150" s="354">
        <v>2007</v>
      </c>
      <c r="AF150" s="385"/>
      <c r="AG150" s="385"/>
      <c r="AH150" s="196"/>
      <c r="AI150" s="196"/>
      <c r="AJ150" s="196"/>
      <c r="AK150" s="196"/>
      <c r="AL150" s="196"/>
      <c r="AM150" s="196"/>
      <c r="AN150" s="196"/>
      <c r="AO150" s="196"/>
      <c r="AP150" s="196"/>
      <c r="AQ150" s="196"/>
      <c r="AR150" s="196"/>
      <c r="AS150" s="196"/>
      <c r="AT150" s="196"/>
      <c r="AU150" s="196"/>
      <c r="AV150" s="196"/>
      <c r="AW150" s="196"/>
      <c r="AX150" s="196"/>
      <c r="AY150" s="196"/>
      <c r="AZ150" s="196"/>
      <c r="BA150" s="196"/>
      <c r="BB150" s="196"/>
      <c r="BC150" s="196"/>
      <c r="BD150" s="196"/>
      <c r="BE150" s="196"/>
      <c r="BF150" s="196"/>
      <c r="BG150" s="196"/>
      <c r="BH150" s="196"/>
      <c r="BI150" s="196"/>
      <c r="BJ150" s="196"/>
      <c r="BK150" s="196"/>
      <c r="BL150" s="196"/>
      <c r="BM150" s="196"/>
      <c r="BN150" s="196"/>
      <c r="BO150" s="196"/>
      <c r="BP150" s="196"/>
      <c r="BQ150" s="196"/>
      <c r="BR150" s="196"/>
      <c r="BS150" s="196"/>
      <c r="BT150" s="196"/>
      <c r="BU150" s="196"/>
      <c r="BV150" s="196"/>
      <c r="BW150" s="196"/>
      <c r="BX150" s="196"/>
      <c r="BY150" s="196"/>
      <c r="BZ150" s="196"/>
      <c r="CA150" s="196"/>
      <c r="CB150" s="196"/>
      <c r="CC150" s="196"/>
    </row>
    <row r="151" spans="1:81" s="197" customFormat="1" ht="24.75" customHeight="1">
      <c r="A151" s="354">
        <v>2008</v>
      </c>
      <c r="B151" s="397" t="e">
        <f t="shared" si="20"/>
        <v>#DIV/0!</v>
      </c>
      <c r="C151" s="385"/>
      <c r="D151" s="354">
        <v>2008</v>
      </c>
      <c r="E151" s="385"/>
      <c r="F151" s="385"/>
      <c r="G151" s="354">
        <v>2008</v>
      </c>
      <c r="H151" s="248" t="e">
        <f t="shared" si="21"/>
        <v>#DIV/0!</v>
      </c>
      <c r="I151" s="385"/>
      <c r="J151" s="354">
        <v>2008</v>
      </c>
      <c r="K151" s="385"/>
      <c r="L151" s="385"/>
      <c r="M151" s="354">
        <v>2008</v>
      </c>
      <c r="N151" s="385"/>
      <c r="O151" s="385"/>
      <c r="P151" s="354">
        <v>2008</v>
      </c>
      <c r="Q151" s="385"/>
      <c r="R151" s="385"/>
      <c r="S151" s="354">
        <v>2008</v>
      </c>
      <c r="T151" s="385"/>
      <c r="U151" s="385"/>
      <c r="V151" s="354">
        <v>2008</v>
      </c>
      <c r="W151" s="385"/>
      <c r="X151" s="385"/>
      <c r="Y151" s="354">
        <v>2008</v>
      </c>
      <c r="Z151" s="385"/>
      <c r="AA151" s="385"/>
      <c r="AB151" s="354">
        <v>2008</v>
      </c>
      <c r="AC151" s="385"/>
      <c r="AD151" s="385"/>
      <c r="AE151" s="354">
        <v>2008</v>
      </c>
      <c r="AF151" s="385"/>
      <c r="AG151" s="385"/>
      <c r="AH151" s="196"/>
      <c r="AI151" s="196"/>
      <c r="AJ151" s="196"/>
      <c r="AK151" s="196"/>
      <c r="AL151" s="196"/>
      <c r="AM151" s="196"/>
      <c r="AN151" s="196"/>
      <c r="AO151" s="196"/>
      <c r="AP151" s="196"/>
      <c r="AQ151" s="196"/>
      <c r="AR151" s="196"/>
      <c r="AS151" s="196"/>
      <c r="AT151" s="196"/>
      <c r="AU151" s="196"/>
      <c r="AV151" s="196"/>
      <c r="AW151" s="196"/>
      <c r="AX151" s="196"/>
      <c r="AY151" s="196"/>
      <c r="AZ151" s="196"/>
      <c r="BA151" s="196"/>
      <c r="BB151" s="196"/>
      <c r="BC151" s="196"/>
      <c r="BD151" s="196"/>
      <c r="BE151" s="196"/>
      <c r="BF151" s="196"/>
      <c r="BG151" s="196"/>
      <c r="BH151" s="196"/>
      <c r="BI151" s="196"/>
      <c r="BJ151" s="196"/>
      <c r="BK151" s="196"/>
      <c r="BL151" s="196"/>
      <c r="BM151" s="196"/>
      <c r="BN151" s="196"/>
      <c r="BO151" s="196"/>
      <c r="BP151" s="196"/>
      <c r="BQ151" s="196"/>
      <c r="BR151" s="196"/>
      <c r="BS151" s="196"/>
      <c r="BT151" s="196"/>
      <c r="BU151" s="196"/>
      <c r="BV151" s="196"/>
      <c r="BW151" s="196"/>
      <c r="BX151" s="196"/>
      <c r="BY151" s="196"/>
      <c r="BZ151" s="196"/>
      <c r="CA151" s="196"/>
      <c r="CB151" s="196"/>
      <c r="CC151" s="196"/>
    </row>
    <row r="152" spans="1:81" s="197" customFormat="1" ht="24.75" customHeight="1">
      <c r="A152" s="354">
        <v>2009</v>
      </c>
      <c r="B152" s="397" t="e">
        <f t="shared" si="20"/>
        <v>#DIV/0!</v>
      </c>
      <c r="C152" s="385"/>
      <c r="D152" s="354">
        <v>2009</v>
      </c>
      <c r="E152" s="385"/>
      <c r="F152" s="385"/>
      <c r="G152" s="354">
        <v>2009</v>
      </c>
      <c r="H152" s="248" t="e">
        <f t="shared" si="21"/>
        <v>#DIV/0!</v>
      </c>
      <c r="I152" s="385"/>
      <c r="J152" s="354">
        <v>2009</v>
      </c>
      <c r="K152" s="385"/>
      <c r="L152" s="385"/>
      <c r="M152" s="354">
        <v>2009</v>
      </c>
      <c r="N152" s="385"/>
      <c r="O152" s="385"/>
      <c r="P152" s="354">
        <v>2009</v>
      </c>
      <c r="Q152" s="385"/>
      <c r="R152" s="385"/>
      <c r="S152" s="354">
        <v>2009</v>
      </c>
      <c r="T152" s="385"/>
      <c r="U152" s="385"/>
      <c r="V152" s="354">
        <v>2009</v>
      </c>
      <c r="W152" s="385"/>
      <c r="X152" s="385"/>
      <c r="Y152" s="354">
        <v>2009</v>
      </c>
      <c r="Z152" s="385"/>
      <c r="AA152" s="385"/>
      <c r="AB152" s="354">
        <v>2009</v>
      </c>
      <c r="AC152" s="385"/>
      <c r="AD152" s="385"/>
      <c r="AE152" s="354">
        <v>2009</v>
      </c>
      <c r="AF152" s="385"/>
      <c r="AG152" s="385"/>
      <c r="AH152" s="196"/>
      <c r="AI152" s="196"/>
      <c r="AJ152" s="196"/>
      <c r="AK152" s="196"/>
      <c r="AL152" s="196"/>
      <c r="AM152" s="196"/>
      <c r="AN152" s="196"/>
      <c r="AO152" s="196"/>
      <c r="AP152" s="196"/>
      <c r="AQ152" s="196"/>
      <c r="AR152" s="196"/>
      <c r="AS152" s="196"/>
      <c r="AT152" s="196"/>
      <c r="AU152" s="196"/>
      <c r="AV152" s="196"/>
      <c r="AW152" s="196"/>
      <c r="AX152" s="196"/>
      <c r="AY152" s="196"/>
      <c r="AZ152" s="196"/>
      <c r="BA152" s="196"/>
      <c r="BB152" s="196"/>
      <c r="BC152" s="196"/>
      <c r="BD152" s="196"/>
      <c r="BE152" s="196"/>
      <c r="BF152" s="196"/>
      <c r="BG152" s="196"/>
      <c r="BH152" s="196"/>
      <c r="BI152" s="196"/>
      <c r="BJ152" s="196"/>
      <c r="BK152" s="196"/>
      <c r="BL152" s="196"/>
      <c r="BM152" s="196"/>
      <c r="BN152" s="196"/>
      <c r="BO152" s="196"/>
      <c r="BP152" s="196"/>
      <c r="BQ152" s="196"/>
      <c r="BR152" s="196"/>
      <c r="BS152" s="196"/>
      <c r="BT152" s="196"/>
      <c r="BU152" s="196"/>
      <c r="BV152" s="196"/>
      <c r="BW152" s="196"/>
      <c r="BX152" s="196"/>
      <c r="BY152" s="196"/>
      <c r="BZ152" s="196"/>
      <c r="CA152" s="196"/>
      <c r="CB152" s="196"/>
      <c r="CC152" s="196"/>
    </row>
    <row r="153" spans="1:81" s="197" customFormat="1" ht="24.75" customHeight="1">
      <c r="A153" s="354">
        <v>2010</v>
      </c>
      <c r="B153" s="397" t="e">
        <f t="shared" si="20"/>
        <v>#DIV/0!</v>
      </c>
      <c r="C153" s="385"/>
      <c r="D153" s="354">
        <v>2010</v>
      </c>
      <c r="E153" s="385"/>
      <c r="F153" s="385"/>
      <c r="G153" s="354">
        <v>2010</v>
      </c>
      <c r="H153" s="248" t="e">
        <f t="shared" si="21"/>
        <v>#DIV/0!</v>
      </c>
      <c r="I153" s="385"/>
      <c r="J153" s="354">
        <v>2010</v>
      </c>
      <c r="K153" s="385"/>
      <c r="L153" s="385"/>
      <c r="M153" s="354">
        <v>2010</v>
      </c>
      <c r="N153" s="385"/>
      <c r="O153" s="385"/>
      <c r="P153" s="354">
        <v>2010</v>
      </c>
      <c r="Q153" s="385"/>
      <c r="R153" s="385"/>
      <c r="S153" s="354">
        <v>2010</v>
      </c>
      <c r="T153" s="385"/>
      <c r="U153" s="385"/>
      <c r="V153" s="354">
        <v>2010</v>
      </c>
      <c r="W153" s="385"/>
      <c r="X153" s="385"/>
      <c r="Y153" s="354">
        <v>2010</v>
      </c>
      <c r="Z153" s="385"/>
      <c r="AA153" s="385"/>
      <c r="AB153" s="354">
        <v>2010</v>
      </c>
      <c r="AC153" s="385"/>
      <c r="AD153" s="385"/>
      <c r="AE153" s="354">
        <v>2010</v>
      </c>
      <c r="AF153" s="385"/>
      <c r="AG153" s="385"/>
      <c r="AH153" s="196"/>
      <c r="AI153" s="196"/>
      <c r="AJ153" s="196"/>
      <c r="AK153" s="196"/>
      <c r="AL153" s="196"/>
      <c r="AM153" s="196"/>
      <c r="AN153" s="196"/>
      <c r="AO153" s="196"/>
      <c r="AP153" s="196"/>
      <c r="AQ153" s="196"/>
      <c r="AR153" s="196"/>
      <c r="AS153" s="196"/>
      <c r="AT153" s="196"/>
      <c r="AU153" s="196"/>
      <c r="AV153" s="196"/>
      <c r="AW153" s="196"/>
      <c r="AX153" s="196"/>
      <c r="AY153" s="196"/>
      <c r="AZ153" s="196"/>
      <c r="BA153" s="196"/>
      <c r="BB153" s="196"/>
      <c r="BC153" s="196"/>
      <c r="BD153" s="196"/>
      <c r="BE153" s="196"/>
      <c r="BF153" s="196"/>
      <c r="BG153" s="196"/>
      <c r="BH153" s="196"/>
      <c r="BI153" s="196"/>
      <c r="BJ153" s="196"/>
      <c r="BK153" s="196"/>
      <c r="BL153" s="196"/>
      <c r="BM153" s="196"/>
      <c r="BN153" s="196"/>
      <c r="BO153" s="196"/>
      <c r="BP153" s="196"/>
      <c r="BQ153" s="196"/>
      <c r="BR153" s="196"/>
      <c r="BS153" s="196"/>
      <c r="BT153" s="196"/>
      <c r="BU153" s="196"/>
      <c r="BV153" s="196"/>
      <c r="BW153" s="196"/>
      <c r="BX153" s="196"/>
      <c r="BY153" s="196"/>
      <c r="BZ153" s="196"/>
      <c r="CA153" s="196"/>
      <c r="CB153" s="196"/>
      <c r="CC153" s="196"/>
    </row>
    <row r="154" spans="1:81" s="197" customFormat="1" ht="24.75" customHeight="1">
      <c r="A154" s="354">
        <v>2011</v>
      </c>
      <c r="B154" s="397" t="e">
        <f t="shared" si="20"/>
        <v>#DIV/0!</v>
      </c>
      <c r="C154" s="385"/>
      <c r="D154" s="354">
        <v>2011</v>
      </c>
      <c r="E154" s="385"/>
      <c r="F154" s="385"/>
      <c r="G154" s="354">
        <v>2011</v>
      </c>
      <c r="H154" s="248" t="e">
        <f t="shared" si="21"/>
        <v>#DIV/0!</v>
      </c>
      <c r="I154" s="385"/>
      <c r="J154" s="354">
        <v>2011</v>
      </c>
      <c r="K154" s="385"/>
      <c r="L154" s="385"/>
      <c r="M154" s="354">
        <v>2011</v>
      </c>
      <c r="N154" s="385"/>
      <c r="O154" s="385"/>
      <c r="P154" s="354">
        <v>2011</v>
      </c>
      <c r="Q154" s="385"/>
      <c r="R154" s="385"/>
      <c r="S154" s="354">
        <v>2011</v>
      </c>
      <c r="T154" s="385"/>
      <c r="U154" s="385"/>
      <c r="V154" s="354">
        <v>2011</v>
      </c>
      <c r="W154" s="385"/>
      <c r="X154" s="385"/>
      <c r="Y154" s="354">
        <v>2011</v>
      </c>
      <c r="Z154" s="385"/>
      <c r="AA154" s="385"/>
      <c r="AB154" s="354">
        <v>2011</v>
      </c>
      <c r="AC154" s="385"/>
      <c r="AD154" s="385"/>
      <c r="AE154" s="354">
        <v>2011</v>
      </c>
      <c r="AF154" s="385"/>
      <c r="AG154" s="385"/>
      <c r="AH154" s="196"/>
      <c r="AI154" s="196"/>
      <c r="AJ154" s="196"/>
      <c r="AK154" s="196"/>
      <c r="AL154" s="196"/>
      <c r="AM154" s="196"/>
      <c r="AN154" s="196"/>
      <c r="AO154" s="196"/>
      <c r="AP154" s="196"/>
      <c r="AQ154" s="196"/>
      <c r="AR154" s="196"/>
      <c r="AS154" s="196"/>
      <c r="AT154" s="196"/>
      <c r="AU154" s="196"/>
      <c r="AV154" s="196"/>
      <c r="AW154" s="196"/>
      <c r="AX154" s="196"/>
      <c r="AY154" s="196"/>
      <c r="AZ154" s="196"/>
      <c r="BA154" s="196"/>
      <c r="BB154" s="196"/>
      <c r="BC154" s="196"/>
      <c r="BD154" s="196"/>
      <c r="BE154" s="196"/>
      <c r="BF154" s="196"/>
      <c r="BG154" s="196"/>
      <c r="BH154" s="196"/>
      <c r="BI154" s="196"/>
      <c r="BJ154" s="196"/>
      <c r="BK154" s="196"/>
      <c r="BL154" s="196"/>
      <c r="BM154" s="196"/>
      <c r="BN154" s="196"/>
      <c r="BO154" s="196"/>
      <c r="BP154" s="196"/>
      <c r="BQ154" s="196"/>
      <c r="BR154" s="196"/>
      <c r="BS154" s="196"/>
      <c r="BT154" s="196"/>
      <c r="BU154" s="196"/>
      <c r="BV154" s="196"/>
      <c r="BW154" s="196"/>
      <c r="BX154" s="196"/>
      <c r="BY154" s="196"/>
      <c r="BZ154" s="196"/>
      <c r="CA154" s="196"/>
      <c r="CB154" s="196"/>
      <c r="CC154" s="196"/>
    </row>
    <row r="155" spans="1:81" s="197" customFormat="1" ht="24.75" customHeight="1">
      <c r="A155" s="354">
        <v>2012</v>
      </c>
      <c r="B155" s="397" t="e">
        <f t="shared" si="20"/>
        <v>#DIV/0!</v>
      </c>
      <c r="C155" s="385"/>
      <c r="D155" s="354">
        <v>2012</v>
      </c>
      <c r="E155" s="385"/>
      <c r="F155" s="385"/>
      <c r="G155" s="354">
        <v>2012</v>
      </c>
      <c r="H155" s="248" t="e">
        <f t="shared" si="21"/>
        <v>#DIV/0!</v>
      </c>
      <c r="I155" s="385"/>
      <c r="J155" s="354">
        <v>2012</v>
      </c>
      <c r="K155" s="385"/>
      <c r="L155" s="385"/>
      <c r="M155" s="354">
        <v>2012</v>
      </c>
      <c r="N155" s="385"/>
      <c r="O155" s="385"/>
      <c r="P155" s="354">
        <v>2012</v>
      </c>
      <c r="Q155" s="385"/>
      <c r="R155" s="385"/>
      <c r="S155" s="354">
        <v>2012</v>
      </c>
      <c r="T155" s="385"/>
      <c r="U155" s="385"/>
      <c r="V155" s="354">
        <v>2012</v>
      </c>
      <c r="W155" s="385"/>
      <c r="X155" s="385"/>
      <c r="Y155" s="354">
        <v>2012</v>
      </c>
      <c r="Z155" s="385"/>
      <c r="AA155" s="385"/>
      <c r="AB155" s="354">
        <v>2012</v>
      </c>
      <c r="AC155" s="385"/>
      <c r="AD155" s="385"/>
      <c r="AE155" s="354">
        <v>2012</v>
      </c>
      <c r="AF155" s="385"/>
      <c r="AG155" s="385"/>
      <c r="AH155" s="196"/>
      <c r="AI155" s="196"/>
      <c r="AJ155" s="196"/>
      <c r="AK155" s="196"/>
      <c r="AL155" s="196"/>
      <c r="AM155" s="196"/>
      <c r="AN155" s="196"/>
      <c r="AO155" s="196"/>
      <c r="AP155" s="196"/>
      <c r="AQ155" s="196"/>
      <c r="AR155" s="196"/>
      <c r="AS155" s="196"/>
      <c r="AT155" s="196"/>
      <c r="AU155" s="196"/>
      <c r="AV155" s="196"/>
      <c r="AW155" s="196"/>
      <c r="AX155" s="196"/>
      <c r="AY155" s="196"/>
      <c r="AZ155" s="196"/>
      <c r="BA155" s="196"/>
      <c r="BB155" s="196"/>
      <c r="BC155" s="196"/>
      <c r="BD155" s="196"/>
      <c r="BE155" s="196"/>
      <c r="BF155" s="196"/>
      <c r="BG155" s="196"/>
      <c r="BH155" s="196"/>
      <c r="BI155" s="196"/>
      <c r="BJ155" s="196"/>
      <c r="BK155" s="196"/>
      <c r="BL155" s="196"/>
      <c r="BM155" s="196"/>
      <c r="BN155" s="196"/>
      <c r="BO155" s="196"/>
      <c r="BP155" s="196"/>
      <c r="BQ155" s="196"/>
      <c r="BR155" s="196"/>
      <c r="BS155" s="196"/>
      <c r="BT155" s="196"/>
      <c r="BU155" s="196"/>
      <c r="BV155" s="196"/>
      <c r="BW155" s="196"/>
      <c r="BX155" s="196"/>
      <c r="BY155" s="196"/>
      <c r="BZ155" s="196"/>
      <c r="CA155" s="196"/>
      <c r="CB155" s="196"/>
      <c r="CC155" s="196"/>
    </row>
    <row r="156" spans="1:81" s="197" customFormat="1" ht="24.75" customHeight="1">
      <c r="A156" s="354">
        <v>2013</v>
      </c>
      <c r="B156" s="397" t="e">
        <f t="shared" si="20"/>
        <v>#DIV/0!</v>
      </c>
      <c r="C156" s="385"/>
      <c r="D156" s="354">
        <v>2013</v>
      </c>
      <c r="E156" s="385"/>
      <c r="F156" s="385"/>
      <c r="G156" s="354">
        <v>2013</v>
      </c>
      <c r="H156" s="248" t="e">
        <f t="shared" si="21"/>
        <v>#DIV/0!</v>
      </c>
      <c r="I156" s="385"/>
      <c r="J156" s="354">
        <v>2013</v>
      </c>
      <c r="K156" s="385"/>
      <c r="L156" s="385"/>
      <c r="M156" s="354">
        <v>2013</v>
      </c>
      <c r="N156" s="385"/>
      <c r="O156" s="385"/>
      <c r="P156" s="354">
        <v>2013</v>
      </c>
      <c r="Q156" s="385"/>
      <c r="R156" s="385"/>
      <c r="S156" s="354">
        <v>2013</v>
      </c>
      <c r="T156" s="385"/>
      <c r="U156" s="385"/>
      <c r="V156" s="354">
        <v>2013</v>
      </c>
      <c r="W156" s="385"/>
      <c r="X156" s="385"/>
      <c r="Y156" s="354">
        <v>2013</v>
      </c>
      <c r="Z156" s="385"/>
      <c r="AA156" s="385"/>
      <c r="AB156" s="354">
        <v>2013</v>
      </c>
      <c r="AC156" s="385"/>
      <c r="AD156" s="385"/>
      <c r="AE156" s="354">
        <v>2013</v>
      </c>
      <c r="AF156" s="385"/>
      <c r="AG156" s="385"/>
      <c r="AH156" s="196"/>
      <c r="AI156" s="196"/>
      <c r="AJ156" s="196"/>
      <c r="AK156" s="196"/>
      <c r="AL156" s="196"/>
      <c r="AM156" s="196"/>
      <c r="AN156" s="196"/>
      <c r="AO156" s="196"/>
      <c r="AP156" s="196"/>
      <c r="AQ156" s="196"/>
      <c r="AR156" s="196"/>
      <c r="AS156" s="196"/>
      <c r="AT156" s="196"/>
      <c r="AU156" s="196"/>
      <c r="AV156" s="196"/>
      <c r="AW156" s="196"/>
      <c r="AX156" s="196"/>
      <c r="AY156" s="196"/>
      <c r="AZ156" s="196"/>
      <c r="BA156" s="196"/>
      <c r="BB156" s="196"/>
      <c r="BC156" s="196"/>
      <c r="BD156" s="196"/>
      <c r="BE156" s="196"/>
      <c r="BF156" s="196"/>
      <c r="BG156" s="196"/>
      <c r="BH156" s="196"/>
      <c r="BI156" s="196"/>
      <c r="BJ156" s="196"/>
      <c r="BK156" s="196"/>
      <c r="BL156" s="196"/>
      <c r="BM156" s="196"/>
      <c r="BN156" s="196"/>
      <c r="BO156" s="196"/>
      <c r="BP156" s="196"/>
      <c r="BQ156" s="196"/>
      <c r="BR156" s="196"/>
      <c r="BS156" s="196"/>
      <c r="BT156" s="196"/>
      <c r="BU156" s="196"/>
      <c r="BV156" s="196"/>
      <c r="BW156" s="196"/>
      <c r="BX156" s="196"/>
      <c r="BY156" s="196"/>
      <c r="BZ156" s="196"/>
      <c r="CA156" s="196"/>
      <c r="CB156" s="196"/>
      <c r="CC156" s="196"/>
    </row>
    <row r="157" spans="1:81" ht="24.75" customHeight="1">
      <c r="A157" s="193">
        <v>2014</v>
      </c>
      <c r="B157" s="236">
        <f t="shared" ref="B157:B162" si="22">AVERAGE(E157,H157, W157,((Z157+AC157+AF157)/3))</f>
        <v>18.75</v>
      </c>
      <c r="C157" s="236"/>
      <c r="D157" s="193">
        <v>2014</v>
      </c>
      <c r="E157" s="49">
        <v>0</v>
      </c>
      <c r="F157" s="199" t="s">
        <v>1694</v>
      </c>
      <c r="G157" s="193">
        <v>2014</v>
      </c>
      <c r="H157" s="248">
        <f t="shared" ref="H157:H162" si="23">AVERAGE(K157,N157,Q157,T157)</f>
        <v>25</v>
      </c>
      <c r="I157" s="198"/>
      <c r="J157" s="193">
        <v>2014</v>
      </c>
      <c r="K157" s="198">
        <v>50</v>
      </c>
      <c r="L157" s="199" t="s">
        <v>611</v>
      </c>
      <c r="M157" s="193">
        <v>2014</v>
      </c>
      <c r="N157" s="198">
        <v>50</v>
      </c>
      <c r="O157" s="199" t="s">
        <v>610</v>
      </c>
      <c r="P157" s="193">
        <v>2014</v>
      </c>
      <c r="Q157" s="49">
        <v>0</v>
      </c>
      <c r="R157" s="199" t="s">
        <v>1695</v>
      </c>
      <c r="S157" s="193">
        <v>2014</v>
      </c>
      <c r="T157" s="198">
        <v>0</v>
      </c>
      <c r="U157" s="199" t="s">
        <v>1696</v>
      </c>
      <c r="V157" s="193">
        <v>2014</v>
      </c>
      <c r="W157" s="198">
        <v>50</v>
      </c>
      <c r="X157" s="199" t="s">
        <v>1697</v>
      </c>
      <c r="Y157" s="354">
        <v>2014</v>
      </c>
      <c r="Z157" s="198">
        <v>0</v>
      </c>
      <c r="AA157" s="199"/>
      <c r="AB157" s="354">
        <v>2014</v>
      </c>
      <c r="AC157" s="198">
        <v>0</v>
      </c>
      <c r="AD157" s="199"/>
      <c r="AE157" s="354">
        <v>2014</v>
      </c>
      <c r="AF157" s="198">
        <v>0</v>
      </c>
      <c r="AG157" s="201"/>
    </row>
    <row r="158" spans="1:81" ht="24.75" customHeight="1">
      <c r="A158" s="193">
        <v>2015</v>
      </c>
      <c r="B158" s="236">
        <f t="shared" si="22"/>
        <v>18.75</v>
      </c>
      <c r="C158" s="236"/>
      <c r="D158" s="193">
        <v>2015</v>
      </c>
      <c r="E158" s="49">
        <v>0</v>
      </c>
      <c r="F158" s="199"/>
      <c r="G158" s="193">
        <v>2015</v>
      </c>
      <c r="H158" s="248">
        <f t="shared" si="23"/>
        <v>25</v>
      </c>
      <c r="I158" s="198"/>
      <c r="J158" s="193">
        <v>2015</v>
      </c>
      <c r="K158" s="198">
        <v>50</v>
      </c>
      <c r="L158" s="199"/>
      <c r="M158" s="193">
        <v>2015</v>
      </c>
      <c r="N158" s="198">
        <v>50</v>
      </c>
      <c r="O158" s="199"/>
      <c r="P158" s="193">
        <v>2015</v>
      </c>
      <c r="Q158" s="49">
        <v>0</v>
      </c>
      <c r="R158" s="199"/>
      <c r="S158" s="193">
        <v>2015</v>
      </c>
      <c r="T158" s="198">
        <v>0</v>
      </c>
      <c r="U158" s="199"/>
      <c r="V158" s="193">
        <v>2015</v>
      </c>
      <c r="W158" s="198">
        <v>50</v>
      </c>
      <c r="X158" s="199"/>
      <c r="Y158" s="354">
        <v>2015</v>
      </c>
      <c r="Z158" s="198">
        <v>0</v>
      </c>
      <c r="AA158" s="199"/>
      <c r="AB158" s="354">
        <v>2015</v>
      </c>
      <c r="AC158" s="198">
        <v>0</v>
      </c>
      <c r="AD158" s="199"/>
      <c r="AE158" s="354">
        <v>2015</v>
      </c>
      <c r="AF158" s="198">
        <v>0</v>
      </c>
      <c r="AG158" s="201"/>
    </row>
    <row r="159" spans="1:81" ht="24.75" customHeight="1">
      <c r="A159" s="193">
        <v>2016</v>
      </c>
      <c r="B159" s="236">
        <f t="shared" si="22"/>
        <v>18.75</v>
      </c>
      <c r="C159" s="236"/>
      <c r="D159" s="193">
        <v>2016</v>
      </c>
      <c r="E159" s="49">
        <v>0</v>
      </c>
      <c r="F159" s="199"/>
      <c r="G159" s="193">
        <v>2016</v>
      </c>
      <c r="H159" s="248">
        <f t="shared" si="23"/>
        <v>25</v>
      </c>
      <c r="I159" s="198"/>
      <c r="J159" s="193">
        <v>2016</v>
      </c>
      <c r="K159" s="198">
        <v>50</v>
      </c>
      <c r="L159" s="199"/>
      <c r="M159" s="193">
        <v>2016</v>
      </c>
      <c r="N159" s="198">
        <v>50</v>
      </c>
      <c r="O159" s="199"/>
      <c r="P159" s="193">
        <v>2016</v>
      </c>
      <c r="Q159" s="49">
        <v>0</v>
      </c>
      <c r="R159" s="199"/>
      <c r="S159" s="193">
        <v>2016</v>
      </c>
      <c r="T159" s="198">
        <v>0</v>
      </c>
      <c r="U159" s="199"/>
      <c r="V159" s="193">
        <v>2016</v>
      </c>
      <c r="W159" s="198">
        <v>50</v>
      </c>
      <c r="X159" s="199"/>
      <c r="Y159" s="354">
        <v>2016</v>
      </c>
      <c r="Z159" s="198">
        <v>0</v>
      </c>
      <c r="AA159" s="199"/>
      <c r="AB159" s="354">
        <v>2016</v>
      </c>
      <c r="AC159" s="198">
        <v>0</v>
      </c>
      <c r="AD159" s="199"/>
      <c r="AE159" s="354">
        <v>2016</v>
      </c>
      <c r="AF159" s="198">
        <v>0</v>
      </c>
      <c r="AG159" s="201"/>
    </row>
    <row r="160" spans="1:81" ht="24.75" customHeight="1">
      <c r="A160" s="193">
        <v>2017</v>
      </c>
      <c r="B160" s="236">
        <f t="shared" si="22"/>
        <v>18.75</v>
      </c>
      <c r="C160" s="236"/>
      <c r="D160" s="193">
        <v>2017</v>
      </c>
      <c r="E160" s="49">
        <v>0</v>
      </c>
      <c r="F160" s="199"/>
      <c r="G160" s="193">
        <v>2017</v>
      </c>
      <c r="H160" s="248">
        <f t="shared" si="23"/>
        <v>25</v>
      </c>
      <c r="I160" s="198"/>
      <c r="J160" s="193">
        <v>2017</v>
      </c>
      <c r="K160" s="198">
        <v>50</v>
      </c>
      <c r="L160" s="199"/>
      <c r="M160" s="193">
        <v>2017</v>
      </c>
      <c r="N160" s="198">
        <v>50</v>
      </c>
      <c r="O160" s="199"/>
      <c r="P160" s="193">
        <v>2017</v>
      </c>
      <c r="Q160" s="49">
        <v>0</v>
      </c>
      <c r="R160" s="199"/>
      <c r="S160" s="193">
        <v>2017</v>
      </c>
      <c r="T160" s="198">
        <v>0</v>
      </c>
      <c r="U160" s="199"/>
      <c r="V160" s="193">
        <v>2017</v>
      </c>
      <c r="W160" s="198">
        <v>50</v>
      </c>
      <c r="X160" s="199"/>
      <c r="Y160" s="354">
        <v>2017</v>
      </c>
      <c r="Z160" s="198">
        <v>0</v>
      </c>
      <c r="AA160" s="199"/>
      <c r="AB160" s="354">
        <v>2017</v>
      </c>
      <c r="AC160" s="198">
        <v>0</v>
      </c>
      <c r="AD160" s="199"/>
      <c r="AE160" s="354">
        <v>2017</v>
      </c>
      <c r="AF160" s="198">
        <v>0</v>
      </c>
      <c r="AG160" s="201"/>
    </row>
    <row r="161" spans="1:51" ht="24.75" customHeight="1">
      <c r="A161" s="193">
        <v>2018</v>
      </c>
      <c r="B161" s="236">
        <f t="shared" si="22"/>
        <v>18.75</v>
      </c>
      <c r="C161" s="236"/>
      <c r="D161" s="193">
        <v>2018</v>
      </c>
      <c r="E161" s="49">
        <v>0</v>
      </c>
      <c r="F161" s="199"/>
      <c r="G161" s="193">
        <v>2018</v>
      </c>
      <c r="H161" s="248">
        <f t="shared" si="23"/>
        <v>25</v>
      </c>
      <c r="I161" s="198"/>
      <c r="J161" s="193">
        <v>2018</v>
      </c>
      <c r="K161" s="198">
        <v>50</v>
      </c>
      <c r="L161" s="199"/>
      <c r="M161" s="193">
        <v>2018</v>
      </c>
      <c r="N161" s="198">
        <v>50</v>
      </c>
      <c r="O161" s="199"/>
      <c r="P161" s="193">
        <v>2018</v>
      </c>
      <c r="Q161" s="49">
        <v>0</v>
      </c>
      <c r="R161" s="199" t="s">
        <v>1698</v>
      </c>
      <c r="S161" s="193">
        <v>2018</v>
      </c>
      <c r="T161" s="198">
        <v>0</v>
      </c>
      <c r="U161" s="199"/>
      <c r="V161" s="193">
        <v>2018</v>
      </c>
      <c r="W161" s="198">
        <v>50</v>
      </c>
      <c r="X161" s="199"/>
      <c r="Y161" s="354">
        <v>2018</v>
      </c>
      <c r="Z161" s="198">
        <v>0</v>
      </c>
      <c r="AA161" s="199"/>
      <c r="AB161" s="354">
        <v>2018</v>
      </c>
      <c r="AC161" s="198">
        <v>0</v>
      </c>
      <c r="AD161" s="199"/>
      <c r="AE161" s="354">
        <v>2018</v>
      </c>
      <c r="AF161" s="198">
        <v>0</v>
      </c>
      <c r="AG161" s="201"/>
    </row>
    <row r="162" spans="1:51" ht="24.75" customHeight="1">
      <c r="A162" s="193">
        <v>2019</v>
      </c>
      <c r="B162" s="236">
        <f t="shared" si="22"/>
        <v>18.75</v>
      </c>
      <c r="C162" s="236"/>
      <c r="D162" s="193">
        <v>2019</v>
      </c>
      <c r="E162" s="49">
        <v>0</v>
      </c>
      <c r="F162" s="199"/>
      <c r="G162" s="193">
        <v>2019</v>
      </c>
      <c r="H162" s="248">
        <f t="shared" si="23"/>
        <v>25</v>
      </c>
      <c r="I162" s="198"/>
      <c r="J162" s="193">
        <v>2019</v>
      </c>
      <c r="K162" s="198">
        <v>50</v>
      </c>
      <c r="L162" s="199"/>
      <c r="M162" s="193">
        <v>2019</v>
      </c>
      <c r="N162" s="198">
        <v>50</v>
      </c>
      <c r="O162" s="199"/>
      <c r="P162" s="193">
        <v>2019</v>
      </c>
      <c r="Q162" s="49">
        <v>0</v>
      </c>
      <c r="R162" s="199"/>
      <c r="S162" s="193">
        <v>2019</v>
      </c>
      <c r="T162" s="198">
        <v>0</v>
      </c>
      <c r="U162" s="199"/>
      <c r="V162" s="193">
        <v>2019</v>
      </c>
      <c r="W162" s="198">
        <v>50</v>
      </c>
      <c r="X162" s="199"/>
      <c r="Y162" s="354">
        <v>2019</v>
      </c>
      <c r="Z162" s="198">
        <v>0</v>
      </c>
      <c r="AA162" s="199"/>
      <c r="AB162" s="354">
        <v>2019</v>
      </c>
      <c r="AC162" s="198">
        <v>0</v>
      </c>
      <c r="AD162" s="199"/>
      <c r="AE162" s="354">
        <v>2019</v>
      </c>
      <c r="AF162" s="198">
        <v>0</v>
      </c>
      <c r="AG162" s="201" t="s">
        <v>1699</v>
      </c>
    </row>
    <row r="163" spans="1:51" ht="24.75" customHeight="1"/>
    <row r="164" spans="1:51" s="18" customFormat="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c r="AN164" s="146"/>
      <c r="AO164" s="146"/>
      <c r="AP164" s="146"/>
      <c r="AQ164" s="146"/>
      <c r="AR164" s="146"/>
      <c r="AS164" s="146"/>
      <c r="AT164" s="146"/>
      <c r="AU164" s="146"/>
      <c r="AV164" s="146"/>
      <c r="AW164" s="146"/>
      <c r="AX164" s="146"/>
      <c r="AY164" s="146"/>
    </row>
    <row r="165" spans="1:51" s="18" customFormat="1" ht="24.75" customHeight="1">
      <c r="A165" s="40" t="s">
        <v>106</v>
      </c>
      <c r="B165" s="597" t="s">
        <v>72</v>
      </c>
      <c r="C165" s="597"/>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c r="AN165" s="146"/>
      <c r="AO165" s="146"/>
      <c r="AP165" s="146"/>
      <c r="AQ165" s="146"/>
      <c r="AR165" s="146"/>
      <c r="AS165" s="146"/>
      <c r="AT165" s="146"/>
      <c r="AU165" s="146"/>
      <c r="AV165" s="146"/>
      <c r="AW165" s="146"/>
      <c r="AX165" s="146"/>
      <c r="AY165" s="146"/>
    </row>
    <row r="166" spans="1:51" s="18" customFormat="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c r="AN166" s="146"/>
      <c r="AO166" s="146"/>
      <c r="AP166" s="146"/>
      <c r="AQ166" s="146"/>
      <c r="AR166" s="146"/>
      <c r="AS166" s="146"/>
      <c r="AT166" s="146"/>
      <c r="AU166" s="146"/>
      <c r="AV166" s="146"/>
      <c r="AW166" s="146"/>
      <c r="AX166" s="146"/>
      <c r="AY166" s="146"/>
    </row>
    <row r="167" spans="1:51" s="18" customFormat="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c r="AN167" s="146"/>
      <c r="AO167" s="146"/>
      <c r="AP167" s="146"/>
      <c r="AQ167" s="146"/>
      <c r="AR167" s="146"/>
      <c r="AS167" s="146"/>
      <c r="AT167" s="146"/>
      <c r="AU167" s="146"/>
      <c r="AV167" s="146"/>
      <c r="AW167" s="146"/>
      <c r="AX167" s="146"/>
      <c r="AY167" s="146"/>
    </row>
    <row r="168" spans="1:51" s="18" customFormat="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c r="AN168" s="146"/>
      <c r="AO168" s="146"/>
      <c r="AP168" s="146"/>
      <c r="AQ168" s="146"/>
      <c r="AR168" s="146"/>
      <c r="AS168" s="146"/>
      <c r="AT168" s="146"/>
      <c r="AU168" s="146"/>
      <c r="AV168" s="146"/>
      <c r="AW168" s="146"/>
      <c r="AX168" s="146"/>
      <c r="AY168" s="146"/>
    </row>
    <row r="169" spans="1:51" s="18" customFormat="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c r="AN169" s="146"/>
      <c r="AO169" s="146"/>
      <c r="AP169" s="146"/>
      <c r="AQ169" s="146"/>
      <c r="AR169" s="146"/>
      <c r="AS169" s="146"/>
      <c r="AT169" s="146"/>
      <c r="AU169" s="146"/>
      <c r="AV169" s="146"/>
      <c r="AW169" s="146"/>
      <c r="AX169" s="146"/>
      <c r="AY169" s="146"/>
    </row>
    <row r="170" spans="1:51" s="18" customFormat="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c r="AN170" s="146"/>
      <c r="AO170" s="146"/>
      <c r="AP170" s="146"/>
      <c r="AQ170" s="146"/>
      <c r="AR170" s="146"/>
      <c r="AS170" s="146"/>
      <c r="AT170" s="146"/>
      <c r="AU170" s="146"/>
      <c r="AV170" s="146"/>
      <c r="AW170" s="146"/>
      <c r="AX170" s="146"/>
      <c r="AY170" s="146"/>
    </row>
    <row r="171" spans="1:51" s="18" customFormat="1" ht="24.75" customHeight="1">
      <c r="A171" s="43">
        <v>2014</v>
      </c>
      <c r="B171" s="2">
        <f>AVERAGE((E171+K171+Q171)/3+(H171+N171+T171)/3+W171+Z171+AC171+AF171+AI171+AL171)/8</f>
        <v>25</v>
      </c>
      <c r="C171" s="39"/>
      <c r="D171" s="43">
        <v>2014</v>
      </c>
      <c r="E171" s="198">
        <v>50</v>
      </c>
      <c r="F171" s="201" t="s">
        <v>4132</v>
      </c>
      <c r="G171" s="193">
        <v>2014</v>
      </c>
      <c r="H171" s="34">
        <v>100</v>
      </c>
      <c r="I171" s="201" t="s">
        <v>1700</v>
      </c>
      <c r="J171" s="43">
        <v>2014</v>
      </c>
      <c r="K171" s="33">
        <v>0</v>
      </c>
      <c r="L171" s="201" t="s">
        <v>4133</v>
      </c>
      <c r="M171" s="193">
        <v>2014</v>
      </c>
      <c r="N171" s="49">
        <v>0</v>
      </c>
      <c r="O171" s="201" t="s">
        <v>609</v>
      </c>
      <c r="P171" s="43">
        <v>2014</v>
      </c>
      <c r="Q171" s="198">
        <v>0</v>
      </c>
      <c r="R171" s="201" t="s">
        <v>608</v>
      </c>
      <c r="S171" s="193">
        <v>2014</v>
      </c>
      <c r="T171" s="49">
        <v>0</v>
      </c>
      <c r="U171" s="201" t="s">
        <v>607</v>
      </c>
      <c r="V171" s="193">
        <v>2014</v>
      </c>
      <c r="W171" s="198">
        <v>0</v>
      </c>
      <c r="X171" s="201" t="s">
        <v>4134</v>
      </c>
      <c r="Y171" s="193">
        <v>2014</v>
      </c>
      <c r="Z171" s="198">
        <v>0</v>
      </c>
      <c r="AA171" s="201" t="s">
        <v>4135</v>
      </c>
      <c r="AB171" s="193">
        <v>2014</v>
      </c>
      <c r="AC171" s="49">
        <v>50</v>
      </c>
      <c r="AD171" s="201" t="s">
        <v>606</v>
      </c>
      <c r="AE171" s="193">
        <v>2014</v>
      </c>
      <c r="AF171" s="198">
        <v>0</v>
      </c>
      <c r="AG171" s="201" t="s">
        <v>4136</v>
      </c>
      <c r="AH171" s="193">
        <v>2014</v>
      </c>
      <c r="AI171" s="49">
        <v>50</v>
      </c>
      <c r="AJ171" s="201" t="s">
        <v>4137</v>
      </c>
      <c r="AK171" s="193">
        <v>2014</v>
      </c>
      <c r="AL171" s="49">
        <v>50</v>
      </c>
      <c r="AM171" s="201" t="s">
        <v>4138</v>
      </c>
      <c r="AN171" s="147"/>
      <c r="AO171" s="147"/>
      <c r="AP171" s="146"/>
      <c r="AQ171" s="146"/>
      <c r="AR171" s="146"/>
      <c r="AS171" s="146"/>
      <c r="AT171" s="146"/>
      <c r="AU171" s="146"/>
      <c r="AV171" s="146"/>
      <c r="AW171" s="146"/>
      <c r="AX171" s="146"/>
      <c r="AY171" s="146"/>
    </row>
    <row r="172" spans="1:51" s="18" customFormat="1" ht="24.75" customHeight="1">
      <c r="A172" s="43">
        <v>2015</v>
      </c>
      <c r="B172" s="2"/>
      <c r="C172" s="80"/>
      <c r="D172" s="43">
        <v>2015</v>
      </c>
      <c r="E172" s="198">
        <v>50</v>
      </c>
      <c r="F172" s="201"/>
      <c r="G172" s="193">
        <v>2015</v>
      </c>
      <c r="H172" s="34">
        <v>100</v>
      </c>
      <c r="I172" s="201"/>
      <c r="J172" s="43">
        <v>2015</v>
      </c>
      <c r="K172" s="33">
        <v>0</v>
      </c>
      <c r="L172" s="201"/>
      <c r="M172" s="193">
        <v>2015</v>
      </c>
      <c r="N172" s="49">
        <v>0</v>
      </c>
      <c r="O172" s="201"/>
      <c r="P172" s="43">
        <v>2015</v>
      </c>
      <c r="Q172" s="198">
        <v>0</v>
      </c>
      <c r="R172" s="201"/>
      <c r="S172" s="193">
        <v>2015</v>
      </c>
      <c r="T172" s="49">
        <v>0</v>
      </c>
      <c r="U172" s="201"/>
      <c r="V172" s="193">
        <v>2015</v>
      </c>
      <c r="W172" s="198">
        <v>0</v>
      </c>
      <c r="X172" s="201"/>
      <c r="Y172" s="193">
        <v>2015</v>
      </c>
      <c r="Z172" s="198">
        <v>0</v>
      </c>
      <c r="AA172" s="201"/>
      <c r="AB172" s="193">
        <v>2015</v>
      </c>
      <c r="AC172" s="49">
        <v>50</v>
      </c>
      <c r="AD172" s="201"/>
      <c r="AE172" s="193">
        <v>2015</v>
      </c>
      <c r="AF172" s="198">
        <v>0</v>
      </c>
      <c r="AG172" s="201"/>
      <c r="AH172" s="193">
        <v>2015</v>
      </c>
      <c r="AI172" s="49">
        <v>50</v>
      </c>
      <c r="AJ172" s="201"/>
      <c r="AK172" s="193">
        <v>2015</v>
      </c>
      <c r="AL172" s="49">
        <v>50</v>
      </c>
      <c r="AM172" s="201"/>
      <c r="AN172" s="147"/>
      <c r="AO172" s="147"/>
      <c r="AP172" s="146"/>
      <c r="AQ172" s="146"/>
      <c r="AR172" s="146"/>
      <c r="AS172" s="146"/>
      <c r="AT172" s="146"/>
      <c r="AU172" s="146"/>
      <c r="AV172" s="146"/>
      <c r="AW172" s="146"/>
      <c r="AX172" s="146"/>
      <c r="AY172" s="146"/>
    </row>
    <row r="173" spans="1:51" s="18" customFormat="1" ht="24.75" customHeight="1">
      <c r="A173" s="43">
        <v>2016</v>
      </c>
      <c r="B173" s="2"/>
      <c r="C173" s="80"/>
      <c r="D173" s="43">
        <v>2016</v>
      </c>
      <c r="E173" s="198">
        <v>50</v>
      </c>
      <c r="F173" s="201"/>
      <c r="G173" s="193">
        <v>2016</v>
      </c>
      <c r="H173" s="34">
        <v>100</v>
      </c>
      <c r="I173" s="201"/>
      <c r="J173" s="43">
        <v>2016</v>
      </c>
      <c r="K173" s="33">
        <v>0</v>
      </c>
      <c r="L173" s="201"/>
      <c r="M173" s="193">
        <v>2016</v>
      </c>
      <c r="N173" s="49">
        <v>0</v>
      </c>
      <c r="O173" s="201"/>
      <c r="P173" s="43">
        <v>2016</v>
      </c>
      <c r="Q173" s="198">
        <v>0</v>
      </c>
      <c r="R173" s="201"/>
      <c r="S173" s="193">
        <v>2016</v>
      </c>
      <c r="T173" s="49">
        <v>0</v>
      </c>
      <c r="U173" s="201"/>
      <c r="V173" s="193">
        <v>2016</v>
      </c>
      <c r="W173" s="198">
        <v>0</v>
      </c>
      <c r="X173" s="201"/>
      <c r="Y173" s="193">
        <v>2016</v>
      </c>
      <c r="Z173" s="198">
        <v>0</v>
      </c>
      <c r="AA173" s="201"/>
      <c r="AB173" s="193">
        <v>2016</v>
      </c>
      <c r="AC173" s="49">
        <v>50</v>
      </c>
      <c r="AD173" s="201"/>
      <c r="AE173" s="193">
        <v>2016</v>
      </c>
      <c r="AF173" s="198">
        <v>0</v>
      </c>
      <c r="AG173" s="201"/>
      <c r="AH173" s="193">
        <v>2016</v>
      </c>
      <c r="AI173" s="49">
        <v>50</v>
      </c>
      <c r="AJ173" s="201"/>
      <c r="AK173" s="193">
        <v>2016</v>
      </c>
      <c r="AL173" s="49">
        <v>50</v>
      </c>
      <c r="AM173" s="201"/>
      <c r="AN173" s="147"/>
      <c r="AO173" s="147"/>
      <c r="AP173" s="146"/>
      <c r="AQ173" s="146"/>
      <c r="AR173" s="146"/>
      <c r="AS173" s="146"/>
      <c r="AT173" s="146"/>
      <c r="AU173" s="146"/>
      <c r="AV173" s="146"/>
      <c r="AW173" s="146"/>
      <c r="AX173" s="146"/>
      <c r="AY173" s="146"/>
    </row>
    <row r="174" spans="1:51" s="18" customFormat="1" ht="24.75" customHeight="1">
      <c r="A174" s="43">
        <v>2017</v>
      </c>
      <c r="B174" s="2"/>
      <c r="C174" s="80"/>
      <c r="D174" s="43">
        <v>2017</v>
      </c>
      <c r="E174" s="198">
        <v>50</v>
      </c>
      <c r="F174" s="201"/>
      <c r="G174" s="193">
        <v>2017</v>
      </c>
      <c r="H174" s="34">
        <v>100</v>
      </c>
      <c r="I174" s="201"/>
      <c r="J174" s="43">
        <v>2017</v>
      </c>
      <c r="K174" s="33">
        <v>0</v>
      </c>
      <c r="L174" s="201"/>
      <c r="M174" s="193">
        <v>2017</v>
      </c>
      <c r="N174" s="49">
        <v>0</v>
      </c>
      <c r="O174" s="201"/>
      <c r="P174" s="43">
        <v>2017</v>
      </c>
      <c r="Q174" s="198">
        <v>0</v>
      </c>
      <c r="R174" s="201"/>
      <c r="S174" s="193">
        <v>2017</v>
      </c>
      <c r="T174" s="49">
        <v>0</v>
      </c>
      <c r="U174" s="201"/>
      <c r="V174" s="193">
        <v>2017</v>
      </c>
      <c r="W174" s="198">
        <v>0</v>
      </c>
      <c r="X174" s="201"/>
      <c r="Y174" s="193">
        <v>2017</v>
      </c>
      <c r="Z174" s="198">
        <v>0</v>
      </c>
      <c r="AA174" s="201"/>
      <c r="AB174" s="193">
        <v>2017</v>
      </c>
      <c r="AC174" s="49">
        <v>50</v>
      </c>
      <c r="AD174" s="201"/>
      <c r="AE174" s="193">
        <v>2017</v>
      </c>
      <c r="AF174" s="198">
        <v>0</v>
      </c>
      <c r="AG174" s="201"/>
      <c r="AH174" s="193">
        <v>2017</v>
      </c>
      <c r="AI174" s="49">
        <v>50</v>
      </c>
      <c r="AJ174" s="201"/>
      <c r="AK174" s="193">
        <v>2017</v>
      </c>
      <c r="AL174" s="49">
        <v>50</v>
      </c>
      <c r="AM174" s="201"/>
      <c r="AN174" s="147"/>
      <c r="AO174" s="147"/>
      <c r="AP174" s="146"/>
      <c r="AQ174" s="146"/>
      <c r="AR174" s="146"/>
      <c r="AS174" s="146"/>
      <c r="AT174" s="146"/>
      <c r="AU174" s="146"/>
      <c r="AV174" s="146"/>
      <c r="AW174" s="146"/>
      <c r="AX174" s="146"/>
      <c r="AY174" s="146"/>
    </row>
    <row r="175" spans="1:51" s="18" customFormat="1" ht="24.75" customHeight="1">
      <c r="A175" s="43">
        <v>2018</v>
      </c>
      <c r="B175" s="2"/>
      <c r="C175" s="80"/>
      <c r="D175" s="43">
        <v>2018</v>
      </c>
      <c r="E175" s="198">
        <v>50</v>
      </c>
      <c r="F175" s="201"/>
      <c r="G175" s="193">
        <v>2018</v>
      </c>
      <c r="H175" s="34">
        <v>100</v>
      </c>
      <c r="I175" s="201"/>
      <c r="J175" s="43">
        <v>2018</v>
      </c>
      <c r="K175" s="33">
        <v>0</v>
      </c>
      <c r="L175" s="201"/>
      <c r="M175" s="193">
        <v>2018</v>
      </c>
      <c r="N175" s="49">
        <v>0</v>
      </c>
      <c r="O175" s="201"/>
      <c r="P175" s="43">
        <v>2018</v>
      </c>
      <c r="Q175" s="198">
        <v>0</v>
      </c>
      <c r="R175" s="201"/>
      <c r="S175" s="193">
        <v>2018</v>
      </c>
      <c r="T175" s="49">
        <v>0</v>
      </c>
      <c r="U175" s="201"/>
      <c r="V175" s="193">
        <v>2018</v>
      </c>
      <c r="W175" s="198">
        <v>0</v>
      </c>
      <c r="X175" s="201"/>
      <c r="Y175" s="193">
        <v>2018</v>
      </c>
      <c r="Z175" s="198">
        <v>0</v>
      </c>
      <c r="AA175" s="201"/>
      <c r="AB175" s="193">
        <v>2018</v>
      </c>
      <c r="AC175" s="49">
        <v>50</v>
      </c>
      <c r="AD175" s="201"/>
      <c r="AE175" s="193">
        <v>2018</v>
      </c>
      <c r="AF175" s="198">
        <v>0</v>
      </c>
      <c r="AG175" s="201"/>
      <c r="AH175" s="193">
        <v>2018</v>
      </c>
      <c r="AI175" s="49">
        <v>50</v>
      </c>
      <c r="AJ175" s="201"/>
      <c r="AK175" s="193">
        <v>2018</v>
      </c>
      <c r="AL175" s="49">
        <v>50</v>
      </c>
      <c r="AM175" s="201"/>
      <c r="AN175" s="147"/>
      <c r="AO175" s="147"/>
      <c r="AP175" s="146"/>
      <c r="AQ175" s="146"/>
      <c r="AR175" s="146"/>
      <c r="AS175" s="146"/>
      <c r="AT175" s="146"/>
      <c r="AU175" s="146"/>
      <c r="AV175" s="146"/>
      <c r="AW175" s="146"/>
      <c r="AX175" s="146"/>
      <c r="AY175" s="146"/>
    </row>
    <row r="176" spans="1:51" s="18" customFormat="1" ht="24.75" customHeight="1">
      <c r="A176" s="43">
        <v>2019</v>
      </c>
      <c r="B176" s="2">
        <f>AVERAGE((E176+K176+Q176)/3+(H176+N176+T176)/3+W176+Z176+AC176+AF176+AI176+AL176)/8</f>
        <v>25</v>
      </c>
      <c r="C176" s="80"/>
      <c r="D176" s="43">
        <v>2019</v>
      </c>
      <c r="E176" s="198">
        <v>50</v>
      </c>
      <c r="F176" s="201" t="s">
        <v>4132</v>
      </c>
      <c r="G176" s="193">
        <v>2019</v>
      </c>
      <c r="H176" s="34">
        <v>100</v>
      </c>
      <c r="I176" s="201" t="s">
        <v>1700</v>
      </c>
      <c r="J176" s="43">
        <v>2019</v>
      </c>
      <c r="K176" s="33">
        <v>0</v>
      </c>
      <c r="L176" s="201" t="s">
        <v>4133</v>
      </c>
      <c r="M176" s="193">
        <v>2019</v>
      </c>
      <c r="N176" s="49">
        <v>0</v>
      </c>
      <c r="O176" s="201"/>
      <c r="P176" s="43">
        <v>2019</v>
      </c>
      <c r="Q176" s="198">
        <v>0</v>
      </c>
      <c r="R176" s="201" t="s">
        <v>608</v>
      </c>
      <c r="S176" s="193">
        <v>2019</v>
      </c>
      <c r="T176" s="49">
        <v>0</v>
      </c>
      <c r="U176" s="201"/>
      <c r="V176" s="193">
        <v>2019</v>
      </c>
      <c r="W176" s="198">
        <v>0</v>
      </c>
      <c r="X176" s="201" t="s">
        <v>4134</v>
      </c>
      <c r="Y176" s="193">
        <v>2019</v>
      </c>
      <c r="Z176" s="198">
        <v>0</v>
      </c>
      <c r="AA176" s="201" t="s">
        <v>4135</v>
      </c>
      <c r="AB176" s="193">
        <v>2019</v>
      </c>
      <c r="AC176" s="49">
        <v>50</v>
      </c>
      <c r="AD176" s="201" t="s">
        <v>606</v>
      </c>
      <c r="AE176" s="193">
        <v>2019</v>
      </c>
      <c r="AF176" s="198">
        <v>0</v>
      </c>
      <c r="AG176" s="201" t="s">
        <v>4136</v>
      </c>
      <c r="AH176" s="193">
        <v>2019</v>
      </c>
      <c r="AI176" s="49">
        <v>50</v>
      </c>
      <c r="AJ176" s="201" t="s">
        <v>4137</v>
      </c>
      <c r="AK176" s="193">
        <v>2019</v>
      </c>
      <c r="AL176" s="49">
        <v>50</v>
      </c>
      <c r="AM176" s="201"/>
      <c r="AN176" s="147"/>
      <c r="AO176" s="147"/>
      <c r="AP176" s="146"/>
      <c r="AQ176" s="146"/>
      <c r="AR176" s="146"/>
      <c r="AS176" s="146"/>
      <c r="AT176" s="146"/>
      <c r="AU176" s="146"/>
      <c r="AV176" s="146"/>
      <c r="AW176" s="146"/>
      <c r="AX176" s="146"/>
      <c r="AY176" s="146"/>
    </row>
  </sheetData>
  <mergeCells count="443">
    <mergeCell ref="AF168:AG168"/>
    <mergeCell ref="AI168:AJ168"/>
    <mergeCell ref="AC169:AD169"/>
    <mergeCell ref="AF169:AG169"/>
    <mergeCell ref="AI169:AJ169"/>
    <mergeCell ref="AL169:AM169"/>
    <mergeCell ref="B169:C169"/>
    <mergeCell ref="E169:F169"/>
    <mergeCell ref="H169:I169"/>
    <mergeCell ref="K169:L169"/>
    <mergeCell ref="N169:O169"/>
    <mergeCell ref="Q169:R169"/>
    <mergeCell ref="T169:U169"/>
    <mergeCell ref="W169:X169"/>
    <mergeCell ref="Z169:AA169"/>
    <mergeCell ref="AL168:AM168"/>
    <mergeCell ref="W168:X168"/>
    <mergeCell ref="Z168:AA168"/>
    <mergeCell ref="AC168:AD168"/>
    <mergeCell ref="B167:C167"/>
    <mergeCell ref="E167:F167"/>
    <mergeCell ref="H167:I167"/>
    <mergeCell ref="K167:L167"/>
    <mergeCell ref="N167:O167"/>
    <mergeCell ref="Q167:R167"/>
    <mergeCell ref="E166:F166"/>
    <mergeCell ref="Q168:R168"/>
    <mergeCell ref="T168:U168"/>
    <mergeCell ref="B168:C168"/>
    <mergeCell ref="E168:F168"/>
    <mergeCell ref="H168:I168"/>
    <mergeCell ref="K168:L168"/>
    <mergeCell ref="N168:O168"/>
    <mergeCell ref="AL165:AM165"/>
    <mergeCell ref="H166:I166"/>
    <mergeCell ref="K166:L166"/>
    <mergeCell ref="N166:O166"/>
    <mergeCell ref="Q166:R166"/>
    <mergeCell ref="AF166:AG166"/>
    <mergeCell ref="T167:U167"/>
    <mergeCell ref="W167:X167"/>
    <mergeCell ref="Z167:AA167"/>
    <mergeCell ref="AC167:AD167"/>
    <mergeCell ref="AF167:AG167"/>
    <mergeCell ref="AI167:AJ167"/>
    <mergeCell ref="AL166:AM166"/>
    <mergeCell ref="AI166:AJ166"/>
    <mergeCell ref="T166:U166"/>
    <mergeCell ref="W166:X166"/>
    <mergeCell ref="Z166:AA166"/>
    <mergeCell ref="AC166:AD166"/>
    <mergeCell ref="AL167:AM167"/>
    <mergeCell ref="B148:C148"/>
    <mergeCell ref="E148:F148"/>
    <mergeCell ref="H148:I148"/>
    <mergeCell ref="K148:L148"/>
    <mergeCell ref="N148:O148"/>
    <mergeCell ref="W165:X165"/>
    <mergeCell ref="Z165:AA165"/>
    <mergeCell ref="AC165:AD165"/>
    <mergeCell ref="AF165:AG165"/>
    <mergeCell ref="AC148:AD148"/>
    <mergeCell ref="AF148:AG148"/>
    <mergeCell ref="B165:C165"/>
    <mergeCell ref="E165:F165"/>
    <mergeCell ref="H165:I165"/>
    <mergeCell ref="K165:L165"/>
    <mergeCell ref="N165:O165"/>
    <mergeCell ref="Q165:R165"/>
    <mergeCell ref="T165:U165"/>
    <mergeCell ref="Q148:R148"/>
    <mergeCell ref="T148:U148"/>
    <mergeCell ref="W148:X148"/>
    <mergeCell ref="Z148:AA148"/>
    <mergeCell ref="B164:AM164"/>
    <mergeCell ref="AI165:AJ165"/>
    <mergeCell ref="AF147:AG147"/>
    <mergeCell ref="B146:C146"/>
    <mergeCell ref="E146:F146"/>
    <mergeCell ref="H146:I146"/>
    <mergeCell ref="K146:L146"/>
    <mergeCell ref="N146:O146"/>
    <mergeCell ref="Q146:R146"/>
    <mergeCell ref="T146:U146"/>
    <mergeCell ref="B147:C147"/>
    <mergeCell ref="E147:F147"/>
    <mergeCell ref="H147:I147"/>
    <mergeCell ref="K147:L147"/>
    <mergeCell ref="N147:O147"/>
    <mergeCell ref="Q147:R147"/>
    <mergeCell ref="AC146:AD146"/>
    <mergeCell ref="AF146:AG146"/>
    <mergeCell ref="T147:U147"/>
    <mergeCell ref="W147:X147"/>
    <mergeCell ref="Z147:AA147"/>
    <mergeCell ref="AC147:AD147"/>
    <mergeCell ref="AC144:AD144"/>
    <mergeCell ref="AF144:AG144"/>
    <mergeCell ref="W146:X146"/>
    <mergeCell ref="Z146:AA146"/>
    <mergeCell ref="Z145:AA145"/>
    <mergeCell ref="Z127:AA127"/>
    <mergeCell ref="AC145:AD145"/>
    <mergeCell ref="AF145:AG145"/>
    <mergeCell ref="B143:AG143"/>
    <mergeCell ref="B144:C144"/>
    <mergeCell ref="E144:F144"/>
    <mergeCell ref="H144:I144"/>
    <mergeCell ref="K144:L144"/>
    <mergeCell ref="N144:O144"/>
    <mergeCell ref="Q144:R144"/>
    <mergeCell ref="H145:I145"/>
    <mergeCell ref="K145:L145"/>
    <mergeCell ref="N145:O145"/>
    <mergeCell ref="Q145:R145"/>
    <mergeCell ref="T145:U145"/>
    <mergeCell ref="W145:X145"/>
    <mergeCell ref="T144:U144"/>
    <mergeCell ref="W144:X144"/>
    <mergeCell ref="Z144:AA144"/>
    <mergeCell ref="W126:X126"/>
    <mergeCell ref="Z126:AA126"/>
    <mergeCell ref="B127:C127"/>
    <mergeCell ref="E127:F127"/>
    <mergeCell ref="H127:I127"/>
    <mergeCell ref="K127:L127"/>
    <mergeCell ref="N127:O127"/>
    <mergeCell ref="Q127:R127"/>
    <mergeCell ref="T127:U127"/>
    <mergeCell ref="W127:X127"/>
    <mergeCell ref="B126:C126"/>
    <mergeCell ref="E126:F126"/>
    <mergeCell ref="H126:I126"/>
    <mergeCell ref="K126:L126"/>
    <mergeCell ref="N126:O126"/>
    <mergeCell ref="Q126:R126"/>
    <mergeCell ref="T126:U126"/>
    <mergeCell ref="B125:C125"/>
    <mergeCell ref="E125:F125"/>
    <mergeCell ref="H125:I125"/>
    <mergeCell ref="K125:L125"/>
    <mergeCell ref="N125:O125"/>
    <mergeCell ref="Q125:R125"/>
    <mergeCell ref="H124:I124"/>
    <mergeCell ref="K124:L124"/>
    <mergeCell ref="N124:O124"/>
    <mergeCell ref="Q124:R124"/>
    <mergeCell ref="B124:C124"/>
    <mergeCell ref="E124:F124"/>
    <mergeCell ref="T124:U124"/>
    <mergeCell ref="W124:X124"/>
    <mergeCell ref="Z124:AA124"/>
    <mergeCell ref="T125:U125"/>
    <mergeCell ref="W125:X125"/>
    <mergeCell ref="Z125:AA125"/>
    <mergeCell ref="T106:U106"/>
    <mergeCell ref="W106:X106"/>
    <mergeCell ref="B122:AA122"/>
    <mergeCell ref="B123:C123"/>
    <mergeCell ref="E123:F123"/>
    <mergeCell ref="H123:I123"/>
    <mergeCell ref="K123:L123"/>
    <mergeCell ref="N123:O123"/>
    <mergeCell ref="Q123:R123"/>
    <mergeCell ref="T123:U123"/>
    <mergeCell ref="B106:C106"/>
    <mergeCell ref="E106:F106"/>
    <mergeCell ref="H106:I106"/>
    <mergeCell ref="K106:L106"/>
    <mergeCell ref="N106:O106"/>
    <mergeCell ref="Q106:R106"/>
    <mergeCell ref="W123:X123"/>
    <mergeCell ref="Z123:AA123"/>
    <mergeCell ref="T104:U104"/>
    <mergeCell ref="W104:X104"/>
    <mergeCell ref="B105:C105"/>
    <mergeCell ref="E105:F105"/>
    <mergeCell ref="H105:I105"/>
    <mergeCell ref="K105:L105"/>
    <mergeCell ref="N105:O105"/>
    <mergeCell ref="Q105:R105"/>
    <mergeCell ref="T105:U105"/>
    <mergeCell ref="W105:X105"/>
    <mergeCell ref="B104:C104"/>
    <mergeCell ref="E104:F104"/>
    <mergeCell ref="H104:I104"/>
    <mergeCell ref="K104:L104"/>
    <mergeCell ref="N104:O104"/>
    <mergeCell ref="Q104:R104"/>
    <mergeCell ref="H103:I103"/>
    <mergeCell ref="K103:L103"/>
    <mergeCell ref="N103:O103"/>
    <mergeCell ref="Q103:R103"/>
    <mergeCell ref="T103:U103"/>
    <mergeCell ref="W103:X103"/>
    <mergeCell ref="B101:X101"/>
    <mergeCell ref="B102:C102"/>
    <mergeCell ref="E102:F102"/>
    <mergeCell ref="H102:I102"/>
    <mergeCell ref="K102:L102"/>
    <mergeCell ref="N102:O102"/>
    <mergeCell ref="Q102:R102"/>
    <mergeCell ref="T102:U102"/>
    <mergeCell ref="W102:X102"/>
    <mergeCell ref="B103:C103"/>
    <mergeCell ref="E103:F103"/>
    <mergeCell ref="B85:C85"/>
    <mergeCell ref="E85:F85"/>
    <mergeCell ref="H85:I85"/>
    <mergeCell ref="K85:L85"/>
    <mergeCell ref="N85:O85"/>
    <mergeCell ref="Q85:R85"/>
    <mergeCell ref="B84:C84"/>
    <mergeCell ref="E84:F84"/>
    <mergeCell ref="H84:I84"/>
    <mergeCell ref="K84:L84"/>
    <mergeCell ref="N84:O84"/>
    <mergeCell ref="Q84:R84"/>
    <mergeCell ref="B83:C83"/>
    <mergeCell ref="E83:F83"/>
    <mergeCell ref="H83:I83"/>
    <mergeCell ref="K83:L83"/>
    <mergeCell ref="N83:O83"/>
    <mergeCell ref="Q83:R83"/>
    <mergeCell ref="N64:O64"/>
    <mergeCell ref="Q64:R64"/>
    <mergeCell ref="T64:U64"/>
    <mergeCell ref="H82:I82"/>
    <mergeCell ref="K82:L82"/>
    <mergeCell ref="N82:O82"/>
    <mergeCell ref="Q82:R82"/>
    <mergeCell ref="B81:C81"/>
    <mergeCell ref="E81:F81"/>
    <mergeCell ref="H81:I81"/>
    <mergeCell ref="K81:L81"/>
    <mergeCell ref="N81:O81"/>
    <mergeCell ref="Q81:R81"/>
    <mergeCell ref="E82:F82"/>
    <mergeCell ref="B82:C82"/>
    <mergeCell ref="AC64:AD64"/>
    <mergeCell ref="AF64:AG64"/>
    <mergeCell ref="AI64:AJ64"/>
    <mergeCell ref="AL64:AM64"/>
    <mergeCell ref="B80:R80"/>
    <mergeCell ref="B64:C64"/>
    <mergeCell ref="E64:F64"/>
    <mergeCell ref="H64:I64"/>
    <mergeCell ref="K64:L64"/>
    <mergeCell ref="W64:X64"/>
    <mergeCell ref="Z64:AA64"/>
    <mergeCell ref="B63:C63"/>
    <mergeCell ref="E63:F63"/>
    <mergeCell ref="H63:I63"/>
    <mergeCell ref="K63:L63"/>
    <mergeCell ref="N63:O63"/>
    <mergeCell ref="Q63:R63"/>
    <mergeCell ref="B62:C62"/>
    <mergeCell ref="E62:F62"/>
    <mergeCell ref="H62:I62"/>
    <mergeCell ref="K62:L62"/>
    <mergeCell ref="N62:O62"/>
    <mergeCell ref="W61:X61"/>
    <mergeCell ref="H61:I61"/>
    <mergeCell ref="K61:L61"/>
    <mergeCell ref="N61:O61"/>
    <mergeCell ref="Q61:R61"/>
    <mergeCell ref="T61:U61"/>
    <mergeCell ref="T63:U63"/>
    <mergeCell ref="W63:X63"/>
    <mergeCell ref="Z63:AA63"/>
    <mergeCell ref="Q62:R62"/>
    <mergeCell ref="T62:U62"/>
    <mergeCell ref="W62:X62"/>
    <mergeCell ref="Z62:AA62"/>
    <mergeCell ref="AC63:AD63"/>
    <mergeCell ref="AF63:AG63"/>
    <mergeCell ref="AI63:AJ63"/>
    <mergeCell ref="AL63:AM63"/>
    <mergeCell ref="AC62:AD62"/>
    <mergeCell ref="AF62:AG62"/>
    <mergeCell ref="AI62:AJ62"/>
    <mergeCell ref="Z60:AA60"/>
    <mergeCell ref="AC60:AD60"/>
    <mergeCell ref="AF60:AG60"/>
    <mergeCell ref="AC61:AD61"/>
    <mergeCell ref="AL62:AM62"/>
    <mergeCell ref="AI61:AJ61"/>
    <mergeCell ref="AL61:AM61"/>
    <mergeCell ref="AL43:AM43"/>
    <mergeCell ref="AO43:AP43"/>
    <mergeCell ref="AR43:AS43"/>
    <mergeCell ref="AU43:AV43"/>
    <mergeCell ref="B60:C60"/>
    <mergeCell ref="E60:F60"/>
    <mergeCell ref="H60:I60"/>
    <mergeCell ref="K60:L60"/>
    <mergeCell ref="N60:O60"/>
    <mergeCell ref="T43:U43"/>
    <mergeCell ref="W43:X43"/>
    <mergeCell ref="Z43:AA43"/>
    <mergeCell ref="AC43:AD43"/>
    <mergeCell ref="AF43:AG43"/>
    <mergeCell ref="AI43:AJ43"/>
    <mergeCell ref="B43:C43"/>
    <mergeCell ref="E43:F43"/>
    <mergeCell ref="H43:I43"/>
    <mergeCell ref="K43:L43"/>
    <mergeCell ref="N43:O43"/>
    <mergeCell ref="Q43:R43"/>
    <mergeCell ref="AI60:AJ60"/>
    <mergeCell ref="AL60:AM60"/>
    <mergeCell ref="Q60:R60"/>
    <mergeCell ref="T60:U60"/>
    <mergeCell ref="W60:X60"/>
    <mergeCell ref="AX41:AY41"/>
    <mergeCell ref="AC42:AD42"/>
    <mergeCell ref="AF42:AG42"/>
    <mergeCell ref="AI42:AJ42"/>
    <mergeCell ref="AL42:AM42"/>
    <mergeCell ref="AO42:AP42"/>
    <mergeCell ref="AR42:AS42"/>
    <mergeCell ref="AU42:AV42"/>
    <mergeCell ref="AX42:AY42"/>
    <mergeCell ref="W42:X42"/>
    <mergeCell ref="Z42:AA42"/>
    <mergeCell ref="AX43:AY43"/>
    <mergeCell ref="AC41:AD41"/>
    <mergeCell ref="AF41:AG41"/>
    <mergeCell ref="AI41:AJ41"/>
    <mergeCell ref="AL41:AM41"/>
    <mergeCell ref="AO41:AP41"/>
    <mergeCell ref="AR41:AS41"/>
    <mergeCell ref="AU41:AV41"/>
    <mergeCell ref="T41:U41"/>
    <mergeCell ref="W41:X41"/>
    <mergeCell ref="Z41:AA41"/>
    <mergeCell ref="B42:C42"/>
    <mergeCell ref="E42:F42"/>
    <mergeCell ref="H42:I42"/>
    <mergeCell ref="K42:L42"/>
    <mergeCell ref="N42:O42"/>
    <mergeCell ref="Q42:R42"/>
    <mergeCell ref="T42:U42"/>
    <mergeCell ref="B41:C41"/>
    <mergeCell ref="E41:F41"/>
    <mergeCell ref="H41:I41"/>
    <mergeCell ref="K41:L41"/>
    <mergeCell ref="N41:O41"/>
    <mergeCell ref="Q41:R41"/>
    <mergeCell ref="Z40:AA40"/>
    <mergeCell ref="AC40:AD40"/>
    <mergeCell ref="AF40:AG40"/>
    <mergeCell ref="AI40:AJ40"/>
    <mergeCell ref="AL40:AM40"/>
    <mergeCell ref="AO40:AP40"/>
    <mergeCell ref="H40:I40"/>
    <mergeCell ref="K40:L40"/>
    <mergeCell ref="N40:O40"/>
    <mergeCell ref="Q40:R40"/>
    <mergeCell ref="T40:U40"/>
    <mergeCell ref="W40:X40"/>
    <mergeCell ref="B22:C22"/>
    <mergeCell ref="AO39:AP39"/>
    <mergeCell ref="AR39:AS39"/>
    <mergeCell ref="AU39:AV39"/>
    <mergeCell ref="AX39:AY39"/>
    <mergeCell ref="H39:I39"/>
    <mergeCell ref="K39:L39"/>
    <mergeCell ref="N39:O39"/>
    <mergeCell ref="W39:X39"/>
    <mergeCell ref="Z39:AA39"/>
    <mergeCell ref="AC39:AD39"/>
    <mergeCell ref="AF39:AG39"/>
    <mergeCell ref="AI39:AJ39"/>
    <mergeCell ref="W22:X22"/>
    <mergeCell ref="Z22:AA22"/>
    <mergeCell ref="AC22:AD22"/>
    <mergeCell ref="T22:U22"/>
    <mergeCell ref="AL39:AM39"/>
    <mergeCell ref="B39:C39"/>
    <mergeCell ref="E39:F39"/>
    <mergeCell ref="Q39:R39"/>
    <mergeCell ref="E22:F22"/>
    <mergeCell ref="H22:I22"/>
    <mergeCell ref="K22:L22"/>
    <mergeCell ref="Z21:AA21"/>
    <mergeCell ref="AC21:AD21"/>
    <mergeCell ref="T21:U21"/>
    <mergeCell ref="N21:O21"/>
    <mergeCell ref="Q21:R21"/>
    <mergeCell ref="T19:U19"/>
    <mergeCell ref="W19:X19"/>
    <mergeCell ref="W20:X20"/>
    <mergeCell ref="Z20:AA20"/>
    <mergeCell ref="AC19:AD19"/>
    <mergeCell ref="A1:D1"/>
    <mergeCell ref="B17:AD17"/>
    <mergeCell ref="B38:AY38"/>
    <mergeCell ref="B59:AM59"/>
    <mergeCell ref="B18:C18"/>
    <mergeCell ref="E18:F18"/>
    <mergeCell ref="H18:I18"/>
    <mergeCell ref="K18:L18"/>
    <mergeCell ref="N18:O18"/>
    <mergeCell ref="Q18:R18"/>
    <mergeCell ref="T18:U18"/>
    <mergeCell ref="B21:C21"/>
    <mergeCell ref="E21:F21"/>
    <mergeCell ref="H21:I21"/>
    <mergeCell ref="K21:L21"/>
    <mergeCell ref="W18:X18"/>
    <mergeCell ref="Z18:AA18"/>
    <mergeCell ref="AC18:AD18"/>
    <mergeCell ref="Z19:AA19"/>
    <mergeCell ref="B20:C20"/>
    <mergeCell ref="E20:F20"/>
    <mergeCell ref="H20:I20"/>
    <mergeCell ref="K20:L20"/>
    <mergeCell ref="N20:O20"/>
    <mergeCell ref="B145:C145"/>
    <mergeCell ref="E145:F145"/>
    <mergeCell ref="B40:C40"/>
    <mergeCell ref="E40:F40"/>
    <mergeCell ref="B19:C19"/>
    <mergeCell ref="AR40:AS40"/>
    <mergeCell ref="AU40:AV40"/>
    <mergeCell ref="AX40:AY40"/>
    <mergeCell ref="B61:C61"/>
    <mergeCell ref="E61:F61"/>
    <mergeCell ref="Z61:AA61"/>
    <mergeCell ref="AF61:AG61"/>
    <mergeCell ref="N22:O22"/>
    <mergeCell ref="Q22:R22"/>
    <mergeCell ref="E19:F19"/>
    <mergeCell ref="Q20:R20"/>
    <mergeCell ref="T20:U20"/>
    <mergeCell ref="T39:U39"/>
    <mergeCell ref="H19:I19"/>
    <mergeCell ref="K19:L19"/>
    <mergeCell ref="N19:O19"/>
    <mergeCell ref="Q19:R19"/>
    <mergeCell ref="AC20:AD20"/>
    <mergeCell ref="W21:X21"/>
  </mergeCells>
  <pageMargins left="0.70833333333333304" right="0.70833333333333304" top="0.74791666666666701" bottom="0.74791666666666701" header="0.31458333333333299" footer="0.31458333333333299"/>
  <pageSetup paperSize="9" scale="5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1"/>
  <dimension ref="A1:CC176"/>
  <sheetViews>
    <sheetView topLeftCell="I19" zoomScale="110" zoomScaleNormal="110" workbookViewId="0">
      <selection activeCell="AA173" sqref="AA173"/>
    </sheetView>
  </sheetViews>
  <sheetFormatPr defaultColWidth="8.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41.863425925925924</v>
      </c>
    </row>
    <row r="4" spans="1:4" ht="24.75" customHeight="1">
      <c r="A4" s="347">
        <v>2008</v>
      </c>
      <c r="B4" s="229"/>
      <c r="C4" s="229"/>
      <c r="D4" s="229">
        <f t="shared" si="0"/>
        <v>42.789351851851848</v>
      </c>
    </row>
    <row r="5" spans="1:4" ht="24.75" customHeight="1">
      <c r="A5" s="347">
        <v>2009</v>
      </c>
      <c r="B5" s="229"/>
      <c r="C5" s="229"/>
      <c r="D5" s="229">
        <f t="shared" si="0"/>
        <v>40.706018518518512</v>
      </c>
    </row>
    <row r="6" spans="1:4" ht="24.75" customHeight="1">
      <c r="A6" s="347">
        <v>2010</v>
      </c>
      <c r="B6" s="229"/>
      <c r="C6" s="229">
        <f t="shared" ref="C6:C9" si="1">AVERAGE(B27,B48,B69,B90,B111,B132,B153)</f>
        <v>39.639172335600904</v>
      </c>
      <c r="D6" s="229">
        <f t="shared" si="0"/>
        <v>40.706018518518512</v>
      </c>
    </row>
    <row r="7" spans="1:4" ht="24.75" customHeight="1">
      <c r="A7" s="347">
        <v>2011</v>
      </c>
      <c r="B7" s="229"/>
      <c r="C7" s="229">
        <f t="shared" si="1"/>
        <v>39.639172335600904</v>
      </c>
      <c r="D7" s="229">
        <f t="shared" si="0"/>
        <v>40.706018518518512</v>
      </c>
    </row>
    <row r="8" spans="1:4" ht="24.75" customHeight="1">
      <c r="A8" s="347">
        <v>2012</v>
      </c>
      <c r="B8" s="229"/>
      <c r="C8" s="229">
        <f t="shared" si="1"/>
        <v>39.639172335600904</v>
      </c>
      <c r="D8" s="229">
        <f t="shared" si="0"/>
        <v>40.706018518518512</v>
      </c>
    </row>
    <row r="9" spans="1:4" ht="24.75" customHeight="1">
      <c r="A9" s="347">
        <v>2013</v>
      </c>
      <c r="B9" s="229"/>
      <c r="C9" s="229">
        <f t="shared" si="1"/>
        <v>39.639172335600904</v>
      </c>
      <c r="D9" s="229">
        <f t="shared" si="0"/>
        <v>40.706018518518512</v>
      </c>
    </row>
    <row r="10" spans="1:4" ht="24.75" customHeight="1">
      <c r="A10" s="38">
        <v>2014</v>
      </c>
      <c r="B10" s="229">
        <f>AVERAGE(B31,B52,B73,B94,B115,B136,B157,B171)</f>
        <v>38.861359126984127</v>
      </c>
      <c r="C10" s="229">
        <f t="shared" ref="C10:C15" si="2">AVERAGE(B31,B52,B73,B94,B115,B136,B157)</f>
        <v>39.639172335600904</v>
      </c>
      <c r="D10" s="229">
        <f t="shared" ref="D10:D15" si="3">AVERAGE(B31,B52,B94,B115,B136,B157)</f>
        <v>40.706018518518512</v>
      </c>
    </row>
    <row r="11" spans="1:4" ht="24.75" customHeight="1">
      <c r="A11" s="38">
        <v>2015</v>
      </c>
      <c r="B11" s="229"/>
      <c r="C11" s="229">
        <f t="shared" si="2"/>
        <v>40.353458049886619</v>
      </c>
      <c r="D11" s="229">
        <f t="shared" si="3"/>
        <v>41.539351851851848</v>
      </c>
    </row>
    <row r="12" spans="1:4" ht="24.75" customHeight="1">
      <c r="A12" s="38">
        <v>2016</v>
      </c>
      <c r="B12" s="229"/>
      <c r="C12" s="229">
        <f t="shared" si="2"/>
        <v>40.353458049886619</v>
      </c>
      <c r="D12" s="229">
        <f t="shared" si="3"/>
        <v>41.539351851851848</v>
      </c>
    </row>
    <row r="13" spans="1:4" ht="24.75" customHeight="1">
      <c r="A13" s="38">
        <v>2017</v>
      </c>
      <c r="B13" s="229"/>
      <c r="C13" s="229">
        <f t="shared" si="2"/>
        <v>41.373866213151928</v>
      </c>
      <c r="D13" s="229">
        <f t="shared" si="3"/>
        <v>41.539351851851848</v>
      </c>
    </row>
    <row r="14" spans="1:4" ht="24.75" customHeight="1">
      <c r="A14" s="38">
        <v>2018</v>
      </c>
      <c r="B14" s="229"/>
      <c r="C14" s="229">
        <f t="shared" si="2"/>
        <v>41.373866213151928</v>
      </c>
      <c r="D14" s="229">
        <f t="shared" si="3"/>
        <v>41.539351851851848</v>
      </c>
    </row>
    <row r="15" spans="1:4" ht="24.75" customHeight="1">
      <c r="A15" s="38">
        <v>2019</v>
      </c>
      <c r="B15" s="229">
        <f>AVERAGE(B36,B57,B78,B99,B120,B141,B162,B176)</f>
        <v>40.639632936507937</v>
      </c>
      <c r="C15" s="229">
        <f t="shared" si="2"/>
        <v>41.373866213151928</v>
      </c>
      <c r="D15" s="229">
        <f t="shared" si="3"/>
        <v>41.539351851851848</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79"/>
      <c r="AF17" s="79"/>
      <c r="AG17" s="79"/>
      <c r="AH17" s="79"/>
      <c r="AI17" s="79"/>
      <c r="AJ17" s="79"/>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18.555555555555557</v>
      </c>
      <c r="C24" s="363"/>
      <c r="D24" s="350">
        <v>2007</v>
      </c>
      <c r="E24" s="29">
        <v>0</v>
      </c>
      <c r="F24" s="363"/>
      <c r="G24" s="350">
        <v>2007</v>
      </c>
      <c r="H24" s="29">
        <v>0</v>
      </c>
      <c r="I24" s="363"/>
      <c r="J24" s="350">
        <v>2007</v>
      </c>
      <c r="K24" s="73">
        <v>50</v>
      </c>
      <c r="L24" s="82" t="s">
        <v>2012</v>
      </c>
      <c r="M24" s="350">
        <v>2007</v>
      </c>
      <c r="N24" s="29">
        <v>0</v>
      </c>
      <c r="O24" s="363"/>
      <c r="P24" s="350">
        <v>2007</v>
      </c>
      <c r="Q24" s="422">
        <v>67</v>
      </c>
      <c r="R24" s="363"/>
      <c r="S24" s="350">
        <v>2007</v>
      </c>
      <c r="T24" s="363">
        <v>50</v>
      </c>
      <c r="U24" s="363" t="s">
        <v>5016</v>
      </c>
      <c r="V24" s="350">
        <v>2007</v>
      </c>
      <c r="W24" s="29">
        <v>0</v>
      </c>
      <c r="X24" s="363"/>
      <c r="Y24" s="350">
        <v>2007</v>
      </c>
      <c r="Z24" s="29">
        <v>0</v>
      </c>
      <c r="AA24" s="363"/>
      <c r="AB24" s="350">
        <v>2007</v>
      </c>
      <c r="AC24" s="29">
        <v>0</v>
      </c>
      <c r="AD24" s="363" t="s">
        <v>5018</v>
      </c>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24.111111111111111</v>
      </c>
      <c r="C25" s="363"/>
      <c r="D25" s="350">
        <v>2008</v>
      </c>
      <c r="E25" s="29">
        <v>0</v>
      </c>
      <c r="F25" s="363"/>
      <c r="G25" s="350">
        <v>2008</v>
      </c>
      <c r="H25" s="29">
        <v>0</v>
      </c>
      <c r="I25" s="363"/>
      <c r="J25" s="350">
        <v>2008</v>
      </c>
      <c r="K25" s="73">
        <v>50</v>
      </c>
      <c r="L25" s="363"/>
      <c r="M25" s="350">
        <v>2008</v>
      </c>
      <c r="N25" s="29">
        <v>0</v>
      </c>
      <c r="O25" s="363"/>
      <c r="P25" s="350">
        <v>2008</v>
      </c>
      <c r="Q25" s="422">
        <v>67</v>
      </c>
      <c r="R25" s="363"/>
      <c r="S25" s="350">
        <v>2008</v>
      </c>
      <c r="T25" s="29">
        <v>100</v>
      </c>
      <c r="U25" s="363"/>
      <c r="V25" s="350">
        <v>2008</v>
      </c>
      <c r="W25" s="29">
        <v>0</v>
      </c>
      <c r="X25" s="363"/>
      <c r="Y25" s="350">
        <v>2008</v>
      </c>
      <c r="Z25" s="29">
        <v>0</v>
      </c>
      <c r="AA25" s="363"/>
      <c r="AB25" s="350">
        <v>2008</v>
      </c>
      <c r="AC25" s="29">
        <v>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24.111111111111111</v>
      </c>
      <c r="C26" s="363"/>
      <c r="D26" s="350">
        <v>2009</v>
      </c>
      <c r="E26" s="29">
        <v>0</v>
      </c>
      <c r="F26" s="363"/>
      <c r="G26" s="350">
        <v>2009</v>
      </c>
      <c r="H26" s="29">
        <v>0</v>
      </c>
      <c r="I26" s="363"/>
      <c r="J26" s="350">
        <v>2009</v>
      </c>
      <c r="K26" s="73">
        <v>50</v>
      </c>
      <c r="L26" s="363"/>
      <c r="M26" s="350">
        <v>2009</v>
      </c>
      <c r="N26" s="29">
        <v>0</v>
      </c>
      <c r="O26" s="363"/>
      <c r="P26" s="350">
        <v>2009</v>
      </c>
      <c r="Q26" s="422">
        <v>67</v>
      </c>
      <c r="R26" s="363"/>
      <c r="S26" s="350">
        <v>2009</v>
      </c>
      <c r="T26" s="29">
        <v>100</v>
      </c>
      <c r="U26" s="363"/>
      <c r="V26" s="350">
        <v>2009</v>
      </c>
      <c r="W26" s="29">
        <v>0</v>
      </c>
      <c r="X26" s="363"/>
      <c r="Y26" s="350">
        <v>2009</v>
      </c>
      <c r="Z26" s="29">
        <v>0</v>
      </c>
      <c r="AA26" s="363"/>
      <c r="AB26" s="350">
        <v>2009</v>
      </c>
      <c r="AC26" s="29">
        <v>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24.111111111111111</v>
      </c>
      <c r="C27" s="363"/>
      <c r="D27" s="350">
        <v>2010</v>
      </c>
      <c r="E27" s="29">
        <v>0</v>
      </c>
      <c r="F27" s="363" t="s">
        <v>5015</v>
      </c>
      <c r="G27" s="350">
        <v>2010</v>
      </c>
      <c r="H27" s="29">
        <v>0</v>
      </c>
      <c r="I27" s="363"/>
      <c r="J27" s="350">
        <v>2010</v>
      </c>
      <c r="K27" s="73">
        <v>50</v>
      </c>
      <c r="L27" s="363"/>
      <c r="M27" s="350">
        <v>2010</v>
      </c>
      <c r="N27" s="29">
        <v>0</v>
      </c>
      <c r="O27" s="363"/>
      <c r="P27" s="350">
        <v>2010</v>
      </c>
      <c r="Q27" s="422">
        <v>67</v>
      </c>
      <c r="R27" s="363"/>
      <c r="S27" s="350">
        <v>2010</v>
      </c>
      <c r="T27" s="29">
        <v>100</v>
      </c>
      <c r="U27" s="363"/>
      <c r="V27" s="350">
        <v>2010</v>
      </c>
      <c r="W27" s="29">
        <v>0</v>
      </c>
      <c r="X27" s="363" t="s">
        <v>5017</v>
      </c>
      <c r="Y27" s="350">
        <v>2010</v>
      </c>
      <c r="Z27" s="29">
        <v>0</v>
      </c>
      <c r="AA27" s="363"/>
      <c r="AB27" s="350">
        <v>2010</v>
      </c>
      <c r="AC27" s="29">
        <v>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24.111111111111111</v>
      </c>
      <c r="C28" s="363"/>
      <c r="D28" s="350">
        <v>2011</v>
      </c>
      <c r="E28" s="29">
        <v>0</v>
      </c>
      <c r="F28" s="363"/>
      <c r="G28" s="350">
        <v>2011</v>
      </c>
      <c r="H28" s="29">
        <v>0</v>
      </c>
      <c r="I28" s="363"/>
      <c r="J28" s="350">
        <v>2011</v>
      </c>
      <c r="K28" s="73">
        <v>50</v>
      </c>
      <c r="L28" s="363"/>
      <c r="M28" s="350">
        <v>2011</v>
      </c>
      <c r="N28" s="29">
        <v>0</v>
      </c>
      <c r="O28" s="363"/>
      <c r="P28" s="350">
        <v>2011</v>
      </c>
      <c r="Q28" s="422">
        <v>67</v>
      </c>
      <c r="R28" s="363"/>
      <c r="S28" s="350">
        <v>2011</v>
      </c>
      <c r="T28" s="29">
        <v>100</v>
      </c>
      <c r="U28" s="363"/>
      <c r="V28" s="350">
        <v>2011</v>
      </c>
      <c r="W28" s="29">
        <v>0</v>
      </c>
      <c r="X28" s="363"/>
      <c r="Y28" s="350">
        <v>2011</v>
      </c>
      <c r="Z28" s="29">
        <v>0</v>
      </c>
      <c r="AA28" s="363"/>
      <c r="AB28" s="350">
        <v>2011</v>
      </c>
      <c r="AC28" s="29">
        <v>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24.111111111111111</v>
      </c>
      <c r="C29" s="363"/>
      <c r="D29" s="350">
        <v>2012</v>
      </c>
      <c r="E29" s="29">
        <v>0</v>
      </c>
      <c r="F29" s="363"/>
      <c r="G29" s="350">
        <v>2012</v>
      </c>
      <c r="H29" s="29">
        <v>0</v>
      </c>
      <c r="I29" s="363"/>
      <c r="J29" s="350">
        <v>2012</v>
      </c>
      <c r="K29" s="73">
        <v>50</v>
      </c>
      <c r="L29" s="363"/>
      <c r="M29" s="350">
        <v>2012</v>
      </c>
      <c r="N29" s="29">
        <v>0</v>
      </c>
      <c r="O29" s="363"/>
      <c r="P29" s="350">
        <v>2012</v>
      </c>
      <c r="Q29" s="422">
        <v>67</v>
      </c>
      <c r="R29" s="363"/>
      <c r="S29" s="350">
        <v>2012</v>
      </c>
      <c r="T29" s="29">
        <v>100</v>
      </c>
      <c r="U29" s="363"/>
      <c r="V29" s="350">
        <v>2012</v>
      </c>
      <c r="W29" s="29">
        <v>0</v>
      </c>
      <c r="X29" s="363"/>
      <c r="Y29" s="350">
        <v>2012</v>
      </c>
      <c r="Z29" s="29">
        <v>0</v>
      </c>
      <c r="AA29" s="363"/>
      <c r="AB29" s="350">
        <v>2012</v>
      </c>
      <c r="AC29" s="29">
        <v>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24.111111111111111</v>
      </c>
      <c r="C30" s="363"/>
      <c r="D30" s="350">
        <v>2013</v>
      </c>
      <c r="E30" s="29">
        <v>0</v>
      </c>
      <c r="F30" s="363"/>
      <c r="G30" s="350">
        <v>2013</v>
      </c>
      <c r="H30" s="29">
        <v>0</v>
      </c>
      <c r="I30" s="363"/>
      <c r="J30" s="350">
        <v>2013</v>
      </c>
      <c r="K30" s="73">
        <v>50</v>
      </c>
      <c r="L30" s="363"/>
      <c r="M30" s="350">
        <v>2013</v>
      </c>
      <c r="N30" s="29">
        <v>0</v>
      </c>
      <c r="O30" s="363"/>
      <c r="P30" s="350">
        <v>2013</v>
      </c>
      <c r="Q30" s="422">
        <v>67</v>
      </c>
      <c r="R30" s="363"/>
      <c r="S30" s="350">
        <v>2013</v>
      </c>
      <c r="T30" s="29">
        <v>100</v>
      </c>
      <c r="U30" s="363"/>
      <c r="V30" s="350">
        <v>2013</v>
      </c>
      <c r="W30" s="29">
        <v>0</v>
      </c>
      <c r="X30" s="363"/>
      <c r="Y30" s="350">
        <v>2013</v>
      </c>
      <c r="Z30" s="29">
        <v>0</v>
      </c>
      <c r="AA30" s="363"/>
      <c r="AB30" s="350">
        <v>2013</v>
      </c>
      <c r="AC30" s="29">
        <v>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24.111111111111111</v>
      </c>
      <c r="C31" s="39"/>
      <c r="D31" s="43">
        <v>2014</v>
      </c>
      <c r="E31" s="29">
        <v>0</v>
      </c>
      <c r="F31" s="10" t="s">
        <v>4445</v>
      </c>
      <c r="G31" s="43">
        <v>2014</v>
      </c>
      <c r="H31" s="29">
        <v>0</v>
      </c>
      <c r="I31" s="10" t="s">
        <v>4446</v>
      </c>
      <c r="J31" s="43">
        <v>2014</v>
      </c>
      <c r="K31" s="73">
        <v>50</v>
      </c>
      <c r="L31" s="82" t="s">
        <v>2012</v>
      </c>
      <c r="M31" s="43">
        <v>2014</v>
      </c>
      <c r="N31" s="29">
        <v>0</v>
      </c>
      <c r="O31" s="83"/>
      <c r="P31" s="43">
        <v>2014</v>
      </c>
      <c r="Q31" s="19">
        <v>67</v>
      </c>
      <c r="R31" s="10" t="s">
        <v>4447</v>
      </c>
      <c r="S31" s="43">
        <v>2014</v>
      </c>
      <c r="T31" s="29">
        <v>100</v>
      </c>
      <c r="U31" s="10" t="s">
        <v>2011</v>
      </c>
      <c r="V31" s="43">
        <v>2014</v>
      </c>
      <c r="W31" s="29">
        <v>0</v>
      </c>
      <c r="X31" s="10" t="s">
        <v>2005</v>
      </c>
      <c r="Y31" s="350">
        <v>2014</v>
      </c>
      <c r="Z31" s="19">
        <v>0</v>
      </c>
      <c r="AA31" s="10"/>
      <c r="AB31" s="350">
        <v>2014</v>
      </c>
      <c r="AC31" s="29">
        <v>0</v>
      </c>
      <c r="AD31" s="84" t="s">
        <v>2010</v>
      </c>
    </row>
    <row r="32" spans="1:81" ht="24.75" customHeight="1">
      <c r="A32" s="43">
        <v>2015</v>
      </c>
      <c r="B32" s="230">
        <f t="shared" si="5"/>
        <v>24.111111111111111</v>
      </c>
      <c r="C32" s="39"/>
      <c r="D32" s="43">
        <v>2015</v>
      </c>
      <c r="E32" s="49">
        <v>0</v>
      </c>
      <c r="F32" s="10"/>
      <c r="G32" s="43">
        <v>2015</v>
      </c>
      <c r="H32" s="19">
        <v>0</v>
      </c>
      <c r="I32" s="10" t="s">
        <v>2009</v>
      </c>
      <c r="J32" s="43">
        <v>2015</v>
      </c>
      <c r="K32" s="19">
        <v>50</v>
      </c>
      <c r="L32" s="10" t="s">
        <v>2008</v>
      </c>
      <c r="M32" s="43">
        <v>2015</v>
      </c>
      <c r="N32" s="19">
        <v>0</v>
      </c>
      <c r="O32" s="10" t="s">
        <v>2007</v>
      </c>
      <c r="P32" s="43">
        <v>2015</v>
      </c>
      <c r="Q32" s="19">
        <v>67</v>
      </c>
      <c r="R32" s="10"/>
      <c r="S32" s="43">
        <v>2015</v>
      </c>
      <c r="T32" s="29">
        <v>100</v>
      </c>
      <c r="U32" s="10" t="s">
        <v>2006</v>
      </c>
      <c r="V32" s="43">
        <v>2015</v>
      </c>
      <c r="W32" s="29">
        <v>0</v>
      </c>
      <c r="X32" s="10" t="s">
        <v>2005</v>
      </c>
      <c r="Y32" s="350">
        <v>2015</v>
      </c>
      <c r="Z32" s="29">
        <v>0</v>
      </c>
      <c r="AA32" s="10" t="s">
        <v>2004</v>
      </c>
      <c r="AB32" s="350">
        <v>2015</v>
      </c>
      <c r="AC32" s="29">
        <v>0</v>
      </c>
      <c r="AD32" s="84" t="s">
        <v>2003</v>
      </c>
    </row>
    <row r="33" spans="1:81" ht="24.75" customHeight="1">
      <c r="A33" s="43">
        <v>2016</v>
      </c>
      <c r="B33" s="230">
        <f t="shared" si="5"/>
        <v>24.111111111111111</v>
      </c>
      <c r="C33" s="39"/>
      <c r="D33" s="43">
        <v>2016</v>
      </c>
      <c r="E33" s="49">
        <v>0</v>
      </c>
      <c r="F33" s="10"/>
      <c r="G33" s="43">
        <v>2016</v>
      </c>
      <c r="H33" s="19">
        <v>0</v>
      </c>
      <c r="I33" s="10"/>
      <c r="J33" s="43">
        <v>2016</v>
      </c>
      <c r="K33" s="19">
        <v>50</v>
      </c>
      <c r="L33" s="10"/>
      <c r="M33" s="43">
        <v>2016</v>
      </c>
      <c r="N33" s="19">
        <v>0</v>
      </c>
      <c r="O33" s="10"/>
      <c r="P33" s="43">
        <v>2016</v>
      </c>
      <c r="Q33" s="19">
        <v>67</v>
      </c>
      <c r="R33" s="10"/>
      <c r="S33" s="43">
        <v>2016</v>
      </c>
      <c r="T33" s="29">
        <v>100</v>
      </c>
      <c r="U33" s="10"/>
      <c r="V33" s="43">
        <v>2016</v>
      </c>
      <c r="W33" s="29">
        <v>0</v>
      </c>
      <c r="X33" s="10" t="s">
        <v>2002</v>
      </c>
      <c r="Y33" s="350">
        <v>2016</v>
      </c>
      <c r="Z33" s="29">
        <v>0</v>
      </c>
      <c r="AA33" s="10"/>
      <c r="AB33" s="350">
        <v>2016</v>
      </c>
      <c r="AC33" s="29">
        <v>0</v>
      </c>
      <c r="AD33" s="11"/>
    </row>
    <row r="34" spans="1:81" ht="24.75" customHeight="1">
      <c r="A34" s="43">
        <v>2017</v>
      </c>
      <c r="B34" s="230">
        <f t="shared" si="5"/>
        <v>24.111111111111111</v>
      </c>
      <c r="C34" s="39"/>
      <c r="D34" s="43">
        <v>2017</v>
      </c>
      <c r="E34" s="49">
        <v>0</v>
      </c>
      <c r="F34" s="10"/>
      <c r="G34" s="43">
        <v>2017</v>
      </c>
      <c r="H34" s="19">
        <v>0</v>
      </c>
      <c r="I34" s="10"/>
      <c r="J34" s="43">
        <v>2017</v>
      </c>
      <c r="K34" s="19">
        <v>50</v>
      </c>
      <c r="L34" s="10"/>
      <c r="M34" s="43">
        <v>2017</v>
      </c>
      <c r="N34" s="19">
        <v>0</v>
      </c>
      <c r="O34" s="10"/>
      <c r="P34" s="43">
        <v>2017</v>
      </c>
      <c r="Q34" s="19">
        <v>67</v>
      </c>
      <c r="R34" s="10"/>
      <c r="S34" s="43">
        <v>2017</v>
      </c>
      <c r="T34" s="29">
        <v>100</v>
      </c>
      <c r="U34" s="10"/>
      <c r="V34" s="43">
        <v>2017</v>
      </c>
      <c r="W34" s="29">
        <v>0</v>
      </c>
      <c r="X34" s="10"/>
      <c r="Y34" s="350">
        <v>2017</v>
      </c>
      <c r="Z34" s="29">
        <v>0</v>
      </c>
      <c r="AA34" s="10"/>
      <c r="AB34" s="350">
        <v>2017</v>
      </c>
      <c r="AC34" s="29">
        <v>0</v>
      </c>
      <c r="AD34" s="11"/>
    </row>
    <row r="35" spans="1:81" ht="24.75" customHeight="1">
      <c r="A35" s="43">
        <v>2018</v>
      </c>
      <c r="B35" s="230">
        <f t="shared" si="5"/>
        <v>24.111111111111111</v>
      </c>
      <c r="C35" s="39"/>
      <c r="D35" s="43">
        <v>2018</v>
      </c>
      <c r="E35" s="49">
        <v>0</v>
      </c>
      <c r="F35" s="10"/>
      <c r="G35" s="43">
        <v>2018</v>
      </c>
      <c r="H35" s="19">
        <v>0</v>
      </c>
      <c r="I35" s="10"/>
      <c r="J35" s="43">
        <v>2018</v>
      </c>
      <c r="K35" s="19">
        <v>50</v>
      </c>
      <c r="L35" s="10"/>
      <c r="M35" s="43">
        <v>2018</v>
      </c>
      <c r="N35" s="19">
        <v>0</v>
      </c>
      <c r="O35" s="10"/>
      <c r="P35" s="43">
        <v>2018</v>
      </c>
      <c r="Q35" s="19">
        <v>67</v>
      </c>
      <c r="R35" s="10"/>
      <c r="S35" s="43">
        <v>2018</v>
      </c>
      <c r="T35" s="29">
        <v>100</v>
      </c>
      <c r="U35" s="10"/>
      <c r="V35" s="43">
        <v>2018</v>
      </c>
      <c r="W35" s="29">
        <v>0</v>
      </c>
      <c r="X35" s="10"/>
      <c r="Y35" s="350">
        <v>2018</v>
      </c>
      <c r="Z35" s="29">
        <v>0</v>
      </c>
      <c r="AA35" s="10"/>
      <c r="AB35" s="350">
        <v>2018</v>
      </c>
      <c r="AC35" s="29">
        <v>0</v>
      </c>
      <c r="AD35" s="11"/>
    </row>
    <row r="36" spans="1:81" ht="24.75" customHeight="1">
      <c r="A36" s="43">
        <v>2019</v>
      </c>
      <c r="B36" s="230">
        <f t="shared" si="5"/>
        <v>24.111111111111111</v>
      </c>
      <c r="C36" s="39"/>
      <c r="D36" s="43">
        <v>2019</v>
      </c>
      <c r="E36" s="49">
        <v>0</v>
      </c>
      <c r="F36" s="10"/>
      <c r="G36" s="43">
        <v>2019</v>
      </c>
      <c r="H36" s="19">
        <v>0</v>
      </c>
      <c r="I36" s="10"/>
      <c r="J36" s="43">
        <v>2019</v>
      </c>
      <c r="K36" s="19">
        <v>50</v>
      </c>
      <c r="L36" s="10"/>
      <c r="M36" s="43">
        <v>2019</v>
      </c>
      <c r="N36" s="19">
        <v>0</v>
      </c>
      <c r="O36" s="10"/>
      <c r="P36" s="43">
        <v>2019</v>
      </c>
      <c r="Q36" s="19">
        <v>67</v>
      </c>
      <c r="R36" s="10"/>
      <c r="S36" s="43">
        <v>2019</v>
      </c>
      <c r="T36" s="29">
        <v>100</v>
      </c>
      <c r="U36" s="10"/>
      <c r="V36" s="43">
        <v>2019</v>
      </c>
      <c r="W36" s="29">
        <v>0</v>
      </c>
      <c r="X36" s="10"/>
      <c r="Y36" s="350">
        <v>2019</v>
      </c>
      <c r="Z36" s="29">
        <v>0</v>
      </c>
      <c r="AA36" s="10"/>
      <c r="AB36" s="350">
        <v>2019</v>
      </c>
      <c r="AC36" s="29">
        <v>0</v>
      </c>
      <c r="AD36" s="84" t="s">
        <v>2001</v>
      </c>
    </row>
    <row r="37" spans="1:81" ht="24.75" customHeight="1">
      <c r="A37" s="50"/>
      <c r="B37" s="50"/>
      <c r="C37" s="50"/>
      <c r="D37" s="50"/>
      <c r="E37" s="50"/>
      <c r="F37" s="50"/>
      <c r="G37" s="50"/>
      <c r="H37" s="50"/>
      <c r="I37" s="50"/>
      <c r="J37" s="50"/>
      <c r="K37" s="50"/>
      <c r="L37" s="50"/>
      <c r="M37" s="50"/>
      <c r="N37" s="50"/>
      <c r="X37" s="50" t="s">
        <v>2000</v>
      </c>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240</v>
      </c>
      <c r="X42" s="580"/>
      <c r="Y42" s="350" t="s">
        <v>81</v>
      </c>
      <c r="Z42" s="580" t="s">
        <v>239</v>
      </c>
      <c r="AA42" s="580"/>
      <c r="AB42" s="350" t="s">
        <v>81</v>
      </c>
      <c r="AC42" s="580" t="s">
        <v>238</v>
      </c>
      <c r="AD42" s="580"/>
      <c r="AE42" s="350" t="s">
        <v>81</v>
      </c>
      <c r="AF42" s="580" t="s">
        <v>237</v>
      </c>
      <c r="AG42" s="580"/>
      <c r="AH42" s="350" t="s">
        <v>81</v>
      </c>
      <c r="AI42" s="601" t="s">
        <v>165</v>
      </c>
      <c r="AJ42" s="601"/>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95" t="s">
        <v>4435</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4448</v>
      </c>
      <c r="AD43" s="580"/>
      <c r="AE43" s="350" t="s">
        <v>78</v>
      </c>
      <c r="AF43" s="580" t="s">
        <v>79</v>
      </c>
      <c r="AG43" s="580"/>
      <c r="AH43" s="350" t="s">
        <v>78</v>
      </c>
      <c r="AI43" s="601" t="s">
        <v>4292</v>
      </c>
      <c r="AJ43" s="601"/>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47" t="s">
        <v>74</v>
      </c>
      <c r="AJ44" s="347"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35.166666666666664</v>
      </c>
      <c r="C45" s="363"/>
      <c r="D45" s="350">
        <v>2007</v>
      </c>
      <c r="E45" s="29">
        <v>0</v>
      </c>
      <c r="F45" s="363" t="s">
        <v>5019</v>
      </c>
      <c r="G45" s="350">
        <v>2007</v>
      </c>
      <c r="H45" s="29">
        <v>0</v>
      </c>
      <c r="I45" s="363"/>
      <c r="J45" s="350">
        <v>2007</v>
      </c>
      <c r="K45" s="422">
        <v>100</v>
      </c>
      <c r="L45" s="363"/>
      <c r="M45" s="350">
        <v>2007</v>
      </c>
      <c r="N45" s="422">
        <v>100</v>
      </c>
      <c r="O45" s="363"/>
      <c r="P45" s="350">
        <v>2007</v>
      </c>
      <c r="Q45" s="422">
        <v>100</v>
      </c>
      <c r="R45" s="363"/>
      <c r="S45" s="350">
        <v>2007</v>
      </c>
      <c r="T45" s="422">
        <v>100</v>
      </c>
      <c r="U45" s="363"/>
      <c r="V45" s="350">
        <v>2007</v>
      </c>
      <c r="W45" s="422">
        <v>100</v>
      </c>
      <c r="X45" s="363"/>
      <c r="Y45" s="350">
        <v>2007</v>
      </c>
      <c r="Z45" s="422">
        <v>100</v>
      </c>
      <c r="AA45" s="363"/>
      <c r="AB45" s="350">
        <v>2007</v>
      </c>
      <c r="AC45" s="422">
        <v>100</v>
      </c>
      <c r="AD45" s="363"/>
      <c r="AE45" s="350">
        <v>2007</v>
      </c>
      <c r="AF45" s="243">
        <f t="shared" ref="AF45:AF51" si="7">0.67*AI45+0.33*AL45</f>
        <v>16.5</v>
      </c>
      <c r="AG45" s="363"/>
      <c r="AH45" s="350">
        <v>2007</v>
      </c>
      <c r="AI45" s="29">
        <v>0</v>
      </c>
      <c r="AJ45" s="363"/>
      <c r="AK45" s="350">
        <v>2007</v>
      </c>
      <c r="AL45" s="29">
        <v>50</v>
      </c>
      <c r="AM45" s="363"/>
      <c r="AN45" s="350">
        <v>2007</v>
      </c>
      <c r="AO45" s="29">
        <v>50</v>
      </c>
      <c r="AP45" s="363"/>
      <c r="AQ45" s="350">
        <v>2007</v>
      </c>
      <c r="AR45" s="29">
        <v>0</v>
      </c>
      <c r="AS45" s="363" t="s">
        <v>5020</v>
      </c>
      <c r="AT45" s="350">
        <v>2007</v>
      </c>
      <c r="AU45" s="29">
        <v>50</v>
      </c>
      <c r="AV45" s="363"/>
      <c r="AW45" s="350">
        <v>2007</v>
      </c>
      <c r="AX45" s="29">
        <v>0</v>
      </c>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35.166666666666664</v>
      </c>
      <c r="C46" s="363"/>
      <c r="D46" s="350">
        <v>2008</v>
      </c>
      <c r="E46" s="29">
        <v>0</v>
      </c>
      <c r="F46" s="363"/>
      <c r="G46" s="350">
        <v>2008</v>
      </c>
      <c r="H46" s="29">
        <v>0</v>
      </c>
      <c r="I46" s="363"/>
      <c r="J46" s="350">
        <v>2008</v>
      </c>
      <c r="K46" s="422">
        <v>100</v>
      </c>
      <c r="L46" s="363"/>
      <c r="M46" s="350">
        <v>2008</v>
      </c>
      <c r="N46" s="422">
        <v>100</v>
      </c>
      <c r="O46" s="363"/>
      <c r="P46" s="350">
        <v>2008</v>
      </c>
      <c r="Q46" s="422">
        <v>100</v>
      </c>
      <c r="R46" s="363"/>
      <c r="S46" s="350">
        <v>2008</v>
      </c>
      <c r="T46" s="422">
        <v>100</v>
      </c>
      <c r="U46" s="363"/>
      <c r="V46" s="350">
        <v>2008</v>
      </c>
      <c r="W46" s="422">
        <v>100</v>
      </c>
      <c r="X46" s="363"/>
      <c r="Y46" s="350">
        <v>2008</v>
      </c>
      <c r="Z46" s="422">
        <v>100</v>
      </c>
      <c r="AA46" s="363"/>
      <c r="AB46" s="350">
        <v>2008</v>
      </c>
      <c r="AC46" s="422">
        <v>100</v>
      </c>
      <c r="AD46" s="363"/>
      <c r="AE46" s="350">
        <v>2008</v>
      </c>
      <c r="AF46" s="243">
        <f t="shared" si="7"/>
        <v>16.5</v>
      </c>
      <c r="AG46" s="363"/>
      <c r="AH46" s="350">
        <v>2008</v>
      </c>
      <c r="AI46" s="29">
        <v>0</v>
      </c>
      <c r="AJ46" s="363"/>
      <c r="AK46" s="350">
        <v>2008</v>
      </c>
      <c r="AL46" s="29">
        <v>50</v>
      </c>
      <c r="AM46" s="363"/>
      <c r="AN46" s="350">
        <v>2008</v>
      </c>
      <c r="AO46" s="29">
        <v>50</v>
      </c>
      <c r="AP46" s="363"/>
      <c r="AQ46" s="350">
        <v>2008</v>
      </c>
      <c r="AR46" s="29">
        <v>0</v>
      </c>
      <c r="AS46" s="363"/>
      <c r="AT46" s="350">
        <v>2008</v>
      </c>
      <c r="AU46" s="29">
        <v>50</v>
      </c>
      <c r="AV46" s="363"/>
      <c r="AW46" s="350">
        <v>2008</v>
      </c>
      <c r="AX46" s="29">
        <v>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35.166666666666664</v>
      </c>
      <c r="C47" s="363"/>
      <c r="D47" s="350">
        <v>2009</v>
      </c>
      <c r="E47" s="29">
        <v>0</v>
      </c>
      <c r="F47" s="363"/>
      <c r="G47" s="350">
        <v>2009</v>
      </c>
      <c r="H47" s="29">
        <v>0</v>
      </c>
      <c r="I47" s="363"/>
      <c r="J47" s="350">
        <v>2009</v>
      </c>
      <c r="K47" s="422">
        <v>100</v>
      </c>
      <c r="L47" s="363"/>
      <c r="M47" s="350">
        <v>2009</v>
      </c>
      <c r="N47" s="422">
        <v>100</v>
      </c>
      <c r="O47" s="363"/>
      <c r="P47" s="350">
        <v>2009</v>
      </c>
      <c r="Q47" s="422">
        <v>100</v>
      </c>
      <c r="R47" s="363"/>
      <c r="S47" s="350">
        <v>2009</v>
      </c>
      <c r="T47" s="422">
        <v>100</v>
      </c>
      <c r="U47" s="363"/>
      <c r="V47" s="350">
        <v>2009</v>
      </c>
      <c r="W47" s="422">
        <v>100</v>
      </c>
      <c r="X47" s="363"/>
      <c r="Y47" s="350">
        <v>2009</v>
      </c>
      <c r="Z47" s="422">
        <v>100</v>
      </c>
      <c r="AA47" s="363"/>
      <c r="AB47" s="350">
        <v>2009</v>
      </c>
      <c r="AC47" s="422">
        <v>100</v>
      </c>
      <c r="AD47" s="363"/>
      <c r="AE47" s="350">
        <v>2009</v>
      </c>
      <c r="AF47" s="243">
        <f t="shared" si="7"/>
        <v>16.5</v>
      </c>
      <c r="AG47" s="363"/>
      <c r="AH47" s="350">
        <v>2009</v>
      </c>
      <c r="AI47" s="29">
        <v>0</v>
      </c>
      <c r="AJ47" s="363"/>
      <c r="AK47" s="350">
        <v>2009</v>
      </c>
      <c r="AL47" s="29">
        <v>50</v>
      </c>
      <c r="AM47" s="363"/>
      <c r="AN47" s="350">
        <v>2009</v>
      </c>
      <c r="AO47" s="29">
        <v>50</v>
      </c>
      <c r="AP47" s="363"/>
      <c r="AQ47" s="350">
        <v>2009</v>
      </c>
      <c r="AR47" s="29">
        <v>0</v>
      </c>
      <c r="AS47" s="363"/>
      <c r="AT47" s="350">
        <v>2009</v>
      </c>
      <c r="AU47" s="29">
        <v>50</v>
      </c>
      <c r="AV47" s="363"/>
      <c r="AW47" s="350">
        <v>2009</v>
      </c>
      <c r="AX47" s="29">
        <v>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35.166666666666664</v>
      </c>
      <c r="C48" s="363"/>
      <c r="D48" s="350">
        <v>2010</v>
      </c>
      <c r="E48" s="29">
        <v>0</v>
      </c>
      <c r="F48" s="363"/>
      <c r="G48" s="350">
        <v>2010</v>
      </c>
      <c r="H48" s="29">
        <v>0</v>
      </c>
      <c r="I48" s="363"/>
      <c r="J48" s="350">
        <v>2010</v>
      </c>
      <c r="K48" s="422">
        <v>100</v>
      </c>
      <c r="L48" s="363"/>
      <c r="M48" s="350">
        <v>2010</v>
      </c>
      <c r="N48" s="422">
        <v>100</v>
      </c>
      <c r="O48" s="363"/>
      <c r="P48" s="350">
        <v>2010</v>
      </c>
      <c r="Q48" s="422">
        <v>100</v>
      </c>
      <c r="R48" s="363"/>
      <c r="S48" s="350">
        <v>2010</v>
      </c>
      <c r="T48" s="422">
        <v>100</v>
      </c>
      <c r="U48" s="363"/>
      <c r="V48" s="350">
        <v>2010</v>
      </c>
      <c r="W48" s="422">
        <v>100</v>
      </c>
      <c r="X48" s="363"/>
      <c r="Y48" s="350">
        <v>2010</v>
      </c>
      <c r="Z48" s="422">
        <v>100</v>
      </c>
      <c r="AA48" s="363"/>
      <c r="AB48" s="350">
        <v>2010</v>
      </c>
      <c r="AC48" s="422">
        <v>100</v>
      </c>
      <c r="AD48" s="363"/>
      <c r="AE48" s="350">
        <v>2010</v>
      </c>
      <c r="AF48" s="243">
        <f t="shared" si="7"/>
        <v>16.5</v>
      </c>
      <c r="AG48" s="363"/>
      <c r="AH48" s="350">
        <v>2010</v>
      </c>
      <c r="AI48" s="29">
        <v>0</v>
      </c>
      <c r="AJ48" s="363"/>
      <c r="AK48" s="350">
        <v>2010</v>
      </c>
      <c r="AL48" s="29">
        <v>50</v>
      </c>
      <c r="AM48" s="363"/>
      <c r="AN48" s="350">
        <v>2010</v>
      </c>
      <c r="AO48" s="29">
        <v>50</v>
      </c>
      <c r="AP48" s="363"/>
      <c r="AQ48" s="350">
        <v>2010</v>
      </c>
      <c r="AR48" s="29">
        <v>0</v>
      </c>
      <c r="AS48" s="363" t="s">
        <v>5021</v>
      </c>
      <c r="AT48" s="350">
        <v>2010</v>
      </c>
      <c r="AU48" s="29">
        <v>50</v>
      </c>
      <c r="AV48" s="363" t="s">
        <v>5022</v>
      </c>
      <c r="AW48" s="350">
        <v>2010</v>
      </c>
      <c r="AX48" s="29">
        <v>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35.166666666666664</v>
      </c>
      <c r="C49" s="363"/>
      <c r="D49" s="350">
        <v>2011</v>
      </c>
      <c r="E49" s="29">
        <v>0</v>
      </c>
      <c r="F49" s="363"/>
      <c r="G49" s="350">
        <v>2011</v>
      </c>
      <c r="H49" s="29">
        <v>0</v>
      </c>
      <c r="I49" s="363"/>
      <c r="J49" s="350">
        <v>2011</v>
      </c>
      <c r="K49" s="422">
        <v>100</v>
      </c>
      <c r="L49" s="363"/>
      <c r="M49" s="350">
        <v>2011</v>
      </c>
      <c r="N49" s="422">
        <v>100</v>
      </c>
      <c r="O49" s="363"/>
      <c r="P49" s="350">
        <v>2011</v>
      </c>
      <c r="Q49" s="422">
        <v>100</v>
      </c>
      <c r="R49" s="363"/>
      <c r="S49" s="350">
        <v>2011</v>
      </c>
      <c r="T49" s="422">
        <v>100</v>
      </c>
      <c r="U49" s="363"/>
      <c r="V49" s="350">
        <v>2011</v>
      </c>
      <c r="W49" s="422">
        <v>100</v>
      </c>
      <c r="X49" s="363"/>
      <c r="Y49" s="350">
        <v>2011</v>
      </c>
      <c r="Z49" s="422">
        <v>100</v>
      </c>
      <c r="AA49" s="363"/>
      <c r="AB49" s="350">
        <v>2011</v>
      </c>
      <c r="AC49" s="422">
        <v>100</v>
      </c>
      <c r="AD49" s="363"/>
      <c r="AE49" s="350">
        <v>2011</v>
      </c>
      <c r="AF49" s="243">
        <f t="shared" si="7"/>
        <v>16.5</v>
      </c>
      <c r="AG49" s="363"/>
      <c r="AH49" s="350">
        <v>2011</v>
      </c>
      <c r="AI49" s="29">
        <v>0</v>
      </c>
      <c r="AJ49" s="363"/>
      <c r="AK49" s="350">
        <v>2011</v>
      </c>
      <c r="AL49" s="29">
        <v>50</v>
      </c>
      <c r="AM49" s="363"/>
      <c r="AN49" s="350">
        <v>2011</v>
      </c>
      <c r="AO49" s="29">
        <v>50</v>
      </c>
      <c r="AP49" s="363"/>
      <c r="AQ49" s="350">
        <v>2011</v>
      </c>
      <c r="AR49" s="29">
        <v>0</v>
      </c>
      <c r="AS49" s="363"/>
      <c r="AT49" s="350">
        <v>2011</v>
      </c>
      <c r="AU49" s="29">
        <v>50</v>
      </c>
      <c r="AV49" s="363"/>
      <c r="AW49" s="350">
        <v>2011</v>
      </c>
      <c r="AX49" s="29">
        <v>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35.166666666666664</v>
      </c>
      <c r="C50" s="363"/>
      <c r="D50" s="350">
        <v>2012</v>
      </c>
      <c r="E50" s="29">
        <v>0</v>
      </c>
      <c r="F50" s="363"/>
      <c r="G50" s="350">
        <v>2012</v>
      </c>
      <c r="H50" s="29">
        <v>0</v>
      </c>
      <c r="I50" s="363"/>
      <c r="J50" s="350">
        <v>2012</v>
      </c>
      <c r="K50" s="422">
        <v>100</v>
      </c>
      <c r="L50" s="363"/>
      <c r="M50" s="350">
        <v>2012</v>
      </c>
      <c r="N50" s="422">
        <v>100</v>
      </c>
      <c r="O50" s="363"/>
      <c r="P50" s="350">
        <v>2012</v>
      </c>
      <c r="Q50" s="422">
        <v>100</v>
      </c>
      <c r="R50" s="363"/>
      <c r="S50" s="350">
        <v>2012</v>
      </c>
      <c r="T50" s="422">
        <v>100</v>
      </c>
      <c r="U50" s="363"/>
      <c r="V50" s="350">
        <v>2012</v>
      </c>
      <c r="W50" s="422">
        <v>100</v>
      </c>
      <c r="X50" s="363"/>
      <c r="Y50" s="350">
        <v>2012</v>
      </c>
      <c r="Z50" s="422">
        <v>100</v>
      </c>
      <c r="AA50" s="363"/>
      <c r="AB50" s="350">
        <v>2012</v>
      </c>
      <c r="AC50" s="422">
        <v>100</v>
      </c>
      <c r="AD50" s="363"/>
      <c r="AE50" s="350">
        <v>2012</v>
      </c>
      <c r="AF50" s="243">
        <f t="shared" si="7"/>
        <v>16.5</v>
      </c>
      <c r="AG50" s="363"/>
      <c r="AH50" s="350">
        <v>2012</v>
      </c>
      <c r="AI50" s="29">
        <v>0</v>
      </c>
      <c r="AJ50" s="363"/>
      <c r="AK50" s="350">
        <v>2012</v>
      </c>
      <c r="AL50" s="29">
        <v>50</v>
      </c>
      <c r="AM50" s="363"/>
      <c r="AN50" s="350">
        <v>2012</v>
      </c>
      <c r="AO50" s="29">
        <v>50</v>
      </c>
      <c r="AP50" s="363"/>
      <c r="AQ50" s="350">
        <v>2012</v>
      </c>
      <c r="AR50" s="29">
        <v>0</v>
      </c>
      <c r="AS50" s="363"/>
      <c r="AT50" s="350">
        <v>2012</v>
      </c>
      <c r="AU50" s="29">
        <v>50</v>
      </c>
      <c r="AV50" s="363"/>
      <c r="AW50" s="350">
        <v>2012</v>
      </c>
      <c r="AX50" s="29">
        <v>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35.166666666666664</v>
      </c>
      <c r="C51" s="363"/>
      <c r="D51" s="350">
        <v>2013</v>
      </c>
      <c r="E51" s="29">
        <v>0</v>
      </c>
      <c r="F51" s="363"/>
      <c r="G51" s="350">
        <v>2013</v>
      </c>
      <c r="H51" s="29">
        <v>0</v>
      </c>
      <c r="I51" s="363"/>
      <c r="J51" s="350">
        <v>2013</v>
      </c>
      <c r="K51" s="422">
        <v>100</v>
      </c>
      <c r="L51" s="363"/>
      <c r="M51" s="350">
        <v>2013</v>
      </c>
      <c r="N51" s="422">
        <v>100</v>
      </c>
      <c r="O51" s="363"/>
      <c r="P51" s="350">
        <v>2013</v>
      </c>
      <c r="Q51" s="422">
        <v>100</v>
      </c>
      <c r="R51" s="363"/>
      <c r="S51" s="350">
        <v>2013</v>
      </c>
      <c r="T51" s="422">
        <v>100</v>
      </c>
      <c r="U51" s="363"/>
      <c r="V51" s="350">
        <v>2013</v>
      </c>
      <c r="W51" s="422">
        <v>100</v>
      </c>
      <c r="X51" s="363"/>
      <c r="Y51" s="350">
        <v>2013</v>
      </c>
      <c r="Z51" s="422">
        <v>100</v>
      </c>
      <c r="AA51" s="363"/>
      <c r="AB51" s="350">
        <v>2013</v>
      </c>
      <c r="AC51" s="422">
        <v>100</v>
      </c>
      <c r="AD51" s="363"/>
      <c r="AE51" s="350">
        <v>2013</v>
      </c>
      <c r="AF51" s="243">
        <f t="shared" si="7"/>
        <v>16.5</v>
      </c>
      <c r="AG51" s="363"/>
      <c r="AH51" s="350">
        <v>2013</v>
      </c>
      <c r="AI51" s="29">
        <v>0</v>
      </c>
      <c r="AJ51" s="363"/>
      <c r="AK51" s="350">
        <v>2013</v>
      </c>
      <c r="AL51" s="29">
        <v>50</v>
      </c>
      <c r="AM51" s="363"/>
      <c r="AN51" s="350">
        <v>2013</v>
      </c>
      <c r="AO51" s="29">
        <v>50</v>
      </c>
      <c r="AP51" s="363"/>
      <c r="AQ51" s="350">
        <v>2013</v>
      </c>
      <c r="AR51" s="29">
        <v>0</v>
      </c>
      <c r="AS51" s="363"/>
      <c r="AT51" s="350">
        <v>2013</v>
      </c>
      <c r="AU51" s="29">
        <v>50</v>
      </c>
      <c r="AV51" s="363"/>
      <c r="AW51" s="350">
        <v>2013</v>
      </c>
      <c r="AX51" s="29">
        <v>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35.166666666666664</v>
      </c>
      <c r="C52" s="39"/>
      <c r="D52" s="43">
        <v>2014</v>
      </c>
      <c r="E52" s="29">
        <v>0</v>
      </c>
      <c r="F52" s="85" t="s">
        <v>1995</v>
      </c>
      <c r="G52" s="43">
        <v>2014</v>
      </c>
      <c r="H52" s="19">
        <v>0</v>
      </c>
      <c r="I52" s="10"/>
      <c r="J52" s="43">
        <v>2014</v>
      </c>
      <c r="K52" s="19">
        <v>100</v>
      </c>
      <c r="L52" s="10"/>
      <c r="M52" s="43">
        <v>2014</v>
      </c>
      <c r="N52" s="19">
        <v>100</v>
      </c>
      <c r="O52" s="10"/>
      <c r="P52" s="43">
        <v>2014</v>
      </c>
      <c r="Q52" s="19">
        <v>100</v>
      </c>
      <c r="R52" s="10"/>
      <c r="S52" s="43">
        <v>2014</v>
      </c>
      <c r="T52" s="52">
        <v>100</v>
      </c>
      <c r="U52" s="10"/>
      <c r="V52" s="43">
        <v>2014</v>
      </c>
      <c r="W52" s="52">
        <v>100</v>
      </c>
      <c r="X52" s="10"/>
      <c r="Y52" s="350">
        <v>2014</v>
      </c>
      <c r="Z52" s="52">
        <v>100</v>
      </c>
      <c r="AA52" s="10"/>
      <c r="AB52" s="350">
        <v>2014</v>
      </c>
      <c r="AC52" s="52">
        <v>100</v>
      </c>
      <c r="AD52" s="10"/>
      <c r="AE52" s="350">
        <v>2014</v>
      </c>
      <c r="AF52" s="243">
        <f>0.67*AI52+0.33*AL52</f>
        <v>16.5</v>
      </c>
      <c r="AG52" s="10"/>
      <c r="AH52" s="350">
        <v>2014</v>
      </c>
      <c r="AI52" s="29">
        <v>0</v>
      </c>
      <c r="AJ52" s="86" t="s">
        <v>1999</v>
      </c>
      <c r="AK52" s="350">
        <v>2014</v>
      </c>
      <c r="AL52" s="29">
        <v>50</v>
      </c>
      <c r="AM52" s="10" t="s">
        <v>1987</v>
      </c>
      <c r="AN52" s="350">
        <v>2014</v>
      </c>
      <c r="AO52" s="34">
        <v>50</v>
      </c>
      <c r="AP52" s="82" t="s">
        <v>1998</v>
      </c>
      <c r="AQ52" s="350">
        <v>2014</v>
      </c>
      <c r="AR52" s="29">
        <v>0</v>
      </c>
      <c r="AS52" s="10" t="s">
        <v>1997</v>
      </c>
      <c r="AT52" s="350">
        <v>2014</v>
      </c>
      <c r="AU52" s="29">
        <v>50</v>
      </c>
      <c r="AV52" s="10" t="s">
        <v>1996</v>
      </c>
      <c r="AW52" s="350">
        <v>2014</v>
      </c>
      <c r="AX52" s="19">
        <v>0</v>
      </c>
      <c r="AY52" s="11"/>
    </row>
    <row r="53" spans="1:81" ht="24.75" customHeight="1">
      <c r="A53" s="43">
        <v>2015</v>
      </c>
      <c r="B53" s="230">
        <f t="shared" si="8"/>
        <v>35.166666666666664</v>
      </c>
      <c r="C53" s="80"/>
      <c r="D53" s="43">
        <v>2015</v>
      </c>
      <c r="E53" s="29">
        <v>0</v>
      </c>
      <c r="F53" s="85" t="s">
        <v>1995</v>
      </c>
      <c r="G53" s="43">
        <v>2015</v>
      </c>
      <c r="H53" s="19">
        <v>0</v>
      </c>
      <c r="I53" s="10" t="s">
        <v>1994</v>
      </c>
      <c r="J53" s="43">
        <v>2015</v>
      </c>
      <c r="K53" s="19">
        <v>100</v>
      </c>
      <c r="L53" s="10"/>
      <c r="M53" s="43">
        <v>2015</v>
      </c>
      <c r="N53" s="19">
        <v>100</v>
      </c>
      <c r="O53" s="10" t="s">
        <v>1993</v>
      </c>
      <c r="P53" s="43">
        <v>2015</v>
      </c>
      <c r="Q53" s="19">
        <v>100</v>
      </c>
      <c r="R53" s="10" t="s">
        <v>1992</v>
      </c>
      <c r="S53" s="43">
        <v>2015</v>
      </c>
      <c r="T53" s="52">
        <v>100</v>
      </c>
      <c r="U53" s="10"/>
      <c r="V53" s="43">
        <v>2015</v>
      </c>
      <c r="W53" s="52">
        <v>100</v>
      </c>
      <c r="X53" s="10" t="s">
        <v>1991</v>
      </c>
      <c r="Y53" s="350">
        <v>2015</v>
      </c>
      <c r="Z53" s="52">
        <v>100</v>
      </c>
      <c r="AA53" s="10" t="s">
        <v>1990</v>
      </c>
      <c r="AB53" s="350">
        <v>2015</v>
      </c>
      <c r="AC53" s="52">
        <v>100</v>
      </c>
      <c r="AD53" s="10" t="s">
        <v>1989</v>
      </c>
      <c r="AE53" s="350">
        <v>2015</v>
      </c>
      <c r="AF53" s="243">
        <f t="shared" ref="AF53:AF57" si="9">0.67*AI53+0.33*AL53</f>
        <v>16.5</v>
      </c>
      <c r="AG53" s="10"/>
      <c r="AH53" s="350">
        <v>2015</v>
      </c>
      <c r="AI53" s="19">
        <v>0</v>
      </c>
      <c r="AJ53" s="10" t="s">
        <v>1988</v>
      </c>
      <c r="AK53" s="350">
        <v>2015</v>
      </c>
      <c r="AL53" s="29">
        <v>50</v>
      </c>
      <c r="AM53" s="10" t="s">
        <v>1987</v>
      </c>
      <c r="AN53" s="350">
        <v>2015</v>
      </c>
      <c r="AO53" s="34">
        <v>50</v>
      </c>
      <c r="AP53" s="82" t="s">
        <v>1986</v>
      </c>
      <c r="AQ53" s="350">
        <v>2015</v>
      </c>
      <c r="AR53" s="19">
        <v>0</v>
      </c>
      <c r="AS53" s="10"/>
      <c r="AT53" s="350">
        <v>2015</v>
      </c>
      <c r="AU53" s="29">
        <v>50</v>
      </c>
      <c r="AV53" s="10" t="s">
        <v>1985</v>
      </c>
      <c r="AW53" s="350">
        <v>2015</v>
      </c>
      <c r="AX53" s="19">
        <v>0</v>
      </c>
      <c r="AY53" s="11" t="s">
        <v>1984</v>
      </c>
    </row>
    <row r="54" spans="1:81" ht="24.75" customHeight="1">
      <c r="A54" s="43">
        <v>2016</v>
      </c>
      <c r="B54" s="230">
        <f t="shared" si="8"/>
        <v>35.166666666666664</v>
      </c>
      <c r="C54" s="80"/>
      <c r="D54" s="43">
        <v>2016</v>
      </c>
      <c r="E54" s="29">
        <v>0</v>
      </c>
      <c r="F54" s="10"/>
      <c r="G54" s="43">
        <v>2016</v>
      </c>
      <c r="H54" s="19">
        <v>0</v>
      </c>
      <c r="I54" s="10"/>
      <c r="J54" s="43">
        <v>2016</v>
      </c>
      <c r="K54" s="19">
        <v>100</v>
      </c>
      <c r="L54" s="10"/>
      <c r="M54" s="43">
        <v>2016</v>
      </c>
      <c r="N54" s="19">
        <v>100</v>
      </c>
      <c r="O54" s="10"/>
      <c r="P54" s="43">
        <v>2016</v>
      </c>
      <c r="Q54" s="19">
        <v>100</v>
      </c>
      <c r="R54" s="10"/>
      <c r="S54" s="43">
        <v>2016</v>
      </c>
      <c r="T54" s="52">
        <v>100</v>
      </c>
      <c r="U54" s="10"/>
      <c r="V54" s="43">
        <v>2016</v>
      </c>
      <c r="W54" s="52">
        <v>100</v>
      </c>
      <c r="X54" s="10"/>
      <c r="Y54" s="350">
        <v>2016</v>
      </c>
      <c r="Z54" s="52">
        <v>100</v>
      </c>
      <c r="AA54" s="10"/>
      <c r="AB54" s="350">
        <v>2016</v>
      </c>
      <c r="AC54" s="52">
        <v>100</v>
      </c>
      <c r="AD54" s="10"/>
      <c r="AE54" s="350">
        <v>2016</v>
      </c>
      <c r="AF54" s="243">
        <f t="shared" si="9"/>
        <v>16.5</v>
      </c>
      <c r="AG54" s="10"/>
      <c r="AH54" s="350">
        <v>2016</v>
      </c>
      <c r="AI54" s="19">
        <v>0</v>
      </c>
      <c r="AJ54" s="10"/>
      <c r="AK54" s="350">
        <v>2016</v>
      </c>
      <c r="AL54" s="29">
        <v>50</v>
      </c>
      <c r="AM54" s="10"/>
      <c r="AN54" s="350">
        <v>2016</v>
      </c>
      <c r="AO54" s="34">
        <v>50</v>
      </c>
      <c r="AP54" s="10"/>
      <c r="AQ54" s="350">
        <v>2016</v>
      </c>
      <c r="AR54" s="19">
        <v>0</v>
      </c>
      <c r="AS54" s="10"/>
      <c r="AT54" s="350">
        <v>2016</v>
      </c>
      <c r="AU54" s="29">
        <v>50</v>
      </c>
      <c r="AV54" s="10"/>
      <c r="AW54" s="350">
        <v>2016</v>
      </c>
      <c r="AX54" s="19">
        <v>0</v>
      </c>
      <c r="AY54" s="11"/>
    </row>
    <row r="55" spans="1:81" ht="24.75" customHeight="1">
      <c r="A55" s="43">
        <v>2017</v>
      </c>
      <c r="B55" s="230">
        <f t="shared" si="8"/>
        <v>35.166666666666664</v>
      </c>
      <c r="C55" s="80"/>
      <c r="D55" s="43">
        <v>2017</v>
      </c>
      <c r="E55" s="29">
        <v>0</v>
      </c>
      <c r="F55" s="10"/>
      <c r="G55" s="43">
        <v>2017</v>
      </c>
      <c r="H55" s="19">
        <v>0</v>
      </c>
      <c r="I55" s="10"/>
      <c r="J55" s="43">
        <v>2017</v>
      </c>
      <c r="K55" s="19">
        <v>100</v>
      </c>
      <c r="L55" s="10"/>
      <c r="M55" s="43">
        <v>2017</v>
      </c>
      <c r="N55" s="19">
        <v>100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9"/>
        <v>16.5</v>
      </c>
      <c r="AG55" s="10"/>
      <c r="AH55" s="350">
        <v>2017</v>
      </c>
      <c r="AI55" s="19">
        <v>0</v>
      </c>
      <c r="AJ55" s="10"/>
      <c r="AK55" s="350">
        <v>2017</v>
      </c>
      <c r="AL55" s="29">
        <v>50</v>
      </c>
      <c r="AM55" s="10"/>
      <c r="AN55" s="350">
        <v>2017</v>
      </c>
      <c r="AO55" s="34">
        <v>50</v>
      </c>
      <c r="AP55" s="10"/>
      <c r="AQ55" s="350">
        <v>2017</v>
      </c>
      <c r="AR55" s="19">
        <v>0</v>
      </c>
      <c r="AS55" s="10"/>
      <c r="AT55" s="350">
        <v>2017</v>
      </c>
      <c r="AU55" s="29">
        <v>50</v>
      </c>
      <c r="AV55" s="10"/>
      <c r="AW55" s="350">
        <v>2017</v>
      </c>
      <c r="AX55" s="19">
        <v>0</v>
      </c>
      <c r="AY55" s="11"/>
    </row>
    <row r="56" spans="1:81" ht="24.75" customHeight="1">
      <c r="A56" s="43">
        <v>2018</v>
      </c>
      <c r="B56" s="230">
        <f t="shared" si="8"/>
        <v>35.166666666666664</v>
      </c>
      <c r="C56" s="80"/>
      <c r="D56" s="43">
        <v>2018</v>
      </c>
      <c r="E56" s="29">
        <v>0</v>
      </c>
      <c r="F56" s="10"/>
      <c r="G56" s="43">
        <v>2018</v>
      </c>
      <c r="H56" s="19">
        <v>0</v>
      </c>
      <c r="I56" s="10"/>
      <c r="J56" s="43">
        <v>2018</v>
      </c>
      <c r="K56" s="19">
        <v>100</v>
      </c>
      <c r="L56" s="10"/>
      <c r="M56" s="43">
        <v>2018</v>
      </c>
      <c r="N56" s="19">
        <v>100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9"/>
        <v>16.5</v>
      </c>
      <c r="AG56" s="10"/>
      <c r="AH56" s="350">
        <v>2018</v>
      </c>
      <c r="AI56" s="19">
        <v>0</v>
      </c>
      <c r="AJ56" s="10"/>
      <c r="AK56" s="350">
        <v>2018</v>
      </c>
      <c r="AL56" s="29">
        <v>50</v>
      </c>
      <c r="AM56" s="10"/>
      <c r="AN56" s="350">
        <v>2018</v>
      </c>
      <c r="AO56" s="34">
        <v>50</v>
      </c>
      <c r="AP56" s="10"/>
      <c r="AQ56" s="350">
        <v>2018</v>
      </c>
      <c r="AR56" s="19">
        <v>0</v>
      </c>
      <c r="AS56" s="10"/>
      <c r="AT56" s="350">
        <v>2018</v>
      </c>
      <c r="AU56" s="29">
        <v>50</v>
      </c>
      <c r="AV56" s="10"/>
      <c r="AW56" s="350">
        <v>2018</v>
      </c>
      <c r="AX56" s="19">
        <v>0</v>
      </c>
      <c r="AY56" s="11"/>
    </row>
    <row r="57" spans="1:81" ht="24.75" customHeight="1">
      <c r="A57" s="43">
        <v>2019</v>
      </c>
      <c r="B57" s="230">
        <f t="shared" si="8"/>
        <v>35.166666666666664</v>
      </c>
      <c r="C57" s="80"/>
      <c r="D57" s="43">
        <v>2019</v>
      </c>
      <c r="E57" s="29">
        <v>0</v>
      </c>
      <c r="F57" s="10"/>
      <c r="G57" s="43">
        <v>2019</v>
      </c>
      <c r="H57" s="19">
        <v>0</v>
      </c>
      <c r="I57" s="10"/>
      <c r="J57" s="43">
        <v>2019</v>
      </c>
      <c r="K57" s="34">
        <v>100</v>
      </c>
      <c r="L57" s="10"/>
      <c r="M57" s="43">
        <v>2019</v>
      </c>
      <c r="N57" s="19">
        <v>100</v>
      </c>
      <c r="O57" s="10"/>
      <c r="P57" s="43">
        <v>2019</v>
      </c>
      <c r="Q57" s="19">
        <v>100</v>
      </c>
      <c r="R57" s="10"/>
      <c r="S57" s="43">
        <v>2019</v>
      </c>
      <c r="T57" s="52">
        <v>100</v>
      </c>
      <c r="U57" s="10"/>
      <c r="V57" s="43">
        <v>2019</v>
      </c>
      <c r="W57" s="52">
        <v>100</v>
      </c>
      <c r="X57" s="10"/>
      <c r="Y57" s="350">
        <v>2019</v>
      </c>
      <c r="Z57" s="52">
        <v>100</v>
      </c>
      <c r="AA57" s="10"/>
      <c r="AB57" s="350">
        <v>2019</v>
      </c>
      <c r="AC57" s="52">
        <v>100</v>
      </c>
      <c r="AD57" s="10"/>
      <c r="AE57" s="350">
        <v>2019</v>
      </c>
      <c r="AF57" s="243">
        <f t="shared" si="9"/>
        <v>16.5</v>
      </c>
      <c r="AG57" s="10"/>
      <c r="AH57" s="350">
        <v>2019</v>
      </c>
      <c r="AI57" s="19">
        <v>0</v>
      </c>
      <c r="AJ57" s="10"/>
      <c r="AK57" s="350">
        <v>2019</v>
      </c>
      <c r="AL57" s="29">
        <v>50</v>
      </c>
      <c r="AM57" s="10"/>
      <c r="AN57" s="350">
        <v>2019</v>
      </c>
      <c r="AO57" s="34">
        <v>50</v>
      </c>
      <c r="AP57" s="10"/>
      <c r="AQ57" s="350">
        <v>2019</v>
      </c>
      <c r="AR57" s="34">
        <v>0</v>
      </c>
      <c r="AS57" s="10"/>
      <c r="AT57" s="350">
        <v>2019</v>
      </c>
      <c r="AU57" s="29">
        <v>50</v>
      </c>
      <c r="AV57" s="10"/>
      <c r="AW57" s="350">
        <v>2019</v>
      </c>
      <c r="AX57" s="19">
        <v>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4449</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33.238095238095241</v>
      </c>
      <c r="C69" s="363"/>
      <c r="D69" s="350">
        <v>2010</v>
      </c>
      <c r="E69" s="49">
        <v>33</v>
      </c>
      <c r="F69" s="363" t="s">
        <v>5023</v>
      </c>
      <c r="G69" s="350">
        <v>2010</v>
      </c>
      <c r="H69" s="422">
        <v>0</v>
      </c>
      <c r="I69" s="363"/>
      <c r="J69" s="350">
        <v>2010</v>
      </c>
      <c r="K69" s="422">
        <v>0</v>
      </c>
      <c r="L69" s="363"/>
      <c r="M69" s="350">
        <v>2010</v>
      </c>
      <c r="N69" s="8">
        <f t="shared" si="10"/>
        <v>66.666666666666671</v>
      </c>
      <c r="O69" s="363"/>
      <c r="P69" s="350">
        <v>2010</v>
      </c>
      <c r="Q69" s="29">
        <v>100</v>
      </c>
      <c r="R69" s="363"/>
      <c r="S69" s="350">
        <v>2010</v>
      </c>
      <c r="T69" s="29">
        <v>100</v>
      </c>
      <c r="U69" s="363"/>
      <c r="V69" s="350">
        <v>2010</v>
      </c>
      <c r="W69" s="422">
        <v>0</v>
      </c>
      <c r="X69" s="363"/>
      <c r="Y69" s="350">
        <v>2010</v>
      </c>
      <c r="Z69" s="29">
        <v>50</v>
      </c>
      <c r="AA69" s="363"/>
      <c r="AB69" s="350">
        <v>2010</v>
      </c>
      <c r="AC69" s="29">
        <v>50</v>
      </c>
      <c r="AD69" s="363"/>
      <c r="AE69" s="350">
        <v>2010</v>
      </c>
      <c r="AF69" s="422">
        <v>33</v>
      </c>
      <c r="AG69" s="363"/>
      <c r="AH69" s="350">
        <v>2010</v>
      </c>
      <c r="AI69" s="422">
        <v>0</v>
      </c>
      <c r="AJ69" s="363"/>
      <c r="AK69" s="350">
        <v>2010</v>
      </c>
      <c r="AL69" s="49">
        <v>50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33.238095238095241</v>
      </c>
      <c r="C70" s="363"/>
      <c r="D70" s="350">
        <v>2011</v>
      </c>
      <c r="E70" s="49">
        <v>33</v>
      </c>
      <c r="F70" s="363"/>
      <c r="G70" s="350">
        <v>2011</v>
      </c>
      <c r="H70" s="422">
        <v>0</v>
      </c>
      <c r="I70" s="363"/>
      <c r="J70" s="350">
        <v>2011</v>
      </c>
      <c r="K70" s="422">
        <v>0</v>
      </c>
      <c r="L70" s="363"/>
      <c r="M70" s="350">
        <v>2011</v>
      </c>
      <c r="N70" s="8">
        <f t="shared" si="10"/>
        <v>66.666666666666671</v>
      </c>
      <c r="O70" s="363"/>
      <c r="P70" s="350">
        <v>2011</v>
      </c>
      <c r="Q70" s="29">
        <v>100</v>
      </c>
      <c r="R70" s="363"/>
      <c r="S70" s="350">
        <v>2011</v>
      </c>
      <c r="T70" s="29">
        <v>100</v>
      </c>
      <c r="U70" s="363"/>
      <c r="V70" s="350">
        <v>2011</v>
      </c>
      <c r="W70" s="422">
        <v>0</v>
      </c>
      <c r="X70" s="363"/>
      <c r="Y70" s="350">
        <v>2011</v>
      </c>
      <c r="Z70" s="29">
        <v>50</v>
      </c>
      <c r="AA70" s="363"/>
      <c r="AB70" s="350">
        <v>2011</v>
      </c>
      <c r="AC70" s="29">
        <v>50</v>
      </c>
      <c r="AD70" s="363"/>
      <c r="AE70" s="350">
        <v>2011</v>
      </c>
      <c r="AF70" s="422">
        <v>33</v>
      </c>
      <c r="AG70" s="363"/>
      <c r="AH70" s="350">
        <v>2011</v>
      </c>
      <c r="AI70" s="422">
        <v>0</v>
      </c>
      <c r="AJ70" s="363"/>
      <c r="AK70" s="350">
        <v>2011</v>
      </c>
      <c r="AL70" s="49">
        <v>50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33.238095238095241</v>
      </c>
      <c r="C71" s="363"/>
      <c r="D71" s="350">
        <v>2012</v>
      </c>
      <c r="E71" s="49">
        <v>33</v>
      </c>
      <c r="F71" s="363"/>
      <c r="G71" s="350">
        <v>2012</v>
      </c>
      <c r="H71" s="422">
        <v>0</v>
      </c>
      <c r="I71" s="363"/>
      <c r="J71" s="350">
        <v>2012</v>
      </c>
      <c r="K71" s="422">
        <v>0</v>
      </c>
      <c r="L71" s="363"/>
      <c r="M71" s="350">
        <v>2012</v>
      </c>
      <c r="N71" s="8">
        <f t="shared" si="10"/>
        <v>66.666666666666671</v>
      </c>
      <c r="O71" s="363"/>
      <c r="P71" s="350">
        <v>2012</v>
      </c>
      <c r="Q71" s="29">
        <v>100</v>
      </c>
      <c r="R71" s="363"/>
      <c r="S71" s="350">
        <v>2012</v>
      </c>
      <c r="T71" s="29">
        <v>100</v>
      </c>
      <c r="U71" s="363"/>
      <c r="V71" s="350">
        <v>2012</v>
      </c>
      <c r="W71" s="422">
        <v>0</v>
      </c>
      <c r="X71" s="363"/>
      <c r="Y71" s="350">
        <v>2012</v>
      </c>
      <c r="Z71" s="29">
        <v>50</v>
      </c>
      <c r="AA71" s="363"/>
      <c r="AB71" s="350">
        <v>2012</v>
      </c>
      <c r="AC71" s="29">
        <v>50</v>
      </c>
      <c r="AD71" s="363"/>
      <c r="AE71" s="350">
        <v>2012</v>
      </c>
      <c r="AF71" s="422">
        <v>33</v>
      </c>
      <c r="AG71" s="363"/>
      <c r="AH71" s="350">
        <v>2012</v>
      </c>
      <c r="AI71" s="422">
        <v>0</v>
      </c>
      <c r="AJ71" s="363"/>
      <c r="AK71" s="350">
        <v>2012</v>
      </c>
      <c r="AL71" s="49">
        <v>50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33.238095238095241</v>
      </c>
      <c r="C72" s="363"/>
      <c r="D72" s="350">
        <v>2013</v>
      </c>
      <c r="E72" s="49">
        <v>33</v>
      </c>
      <c r="F72" s="363"/>
      <c r="G72" s="350">
        <v>2013</v>
      </c>
      <c r="H72" s="422">
        <v>0</v>
      </c>
      <c r="I72" s="363"/>
      <c r="J72" s="350">
        <v>2013</v>
      </c>
      <c r="K72" s="422">
        <v>0</v>
      </c>
      <c r="L72" s="363"/>
      <c r="M72" s="350">
        <v>2013</v>
      </c>
      <c r="N72" s="8">
        <f t="shared" si="10"/>
        <v>66.666666666666671</v>
      </c>
      <c r="O72" s="363"/>
      <c r="P72" s="350">
        <v>2013</v>
      </c>
      <c r="Q72" s="29">
        <v>100</v>
      </c>
      <c r="R72" s="363"/>
      <c r="S72" s="350">
        <v>2013</v>
      </c>
      <c r="T72" s="29">
        <v>100</v>
      </c>
      <c r="U72" s="363"/>
      <c r="V72" s="350">
        <v>2013</v>
      </c>
      <c r="W72" s="422">
        <v>0</v>
      </c>
      <c r="X72" s="363"/>
      <c r="Y72" s="350">
        <v>2013</v>
      </c>
      <c r="Z72" s="29">
        <v>50</v>
      </c>
      <c r="AA72" s="363"/>
      <c r="AB72" s="350">
        <v>2013</v>
      </c>
      <c r="AC72" s="29">
        <v>50</v>
      </c>
      <c r="AD72" s="363"/>
      <c r="AE72" s="350">
        <v>2013</v>
      </c>
      <c r="AF72" s="422">
        <v>33</v>
      </c>
      <c r="AG72" s="363"/>
      <c r="AH72" s="350">
        <v>2013</v>
      </c>
      <c r="AI72" s="422">
        <v>0</v>
      </c>
      <c r="AJ72" s="363"/>
      <c r="AK72" s="350">
        <v>2013</v>
      </c>
      <c r="AL72" s="49">
        <v>50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33.238095238095241</v>
      </c>
      <c r="C73" s="39"/>
      <c r="D73" s="43">
        <v>2014</v>
      </c>
      <c r="E73" s="49">
        <v>33</v>
      </c>
      <c r="F73" s="10" t="s">
        <v>4450</v>
      </c>
      <c r="G73" s="43">
        <v>2014</v>
      </c>
      <c r="H73" s="19">
        <v>0</v>
      </c>
      <c r="I73" s="10"/>
      <c r="J73" s="43">
        <v>2014</v>
      </c>
      <c r="K73" s="29">
        <v>0</v>
      </c>
      <c r="L73" s="87" t="s">
        <v>1983</v>
      </c>
      <c r="M73" s="43">
        <v>2014</v>
      </c>
      <c r="N73" s="8">
        <f t="shared" ref="N73:N78" si="13">AVERAGE(Q73,T73,W73)</f>
        <v>66.666666666666671</v>
      </c>
      <c r="O73" s="19"/>
      <c r="P73" s="43">
        <v>2014</v>
      </c>
      <c r="Q73" s="29">
        <v>100</v>
      </c>
      <c r="R73" s="88" t="s">
        <v>1982</v>
      </c>
      <c r="S73" s="43">
        <v>2014</v>
      </c>
      <c r="T73" s="29">
        <v>100</v>
      </c>
      <c r="U73" s="89" t="s">
        <v>1981</v>
      </c>
      <c r="V73" s="43">
        <v>2014</v>
      </c>
      <c r="W73" s="19">
        <v>0</v>
      </c>
      <c r="X73" s="10" t="s">
        <v>1980</v>
      </c>
      <c r="Y73" s="350">
        <v>2014</v>
      </c>
      <c r="Z73" s="29">
        <v>50</v>
      </c>
      <c r="AA73" s="90" t="s">
        <v>1979</v>
      </c>
      <c r="AB73" s="350">
        <v>2014</v>
      </c>
      <c r="AC73" s="29">
        <v>50</v>
      </c>
      <c r="AD73" s="91" t="s">
        <v>1978</v>
      </c>
      <c r="AE73" s="350">
        <v>2014</v>
      </c>
      <c r="AF73" s="19">
        <v>33</v>
      </c>
      <c r="AG73" s="19"/>
      <c r="AH73" s="350">
        <v>2014</v>
      </c>
      <c r="AI73" s="19">
        <v>0</v>
      </c>
      <c r="AJ73" s="10"/>
      <c r="AK73" s="350">
        <v>2014</v>
      </c>
      <c r="AL73" s="49">
        <v>50</v>
      </c>
      <c r="AM73" s="11" t="s">
        <v>1977</v>
      </c>
    </row>
    <row r="74" spans="1:81" ht="24.75" customHeight="1">
      <c r="A74" s="43">
        <v>2015</v>
      </c>
      <c r="B74" s="5">
        <f t="shared" si="12"/>
        <v>33.238095238095241</v>
      </c>
      <c r="C74" s="39"/>
      <c r="D74" s="43">
        <v>2015</v>
      </c>
      <c r="E74" s="49">
        <v>33</v>
      </c>
      <c r="F74" s="10" t="s">
        <v>1976</v>
      </c>
      <c r="G74" s="43">
        <v>2015</v>
      </c>
      <c r="H74" s="19">
        <v>0</v>
      </c>
      <c r="I74" s="10" t="s">
        <v>1975</v>
      </c>
      <c r="J74" s="43">
        <v>2015</v>
      </c>
      <c r="K74" s="19">
        <v>0</v>
      </c>
      <c r="L74" s="10"/>
      <c r="M74" s="43">
        <v>2015</v>
      </c>
      <c r="N74" s="8">
        <f t="shared" si="13"/>
        <v>66.666666666666671</v>
      </c>
      <c r="O74" s="19"/>
      <c r="P74" s="43">
        <v>2015</v>
      </c>
      <c r="Q74" s="19">
        <v>100</v>
      </c>
      <c r="R74" s="10" t="s">
        <v>1974</v>
      </c>
      <c r="S74" s="43">
        <v>2015</v>
      </c>
      <c r="T74" s="19">
        <v>100</v>
      </c>
      <c r="U74" s="10" t="s">
        <v>1973</v>
      </c>
      <c r="V74" s="43">
        <v>2015</v>
      </c>
      <c r="W74" s="19">
        <v>0</v>
      </c>
      <c r="X74" s="10"/>
      <c r="Y74" s="350">
        <v>2015</v>
      </c>
      <c r="Z74" s="29">
        <v>50</v>
      </c>
      <c r="AA74" s="10" t="s">
        <v>1972</v>
      </c>
      <c r="AB74" s="350">
        <v>2015</v>
      </c>
      <c r="AC74" s="29">
        <v>50</v>
      </c>
      <c r="AD74" s="91" t="s">
        <v>1971</v>
      </c>
      <c r="AE74" s="350">
        <v>2015</v>
      </c>
      <c r="AF74" s="19">
        <v>33</v>
      </c>
      <c r="AG74" s="19"/>
      <c r="AH74" s="350">
        <v>2015</v>
      </c>
      <c r="AI74" s="19">
        <v>0</v>
      </c>
      <c r="AJ74" s="10" t="s">
        <v>1970</v>
      </c>
      <c r="AK74" s="350">
        <v>2015</v>
      </c>
      <c r="AL74" s="49">
        <v>50</v>
      </c>
      <c r="AM74" s="11" t="s">
        <v>1969</v>
      </c>
    </row>
    <row r="75" spans="1:81" ht="24.75" customHeight="1">
      <c r="A75" s="43">
        <v>2016</v>
      </c>
      <c r="B75" s="5">
        <f t="shared" si="12"/>
        <v>33.238095238095241</v>
      </c>
      <c r="C75" s="39"/>
      <c r="D75" s="43">
        <v>2016</v>
      </c>
      <c r="E75" s="49">
        <v>33</v>
      </c>
      <c r="F75" s="10"/>
      <c r="G75" s="43">
        <v>2016</v>
      </c>
      <c r="H75" s="19">
        <v>0</v>
      </c>
      <c r="I75" s="10"/>
      <c r="J75" s="43">
        <v>2016</v>
      </c>
      <c r="K75" s="19">
        <v>0</v>
      </c>
      <c r="L75" s="10"/>
      <c r="M75" s="43">
        <v>2016</v>
      </c>
      <c r="N75" s="8">
        <f t="shared" si="13"/>
        <v>66.666666666666671</v>
      </c>
      <c r="O75" s="19"/>
      <c r="P75" s="43">
        <v>2016</v>
      </c>
      <c r="Q75" s="19">
        <v>100</v>
      </c>
      <c r="R75" s="10"/>
      <c r="S75" s="43">
        <v>2016</v>
      </c>
      <c r="T75" s="19">
        <v>100</v>
      </c>
      <c r="U75" s="10"/>
      <c r="V75" s="43">
        <v>2016</v>
      </c>
      <c r="W75" s="19">
        <v>0</v>
      </c>
      <c r="X75" s="10"/>
      <c r="Y75" s="350">
        <v>2016</v>
      </c>
      <c r="Z75" s="29">
        <v>50</v>
      </c>
      <c r="AA75" s="10"/>
      <c r="AB75" s="350">
        <v>2016</v>
      </c>
      <c r="AC75" s="29">
        <v>50</v>
      </c>
      <c r="AD75" s="10"/>
      <c r="AE75" s="350">
        <v>2016</v>
      </c>
      <c r="AF75" s="19">
        <v>33</v>
      </c>
      <c r="AG75" s="19"/>
      <c r="AH75" s="350">
        <v>2016</v>
      </c>
      <c r="AI75" s="19">
        <v>0</v>
      </c>
      <c r="AJ75" s="10"/>
      <c r="AK75" s="350">
        <v>2016</v>
      </c>
      <c r="AL75" s="49">
        <v>50</v>
      </c>
      <c r="AM75" s="11"/>
    </row>
    <row r="76" spans="1:81" ht="24.75" customHeight="1">
      <c r="A76" s="43">
        <v>2017</v>
      </c>
      <c r="B76" s="5">
        <f t="shared" si="12"/>
        <v>40.380952380952387</v>
      </c>
      <c r="C76" s="39"/>
      <c r="D76" s="43">
        <v>2017</v>
      </c>
      <c r="E76" s="49">
        <v>33</v>
      </c>
      <c r="F76" s="10"/>
      <c r="G76" s="43">
        <v>2017</v>
      </c>
      <c r="H76" s="19">
        <v>0</v>
      </c>
      <c r="I76" s="10"/>
      <c r="J76" s="43">
        <v>2017</v>
      </c>
      <c r="K76" s="49">
        <v>50</v>
      </c>
      <c r="L76" s="10" t="s">
        <v>1968</v>
      </c>
      <c r="M76" s="43">
        <v>2017</v>
      </c>
      <c r="N76" s="8">
        <f t="shared" si="13"/>
        <v>66.666666666666671</v>
      </c>
      <c r="O76" s="19"/>
      <c r="P76" s="43">
        <v>2017</v>
      </c>
      <c r="Q76" s="19">
        <v>100</v>
      </c>
      <c r="R76" s="10"/>
      <c r="S76" s="43">
        <v>2017</v>
      </c>
      <c r="T76" s="19">
        <v>100</v>
      </c>
      <c r="U76" s="10"/>
      <c r="V76" s="43">
        <v>2017</v>
      </c>
      <c r="W76" s="19">
        <v>0</v>
      </c>
      <c r="X76" s="10"/>
      <c r="Y76" s="350">
        <v>2017</v>
      </c>
      <c r="Z76" s="29">
        <v>50</v>
      </c>
      <c r="AA76" s="10"/>
      <c r="AB76" s="350">
        <v>2017</v>
      </c>
      <c r="AC76" s="29">
        <v>50</v>
      </c>
      <c r="AD76" s="10"/>
      <c r="AE76" s="350">
        <v>2017</v>
      </c>
      <c r="AF76" s="19">
        <v>33</v>
      </c>
      <c r="AG76" s="19"/>
      <c r="AH76" s="350">
        <v>2017</v>
      </c>
      <c r="AI76" s="19">
        <v>0</v>
      </c>
      <c r="AJ76" s="10"/>
      <c r="AK76" s="350">
        <v>2017</v>
      </c>
      <c r="AL76" s="49">
        <v>50</v>
      </c>
      <c r="AM76" s="11"/>
    </row>
    <row r="77" spans="1:81" ht="24.75" customHeight="1">
      <c r="A77" s="43">
        <v>2018</v>
      </c>
      <c r="B77" s="5">
        <f t="shared" si="12"/>
        <v>40.380952380952387</v>
      </c>
      <c r="C77" s="39"/>
      <c r="D77" s="43">
        <v>2018</v>
      </c>
      <c r="E77" s="49">
        <v>33</v>
      </c>
      <c r="F77" s="10"/>
      <c r="G77" s="43">
        <v>2018</v>
      </c>
      <c r="H77" s="19">
        <v>0</v>
      </c>
      <c r="I77" s="10"/>
      <c r="J77" s="43">
        <v>2018</v>
      </c>
      <c r="K77" s="49">
        <v>50</v>
      </c>
      <c r="L77" s="10"/>
      <c r="M77" s="43">
        <v>2018</v>
      </c>
      <c r="N77" s="8">
        <f t="shared" si="13"/>
        <v>66.666666666666671</v>
      </c>
      <c r="O77" s="19"/>
      <c r="P77" s="43">
        <v>2018</v>
      </c>
      <c r="Q77" s="19">
        <v>100</v>
      </c>
      <c r="R77" s="10"/>
      <c r="S77" s="43">
        <v>2018</v>
      </c>
      <c r="T77" s="19">
        <v>100</v>
      </c>
      <c r="U77" s="10"/>
      <c r="V77" s="43">
        <v>2018</v>
      </c>
      <c r="W77" s="19">
        <v>0</v>
      </c>
      <c r="X77" s="10"/>
      <c r="Y77" s="350">
        <v>2018</v>
      </c>
      <c r="Z77" s="29">
        <v>50</v>
      </c>
      <c r="AA77" s="10"/>
      <c r="AB77" s="350">
        <v>2018</v>
      </c>
      <c r="AC77" s="29">
        <v>50</v>
      </c>
      <c r="AD77" s="10"/>
      <c r="AE77" s="350">
        <v>2018</v>
      </c>
      <c r="AF77" s="19">
        <v>33</v>
      </c>
      <c r="AG77" s="19"/>
      <c r="AH77" s="350">
        <v>2018</v>
      </c>
      <c r="AI77" s="19">
        <v>0</v>
      </c>
      <c r="AJ77" s="10"/>
      <c r="AK77" s="350">
        <v>2018</v>
      </c>
      <c r="AL77" s="49">
        <v>50</v>
      </c>
      <c r="AM77" s="11"/>
    </row>
    <row r="78" spans="1:81" ht="24.75" customHeight="1">
      <c r="A78" s="43">
        <v>2019</v>
      </c>
      <c r="B78" s="5">
        <f t="shared" si="12"/>
        <v>40.380952380952387</v>
      </c>
      <c r="C78" s="39"/>
      <c r="D78" s="43">
        <v>2019</v>
      </c>
      <c r="E78" s="49">
        <v>33</v>
      </c>
      <c r="F78" s="10"/>
      <c r="G78" s="43">
        <v>2019</v>
      </c>
      <c r="H78" s="19">
        <v>0</v>
      </c>
      <c r="I78" s="10"/>
      <c r="J78" s="43">
        <v>2019</v>
      </c>
      <c r="K78" s="49">
        <v>50</v>
      </c>
      <c r="L78" s="10"/>
      <c r="M78" s="43">
        <v>2019</v>
      </c>
      <c r="N78" s="8">
        <f t="shared" si="13"/>
        <v>66.666666666666671</v>
      </c>
      <c r="O78" s="19"/>
      <c r="P78" s="43">
        <v>2019</v>
      </c>
      <c r="Q78" s="19">
        <v>100</v>
      </c>
      <c r="R78" s="10"/>
      <c r="S78" s="43">
        <v>2019</v>
      </c>
      <c r="T78" s="19">
        <v>100</v>
      </c>
      <c r="U78" s="10"/>
      <c r="V78" s="43">
        <v>2019</v>
      </c>
      <c r="W78" s="19">
        <v>0</v>
      </c>
      <c r="X78" s="10"/>
      <c r="Y78" s="350">
        <v>2019</v>
      </c>
      <c r="Z78" s="29">
        <v>50</v>
      </c>
      <c r="AA78" s="10" t="s">
        <v>1967</v>
      </c>
      <c r="AB78" s="350">
        <v>2019</v>
      </c>
      <c r="AC78" s="29">
        <v>50</v>
      </c>
      <c r="AD78" s="10"/>
      <c r="AE78" s="350">
        <v>2019</v>
      </c>
      <c r="AF78" s="19">
        <v>33</v>
      </c>
      <c r="AG78" s="19"/>
      <c r="AH78" s="350">
        <v>2019</v>
      </c>
      <c r="AI78" s="19">
        <v>0</v>
      </c>
      <c r="AJ78" s="10"/>
      <c r="AK78" s="350">
        <v>2019</v>
      </c>
      <c r="AL78" s="49">
        <v>50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4355</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4">AVERAGE(E87,H87,K87,N87,Q87)</f>
        <v>20</v>
      </c>
      <c r="C87" s="363"/>
      <c r="D87" s="350">
        <v>2007</v>
      </c>
      <c r="E87" s="422">
        <v>0</v>
      </c>
      <c r="F87" s="363"/>
      <c r="G87" s="350">
        <v>2007</v>
      </c>
      <c r="H87" s="422">
        <v>100</v>
      </c>
      <c r="I87" s="363"/>
      <c r="J87" s="350">
        <v>2007</v>
      </c>
      <c r="K87" s="422">
        <v>0</v>
      </c>
      <c r="L87" s="363"/>
      <c r="M87" s="350">
        <v>2007</v>
      </c>
      <c r="N87" s="422">
        <v>0</v>
      </c>
      <c r="O87" s="363"/>
      <c r="P87" s="350">
        <v>2007</v>
      </c>
      <c r="Q87" s="422">
        <v>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4"/>
        <v>20</v>
      </c>
      <c r="C88" s="363"/>
      <c r="D88" s="350">
        <v>2008</v>
      </c>
      <c r="E88" s="422">
        <v>0</v>
      </c>
      <c r="F88" s="363"/>
      <c r="G88" s="350">
        <v>2008</v>
      </c>
      <c r="H88" s="422">
        <v>100</v>
      </c>
      <c r="I88" s="363"/>
      <c r="J88" s="350">
        <v>2008</v>
      </c>
      <c r="K88" s="422">
        <v>0</v>
      </c>
      <c r="L88" s="363"/>
      <c r="M88" s="350">
        <v>2008</v>
      </c>
      <c r="N88" s="422">
        <v>0</v>
      </c>
      <c r="O88" s="363"/>
      <c r="P88" s="350">
        <v>2008</v>
      </c>
      <c r="Q88" s="422">
        <v>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4"/>
        <v>20</v>
      </c>
      <c r="C89" s="363"/>
      <c r="D89" s="350">
        <v>2009</v>
      </c>
      <c r="E89" s="422">
        <v>0</v>
      </c>
      <c r="F89" s="363"/>
      <c r="G89" s="350">
        <v>2009</v>
      </c>
      <c r="H89" s="422">
        <v>100</v>
      </c>
      <c r="I89" s="363"/>
      <c r="J89" s="350">
        <v>2009</v>
      </c>
      <c r="K89" s="422">
        <v>0</v>
      </c>
      <c r="L89" s="363"/>
      <c r="M89" s="350">
        <v>2009</v>
      </c>
      <c r="N89" s="422">
        <v>0</v>
      </c>
      <c r="O89" s="363"/>
      <c r="P89" s="350">
        <v>2009</v>
      </c>
      <c r="Q89" s="422">
        <v>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20</v>
      </c>
      <c r="C90" s="363"/>
      <c r="D90" s="350">
        <v>2010</v>
      </c>
      <c r="E90" s="422">
        <v>0</v>
      </c>
      <c r="F90" s="363"/>
      <c r="G90" s="350">
        <v>2010</v>
      </c>
      <c r="H90" s="422">
        <v>100</v>
      </c>
      <c r="I90" s="363"/>
      <c r="J90" s="350">
        <v>2010</v>
      </c>
      <c r="K90" s="422">
        <v>0</v>
      </c>
      <c r="L90" s="363"/>
      <c r="M90" s="350">
        <v>2010</v>
      </c>
      <c r="N90" s="422">
        <v>0</v>
      </c>
      <c r="O90" s="363"/>
      <c r="P90" s="350">
        <v>2010</v>
      </c>
      <c r="Q90" s="422">
        <v>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20</v>
      </c>
      <c r="C91" s="363"/>
      <c r="D91" s="350">
        <v>2011</v>
      </c>
      <c r="E91" s="422">
        <v>0</v>
      </c>
      <c r="F91" s="363"/>
      <c r="G91" s="350">
        <v>2011</v>
      </c>
      <c r="H91" s="422">
        <v>100</v>
      </c>
      <c r="I91" s="363"/>
      <c r="J91" s="350">
        <v>2011</v>
      </c>
      <c r="K91" s="422">
        <v>0</v>
      </c>
      <c r="L91" s="363"/>
      <c r="M91" s="350">
        <v>2011</v>
      </c>
      <c r="N91" s="422">
        <v>0</v>
      </c>
      <c r="O91" s="363"/>
      <c r="P91" s="350">
        <v>2011</v>
      </c>
      <c r="Q91" s="422">
        <v>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20</v>
      </c>
      <c r="C92" s="363"/>
      <c r="D92" s="350">
        <v>2012</v>
      </c>
      <c r="E92" s="422">
        <v>0</v>
      </c>
      <c r="F92" s="363"/>
      <c r="G92" s="350">
        <v>2012</v>
      </c>
      <c r="H92" s="422">
        <v>100</v>
      </c>
      <c r="I92" s="363"/>
      <c r="J92" s="350">
        <v>2012</v>
      </c>
      <c r="K92" s="422">
        <v>0</v>
      </c>
      <c r="L92" s="363"/>
      <c r="M92" s="350">
        <v>2012</v>
      </c>
      <c r="N92" s="422">
        <v>0</v>
      </c>
      <c r="O92" s="363"/>
      <c r="P92" s="350">
        <v>2012</v>
      </c>
      <c r="Q92" s="422">
        <v>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20</v>
      </c>
      <c r="C93" s="363"/>
      <c r="D93" s="350">
        <v>2013</v>
      </c>
      <c r="E93" s="422">
        <v>0</v>
      </c>
      <c r="F93" s="363"/>
      <c r="G93" s="350">
        <v>2013</v>
      </c>
      <c r="H93" s="422">
        <v>100</v>
      </c>
      <c r="I93" s="363"/>
      <c r="J93" s="350">
        <v>2013</v>
      </c>
      <c r="K93" s="422">
        <v>0</v>
      </c>
      <c r="L93" s="363"/>
      <c r="M93" s="350">
        <v>2013</v>
      </c>
      <c r="N93" s="422">
        <v>0</v>
      </c>
      <c r="O93" s="363"/>
      <c r="P93" s="350">
        <v>2013</v>
      </c>
      <c r="Q93" s="422">
        <v>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20</v>
      </c>
      <c r="C94" s="39"/>
      <c r="D94" s="43">
        <v>2014</v>
      </c>
      <c r="E94" s="19">
        <v>0</v>
      </c>
      <c r="F94" s="10"/>
      <c r="G94" s="43">
        <v>2014</v>
      </c>
      <c r="H94" s="19">
        <v>100</v>
      </c>
      <c r="I94" s="10"/>
      <c r="J94" s="43">
        <v>2014</v>
      </c>
      <c r="K94" s="19">
        <v>0</v>
      </c>
      <c r="L94" s="10" t="s">
        <v>1966</v>
      </c>
      <c r="M94" s="43">
        <v>2014</v>
      </c>
      <c r="N94" s="78">
        <v>0</v>
      </c>
      <c r="O94" s="10"/>
      <c r="P94" s="43">
        <v>2014</v>
      </c>
      <c r="Q94" s="19">
        <v>0</v>
      </c>
      <c r="R94" s="11"/>
    </row>
    <row r="95" spans="1:81" ht="24.75" customHeight="1">
      <c r="A95" s="43">
        <v>2015</v>
      </c>
      <c r="B95" s="2">
        <f>AVERAGE(E95,H95,K95,N95,Q95)</f>
        <v>25</v>
      </c>
      <c r="C95" s="80"/>
      <c r="D95" s="43">
        <v>2015</v>
      </c>
      <c r="E95" s="19">
        <v>0</v>
      </c>
      <c r="F95" s="10"/>
      <c r="G95" s="43">
        <v>2015</v>
      </c>
      <c r="H95" s="19">
        <v>100</v>
      </c>
      <c r="I95" s="10" t="s">
        <v>1965</v>
      </c>
      <c r="J95" s="43">
        <v>2015</v>
      </c>
      <c r="K95" s="19">
        <v>25</v>
      </c>
      <c r="L95" s="10" t="s">
        <v>1964</v>
      </c>
      <c r="M95" s="43">
        <v>2015</v>
      </c>
      <c r="N95" s="78">
        <v>0</v>
      </c>
      <c r="O95" s="10" t="s">
        <v>1963</v>
      </c>
      <c r="P95" s="43">
        <v>2015</v>
      </c>
      <c r="Q95" s="19">
        <v>0</v>
      </c>
      <c r="R95" s="11" t="s">
        <v>1962</v>
      </c>
    </row>
    <row r="96" spans="1:81" ht="24.75" customHeight="1">
      <c r="A96" s="43">
        <v>2016</v>
      </c>
      <c r="B96" s="2">
        <f>AVERAGE(E96,H96,K96,N96,Q96)</f>
        <v>25</v>
      </c>
      <c r="C96" s="80"/>
      <c r="D96" s="43">
        <v>2016</v>
      </c>
      <c r="E96" s="19">
        <v>0</v>
      </c>
      <c r="F96" s="10"/>
      <c r="G96" s="43">
        <v>2016</v>
      </c>
      <c r="H96" s="19">
        <v>100</v>
      </c>
      <c r="I96" s="10"/>
      <c r="J96" s="43">
        <v>2016</v>
      </c>
      <c r="K96" s="19">
        <v>25</v>
      </c>
      <c r="L96" s="10"/>
      <c r="M96" s="43">
        <v>2016</v>
      </c>
      <c r="N96" s="78">
        <v>0</v>
      </c>
      <c r="O96" s="10" t="s">
        <v>1961</v>
      </c>
      <c r="P96" s="43">
        <v>2016</v>
      </c>
      <c r="Q96" s="19">
        <v>0</v>
      </c>
      <c r="R96" s="11"/>
    </row>
    <row r="97" spans="1:81" ht="24.75" customHeight="1">
      <c r="A97" s="43">
        <v>2017</v>
      </c>
      <c r="B97" s="2">
        <f t="shared" ref="B97:B99" si="15">AVERAGE(E97,H97,K97,N97,Q97)</f>
        <v>25</v>
      </c>
      <c r="C97" s="80"/>
      <c r="D97" s="43">
        <v>2017</v>
      </c>
      <c r="E97" s="19">
        <v>0</v>
      </c>
      <c r="F97" s="10"/>
      <c r="G97" s="43">
        <v>2017</v>
      </c>
      <c r="H97" s="19">
        <v>100</v>
      </c>
      <c r="I97" s="10"/>
      <c r="J97" s="43">
        <v>2017</v>
      </c>
      <c r="K97" s="19">
        <v>25</v>
      </c>
      <c r="L97" s="10"/>
      <c r="M97" s="43">
        <v>2017</v>
      </c>
      <c r="N97" s="78">
        <v>0</v>
      </c>
      <c r="O97" s="10"/>
      <c r="P97" s="43">
        <v>2017</v>
      </c>
      <c r="Q97" s="19">
        <v>0</v>
      </c>
      <c r="R97" s="11"/>
    </row>
    <row r="98" spans="1:81" ht="24.75" customHeight="1">
      <c r="A98" s="43">
        <v>2018</v>
      </c>
      <c r="B98" s="2">
        <f t="shared" si="15"/>
        <v>25</v>
      </c>
      <c r="C98" s="80"/>
      <c r="D98" s="43">
        <v>2018</v>
      </c>
      <c r="E98" s="19">
        <v>0</v>
      </c>
      <c r="F98" s="10"/>
      <c r="G98" s="43">
        <v>2018</v>
      </c>
      <c r="H98" s="19">
        <v>100</v>
      </c>
      <c r="I98" s="10"/>
      <c r="J98" s="43">
        <v>2018</v>
      </c>
      <c r="K98" s="49">
        <v>25</v>
      </c>
      <c r="L98" s="10" t="s">
        <v>1960</v>
      </c>
      <c r="M98" s="43">
        <v>2018</v>
      </c>
      <c r="N98" s="78">
        <v>0</v>
      </c>
      <c r="O98" s="10" t="s">
        <v>1959</v>
      </c>
      <c r="P98" s="43">
        <v>2018</v>
      </c>
      <c r="Q98" s="19">
        <v>0</v>
      </c>
      <c r="R98" s="11"/>
    </row>
    <row r="99" spans="1:81" ht="24.75" customHeight="1">
      <c r="A99" s="43">
        <v>2019</v>
      </c>
      <c r="B99" s="2">
        <f t="shared" si="15"/>
        <v>25</v>
      </c>
      <c r="C99" s="80"/>
      <c r="D99" s="43">
        <v>2019</v>
      </c>
      <c r="E99" s="19">
        <v>0</v>
      </c>
      <c r="F99" s="10"/>
      <c r="G99" s="43">
        <v>2019</v>
      </c>
      <c r="H99" s="19">
        <v>100</v>
      </c>
      <c r="I99" s="10"/>
      <c r="J99" s="43">
        <v>2019</v>
      </c>
      <c r="K99" s="49">
        <v>25</v>
      </c>
      <c r="L99" s="10"/>
      <c r="M99" s="43">
        <v>2019</v>
      </c>
      <c r="N99" s="78">
        <v>0</v>
      </c>
      <c r="O99" s="10"/>
      <c r="P99" s="43">
        <v>2019</v>
      </c>
      <c r="Q99" s="19">
        <v>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6">AVERAGE(E108,((H108+K108)/2),((N108+Q108+T108)/3),W108)</f>
        <v>62.5</v>
      </c>
      <c r="C108" s="363"/>
      <c r="D108" s="350">
        <v>2007</v>
      </c>
      <c r="E108" s="29">
        <v>50</v>
      </c>
      <c r="F108" s="363"/>
      <c r="G108" s="350">
        <v>2007</v>
      </c>
      <c r="H108" s="363">
        <v>100</v>
      </c>
      <c r="I108" s="363"/>
      <c r="J108" s="350">
        <v>2007</v>
      </c>
      <c r="K108" s="422">
        <v>0</v>
      </c>
      <c r="L108" s="363"/>
      <c r="M108" s="350">
        <v>2007</v>
      </c>
      <c r="N108" s="422">
        <v>100</v>
      </c>
      <c r="O108" s="363"/>
      <c r="P108" s="350">
        <v>2007</v>
      </c>
      <c r="Q108" s="34">
        <v>50</v>
      </c>
      <c r="R108" s="363" t="s">
        <v>5024</v>
      </c>
      <c r="S108" s="350">
        <v>2007</v>
      </c>
      <c r="T108" s="34">
        <v>0</v>
      </c>
      <c r="U108" s="363"/>
      <c r="V108" s="350">
        <v>2007</v>
      </c>
      <c r="W108" s="34">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6"/>
        <v>62.5</v>
      </c>
      <c r="C109" s="363"/>
      <c r="D109" s="350">
        <v>2008</v>
      </c>
      <c r="E109" s="29">
        <v>50</v>
      </c>
      <c r="F109" s="363"/>
      <c r="G109" s="350">
        <v>2008</v>
      </c>
      <c r="H109" s="363">
        <v>100</v>
      </c>
      <c r="I109" s="363"/>
      <c r="J109" s="350">
        <v>2008</v>
      </c>
      <c r="K109" s="422">
        <v>0</v>
      </c>
      <c r="L109" s="363"/>
      <c r="M109" s="350">
        <v>2008</v>
      </c>
      <c r="N109" s="422">
        <v>100</v>
      </c>
      <c r="O109" s="363"/>
      <c r="P109" s="350">
        <v>2008</v>
      </c>
      <c r="Q109" s="34">
        <v>50</v>
      </c>
      <c r="R109" s="363"/>
      <c r="S109" s="350">
        <v>2008</v>
      </c>
      <c r="T109" s="34">
        <v>0</v>
      </c>
      <c r="U109" s="363"/>
      <c r="V109" s="350">
        <v>2008</v>
      </c>
      <c r="W109" s="34">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6"/>
        <v>50</v>
      </c>
      <c r="C110" s="363"/>
      <c r="D110" s="350">
        <v>2009</v>
      </c>
      <c r="E110" s="29">
        <v>50</v>
      </c>
      <c r="F110" s="363"/>
      <c r="G110" s="350">
        <v>2009</v>
      </c>
      <c r="H110" s="29">
        <v>0</v>
      </c>
      <c r="I110" s="363"/>
      <c r="J110" s="350">
        <v>2009</v>
      </c>
      <c r="K110" s="422">
        <v>0</v>
      </c>
      <c r="L110" s="363"/>
      <c r="M110" s="350">
        <v>2009</v>
      </c>
      <c r="N110" s="422">
        <v>100</v>
      </c>
      <c r="O110" s="363"/>
      <c r="P110" s="350">
        <v>2009</v>
      </c>
      <c r="Q110" s="34">
        <v>50</v>
      </c>
      <c r="R110" s="363"/>
      <c r="S110" s="350">
        <v>2009</v>
      </c>
      <c r="T110" s="34">
        <v>0</v>
      </c>
      <c r="U110" s="363"/>
      <c r="V110" s="350">
        <v>2009</v>
      </c>
      <c r="W110" s="34">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6"/>
        <v>50</v>
      </c>
      <c r="C111" s="363"/>
      <c r="D111" s="350">
        <v>2010</v>
      </c>
      <c r="E111" s="29">
        <v>50</v>
      </c>
      <c r="F111" s="363"/>
      <c r="G111" s="350">
        <v>2010</v>
      </c>
      <c r="H111" s="29">
        <v>0</v>
      </c>
      <c r="I111" s="363"/>
      <c r="J111" s="350">
        <v>2010</v>
      </c>
      <c r="K111" s="422">
        <v>0</v>
      </c>
      <c r="L111" s="363"/>
      <c r="M111" s="350">
        <v>2010</v>
      </c>
      <c r="N111" s="422">
        <v>100</v>
      </c>
      <c r="O111" s="363"/>
      <c r="P111" s="350">
        <v>2010</v>
      </c>
      <c r="Q111" s="34">
        <v>50</v>
      </c>
      <c r="R111" s="363"/>
      <c r="S111" s="350">
        <v>2010</v>
      </c>
      <c r="T111" s="34">
        <v>0</v>
      </c>
      <c r="U111" s="363"/>
      <c r="V111" s="350">
        <v>2010</v>
      </c>
      <c r="W111" s="34">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50</v>
      </c>
      <c r="C112" s="363"/>
      <c r="D112" s="350">
        <v>2011</v>
      </c>
      <c r="E112" s="29">
        <v>50</v>
      </c>
      <c r="F112" s="363"/>
      <c r="G112" s="350">
        <v>2011</v>
      </c>
      <c r="H112" s="29">
        <v>0</v>
      </c>
      <c r="I112" s="363"/>
      <c r="J112" s="350">
        <v>2011</v>
      </c>
      <c r="K112" s="422">
        <v>0</v>
      </c>
      <c r="L112" s="363"/>
      <c r="M112" s="350">
        <v>2011</v>
      </c>
      <c r="N112" s="422">
        <v>100</v>
      </c>
      <c r="O112" s="363"/>
      <c r="P112" s="350">
        <v>2011</v>
      </c>
      <c r="Q112" s="34">
        <v>50</v>
      </c>
      <c r="R112" s="363"/>
      <c r="S112" s="350">
        <v>2011</v>
      </c>
      <c r="T112" s="34">
        <v>0</v>
      </c>
      <c r="U112" s="363"/>
      <c r="V112" s="350">
        <v>2011</v>
      </c>
      <c r="W112" s="34">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50</v>
      </c>
      <c r="C113" s="363"/>
      <c r="D113" s="350">
        <v>2012</v>
      </c>
      <c r="E113" s="29">
        <v>50</v>
      </c>
      <c r="F113" s="363"/>
      <c r="G113" s="350">
        <v>2012</v>
      </c>
      <c r="H113" s="29">
        <v>0</v>
      </c>
      <c r="I113" s="363"/>
      <c r="J113" s="350">
        <v>2012</v>
      </c>
      <c r="K113" s="422">
        <v>0</v>
      </c>
      <c r="L113" s="363"/>
      <c r="M113" s="350">
        <v>2012</v>
      </c>
      <c r="N113" s="422">
        <v>100</v>
      </c>
      <c r="O113" s="363"/>
      <c r="P113" s="350">
        <v>2012</v>
      </c>
      <c r="Q113" s="34">
        <v>50</v>
      </c>
      <c r="R113" s="363"/>
      <c r="S113" s="350">
        <v>2012</v>
      </c>
      <c r="T113" s="34">
        <v>0</v>
      </c>
      <c r="U113" s="363"/>
      <c r="V113" s="350">
        <v>2012</v>
      </c>
      <c r="W113" s="34">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50</v>
      </c>
      <c r="C114" s="363"/>
      <c r="D114" s="350">
        <v>2013</v>
      </c>
      <c r="E114" s="29">
        <v>50</v>
      </c>
      <c r="F114" s="363"/>
      <c r="G114" s="350">
        <v>2013</v>
      </c>
      <c r="H114" s="29">
        <v>0</v>
      </c>
      <c r="I114" s="363"/>
      <c r="J114" s="350">
        <v>2013</v>
      </c>
      <c r="K114" s="422">
        <v>0</v>
      </c>
      <c r="L114" s="363"/>
      <c r="M114" s="350">
        <v>2013</v>
      </c>
      <c r="N114" s="422">
        <v>100</v>
      </c>
      <c r="O114" s="363"/>
      <c r="P114" s="350">
        <v>2013</v>
      </c>
      <c r="Q114" s="34">
        <v>50</v>
      </c>
      <c r="R114" s="363"/>
      <c r="S114" s="350">
        <v>2013</v>
      </c>
      <c r="T114" s="34">
        <v>0</v>
      </c>
      <c r="U114" s="363"/>
      <c r="V114" s="350">
        <v>2013</v>
      </c>
      <c r="W114" s="34">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50</v>
      </c>
      <c r="C115" s="39"/>
      <c r="D115" s="43">
        <v>2014</v>
      </c>
      <c r="E115" s="29">
        <v>50</v>
      </c>
      <c r="F115" s="10" t="s">
        <v>1958</v>
      </c>
      <c r="G115" s="43">
        <v>2014</v>
      </c>
      <c r="H115" s="29">
        <v>0</v>
      </c>
      <c r="I115" s="82" t="s">
        <v>1957</v>
      </c>
      <c r="J115" s="43">
        <v>2014</v>
      </c>
      <c r="K115" s="19">
        <v>0</v>
      </c>
      <c r="L115" s="10"/>
      <c r="M115" s="43">
        <v>2014</v>
      </c>
      <c r="N115" s="19">
        <v>100</v>
      </c>
      <c r="O115" s="10"/>
      <c r="P115" s="43">
        <v>2014</v>
      </c>
      <c r="Q115" s="34">
        <v>50</v>
      </c>
      <c r="R115" s="92" t="s">
        <v>1956</v>
      </c>
      <c r="S115" s="43">
        <v>2014</v>
      </c>
      <c r="T115" s="34">
        <v>0</v>
      </c>
      <c r="U115" s="82" t="s">
        <v>1955</v>
      </c>
      <c r="V115" s="43">
        <v>2014</v>
      </c>
      <c r="W115" s="34">
        <v>100</v>
      </c>
      <c r="X115" s="11" t="s">
        <v>1954</v>
      </c>
    </row>
    <row r="116" spans="1:81" ht="24.75" customHeight="1">
      <c r="A116" s="43">
        <v>2015</v>
      </c>
      <c r="B116" s="2">
        <f t="shared" si="17"/>
        <v>50</v>
      </c>
      <c r="C116" s="80"/>
      <c r="D116" s="43">
        <v>2015</v>
      </c>
      <c r="E116" s="29">
        <v>50</v>
      </c>
      <c r="F116" s="10"/>
      <c r="G116" s="43">
        <v>2015</v>
      </c>
      <c r="H116" s="29">
        <v>0</v>
      </c>
      <c r="I116" s="10" t="s">
        <v>1953</v>
      </c>
      <c r="J116" s="43">
        <v>2015</v>
      </c>
      <c r="K116" s="19">
        <v>0</v>
      </c>
      <c r="L116" s="10" t="s">
        <v>1952</v>
      </c>
      <c r="M116" s="43">
        <v>2015</v>
      </c>
      <c r="N116" s="19">
        <v>100</v>
      </c>
      <c r="O116" s="10" t="s">
        <v>1951</v>
      </c>
      <c r="P116" s="43">
        <v>2015</v>
      </c>
      <c r="Q116" s="19">
        <v>50</v>
      </c>
      <c r="R116" s="10" t="s">
        <v>1950</v>
      </c>
      <c r="S116" s="43">
        <v>2015</v>
      </c>
      <c r="T116" s="34">
        <v>0</v>
      </c>
      <c r="U116" s="10"/>
      <c r="V116" s="43">
        <v>2015</v>
      </c>
      <c r="W116" s="34">
        <v>100</v>
      </c>
      <c r="X116" s="11"/>
    </row>
    <row r="117" spans="1:81" ht="24.75" customHeight="1">
      <c r="A117" s="43">
        <v>2016</v>
      </c>
      <c r="B117" s="2">
        <f t="shared" si="17"/>
        <v>50</v>
      </c>
      <c r="C117" s="80"/>
      <c r="D117" s="43">
        <v>2016</v>
      </c>
      <c r="E117" s="29">
        <v>50</v>
      </c>
      <c r="F117" s="10"/>
      <c r="G117" s="43">
        <v>2016</v>
      </c>
      <c r="H117" s="29">
        <v>0</v>
      </c>
      <c r="I117" s="10"/>
      <c r="J117" s="43">
        <v>2016</v>
      </c>
      <c r="K117" s="19">
        <v>0</v>
      </c>
      <c r="L117" s="10"/>
      <c r="M117" s="43">
        <v>2016</v>
      </c>
      <c r="N117" s="19">
        <v>100</v>
      </c>
      <c r="O117" s="10"/>
      <c r="P117" s="43">
        <v>2016</v>
      </c>
      <c r="Q117" s="19">
        <v>50</v>
      </c>
      <c r="R117" s="10"/>
      <c r="S117" s="43">
        <v>2016</v>
      </c>
      <c r="T117" s="34">
        <v>0</v>
      </c>
      <c r="U117" s="10"/>
      <c r="V117" s="43">
        <v>2016</v>
      </c>
      <c r="W117" s="34">
        <v>100</v>
      </c>
      <c r="X117" s="11"/>
    </row>
    <row r="118" spans="1:81" ht="24.75" customHeight="1">
      <c r="A118" s="43">
        <v>2017</v>
      </c>
      <c r="B118" s="2">
        <f t="shared" si="17"/>
        <v>50</v>
      </c>
      <c r="C118" s="80"/>
      <c r="D118" s="43">
        <v>2017</v>
      </c>
      <c r="E118" s="29">
        <v>50</v>
      </c>
      <c r="F118" s="10"/>
      <c r="G118" s="43">
        <v>2017</v>
      </c>
      <c r="H118" s="29">
        <v>0</v>
      </c>
      <c r="I118" s="10"/>
      <c r="J118" s="43">
        <v>2017</v>
      </c>
      <c r="K118" s="19">
        <v>0</v>
      </c>
      <c r="L118" s="10"/>
      <c r="M118" s="43">
        <v>2017</v>
      </c>
      <c r="N118" s="19">
        <v>100</v>
      </c>
      <c r="O118" s="10"/>
      <c r="P118" s="43">
        <v>2017</v>
      </c>
      <c r="Q118" s="19">
        <v>50</v>
      </c>
      <c r="R118" s="10"/>
      <c r="S118" s="43">
        <v>2017</v>
      </c>
      <c r="T118" s="34">
        <v>0</v>
      </c>
      <c r="U118" s="10"/>
      <c r="V118" s="43">
        <v>2017</v>
      </c>
      <c r="W118" s="34">
        <v>100</v>
      </c>
      <c r="X118" s="11"/>
    </row>
    <row r="119" spans="1:81" ht="24.75" customHeight="1">
      <c r="A119" s="43">
        <v>2018</v>
      </c>
      <c r="B119" s="2">
        <f t="shared" si="17"/>
        <v>50</v>
      </c>
      <c r="C119" s="80"/>
      <c r="D119" s="43">
        <v>2018</v>
      </c>
      <c r="E119" s="29">
        <v>50</v>
      </c>
      <c r="F119" s="10"/>
      <c r="G119" s="43">
        <v>2018</v>
      </c>
      <c r="H119" s="29">
        <v>0</v>
      </c>
      <c r="I119" s="10"/>
      <c r="J119" s="43">
        <v>2018</v>
      </c>
      <c r="K119" s="19">
        <v>0</v>
      </c>
      <c r="L119" s="10"/>
      <c r="M119" s="43">
        <v>2018</v>
      </c>
      <c r="N119" s="19">
        <v>100</v>
      </c>
      <c r="O119" s="10"/>
      <c r="P119" s="43">
        <v>2018</v>
      </c>
      <c r="Q119" s="19">
        <v>50</v>
      </c>
      <c r="R119" s="10"/>
      <c r="S119" s="43">
        <v>2018</v>
      </c>
      <c r="T119" s="34">
        <v>0</v>
      </c>
      <c r="U119" s="10"/>
      <c r="V119" s="43">
        <v>2018</v>
      </c>
      <c r="W119" s="34">
        <v>100</v>
      </c>
      <c r="X119" s="11"/>
    </row>
    <row r="120" spans="1:81" ht="24.75" customHeight="1">
      <c r="A120" s="43">
        <v>2019</v>
      </c>
      <c r="B120" s="2">
        <f t="shared" si="17"/>
        <v>50</v>
      </c>
      <c r="C120" s="80"/>
      <c r="D120" s="43">
        <v>2019</v>
      </c>
      <c r="E120" s="29">
        <v>50</v>
      </c>
      <c r="F120" s="10"/>
      <c r="G120" s="43">
        <v>2019</v>
      </c>
      <c r="H120" s="29">
        <v>0</v>
      </c>
      <c r="I120" s="10"/>
      <c r="J120" s="43">
        <v>2019</v>
      </c>
      <c r="K120" s="19">
        <v>0</v>
      </c>
      <c r="L120" s="10"/>
      <c r="M120" s="43">
        <v>2019</v>
      </c>
      <c r="N120" s="19">
        <v>100</v>
      </c>
      <c r="O120" s="10"/>
      <c r="P120" s="43">
        <v>2019</v>
      </c>
      <c r="Q120" s="19">
        <v>50</v>
      </c>
      <c r="R120" s="10"/>
      <c r="S120" s="43">
        <v>2019</v>
      </c>
      <c r="T120" s="34">
        <v>0</v>
      </c>
      <c r="U120" s="10"/>
      <c r="V120" s="43">
        <v>2019</v>
      </c>
      <c r="W120" s="34">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 t="shared" ref="B129:B135" si="18">AVERAGE(E129,H129,K129,Z129)</f>
        <v>53.125</v>
      </c>
      <c r="C129" s="363"/>
      <c r="D129" s="350">
        <v>2007</v>
      </c>
      <c r="E129" s="29">
        <v>50</v>
      </c>
      <c r="F129" s="363" t="s">
        <v>5025</v>
      </c>
      <c r="G129" s="350">
        <v>2007</v>
      </c>
      <c r="H129" s="29">
        <v>0</v>
      </c>
      <c r="I129" s="363"/>
      <c r="J129" s="350">
        <v>2007</v>
      </c>
      <c r="K129" s="8">
        <f t="shared" ref="K129:K135" si="19">AVERAGE(N129,Q129,T129,W129)</f>
        <v>62.5</v>
      </c>
      <c r="L129" s="363"/>
      <c r="M129" s="350">
        <v>2007</v>
      </c>
      <c r="N129" s="29">
        <v>0</v>
      </c>
      <c r="O129" s="363"/>
      <c r="P129" s="350">
        <v>2007</v>
      </c>
      <c r="Q129" s="29">
        <v>100</v>
      </c>
      <c r="R129" s="363"/>
      <c r="S129" s="350">
        <v>2007</v>
      </c>
      <c r="T129" s="29">
        <v>100</v>
      </c>
      <c r="U129" s="363"/>
      <c r="V129" s="350">
        <v>2007</v>
      </c>
      <c r="W129" s="8">
        <v>50</v>
      </c>
      <c r="X129" s="363" t="s">
        <v>5026</v>
      </c>
      <c r="Y129" s="350">
        <v>2007</v>
      </c>
      <c r="Z129" s="422">
        <v>100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si="18"/>
        <v>53.125</v>
      </c>
      <c r="C130" s="363"/>
      <c r="D130" s="350">
        <v>2008</v>
      </c>
      <c r="E130" s="29">
        <v>50</v>
      </c>
      <c r="F130" s="363"/>
      <c r="G130" s="350">
        <v>2008</v>
      </c>
      <c r="H130" s="29">
        <v>0</v>
      </c>
      <c r="I130" s="363"/>
      <c r="J130" s="350">
        <v>2008</v>
      </c>
      <c r="K130" s="8">
        <f t="shared" si="19"/>
        <v>62.5</v>
      </c>
      <c r="L130" s="363"/>
      <c r="M130" s="350">
        <v>2008</v>
      </c>
      <c r="N130" s="29">
        <v>0</v>
      </c>
      <c r="O130" s="363"/>
      <c r="P130" s="350">
        <v>2008</v>
      </c>
      <c r="Q130" s="29">
        <v>100</v>
      </c>
      <c r="R130" s="363"/>
      <c r="S130" s="350">
        <v>2008</v>
      </c>
      <c r="T130" s="29">
        <v>100</v>
      </c>
      <c r="U130" s="363"/>
      <c r="V130" s="350">
        <v>2008</v>
      </c>
      <c r="W130" s="8">
        <v>50</v>
      </c>
      <c r="X130" s="363"/>
      <c r="Y130" s="350">
        <v>2008</v>
      </c>
      <c r="Z130" s="422">
        <v>100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18"/>
        <v>53.125</v>
      </c>
      <c r="C131" s="363"/>
      <c r="D131" s="350">
        <v>2009</v>
      </c>
      <c r="E131" s="29">
        <v>50</v>
      </c>
      <c r="F131" s="363"/>
      <c r="G131" s="350">
        <v>2009</v>
      </c>
      <c r="H131" s="29">
        <v>0</v>
      </c>
      <c r="I131" s="363"/>
      <c r="J131" s="350">
        <v>2009</v>
      </c>
      <c r="K131" s="8">
        <f t="shared" si="19"/>
        <v>62.5</v>
      </c>
      <c r="L131" s="363"/>
      <c r="M131" s="350">
        <v>2009</v>
      </c>
      <c r="N131" s="29">
        <v>0</v>
      </c>
      <c r="O131" s="363"/>
      <c r="P131" s="350">
        <v>2009</v>
      </c>
      <c r="Q131" s="29">
        <v>100</v>
      </c>
      <c r="R131" s="363"/>
      <c r="S131" s="350">
        <v>2009</v>
      </c>
      <c r="T131" s="29">
        <v>100</v>
      </c>
      <c r="U131" s="363"/>
      <c r="V131" s="350">
        <v>2009</v>
      </c>
      <c r="W131" s="8">
        <v>50</v>
      </c>
      <c r="X131" s="363"/>
      <c r="Y131" s="350">
        <v>2009</v>
      </c>
      <c r="Z131" s="422">
        <v>100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53.125</v>
      </c>
      <c r="C132" s="363"/>
      <c r="D132" s="350">
        <v>2010</v>
      </c>
      <c r="E132" s="29">
        <v>50</v>
      </c>
      <c r="F132" s="363"/>
      <c r="G132" s="350">
        <v>2010</v>
      </c>
      <c r="H132" s="29">
        <v>0</v>
      </c>
      <c r="I132" s="363"/>
      <c r="J132" s="350">
        <v>2010</v>
      </c>
      <c r="K132" s="8">
        <f t="shared" si="19"/>
        <v>62.5</v>
      </c>
      <c r="L132" s="363"/>
      <c r="M132" s="350">
        <v>2010</v>
      </c>
      <c r="N132" s="29">
        <v>0</v>
      </c>
      <c r="O132" s="363"/>
      <c r="P132" s="350">
        <v>2010</v>
      </c>
      <c r="Q132" s="29">
        <v>100</v>
      </c>
      <c r="R132" s="363"/>
      <c r="S132" s="350">
        <v>2010</v>
      </c>
      <c r="T132" s="29">
        <v>100</v>
      </c>
      <c r="U132" s="363"/>
      <c r="V132" s="350">
        <v>2010</v>
      </c>
      <c r="W132" s="8">
        <v>50</v>
      </c>
      <c r="X132" s="363"/>
      <c r="Y132" s="350">
        <v>2010</v>
      </c>
      <c r="Z132" s="422">
        <v>100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53.125</v>
      </c>
      <c r="C133" s="363"/>
      <c r="D133" s="350">
        <v>2011</v>
      </c>
      <c r="E133" s="29">
        <v>50</v>
      </c>
      <c r="F133" s="363"/>
      <c r="G133" s="350">
        <v>2011</v>
      </c>
      <c r="H133" s="29">
        <v>0</v>
      </c>
      <c r="I133" s="363"/>
      <c r="J133" s="350">
        <v>2011</v>
      </c>
      <c r="K133" s="8">
        <f t="shared" si="19"/>
        <v>62.5</v>
      </c>
      <c r="L133" s="363"/>
      <c r="M133" s="350">
        <v>2011</v>
      </c>
      <c r="N133" s="29">
        <v>0</v>
      </c>
      <c r="O133" s="363"/>
      <c r="P133" s="350">
        <v>2011</v>
      </c>
      <c r="Q133" s="29">
        <v>100</v>
      </c>
      <c r="R133" s="363"/>
      <c r="S133" s="350">
        <v>2011</v>
      </c>
      <c r="T133" s="29">
        <v>100</v>
      </c>
      <c r="U133" s="363"/>
      <c r="V133" s="350">
        <v>2011</v>
      </c>
      <c r="W133" s="8">
        <v>50</v>
      </c>
      <c r="X133" s="363"/>
      <c r="Y133" s="350">
        <v>2011</v>
      </c>
      <c r="Z133" s="422">
        <v>100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53.125</v>
      </c>
      <c r="C134" s="363"/>
      <c r="D134" s="350">
        <v>2012</v>
      </c>
      <c r="E134" s="29">
        <v>50</v>
      </c>
      <c r="F134" s="363"/>
      <c r="G134" s="350">
        <v>2012</v>
      </c>
      <c r="H134" s="29">
        <v>0</v>
      </c>
      <c r="I134" s="363"/>
      <c r="J134" s="350">
        <v>2012</v>
      </c>
      <c r="K134" s="8">
        <f t="shared" si="19"/>
        <v>62.5</v>
      </c>
      <c r="L134" s="363"/>
      <c r="M134" s="350">
        <v>2012</v>
      </c>
      <c r="N134" s="29">
        <v>0</v>
      </c>
      <c r="O134" s="363"/>
      <c r="P134" s="350">
        <v>2012</v>
      </c>
      <c r="Q134" s="29">
        <v>100</v>
      </c>
      <c r="R134" s="363"/>
      <c r="S134" s="350">
        <v>2012</v>
      </c>
      <c r="T134" s="29">
        <v>100</v>
      </c>
      <c r="U134" s="363"/>
      <c r="V134" s="350">
        <v>2012</v>
      </c>
      <c r="W134" s="8">
        <v>50</v>
      </c>
      <c r="X134" s="363"/>
      <c r="Y134" s="350">
        <v>2012</v>
      </c>
      <c r="Z134" s="422">
        <v>100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53.125</v>
      </c>
      <c r="C135" s="363"/>
      <c r="D135" s="350">
        <v>2013</v>
      </c>
      <c r="E135" s="29">
        <v>50</v>
      </c>
      <c r="F135" s="363"/>
      <c r="G135" s="350">
        <v>2013</v>
      </c>
      <c r="H135" s="29">
        <v>0</v>
      </c>
      <c r="I135" s="363"/>
      <c r="J135" s="350">
        <v>2013</v>
      </c>
      <c r="K135" s="8">
        <f t="shared" si="19"/>
        <v>62.5</v>
      </c>
      <c r="L135" s="363"/>
      <c r="M135" s="350">
        <v>2013</v>
      </c>
      <c r="N135" s="29">
        <v>0</v>
      </c>
      <c r="O135" s="363"/>
      <c r="P135" s="350">
        <v>2013</v>
      </c>
      <c r="Q135" s="29">
        <v>100</v>
      </c>
      <c r="R135" s="363"/>
      <c r="S135" s="350">
        <v>2013</v>
      </c>
      <c r="T135" s="29">
        <v>100</v>
      </c>
      <c r="U135" s="363"/>
      <c r="V135" s="350">
        <v>2013</v>
      </c>
      <c r="W135" s="8">
        <v>50</v>
      </c>
      <c r="X135" s="363"/>
      <c r="Y135" s="350">
        <v>2013</v>
      </c>
      <c r="Z135" s="422">
        <v>100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53.125</v>
      </c>
      <c r="C136" s="80"/>
      <c r="D136" s="43">
        <v>2014</v>
      </c>
      <c r="E136" s="29">
        <v>50</v>
      </c>
      <c r="F136" s="10" t="s">
        <v>1949</v>
      </c>
      <c r="G136" s="43">
        <v>2014</v>
      </c>
      <c r="H136" s="29">
        <v>0</v>
      </c>
      <c r="I136" s="82" t="s">
        <v>1948</v>
      </c>
      <c r="J136" s="43">
        <v>2014</v>
      </c>
      <c r="K136" s="8">
        <f t="shared" ref="K136:K141" si="21">AVERAGE(N136,Q136,T136,W136)</f>
        <v>62.5</v>
      </c>
      <c r="L136" s="19"/>
      <c r="M136" s="43">
        <v>2014</v>
      </c>
      <c r="N136" s="29">
        <v>0</v>
      </c>
      <c r="O136" s="82" t="s">
        <v>1947</v>
      </c>
      <c r="P136" s="43">
        <v>2014</v>
      </c>
      <c r="Q136" s="29">
        <v>100</v>
      </c>
      <c r="R136" s="93" t="s">
        <v>1946</v>
      </c>
      <c r="S136" s="43">
        <v>2014</v>
      </c>
      <c r="T136" s="34">
        <v>100</v>
      </c>
      <c r="U136" s="94" t="s">
        <v>1945</v>
      </c>
      <c r="V136" s="43">
        <v>2014</v>
      </c>
      <c r="W136" s="8">
        <v>50</v>
      </c>
      <c r="X136" s="95" t="s">
        <v>1944</v>
      </c>
      <c r="Y136" s="350">
        <v>2014</v>
      </c>
      <c r="Z136" s="19">
        <v>100</v>
      </c>
      <c r="AA136" s="11" t="s">
        <v>4451</v>
      </c>
    </row>
    <row r="137" spans="1:81" ht="24.75" customHeight="1">
      <c r="A137" s="43">
        <v>2015</v>
      </c>
      <c r="B137" s="2">
        <f t="shared" si="20"/>
        <v>53.125</v>
      </c>
      <c r="C137" s="80"/>
      <c r="D137" s="43">
        <v>2015</v>
      </c>
      <c r="E137" s="29">
        <v>50</v>
      </c>
      <c r="F137" s="10"/>
      <c r="G137" s="43">
        <v>2015</v>
      </c>
      <c r="H137" s="29">
        <v>0</v>
      </c>
      <c r="I137" s="10"/>
      <c r="J137" s="43">
        <v>2015</v>
      </c>
      <c r="K137" s="8">
        <f t="shared" si="21"/>
        <v>62.5</v>
      </c>
      <c r="L137" s="19"/>
      <c r="M137" s="43">
        <v>2015</v>
      </c>
      <c r="N137" s="29">
        <v>0</v>
      </c>
      <c r="O137" s="10"/>
      <c r="P137" s="43">
        <v>2015</v>
      </c>
      <c r="Q137" s="29">
        <v>100</v>
      </c>
      <c r="R137" s="10"/>
      <c r="S137" s="43">
        <v>2015</v>
      </c>
      <c r="T137" s="33">
        <v>100</v>
      </c>
      <c r="U137" s="10" t="s">
        <v>1943</v>
      </c>
      <c r="V137" s="43">
        <v>2015</v>
      </c>
      <c r="W137" s="19">
        <v>50</v>
      </c>
      <c r="X137" s="10" t="s">
        <v>1942</v>
      </c>
      <c r="Y137" s="350">
        <v>2015</v>
      </c>
      <c r="Z137" s="19">
        <v>100</v>
      </c>
      <c r="AA137" s="11"/>
    </row>
    <row r="138" spans="1:81" ht="24.75" customHeight="1">
      <c r="A138" s="43">
        <v>2016</v>
      </c>
      <c r="B138" s="2">
        <f t="shared" si="20"/>
        <v>53.125</v>
      </c>
      <c r="C138" s="80"/>
      <c r="D138" s="43">
        <v>2016</v>
      </c>
      <c r="E138" s="29">
        <v>50</v>
      </c>
      <c r="F138" s="10"/>
      <c r="G138" s="43">
        <v>2016</v>
      </c>
      <c r="H138" s="29">
        <v>0</v>
      </c>
      <c r="I138" s="10"/>
      <c r="J138" s="43">
        <v>2016</v>
      </c>
      <c r="K138" s="8">
        <f t="shared" si="21"/>
        <v>62.5</v>
      </c>
      <c r="L138" s="19"/>
      <c r="M138" s="43">
        <v>2016</v>
      </c>
      <c r="N138" s="29">
        <v>0</v>
      </c>
      <c r="O138" s="10"/>
      <c r="P138" s="43">
        <v>2016</v>
      </c>
      <c r="Q138" s="29">
        <v>100</v>
      </c>
      <c r="R138" s="10"/>
      <c r="S138" s="43">
        <v>2016</v>
      </c>
      <c r="T138" s="33">
        <v>100</v>
      </c>
      <c r="U138" s="10"/>
      <c r="V138" s="43">
        <v>2016</v>
      </c>
      <c r="W138" s="19">
        <v>50</v>
      </c>
      <c r="X138" s="10"/>
      <c r="Y138" s="350">
        <v>2016</v>
      </c>
      <c r="Z138" s="19">
        <v>100</v>
      </c>
      <c r="AA138" s="11"/>
    </row>
    <row r="139" spans="1:81" ht="24.75" customHeight="1">
      <c r="A139" s="43">
        <v>2017</v>
      </c>
      <c r="B139" s="2">
        <f t="shared" si="20"/>
        <v>53.125</v>
      </c>
      <c r="C139" s="80"/>
      <c r="D139" s="43">
        <v>2017</v>
      </c>
      <c r="E139" s="29">
        <v>50</v>
      </c>
      <c r="F139" s="10"/>
      <c r="G139" s="43">
        <v>2017</v>
      </c>
      <c r="H139" s="29">
        <v>0</v>
      </c>
      <c r="I139" s="10"/>
      <c r="J139" s="43">
        <v>2017</v>
      </c>
      <c r="K139" s="8">
        <f t="shared" si="21"/>
        <v>62.5</v>
      </c>
      <c r="L139" s="19"/>
      <c r="M139" s="43">
        <v>2017</v>
      </c>
      <c r="N139" s="29">
        <v>0</v>
      </c>
      <c r="O139" s="10"/>
      <c r="P139" s="43">
        <v>2017</v>
      </c>
      <c r="Q139" s="29">
        <v>100</v>
      </c>
      <c r="R139" s="10"/>
      <c r="S139" s="43">
        <v>2017</v>
      </c>
      <c r="T139" s="33">
        <v>100</v>
      </c>
      <c r="U139" s="10"/>
      <c r="V139" s="43">
        <v>2017</v>
      </c>
      <c r="W139" s="19">
        <v>50</v>
      </c>
      <c r="X139" s="10"/>
      <c r="Y139" s="350">
        <v>2017</v>
      </c>
      <c r="Z139" s="19">
        <v>100</v>
      </c>
      <c r="AA139" s="11"/>
    </row>
    <row r="140" spans="1:81" ht="24.75" customHeight="1">
      <c r="A140" s="43">
        <v>2018</v>
      </c>
      <c r="B140" s="2">
        <f t="shared" si="20"/>
        <v>53.125</v>
      </c>
      <c r="C140" s="80"/>
      <c r="D140" s="43">
        <v>2018</v>
      </c>
      <c r="E140" s="29">
        <v>50</v>
      </c>
      <c r="F140" s="10"/>
      <c r="G140" s="43">
        <v>2018</v>
      </c>
      <c r="H140" s="29">
        <v>0</v>
      </c>
      <c r="I140" s="10"/>
      <c r="J140" s="43">
        <v>2018</v>
      </c>
      <c r="K140" s="8">
        <f t="shared" si="21"/>
        <v>62.5</v>
      </c>
      <c r="L140" s="19"/>
      <c r="M140" s="43">
        <v>2018</v>
      </c>
      <c r="N140" s="29">
        <v>0</v>
      </c>
      <c r="O140" s="10"/>
      <c r="P140" s="43">
        <v>2018</v>
      </c>
      <c r="Q140" s="29">
        <v>100</v>
      </c>
      <c r="R140" s="10"/>
      <c r="S140" s="43">
        <v>2018</v>
      </c>
      <c r="T140" s="33">
        <v>100</v>
      </c>
      <c r="U140" s="10"/>
      <c r="V140" s="43">
        <v>2018</v>
      </c>
      <c r="W140" s="19">
        <v>50</v>
      </c>
      <c r="X140" s="10"/>
      <c r="Y140" s="350">
        <v>2018</v>
      </c>
      <c r="Z140" s="19">
        <v>100</v>
      </c>
      <c r="AA140" s="11"/>
    </row>
    <row r="141" spans="1:81" ht="24.75" customHeight="1">
      <c r="A141" s="43">
        <v>2019</v>
      </c>
      <c r="B141" s="2">
        <f t="shared" si="20"/>
        <v>53.125</v>
      </c>
      <c r="C141" s="80"/>
      <c r="D141" s="43">
        <v>2019</v>
      </c>
      <c r="E141" s="29">
        <v>50</v>
      </c>
      <c r="F141" s="10"/>
      <c r="G141" s="43">
        <v>2019</v>
      </c>
      <c r="H141" s="29">
        <v>0</v>
      </c>
      <c r="I141" s="10"/>
      <c r="J141" s="43">
        <v>2019</v>
      </c>
      <c r="K141" s="8">
        <f t="shared" si="21"/>
        <v>62.5</v>
      </c>
      <c r="L141" s="19"/>
      <c r="M141" s="43">
        <v>2019</v>
      </c>
      <c r="N141" s="29">
        <v>0</v>
      </c>
      <c r="O141" s="10"/>
      <c r="P141" s="43">
        <v>2019</v>
      </c>
      <c r="Q141" s="29">
        <v>100</v>
      </c>
      <c r="R141" s="10"/>
      <c r="S141" s="43">
        <v>2019</v>
      </c>
      <c r="T141" s="33">
        <v>100</v>
      </c>
      <c r="U141" s="10"/>
      <c r="V141" s="43">
        <v>2019</v>
      </c>
      <c r="W141" s="19">
        <v>50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1941</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119</v>
      </c>
      <c r="AA147" s="580"/>
      <c r="AB147" s="350" t="s">
        <v>81</v>
      </c>
      <c r="AC147" s="580" t="s">
        <v>1940</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f t="shared" ref="B150:B156" si="22">AVERAGE(E150,H150, W150,((Z150+AC150+AF150)/3))</f>
        <v>61.833333333333329</v>
      </c>
      <c r="C150" s="363"/>
      <c r="D150" s="350">
        <v>2007</v>
      </c>
      <c r="E150" s="34">
        <v>50</v>
      </c>
      <c r="F150" s="363"/>
      <c r="G150" s="350">
        <v>2007</v>
      </c>
      <c r="H150" s="8">
        <f t="shared" ref="H150:H156" si="23">AVERAGE(K150,N150,Q150,T150)</f>
        <v>50</v>
      </c>
      <c r="I150" s="363"/>
      <c r="J150" s="350">
        <v>2007</v>
      </c>
      <c r="K150" s="34">
        <v>50</v>
      </c>
      <c r="L150" s="363"/>
      <c r="M150" s="350">
        <v>2007</v>
      </c>
      <c r="N150" s="34">
        <v>50</v>
      </c>
      <c r="O150" s="363"/>
      <c r="P150" s="350">
        <v>2007</v>
      </c>
      <c r="Q150" s="34">
        <v>50</v>
      </c>
      <c r="R150" s="363"/>
      <c r="S150" s="350">
        <v>2007</v>
      </c>
      <c r="T150" s="34">
        <v>50</v>
      </c>
      <c r="U150" s="363"/>
      <c r="V150" s="350">
        <v>2007</v>
      </c>
      <c r="W150" s="422">
        <v>75</v>
      </c>
      <c r="X150" s="363" t="s">
        <v>5027</v>
      </c>
      <c r="Y150" s="350">
        <v>2007</v>
      </c>
      <c r="Z150" s="34">
        <v>100</v>
      </c>
      <c r="AA150" s="363"/>
      <c r="AB150" s="350">
        <v>2007</v>
      </c>
      <c r="AC150" s="422">
        <v>67</v>
      </c>
      <c r="AD150" s="363"/>
      <c r="AE150" s="350">
        <v>2007</v>
      </c>
      <c r="AF150" s="34">
        <v>50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f t="shared" si="22"/>
        <v>61.833333333333329</v>
      </c>
      <c r="C151" s="363"/>
      <c r="D151" s="350">
        <v>2008</v>
      </c>
      <c r="E151" s="34">
        <v>50</v>
      </c>
      <c r="F151" s="363"/>
      <c r="G151" s="350">
        <v>2008</v>
      </c>
      <c r="H151" s="8">
        <f t="shared" si="23"/>
        <v>50</v>
      </c>
      <c r="I151" s="363"/>
      <c r="J151" s="350">
        <v>2008</v>
      </c>
      <c r="K151" s="34">
        <v>50</v>
      </c>
      <c r="L151" s="363"/>
      <c r="M151" s="350">
        <v>2008</v>
      </c>
      <c r="N151" s="34">
        <v>50</v>
      </c>
      <c r="O151" s="363"/>
      <c r="P151" s="350">
        <v>2008</v>
      </c>
      <c r="Q151" s="34">
        <v>50</v>
      </c>
      <c r="R151" s="363"/>
      <c r="S151" s="350">
        <v>2008</v>
      </c>
      <c r="T151" s="34">
        <v>50</v>
      </c>
      <c r="U151" s="363"/>
      <c r="V151" s="350">
        <v>2008</v>
      </c>
      <c r="W151" s="422">
        <v>75</v>
      </c>
      <c r="X151" s="363"/>
      <c r="Y151" s="350">
        <v>2008</v>
      </c>
      <c r="Z151" s="34">
        <v>100</v>
      </c>
      <c r="AA151" s="363"/>
      <c r="AB151" s="350">
        <v>2008</v>
      </c>
      <c r="AC151" s="422">
        <v>67</v>
      </c>
      <c r="AD151" s="363"/>
      <c r="AE151" s="350">
        <v>2008</v>
      </c>
      <c r="AF151" s="34">
        <v>50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f t="shared" si="22"/>
        <v>61.833333333333329</v>
      </c>
      <c r="C152" s="363"/>
      <c r="D152" s="350">
        <v>2009</v>
      </c>
      <c r="E152" s="34">
        <v>50</v>
      </c>
      <c r="F152" s="363"/>
      <c r="G152" s="350">
        <v>2009</v>
      </c>
      <c r="H152" s="8">
        <f t="shared" si="23"/>
        <v>50</v>
      </c>
      <c r="I152" s="363"/>
      <c r="J152" s="350">
        <v>2009</v>
      </c>
      <c r="K152" s="34">
        <v>50</v>
      </c>
      <c r="L152" s="363"/>
      <c r="M152" s="350">
        <v>2009</v>
      </c>
      <c r="N152" s="34">
        <v>50</v>
      </c>
      <c r="O152" s="363"/>
      <c r="P152" s="350">
        <v>2009</v>
      </c>
      <c r="Q152" s="34">
        <v>50</v>
      </c>
      <c r="R152" s="363"/>
      <c r="S152" s="350">
        <v>2009</v>
      </c>
      <c r="T152" s="34">
        <v>50</v>
      </c>
      <c r="U152" s="363"/>
      <c r="V152" s="350">
        <v>2009</v>
      </c>
      <c r="W152" s="422">
        <v>75</v>
      </c>
      <c r="X152" s="363"/>
      <c r="Y152" s="350">
        <v>2009</v>
      </c>
      <c r="Z152" s="34">
        <v>100</v>
      </c>
      <c r="AA152" s="363"/>
      <c r="AB152" s="350">
        <v>2009</v>
      </c>
      <c r="AC152" s="422">
        <v>67</v>
      </c>
      <c r="AD152" s="363"/>
      <c r="AE152" s="350">
        <v>2009</v>
      </c>
      <c r="AF152" s="34">
        <v>50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61.833333333333329</v>
      </c>
      <c r="C153" s="363"/>
      <c r="D153" s="350">
        <v>2010</v>
      </c>
      <c r="E153" s="34">
        <v>50</v>
      </c>
      <c r="F153" s="363"/>
      <c r="G153" s="350">
        <v>2010</v>
      </c>
      <c r="H153" s="8">
        <f t="shared" si="23"/>
        <v>50</v>
      </c>
      <c r="I153" s="363"/>
      <c r="J153" s="350">
        <v>2010</v>
      </c>
      <c r="K153" s="34">
        <v>50</v>
      </c>
      <c r="L153" s="363"/>
      <c r="M153" s="350">
        <v>2010</v>
      </c>
      <c r="N153" s="34">
        <v>50</v>
      </c>
      <c r="O153" s="363"/>
      <c r="P153" s="350">
        <v>2010</v>
      </c>
      <c r="Q153" s="34">
        <v>50</v>
      </c>
      <c r="R153" s="363"/>
      <c r="S153" s="350">
        <v>2010</v>
      </c>
      <c r="T153" s="34">
        <v>50</v>
      </c>
      <c r="U153" s="363"/>
      <c r="V153" s="350">
        <v>2010</v>
      </c>
      <c r="W153" s="422">
        <v>75</v>
      </c>
      <c r="X153" s="363"/>
      <c r="Y153" s="350">
        <v>2010</v>
      </c>
      <c r="Z153" s="34">
        <v>100</v>
      </c>
      <c r="AA153" s="363"/>
      <c r="AB153" s="350">
        <v>2010</v>
      </c>
      <c r="AC153" s="422">
        <v>67</v>
      </c>
      <c r="AD153" s="363"/>
      <c r="AE153" s="350">
        <v>2010</v>
      </c>
      <c r="AF153" s="34">
        <v>50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61.833333333333329</v>
      </c>
      <c r="C154" s="363"/>
      <c r="D154" s="350">
        <v>2011</v>
      </c>
      <c r="E154" s="34">
        <v>50</v>
      </c>
      <c r="F154" s="363"/>
      <c r="G154" s="350">
        <v>2011</v>
      </c>
      <c r="H154" s="8">
        <f t="shared" si="23"/>
        <v>50</v>
      </c>
      <c r="I154" s="363"/>
      <c r="J154" s="350">
        <v>2011</v>
      </c>
      <c r="K154" s="34">
        <v>50</v>
      </c>
      <c r="L154" s="363"/>
      <c r="M154" s="350">
        <v>2011</v>
      </c>
      <c r="N154" s="34">
        <v>50</v>
      </c>
      <c r="O154" s="363"/>
      <c r="P154" s="350">
        <v>2011</v>
      </c>
      <c r="Q154" s="34">
        <v>50</v>
      </c>
      <c r="R154" s="363"/>
      <c r="S154" s="350">
        <v>2011</v>
      </c>
      <c r="T154" s="34">
        <v>50</v>
      </c>
      <c r="U154" s="363"/>
      <c r="V154" s="350">
        <v>2011</v>
      </c>
      <c r="W154" s="422">
        <v>75</v>
      </c>
      <c r="X154" s="363"/>
      <c r="Y154" s="350">
        <v>2011</v>
      </c>
      <c r="Z154" s="34">
        <v>100</v>
      </c>
      <c r="AA154" s="363"/>
      <c r="AB154" s="350">
        <v>2011</v>
      </c>
      <c r="AC154" s="422">
        <v>67</v>
      </c>
      <c r="AD154" s="363"/>
      <c r="AE154" s="350">
        <v>2011</v>
      </c>
      <c r="AF154" s="34">
        <v>50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61.833333333333329</v>
      </c>
      <c r="C155" s="363"/>
      <c r="D155" s="350">
        <v>2012</v>
      </c>
      <c r="E155" s="34">
        <v>50</v>
      </c>
      <c r="F155" s="363"/>
      <c r="G155" s="350">
        <v>2012</v>
      </c>
      <c r="H155" s="8">
        <f t="shared" si="23"/>
        <v>50</v>
      </c>
      <c r="I155" s="363"/>
      <c r="J155" s="350">
        <v>2012</v>
      </c>
      <c r="K155" s="34">
        <v>50</v>
      </c>
      <c r="L155" s="363"/>
      <c r="M155" s="350">
        <v>2012</v>
      </c>
      <c r="N155" s="34">
        <v>50</v>
      </c>
      <c r="O155" s="363"/>
      <c r="P155" s="350">
        <v>2012</v>
      </c>
      <c r="Q155" s="34">
        <v>50</v>
      </c>
      <c r="R155" s="363"/>
      <c r="S155" s="350">
        <v>2012</v>
      </c>
      <c r="T155" s="34">
        <v>50</v>
      </c>
      <c r="U155" s="363"/>
      <c r="V155" s="350">
        <v>2012</v>
      </c>
      <c r="W155" s="422">
        <v>75</v>
      </c>
      <c r="X155" s="363"/>
      <c r="Y155" s="350">
        <v>2012</v>
      </c>
      <c r="Z155" s="34">
        <v>100</v>
      </c>
      <c r="AA155" s="363"/>
      <c r="AB155" s="350">
        <v>2012</v>
      </c>
      <c r="AC155" s="422">
        <v>67</v>
      </c>
      <c r="AD155" s="363"/>
      <c r="AE155" s="350">
        <v>2012</v>
      </c>
      <c r="AF155" s="34">
        <v>50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61.833333333333329</v>
      </c>
      <c r="C156" s="363"/>
      <c r="D156" s="350">
        <v>2013</v>
      </c>
      <c r="E156" s="34">
        <v>50</v>
      </c>
      <c r="F156" s="363"/>
      <c r="G156" s="350">
        <v>2013</v>
      </c>
      <c r="H156" s="8">
        <f t="shared" si="23"/>
        <v>50</v>
      </c>
      <c r="I156" s="363"/>
      <c r="J156" s="350">
        <v>2013</v>
      </c>
      <c r="K156" s="34">
        <v>50</v>
      </c>
      <c r="L156" s="363"/>
      <c r="M156" s="350">
        <v>2013</v>
      </c>
      <c r="N156" s="34">
        <v>50</v>
      </c>
      <c r="O156" s="363"/>
      <c r="P156" s="350">
        <v>2013</v>
      </c>
      <c r="Q156" s="34">
        <v>50</v>
      </c>
      <c r="R156" s="363"/>
      <c r="S156" s="350">
        <v>2013</v>
      </c>
      <c r="T156" s="34">
        <v>50</v>
      </c>
      <c r="U156" s="363"/>
      <c r="V156" s="350">
        <v>2013</v>
      </c>
      <c r="W156" s="422">
        <v>75</v>
      </c>
      <c r="X156" s="363"/>
      <c r="Y156" s="350">
        <v>2013</v>
      </c>
      <c r="Z156" s="34">
        <v>100</v>
      </c>
      <c r="AA156" s="363"/>
      <c r="AB156" s="350">
        <v>2013</v>
      </c>
      <c r="AC156" s="422">
        <v>67</v>
      </c>
      <c r="AD156" s="363"/>
      <c r="AE156" s="350">
        <v>2013</v>
      </c>
      <c r="AF156" s="34">
        <v>50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61.833333333333329</v>
      </c>
      <c r="C157" s="80"/>
      <c r="D157" s="43">
        <v>2014</v>
      </c>
      <c r="E157" s="34">
        <v>50</v>
      </c>
      <c r="F157" s="82" t="s">
        <v>1937</v>
      </c>
      <c r="G157" s="43">
        <v>2014</v>
      </c>
      <c r="H157" s="8">
        <f t="shared" ref="H157:H162" si="25">AVERAGE(K157,N157,Q157,T157)</f>
        <v>50</v>
      </c>
      <c r="I157" s="19"/>
      <c r="J157" s="43">
        <v>2014</v>
      </c>
      <c r="K157" s="34">
        <v>50</v>
      </c>
      <c r="L157" s="96" t="s">
        <v>1939</v>
      </c>
      <c r="M157" s="43">
        <v>2014</v>
      </c>
      <c r="N157" s="34">
        <v>50</v>
      </c>
      <c r="O157" s="10"/>
      <c r="P157" s="43">
        <v>2014</v>
      </c>
      <c r="Q157" s="34">
        <v>50</v>
      </c>
      <c r="R157" s="10" t="s">
        <v>1938</v>
      </c>
      <c r="S157" s="43">
        <v>2014</v>
      </c>
      <c r="T157" s="34">
        <v>50</v>
      </c>
      <c r="U157" s="10"/>
      <c r="V157" s="43">
        <v>2014</v>
      </c>
      <c r="W157" s="19">
        <v>75</v>
      </c>
      <c r="X157" s="10" t="s">
        <v>4452</v>
      </c>
      <c r="Y157" s="350">
        <v>2014</v>
      </c>
      <c r="Z157" s="34">
        <v>100</v>
      </c>
      <c r="AA157" s="82" t="s">
        <v>1937</v>
      </c>
      <c r="AB157" s="350">
        <v>2014</v>
      </c>
      <c r="AC157" s="19">
        <v>67</v>
      </c>
      <c r="AD157" s="10" t="s">
        <v>1936</v>
      </c>
      <c r="AE157" s="350">
        <v>2014</v>
      </c>
      <c r="AF157" s="34">
        <v>50</v>
      </c>
      <c r="AG157" s="97" t="s">
        <v>1935</v>
      </c>
    </row>
    <row r="158" spans="1:81" ht="24.75" customHeight="1">
      <c r="A158" s="43">
        <v>2015</v>
      </c>
      <c r="B158" s="2">
        <f t="shared" si="24"/>
        <v>61.833333333333329</v>
      </c>
      <c r="C158" s="80"/>
      <c r="D158" s="43">
        <v>2015</v>
      </c>
      <c r="E158" s="33">
        <v>50</v>
      </c>
      <c r="F158" s="10" t="s">
        <v>1934</v>
      </c>
      <c r="G158" s="43">
        <v>2015</v>
      </c>
      <c r="H158" s="8">
        <f t="shared" si="25"/>
        <v>50</v>
      </c>
      <c r="I158" s="19"/>
      <c r="J158" s="43">
        <v>2015</v>
      </c>
      <c r="K158" s="33">
        <v>50</v>
      </c>
      <c r="L158" s="10" t="s">
        <v>1933</v>
      </c>
      <c r="M158" s="43">
        <v>2015</v>
      </c>
      <c r="N158" s="33">
        <v>50</v>
      </c>
      <c r="O158" s="10" t="s">
        <v>1932</v>
      </c>
      <c r="P158" s="43">
        <v>2015</v>
      </c>
      <c r="Q158" s="33">
        <v>50</v>
      </c>
      <c r="R158" s="10" t="s">
        <v>1931</v>
      </c>
      <c r="S158" s="43">
        <v>2015</v>
      </c>
      <c r="T158" s="33">
        <v>50</v>
      </c>
      <c r="U158" s="10" t="s">
        <v>1930</v>
      </c>
      <c r="V158" s="43">
        <v>2015</v>
      </c>
      <c r="W158" s="19">
        <v>75</v>
      </c>
      <c r="X158" s="10"/>
      <c r="Y158" s="350">
        <v>2015</v>
      </c>
      <c r="Z158" s="19">
        <v>100</v>
      </c>
      <c r="AA158" s="10"/>
      <c r="AB158" s="350">
        <v>2015</v>
      </c>
      <c r="AC158" s="19">
        <v>67</v>
      </c>
      <c r="AD158" s="10"/>
      <c r="AE158" s="350">
        <v>2015</v>
      </c>
      <c r="AF158" s="34">
        <v>50</v>
      </c>
      <c r="AG158" s="11"/>
    </row>
    <row r="159" spans="1:81" ht="24.75" customHeight="1">
      <c r="A159" s="43">
        <v>2016</v>
      </c>
      <c r="B159" s="2">
        <f t="shared" si="24"/>
        <v>61.833333333333329</v>
      </c>
      <c r="C159" s="80"/>
      <c r="D159" s="43">
        <v>2016</v>
      </c>
      <c r="E159" s="33">
        <v>50</v>
      </c>
      <c r="F159" s="10"/>
      <c r="G159" s="43">
        <v>2016</v>
      </c>
      <c r="H159" s="8">
        <f t="shared" si="25"/>
        <v>50</v>
      </c>
      <c r="I159" s="19"/>
      <c r="J159" s="43">
        <v>2016</v>
      </c>
      <c r="K159" s="33">
        <v>50</v>
      </c>
      <c r="L159" s="10"/>
      <c r="M159" s="43">
        <v>2016</v>
      </c>
      <c r="N159" s="33">
        <v>50</v>
      </c>
      <c r="O159" s="10"/>
      <c r="P159" s="43">
        <v>2016</v>
      </c>
      <c r="Q159" s="33">
        <v>50</v>
      </c>
      <c r="R159" s="10"/>
      <c r="S159" s="43">
        <v>2016</v>
      </c>
      <c r="T159" s="33">
        <v>50</v>
      </c>
      <c r="U159" s="10"/>
      <c r="V159" s="43">
        <v>2016</v>
      </c>
      <c r="W159" s="19">
        <v>75</v>
      </c>
      <c r="X159" s="10"/>
      <c r="Y159" s="350">
        <v>2016</v>
      </c>
      <c r="Z159" s="19">
        <v>100</v>
      </c>
      <c r="AA159" s="10"/>
      <c r="AB159" s="350">
        <v>2016</v>
      </c>
      <c r="AC159" s="19">
        <v>67</v>
      </c>
      <c r="AD159" s="10"/>
      <c r="AE159" s="350">
        <v>2016</v>
      </c>
      <c r="AF159" s="34">
        <v>50</v>
      </c>
      <c r="AG159" s="11"/>
    </row>
    <row r="160" spans="1:81" ht="24.75" customHeight="1">
      <c r="A160" s="43">
        <v>2017</v>
      </c>
      <c r="B160" s="2">
        <f t="shared" si="24"/>
        <v>61.833333333333329</v>
      </c>
      <c r="C160" s="80"/>
      <c r="D160" s="43">
        <v>2017</v>
      </c>
      <c r="E160" s="33">
        <v>50</v>
      </c>
      <c r="F160" s="10"/>
      <c r="G160" s="43">
        <v>2017</v>
      </c>
      <c r="H160" s="8">
        <f t="shared" si="25"/>
        <v>50</v>
      </c>
      <c r="I160" s="19"/>
      <c r="J160" s="43">
        <v>2017</v>
      </c>
      <c r="K160" s="33">
        <v>50</v>
      </c>
      <c r="L160" s="10"/>
      <c r="M160" s="43">
        <v>2017</v>
      </c>
      <c r="N160" s="33">
        <v>50</v>
      </c>
      <c r="O160" s="10"/>
      <c r="P160" s="43">
        <v>2017</v>
      </c>
      <c r="Q160" s="33">
        <v>50</v>
      </c>
      <c r="R160" s="10"/>
      <c r="S160" s="43">
        <v>2017</v>
      </c>
      <c r="T160" s="33">
        <v>50</v>
      </c>
      <c r="U160" s="10"/>
      <c r="V160" s="43">
        <v>2017</v>
      </c>
      <c r="W160" s="19">
        <v>75</v>
      </c>
      <c r="X160" s="10"/>
      <c r="Y160" s="350">
        <v>2017</v>
      </c>
      <c r="Z160" s="19">
        <v>100</v>
      </c>
      <c r="AA160" s="10"/>
      <c r="AB160" s="350">
        <v>2017</v>
      </c>
      <c r="AC160" s="19">
        <v>67</v>
      </c>
      <c r="AD160" s="10"/>
      <c r="AE160" s="350">
        <v>2017</v>
      </c>
      <c r="AF160" s="34">
        <v>50</v>
      </c>
      <c r="AG160" s="11"/>
    </row>
    <row r="161" spans="1:41" ht="24.75" customHeight="1">
      <c r="A161" s="43">
        <v>2018</v>
      </c>
      <c r="B161" s="2">
        <f t="shared" si="24"/>
        <v>61.833333333333329</v>
      </c>
      <c r="C161" s="80"/>
      <c r="D161" s="43">
        <v>2018</v>
      </c>
      <c r="E161" s="33">
        <v>50</v>
      </c>
      <c r="F161" s="10"/>
      <c r="G161" s="43">
        <v>2018</v>
      </c>
      <c r="H161" s="8">
        <f t="shared" si="25"/>
        <v>50</v>
      </c>
      <c r="I161" s="19"/>
      <c r="J161" s="43">
        <v>2018</v>
      </c>
      <c r="K161" s="33">
        <v>50</v>
      </c>
      <c r="L161" s="10"/>
      <c r="M161" s="43">
        <v>2018</v>
      </c>
      <c r="N161" s="33">
        <v>50</v>
      </c>
      <c r="O161" s="10"/>
      <c r="P161" s="43">
        <v>2018</v>
      </c>
      <c r="Q161" s="33">
        <v>50</v>
      </c>
      <c r="R161" s="10"/>
      <c r="S161" s="43">
        <v>2018</v>
      </c>
      <c r="T161" s="33">
        <v>50</v>
      </c>
      <c r="U161" s="10"/>
      <c r="V161" s="43">
        <v>2018</v>
      </c>
      <c r="W161" s="19">
        <v>75</v>
      </c>
      <c r="X161" s="10"/>
      <c r="Y161" s="350">
        <v>2018</v>
      </c>
      <c r="Z161" s="19">
        <v>100</v>
      </c>
      <c r="AA161" s="10"/>
      <c r="AB161" s="350">
        <v>2018</v>
      </c>
      <c r="AC161" s="19">
        <v>67</v>
      </c>
      <c r="AD161" s="10"/>
      <c r="AE161" s="350">
        <v>2018</v>
      </c>
      <c r="AF161" s="34">
        <v>50</v>
      </c>
      <c r="AG161" s="11"/>
    </row>
    <row r="162" spans="1:41" ht="24.75" customHeight="1">
      <c r="A162" s="43">
        <v>2019</v>
      </c>
      <c r="B162" s="2">
        <f t="shared" si="24"/>
        <v>61.833333333333329</v>
      </c>
      <c r="C162" s="80"/>
      <c r="D162" s="43">
        <v>2019</v>
      </c>
      <c r="E162" s="33">
        <v>50</v>
      </c>
      <c r="F162" s="10"/>
      <c r="G162" s="43">
        <v>2019</v>
      </c>
      <c r="H162" s="8">
        <f t="shared" si="25"/>
        <v>50</v>
      </c>
      <c r="I162" s="19"/>
      <c r="J162" s="43">
        <v>2019</v>
      </c>
      <c r="K162" s="33">
        <v>50</v>
      </c>
      <c r="L162" s="10"/>
      <c r="M162" s="43">
        <v>2019</v>
      </c>
      <c r="N162" s="33">
        <v>50</v>
      </c>
      <c r="O162" s="10"/>
      <c r="P162" s="43">
        <v>2019</v>
      </c>
      <c r="Q162" s="33">
        <v>50</v>
      </c>
      <c r="R162" s="10"/>
      <c r="S162" s="43">
        <v>2019</v>
      </c>
      <c r="T162" s="33">
        <v>50</v>
      </c>
      <c r="U162" s="10"/>
      <c r="V162" s="43">
        <v>2019</v>
      </c>
      <c r="W162" s="19">
        <v>75</v>
      </c>
      <c r="X162" s="10"/>
      <c r="Y162" s="350">
        <v>2019</v>
      </c>
      <c r="Z162" s="19">
        <v>100</v>
      </c>
      <c r="AA162" s="10"/>
      <c r="AB162" s="350">
        <v>2019</v>
      </c>
      <c r="AC162" s="19">
        <v>67</v>
      </c>
      <c r="AD162" s="10"/>
      <c r="AE162" s="350">
        <v>2019</v>
      </c>
      <c r="AF162" s="34">
        <v>50</v>
      </c>
      <c r="AG162" s="11"/>
    </row>
    <row r="163" spans="1:41" ht="24.75" customHeight="1">
      <c r="W163" s="27"/>
    </row>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33.416666666666671</v>
      </c>
      <c r="C171" s="39"/>
      <c r="D171" s="43">
        <v>2014</v>
      </c>
      <c r="E171" s="8">
        <v>0</v>
      </c>
      <c r="F171" s="67" t="s">
        <v>1929</v>
      </c>
      <c r="G171" s="43">
        <v>2014</v>
      </c>
      <c r="H171" s="8">
        <v>50</v>
      </c>
      <c r="I171" s="11" t="s">
        <v>1923</v>
      </c>
      <c r="J171" s="43">
        <v>2014</v>
      </c>
      <c r="K171" s="8">
        <v>50</v>
      </c>
      <c r="L171" s="11" t="s">
        <v>1928</v>
      </c>
      <c r="M171" s="43">
        <v>2014</v>
      </c>
      <c r="N171" s="19">
        <v>50</v>
      </c>
      <c r="O171" s="11" t="s">
        <v>1923</v>
      </c>
      <c r="P171" s="43">
        <v>2014</v>
      </c>
      <c r="Q171" s="8">
        <v>50</v>
      </c>
      <c r="R171" s="11" t="s">
        <v>1927</v>
      </c>
      <c r="S171" s="43">
        <v>2014</v>
      </c>
      <c r="T171" s="19">
        <v>50</v>
      </c>
      <c r="U171" s="11" t="s">
        <v>1921</v>
      </c>
      <c r="V171" s="43">
        <v>2014</v>
      </c>
      <c r="W171" s="19">
        <v>67</v>
      </c>
      <c r="X171" s="11" t="s">
        <v>1920</v>
      </c>
      <c r="Y171" s="43">
        <v>2014</v>
      </c>
      <c r="Z171" s="19">
        <v>67</v>
      </c>
      <c r="AA171" s="11" t="s">
        <v>1919</v>
      </c>
      <c r="AB171" s="43">
        <v>2014</v>
      </c>
      <c r="AC171" s="19">
        <v>0</v>
      </c>
      <c r="AD171" s="11">
        <v>0</v>
      </c>
      <c r="AE171" s="43">
        <v>2014</v>
      </c>
      <c r="AF171" s="19">
        <v>0</v>
      </c>
      <c r="AG171" s="67">
        <v>0</v>
      </c>
      <c r="AH171" s="43">
        <v>2014</v>
      </c>
      <c r="AI171" s="19">
        <v>50</v>
      </c>
      <c r="AJ171" s="11" t="s">
        <v>1918</v>
      </c>
      <c r="AK171" s="43">
        <v>2014</v>
      </c>
      <c r="AL171" s="19">
        <v>0</v>
      </c>
      <c r="AM171" s="11" t="s">
        <v>1917</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35.5</v>
      </c>
      <c r="C176" s="80"/>
      <c r="D176" s="43">
        <v>2019</v>
      </c>
      <c r="E176" s="19">
        <v>50</v>
      </c>
      <c r="F176" s="11" t="s">
        <v>1926</v>
      </c>
      <c r="G176" s="43">
        <v>2019</v>
      </c>
      <c r="H176" s="8">
        <v>50</v>
      </c>
      <c r="I176" s="67" t="s">
        <v>1925</v>
      </c>
      <c r="J176" s="43">
        <v>2019</v>
      </c>
      <c r="K176" s="19">
        <v>50</v>
      </c>
      <c r="L176" s="11" t="s">
        <v>1924</v>
      </c>
      <c r="M176" s="43">
        <v>2019</v>
      </c>
      <c r="N176" s="19">
        <v>50</v>
      </c>
      <c r="O176" s="11" t="s">
        <v>1923</v>
      </c>
      <c r="P176" s="43">
        <v>2019</v>
      </c>
      <c r="Q176" s="19">
        <v>50</v>
      </c>
      <c r="R176" s="11" t="s">
        <v>1922</v>
      </c>
      <c r="S176" s="43">
        <v>2019</v>
      </c>
      <c r="T176" s="19">
        <v>50</v>
      </c>
      <c r="U176" s="11" t="s">
        <v>1921</v>
      </c>
      <c r="V176" s="43">
        <v>2019</v>
      </c>
      <c r="W176" s="19">
        <v>67</v>
      </c>
      <c r="X176" s="11" t="s">
        <v>1920</v>
      </c>
      <c r="Y176" s="43">
        <v>2019</v>
      </c>
      <c r="Z176" s="19">
        <v>67</v>
      </c>
      <c r="AA176" s="11" t="s">
        <v>1919</v>
      </c>
      <c r="AB176" s="43">
        <v>2019</v>
      </c>
      <c r="AC176" s="19">
        <v>0</v>
      </c>
      <c r="AD176" s="11">
        <v>0</v>
      </c>
      <c r="AE176" s="43">
        <v>2019</v>
      </c>
      <c r="AF176" s="19">
        <v>0</v>
      </c>
      <c r="AG176" s="11">
        <v>0</v>
      </c>
      <c r="AH176" s="43">
        <v>2019</v>
      </c>
      <c r="AI176" s="19">
        <v>50</v>
      </c>
      <c r="AJ176" s="11" t="s">
        <v>1918</v>
      </c>
      <c r="AK176" s="43">
        <v>2019</v>
      </c>
      <c r="AL176" s="19">
        <v>0</v>
      </c>
      <c r="AM176" s="11" t="s">
        <v>1917</v>
      </c>
      <c r="AN176" s="42"/>
      <c r="AO176" s="42"/>
    </row>
  </sheetData>
  <mergeCells count="443">
    <mergeCell ref="AF168:AG168"/>
    <mergeCell ref="AI168:AJ168"/>
    <mergeCell ref="AL168:AM168"/>
    <mergeCell ref="B169:C169"/>
    <mergeCell ref="E169:F169"/>
    <mergeCell ref="H169:I169"/>
    <mergeCell ref="K169:L169"/>
    <mergeCell ref="N169:O169"/>
    <mergeCell ref="Q169:R169"/>
    <mergeCell ref="B167:C167"/>
    <mergeCell ref="E167:F167"/>
    <mergeCell ref="H167:I167"/>
    <mergeCell ref="K167:L167"/>
    <mergeCell ref="N167:O167"/>
    <mergeCell ref="Q167:R167"/>
    <mergeCell ref="T167:U167"/>
    <mergeCell ref="AL169:AM169"/>
    <mergeCell ref="B168:C168"/>
    <mergeCell ref="E168:F168"/>
    <mergeCell ref="H168:I168"/>
    <mergeCell ref="K168:L168"/>
    <mergeCell ref="N168:O168"/>
    <mergeCell ref="Q168:R168"/>
    <mergeCell ref="T168:U168"/>
    <mergeCell ref="W168:X168"/>
    <mergeCell ref="Z168:AA168"/>
    <mergeCell ref="T169:U169"/>
    <mergeCell ref="W169:X169"/>
    <mergeCell ref="Z169:AA169"/>
    <mergeCell ref="AC169:AD169"/>
    <mergeCell ref="AF169:AG169"/>
    <mergeCell ref="AI169:AJ169"/>
    <mergeCell ref="AC168:AD168"/>
    <mergeCell ref="W167:X167"/>
    <mergeCell ref="Z167:AA167"/>
    <mergeCell ref="AC167:AD167"/>
    <mergeCell ref="AF167:AG167"/>
    <mergeCell ref="AI167:AJ167"/>
    <mergeCell ref="AL167:AM167"/>
    <mergeCell ref="AF166:AG166"/>
    <mergeCell ref="AI166:AJ166"/>
    <mergeCell ref="AL166:AM166"/>
    <mergeCell ref="W166:X166"/>
    <mergeCell ref="Z166:AA166"/>
    <mergeCell ref="AC166:AD166"/>
    <mergeCell ref="E166:F166"/>
    <mergeCell ref="H166:I166"/>
    <mergeCell ref="K166:L166"/>
    <mergeCell ref="N166:O166"/>
    <mergeCell ref="Q166:R166"/>
    <mergeCell ref="T166:U166"/>
    <mergeCell ref="AL165:AM165"/>
    <mergeCell ref="T165:U165"/>
    <mergeCell ref="W165:X165"/>
    <mergeCell ref="Z165:AA165"/>
    <mergeCell ref="AC165:AD165"/>
    <mergeCell ref="AF165:AG165"/>
    <mergeCell ref="AI165:AJ165"/>
    <mergeCell ref="W18:X18"/>
    <mergeCell ref="Z18:AA18"/>
    <mergeCell ref="AC18:AD18"/>
    <mergeCell ref="B164:AM164"/>
    <mergeCell ref="B165:C165"/>
    <mergeCell ref="E165:F165"/>
    <mergeCell ref="H165:I165"/>
    <mergeCell ref="K165:L165"/>
    <mergeCell ref="N165:O165"/>
    <mergeCell ref="Q165:R165"/>
    <mergeCell ref="B20:C20"/>
    <mergeCell ref="E20:F20"/>
    <mergeCell ref="H20:I20"/>
    <mergeCell ref="K20:L20"/>
    <mergeCell ref="N20:O20"/>
    <mergeCell ref="Q20:R20"/>
    <mergeCell ref="T20:U20"/>
    <mergeCell ref="B18:C18"/>
    <mergeCell ref="E18:F18"/>
    <mergeCell ref="H18:I18"/>
    <mergeCell ref="K18:L18"/>
    <mergeCell ref="N18:O18"/>
    <mergeCell ref="Q18:R18"/>
    <mergeCell ref="T18:U18"/>
    <mergeCell ref="Z21:AA21"/>
    <mergeCell ref="Q22:R22"/>
    <mergeCell ref="T22:U22"/>
    <mergeCell ref="E19:F19"/>
    <mergeCell ref="H19:I19"/>
    <mergeCell ref="K19:L19"/>
    <mergeCell ref="N19:O19"/>
    <mergeCell ref="Q19:R19"/>
    <mergeCell ref="T19:U19"/>
    <mergeCell ref="W19:X19"/>
    <mergeCell ref="Z19:AA19"/>
    <mergeCell ref="W20:X20"/>
    <mergeCell ref="Z20:AA20"/>
    <mergeCell ref="B39:C39"/>
    <mergeCell ref="E39:F39"/>
    <mergeCell ref="H39:I39"/>
    <mergeCell ref="T39:U39"/>
    <mergeCell ref="W39:X39"/>
    <mergeCell ref="Z39:AA39"/>
    <mergeCell ref="AC20:AD20"/>
    <mergeCell ref="B21:C21"/>
    <mergeCell ref="E21:F21"/>
    <mergeCell ref="H21:I21"/>
    <mergeCell ref="K21:L21"/>
    <mergeCell ref="AC21:AD21"/>
    <mergeCell ref="W22:X22"/>
    <mergeCell ref="Z22:AA22"/>
    <mergeCell ref="AC22:AD22"/>
    <mergeCell ref="B22:C22"/>
    <mergeCell ref="E22:F22"/>
    <mergeCell ref="H22:I22"/>
    <mergeCell ref="K22:L22"/>
    <mergeCell ref="N22:O22"/>
    <mergeCell ref="N21:O21"/>
    <mergeCell ref="Q21:R21"/>
    <mergeCell ref="T21:U21"/>
    <mergeCell ref="W21:X21"/>
    <mergeCell ref="K39:L39"/>
    <mergeCell ref="N39:O39"/>
    <mergeCell ref="Q39:R39"/>
    <mergeCell ref="Q40:R40"/>
    <mergeCell ref="Q41:R41"/>
    <mergeCell ref="AX39:AY39"/>
    <mergeCell ref="AC40:AD40"/>
    <mergeCell ref="AF40:AG40"/>
    <mergeCell ref="AI40:AJ40"/>
    <mergeCell ref="AL40:AM40"/>
    <mergeCell ref="AO40:AP40"/>
    <mergeCell ref="AC39:AD39"/>
    <mergeCell ref="AF39:AG39"/>
    <mergeCell ref="AI39:AJ39"/>
    <mergeCell ref="AX41:AY41"/>
    <mergeCell ref="T40:U40"/>
    <mergeCell ref="W40:X40"/>
    <mergeCell ref="Z40:AA40"/>
    <mergeCell ref="AL39:AM39"/>
    <mergeCell ref="AO39:AP39"/>
    <mergeCell ref="AR39:AS39"/>
    <mergeCell ref="AU39:AV39"/>
    <mergeCell ref="K40:L40"/>
    <mergeCell ref="N40:O40"/>
    <mergeCell ref="B41:C41"/>
    <mergeCell ref="E41:F41"/>
    <mergeCell ref="T42:U42"/>
    <mergeCell ref="AL42:AM42"/>
    <mergeCell ref="T41:U41"/>
    <mergeCell ref="W41:X41"/>
    <mergeCell ref="Z41:AA41"/>
    <mergeCell ref="AC41:AD41"/>
    <mergeCell ref="H41:I41"/>
    <mergeCell ref="K41:L41"/>
    <mergeCell ref="N41:O41"/>
    <mergeCell ref="B42:C42"/>
    <mergeCell ref="E42:F42"/>
    <mergeCell ref="W42:X42"/>
    <mergeCell ref="Z42:AA42"/>
    <mergeCell ref="AC42:AD42"/>
    <mergeCell ref="H42:I42"/>
    <mergeCell ref="K42:L42"/>
    <mergeCell ref="N42:O42"/>
    <mergeCell ref="Q42:R42"/>
    <mergeCell ref="AX42:AY42"/>
    <mergeCell ref="AF41:AG41"/>
    <mergeCell ref="AI41:AJ41"/>
    <mergeCell ref="AL41:AM41"/>
    <mergeCell ref="AF42:AG42"/>
    <mergeCell ref="AI42:AJ42"/>
    <mergeCell ref="AO41:AP41"/>
    <mergeCell ref="AR41:AS41"/>
    <mergeCell ref="AU41:AV41"/>
    <mergeCell ref="AO42:AP42"/>
    <mergeCell ref="AR42:AS42"/>
    <mergeCell ref="AU42:AV42"/>
    <mergeCell ref="AX43:AY43"/>
    <mergeCell ref="Q43:R43"/>
    <mergeCell ref="T43:U43"/>
    <mergeCell ref="W43:X43"/>
    <mergeCell ref="Z43:AA43"/>
    <mergeCell ref="AC43:AD43"/>
    <mergeCell ref="AF43:AG43"/>
    <mergeCell ref="AF63:AG63"/>
    <mergeCell ref="AL43:AM43"/>
    <mergeCell ref="AO43:AP43"/>
    <mergeCell ref="W62:X62"/>
    <mergeCell ref="Z62:AA62"/>
    <mergeCell ref="W61:X61"/>
    <mergeCell ref="T62:U62"/>
    <mergeCell ref="AL62:AM62"/>
    <mergeCell ref="AL60:AM60"/>
    <mergeCell ref="AC60:AD60"/>
    <mergeCell ref="AC61:AD61"/>
    <mergeCell ref="AL63:AM63"/>
    <mergeCell ref="AC63:AD63"/>
    <mergeCell ref="T63:U63"/>
    <mergeCell ref="B104:C104"/>
    <mergeCell ref="E104:F104"/>
    <mergeCell ref="AI43:AJ43"/>
    <mergeCell ref="AF60:AG60"/>
    <mergeCell ref="B62:C62"/>
    <mergeCell ref="E62:F62"/>
    <mergeCell ref="H62:I62"/>
    <mergeCell ref="K62:L62"/>
    <mergeCell ref="N62:O62"/>
    <mergeCell ref="Q62:R62"/>
    <mergeCell ref="B43:C43"/>
    <mergeCell ref="E43:F43"/>
    <mergeCell ref="H43:I43"/>
    <mergeCell ref="K43:L43"/>
    <mergeCell ref="N43:O43"/>
    <mergeCell ref="Q60:R60"/>
    <mergeCell ref="B60:C60"/>
    <mergeCell ref="AF62:AG62"/>
    <mergeCell ref="AI62:AJ62"/>
    <mergeCell ref="AC62:AD62"/>
    <mergeCell ref="T60:U60"/>
    <mergeCell ref="W60:X60"/>
    <mergeCell ref="Z60:AA60"/>
    <mergeCell ref="AI60:AJ60"/>
    <mergeCell ref="AI64:AJ64"/>
    <mergeCell ref="AL64:AM64"/>
    <mergeCell ref="B80:R80"/>
    <mergeCell ref="B64:C64"/>
    <mergeCell ref="E64:F64"/>
    <mergeCell ref="AF64:AG64"/>
    <mergeCell ref="H64:I64"/>
    <mergeCell ref="B63:C63"/>
    <mergeCell ref="E63:F63"/>
    <mergeCell ref="AC64:AD64"/>
    <mergeCell ref="W64:X64"/>
    <mergeCell ref="Z64:AA64"/>
    <mergeCell ref="T64:U64"/>
    <mergeCell ref="K64:L64"/>
    <mergeCell ref="N64:O64"/>
    <mergeCell ref="Q64:R64"/>
    <mergeCell ref="AI63:AJ63"/>
    <mergeCell ref="W63:X63"/>
    <mergeCell ref="H63:I63"/>
    <mergeCell ref="K63:L63"/>
    <mergeCell ref="N63:O63"/>
    <mergeCell ref="Z63:AA63"/>
    <mergeCell ref="Q63:R63"/>
    <mergeCell ref="B83:C83"/>
    <mergeCell ref="E83:F83"/>
    <mergeCell ref="H83:I83"/>
    <mergeCell ref="K83:L83"/>
    <mergeCell ref="N83:O83"/>
    <mergeCell ref="Q83:R83"/>
    <mergeCell ref="B81:C81"/>
    <mergeCell ref="E81:F81"/>
    <mergeCell ref="H81:I81"/>
    <mergeCell ref="K81:L81"/>
    <mergeCell ref="N81:O81"/>
    <mergeCell ref="Q81:R81"/>
    <mergeCell ref="Q82:R82"/>
    <mergeCell ref="H82:I82"/>
    <mergeCell ref="K82:L82"/>
    <mergeCell ref="N82:O82"/>
    <mergeCell ref="E82:F82"/>
    <mergeCell ref="B82:C82"/>
    <mergeCell ref="B85:C85"/>
    <mergeCell ref="E85:F85"/>
    <mergeCell ref="H85:I85"/>
    <mergeCell ref="K85:L85"/>
    <mergeCell ref="N85:O85"/>
    <mergeCell ref="Q85:R85"/>
    <mergeCell ref="B84:C84"/>
    <mergeCell ref="E84:F84"/>
    <mergeCell ref="H84:I84"/>
    <mergeCell ref="K84:L84"/>
    <mergeCell ref="N84:O84"/>
    <mergeCell ref="Q84:R84"/>
    <mergeCell ref="B101:X101"/>
    <mergeCell ref="B102:C102"/>
    <mergeCell ref="E102:F102"/>
    <mergeCell ref="H102:I102"/>
    <mergeCell ref="K102:L102"/>
    <mergeCell ref="N102:O102"/>
    <mergeCell ref="Q102:R102"/>
    <mergeCell ref="T102:U102"/>
    <mergeCell ref="W102:X102"/>
    <mergeCell ref="H104:I104"/>
    <mergeCell ref="K104:L104"/>
    <mergeCell ref="N104:O104"/>
    <mergeCell ref="Q104:R104"/>
    <mergeCell ref="T104:U104"/>
    <mergeCell ref="W104:X104"/>
    <mergeCell ref="H103:I103"/>
    <mergeCell ref="K103:L103"/>
    <mergeCell ref="N103:O103"/>
    <mergeCell ref="Q103:R103"/>
    <mergeCell ref="T103:U103"/>
    <mergeCell ref="W103:X103"/>
    <mergeCell ref="T105:U105"/>
    <mergeCell ref="W105:X105"/>
    <mergeCell ref="B106:C106"/>
    <mergeCell ref="E106:F106"/>
    <mergeCell ref="H106:I106"/>
    <mergeCell ref="K106:L106"/>
    <mergeCell ref="N106:O106"/>
    <mergeCell ref="Q106:R106"/>
    <mergeCell ref="T106:U106"/>
    <mergeCell ref="W106:X106"/>
    <mergeCell ref="B105:C105"/>
    <mergeCell ref="E105:F105"/>
    <mergeCell ref="H105:I105"/>
    <mergeCell ref="K105:L105"/>
    <mergeCell ref="N105:O105"/>
    <mergeCell ref="Q105:R105"/>
    <mergeCell ref="B122:AA122"/>
    <mergeCell ref="B123:C123"/>
    <mergeCell ref="E123:F123"/>
    <mergeCell ref="H123:I123"/>
    <mergeCell ref="K123:L123"/>
    <mergeCell ref="N123:O123"/>
    <mergeCell ref="Q123:R123"/>
    <mergeCell ref="T123:U123"/>
    <mergeCell ref="W123:X123"/>
    <mergeCell ref="Z123:AA123"/>
    <mergeCell ref="T126:U126"/>
    <mergeCell ref="W126:X126"/>
    <mergeCell ref="Z124:AA124"/>
    <mergeCell ref="B125:C125"/>
    <mergeCell ref="E125:F125"/>
    <mergeCell ref="H125:I125"/>
    <mergeCell ref="K125:L125"/>
    <mergeCell ref="N125:O125"/>
    <mergeCell ref="Q125:R125"/>
    <mergeCell ref="T125:U125"/>
    <mergeCell ref="W125:X125"/>
    <mergeCell ref="Z125:AA125"/>
    <mergeCell ref="H124:I124"/>
    <mergeCell ref="K124:L124"/>
    <mergeCell ref="N124:O124"/>
    <mergeCell ref="Q124:R124"/>
    <mergeCell ref="T124:U124"/>
    <mergeCell ref="W124:X124"/>
    <mergeCell ref="AC144:AD144"/>
    <mergeCell ref="AF144:AG144"/>
    <mergeCell ref="W144:X144"/>
    <mergeCell ref="K144:L144"/>
    <mergeCell ref="N144:O144"/>
    <mergeCell ref="Q144:R144"/>
    <mergeCell ref="T144:U144"/>
    <mergeCell ref="K145:L145"/>
    <mergeCell ref="N145:O145"/>
    <mergeCell ref="Q145:R145"/>
    <mergeCell ref="W145:X145"/>
    <mergeCell ref="Z145:AA145"/>
    <mergeCell ref="Z144:AA144"/>
    <mergeCell ref="A1:D1"/>
    <mergeCell ref="AF146:AG146"/>
    <mergeCell ref="W146:X146"/>
    <mergeCell ref="Z146:AA146"/>
    <mergeCell ref="T146:U146"/>
    <mergeCell ref="B103:C103"/>
    <mergeCell ref="E103:F103"/>
    <mergeCell ref="B124:C124"/>
    <mergeCell ref="E124:F124"/>
    <mergeCell ref="AC19:AD19"/>
    <mergeCell ref="B40:C40"/>
    <mergeCell ref="E40:F40"/>
    <mergeCell ref="B19:C19"/>
    <mergeCell ref="Z126:AA126"/>
    <mergeCell ref="W127:X127"/>
    <mergeCell ref="Z127:AA127"/>
    <mergeCell ref="T127:U127"/>
    <mergeCell ref="AC146:AD146"/>
    <mergeCell ref="AF145:AG145"/>
    <mergeCell ref="B143:AG143"/>
    <mergeCell ref="B144:C144"/>
    <mergeCell ref="E144:F144"/>
    <mergeCell ref="H144:I144"/>
    <mergeCell ref="T145:U145"/>
    <mergeCell ref="AF148:AG148"/>
    <mergeCell ref="T147:U147"/>
    <mergeCell ref="W147:X147"/>
    <mergeCell ref="Z147:AA147"/>
    <mergeCell ref="AC147:AD147"/>
    <mergeCell ref="AF147:AG147"/>
    <mergeCell ref="W148:X148"/>
    <mergeCell ref="Z148:AA148"/>
    <mergeCell ref="T148:U148"/>
    <mergeCell ref="B148:C148"/>
    <mergeCell ref="E148:F148"/>
    <mergeCell ref="H148:I148"/>
    <mergeCell ref="K148:L148"/>
    <mergeCell ref="N148:O148"/>
    <mergeCell ref="Q148:R148"/>
    <mergeCell ref="B146:C146"/>
    <mergeCell ref="E146:F146"/>
    <mergeCell ref="AC145:AD145"/>
    <mergeCell ref="B145:C145"/>
    <mergeCell ref="E145:F145"/>
    <mergeCell ref="AC148:AD148"/>
    <mergeCell ref="Q146:R146"/>
    <mergeCell ref="B147:C147"/>
    <mergeCell ref="E147:F147"/>
    <mergeCell ref="H147:I147"/>
    <mergeCell ref="K147:L147"/>
    <mergeCell ref="N147:O147"/>
    <mergeCell ref="Q147:R147"/>
    <mergeCell ref="H145:I145"/>
    <mergeCell ref="H146:I146"/>
    <mergeCell ref="K146:L146"/>
    <mergeCell ref="N146:O146"/>
    <mergeCell ref="AR40:AS40"/>
    <mergeCell ref="AU40:AV40"/>
    <mergeCell ref="AX40:AY40"/>
    <mergeCell ref="B61:C61"/>
    <mergeCell ref="E61:F61"/>
    <mergeCell ref="Z61:AA61"/>
    <mergeCell ref="AF61:AG61"/>
    <mergeCell ref="B17:AD17"/>
    <mergeCell ref="B38:AY38"/>
    <mergeCell ref="B59:AM59"/>
    <mergeCell ref="AI61:AJ61"/>
    <mergeCell ref="Q61:R61"/>
    <mergeCell ref="T61:U61"/>
    <mergeCell ref="AR43:AS43"/>
    <mergeCell ref="AU43:AV43"/>
    <mergeCell ref="AL61:AM61"/>
    <mergeCell ref="N60:O60"/>
    <mergeCell ref="E60:F60"/>
    <mergeCell ref="H60:I60"/>
    <mergeCell ref="K60:L60"/>
    <mergeCell ref="H61:I61"/>
    <mergeCell ref="K61:L61"/>
    <mergeCell ref="N61:O61"/>
    <mergeCell ref="H40:I40"/>
    <mergeCell ref="B127:C127"/>
    <mergeCell ref="E127:F127"/>
    <mergeCell ref="H127:I127"/>
    <mergeCell ref="K127:L127"/>
    <mergeCell ref="N127:O127"/>
    <mergeCell ref="Q127:R127"/>
    <mergeCell ref="B126:C126"/>
    <mergeCell ref="E126:F126"/>
    <mergeCell ref="H126:I126"/>
    <mergeCell ref="K126:L126"/>
    <mergeCell ref="N126:O126"/>
    <mergeCell ref="Q126:R126"/>
  </mergeCells>
  <pageMargins left="0.70866141732283472" right="0.70866141732283472" top="0.74803149606299213" bottom="0.74803149606299213" header="0.31496062992125984" footer="0.31496062992125984"/>
  <pageSetup paperSize="9" scale="5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dimension ref="A1:CZ176"/>
  <sheetViews>
    <sheetView topLeftCell="R140" zoomScale="110" zoomScaleNormal="110" workbookViewId="0">
      <selection activeCell="AA173" sqref="AA173"/>
    </sheetView>
  </sheetViews>
  <sheetFormatPr defaultColWidth="8.85546875" defaultRowHeight="15" customHeight="1"/>
  <cols>
    <col min="1" max="1" width="17.42578125" style="250" customWidth="1"/>
    <col min="2" max="2" width="13.7109375" style="250" customWidth="1"/>
    <col min="3" max="3" width="23.42578125" style="250" customWidth="1"/>
    <col min="4" max="4" width="17.42578125" style="250" customWidth="1"/>
    <col min="5" max="5" width="13.7109375" style="250" customWidth="1"/>
    <col min="6" max="6" width="23.42578125" style="250" customWidth="1"/>
    <col min="7" max="7" width="17.42578125" style="250" customWidth="1"/>
    <col min="8" max="8" width="13.7109375" style="250" customWidth="1"/>
    <col min="9" max="9" width="23.42578125" style="250" customWidth="1"/>
    <col min="10" max="10" width="17.42578125" style="250" customWidth="1"/>
    <col min="11" max="11" width="13.7109375" style="250" customWidth="1"/>
    <col min="12" max="12" width="23.42578125" style="250" customWidth="1"/>
    <col min="13" max="13" width="17.42578125" style="250" customWidth="1"/>
    <col min="14" max="14" width="13.7109375" style="250" customWidth="1"/>
    <col min="15" max="15" width="23.42578125" style="250" customWidth="1"/>
    <col min="16" max="16" width="17.42578125" style="250" customWidth="1"/>
    <col min="17" max="17" width="13.7109375" style="250" customWidth="1"/>
    <col min="18" max="18" width="23.42578125" style="250" customWidth="1"/>
    <col min="19" max="19" width="17.42578125" style="250" customWidth="1"/>
    <col min="20" max="20" width="13.7109375" style="250" customWidth="1"/>
    <col min="21" max="21" width="23.42578125" style="250" customWidth="1"/>
    <col min="22" max="22" width="17.42578125" style="250" customWidth="1"/>
    <col min="23" max="23" width="13.7109375" style="250" customWidth="1"/>
    <col min="24" max="24" width="23.42578125" style="250" customWidth="1"/>
    <col min="25" max="25" width="17.42578125" style="250" customWidth="1"/>
    <col min="26" max="26" width="13.7109375" style="250" customWidth="1"/>
    <col min="27" max="27" width="23.42578125" style="250" customWidth="1"/>
    <col min="28" max="28" width="17.42578125" style="250" customWidth="1"/>
    <col min="29" max="29" width="13.7109375" style="250" customWidth="1"/>
    <col min="30" max="30" width="23.42578125" style="250" customWidth="1"/>
    <col min="31" max="31" width="17.42578125" style="250" customWidth="1"/>
    <col min="32" max="32" width="13.7109375" style="250" customWidth="1"/>
    <col min="33" max="33" width="23.42578125" style="250" customWidth="1"/>
    <col min="34" max="34" width="17.42578125" style="250" customWidth="1"/>
    <col min="35" max="35" width="13.7109375" style="250" customWidth="1"/>
    <col min="36" max="36" width="23.42578125" style="250" customWidth="1"/>
    <col min="37" max="37" width="17.42578125" style="250" customWidth="1"/>
    <col min="38" max="38" width="13.7109375" style="250" customWidth="1"/>
    <col min="39" max="39" width="23.42578125" style="250" customWidth="1"/>
    <col min="40" max="40" width="17.42578125" style="250" customWidth="1"/>
    <col min="41" max="41" width="13.7109375" style="250" customWidth="1"/>
    <col min="42" max="42" width="23.42578125" style="250" customWidth="1"/>
    <col min="43" max="43" width="17.42578125" style="250" customWidth="1"/>
    <col min="44" max="44" width="13.7109375" style="250" customWidth="1"/>
    <col min="45" max="45" width="23.42578125" style="250" customWidth="1"/>
    <col min="46" max="46" width="17.42578125" style="250" customWidth="1"/>
    <col min="47" max="47" width="13.7109375" style="250" customWidth="1"/>
    <col min="48" max="48" width="23.42578125" style="250" customWidth="1"/>
    <col min="49" max="49" width="17.42578125" style="250" customWidth="1"/>
    <col min="50" max="50" width="13.7109375" style="250" customWidth="1"/>
    <col min="51" max="51" width="23.42578125" style="250" customWidth="1"/>
    <col min="52" max="53" width="18" style="250" customWidth="1"/>
    <col min="54" max="16384" width="8.85546875" style="250"/>
  </cols>
  <sheetData>
    <row r="1" spans="1:4" ht="27.75" customHeight="1">
      <c r="A1" s="702" t="s">
        <v>4219</v>
      </c>
      <c r="B1" s="702"/>
      <c r="C1" s="702"/>
      <c r="D1" s="702"/>
    </row>
    <row r="2" spans="1:4" ht="79.5" customHeight="1">
      <c r="A2" s="277" t="s">
        <v>0</v>
      </c>
      <c r="B2" s="277" t="s">
        <v>4220</v>
      </c>
      <c r="C2" s="277" t="s">
        <v>4221</v>
      </c>
      <c r="D2" s="277" t="s">
        <v>4222</v>
      </c>
    </row>
    <row r="3" spans="1:4" ht="24.75" customHeight="1">
      <c r="A3" s="294">
        <v>2007</v>
      </c>
      <c r="B3" s="229"/>
      <c r="C3" s="229"/>
      <c r="D3" s="229">
        <f t="shared" ref="D3:D9" si="0">AVERAGE(B24,B45,B87,B108,B129,B150)</f>
        <v>42.046296296296298</v>
      </c>
    </row>
    <row r="4" spans="1:4" ht="24.75" customHeight="1">
      <c r="A4" s="294">
        <v>2008</v>
      </c>
      <c r="B4" s="229"/>
      <c r="C4" s="229"/>
      <c r="D4" s="229">
        <f t="shared" si="0"/>
        <v>42.972222222222229</v>
      </c>
    </row>
    <row r="5" spans="1:4" ht="24.75" customHeight="1">
      <c r="A5" s="294">
        <v>2009</v>
      </c>
      <c r="B5" s="229"/>
      <c r="C5" s="229"/>
      <c r="D5" s="229">
        <f t="shared" si="0"/>
        <v>45.340277777777779</v>
      </c>
    </row>
    <row r="6" spans="1:4" ht="24.75" customHeight="1">
      <c r="A6" s="294">
        <v>2010</v>
      </c>
      <c r="B6" s="229"/>
      <c r="C6" s="229">
        <f t="shared" ref="C6:C9" si="1">AVERAGE(B27,B48,B69,B90,B111,B132,B153)</f>
        <v>44.099489795918366</v>
      </c>
      <c r="D6" s="229">
        <f t="shared" si="0"/>
        <v>44.298611111111114</v>
      </c>
    </row>
    <row r="7" spans="1:4" ht="24.75" customHeight="1">
      <c r="A7" s="294">
        <v>2011</v>
      </c>
      <c r="B7" s="229"/>
      <c r="C7" s="229">
        <f t="shared" si="1"/>
        <v>44.099489795918366</v>
      </c>
      <c r="D7" s="229">
        <f t="shared" si="0"/>
        <v>44.298611111111114</v>
      </c>
    </row>
    <row r="8" spans="1:4" ht="24.75" customHeight="1">
      <c r="A8" s="294">
        <v>2012</v>
      </c>
      <c r="B8" s="229"/>
      <c r="C8" s="229">
        <f t="shared" si="1"/>
        <v>44.099489795918366</v>
      </c>
      <c r="D8" s="229">
        <f t="shared" si="0"/>
        <v>44.298611111111114</v>
      </c>
    </row>
    <row r="9" spans="1:4" ht="24.75" customHeight="1">
      <c r="A9" s="294">
        <v>2013</v>
      </c>
      <c r="B9" s="229"/>
      <c r="C9" s="229">
        <f t="shared" si="1"/>
        <v>43.567743764172334</v>
      </c>
      <c r="D9" s="229">
        <f t="shared" si="0"/>
        <v>43.67824074074074</v>
      </c>
    </row>
    <row r="10" spans="1:4" ht="15" customHeight="1">
      <c r="A10" s="294">
        <v>2014</v>
      </c>
      <c r="B10" s="229">
        <f>AVERAGE(B31,B52,B73,B94,B115,B136,B157,B171)</f>
        <v>46.793650793650791</v>
      </c>
      <c r="C10" s="229">
        <f t="shared" ref="C10:C15" si="2">AVERAGE(B31,B52,B73,B94,B115,B136,B157)</f>
        <v>45.728458049886619</v>
      </c>
      <c r="D10" s="229">
        <f t="shared" ref="D10:D15" si="3">AVERAGE(B31,B52,B94,B115,B136,B157)</f>
        <v>46.199074074074076</v>
      </c>
    </row>
    <row r="11" spans="1:4" ht="15" customHeight="1">
      <c r="A11" s="294">
        <v>2015</v>
      </c>
      <c r="B11" s="229"/>
      <c r="C11" s="229">
        <f t="shared" si="2"/>
        <v>46.408730158730158</v>
      </c>
      <c r="D11" s="229">
        <f t="shared" si="3"/>
        <v>46.199074074074076</v>
      </c>
    </row>
    <row r="12" spans="1:4" ht="15" customHeight="1">
      <c r="A12" s="294">
        <v>2016</v>
      </c>
      <c r="B12" s="229"/>
      <c r="C12" s="229">
        <f t="shared" si="2"/>
        <v>47.082199546485256</v>
      </c>
      <c r="D12" s="229">
        <f t="shared" si="3"/>
        <v>46.199074074074076</v>
      </c>
    </row>
    <row r="13" spans="1:4" ht="15" customHeight="1">
      <c r="A13" s="294">
        <v>2017</v>
      </c>
      <c r="B13" s="229"/>
      <c r="C13" s="229">
        <f t="shared" si="2"/>
        <v>47.082199546485256</v>
      </c>
      <c r="D13" s="229">
        <f t="shared" si="3"/>
        <v>46.199074074074076</v>
      </c>
    </row>
    <row r="14" spans="1:4" ht="15" customHeight="1">
      <c r="A14" s="294">
        <v>2018</v>
      </c>
      <c r="B14" s="229"/>
      <c r="C14" s="229">
        <f t="shared" si="2"/>
        <v>47.082199546485256</v>
      </c>
      <c r="D14" s="229">
        <f t="shared" si="3"/>
        <v>46.199074074074076</v>
      </c>
    </row>
    <row r="15" spans="1:4" ht="15" customHeight="1">
      <c r="A15" s="294">
        <v>2019</v>
      </c>
      <c r="B15" s="229">
        <f>AVERAGE(B36,B57,B78,B99,B120,B141,B162,B176)</f>
        <v>49.65228174603174</v>
      </c>
      <c r="C15" s="229">
        <f t="shared" si="2"/>
        <v>48.102607709750558</v>
      </c>
      <c r="D15" s="229">
        <f t="shared" si="3"/>
        <v>46.199074074074076</v>
      </c>
    </row>
    <row r="17" spans="1:104" ht="27.75" customHeight="1">
      <c r="A17" s="258" t="s">
        <v>114</v>
      </c>
      <c r="B17" s="702" t="s">
        <v>279</v>
      </c>
      <c r="C17" s="702"/>
      <c r="D17" s="702"/>
      <c r="E17" s="702"/>
      <c r="F17" s="702"/>
      <c r="G17" s="702"/>
      <c r="H17" s="702"/>
      <c r="I17" s="702"/>
      <c r="J17" s="702"/>
      <c r="K17" s="702"/>
      <c r="L17" s="702"/>
      <c r="M17" s="702"/>
      <c r="N17" s="702"/>
      <c r="O17" s="702"/>
      <c r="P17" s="702"/>
      <c r="Q17" s="702"/>
      <c r="R17" s="702"/>
      <c r="S17" s="702"/>
      <c r="T17" s="702"/>
      <c r="U17" s="702"/>
      <c r="V17" s="702"/>
      <c r="W17" s="702"/>
      <c r="X17" s="702"/>
      <c r="Y17" s="702"/>
      <c r="Z17" s="702"/>
      <c r="AA17" s="702"/>
      <c r="AB17" s="702"/>
      <c r="AC17" s="702"/>
      <c r="AD17" s="702"/>
      <c r="AE17" s="295"/>
      <c r="AF17" s="295"/>
      <c r="AG17" s="295"/>
      <c r="AH17" s="295"/>
      <c r="AI17" s="295"/>
      <c r="AJ17" s="295"/>
    </row>
    <row r="18" spans="1:104" ht="15" customHeight="1">
      <c r="A18" s="258" t="s">
        <v>106</v>
      </c>
      <c r="B18" s="700" t="s">
        <v>1</v>
      </c>
      <c r="C18" s="700"/>
      <c r="D18" s="258" t="s">
        <v>106</v>
      </c>
      <c r="E18" s="693" t="s">
        <v>2</v>
      </c>
      <c r="F18" s="693"/>
      <c r="G18" s="258" t="s">
        <v>106</v>
      </c>
      <c r="H18" s="693" t="s">
        <v>3</v>
      </c>
      <c r="I18" s="693"/>
      <c r="J18" s="258" t="s">
        <v>106</v>
      </c>
      <c r="K18" s="693" t="s">
        <v>4</v>
      </c>
      <c r="L18" s="693"/>
      <c r="M18" s="258" t="s">
        <v>106</v>
      </c>
      <c r="N18" s="694" t="s">
        <v>5</v>
      </c>
      <c r="O18" s="694"/>
      <c r="P18" s="258" t="s">
        <v>106</v>
      </c>
      <c r="Q18" s="700" t="s">
        <v>6</v>
      </c>
      <c r="R18" s="700"/>
      <c r="S18" s="258" t="s">
        <v>106</v>
      </c>
      <c r="T18" s="694" t="s">
        <v>7</v>
      </c>
      <c r="U18" s="694"/>
      <c r="V18" s="277" t="s">
        <v>106</v>
      </c>
      <c r="W18" s="691" t="s">
        <v>8</v>
      </c>
      <c r="X18" s="691"/>
      <c r="Y18" s="277" t="s">
        <v>106</v>
      </c>
      <c r="Z18" s="691" t="s">
        <v>9</v>
      </c>
      <c r="AA18" s="691"/>
      <c r="AB18" s="277" t="s">
        <v>106</v>
      </c>
      <c r="AC18" s="691" t="s">
        <v>10</v>
      </c>
      <c r="AD18" s="691"/>
    </row>
    <row r="19" spans="1:104" ht="15" customHeight="1">
      <c r="A19" s="258" t="s">
        <v>105</v>
      </c>
      <c r="B19" s="685"/>
      <c r="C19" s="686"/>
      <c r="D19" s="258" t="s">
        <v>105</v>
      </c>
      <c r="E19" s="693"/>
      <c r="F19" s="693"/>
      <c r="G19" s="258" t="s">
        <v>105</v>
      </c>
      <c r="H19" s="693"/>
      <c r="I19" s="693"/>
      <c r="J19" s="258" t="s">
        <v>105</v>
      </c>
      <c r="K19" s="693"/>
      <c r="L19" s="693"/>
      <c r="M19" s="258" t="s">
        <v>105</v>
      </c>
      <c r="N19" s="693"/>
      <c r="O19" s="693"/>
      <c r="P19" s="258" t="s">
        <v>105</v>
      </c>
      <c r="Q19" s="694"/>
      <c r="R19" s="694"/>
      <c r="S19" s="258" t="s">
        <v>105</v>
      </c>
      <c r="T19" s="694"/>
      <c r="U19" s="694"/>
      <c r="V19" s="277" t="s">
        <v>105</v>
      </c>
      <c r="W19" s="691"/>
      <c r="X19" s="691"/>
      <c r="Y19" s="277" t="s">
        <v>105</v>
      </c>
      <c r="Z19" s="691"/>
      <c r="AA19" s="691"/>
      <c r="AB19" s="277" t="s">
        <v>105</v>
      </c>
      <c r="AC19" s="691"/>
      <c r="AD19" s="691"/>
    </row>
    <row r="20" spans="1:104" ht="15" customHeight="1">
      <c r="A20" s="254" t="s">
        <v>92</v>
      </c>
      <c r="B20" s="698" t="s">
        <v>278</v>
      </c>
      <c r="C20" s="698"/>
      <c r="D20" s="254" t="s">
        <v>92</v>
      </c>
      <c r="E20" s="698" t="s">
        <v>277</v>
      </c>
      <c r="F20" s="698"/>
      <c r="G20" s="254" t="s">
        <v>92</v>
      </c>
      <c r="H20" s="698" t="s">
        <v>276</v>
      </c>
      <c r="I20" s="698"/>
      <c r="J20" s="254" t="s">
        <v>92</v>
      </c>
      <c r="K20" s="698" t="s">
        <v>275</v>
      </c>
      <c r="L20" s="698"/>
      <c r="M20" s="254" t="s">
        <v>92</v>
      </c>
      <c r="N20" s="698" t="s">
        <v>274</v>
      </c>
      <c r="O20" s="698"/>
      <c r="P20" s="254" t="s">
        <v>92</v>
      </c>
      <c r="Q20" s="698" t="s">
        <v>273</v>
      </c>
      <c r="R20" s="698"/>
      <c r="S20" s="254" t="s">
        <v>92</v>
      </c>
      <c r="T20" s="698" t="s">
        <v>272</v>
      </c>
      <c r="U20" s="698"/>
      <c r="V20" s="254" t="s">
        <v>92</v>
      </c>
      <c r="W20" s="703" t="s">
        <v>271</v>
      </c>
      <c r="X20" s="703"/>
      <c r="Y20" s="356" t="s">
        <v>92</v>
      </c>
      <c r="Z20" s="703" t="s">
        <v>270</v>
      </c>
      <c r="AA20" s="703"/>
      <c r="AB20" s="356" t="s">
        <v>92</v>
      </c>
      <c r="AC20" s="698" t="s">
        <v>269</v>
      </c>
      <c r="AD20" s="698"/>
    </row>
    <row r="21" spans="1:104" ht="15" customHeight="1">
      <c r="A21" s="254" t="s">
        <v>81</v>
      </c>
      <c r="B21" s="698" t="s">
        <v>90</v>
      </c>
      <c r="C21" s="698"/>
      <c r="D21" s="254" t="s">
        <v>81</v>
      </c>
      <c r="E21" s="695" t="s">
        <v>268</v>
      </c>
      <c r="F21" s="695"/>
      <c r="G21" s="254" t="s">
        <v>81</v>
      </c>
      <c r="H21" s="695" t="s">
        <v>267</v>
      </c>
      <c r="I21" s="695"/>
      <c r="J21" s="254" t="s">
        <v>81</v>
      </c>
      <c r="K21" s="695" t="s">
        <v>266</v>
      </c>
      <c r="L21" s="695"/>
      <c r="M21" s="254" t="s">
        <v>81</v>
      </c>
      <c r="N21" s="695" t="s">
        <v>265</v>
      </c>
      <c r="O21" s="695"/>
      <c r="P21" s="254" t="s">
        <v>81</v>
      </c>
      <c r="Q21" s="695" t="s">
        <v>264</v>
      </c>
      <c r="R21" s="695"/>
      <c r="S21" s="254" t="s">
        <v>81</v>
      </c>
      <c r="T21" s="695" t="s">
        <v>263</v>
      </c>
      <c r="U21" s="695"/>
      <c r="V21" s="254" t="s">
        <v>81</v>
      </c>
      <c r="W21" s="692" t="s">
        <v>262</v>
      </c>
      <c r="X21" s="692"/>
      <c r="Y21" s="356" t="s">
        <v>81</v>
      </c>
      <c r="Z21" s="692" t="s">
        <v>261</v>
      </c>
      <c r="AA21" s="692"/>
      <c r="AB21" s="356" t="s">
        <v>81</v>
      </c>
      <c r="AC21" s="695" t="s">
        <v>260</v>
      </c>
      <c r="AD21" s="695"/>
    </row>
    <row r="22" spans="1:104" ht="15" customHeight="1">
      <c r="A22" s="254" t="s">
        <v>78</v>
      </c>
      <c r="B22" s="695" t="s">
        <v>79</v>
      </c>
      <c r="C22" s="695"/>
      <c r="D22" s="254" t="s">
        <v>78</v>
      </c>
      <c r="E22" s="695" t="s">
        <v>4873</v>
      </c>
      <c r="F22" s="695"/>
      <c r="G22" s="254" t="s">
        <v>78</v>
      </c>
      <c r="H22" s="692" t="s">
        <v>4872</v>
      </c>
      <c r="I22" s="692"/>
      <c r="J22" s="254" t="s">
        <v>78</v>
      </c>
      <c r="K22" s="692" t="s">
        <v>4871</v>
      </c>
      <c r="L22" s="692"/>
      <c r="M22" s="254" t="s">
        <v>78</v>
      </c>
      <c r="N22" s="695" t="s">
        <v>4870</v>
      </c>
      <c r="O22" s="695"/>
      <c r="P22" s="254" t="s">
        <v>78</v>
      </c>
      <c r="Q22" s="695" t="s">
        <v>4869</v>
      </c>
      <c r="R22" s="695"/>
      <c r="S22" s="254" t="s">
        <v>78</v>
      </c>
      <c r="T22" s="695" t="s">
        <v>4868</v>
      </c>
      <c r="U22" s="695"/>
      <c r="V22" s="254" t="s">
        <v>78</v>
      </c>
      <c r="W22" s="692" t="s">
        <v>4867</v>
      </c>
      <c r="X22" s="692"/>
      <c r="Y22" s="356" t="s">
        <v>78</v>
      </c>
      <c r="Z22" s="692" t="s">
        <v>4866</v>
      </c>
      <c r="AA22" s="692"/>
      <c r="AB22" s="356" t="s">
        <v>78</v>
      </c>
      <c r="AC22" s="695" t="s">
        <v>4865</v>
      </c>
      <c r="AD22" s="695"/>
    </row>
    <row r="23" spans="1:104" s="293" customFormat="1" ht="15" customHeight="1">
      <c r="A23" s="254" t="s">
        <v>0</v>
      </c>
      <c r="B23" s="254" t="s">
        <v>77</v>
      </c>
      <c r="C23" s="254" t="s">
        <v>76</v>
      </c>
      <c r="D23" s="254" t="s">
        <v>0</v>
      </c>
      <c r="E23" s="254" t="s">
        <v>77</v>
      </c>
      <c r="F23" s="254" t="s">
        <v>76</v>
      </c>
      <c r="G23" s="254" t="s">
        <v>0</v>
      </c>
      <c r="H23" s="254" t="s">
        <v>77</v>
      </c>
      <c r="I23" s="254" t="s">
        <v>76</v>
      </c>
      <c r="J23" s="254" t="s">
        <v>0</v>
      </c>
      <c r="K23" s="254" t="s">
        <v>77</v>
      </c>
      <c r="L23" s="254" t="s">
        <v>76</v>
      </c>
      <c r="M23" s="254" t="s">
        <v>0</v>
      </c>
      <c r="N23" s="254" t="s">
        <v>77</v>
      </c>
      <c r="O23" s="254" t="s">
        <v>76</v>
      </c>
      <c r="P23" s="254" t="s">
        <v>0</v>
      </c>
      <c r="Q23" s="254" t="s">
        <v>77</v>
      </c>
      <c r="R23" s="254" t="s">
        <v>76</v>
      </c>
      <c r="S23" s="254" t="s">
        <v>0</v>
      </c>
      <c r="T23" s="254" t="s">
        <v>74</v>
      </c>
      <c r="U23" s="254" t="s">
        <v>76</v>
      </c>
      <c r="V23" s="356" t="s">
        <v>0</v>
      </c>
      <c r="W23" s="254" t="s">
        <v>77</v>
      </c>
      <c r="X23" s="254" t="s">
        <v>76</v>
      </c>
      <c r="Y23" s="356" t="s">
        <v>0</v>
      </c>
      <c r="Z23" s="356" t="s">
        <v>77</v>
      </c>
      <c r="AA23" s="356" t="s">
        <v>76</v>
      </c>
      <c r="AB23" s="356" t="s">
        <v>0</v>
      </c>
      <c r="AC23" s="356" t="s">
        <v>77</v>
      </c>
      <c r="AD23" s="356" t="s">
        <v>76</v>
      </c>
      <c r="AE23" s="250"/>
      <c r="AF23" s="250"/>
      <c r="AG23" s="250"/>
      <c r="AH23" s="250"/>
      <c r="AI23" s="250"/>
      <c r="AJ23" s="250"/>
      <c r="AK23" s="250"/>
      <c r="AL23" s="250"/>
      <c r="AM23" s="250"/>
      <c r="AN23" s="250"/>
      <c r="AO23" s="250"/>
      <c r="AP23" s="250"/>
      <c r="AQ23" s="250"/>
      <c r="AR23" s="250"/>
      <c r="AS23" s="250"/>
      <c r="AT23" s="250"/>
      <c r="AU23" s="250"/>
      <c r="AV23" s="250"/>
      <c r="AW23" s="250"/>
      <c r="AX23" s="250"/>
      <c r="AY23" s="250"/>
      <c r="AZ23" s="250"/>
      <c r="BA23" s="250"/>
      <c r="BB23" s="250"/>
      <c r="BC23" s="250"/>
      <c r="BD23" s="250"/>
      <c r="BE23" s="250"/>
      <c r="BF23" s="250"/>
      <c r="BG23" s="250"/>
      <c r="BH23" s="250"/>
      <c r="BI23" s="250"/>
      <c r="BJ23" s="250"/>
      <c r="BK23" s="250"/>
      <c r="BL23" s="250"/>
      <c r="BM23" s="250"/>
      <c r="BN23" s="250"/>
      <c r="BO23" s="250"/>
      <c r="BP23" s="250"/>
      <c r="BQ23" s="250"/>
      <c r="BR23" s="250"/>
      <c r="BS23" s="250"/>
      <c r="BT23" s="250"/>
      <c r="BU23" s="250"/>
      <c r="BV23" s="250"/>
      <c r="BW23" s="250"/>
      <c r="BX23" s="250"/>
      <c r="BY23" s="250"/>
      <c r="BZ23" s="250"/>
      <c r="CA23" s="250"/>
      <c r="CB23" s="250"/>
      <c r="CC23" s="250"/>
      <c r="CD23" s="250"/>
      <c r="CE23" s="250"/>
      <c r="CF23" s="250"/>
      <c r="CG23" s="250"/>
      <c r="CH23" s="250"/>
      <c r="CI23" s="250"/>
      <c r="CJ23" s="250"/>
      <c r="CK23" s="250"/>
      <c r="CL23" s="250"/>
      <c r="CM23" s="250"/>
      <c r="CN23" s="250"/>
      <c r="CO23" s="250"/>
      <c r="CP23" s="250"/>
      <c r="CQ23" s="250"/>
      <c r="CR23" s="250"/>
      <c r="CS23" s="250"/>
      <c r="CT23" s="250"/>
      <c r="CU23" s="250"/>
      <c r="CV23" s="250"/>
      <c r="CW23" s="250"/>
      <c r="CX23" s="250"/>
      <c r="CY23" s="250"/>
      <c r="CZ23" s="250"/>
    </row>
    <row r="24" spans="1:104" s="293" customFormat="1" ht="15" customHeight="1">
      <c r="A24" s="356">
        <v>2007</v>
      </c>
      <c r="B24" s="230">
        <f t="shared" ref="B24:B30" si="4">AVERAGE(E24, H24,K24,N24,Q24,T24,W24,Z24,AC24)</f>
        <v>53.666666666666664</v>
      </c>
      <c r="C24" s="384"/>
      <c r="D24" s="356">
        <v>2007</v>
      </c>
      <c r="E24" s="424">
        <v>50</v>
      </c>
      <c r="F24" s="384"/>
      <c r="G24" s="356">
        <v>2007</v>
      </c>
      <c r="H24" s="266">
        <v>100</v>
      </c>
      <c r="I24" s="384"/>
      <c r="J24" s="356">
        <v>2007</v>
      </c>
      <c r="K24" s="266">
        <v>100</v>
      </c>
      <c r="L24" s="384"/>
      <c r="M24" s="356">
        <v>2007</v>
      </c>
      <c r="N24" s="424">
        <v>50</v>
      </c>
      <c r="O24" s="384"/>
      <c r="P24" s="356">
        <v>2007</v>
      </c>
      <c r="Q24" s="423">
        <v>33</v>
      </c>
      <c r="R24" s="384"/>
      <c r="S24" s="356">
        <v>2007</v>
      </c>
      <c r="T24" s="251">
        <v>100</v>
      </c>
      <c r="U24" s="384"/>
      <c r="V24" s="356">
        <v>2007</v>
      </c>
      <c r="W24" s="424">
        <v>0</v>
      </c>
      <c r="X24" s="384" t="s">
        <v>5201</v>
      </c>
      <c r="Y24" s="356">
        <v>2007</v>
      </c>
      <c r="Z24" s="424">
        <v>0</v>
      </c>
      <c r="AA24" s="384"/>
      <c r="AB24" s="356">
        <v>2007</v>
      </c>
      <c r="AC24" s="424">
        <v>50</v>
      </c>
      <c r="AD24" s="4" t="s">
        <v>2894</v>
      </c>
      <c r="AE24" s="250"/>
      <c r="AF24" s="250"/>
      <c r="AG24" s="250"/>
      <c r="AH24" s="250"/>
      <c r="AI24" s="250"/>
      <c r="AJ24" s="250"/>
      <c r="AK24" s="250"/>
      <c r="AL24" s="250"/>
      <c r="AM24" s="250"/>
      <c r="AN24" s="250"/>
      <c r="AO24" s="250"/>
      <c r="AP24" s="250"/>
      <c r="AQ24" s="250"/>
      <c r="AR24" s="250"/>
      <c r="AS24" s="250"/>
      <c r="AT24" s="250"/>
      <c r="AU24" s="250"/>
      <c r="AV24" s="250"/>
      <c r="AW24" s="250"/>
      <c r="AX24" s="250"/>
      <c r="AY24" s="250"/>
      <c r="AZ24" s="250"/>
      <c r="BA24" s="250"/>
      <c r="BB24" s="250"/>
      <c r="BC24" s="250"/>
      <c r="BD24" s="250"/>
      <c r="BE24" s="250"/>
      <c r="BF24" s="250"/>
      <c r="BG24" s="250"/>
      <c r="BH24" s="250"/>
      <c r="BI24" s="250"/>
      <c r="BJ24" s="250"/>
      <c r="BK24" s="250"/>
      <c r="BL24" s="250"/>
      <c r="BM24" s="250"/>
      <c r="BN24" s="250"/>
      <c r="BO24" s="250"/>
      <c r="BP24" s="250"/>
      <c r="BQ24" s="250"/>
      <c r="BR24" s="250"/>
      <c r="BS24" s="250"/>
      <c r="BT24" s="250"/>
      <c r="BU24" s="250"/>
      <c r="BV24" s="250"/>
      <c r="BW24" s="250"/>
      <c r="BX24" s="250"/>
      <c r="BY24" s="250"/>
      <c r="BZ24" s="250"/>
      <c r="CA24" s="250"/>
      <c r="CB24" s="250"/>
      <c r="CC24" s="250"/>
      <c r="CD24" s="250"/>
      <c r="CE24" s="250"/>
      <c r="CF24" s="250"/>
      <c r="CG24" s="250"/>
      <c r="CH24" s="250"/>
      <c r="CI24" s="250"/>
      <c r="CJ24" s="250"/>
      <c r="CK24" s="250"/>
      <c r="CL24" s="250"/>
      <c r="CM24" s="250"/>
      <c r="CN24" s="250"/>
      <c r="CO24" s="250"/>
      <c r="CP24" s="250"/>
      <c r="CQ24" s="250"/>
      <c r="CR24" s="250"/>
      <c r="CS24" s="250"/>
      <c r="CT24" s="250"/>
      <c r="CU24" s="250"/>
      <c r="CV24" s="250"/>
      <c r="CW24" s="250"/>
      <c r="CX24" s="250"/>
      <c r="CY24" s="250"/>
      <c r="CZ24" s="250"/>
    </row>
    <row r="25" spans="1:104" s="293" customFormat="1" ht="15" customHeight="1">
      <c r="A25" s="356">
        <v>2008</v>
      </c>
      <c r="B25" s="230">
        <f t="shared" si="4"/>
        <v>53.666666666666664</v>
      </c>
      <c r="C25" s="384"/>
      <c r="D25" s="356">
        <v>2008</v>
      </c>
      <c r="E25" s="424">
        <v>50</v>
      </c>
      <c r="F25" s="384"/>
      <c r="G25" s="356">
        <v>2008</v>
      </c>
      <c r="H25" s="266">
        <v>100</v>
      </c>
      <c r="I25" s="384"/>
      <c r="J25" s="356">
        <v>2008</v>
      </c>
      <c r="K25" s="266">
        <v>100</v>
      </c>
      <c r="L25" s="384"/>
      <c r="M25" s="356">
        <v>2008</v>
      </c>
      <c r="N25" s="424">
        <v>50</v>
      </c>
      <c r="O25" s="384"/>
      <c r="P25" s="356">
        <v>2008</v>
      </c>
      <c r="Q25" s="423">
        <v>33</v>
      </c>
      <c r="R25" s="384"/>
      <c r="S25" s="356">
        <v>2008</v>
      </c>
      <c r="T25" s="251">
        <v>100</v>
      </c>
      <c r="U25" s="384"/>
      <c r="V25" s="356">
        <v>2008</v>
      </c>
      <c r="W25" s="424">
        <v>0</v>
      </c>
      <c r="X25" s="384"/>
      <c r="Y25" s="356">
        <v>2008</v>
      </c>
      <c r="Z25" s="424">
        <v>0</v>
      </c>
      <c r="AA25" s="384"/>
      <c r="AB25" s="356">
        <v>2008</v>
      </c>
      <c r="AC25" s="424">
        <v>50</v>
      </c>
      <c r="AD25" s="384"/>
      <c r="AE25" s="250"/>
      <c r="AF25" s="250"/>
      <c r="AG25" s="250"/>
      <c r="AH25" s="250"/>
      <c r="AI25" s="250"/>
      <c r="AJ25" s="250"/>
      <c r="AK25" s="250"/>
      <c r="AL25" s="250"/>
      <c r="AM25" s="250"/>
      <c r="AN25" s="250"/>
      <c r="AO25" s="250"/>
      <c r="AP25" s="250"/>
      <c r="AQ25" s="250"/>
      <c r="AR25" s="250"/>
      <c r="AS25" s="250"/>
      <c r="AT25" s="250"/>
      <c r="AU25" s="250"/>
      <c r="AV25" s="250"/>
      <c r="AW25" s="250"/>
      <c r="AX25" s="250"/>
      <c r="AY25" s="250"/>
      <c r="AZ25" s="250"/>
      <c r="BA25" s="250"/>
      <c r="BB25" s="250"/>
      <c r="BC25" s="250"/>
      <c r="BD25" s="250"/>
      <c r="BE25" s="250"/>
      <c r="BF25" s="250"/>
      <c r="BG25" s="250"/>
      <c r="BH25" s="250"/>
      <c r="BI25" s="250"/>
      <c r="BJ25" s="250"/>
      <c r="BK25" s="250"/>
      <c r="BL25" s="250"/>
      <c r="BM25" s="250"/>
      <c r="BN25" s="250"/>
      <c r="BO25" s="250"/>
      <c r="BP25" s="250"/>
      <c r="BQ25" s="250"/>
      <c r="BR25" s="250"/>
      <c r="BS25" s="250"/>
      <c r="BT25" s="250"/>
      <c r="BU25" s="250"/>
      <c r="BV25" s="250"/>
      <c r="BW25" s="250"/>
      <c r="BX25" s="250"/>
      <c r="BY25" s="250"/>
      <c r="BZ25" s="250"/>
      <c r="CA25" s="250"/>
      <c r="CB25" s="250"/>
      <c r="CC25" s="250"/>
      <c r="CD25" s="250"/>
      <c r="CE25" s="250"/>
      <c r="CF25" s="250"/>
      <c r="CG25" s="250"/>
      <c r="CH25" s="250"/>
      <c r="CI25" s="250"/>
      <c r="CJ25" s="250"/>
      <c r="CK25" s="250"/>
      <c r="CL25" s="250"/>
      <c r="CM25" s="250"/>
      <c r="CN25" s="250"/>
      <c r="CO25" s="250"/>
      <c r="CP25" s="250"/>
      <c r="CQ25" s="250"/>
      <c r="CR25" s="250"/>
      <c r="CS25" s="250"/>
      <c r="CT25" s="250"/>
      <c r="CU25" s="250"/>
      <c r="CV25" s="250"/>
      <c r="CW25" s="250"/>
      <c r="CX25" s="250"/>
      <c r="CY25" s="250"/>
      <c r="CZ25" s="250"/>
    </row>
    <row r="26" spans="1:104" s="293" customFormat="1" ht="15" customHeight="1">
      <c r="A26" s="356">
        <v>2009</v>
      </c>
      <c r="B26" s="230">
        <f t="shared" si="4"/>
        <v>53.666666666666664</v>
      </c>
      <c r="C26" s="384"/>
      <c r="D26" s="356">
        <v>2009</v>
      </c>
      <c r="E26" s="424">
        <v>50</v>
      </c>
      <c r="F26" s="384"/>
      <c r="G26" s="356">
        <v>2009</v>
      </c>
      <c r="H26" s="266">
        <v>100</v>
      </c>
      <c r="I26" s="384"/>
      <c r="J26" s="356">
        <v>2009</v>
      </c>
      <c r="K26" s="266">
        <v>100</v>
      </c>
      <c r="L26" s="384"/>
      <c r="M26" s="356">
        <v>2009</v>
      </c>
      <c r="N26" s="424">
        <v>50</v>
      </c>
      <c r="O26" s="384"/>
      <c r="P26" s="356">
        <v>2009</v>
      </c>
      <c r="Q26" s="423">
        <v>33</v>
      </c>
      <c r="R26" s="384"/>
      <c r="S26" s="356">
        <v>2009</v>
      </c>
      <c r="T26" s="251">
        <v>100</v>
      </c>
      <c r="U26" s="384"/>
      <c r="V26" s="356">
        <v>2009</v>
      </c>
      <c r="W26" s="424">
        <v>0</v>
      </c>
      <c r="X26" s="384"/>
      <c r="Y26" s="356">
        <v>2009</v>
      </c>
      <c r="Z26" s="424">
        <v>0</v>
      </c>
      <c r="AA26" s="384"/>
      <c r="AB26" s="356">
        <v>2009</v>
      </c>
      <c r="AC26" s="424">
        <v>50</v>
      </c>
      <c r="AD26" s="384"/>
      <c r="AE26" s="250"/>
      <c r="AF26" s="250"/>
      <c r="AG26" s="250"/>
      <c r="AH26" s="250"/>
      <c r="AI26" s="250"/>
      <c r="AJ26" s="250"/>
      <c r="AK26" s="250"/>
      <c r="AL26" s="250"/>
      <c r="AM26" s="250"/>
      <c r="AN26" s="250"/>
      <c r="AO26" s="250"/>
      <c r="AP26" s="250"/>
      <c r="AQ26" s="250"/>
      <c r="AR26" s="250"/>
      <c r="AS26" s="250"/>
      <c r="AT26" s="250"/>
      <c r="AU26" s="250"/>
      <c r="AV26" s="250"/>
      <c r="AW26" s="250"/>
      <c r="AX26" s="250"/>
      <c r="AY26" s="250"/>
      <c r="AZ26" s="250"/>
      <c r="BA26" s="250"/>
      <c r="BB26" s="250"/>
      <c r="BC26" s="250"/>
      <c r="BD26" s="250"/>
      <c r="BE26" s="250"/>
      <c r="BF26" s="250"/>
      <c r="BG26" s="250"/>
      <c r="BH26" s="250"/>
      <c r="BI26" s="250"/>
      <c r="BJ26" s="250"/>
      <c r="BK26" s="250"/>
      <c r="BL26" s="250"/>
      <c r="BM26" s="250"/>
      <c r="BN26" s="250"/>
      <c r="BO26" s="250"/>
      <c r="BP26" s="250"/>
      <c r="BQ26" s="250"/>
      <c r="BR26" s="250"/>
      <c r="BS26" s="250"/>
      <c r="BT26" s="250"/>
      <c r="BU26" s="250"/>
      <c r="BV26" s="250"/>
      <c r="BW26" s="250"/>
      <c r="BX26" s="250"/>
      <c r="BY26" s="250"/>
      <c r="BZ26" s="250"/>
      <c r="CA26" s="250"/>
      <c r="CB26" s="250"/>
      <c r="CC26" s="250"/>
      <c r="CD26" s="250"/>
      <c r="CE26" s="250"/>
      <c r="CF26" s="250"/>
      <c r="CG26" s="250"/>
      <c r="CH26" s="250"/>
      <c r="CI26" s="250"/>
      <c r="CJ26" s="250"/>
      <c r="CK26" s="250"/>
      <c r="CL26" s="250"/>
      <c r="CM26" s="250"/>
      <c r="CN26" s="250"/>
      <c r="CO26" s="250"/>
      <c r="CP26" s="250"/>
      <c r="CQ26" s="250"/>
      <c r="CR26" s="250"/>
      <c r="CS26" s="250"/>
      <c r="CT26" s="250"/>
      <c r="CU26" s="250"/>
      <c r="CV26" s="250"/>
      <c r="CW26" s="250"/>
      <c r="CX26" s="250"/>
      <c r="CY26" s="250"/>
      <c r="CZ26" s="250"/>
    </row>
    <row r="27" spans="1:104" s="293" customFormat="1" ht="15" customHeight="1">
      <c r="A27" s="356">
        <v>2010</v>
      </c>
      <c r="B27" s="230">
        <f t="shared" si="4"/>
        <v>53.666666666666664</v>
      </c>
      <c r="C27" s="384"/>
      <c r="D27" s="356">
        <v>2010</v>
      </c>
      <c r="E27" s="424">
        <v>50</v>
      </c>
      <c r="F27" s="384"/>
      <c r="G27" s="356">
        <v>2010</v>
      </c>
      <c r="H27" s="266">
        <v>100</v>
      </c>
      <c r="I27" s="384"/>
      <c r="J27" s="356">
        <v>2010</v>
      </c>
      <c r="K27" s="266">
        <v>100</v>
      </c>
      <c r="L27" s="384"/>
      <c r="M27" s="356">
        <v>2010</v>
      </c>
      <c r="N27" s="424">
        <v>50</v>
      </c>
      <c r="O27" s="384"/>
      <c r="P27" s="356">
        <v>2010</v>
      </c>
      <c r="Q27" s="423">
        <v>33</v>
      </c>
      <c r="R27" s="384"/>
      <c r="S27" s="356">
        <v>2010</v>
      </c>
      <c r="T27" s="251">
        <v>100</v>
      </c>
      <c r="U27" s="384"/>
      <c r="V27" s="356">
        <v>2010</v>
      </c>
      <c r="W27" s="424">
        <v>0</v>
      </c>
      <c r="X27" s="384" t="s">
        <v>709</v>
      </c>
      <c r="Y27" s="356">
        <v>2010</v>
      </c>
      <c r="Z27" s="424">
        <v>0</v>
      </c>
      <c r="AA27" s="384"/>
      <c r="AB27" s="356">
        <v>2010</v>
      </c>
      <c r="AC27" s="424">
        <v>50</v>
      </c>
      <c r="AD27" s="384"/>
      <c r="AE27" s="250"/>
      <c r="AF27" s="250"/>
      <c r="AG27" s="250"/>
      <c r="AH27" s="250"/>
      <c r="AI27" s="250"/>
      <c r="AJ27" s="250"/>
      <c r="AK27" s="250"/>
      <c r="AL27" s="250"/>
      <c r="AM27" s="250"/>
      <c r="AN27" s="250"/>
      <c r="AO27" s="250"/>
      <c r="AP27" s="250"/>
      <c r="AQ27" s="250"/>
      <c r="AR27" s="250"/>
      <c r="AS27" s="250"/>
      <c r="AT27" s="250"/>
      <c r="AU27" s="250"/>
      <c r="AV27" s="250"/>
      <c r="AW27" s="250"/>
      <c r="AX27" s="250"/>
      <c r="AY27" s="250"/>
      <c r="AZ27" s="250"/>
      <c r="BA27" s="250"/>
      <c r="BB27" s="250"/>
      <c r="BC27" s="250"/>
      <c r="BD27" s="250"/>
      <c r="BE27" s="250"/>
      <c r="BF27" s="250"/>
      <c r="BG27" s="250"/>
      <c r="BH27" s="250"/>
      <c r="BI27" s="250"/>
      <c r="BJ27" s="250"/>
      <c r="BK27" s="250"/>
      <c r="BL27" s="250"/>
      <c r="BM27" s="250"/>
      <c r="BN27" s="250"/>
      <c r="BO27" s="250"/>
      <c r="BP27" s="250"/>
      <c r="BQ27" s="250"/>
      <c r="BR27" s="250"/>
      <c r="BS27" s="250"/>
      <c r="BT27" s="250"/>
      <c r="BU27" s="250"/>
      <c r="BV27" s="250"/>
      <c r="BW27" s="250"/>
      <c r="BX27" s="250"/>
      <c r="BY27" s="250"/>
      <c r="BZ27" s="250"/>
      <c r="CA27" s="250"/>
      <c r="CB27" s="250"/>
      <c r="CC27" s="250"/>
      <c r="CD27" s="250"/>
      <c r="CE27" s="250"/>
      <c r="CF27" s="250"/>
      <c r="CG27" s="250"/>
      <c r="CH27" s="250"/>
      <c r="CI27" s="250"/>
      <c r="CJ27" s="250"/>
      <c r="CK27" s="250"/>
      <c r="CL27" s="250"/>
      <c r="CM27" s="250"/>
      <c r="CN27" s="250"/>
      <c r="CO27" s="250"/>
      <c r="CP27" s="250"/>
      <c r="CQ27" s="250"/>
      <c r="CR27" s="250"/>
      <c r="CS27" s="250"/>
      <c r="CT27" s="250"/>
      <c r="CU27" s="250"/>
      <c r="CV27" s="250"/>
      <c r="CW27" s="250"/>
      <c r="CX27" s="250"/>
      <c r="CY27" s="250"/>
      <c r="CZ27" s="250"/>
    </row>
    <row r="28" spans="1:104" s="293" customFormat="1" ht="15" customHeight="1">
      <c r="A28" s="356">
        <v>2011</v>
      </c>
      <c r="B28" s="230">
        <f t="shared" si="4"/>
        <v>53.666666666666664</v>
      </c>
      <c r="C28" s="384"/>
      <c r="D28" s="356">
        <v>2011</v>
      </c>
      <c r="E28" s="424">
        <v>50</v>
      </c>
      <c r="F28" s="384"/>
      <c r="G28" s="356">
        <v>2011</v>
      </c>
      <c r="H28" s="266">
        <v>100</v>
      </c>
      <c r="I28" s="384"/>
      <c r="J28" s="356">
        <v>2011</v>
      </c>
      <c r="K28" s="266">
        <v>100</v>
      </c>
      <c r="L28" s="384"/>
      <c r="M28" s="356">
        <v>2011</v>
      </c>
      <c r="N28" s="424">
        <v>50</v>
      </c>
      <c r="O28" s="384"/>
      <c r="P28" s="356">
        <v>2011</v>
      </c>
      <c r="Q28" s="423">
        <v>33</v>
      </c>
      <c r="R28" s="384"/>
      <c r="S28" s="356">
        <v>2011</v>
      </c>
      <c r="T28" s="251">
        <v>100</v>
      </c>
      <c r="U28" s="384"/>
      <c r="V28" s="356">
        <v>2011</v>
      </c>
      <c r="W28" s="424">
        <v>0</v>
      </c>
      <c r="X28" s="384"/>
      <c r="Y28" s="356">
        <v>2011</v>
      </c>
      <c r="Z28" s="424">
        <v>0</v>
      </c>
      <c r="AA28" s="384"/>
      <c r="AB28" s="356">
        <v>2011</v>
      </c>
      <c r="AC28" s="424">
        <v>50</v>
      </c>
      <c r="AD28" s="384"/>
      <c r="AE28" s="250"/>
      <c r="AF28" s="250"/>
      <c r="AG28" s="250"/>
      <c r="AH28" s="250"/>
      <c r="AI28" s="250"/>
      <c r="AJ28" s="250"/>
      <c r="AK28" s="250"/>
      <c r="AL28" s="250"/>
      <c r="AM28" s="250"/>
      <c r="AN28" s="250"/>
      <c r="AO28" s="250"/>
      <c r="AP28" s="250"/>
      <c r="AQ28" s="250"/>
      <c r="AR28" s="250"/>
      <c r="AS28" s="250"/>
      <c r="AT28" s="250"/>
      <c r="AU28" s="250"/>
      <c r="AV28" s="250"/>
      <c r="AW28" s="250"/>
      <c r="AX28" s="250"/>
      <c r="AY28" s="250"/>
      <c r="AZ28" s="250"/>
      <c r="BA28" s="250"/>
      <c r="BB28" s="250"/>
      <c r="BC28" s="250"/>
      <c r="BD28" s="250"/>
      <c r="BE28" s="250"/>
      <c r="BF28" s="250"/>
      <c r="BG28" s="250"/>
      <c r="BH28" s="250"/>
      <c r="BI28" s="250"/>
      <c r="BJ28" s="250"/>
      <c r="BK28" s="250"/>
      <c r="BL28" s="250"/>
      <c r="BM28" s="250"/>
      <c r="BN28" s="250"/>
      <c r="BO28" s="250"/>
      <c r="BP28" s="250"/>
      <c r="BQ28" s="250"/>
      <c r="BR28" s="250"/>
      <c r="BS28" s="250"/>
      <c r="BT28" s="250"/>
      <c r="BU28" s="250"/>
      <c r="BV28" s="250"/>
      <c r="BW28" s="250"/>
      <c r="BX28" s="250"/>
      <c r="BY28" s="250"/>
      <c r="BZ28" s="250"/>
      <c r="CA28" s="250"/>
      <c r="CB28" s="250"/>
      <c r="CC28" s="250"/>
      <c r="CD28" s="250"/>
      <c r="CE28" s="250"/>
      <c r="CF28" s="250"/>
      <c r="CG28" s="250"/>
      <c r="CH28" s="250"/>
      <c r="CI28" s="250"/>
      <c r="CJ28" s="250"/>
      <c r="CK28" s="250"/>
      <c r="CL28" s="250"/>
      <c r="CM28" s="250"/>
      <c r="CN28" s="250"/>
      <c r="CO28" s="250"/>
      <c r="CP28" s="250"/>
      <c r="CQ28" s="250"/>
      <c r="CR28" s="250"/>
      <c r="CS28" s="250"/>
      <c r="CT28" s="250"/>
      <c r="CU28" s="250"/>
      <c r="CV28" s="250"/>
      <c r="CW28" s="250"/>
      <c r="CX28" s="250"/>
      <c r="CY28" s="250"/>
      <c r="CZ28" s="250"/>
    </row>
    <row r="29" spans="1:104" s="293" customFormat="1" ht="15" customHeight="1">
      <c r="A29" s="356">
        <v>2012</v>
      </c>
      <c r="B29" s="230">
        <f t="shared" si="4"/>
        <v>53.666666666666664</v>
      </c>
      <c r="C29" s="384"/>
      <c r="D29" s="356">
        <v>2012</v>
      </c>
      <c r="E29" s="424">
        <v>50</v>
      </c>
      <c r="F29" s="384"/>
      <c r="G29" s="356">
        <v>2012</v>
      </c>
      <c r="H29" s="266">
        <v>100</v>
      </c>
      <c r="I29" s="384"/>
      <c r="J29" s="356">
        <v>2012</v>
      </c>
      <c r="K29" s="266">
        <v>100</v>
      </c>
      <c r="L29" s="384"/>
      <c r="M29" s="356">
        <v>2012</v>
      </c>
      <c r="N29" s="424">
        <v>50</v>
      </c>
      <c r="O29" s="384"/>
      <c r="P29" s="356">
        <v>2012</v>
      </c>
      <c r="Q29" s="423">
        <v>33</v>
      </c>
      <c r="R29" s="384"/>
      <c r="S29" s="356">
        <v>2012</v>
      </c>
      <c r="T29" s="251">
        <v>100</v>
      </c>
      <c r="U29" s="384"/>
      <c r="V29" s="356">
        <v>2012</v>
      </c>
      <c r="W29" s="424">
        <v>0</v>
      </c>
      <c r="X29" s="384"/>
      <c r="Y29" s="356">
        <v>2012</v>
      </c>
      <c r="Z29" s="424">
        <v>0</v>
      </c>
      <c r="AA29" s="384"/>
      <c r="AB29" s="356">
        <v>2012</v>
      </c>
      <c r="AC29" s="424">
        <v>50</v>
      </c>
      <c r="AD29" s="384"/>
      <c r="AE29" s="250"/>
      <c r="AF29" s="250"/>
      <c r="AG29" s="250"/>
      <c r="AH29" s="250"/>
      <c r="AI29" s="250"/>
      <c r="AJ29" s="250"/>
      <c r="AK29" s="250"/>
      <c r="AL29" s="250"/>
      <c r="AM29" s="250"/>
      <c r="AN29" s="250"/>
      <c r="AO29" s="250"/>
      <c r="AP29" s="250"/>
      <c r="AQ29" s="250"/>
      <c r="AR29" s="250"/>
      <c r="AS29" s="250"/>
      <c r="AT29" s="250"/>
      <c r="AU29" s="250"/>
      <c r="AV29" s="250"/>
      <c r="AW29" s="250"/>
      <c r="AX29" s="250"/>
      <c r="AY29" s="250"/>
      <c r="AZ29" s="250"/>
      <c r="BA29" s="250"/>
      <c r="BB29" s="250"/>
      <c r="BC29" s="250"/>
      <c r="BD29" s="250"/>
      <c r="BE29" s="250"/>
      <c r="BF29" s="250"/>
      <c r="BG29" s="250"/>
      <c r="BH29" s="250"/>
      <c r="BI29" s="250"/>
      <c r="BJ29" s="250"/>
      <c r="BK29" s="250"/>
      <c r="BL29" s="250"/>
      <c r="BM29" s="250"/>
      <c r="BN29" s="250"/>
      <c r="BO29" s="250"/>
      <c r="BP29" s="250"/>
      <c r="BQ29" s="250"/>
      <c r="BR29" s="250"/>
      <c r="BS29" s="250"/>
      <c r="BT29" s="250"/>
      <c r="BU29" s="250"/>
      <c r="BV29" s="250"/>
      <c r="BW29" s="250"/>
      <c r="BX29" s="250"/>
      <c r="BY29" s="250"/>
      <c r="BZ29" s="250"/>
      <c r="CA29" s="250"/>
      <c r="CB29" s="250"/>
      <c r="CC29" s="250"/>
      <c r="CD29" s="250"/>
      <c r="CE29" s="250"/>
      <c r="CF29" s="250"/>
      <c r="CG29" s="250"/>
      <c r="CH29" s="250"/>
      <c r="CI29" s="250"/>
      <c r="CJ29" s="250"/>
      <c r="CK29" s="250"/>
      <c r="CL29" s="250"/>
      <c r="CM29" s="250"/>
      <c r="CN29" s="250"/>
      <c r="CO29" s="250"/>
      <c r="CP29" s="250"/>
      <c r="CQ29" s="250"/>
      <c r="CR29" s="250"/>
      <c r="CS29" s="250"/>
      <c r="CT29" s="250"/>
      <c r="CU29" s="250"/>
      <c r="CV29" s="250"/>
      <c r="CW29" s="250"/>
      <c r="CX29" s="250"/>
      <c r="CY29" s="250"/>
      <c r="CZ29" s="250"/>
    </row>
    <row r="30" spans="1:104" s="293" customFormat="1" ht="15" customHeight="1">
      <c r="A30" s="356">
        <v>2013</v>
      </c>
      <c r="B30" s="230">
        <f t="shared" si="4"/>
        <v>53.666666666666664</v>
      </c>
      <c r="C30" s="384"/>
      <c r="D30" s="356">
        <v>2013</v>
      </c>
      <c r="E30" s="424">
        <v>50</v>
      </c>
      <c r="F30" s="384"/>
      <c r="G30" s="356">
        <v>2013</v>
      </c>
      <c r="H30" s="266">
        <v>100</v>
      </c>
      <c r="I30" s="384"/>
      <c r="J30" s="356">
        <v>2013</v>
      </c>
      <c r="K30" s="266">
        <v>100</v>
      </c>
      <c r="L30" s="384"/>
      <c r="M30" s="356">
        <v>2013</v>
      </c>
      <c r="N30" s="424">
        <v>50</v>
      </c>
      <c r="O30" s="384"/>
      <c r="P30" s="356">
        <v>2013</v>
      </c>
      <c r="Q30" s="423">
        <v>33</v>
      </c>
      <c r="R30" s="384"/>
      <c r="S30" s="356">
        <v>2013</v>
      </c>
      <c r="T30" s="251">
        <v>100</v>
      </c>
      <c r="U30" s="384"/>
      <c r="V30" s="356">
        <v>2013</v>
      </c>
      <c r="W30" s="424">
        <v>0</v>
      </c>
      <c r="X30" s="384"/>
      <c r="Y30" s="356">
        <v>2013</v>
      </c>
      <c r="Z30" s="424">
        <v>0</v>
      </c>
      <c r="AA30" s="384"/>
      <c r="AB30" s="356">
        <v>2013</v>
      </c>
      <c r="AC30" s="424">
        <v>50</v>
      </c>
      <c r="AD30" s="384"/>
      <c r="AE30" s="250"/>
      <c r="AF30" s="250"/>
      <c r="AG30" s="250"/>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250"/>
      <c r="BD30" s="250"/>
      <c r="BE30" s="250"/>
      <c r="BF30" s="250"/>
      <c r="BG30" s="250"/>
      <c r="BH30" s="250"/>
      <c r="BI30" s="250"/>
      <c r="BJ30" s="250"/>
      <c r="BK30" s="250"/>
      <c r="BL30" s="250"/>
      <c r="BM30" s="250"/>
      <c r="BN30" s="250"/>
      <c r="BO30" s="250"/>
      <c r="BP30" s="250"/>
      <c r="BQ30" s="250"/>
      <c r="BR30" s="250"/>
      <c r="BS30" s="250"/>
      <c r="BT30" s="250"/>
      <c r="BU30" s="250"/>
      <c r="BV30" s="250"/>
      <c r="BW30" s="250"/>
      <c r="BX30" s="250"/>
      <c r="BY30" s="250"/>
      <c r="BZ30" s="250"/>
      <c r="CA30" s="250"/>
      <c r="CB30" s="250"/>
      <c r="CC30" s="250"/>
      <c r="CD30" s="250"/>
      <c r="CE30" s="250"/>
      <c r="CF30" s="250"/>
      <c r="CG30" s="250"/>
      <c r="CH30" s="250"/>
      <c r="CI30" s="250"/>
      <c r="CJ30" s="250"/>
      <c r="CK30" s="250"/>
      <c r="CL30" s="250"/>
      <c r="CM30" s="250"/>
      <c r="CN30" s="250"/>
      <c r="CO30" s="250"/>
      <c r="CP30" s="250"/>
      <c r="CQ30" s="250"/>
      <c r="CR30" s="250"/>
      <c r="CS30" s="250"/>
      <c r="CT30" s="250"/>
      <c r="CU30" s="250"/>
      <c r="CV30" s="250"/>
      <c r="CW30" s="250"/>
      <c r="CX30" s="250"/>
      <c r="CY30" s="250"/>
      <c r="CZ30" s="250"/>
    </row>
    <row r="31" spans="1:104" ht="15" customHeight="1">
      <c r="A31" s="254">
        <v>2014</v>
      </c>
      <c r="B31" s="230">
        <f t="shared" ref="B31:B36" si="5">AVERAGE(E31, H31,K31,N31,Q31,T31,W31,Z31,AC31)</f>
        <v>53.666666666666664</v>
      </c>
      <c r="C31" s="253"/>
      <c r="D31" s="254">
        <v>2014</v>
      </c>
      <c r="E31" s="261">
        <v>50</v>
      </c>
      <c r="F31" s="292" t="s">
        <v>712</v>
      </c>
      <c r="G31" s="254">
        <v>2014</v>
      </c>
      <c r="H31" s="266">
        <v>100</v>
      </c>
      <c r="I31" s="263" t="s">
        <v>711</v>
      </c>
      <c r="J31" s="254">
        <v>2014</v>
      </c>
      <c r="K31" s="266">
        <v>100</v>
      </c>
      <c r="L31" s="253" t="s">
        <v>2891</v>
      </c>
      <c r="M31" s="254">
        <v>2014</v>
      </c>
      <c r="N31" s="261">
        <v>50</v>
      </c>
      <c r="O31" s="263" t="s">
        <v>710</v>
      </c>
      <c r="P31" s="254">
        <v>2014</v>
      </c>
      <c r="Q31" s="6">
        <v>33</v>
      </c>
      <c r="R31" s="253" t="s">
        <v>2892</v>
      </c>
      <c r="S31" s="254">
        <v>2014</v>
      </c>
      <c r="T31" s="251">
        <v>100</v>
      </c>
      <c r="U31" s="253" t="s">
        <v>2893</v>
      </c>
      <c r="V31" s="254">
        <v>2014</v>
      </c>
      <c r="W31" s="261">
        <v>0</v>
      </c>
      <c r="X31" s="268" t="s">
        <v>709</v>
      </c>
      <c r="Y31" s="356">
        <v>2014</v>
      </c>
      <c r="Z31" s="261">
        <v>0</v>
      </c>
      <c r="AA31" s="263"/>
      <c r="AB31" s="356">
        <v>2014</v>
      </c>
      <c r="AC31" s="261">
        <v>50</v>
      </c>
      <c r="AD31" s="4" t="s">
        <v>2894</v>
      </c>
    </row>
    <row r="32" spans="1:104" ht="15" customHeight="1">
      <c r="A32" s="254">
        <v>2015</v>
      </c>
      <c r="B32" s="230">
        <f t="shared" si="5"/>
        <v>53.666666666666664</v>
      </c>
      <c r="C32" s="4"/>
      <c r="D32" s="254">
        <v>2015</v>
      </c>
      <c r="E32" s="6">
        <v>50</v>
      </c>
      <c r="F32" s="253"/>
      <c r="G32" s="254">
        <v>2015</v>
      </c>
      <c r="H32" s="6">
        <v>100</v>
      </c>
      <c r="I32" s="253"/>
      <c r="J32" s="254">
        <v>2015</v>
      </c>
      <c r="K32" s="6">
        <v>100</v>
      </c>
      <c r="L32" s="271"/>
      <c r="M32" s="254">
        <v>2015</v>
      </c>
      <c r="N32" s="6">
        <v>50</v>
      </c>
      <c r="O32" s="253"/>
      <c r="P32" s="254">
        <v>2015</v>
      </c>
      <c r="Q32" s="6">
        <v>33</v>
      </c>
      <c r="R32" s="253"/>
      <c r="S32" s="254">
        <v>2015</v>
      </c>
      <c r="T32" s="251">
        <v>100</v>
      </c>
      <c r="U32" s="253"/>
      <c r="V32" s="254">
        <v>2015</v>
      </c>
      <c r="W32" s="6">
        <v>0</v>
      </c>
      <c r="X32" s="253"/>
      <c r="Y32" s="356">
        <v>2015</v>
      </c>
      <c r="Z32" s="6">
        <v>0</v>
      </c>
      <c r="AA32" s="253"/>
      <c r="AB32" s="356">
        <v>2015</v>
      </c>
      <c r="AC32" s="6">
        <v>50</v>
      </c>
      <c r="AD32" s="4" t="s">
        <v>2895</v>
      </c>
    </row>
    <row r="33" spans="1:104" ht="15" customHeight="1">
      <c r="A33" s="254">
        <v>2016</v>
      </c>
      <c r="B33" s="230">
        <f t="shared" si="5"/>
        <v>53.666666666666664</v>
      </c>
      <c r="C33" s="4"/>
      <c r="D33" s="254">
        <v>2016</v>
      </c>
      <c r="E33" s="6">
        <v>50</v>
      </c>
      <c r="F33" s="253"/>
      <c r="G33" s="254">
        <v>2016</v>
      </c>
      <c r="H33" s="6">
        <v>100</v>
      </c>
      <c r="I33" s="253"/>
      <c r="J33" s="254">
        <v>2016</v>
      </c>
      <c r="K33" s="6">
        <v>100</v>
      </c>
      <c r="L33" s="253"/>
      <c r="M33" s="254">
        <v>2016</v>
      </c>
      <c r="N33" s="6">
        <v>50</v>
      </c>
      <c r="O33" s="253"/>
      <c r="P33" s="254">
        <v>2016</v>
      </c>
      <c r="Q33" s="6">
        <v>33</v>
      </c>
      <c r="R33" s="253"/>
      <c r="S33" s="254">
        <v>2016</v>
      </c>
      <c r="T33" s="251">
        <v>100</v>
      </c>
      <c r="U33" s="253"/>
      <c r="V33" s="254">
        <v>2016</v>
      </c>
      <c r="W33" s="6">
        <v>0</v>
      </c>
      <c r="X33" s="253"/>
      <c r="Y33" s="356">
        <v>2016</v>
      </c>
      <c r="Z33" s="6">
        <v>0</v>
      </c>
      <c r="AA33" s="253"/>
      <c r="AB33" s="356">
        <v>2016</v>
      </c>
      <c r="AC33" s="6">
        <v>50</v>
      </c>
      <c r="AD33" s="4"/>
    </row>
    <row r="34" spans="1:104" ht="15" customHeight="1">
      <c r="A34" s="254">
        <v>2017</v>
      </c>
      <c r="B34" s="230">
        <f t="shared" si="5"/>
        <v>53.666666666666664</v>
      </c>
      <c r="C34" s="4"/>
      <c r="D34" s="254">
        <v>2017</v>
      </c>
      <c r="E34" s="6">
        <v>50</v>
      </c>
      <c r="F34" s="253"/>
      <c r="G34" s="254">
        <v>2017</v>
      </c>
      <c r="H34" s="6">
        <v>100</v>
      </c>
      <c r="I34" s="253"/>
      <c r="J34" s="254">
        <v>2017</v>
      </c>
      <c r="K34" s="6">
        <v>100</v>
      </c>
      <c r="L34" s="253"/>
      <c r="M34" s="254">
        <v>2017</v>
      </c>
      <c r="N34" s="6">
        <v>50</v>
      </c>
      <c r="O34" s="253"/>
      <c r="P34" s="254">
        <v>2017</v>
      </c>
      <c r="Q34" s="6">
        <v>33</v>
      </c>
      <c r="R34" s="253"/>
      <c r="S34" s="254">
        <v>2017</v>
      </c>
      <c r="T34" s="251">
        <v>100</v>
      </c>
      <c r="U34" s="253"/>
      <c r="V34" s="254">
        <v>2017</v>
      </c>
      <c r="W34" s="6">
        <v>0</v>
      </c>
      <c r="X34" s="253"/>
      <c r="Y34" s="356">
        <v>2017</v>
      </c>
      <c r="Z34" s="6">
        <v>0</v>
      </c>
      <c r="AA34" s="253"/>
      <c r="AB34" s="356">
        <v>2017</v>
      </c>
      <c r="AC34" s="6">
        <v>50</v>
      </c>
      <c r="AD34" s="4"/>
    </row>
    <row r="35" spans="1:104" ht="15" customHeight="1">
      <c r="A35" s="254">
        <v>2018</v>
      </c>
      <c r="B35" s="230">
        <f t="shared" si="5"/>
        <v>53.666666666666664</v>
      </c>
      <c r="C35" s="4"/>
      <c r="D35" s="254">
        <v>2018</v>
      </c>
      <c r="E35" s="6">
        <v>50</v>
      </c>
      <c r="F35" s="253"/>
      <c r="G35" s="254">
        <v>2018</v>
      </c>
      <c r="H35" s="6">
        <v>100</v>
      </c>
      <c r="I35" s="253"/>
      <c r="J35" s="254">
        <v>2018</v>
      </c>
      <c r="K35" s="6">
        <v>100</v>
      </c>
      <c r="L35" s="253"/>
      <c r="M35" s="254">
        <v>2018</v>
      </c>
      <c r="N35" s="6">
        <v>50</v>
      </c>
      <c r="O35" s="253"/>
      <c r="P35" s="254">
        <v>2018</v>
      </c>
      <c r="Q35" s="6">
        <v>33</v>
      </c>
      <c r="R35" s="253"/>
      <c r="S35" s="254">
        <v>2018</v>
      </c>
      <c r="T35" s="251">
        <v>100</v>
      </c>
      <c r="U35" s="253"/>
      <c r="V35" s="254">
        <v>2018</v>
      </c>
      <c r="W35" s="6">
        <v>0</v>
      </c>
      <c r="X35" s="253"/>
      <c r="Y35" s="356">
        <v>2018</v>
      </c>
      <c r="Z35" s="6">
        <v>0</v>
      </c>
      <c r="AA35" s="253"/>
      <c r="AB35" s="356">
        <v>2018</v>
      </c>
      <c r="AC35" s="6">
        <v>50</v>
      </c>
      <c r="AD35" s="4"/>
    </row>
    <row r="36" spans="1:104" ht="15" customHeight="1">
      <c r="A36" s="254">
        <v>2019</v>
      </c>
      <c r="B36" s="230">
        <f t="shared" si="5"/>
        <v>53.666666666666664</v>
      </c>
      <c r="C36" s="4"/>
      <c r="D36" s="254">
        <v>2019</v>
      </c>
      <c r="E36" s="6">
        <v>50</v>
      </c>
      <c r="F36" s="253" t="s">
        <v>708</v>
      </c>
      <c r="G36" s="254">
        <v>2019</v>
      </c>
      <c r="H36" s="6">
        <v>100</v>
      </c>
      <c r="I36" s="253"/>
      <c r="J36" s="254">
        <v>2019</v>
      </c>
      <c r="K36" s="6">
        <v>100</v>
      </c>
      <c r="L36" s="253"/>
      <c r="M36" s="254">
        <v>2019</v>
      </c>
      <c r="N36" s="6">
        <v>50</v>
      </c>
      <c r="O36" s="271" t="s">
        <v>707</v>
      </c>
      <c r="P36" s="254">
        <v>2019</v>
      </c>
      <c r="Q36" s="6">
        <v>33</v>
      </c>
      <c r="R36" s="272"/>
      <c r="S36" s="254">
        <v>2019</v>
      </c>
      <c r="T36" s="251">
        <v>100</v>
      </c>
      <c r="U36" s="253"/>
      <c r="V36" s="254">
        <v>2019</v>
      </c>
      <c r="W36" s="6">
        <v>0</v>
      </c>
      <c r="X36" s="271" t="s">
        <v>706</v>
      </c>
      <c r="Y36" s="356">
        <v>2019</v>
      </c>
      <c r="Z36" s="6">
        <v>0</v>
      </c>
      <c r="AA36" s="9" t="s">
        <v>2896</v>
      </c>
      <c r="AB36" s="356">
        <v>2019</v>
      </c>
      <c r="AC36" s="6">
        <v>50</v>
      </c>
      <c r="AD36" s="4"/>
    </row>
    <row r="37" spans="1:104" ht="15" customHeight="1">
      <c r="A37" s="280"/>
      <c r="B37" s="280"/>
      <c r="C37" s="280"/>
      <c r="D37" s="280"/>
      <c r="E37" s="280"/>
      <c r="F37" s="280"/>
      <c r="G37" s="280"/>
      <c r="H37" s="280"/>
      <c r="I37" s="280"/>
      <c r="J37" s="280"/>
      <c r="K37" s="280"/>
      <c r="L37" s="280"/>
      <c r="M37" s="280"/>
      <c r="N37" s="280"/>
    </row>
    <row r="38" spans="1:104" ht="27.75" customHeight="1">
      <c r="A38" s="288" t="s">
        <v>114</v>
      </c>
      <c r="B38" s="699" t="s">
        <v>255</v>
      </c>
      <c r="C38" s="699"/>
      <c r="D38" s="699"/>
      <c r="E38" s="699"/>
      <c r="F38" s="699"/>
      <c r="G38" s="699"/>
      <c r="H38" s="699"/>
      <c r="I38" s="699"/>
      <c r="J38" s="699"/>
      <c r="K38" s="699"/>
      <c r="L38" s="699"/>
      <c r="M38" s="699"/>
      <c r="N38" s="699"/>
      <c r="O38" s="699"/>
      <c r="P38" s="699"/>
      <c r="Q38" s="699"/>
      <c r="R38" s="699"/>
      <c r="S38" s="699"/>
      <c r="T38" s="699"/>
      <c r="U38" s="699"/>
      <c r="V38" s="699"/>
      <c r="W38" s="699"/>
      <c r="X38" s="699"/>
      <c r="Y38" s="699"/>
      <c r="Z38" s="699"/>
      <c r="AA38" s="699"/>
      <c r="AB38" s="699"/>
      <c r="AC38" s="699"/>
      <c r="AD38" s="699"/>
      <c r="AE38" s="699"/>
      <c r="AF38" s="699"/>
      <c r="AG38" s="699"/>
      <c r="AH38" s="699"/>
      <c r="AI38" s="699"/>
      <c r="AJ38" s="699"/>
      <c r="AK38" s="291"/>
      <c r="AL38" s="291"/>
      <c r="AM38" s="291"/>
      <c r="AN38" s="291"/>
      <c r="AO38" s="291"/>
      <c r="AP38" s="291"/>
      <c r="AQ38" s="291"/>
      <c r="AR38" s="291"/>
      <c r="AS38" s="291"/>
      <c r="AT38" s="291"/>
      <c r="AU38" s="291"/>
      <c r="AV38" s="291"/>
      <c r="AW38" s="291"/>
      <c r="AX38" s="291"/>
      <c r="AY38" s="290"/>
    </row>
    <row r="39" spans="1:104" ht="15" customHeight="1">
      <c r="A39" s="258" t="s">
        <v>106</v>
      </c>
      <c r="B39" s="700" t="s">
        <v>11</v>
      </c>
      <c r="C39" s="700"/>
      <c r="D39" s="258" t="s">
        <v>106</v>
      </c>
      <c r="E39" s="694" t="s">
        <v>12</v>
      </c>
      <c r="F39" s="694"/>
      <c r="G39" s="258" t="s">
        <v>106</v>
      </c>
      <c r="H39" s="694" t="s">
        <v>13</v>
      </c>
      <c r="I39" s="694"/>
      <c r="J39" s="258" t="s">
        <v>106</v>
      </c>
      <c r="K39" s="694" t="s">
        <v>14</v>
      </c>
      <c r="L39" s="694"/>
      <c r="M39" s="258" t="s">
        <v>106</v>
      </c>
      <c r="N39" s="694"/>
      <c r="O39" s="694"/>
      <c r="P39" s="258" t="s">
        <v>106</v>
      </c>
      <c r="Q39" s="694"/>
      <c r="R39" s="694"/>
      <c r="S39" s="258" t="s">
        <v>106</v>
      </c>
      <c r="T39" s="700" t="s">
        <v>17</v>
      </c>
      <c r="U39" s="700"/>
      <c r="V39" s="258" t="s">
        <v>106</v>
      </c>
      <c r="W39" s="694"/>
      <c r="X39" s="694"/>
      <c r="Y39" s="258" t="s">
        <v>106</v>
      </c>
      <c r="Z39" s="701"/>
      <c r="AA39" s="701"/>
      <c r="AB39" s="277" t="s">
        <v>106</v>
      </c>
      <c r="AC39" s="701"/>
      <c r="AD39" s="701"/>
      <c r="AE39" s="277" t="s">
        <v>106</v>
      </c>
      <c r="AF39" s="701" t="s">
        <v>21</v>
      </c>
      <c r="AG39" s="701"/>
      <c r="AH39" s="258" t="s">
        <v>106</v>
      </c>
      <c r="AI39" s="694"/>
      <c r="AJ39" s="694"/>
      <c r="AK39" s="289" t="s">
        <v>106</v>
      </c>
      <c r="AL39" s="687"/>
      <c r="AM39" s="688"/>
      <c r="AN39" s="288" t="s">
        <v>106</v>
      </c>
      <c r="AO39" s="687" t="s">
        <v>24</v>
      </c>
      <c r="AP39" s="688"/>
      <c r="AQ39" s="288" t="s">
        <v>106</v>
      </c>
      <c r="AR39" s="687" t="s">
        <v>25</v>
      </c>
      <c r="AS39" s="688"/>
      <c r="AT39" s="288" t="s">
        <v>106</v>
      </c>
      <c r="AU39" s="687" t="s">
        <v>26</v>
      </c>
      <c r="AV39" s="688"/>
      <c r="AW39" s="288" t="s">
        <v>106</v>
      </c>
      <c r="AX39" s="687" t="s">
        <v>27</v>
      </c>
      <c r="AY39" s="688"/>
    </row>
    <row r="40" spans="1:104" ht="15" customHeight="1">
      <c r="A40" s="258" t="s">
        <v>105</v>
      </c>
      <c r="B40" s="685"/>
      <c r="C40" s="686"/>
      <c r="D40" s="258" t="s">
        <v>105</v>
      </c>
      <c r="E40" s="687"/>
      <c r="F40" s="688"/>
      <c r="G40" s="258" t="s">
        <v>105</v>
      </c>
      <c r="H40" s="693"/>
      <c r="I40" s="693"/>
      <c r="J40" s="258" t="s">
        <v>105</v>
      </c>
      <c r="K40" s="693"/>
      <c r="L40" s="693"/>
      <c r="M40" s="258" t="s">
        <v>105</v>
      </c>
      <c r="N40" s="693" t="s">
        <v>15</v>
      </c>
      <c r="O40" s="693"/>
      <c r="P40" s="258" t="s">
        <v>105</v>
      </c>
      <c r="Q40" s="693" t="s">
        <v>16</v>
      </c>
      <c r="R40" s="693"/>
      <c r="S40" s="258" t="s">
        <v>105</v>
      </c>
      <c r="T40" s="694"/>
      <c r="U40" s="694"/>
      <c r="V40" s="258" t="s">
        <v>105</v>
      </c>
      <c r="W40" s="693" t="s">
        <v>18</v>
      </c>
      <c r="X40" s="693"/>
      <c r="Y40" s="258" t="s">
        <v>105</v>
      </c>
      <c r="Z40" s="691" t="s">
        <v>19</v>
      </c>
      <c r="AA40" s="691"/>
      <c r="AB40" s="277" t="s">
        <v>105</v>
      </c>
      <c r="AC40" s="691" t="s">
        <v>20</v>
      </c>
      <c r="AD40" s="691"/>
      <c r="AE40" s="277" t="s">
        <v>105</v>
      </c>
      <c r="AF40" s="706"/>
      <c r="AG40" s="706"/>
      <c r="AH40" s="258" t="s">
        <v>105</v>
      </c>
      <c r="AI40" s="693" t="s">
        <v>22</v>
      </c>
      <c r="AJ40" s="693"/>
      <c r="AK40" s="287" t="s">
        <v>105</v>
      </c>
      <c r="AL40" s="689" t="s">
        <v>23</v>
      </c>
      <c r="AM40" s="690"/>
      <c r="AN40" s="258" t="s">
        <v>105</v>
      </c>
      <c r="AO40" s="687"/>
      <c r="AP40" s="688"/>
      <c r="AQ40" s="258" t="s">
        <v>105</v>
      </c>
      <c r="AR40" s="687"/>
      <c r="AS40" s="688"/>
      <c r="AT40" s="258" t="s">
        <v>105</v>
      </c>
      <c r="AU40" s="687"/>
      <c r="AV40" s="688"/>
      <c r="AW40" s="258" t="s">
        <v>105</v>
      </c>
      <c r="AX40" s="687"/>
      <c r="AY40" s="688"/>
    </row>
    <row r="41" spans="1:104" ht="15" customHeight="1">
      <c r="A41" s="254" t="s">
        <v>92</v>
      </c>
      <c r="B41" s="698" t="s">
        <v>254</v>
      </c>
      <c r="C41" s="698"/>
      <c r="D41" s="254" t="s">
        <v>92</v>
      </c>
      <c r="E41" s="698" t="s">
        <v>253</v>
      </c>
      <c r="F41" s="698"/>
      <c r="G41" s="254" t="s">
        <v>92</v>
      </c>
      <c r="H41" s="698" t="s">
        <v>252</v>
      </c>
      <c r="I41" s="698"/>
      <c r="J41" s="254" t="s">
        <v>92</v>
      </c>
      <c r="K41" s="698" t="s">
        <v>1555</v>
      </c>
      <c r="L41" s="698"/>
      <c r="M41" s="254" t="s">
        <v>92</v>
      </c>
      <c r="N41" s="698" t="s">
        <v>1556</v>
      </c>
      <c r="O41" s="698"/>
      <c r="P41" s="254" t="s">
        <v>92</v>
      </c>
      <c r="Q41" s="698" t="s">
        <v>1557</v>
      </c>
      <c r="R41" s="698"/>
      <c r="S41" s="254" t="s">
        <v>92</v>
      </c>
      <c r="T41" s="698" t="s">
        <v>1558</v>
      </c>
      <c r="U41" s="698"/>
      <c r="V41" s="254" t="s">
        <v>92</v>
      </c>
      <c r="W41" s="698" t="s">
        <v>249</v>
      </c>
      <c r="X41" s="698"/>
      <c r="Y41" s="356" t="s">
        <v>92</v>
      </c>
      <c r="Z41" s="698" t="s">
        <v>248</v>
      </c>
      <c r="AA41" s="698"/>
      <c r="AB41" s="356" t="s">
        <v>92</v>
      </c>
      <c r="AC41" s="698" t="s">
        <v>247</v>
      </c>
      <c r="AD41" s="698"/>
      <c r="AE41" s="356" t="s">
        <v>92</v>
      </c>
      <c r="AF41" s="698" t="s">
        <v>237</v>
      </c>
      <c r="AG41" s="698"/>
      <c r="AH41" s="356" t="s">
        <v>92</v>
      </c>
      <c r="AI41" s="698" t="s">
        <v>145</v>
      </c>
      <c r="AJ41" s="698"/>
      <c r="AK41" s="270" t="s">
        <v>92</v>
      </c>
      <c r="AL41" s="704" t="s">
        <v>246</v>
      </c>
      <c r="AM41" s="705"/>
      <c r="AN41" s="356" t="s">
        <v>92</v>
      </c>
      <c r="AO41" s="704" t="s">
        <v>235</v>
      </c>
      <c r="AP41" s="705"/>
      <c r="AQ41" s="356" t="s">
        <v>92</v>
      </c>
      <c r="AR41" s="704" t="s">
        <v>245</v>
      </c>
      <c r="AS41" s="705"/>
      <c r="AT41" s="356" t="s">
        <v>92</v>
      </c>
      <c r="AU41" s="704" t="s">
        <v>244</v>
      </c>
      <c r="AV41" s="705"/>
      <c r="AW41" s="356" t="s">
        <v>92</v>
      </c>
      <c r="AX41" s="704" t="s">
        <v>243</v>
      </c>
      <c r="AY41" s="705"/>
    </row>
    <row r="42" spans="1:104" ht="15" customHeight="1">
      <c r="A42" s="254" t="s">
        <v>81</v>
      </c>
      <c r="B42" s="698" t="s">
        <v>90</v>
      </c>
      <c r="C42" s="698"/>
      <c r="D42" s="254" t="s">
        <v>81</v>
      </c>
      <c r="E42" s="695" t="s">
        <v>4864</v>
      </c>
      <c r="F42" s="695"/>
      <c r="G42" s="254" t="s">
        <v>81</v>
      </c>
      <c r="H42" s="695" t="s">
        <v>242</v>
      </c>
      <c r="I42" s="695"/>
      <c r="J42" s="254" t="s">
        <v>81</v>
      </c>
      <c r="K42" s="695"/>
      <c r="L42" s="695"/>
      <c r="M42" s="254" t="s">
        <v>81</v>
      </c>
      <c r="N42" s="695" t="s">
        <v>1559</v>
      </c>
      <c r="O42" s="695"/>
      <c r="P42" s="254" t="s">
        <v>81</v>
      </c>
      <c r="Q42" s="695" t="s">
        <v>1560</v>
      </c>
      <c r="R42" s="695"/>
      <c r="S42" s="254" t="s">
        <v>81</v>
      </c>
      <c r="T42" s="695"/>
      <c r="U42" s="695"/>
      <c r="V42" s="254" t="s">
        <v>81</v>
      </c>
      <c r="W42" s="695" t="s">
        <v>1613</v>
      </c>
      <c r="X42" s="695"/>
      <c r="Y42" s="356" t="s">
        <v>81</v>
      </c>
      <c r="Z42" s="695" t="s">
        <v>239</v>
      </c>
      <c r="AA42" s="695"/>
      <c r="AB42" s="356" t="s">
        <v>81</v>
      </c>
      <c r="AC42" s="695" t="s">
        <v>1581</v>
      </c>
      <c r="AD42" s="695"/>
      <c r="AE42" s="356" t="s">
        <v>81</v>
      </c>
      <c r="AF42" s="695" t="s">
        <v>237</v>
      </c>
      <c r="AG42" s="695"/>
      <c r="AH42" s="356" t="s">
        <v>81</v>
      </c>
      <c r="AI42" s="695" t="s">
        <v>165</v>
      </c>
      <c r="AJ42" s="695"/>
      <c r="AK42" s="270" t="s">
        <v>81</v>
      </c>
      <c r="AL42" s="707" t="s">
        <v>236</v>
      </c>
      <c r="AM42" s="708"/>
      <c r="AN42" s="356" t="s">
        <v>81</v>
      </c>
      <c r="AO42" s="707" t="s">
        <v>235</v>
      </c>
      <c r="AP42" s="708"/>
      <c r="AQ42" s="356" t="s">
        <v>81</v>
      </c>
      <c r="AR42" s="707" t="s">
        <v>234</v>
      </c>
      <c r="AS42" s="708"/>
      <c r="AT42" s="356" t="s">
        <v>81</v>
      </c>
      <c r="AU42" s="707" t="s">
        <v>233</v>
      </c>
      <c r="AV42" s="708"/>
      <c r="AW42" s="356" t="s">
        <v>81</v>
      </c>
      <c r="AX42" s="707" t="s">
        <v>232</v>
      </c>
      <c r="AY42" s="708"/>
    </row>
    <row r="43" spans="1:104" ht="15" customHeight="1">
      <c r="A43" s="254" t="s">
        <v>78</v>
      </c>
      <c r="B43" s="695" t="s">
        <v>79</v>
      </c>
      <c r="C43" s="695"/>
      <c r="D43" s="254" t="s">
        <v>78</v>
      </c>
      <c r="E43" s="695" t="s">
        <v>4863</v>
      </c>
      <c r="F43" s="695"/>
      <c r="G43" s="254" t="s">
        <v>78</v>
      </c>
      <c r="H43" s="695" t="s">
        <v>4862</v>
      </c>
      <c r="I43" s="695"/>
      <c r="J43" s="254" t="s">
        <v>78</v>
      </c>
      <c r="K43" s="579" t="s">
        <v>4875</v>
      </c>
      <c r="L43" s="695"/>
      <c r="M43" s="254" t="s">
        <v>78</v>
      </c>
      <c r="N43" s="695" t="s">
        <v>4861</v>
      </c>
      <c r="O43" s="695"/>
      <c r="P43" s="254" t="s">
        <v>78</v>
      </c>
      <c r="Q43" s="695" t="s">
        <v>4860</v>
      </c>
      <c r="R43" s="695"/>
      <c r="S43" s="254" t="s">
        <v>78</v>
      </c>
      <c r="T43" s="695" t="s">
        <v>4876</v>
      </c>
      <c r="U43" s="695"/>
      <c r="V43" s="254" t="s">
        <v>78</v>
      </c>
      <c r="W43" s="695" t="s">
        <v>4859</v>
      </c>
      <c r="X43" s="695"/>
      <c r="Y43" s="356" t="s">
        <v>78</v>
      </c>
      <c r="Z43" s="695" t="s">
        <v>4858</v>
      </c>
      <c r="AA43" s="695"/>
      <c r="AB43" s="356" t="s">
        <v>78</v>
      </c>
      <c r="AC43" s="695" t="s">
        <v>4857</v>
      </c>
      <c r="AD43" s="695"/>
      <c r="AE43" s="356" t="s">
        <v>78</v>
      </c>
      <c r="AF43" s="695" t="s">
        <v>79</v>
      </c>
      <c r="AG43" s="695"/>
      <c r="AH43" s="356" t="s">
        <v>78</v>
      </c>
      <c r="AI43" s="695" t="s">
        <v>4829</v>
      </c>
      <c r="AJ43" s="695"/>
      <c r="AK43" s="270" t="s">
        <v>78</v>
      </c>
      <c r="AL43" s="707" t="s">
        <v>4856</v>
      </c>
      <c r="AM43" s="708"/>
      <c r="AN43" s="356" t="s">
        <v>78</v>
      </c>
      <c r="AO43" s="707" t="s">
        <v>4855</v>
      </c>
      <c r="AP43" s="708"/>
      <c r="AQ43" s="356" t="s">
        <v>78</v>
      </c>
      <c r="AR43" s="707" t="s">
        <v>4854</v>
      </c>
      <c r="AS43" s="708"/>
      <c r="AT43" s="356" t="s">
        <v>78</v>
      </c>
      <c r="AU43" s="707" t="s">
        <v>4853</v>
      </c>
      <c r="AV43" s="708"/>
      <c r="AW43" s="356" t="s">
        <v>78</v>
      </c>
      <c r="AX43" s="707" t="s">
        <v>4852</v>
      </c>
      <c r="AY43" s="708"/>
    </row>
    <row r="44" spans="1:104" ht="15" customHeight="1">
      <c r="A44" s="254" t="s">
        <v>0</v>
      </c>
      <c r="B44" s="254" t="s">
        <v>77</v>
      </c>
      <c r="C44" s="254" t="s">
        <v>76</v>
      </c>
      <c r="D44" s="254" t="s">
        <v>75</v>
      </c>
      <c r="E44" s="254" t="s">
        <v>74</v>
      </c>
      <c r="F44" s="252" t="s">
        <v>73</v>
      </c>
      <c r="G44" s="254" t="s">
        <v>0</v>
      </c>
      <c r="H44" s="254" t="s">
        <v>77</v>
      </c>
      <c r="I44" s="254" t="s">
        <v>229</v>
      </c>
      <c r="J44" s="254" t="s">
        <v>0</v>
      </c>
      <c r="K44" s="254" t="s">
        <v>77</v>
      </c>
      <c r="L44" s="254" t="s">
        <v>229</v>
      </c>
      <c r="M44" s="254" t="s">
        <v>0</v>
      </c>
      <c r="N44" s="254" t="s">
        <v>77</v>
      </c>
      <c r="O44" s="254" t="s">
        <v>229</v>
      </c>
      <c r="P44" s="254" t="s">
        <v>0</v>
      </c>
      <c r="Q44" s="254" t="s">
        <v>77</v>
      </c>
      <c r="R44" s="254" t="s">
        <v>229</v>
      </c>
      <c r="S44" s="254" t="s">
        <v>75</v>
      </c>
      <c r="T44" s="254" t="s">
        <v>74</v>
      </c>
      <c r="U44" s="254" t="s">
        <v>230</v>
      </c>
      <c r="V44" s="254" t="s">
        <v>75</v>
      </c>
      <c r="W44" s="254" t="s">
        <v>74</v>
      </c>
      <c r="X44" s="254" t="s">
        <v>230</v>
      </c>
      <c r="Y44" s="356" t="s">
        <v>75</v>
      </c>
      <c r="Z44" s="356" t="s">
        <v>74</v>
      </c>
      <c r="AA44" s="356" t="s">
        <v>230</v>
      </c>
      <c r="AB44" s="356" t="s">
        <v>75</v>
      </c>
      <c r="AC44" s="356" t="s">
        <v>74</v>
      </c>
      <c r="AD44" s="356" t="s">
        <v>230</v>
      </c>
      <c r="AE44" s="356" t="s">
        <v>75</v>
      </c>
      <c r="AF44" s="356" t="s">
        <v>74</v>
      </c>
      <c r="AG44" s="356" t="s">
        <v>230</v>
      </c>
      <c r="AH44" s="356" t="s">
        <v>75</v>
      </c>
      <c r="AI44" s="356" t="s">
        <v>74</v>
      </c>
      <c r="AJ44" s="356" t="s">
        <v>230</v>
      </c>
      <c r="AK44" s="270" t="s">
        <v>0</v>
      </c>
      <c r="AL44" s="356" t="s">
        <v>74</v>
      </c>
      <c r="AM44" s="356" t="s">
        <v>229</v>
      </c>
      <c r="AN44" s="356" t="s">
        <v>0</v>
      </c>
      <c r="AO44" s="356" t="s">
        <v>77</v>
      </c>
      <c r="AP44" s="356" t="s">
        <v>229</v>
      </c>
      <c r="AQ44" s="356" t="s">
        <v>0</v>
      </c>
      <c r="AR44" s="356" t="s">
        <v>77</v>
      </c>
      <c r="AS44" s="286" t="s">
        <v>229</v>
      </c>
      <c r="AT44" s="356" t="s">
        <v>0</v>
      </c>
      <c r="AU44" s="356" t="s">
        <v>77</v>
      </c>
      <c r="AV44" s="356" t="s">
        <v>229</v>
      </c>
      <c r="AW44" s="356" t="s">
        <v>0</v>
      </c>
      <c r="AX44" s="356" t="s">
        <v>77</v>
      </c>
      <c r="AY44" s="356" t="s">
        <v>229</v>
      </c>
    </row>
    <row r="45" spans="1:104" s="293" customFormat="1" ht="15" customHeight="1">
      <c r="A45" s="356">
        <v>2007</v>
      </c>
      <c r="B45" s="230">
        <f t="shared" ref="B45:B51" si="6">AVERAGE(E45,H45,K45,T45,AF45,AO45,AU45,AX45,AR45)</f>
        <v>61.111111111111114</v>
      </c>
      <c r="C45" s="384"/>
      <c r="D45" s="356">
        <v>2007</v>
      </c>
      <c r="E45" s="424">
        <v>0</v>
      </c>
      <c r="F45" s="384"/>
      <c r="G45" s="356">
        <v>2007</v>
      </c>
      <c r="H45" s="423">
        <v>100</v>
      </c>
      <c r="I45" s="384"/>
      <c r="J45" s="356">
        <v>2007</v>
      </c>
      <c r="K45" s="423">
        <v>100</v>
      </c>
      <c r="L45" s="384"/>
      <c r="M45" s="356">
        <v>2007</v>
      </c>
      <c r="N45" s="423">
        <v>100</v>
      </c>
      <c r="O45" s="384"/>
      <c r="P45" s="356">
        <v>2007</v>
      </c>
      <c r="Q45" s="423">
        <v>100</v>
      </c>
      <c r="R45" s="384"/>
      <c r="S45" s="356">
        <v>2007</v>
      </c>
      <c r="T45" s="423">
        <v>100</v>
      </c>
      <c r="U45" s="384"/>
      <c r="V45" s="356">
        <v>2007</v>
      </c>
      <c r="W45" s="423">
        <v>100</v>
      </c>
      <c r="X45" s="384"/>
      <c r="Y45" s="356">
        <v>2007</v>
      </c>
      <c r="Z45" s="423">
        <v>100</v>
      </c>
      <c r="AA45" s="384"/>
      <c r="AB45" s="356">
        <v>2007</v>
      </c>
      <c r="AC45" s="423">
        <v>100</v>
      </c>
      <c r="AD45" s="384"/>
      <c r="AE45" s="356">
        <v>2007</v>
      </c>
      <c r="AF45" s="282">
        <f t="shared" ref="AF45:AF51" si="7">0.67*AI45+0.33*AL45</f>
        <v>50</v>
      </c>
      <c r="AG45" s="384"/>
      <c r="AH45" s="356">
        <v>2007</v>
      </c>
      <c r="AI45" s="384">
        <v>50</v>
      </c>
      <c r="AJ45" s="384"/>
      <c r="AK45" s="356">
        <v>2007</v>
      </c>
      <c r="AL45" s="423">
        <v>50</v>
      </c>
      <c r="AM45" s="384"/>
      <c r="AN45" s="356">
        <v>2007</v>
      </c>
      <c r="AO45" s="424">
        <v>100</v>
      </c>
      <c r="AP45" s="384"/>
      <c r="AQ45" s="356">
        <v>2007</v>
      </c>
      <c r="AR45" s="424">
        <v>0</v>
      </c>
      <c r="AS45" s="384"/>
      <c r="AT45" s="356">
        <v>2007</v>
      </c>
      <c r="AU45" s="424">
        <v>50</v>
      </c>
      <c r="AV45" s="384"/>
      <c r="AW45" s="356">
        <v>2007</v>
      </c>
      <c r="AX45" s="424">
        <v>50</v>
      </c>
      <c r="AY45" s="384"/>
      <c r="AZ45" s="250"/>
      <c r="BA45" s="250"/>
      <c r="BB45" s="250"/>
      <c r="BC45" s="250"/>
      <c r="BD45" s="250"/>
      <c r="BE45" s="250"/>
      <c r="BF45" s="250"/>
      <c r="BG45" s="250"/>
      <c r="BH45" s="250"/>
      <c r="BI45" s="250"/>
      <c r="BJ45" s="250"/>
      <c r="BK45" s="250"/>
      <c r="BL45" s="250"/>
      <c r="BM45" s="250"/>
      <c r="BN45" s="250"/>
      <c r="BO45" s="250"/>
      <c r="BP45" s="250"/>
      <c r="BQ45" s="250"/>
      <c r="BR45" s="250"/>
      <c r="BS45" s="250"/>
      <c r="BT45" s="250"/>
      <c r="BU45" s="250"/>
      <c r="BV45" s="250"/>
      <c r="BW45" s="250"/>
      <c r="BX45" s="250"/>
      <c r="BY45" s="250"/>
      <c r="BZ45" s="250"/>
      <c r="CA45" s="250"/>
      <c r="CB45" s="250"/>
      <c r="CC45" s="250"/>
      <c r="CD45" s="250"/>
      <c r="CE45" s="250"/>
      <c r="CF45" s="250"/>
      <c r="CG45" s="250"/>
      <c r="CH45" s="250"/>
      <c r="CI45" s="250"/>
      <c r="CJ45" s="250"/>
      <c r="CK45" s="250"/>
      <c r="CL45" s="250"/>
      <c r="CM45" s="250"/>
      <c r="CN45" s="250"/>
      <c r="CO45" s="250"/>
      <c r="CP45" s="250"/>
      <c r="CQ45" s="250"/>
      <c r="CR45" s="250"/>
      <c r="CS45" s="250"/>
      <c r="CT45" s="250"/>
      <c r="CU45" s="250"/>
      <c r="CV45" s="250"/>
      <c r="CW45" s="250"/>
      <c r="CX45" s="250"/>
      <c r="CY45" s="250"/>
      <c r="CZ45" s="250"/>
    </row>
    <row r="46" spans="1:104" s="293" customFormat="1" ht="15" customHeight="1">
      <c r="A46" s="356">
        <v>2008</v>
      </c>
      <c r="B46" s="230">
        <f t="shared" si="6"/>
        <v>66.666666666666671</v>
      </c>
      <c r="C46" s="384"/>
      <c r="D46" s="356">
        <v>2008</v>
      </c>
      <c r="E46" s="424">
        <v>0</v>
      </c>
      <c r="F46" s="384"/>
      <c r="G46" s="356">
        <v>2008</v>
      </c>
      <c r="H46" s="423">
        <v>100</v>
      </c>
      <c r="I46" s="384"/>
      <c r="J46" s="356">
        <v>2008</v>
      </c>
      <c r="K46" s="423">
        <v>100</v>
      </c>
      <c r="L46" s="384"/>
      <c r="M46" s="356">
        <v>2008</v>
      </c>
      <c r="N46" s="423">
        <v>100</v>
      </c>
      <c r="O46" s="384"/>
      <c r="P46" s="356">
        <v>2008</v>
      </c>
      <c r="Q46" s="423">
        <v>100</v>
      </c>
      <c r="R46" s="384"/>
      <c r="S46" s="356">
        <v>2008</v>
      </c>
      <c r="T46" s="423">
        <v>100</v>
      </c>
      <c r="U46" s="384"/>
      <c r="V46" s="356">
        <v>2008</v>
      </c>
      <c r="W46" s="423">
        <v>100</v>
      </c>
      <c r="X46" s="384"/>
      <c r="Y46" s="356">
        <v>2008</v>
      </c>
      <c r="Z46" s="423">
        <v>100</v>
      </c>
      <c r="AA46" s="384"/>
      <c r="AB46" s="356">
        <v>2008</v>
      </c>
      <c r="AC46" s="423">
        <v>100</v>
      </c>
      <c r="AD46" s="384"/>
      <c r="AE46" s="356">
        <v>2008</v>
      </c>
      <c r="AF46" s="282">
        <f t="shared" si="7"/>
        <v>50</v>
      </c>
      <c r="AG46" s="384"/>
      <c r="AH46" s="356">
        <v>2008</v>
      </c>
      <c r="AI46" s="384">
        <v>50</v>
      </c>
      <c r="AJ46" s="384"/>
      <c r="AK46" s="356">
        <v>2008</v>
      </c>
      <c r="AL46" s="423">
        <v>50</v>
      </c>
      <c r="AM46" s="384"/>
      <c r="AN46" s="356">
        <v>2008</v>
      </c>
      <c r="AO46" s="424">
        <v>100</v>
      </c>
      <c r="AP46" s="384"/>
      <c r="AQ46" s="356">
        <v>2008</v>
      </c>
      <c r="AR46" s="424">
        <v>0</v>
      </c>
      <c r="AS46" s="384"/>
      <c r="AT46" s="356">
        <v>2008</v>
      </c>
      <c r="AU46" s="424">
        <v>50</v>
      </c>
      <c r="AV46" s="384"/>
      <c r="AW46" s="356">
        <v>2008</v>
      </c>
      <c r="AX46" s="423">
        <v>100</v>
      </c>
      <c r="AY46" s="1" t="s">
        <v>2904</v>
      </c>
      <c r="AZ46" s="250"/>
      <c r="BA46" s="250"/>
      <c r="BB46" s="250"/>
      <c r="BC46" s="250"/>
      <c r="BD46" s="250"/>
      <c r="BE46" s="250"/>
      <c r="BF46" s="250"/>
      <c r="BG46" s="250"/>
      <c r="BH46" s="250"/>
      <c r="BI46" s="250"/>
      <c r="BJ46" s="250"/>
      <c r="BK46" s="250"/>
      <c r="BL46" s="250"/>
      <c r="BM46" s="250"/>
      <c r="BN46" s="250"/>
      <c r="BO46" s="250"/>
      <c r="BP46" s="250"/>
      <c r="BQ46" s="250"/>
      <c r="BR46" s="250"/>
      <c r="BS46" s="250"/>
      <c r="BT46" s="250"/>
      <c r="BU46" s="250"/>
      <c r="BV46" s="250"/>
      <c r="BW46" s="250"/>
      <c r="BX46" s="250"/>
      <c r="BY46" s="250"/>
      <c r="BZ46" s="250"/>
      <c r="CA46" s="250"/>
      <c r="CB46" s="250"/>
      <c r="CC46" s="250"/>
      <c r="CD46" s="250"/>
      <c r="CE46" s="250"/>
      <c r="CF46" s="250"/>
      <c r="CG46" s="250"/>
      <c r="CH46" s="250"/>
      <c r="CI46" s="250"/>
      <c r="CJ46" s="250"/>
      <c r="CK46" s="250"/>
      <c r="CL46" s="250"/>
      <c r="CM46" s="250"/>
      <c r="CN46" s="250"/>
      <c r="CO46" s="250"/>
      <c r="CP46" s="250"/>
      <c r="CQ46" s="250"/>
      <c r="CR46" s="250"/>
      <c r="CS46" s="250"/>
      <c r="CT46" s="250"/>
      <c r="CU46" s="250"/>
      <c r="CV46" s="250"/>
      <c r="CW46" s="250"/>
      <c r="CX46" s="250"/>
      <c r="CY46" s="250"/>
      <c r="CZ46" s="250"/>
    </row>
    <row r="47" spans="1:104" s="293" customFormat="1" ht="15" customHeight="1">
      <c r="A47" s="356">
        <v>2009</v>
      </c>
      <c r="B47" s="230">
        <f t="shared" si="6"/>
        <v>66.666666666666671</v>
      </c>
      <c r="C47" s="384"/>
      <c r="D47" s="356">
        <v>2009</v>
      </c>
      <c r="E47" s="424">
        <v>0</v>
      </c>
      <c r="F47" s="384"/>
      <c r="G47" s="356">
        <v>2009</v>
      </c>
      <c r="H47" s="423">
        <v>100</v>
      </c>
      <c r="I47" s="384"/>
      <c r="J47" s="356">
        <v>2009</v>
      </c>
      <c r="K47" s="423">
        <v>100</v>
      </c>
      <c r="L47" s="384"/>
      <c r="M47" s="356">
        <v>2009</v>
      </c>
      <c r="N47" s="423">
        <v>100</v>
      </c>
      <c r="O47" s="384"/>
      <c r="P47" s="356">
        <v>2009</v>
      </c>
      <c r="Q47" s="423">
        <v>100</v>
      </c>
      <c r="R47" s="384"/>
      <c r="S47" s="356">
        <v>2009</v>
      </c>
      <c r="T47" s="423">
        <v>100</v>
      </c>
      <c r="U47" s="384"/>
      <c r="V47" s="356">
        <v>2009</v>
      </c>
      <c r="W47" s="423">
        <v>100</v>
      </c>
      <c r="X47" s="384"/>
      <c r="Y47" s="356">
        <v>2009</v>
      </c>
      <c r="Z47" s="423">
        <v>100</v>
      </c>
      <c r="AA47" s="384"/>
      <c r="AB47" s="356">
        <v>2009</v>
      </c>
      <c r="AC47" s="423">
        <v>100</v>
      </c>
      <c r="AD47" s="384"/>
      <c r="AE47" s="356">
        <v>2009</v>
      </c>
      <c r="AF47" s="282">
        <f t="shared" si="7"/>
        <v>50</v>
      </c>
      <c r="AG47" s="384"/>
      <c r="AH47" s="356">
        <v>2009</v>
      </c>
      <c r="AI47" s="384">
        <v>50</v>
      </c>
      <c r="AJ47" s="384"/>
      <c r="AK47" s="356">
        <v>2009</v>
      </c>
      <c r="AL47" s="423">
        <v>50</v>
      </c>
      <c r="AM47" s="384"/>
      <c r="AN47" s="356">
        <v>2009</v>
      </c>
      <c r="AO47" s="424">
        <v>100</v>
      </c>
      <c r="AP47" s="384"/>
      <c r="AQ47" s="356">
        <v>2009</v>
      </c>
      <c r="AR47" s="424">
        <v>0</v>
      </c>
      <c r="AS47" s="384"/>
      <c r="AT47" s="356">
        <v>2009</v>
      </c>
      <c r="AU47" s="424">
        <v>50</v>
      </c>
      <c r="AV47" s="384"/>
      <c r="AW47" s="356">
        <v>2009</v>
      </c>
      <c r="AX47" s="423">
        <v>100</v>
      </c>
      <c r="AY47" s="384"/>
      <c r="AZ47" s="250"/>
      <c r="BA47" s="250"/>
      <c r="BB47" s="250"/>
      <c r="BC47" s="250"/>
      <c r="BD47" s="250"/>
      <c r="BE47" s="250"/>
      <c r="BF47" s="250"/>
      <c r="BG47" s="250"/>
      <c r="BH47" s="250"/>
      <c r="BI47" s="250"/>
      <c r="BJ47" s="250"/>
      <c r="BK47" s="250"/>
      <c r="BL47" s="250"/>
      <c r="BM47" s="250"/>
      <c r="BN47" s="250"/>
      <c r="BO47" s="250"/>
      <c r="BP47" s="250"/>
      <c r="BQ47" s="250"/>
      <c r="BR47" s="250"/>
      <c r="BS47" s="250"/>
      <c r="BT47" s="250"/>
      <c r="BU47" s="250"/>
      <c r="BV47" s="250"/>
      <c r="BW47" s="250"/>
      <c r="BX47" s="250"/>
      <c r="BY47" s="250"/>
      <c r="BZ47" s="250"/>
      <c r="CA47" s="250"/>
      <c r="CB47" s="250"/>
      <c r="CC47" s="250"/>
      <c r="CD47" s="250"/>
      <c r="CE47" s="250"/>
      <c r="CF47" s="250"/>
      <c r="CG47" s="250"/>
      <c r="CH47" s="250"/>
      <c r="CI47" s="250"/>
      <c r="CJ47" s="250"/>
      <c r="CK47" s="250"/>
      <c r="CL47" s="250"/>
      <c r="CM47" s="250"/>
      <c r="CN47" s="250"/>
      <c r="CO47" s="250"/>
      <c r="CP47" s="250"/>
      <c r="CQ47" s="250"/>
      <c r="CR47" s="250"/>
      <c r="CS47" s="250"/>
      <c r="CT47" s="250"/>
      <c r="CU47" s="250"/>
      <c r="CV47" s="250"/>
      <c r="CW47" s="250"/>
      <c r="CX47" s="250"/>
      <c r="CY47" s="250"/>
      <c r="CZ47" s="250"/>
    </row>
    <row r="48" spans="1:104" s="293" customFormat="1" ht="15" customHeight="1">
      <c r="A48" s="356">
        <v>2010</v>
      </c>
      <c r="B48" s="230">
        <f t="shared" si="6"/>
        <v>66.666666666666671</v>
      </c>
      <c r="C48" s="384"/>
      <c r="D48" s="356">
        <v>2010</v>
      </c>
      <c r="E48" s="424">
        <v>0</v>
      </c>
      <c r="F48" s="384"/>
      <c r="G48" s="356">
        <v>2010</v>
      </c>
      <c r="H48" s="423">
        <v>100</v>
      </c>
      <c r="I48" s="384"/>
      <c r="J48" s="356">
        <v>2010</v>
      </c>
      <c r="K48" s="423">
        <v>100</v>
      </c>
      <c r="L48" s="384"/>
      <c r="M48" s="356">
        <v>2010</v>
      </c>
      <c r="N48" s="423">
        <v>100</v>
      </c>
      <c r="O48" s="384"/>
      <c r="P48" s="356">
        <v>2010</v>
      </c>
      <c r="Q48" s="423">
        <v>100</v>
      </c>
      <c r="R48" s="384"/>
      <c r="S48" s="356">
        <v>2010</v>
      </c>
      <c r="T48" s="423">
        <v>100</v>
      </c>
      <c r="U48" s="384"/>
      <c r="V48" s="356">
        <v>2010</v>
      </c>
      <c r="W48" s="423">
        <v>100</v>
      </c>
      <c r="X48" s="384"/>
      <c r="Y48" s="356">
        <v>2010</v>
      </c>
      <c r="Z48" s="423">
        <v>100</v>
      </c>
      <c r="AA48" s="384"/>
      <c r="AB48" s="356">
        <v>2010</v>
      </c>
      <c r="AC48" s="423">
        <v>100</v>
      </c>
      <c r="AD48" s="384"/>
      <c r="AE48" s="356">
        <v>2010</v>
      </c>
      <c r="AF48" s="282">
        <f t="shared" si="7"/>
        <v>50</v>
      </c>
      <c r="AG48" s="384"/>
      <c r="AH48" s="356">
        <v>2010</v>
      </c>
      <c r="AI48" s="384">
        <v>50</v>
      </c>
      <c r="AJ48" s="384"/>
      <c r="AK48" s="356">
        <v>2010</v>
      </c>
      <c r="AL48" s="423">
        <v>50</v>
      </c>
      <c r="AM48" s="384"/>
      <c r="AN48" s="356">
        <v>2010</v>
      </c>
      <c r="AO48" s="424">
        <v>100</v>
      </c>
      <c r="AP48" s="384"/>
      <c r="AQ48" s="356">
        <v>2010</v>
      </c>
      <c r="AR48" s="424">
        <v>0</v>
      </c>
      <c r="AS48" s="384"/>
      <c r="AT48" s="356">
        <v>2010</v>
      </c>
      <c r="AU48" s="424">
        <v>50</v>
      </c>
      <c r="AV48" s="384"/>
      <c r="AW48" s="356">
        <v>2010</v>
      </c>
      <c r="AX48" s="423">
        <v>100</v>
      </c>
      <c r="AY48" s="384"/>
      <c r="AZ48" s="250"/>
      <c r="BA48" s="250"/>
      <c r="BB48" s="250"/>
      <c r="BC48" s="250"/>
      <c r="BD48" s="250"/>
      <c r="BE48" s="250"/>
      <c r="BF48" s="250"/>
      <c r="BG48" s="250"/>
      <c r="BH48" s="250"/>
      <c r="BI48" s="250"/>
      <c r="BJ48" s="250"/>
      <c r="BK48" s="250"/>
      <c r="BL48" s="250"/>
      <c r="BM48" s="250"/>
      <c r="BN48" s="250"/>
      <c r="BO48" s="250"/>
      <c r="BP48" s="250"/>
      <c r="BQ48" s="250"/>
      <c r="BR48" s="250"/>
      <c r="BS48" s="250"/>
      <c r="BT48" s="250"/>
      <c r="BU48" s="250"/>
      <c r="BV48" s="250"/>
      <c r="BW48" s="250"/>
      <c r="BX48" s="250"/>
      <c r="BY48" s="250"/>
      <c r="BZ48" s="250"/>
      <c r="CA48" s="250"/>
      <c r="CB48" s="250"/>
      <c r="CC48" s="250"/>
      <c r="CD48" s="250"/>
      <c r="CE48" s="250"/>
      <c r="CF48" s="250"/>
      <c r="CG48" s="250"/>
      <c r="CH48" s="250"/>
      <c r="CI48" s="250"/>
      <c r="CJ48" s="250"/>
      <c r="CK48" s="250"/>
      <c r="CL48" s="250"/>
      <c r="CM48" s="250"/>
      <c r="CN48" s="250"/>
      <c r="CO48" s="250"/>
      <c r="CP48" s="250"/>
      <c r="CQ48" s="250"/>
      <c r="CR48" s="250"/>
      <c r="CS48" s="250"/>
      <c r="CT48" s="250"/>
      <c r="CU48" s="250"/>
      <c r="CV48" s="250"/>
      <c r="CW48" s="250"/>
      <c r="CX48" s="250"/>
      <c r="CY48" s="250"/>
      <c r="CZ48" s="250"/>
    </row>
    <row r="49" spans="1:104" s="293" customFormat="1" ht="15" customHeight="1">
      <c r="A49" s="356">
        <v>2011</v>
      </c>
      <c r="B49" s="230">
        <f t="shared" si="6"/>
        <v>66.666666666666671</v>
      </c>
      <c r="C49" s="384"/>
      <c r="D49" s="356">
        <v>2011</v>
      </c>
      <c r="E49" s="424">
        <v>0</v>
      </c>
      <c r="F49" s="384"/>
      <c r="G49" s="356">
        <v>2011</v>
      </c>
      <c r="H49" s="423">
        <v>100</v>
      </c>
      <c r="I49" s="384"/>
      <c r="J49" s="356">
        <v>2011</v>
      </c>
      <c r="K49" s="423">
        <v>100</v>
      </c>
      <c r="L49" s="384"/>
      <c r="M49" s="356">
        <v>2011</v>
      </c>
      <c r="N49" s="423">
        <v>100</v>
      </c>
      <c r="O49" s="384"/>
      <c r="P49" s="356">
        <v>2011</v>
      </c>
      <c r="Q49" s="423">
        <v>100</v>
      </c>
      <c r="R49" s="384"/>
      <c r="S49" s="356">
        <v>2011</v>
      </c>
      <c r="T49" s="423">
        <v>100</v>
      </c>
      <c r="U49" s="384"/>
      <c r="V49" s="356">
        <v>2011</v>
      </c>
      <c r="W49" s="423">
        <v>100</v>
      </c>
      <c r="X49" s="384"/>
      <c r="Y49" s="356">
        <v>2011</v>
      </c>
      <c r="Z49" s="423">
        <v>100</v>
      </c>
      <c r="AA49" s="384"/>
      <c r="AB49" s="356">
        <v>2011</v>
      </c>
      <c r="AC49" s="423">
        <v>100</v>
      </c>
      <c r="AD49" s="384"/>
      <c r="AE49" s="356">
        <v>2011</v>
      </c>
      <c r="AF49" s="282">
        <f t="shared" si="7"/>
        <v>50</v>
      </c>
      <c r="AG49" s="384"/>
      <c r="AH49" s="356">
        <v>2011</v>
      </c>
      <c r="AI49" s="384">
        <v>50</v>
      </c>
      <c r="AJ49" s="384"/>
      <c r="AK49" s="356">
        <v>2011</v>
      </c>
      <c r="AL49" s="423">
        <v>50</v>
      </c>
      <c r="AM49" s="384"/>
      <c r="AN49" s="356">
        <v>2011</v>
      </c>
      <c r="AO49" s="424">
        <v>100</v>
      </c>
      <c r="AP49" s="384"/>
      <c r="AQ49" s="356">
        <v>2011</v>
      </c>
      <c r="AR49" s="424">
        <v>0</v>
      </c>
      <c r="AS49" s="384"/>
      <c r="AT49" s="356">
        <v>2011</v>
      </c>
      <c r="AU49" s="424">
        <v>50</v>
      </c>
      <c r="AV49" s="384"/>
      <c r="AW49" s="356">
        <v>2011</v>
      </c>
      <c r="AX49" s="423">
        <v>100</v>
      </c>
      <c r="AY49" s="384"/>
      <c r="AZ49" s="250"/>
      <c r="BA49" s="250"/>
      <c r="BB49" s="250"/>
      <c r="BC49" s="250"/>
      <c r="BD49" s="250"/>
      <c r="BE49" s="250"/>
      <c r="BF49" s="250"/>
      <c r="BG49" s="250"/>
      <c r="BH49" s="250"/>
      <c r="BI49" s="250"/>
      <c r="BJ49" s="250"/>
      <c r="BK49" s="250"/>
      <c r="BL49" s="250"/>
      <c r="BM49" s="250"/>
      <c r="BN49" s="250"/>
      <c r="BO49" s="250"/>
      <c r="BP49" s="250"/>
      <c r="BQ49" s="250"/>
      <c r="BR49" s="250"/>
      <c r="BS49" s="250"/>
      <c r="BT49" s="250"/>
      <c r="BU49" s="250"/>
      <c r="BV49" s="250"/>
      <c r="BW49" s="250"/>
      <c r="BX49" s="250"/>
      <c r="BY49" s="250"/>
      <c r="BZ49" s="250"/>
      <c r="CA49" s="250"/>
      <c r="CB49" s="250"/>
      <c r="CC49" s="250"/>
      <c r="CD49" s="250"/>
      <c r="CE49" s="250"/>
      <c r="CF49" s="250"/>
      <c r="CG49" s="250"/>
      <c r="CH49" s="250"/>
      <c r="CI49" s="250"/>
      <c r="CJ49" s="250"/>
      <c r="CK49" s="250"/>
      <c r="CL49" s="250"/>
      <c r="CM49" s="250"/>
      <c r="CN49" s="250"/>
      <c r="CO49" s="250"/>
      <c r="CP49" s="250"/>
      <c r="CQ49" s="250"/>
      <c r="CR49" s="250"/>
      <c r="CS49" s="250"/>
      <c r="CT49" s="250"/>
      <c r="CU49" s="250"/>
      <c r="CV49" s="250"/>
      <c r="CW49" s="250"/>
      <c r="CX49" s="250"/>
      <c r="CY49" s="250"/>
      <c r="CZ49" s="250"/>
    </row>
    <row r="50" spans="1:104" s="293" customFormat="1" ht="15" customHeight="1">
      <c r="A50" s="356">
        <v>2012</v>
      </c>
      <c r="B50" s="230">
        <f t="shared" si="6"/>
        <v>66.666666666666671</v>
      </c>
      <c r="C50" s="384"/>
      <c r="D50" s="356">
        <v>2012</v>
      </c>
      <c r="E50" s="424">
        <v>0</v>
      </c>
      <c r="F50" s="384"/>
      <c r="G50" s="356">
        <v>2012</v>
      </c>
      <c r="H50" s="423">
        <v>100</v>
      </c>
      <c r="I50" s="384"/>
      <c r="J50" s="356">
        <v>2012</v>
      </c>
      <c r="K50" s="423">
        <v>100</v>
      </c>
      <c r="L50" s="384"/>
      <c r="M50" s="356">
        <v>2012</v>
      </c>
      <c r="N50" s="423">
        <v>100</v>
      </c>
      <c r="O50" s="384"/>
      <c r="P50" s="356">
        <v>2012</v>
      </c>
      <c r="Q50" s="423">
        <v>100</v>
      </c>
      <c r="R50" s="384"/>
      <c r="S50" s="356">
        <v>2012</v>
      </c>
      <c r="T50" s="423">
        <v>100</v>
      </c>
      <c r="U50" s="384"/>
      <c r="V50" s="356">
        <v>2012</v>
      </c>
      <c r="W50" s="423">
        <v>100</v>
      </c>
      <c r="X50" s="384"/>
      <c r="Y50" s="356">
        <v>2012</v>
      </c>
      <c r="Z50" s="423">
        <v>100</v>
      </c>
      <c r="AA50" s="384"/>
      <c r="AB50" s="356">
        <v>2012</v>
      </c>
      <c r="AC50" s="423">
        <v>100</v>
      </c>
      <c r="AD50" s="384"/>
      <c r="AE50" s="356">
        <v>2012</v>
      </c>
      <c r="AF50" s="282">
        <f t="shared" si="7"/>
        <v>50</v>
      </c>
      <c r="AG50" s="384"/>
      <c r="AH50" s="356">
        <v>2012</v>
      </c>
      <c r="AI50" s="384">
        <v>50</v>
      </c>
      <c r="AJ50" s="429" t="s">
        <v>5202</v>
      </c>
      <c r="AK50" s="356">
        <v>2012</v>
      </c>
      <c r="AL50" s="423">
        <v>50</v>
      </c>
      <c r="AM50" s="384"/>
      <c r="AN50" s="356">
        <v>2012</v>
      </c>
      <c r="AO50" s="424">
        <v>100</v>
      </c>
      <c r="AP50" s="384"/>
      <c r="AQ50" s="356">
        <v>2012</v>
      </c>
      <c r="AR50" s="424">
        <v>0</v>
      </c>
      <c r="AS50" s="384"/>
      <c r="AT50" s="356">
        <v>2012</v>
      </c>
      <c r="AU50" s="424">
        <v>50</v>
      </c>
      <c r="AV50" s="384"/>
      <c r="AW50" s="356">
        <v>2012</v>
      </c>
      <c r="AX50" s="423">
        <v>100</v>
      </c>
      <c r="AY50" s="384"/>
      <c r="AZ50" s="250"/>
      <c r="BA50" s="250"/>
      <c r="BB50" s="250"/>
      <c r="BC50" s="250"/>
      <c r="BD50" s="250"/>
      <c r="BE50" s="250"/>
      <c r="BF50" s="250"/>
      <c r="BG50" s="250"/>
      <c r="BH50" s="250"/>
      <c r="BI50" s="250"/>
      <c r="BJ50" s="250"/>
      <c r="BK50" s="250"/>
      <c r="BL50" s="250"/>
      <c r="BM50" s="250"/>
      <c r="BN50" s="250"/>
      <c r="BO50" s="250"/>
      <c r="BP50" s="250"/>
      <c r="BQ50" s="250"/>
      <c r="BR50" s="250"/>
      <c r="BS50" s="250"/>
      <c r="BT50" s="250"/>
      <c r="BU50" s="250"/>
      <c r="BV50" s="250"/>
      <c r="BW50" s="250"/>
      <c r="BX50" s="250"/>
      <c r="BY50" s="250"/>
      <c r="BZ50" s="250"/>
      <c r="CA50" s="250"/>
      <c r="CB50" s="250"/>
      <c r="CC50" s="250"/>
      <c r="CD50" s="250"/>
      <c r="CE50" s="250"/>
      <c r="CF50" s="250"/>
      <c r="CG50" s="250"/>
      <c r="CH50" s="250"/>
      <c r="CI50" s="250"/>
      <c r="CJ50" s="250"/>
      <c r="CK50" s="250"/>
      <c r="CL50" s="250"/>
      <c r="CM50" s="250"/>
      <c r="CN50" s="250"/>
      <c r="CO50" s="250"/>
      <c r="CP50" s="250"/>
      <c r="CQ50" s="250"/>
      <c r="CR50" s="250"/>
      <c r="CS50" s="250"/>
      <c r="CT50" s="250"/>
      <c r="CU50" s="250"/>
      <c r="CV50" s="250"/>
      <c r="CW50" s="250"/>
      <c r="CX50" s="250"/>
      <c r="CY50" s="250"/>
      <c r="CZ50" s="250"/>
    </row>
    <row r="51" spans="1:104" s="293" customFormat="1" ht="15" customHeight="1">
      <c r="A51" s="356">
        <v>2013</v>
      </c>
      <c r="B51" s="230">
        <f t="shared" si="6"/>
        <v>62.944444444444443</v>
      </c>
      <c r="C51" s="384"/>
      <c r="D51" s="356">
        <v>2013</v>
      </c>
      <c r="E51" s="424">
        <v>0</v>
      </c>
      <c r="F51" s="384"/>
      <c r="G51" s="356">
        <v>2013</v>
      </c>
      <c r="H51" s="423">
        <v>100</v>
      </c>
      <c r="I51" s="384"/>
      <c r="J51" s="356">
        <v>2013</v>
      </c>
      <c r="K51" s="423">
        <v>100</v>
      </c>
      <c r="L51" s="384"/>
      <c r="M51" s="356">
        <v>2013</v>
      </c>
      <c r="N51" s="423">
        <v>100</v>
      </c>
      <c r="O51" s="384"/>
      <c r="P51" s="356">
        <v>2013</v>
      </c>
      <c r="Q51" s="423">
        <v>100</v>
      </c>
      <c r="R51" s="384"/>
      <c r="S51" s="356">
        <v>2013</v>
      </c>
      <c r="T51" s="423">
        <v>100</v>
      </c>
      <c r="U51" s="384"/>
      <c r="V51" s="356">
        <v>2013</v>
      </c>
      <c r="W51" s="423">
        <v>100</v>
      </c>
      <c r="X51" s="384"/>
      <c r="Y51" s="356">
        <v>2013</v>
      </c>
      <c r="Z51" s="423">
        <v>100</v>
      </c>
      <c r="AA51" s="384"/>
      <c r="AB51" s="356">
        <v>2013</v>
      </c>
      <c r="AC51" s="423">
        <v>100</v>
      </c>
      <c r="AD51" s="384"/>
      <c r="AE51" s="356">
        <v>2013</v>
      </c>
      <c r="AF51" s="282">
        <f t="shared" si="7"/>
        <v>16.5</v>
      </c>
      <c r="AG51" s="384"/>
      <c r="AH51" s="356">
        <v>2013</v>
      </c>
      <c r="AI51" s="384">
        <v>0</v>
      </c>
      <c r="AJ51" s="429" t="s">
        <v>5203</v>
      </c>
      <c r="AK51" s="356">
        <v>2013</v>
      </c>
      <c r="AL51" s="423">
        <v>50</v>
      </c>
      <c r="AM51" s="384"/>
      <c r="AN51" s="356">
        <v>2013</v>
      </c>
      <c r="AO51" s="424">
        <v>100</v>
      </c>
      <c r="AP51" s="384"/>
      <c r="AQ51" s="356">
        <v>2013</v>
      </c>
      <c r="AR51" s="424">
        <v>0</v>
      </c>
      <c r="AS51" s="384"/>
      <c r="AT51" s="356">
        <v>2013</v>
      </c>
      <c r="AU51" s="424">
        <v>50</v>
      </c>
      <c r="AV51" s="384"/>
      <c r="AW51" s="356">
        <v>2013</v>
      </c>
      <c r="AX51" s="423">
        <v>100</v>
      </c>
      <c r="AY51" s="384"/>
      <c r="AZ51" s="250"/>
      <c r="BA51" s="250"/>
      <c r="BB51" s="250"/>
      <c r="BC51" s="250"/>
      <c r="BD51" s="250"/>
      <c r="BE51" s="250"/>
      <c r="BF51" s="250"/>
      <c r="BG51" s="250"/>
      <c r="BH51" s="250"/>
      <c r="BI51" s="250"/>
      <c r="BJ51" s="250"/>
      <c r="BK51" s="250"/>
      <c r="BL51" s="250"/>
      <c r="BM51" s="250"/>
      <c r="BN51" s="250"/>
      <c r="BO51" s="250"/>
      <c r="BP51" s="250"/>
      <c r="BQ51" s="250"/>
      <c r="BR51" s="250"/>
      <c r="BS51" s="250"/>
      <c r="BT51" s="250"/>
      <c r="BU51" s="250"/>
      <c r="BV51" s="250"/>
      <c r="BW51" s="250"/>
      <c r="BX51" s="250"/>
      <c r="BY51" s="250"/>
      <c r="BZ51" s="250"/>
      <c r="CA51" s="250"/>
      <c r="CB51" s="250"/>
      <c r="CC51" s="250"/>
      <c r="CD51" s="250"/>
      <c r="CE51" s="250"/>
      <c r="CF51" s="250"/>
      <c r="CG51" s="250"/>
      <c r="CH51" s="250"/>
      <c r="CI51" s="250"/>
      <c r="CJ51" s="250"/>
      <c r="CK51" s="250"/>
      <c r="CL51" s="250"/>
      <c r="CM51" s="250"/>
      <c r="CN51" s="250"/>
      <c r="CO51" s="250"/>
      <c r="CP51" s="250"/>
      <c r="CQ51" s="250"/>
      <c r="CR51" s="250"/>
      <c r="CS51" s="250"/>
      <c r="CT51" s="250"/>
      <c r="CU51" s="250"/>
      <c r="CV51" s="250"/>
      <c r="CW51" s="250"/>
      <c r="CX51" s="250"/>
      <c r="CY51" s="250"/>
      <c r="CZ51" s="250"/>
    </row>
    <row r="52" spans="1:104" ht="15" customHeight="1">
      <c r="A52" s="254">
        <v>2014</v>
      </c>
      <c r="B52" s="230">
        <f t="shared" ref="B52:B57" si="8">AVERAGE(E52,H52,K52,T52,AF52,AO52,AU52,AX52,AR52)</f>
        <v>62.944444444444443</v>
      </c>
      <c r="C52" s="253"/>
      <c r="D52" s="254">
        <v>2014</v>
      </c>
      <c r="E52" s="261">
        <v>0</v>
      </c>
      <c r="F52" s="263" t="s">
        <v>2897</v>
      </c>
      <c r="G52" s="254">
        <v>2014</v>
      </c>
      <c r="H52" s="6">
        <v>100</v>
      </c>
      <c r="I52" s="253" t="s">
        <v>2898</v>
      </c>
      <c r="J52" s="254">
        <v>2014</v>
      </c>
      <c r="K52" s="6">
        <v>100</v>
      </c>
      <c r="L52" s="253"/>
      <c r="M52" s="254">
        <v>2014</v>
      </c>
      <c r="N52" s="6">
        <v>100</v>
      </c>
      <c r="O52" s="253" t="s">
        <v>703</v>
      </c>
      <c r="P52" s="254">
        <v>2014</v>
      </c>
      <c r="Q52" s="6">
        <v>100</v>
      </c>
      <c r="R52" s="253" t="s">
        <v>703</v>
      </c>
      <c r="S52" s="254">
        <v>2014</v>
      </c>
      <c r="T52" s="6">
        <v>100</v>
      </c>
      <c r="U52" s="253"/>
      <c r="V52" s="254">
        <v>2014</v>
      </c>
      <c r="W52" s="282">
        <v>100</v>
      </c>
      <c r="X52" s="253" t="s">
        <v>702</v>
      </c>
      <c r="Y52" s="356">
        <v>2014</v>
      </c>
      <c r="Z52" s="282">
        <v>100</v>
      </c>
      <c r="AA52" s="253" t="s">
        <v>2899</v>
      </c>
      <c r="AB52" s="356">
        <v>2014</v>
      </c>
      <c r="AC52" s="282">
        <v>100</v>
      </c>
      <c r="AD52" s="253"/>
      <c r="AE52" s="356">
        <v>2014</v>
      </c>
      <c r="AF52" s="282">
        <f>0.67*AI52+0.33*AL52</f>
        <v>16.5</v>
      </c>
      <c r="AG52" s="253"/>
      <c r="AH52" s="356">
        <v>2014</v>
      </c>
      <c r="AI52" s="266">
        <v>0</v>
      </c>
      <c r="AJ52" s="263" t="s">
        <v>2900</v>
      </c>
      <c r="AK52" s="270">
        <v>2014</v>
      </c>
      <c r="AL52" s="6">
        <v>50</v>
      </c>
      <c r="AM52" s="253" t="s">
        <v>2901</v>
      </c>
      <c r="AN52" s="356">
        <v>2014</v>
      </c>
      <c r="AO52" s="261">
        <v>100</v>
      </c>
      <c r="AP52" s="263" t="s">
        <v>2902</v>
      </c>
      <c r="AQ52" s="356">
        <v>2014</v>
      </c>
      <c r="AR52" s="261">
        <v>0</v>
      </c>
      <c r="AS52" s="263" t="s">
        <v>4851</v>
      </c>
      <c r="AT52" s="356">
        <v>2014</v>
      </c>
      <c r="AU52" s="261">
        <v>50</v>
      </c>
      <c r="AV52" s="268" t="s">
        <v>2903</v>
      </c>
      <c r="AW52" s="356">
        <v>2014</v>
      </c>
      <c r="AX52" s="6">
        <v>100</v>
      </c>
      <c r="AY52" s="1" t="s">
        <v>2904</v>
      </c>
    </row>
    <row r="53" spans="1:104" ht="15" customHeight="1">
      <c r="A53" s="254">
        <v>2015</v>
      </c>
      <c r="B53" s="230">
        <f t="shared" si="8"/>
        <v>62.944444444444443</v>
      </c>
      <c r="C53" s="253"/>
      <c r="D53" s="254">
        <v>2015</v>
      </c>
      <c r="E53" s="6">
        <v>0</v>
      </c>
      <c r="F53" s="253"/>
      <c r="G53" s="254">
        <v>2015</v>
      </c>
      <c r="H53" s="6">
        <v>100</v>
      </c>
      <c r="I53" s="253"/>
      <c r="J53" s="254">
        <v>2015</v>
      </c>
      <c r="K53" s="6">
        <v>100</v>
      </c>
      <c r="L53" s="253"/>
      <c r="M53" s="254">
        <v>2015</v>
      </c>
      <c r="N53" s="6">
        <v>100</v>
      </c>
      <c r="O53" s="253"/>
      <c r="P53" s="254">
        <v>2015</v>
      </c>
      <c r="Q53" s="6">
        <v>100</v>
      </c>
      <c r="R53" s="253"/>
      <c r="S53" s="254">
        <v>2015</v>
      </c>
      <c r="T53" s="6">
        <v>100</v>
      </c>
      <c r="U53" s="253"/>
      <c r="V53" s="254">
        <v>2015</v>
      </c>
      <c r="W53" s="282">
        <v>100</v>
      </c>
      <c r="X53" s="253"/>
      <c r="Y53" s="356">
        <v>2015</v>
      </c>
      <c r="Z53" s="282">
        <v>100</v>
      </c>
      <c r="AA53" s="253"/>
      <c r="AB53" s="356">
        <v>2015</v>
      </c>
      <c r="AC53" s="282">
        <v>100</v>
      </c>
      <c r="AD53" s="253"/>
      <c r="AE53" s="356">
        <v>2015</v>
      </c>
      <c r="AF53" s="282">
        <f t="shared" ref="AF53:AF57" si="9">0.67*AI53+0.33*AL53</f>
        <v>16.5</v>
      </c>
      <c r="AG53" s="253"/>
      <c r="AH53" s="356">
        <v>2015</v>
      </c>
      <c r="AI53" s="6">
        <v>0</v>
      </c>
      <c r="AJ53" s="253"/>
      <c r="AK53" s="270">
        <v>2015</v>
      </c>
      <c r="AL53" s="6">
        <v>50</v>
      </c>
      <c r="AM53" s="253"/>
      <c r="AN53" s="356">
        <v>2015</v>
      </c>
      <c r="AO53" s="6">
        <v>100</v>
      </c>
      <c r="AP53" s="253"/>
      <c r="AQ53" s="356">
        <v>2015</v>
      </c>
      <c r="AR53" s="6">
        <v>0</v>
      </c>
      <c r="AS53" s="253"/>
      <c r="AT53" s="356">
        <v>2015</v>
      </c>
      <c r="AU53" s="6">
        <v>50</v>
      </c>
      <c r="AV53" s="253"/>
      <c r="AW53" s="356">
        <v>2015</v>
      </c>
      <c r="AX53" s="6">
        <v>100</v>
      </c>
      <c r="AY53" s="285"/>
    </row>
    <row r="54" spans="1:104" ht="15" customHeight="1">
      <c r="A54" s="254">
        <v>2016</v>
      </c>
      <c r="B54" s="230">
        <f t="shared" si="8"/>
        <v>62.944444444444443</v>
      </c>
      <c r="C54" s="253"/>
      <c r="D54" s="254">
        <v>2016</v>
      </c>
      <c r="E54" s="6">
        <v>0</v>
      </c>
      <c r="F54" s="253"/>
      <c r="G54" s="254">
        <v>2016</v>
      </c>
      <c r="H54" s="6">
        <v>100</v>
      </c>
      <c r="I54" s="253"/>
      <c r="J54" s="254">
        <v>2016</v>
      </c>
      <c r="K54" s="6">
        <v>100</v>
      </c>
      <c r="L54" s="253"/>
      <c r="M54" s="254">
        <v>2016</v>
      </c>
      <c r="N54" s="6">
        <v>100</v>
      </c>
      <c r="O54" s="253"/>
      <c r="P54" s="254">
        <v>2016</v>
      </c>
      <c r="Q54" s="6">
        <v>100</v>
      </c>
      <c r="R54" s="253"/>
      <c r="S54" s="254">
        <v>2016</v>
      </c>
      <c r="T54" s="6">
        <v>100</v>
      </c>
      <c r="U54" s="253"/>
      <c r="V54" s="254">
        <v>2016</v>
      </c>
      <c r="W54" s="282">
        <v>100</v>
      </c>
      <c r="X54" s="253"/>
      <c r="Y54" s="356">
        <v>2016</v>
      </c>
      <c r="Z54" s="282">
        <v>100</v>
      </c>
      <c r="AA54" s="253"/>
      <c r="AB54" s="356">
        <v>2016</v>
      </c>
      <c r="AC54" s="282">
        <v>100</v>
      </c>
      <c r="AD54" s="253"/>
      <c r="AE54" s="356">
        <v>2016</v>
      </c>
      <c r="AF54" s="282">
        <f t="shared" si="9"/>
        <v>16.5</v>
      </c>
      <c r="AG54" s="253"/>
      <c r="AH54" s="356">
        <v>2016</v>
      </c>
      <c r="AI54" s="6">
        <v>0</v>
      </c>
      <c r="AJ54" s="253"/>
      <c r="AK54" s="270">
        <v>2016</v>
      </c>
      <c r="AL54" s="6">
        <v>50</v>
      </c>
      <c r="AM54" s="253"/>
      <c r="AN54" s="356">
        <v>2016</v>
      </c>
      <c r="AO54" s="6">
        <v>100</v>
      </c>
      <c r="AP54" s="253"/>
      <c r="AQ54" s="356">
        <v>2016</v>
      </c>
      <c r="AR54" s="6">
        <v>0</v>
      </c>
      <c r="AS54" s="253"/>
      <c r="AT54" s="356">
        <v>2016</v>
      </c>
      <c r="AU54" s="6">
        <v>50</v>
      </c>
      <c r="AV54" s="253"/>
      <c r="AW54" s="356">
        <v>2016</v>
      </c>
      <c r="AX54" s="6">
        <v>100</v>
      </c>
      <c r="AY54" s="4"/>
    </row>
    <row r="55" spans="1:104" ht="15" customHeight="1">
      <c r="A55" s="254">
        <v>2017</v>
      </c>
      <c r="B55" s="230">
        <f t="shared" si="8"/>
        <v>62.944444444444443</v>
      </c>
      <c r="C55" s="253"/>
      <c r="D55" s="254">
        <v>2017</v>
      </c>
      <c r="E55" s="6">
        <v>0</v>
      </c>
      <c r="F55" s="253"/>
      <c r="G55" s="254">
        <v>2017</v>
      </c>
      <c r="H55" s="6">
        <v>100</v>
      </c>
      <c r="I55" s="253"/>
      <c r="J55" s="254">
        <v>2017</v>
      </c>
      <c r="K55" s="6">
        <v>100</v>
      </c>
      <c r="L55" s="253"/>
      <c r="M55" s="254">
        <v>2017</v>
      </c>
      <c r="N55" s="6">
        <v>100</v>
      </c>
      <c r="O55" s="253"/>
      <c r="P55" s="254">
        <v>2017</v>
      </c>
      <c r="Q55" s="6">
        <v>100</v>
      </c>
      <c r="R55" s="253"/>
      <c r="S55" s="254">
        <v>2017</v>
      </c>
      <c r="T55" s="6">
        <v>100</v>
      </c>
      <c r="U55" s="253"/>
      <c r="V55" s="254">
        <v>2017</v>
      </c>
      <c r="W55" s="282">
        <v>100</v>
      </c>
      <c r="X55" s="253"/>
      <c r="Y55" s="356">
        <v>2017</v>
      </c>
      <c r="Z55" s="282">
        <v>100</v>
      </c>
      <c r="AA55" s="253"/>
      <c r="AB55" s="356">
        <v>2017</v>
      </c>
      <c r="AC55" s="282">
        <v>100</v>
      </c>
      <c r="AD55" s="253"/>
      <c r="AE55" s="356">
        <v>2017</v>
      </c>
      <c r="AF55" s="282">
        <f t="shared" si="9"/>
        <v>16.5</v>
      </c>
      <c r="AG55" s="253"/>
      <c r="AH55" s="356">
        <v>2017</v>
      </c>
      <c r="AI55" s="6">
        <v>0</v>
      </c>
      <c r="AJ55" s="253"/>
      <c r="AK55" s="270">
        <v>2017</v>
      </c>
      <c r="AL55" s="6">
        <v>50</v>
      </c>
      <c r="AM55" s="253"/>
      <c r="AN55" s="356">
        <v>2017</v>
      </c>
      <c r="AO55" s="6">
        <v>100</v>
      </c>
      <c r="AP55" s="253"/>
      <c r="AQ55" s="356">
        <v>2017</v>
      </c>
      <c r="AR55" s="6">
        <v>0</v>
      </c>
      <c r="AS55" s="253"/>
      <c r="AT55" s="356">
        <v>2017</v>
      </c>
      <c r="AU55" s="6">
        <v>50</v>
      </c>
      <c r="AV55" s="253"/>
      <c r="AW55" s="356">
        <v>2017</v>
      </c>
      <c r="AX55" s="6">
        <v>100</v>
      </c>
      <c r="AY55" s="4"/>
    </row>
    <row r="56" spans="1:104" ht="15" customHeight="1">
      <c r="A56" s="254">
        <v>2018</v>
      </c>
      <c r="B56" s="230">
        <f t="shared" si="8"/>
        <v>62.944444444444443</v>
      </c>
      <c r="C56" s="253"/>
      <c r="D56" s="254">
        <v>2018</v>
      </c>
      <c r="E56" s="6">
        <v>0</v>
      </c>
      <c r="F56" s="253"/>
      <c r="G56" s="254">
        <v>2018</v>
      </c>
      <c r="H56" s="6">
        <v>100</v>
      </c>
      <c r="I56" s="253"/>
      <c r="J56" s="254">
        <v>2018</v>
      </c>
      <c r="K56" s="6">
        <v>100</v>
      </c>
      <c r="L56" s="253"/>
      <c r="M56" s="254">
        <v>2018</v>
      </c>
      <c r="N56" s="6">
        <v>100</v>
      </c>
      <c r="O56" s="253"/>
      <c r="P56" s="254">
        <v>2018</v>
      </c>
      <c r="Q56" s="6">
        <v>100</v>
      </c>
      <c r="R56" s="253"/>
      <c r="S56" s="254">
        <v>2018</v>
      </c>
      <c r="T56" s="6">
        <v>100</v>
      </c>
      <c r="U56" s="253"/>
      <c r="V56" s="254">
        <v>2018</v>
      </c>
      <c r="W56" s="282">
        <v>100</v>
      </c>
      <c r="X56" s="253"/>
      <c r="Y56" s="356">
        <v>2018</v>
      </c>
      <c r="Z56" s="282">
        <v>100</v>
      </c>
      <c r="AA56" s="253"/>
      <c r="AB56" s="356">
        <v>2018</v>
      </c>
      <c r="AC56" s="282">
        <v>100</v>
      </c>
      <c r="AD56" s="253"/>
      <c r="AE56" s="356">
        <v>2018</v>
      </c>
      <c r="AF56" s="282">
        <f t="shared" si="9"/>
        <v>16.5</v>
      </c>
      <c r="AG56" s="253"/>
      <c r="AH56" s="356">
        <v>2018</v>
      </c>
      <c r="AI56" s="6">
        <v>0</v>
      </c>
      <c r="AJ56" s="253"/>
      <c r="AK56" s="270">
        <v>2018</v>
      </c>
      <c r="AL56" s="6">
        <v>50</v>
      </c>
      <c r="AM56" s="253"/>
      <c r="AN56" s="356">
        <v>2018</v>
      </c>
      <c r="AO56" s="6">
        <v>100</v>
      </c>
      <c r="AP56" s="253"/>
      <c r="AQ56" s="356">
        <v>2018</v>
      </c>
      <c r="AR56" s="6">
        <v>0</v>
      </c>
      <c r="AS56" s="284" t="s">
        <v>704</v>
      </c>
      <c r="AT56" s="356">
        <v>2018</v>
      </c>
      <c r="AU56" s="6">
        <v>50</v>
      </c>
      <c r="AV56" s="253"/>
      <c r="AW56" s="356">
        <v>2018</v>
      </c>
      <c r="AX56" s="6">
        <v>100</v>
      </c>
      <c r="AY56" s="4"/>
    </row>
    <row r="57" spans="1:104" ht="15" customHeight="1">
      <c r="A57" s="254">
        <v>2019</v>
      </c>
      <c r="B57" s="230">
        <f t="shared" si="8"/>
        <v>62.944444444444443</v>
      </c>
      <c r="C57" s="253"/>
      <c r="D57" s="254">
        <v>2019</v>
      </c>
      <c r="E57" s="6">
        <v>0</v>
      </c>
      <c r="F57" s="253" t="s">
        <v>409</v>
      </c>
      <c r="G57" s="254">
        <v>2019</v>
      </c>
      <c r="H57" s="251">
        <v>100</v>
      </c>
      <c r="I57" s="253"/>
      <c r="J57" s="254">
        <v>2019</v>
      </c>
      <c r="K57" s="251">
        <v>100</v>
      </c>
      <c r="L57" s="253"/>
      <c r="M57" s="254">
        <v>2019</v>
      </c>
      <c r="N57" s="251">
        <v>100</v>
      </c>
      <c r="O57" s="253"/>
      <c r="P57" s="254">
        <v>2019</v>
      </c>
      <c r="Q57" s="251">
        <v>100</v>
      </c>
      <c r="R57" s="253"/>
      <c r="S57" s="254">
        <v>2019</v>
      </c>
      <c r="T57" s="6">
        <v>100</v>
      </c>
      <c r="U57" s="253"/>
      <c r="V57" s="254">
        <v>2019</v>
      </c>
      <c r="W57" s="282">
        <v>100</v>
      </c>
      <c r="X57" s="271"/>
      <c r="Y57" s="356">
        <v>2019</v>
      </c>
      <c r="Z57" s="282">
        <v>100</v>
      </c>
      <c r="AA57" s="271"/>
      <c r="AB57" s="356">
        <v>2019</v>
      </c>
      <c r="AC57" s="283">
        <v>100</v>
      </c>
      <c r="AD57" s="253" t="s">
        <v>701</v>
      </c>
      <c r="AE57" s="356">
        <v>2019</v>
      </c>
      <c r="AF57" s="282">
        <f t="shared" si="9"/>
        <v>16.5</v>
      </c>
      <c r="AG57" s="253"/>
      <c r="AH57" s="356">
        <v>2019</v>
      </c>
      <c r="AI57" s="6">
        <v>0</v>
      </c>
      <c r="AJ57" s="253"/>
      <c r="AK57" s="270">
        <v>2019</v>
      </c>
      <c r="AL57" s="6">
        <v>50</v>
      </c>
      <c r="AM57" s="253"/>
      <c r="AN57" s="356">
        <v>2019</v>
      </c>
      <c r="AO57" s="251">
        <v>100</v>
      </c>
      <c r="AP57" s="253"/>
      <c r="AQ57" s="356">
        <v>2019</v>
      </c>
      <c r="AR57" s="251">
        <v>0</v>
      </c>
      <c r="AS57" s="253" t="s">
        <v>700</v>
      </c>
      <c r="AT57" s="356">
        <v>2019</v>
      </c>
      <c r="AU57" s="251">
        <v>50</v>
      </c>
      <c r="AV57" s="253"/>
      <c r="AW57" s="356">
        <v>2019</v>
      </c>
      <c r="AX57" s="251">
        <v>100</v>
      </c>
      <c r="AY57" s="281"/>
    </row>
    <row r="58" spans="1:104" ht="15" customHeight="1">
      <c r="A58" s="280"/>
      <c r="B58" s="280"/>
      <c r="C58" s="280"/>
      <c r="D58" s="280"/>
      <c r="E58" s="280"/>
      <c r="F58" s="280"/>
      <c r="G58" s="280"/>
      <c r="H58" s="280"/>
      <c r="I58" s="280"/>
      <c r="J58" s="280"/>
      <c r="K58" s="280"/>
      <c r="L58" s="280"/>
      <c r="M58" s="280"/>
      <c r="N58" s="280"/>
      <c r="AY58" s="7"/>
    </row>
    <row r="59" spans="1:104" ht="27.75" customHeight="1">
      <c r="A59" s="258" t="s">
        <v>114</v>
      </c>
      <c r="B59" s="702" t="s">
        <v>216</v>
      </c>
      <c r="C59" s="702"/>
      <c r="D59" s="702"/>
      <c r="E59" s="702"/>
      <c r="F59" s="702"/>
      <c r="G59" s="702"/>
      <c r="H59" s="702"/>
      <c r="I59" s="702"/>
      <c r="J59" s="702"/>
      <c r="K59" s="702"/>
      <c r="L59" s="702"/>
      <c r="M59" s="702"/>
      <c r="N59" s="702"/>
      <c r="O59" s="702"/>
      <c r="P59" s="702"/>
      <c r="Q59" s="702"/>
      <c r="R59" s="702"/>
      <c r="S59" s="702"/>
      <c r="T59" s="702"/>
      <c r="U59" s="702"/>
      <c r="V59" s="702"/>
      <c r="W59" s="702"/>
      <c r="X59" s="702"/>
      <c r="Y59" s="702"/>
      <c r="Z59" s="702"/>
      <c r="AA59" s="702"/>
      <c r="AB59" s="702"/>
      <c r="AC59" s="702"/>
      <c r="AD59" s="702"/>
      <c r="AE59" s="702"/>
      <c r="AF59" s="702"/>
      <c r="AG59" s="702"/>
      <c r="AH59" s="702"/>
      <c r="AI59" s="702"/>
      <c r="AJ59" s="702"/>
      <c r="AK59" s="279"/>
      <c r="AL59" s="279"/>
      <c r="AM59" s="279"/>
      <c r="AY59" s="7"/>
    </row>
    <row r="60" spans="1:104" ht="15" customHeight="1">
      <c r="A60" s="258" t="s">
        <v>106</v>
      </c>
      <c r="B60" s="700" t="s">
        <v>28</v>
      </c>
      <c r="C60" s="700"/>
      <c r="D60" s="258" t="s">
        <v>106</v>
      </c>
      <c r="E60" s="694" t="s">
        <v>29</v>
      </c>
      <c r="F60" s="694"/>
      <c r="G60" s="258" t="s">
        <v>106</v>
      </c>
      <c r="H60" s="694" t="s">
        <v>30</v>
      </c>
      <c r="I60" s="694"/>
      <c r="J60" s="258" t="s">
        <v>106</v>
      </c>
      <c r="K60" s="694" t="s">
        <v>31</v>
      </c>
      <c r="L60" s="694"/>
      <c r="M60" s="258" t="s">
        <v>106</v>
      </c>
      <c r="N60" s="694" t="s">
        <v>32</v>
      </c>
      <c r="O60" s="694"/>
      <c r="P60" s="258" t="s">
        <v>106</v>
      </c>
      <c r="Q60" s="694"/>
      <c r="R60" s="694"/>
      <c r="S60" s="258" t="s">
        <v>106</v>
      </c>
      <c r="T60" s="700"/>
      <c r="U60" s="700"/>
      <c r="V60" s="258" t="s">
        <v>106</v>
      </c>
      <c r="W60" s="694"/>
      <c r="X60" s="694"/>
      <c r="Y60" s="258" t="s">
        <v>106</v>
      </c>
      <c r="Z60" s="701" t="s">
        <v>36</v>
      </c>
      <c r="AA60" s="701"/>
      <c r="AB60" s="277" t="s">
        <v>106</v>
      </c>
      <c r="AC60" s="701" t="s">
        <v>37</v>
      </c>
      <c r="AD60" s="701"/>
      <c r="AE60" s="258" t="s">
        <v>106</v>
      </c>
      <c r="AF60" s="694" t="s">
        <v>38</v>
      </c>
      <c r="AG60" s="694"/>
      <c r="AH60" s="258" t="s">
        <v>106</v>
      </c>
      <c r="AI60" s="694"/>
      <c r="AJ60" s="694"/>
      <c r="AK60" s="278" t="s">
        <v>106</v>
      </c>
      <c r="AL60" s="687"/>
      <c r="AM60" s="688"/>
    </row>
    <row r="61" spans="1:104" ht="15" customHeight="1">
      <c r="A61" s="258" t="s">
        <v>105</v>
      </c>
      <c r="B61" s="685"/>
      <c r="C61" s="686"/>
      <c r="D61" s="258" t="s">
        <v>105</v>
      </c>
      <c r="E61" s="687"/>
      <c r="F61" s="688"/>
      <c r="G61" s="258" t="s">
        <v>105</v>
      </c>
      <c r="H61" s="693"/>
      <c r="I61" s="693"/>
      <c r="J61" s="258" t="s">
        <v>105</v>
      </c>
      <c r="K61" s="693"/>
      <c r="L61" s="693"/>
      <c r="M61" s="258" t="s">
        <v>105</v>
      </c>
      <c r="N61" s="693"/>
      <c r="O61" s="693"/>
      <c r="P61" s="258" t="s">
        <v>105</v>
      </c>
      <c r="Q61" s="693" t="s">
        <v>33</v>
      </c>
      <c r="R61" s="693"/>
      <c r="S61" s="258" t="s">
        <v>105</v>
      </c>
      <c r="T61" s="693" t="s">
        <v>34</v>
      </c>
      <c r="U61" s="693"/>
      <c r="V61" s="258" t="s">
        <v>105</v>
      </c>
      <c r="W61" s="693" t="s">
        <v>35</v>
      </c>
      <c r="X61" s="693"/>
      <c r="Y61" s="258" t="s">
        <v>105</v>
      </c>
      <c r="Z61" s="696"/>
      <c r="AA61" s="697"/>
      <c r="AB61" s="277" t="s">
        <v>105</v>
      </c>
      <c r="AC61" s="706"/>
      <c r="AD61" s="706"/>
      <c r="AE61" s="258" t="s">
        <v>105</v>
      </c>
      <c r="AF61" s="687"/>
      <c r="AG61" s="688"/>
      <c r="AH61" s="258" t="s">
        <v>105</v>
      </c>
      <c r="AI61" s="693" t="s">
        <v>39</v>
      </c>
      <c r="AJ61" s="693"/>
      <c r="AK61" s="276" t="s">
        <v>105</v>
      </c>
      <c r="AL61" s="689" t="s">
        <v>215</v>
      </c>
      <c r="AM61" s="690"/>
    </row>
    <row r="62" spans="1:104" ht="15" customHeight="1">
      <c r="A62" s="254" t="s">
        <v>92</v>
      </c>
      <c r="B62" s="698" t="s">
        <v>130</v>
      </c>
      <c r="C62" s="698"/>
      <c r="D62" s="254" t="s">
        <v>92</v>
      </c>
      <c r="E62" s="698" t="s">
        <v>214</v>
      </c>
      <c r="F62" s="698"/>
      <c r="G62" s="254" t="s">
        <v>92</v>
      </c>
      <c r="H62" s="698" t="s">
        <v>213</v>
      </c>
      <c r="I62" s="698"/>
      <c r="J62" s="254" t="s">
        <v>92</v>
      </c>
      <c r="K62" s="698" t="s">
        <v>212</v>
      </c>
      <c r="L62" s="698"/>
      <c r="M62" s="254" t="s">
        <v>92</v>
      </c>
      <c r="N62" s="698" t="s">
        <v>211</v>
      </c>
      <c r="O62" s="698"/>
      <c r="P62" s="254" t="s">
        <v>92</v>
      </c>
      <c r="Q62" s="698" t="s">
        <v>211</v>
      </c>
      <c r="R62" s="698"/>
      <c r="S62" s="254" t="s">
        <v>92</v>
      </c>
      <c r="T62" s="698" t="s">
        <v>210</v>
      </c>
      <c r="U62" s="698"/>
      <c r="V62" s="254" t="s">
        <v>92</v>
      </c>
      <c r="W62" s="698" t="s">
        <v>209</v>
      </c>
      <c r="X62" s="698"/>
      <c r="Y62" s="356" t="s">
        <v>92</v>
      </c>
      <c r="Z62" s="703" t="s">
        <v>208</v>
      </c>
      <c r="AA62" s="703"/>
      <c r="AB62" s="356" t="s">
        <v>92</v>
      </c>
      <c r="AC62" s="698" t="s">
        <v>207</v>
      </c>
      <c r="AD62" s="698"/>
      <c r="AE62" s="356" t="s">
        <v>92</v>
      </c>
      <c r="AF62" s="698" t="s">
        <v>206</v>
      </c>
      <c r="AG62" s="698"/>
      <c r="AH62" s="356" t="s">
        <v>92</v>
      </c>
      <c r="AI62" s="698" t="s">
        <v>205</v>
      </c>
      <c r="AJ62" s="698"/>
      <c r="AK62" s="275" t="s">
        <v>92</v>
      </c>
      <c r="AL62" s="704" t="s">
        <v>204</v>
      </c>
      <c r="AM62" s="705"/>
    </row>
    <row r="63" spans="1:104" ht="15" customHeight="1">
      <c r="A63" s="254" t="s">
        <v>81</v>
      </c>
      <c r="B63" s="698" t="s">
        <v>90</v>
      </c>
      <c r="C63" s="698"/>
      <c r="D63" s="254" t="s">
        <v>81</v>
      </c>
      <c r="E63" s="695" t="s">
        <v>203</v>
      </c>
      <c r="F63" s="695"/>
      <c r="G63" s="254" t="s">
        <v>81</v>
      </c>
      <c r="H63" s="695" t="s">
        <v>202</v>
      </c>
      <c r="I63" s="695"/>
      <c r="J63" s="254" t="s">
        <v>81</v>
      </c>
      <c r="K63" s="695" t="s">
        <v>201</v>
      </c>
      <c r="L63" s="695"/>
      <c r="M63" s="254" t="s">
        <v>81</v>
      </c>
      <c r="N63" s="695" t="s">
        <v>200</v>
      </c>
      <c r="O63" s="695"/>
      <c r="P63" s="254" t="s">
        <v>81</v>
      </c>
      <c r="Q63" s="695" t="s">
        <v>1582</v>
      </c>
      <c r="R63" s="695"/>
      <c r="S63" s="254" t="s">
        <v>81</v>
      </c>
      <c r="T63" s="695" t="s">
        <v>198</v>
      </c>
      <c r="U63" s="695"/>
      <c r="V63" s="254" t="s">
        <v>81</v>
      </c>
      <c r="W63" s="695" t="s">
        <v>197</v>
      </c>
      <c r="X63" s="695"/>
      <c r="Y63" s="356" t="s">
        <v>81</v>
      </c>
      <c r="Z63" s="695" t="s">
        <v>196</v>
      </c>
      <c r="AA63" s="695"/>
      <c r="AB63" s="356" t="s">
        <v>81</v>
      </c>
      <c r="AC63" s="695" t="s">
        <v>195</v>
      </c>
      <c r="AD63" s="695"/>
      <c r="AE63" s="356" t="s">
        <v>81</v>
      </c>
      <c r="AF63" s="695"/>
      <c r="AG63" s="695"/>
      <c r="AH63" s="356" t="s">
        <v>81</v>
      </c>
      <c r="AI63" s="695" t="s">
        <v>194</v>
      </c>
      <c r="AJ63" s="695"/>
      <c r="AK63" s="270" t="s">
        <v>81</v>
      </c>
      <c r="AL63" s="707" t="s">
        <v>193</v>
      </c>
      <c r="AM63" s="708"/>
    </row>
    <row r="64" spans="1:104" ht="15" customHeight="1">
      <c r="A64" s="254" t="s">
        <v>78</v>
      </c>
      <c r="B64" s="695" t="s">
        <v>79</v>
      </c>
      <c r="C64" s="695"/>
      <c r="D64" s="254" t="s">
        <v>78</v>
      </c>
      <c r="E64" s="695" t="s">
        <v>4850</v>
      </c>
      <c r="F64" s="695"/>
      <c r="G64" s="254" t="s">
        <v>78</v>
      </c>
      <c r="H64" s="695" t="s">
        <v>4849</v>
      </c>
      <c r="I64" s="695"/>
      <c r="J64" s="254" t="s">
        <v>78</v>
      </c>
      <c r="K64" s="698" t="s">
        <v>4848</v>
      </c>
      <c r="L64" s="698"/>
      <c r="M64" s="254" t="s">
        <v>78</v>
      </c>
      <c r="N64" s="695" t="s">
        <v>79</v>
      </c>
      <c r="O64" s="695"/>
      <c r="P64" s="254" t="s">
        <v>78</v>
      </c>
      <c r="Q64" s="695" t="s">
        <v>4847</v>
      </c>
      <c r="R64" s="695"/>
      <c r="S64" s="254" t="s">
        <v>78</v>
      </c>
      <c r="T64" s="695" t="s">
        <v>4846</v>
      </c>
      <c r="U64" s="695"/>
      <c r="V64" s="254" t="s">
        <v>78</v>
      </c>
      <c r="W64" s="695" t="s">
        <v>4845</v>
      </c>
      <c r="X64" s="695"/>
      <c r="Y64" s="356" t="s">
        <v>78</v>
      </c>
      <c r="Z64" s="695" t="s">
        <v>4844</v>
      </c>
      <c r="AA64" s="695"/>
      <c r="AB64" s="356" t="s">
        <v>78</v>
      </c>
      <c r="AC64" s="695" t="s">
        <v>4843</v>
      </c>
      <c r="AD64" s="695"/>
      <c r="AE64" s="356" t="s">
        <v>78</v>
      </c>
      <c r="AF64" s="579" t="s">
        <v>4878</v>
      </c>
      <c r="AG64" s="695"/>
      <c r="AH64" s="356" t="s">
        <v>78</v>
      </c>
      <c r="AI64" s="695" t="s">
        <v>4842</v>
      </c>
      <c r="AJ64" s="695"/>
      <c r="AK64" s="270" t="s">
        <v>78</v>
      </c>
      <c r="AL64" s="707" t="s">
        <v>4841</v>
      </c>
      <c r="AM64" s="708"/>
    </row>
    <row r="65" spans="1:104" ht="15" customHeight="1">
      <c r="A65" s="254" t="s">
        <v>0</v>
      </c>
      <c r="B65" s="254" t="s">
        <v>77</v>
      </c>
      <c r="C65" s="254" t="s">
        <v>76</v>
      </c>
      <c r="D65" s="254" t="s">
        <v>75</v>
      </c>
      <c r="E65" s="254" t="s">
        <v>74</v>
      </c>
      <c r="F65" s="254" t="s">
        <v>73</v>
      </c>
      <c r="G65" s="254" t="s">
        <v>75</v>
      </c>
      <c r="H65" s="254" t="s">
        <v>74</v>
      </c>
      <c r="I65" s="254" t="s">
        <v>73</v>
      </c>
      <c r="J65" s="254" t="s">
        <v>75</v>
      </c>
      <c r="K65" s="254" t="s">
        <v>74</v>
      </c>
      <c r="L65" s="254" t="s">
        <v>73</v>
      </c>
      <c r="M65" s="254" t="s">
        <v>75</v>
      </c>
      <c r="N65" s="254" t="s">
        <v>74</v>
      </c>
      <c r="O65" s="254" t="s">
        <v>73</v>
      </c>
      <c r="P65" s="254" t="s">
        <v>75</v>
      </c>
      <c r="Q65" s="254" t="s">
        <v>74</v>
      </c>
      <c r="R65" s="254" t="s">
        <v>73</v>
      </c>
      <c r="S65" s="254" t="s">
        <v>75</v>
      </c>
      <c r="T65" s="254" t="s">
        <v>74</v>
      </c>
      <c r="U65" s="254" t="s">
        <v>73</v>
      </c>
      <c r="V65" s="254" t="s">
        <v>75</v>
      </c>
      <c r="W65" s="254" t="s">
        <v>74</v>
      </c>
      <c r="X65" s="254" t="s">
        <v>73</v>
      </c>
      <c r="Y65" s="356" t="s">
        <v>75</v>
      </c>
      <c r="Z65" s="442" t="s">
        <v>74</v>
      </c>
      <c r="AA65" s="442" t="s">
        <v>73</v>
      </c>
      <c r="AB65" s="442" t="s">
        <v>75</v>
      </c>
      <c r="AC65" s="442" t="s">
        <v>74</v>
      </c>
      <c r="AD65" s="442" t="s">
        <v>73</v>
      </c>
      <c r="AE65" s="442" t="s">
        <v>75</v>
      </c>
      <c r="AF65" s="442" t="s">
        <v>74</v>
      </c>
      <c r="AG65" s="442" t="s">
        <v>73</v>
      </c>
      <c r="AH65" s="442" t="s">
        <v>75</v>
      </c>
      <c r="AI65" s="442" t="s">
        <v>74</v>
      </c>
      <c r="AJ65" s="442" t="s">
        <v>73</v>
      </c>
      <c r="AK65" s="445" t="s">
        <v>75</v>
      </c>
      <c r="AL65" s="442" t="s">
        <v>74</v>
      </c>
      <c r="AM65" s="442" t="s">
        <v>73</v>
      </c>
    </row>
    <row r="66" spans="1:104" s="293" customFormat="1" ht="15" customHeight="1">
      <c r="A66" s="356">
        <v>2007</v>
      </c>
      <c r="B66" s="230"/>
      <c r="C66" s="384"/>
      <c r="D66" s="356">
        <v>2007</v>
      </c>
      <c r="E66" s="384"/>
      <c r="F66" s="384"/>
      <c r="G66" s="356">
        <v>2007</v>
      </c>
      <c r="H66" s="384"/>
      <c r="I66" s="384"/>
      <c r="J66" s="356">
        <v>2007</v>
      </c>
      <c r="K66" s="384"/>
      <c r="L66" s="384"/>
      <c r="M66" s="356">
        <v>2007</v>
      </c>
      <c r="N66" s="230" t="e">
        <f t="shared" ref="N66:N72" si="10">AVERAGE(Q66,T66,W66)</f>
        <v>#DIV/0!</v>
      </c>
      <c r="O66" s="384"/>
      <c r="P66" s="356">
        <v>2007</v>
      </c>
      <c r="Q66" s="384"/>
      <c r="R66" s="384"/>
      <c r="S66" s="356">
        <v>2007</v>
      </c>
      <c r="T66" s="384"/>
      <c r="U66" s="384"/>
      <c r="V66" s="356">
        <v>2007</v>
      </c>
      <c r="W66" s="384"/>
      <c r="X66" s="384"/>
      <c r="Y66" s="356">
        <v>2007</v>
      </c>
      <c r="Z66" s="384"/>
      <c r="AA66" s="384"/>
      <c r="AB66" s="356">
        <v>2007</v>
      </c>
      <c r="AC66" s="384"/>
      <c r="AD66" s="384"/>
      <c r="AE66" s="356">
        <v>2007</v>
      </c>
      <c r="AF66" s="384"/>
      <c r="AG66" s="384"/>
      <c r="AH66" s="356">
        <v>2007</v>
      </c>
      <c r="AI66" s="384"/>
      <c r="AJ66" s="384"/>
      <c r="AK66" s="356">
        <v>2007</v>
      </c>
      <c r="AL66" s="384"/>
      <c r="AM66" s="384"/>
      <c r="AN66" s="250"/>
      <c r="AO66" s="250"/>
      <c r="AP66" s="250"/>
      <c r="AQ66" s="250"/>
      <c r="AR66" s="250"/>
      <c r="AS66" s="250"/>
      <c r="AT66" s="250"/>
      <c r="AU66" s="250"/>
      <c r="AV66" s="250"/>
      <c r="AW66" s="250"/>
      <c r="AX66" s="250"/>
      <c r="AY66" s="250"/>
      <c r="AZ66" s="250"/>
      <c r="BA66" s="250"/>
      <c r="BB66" s="250"/>
      <c r="BC66" s="250"/>
      <c r="BD66" s="250"/>
      <c r="BE66" s="250"/>
      <c r="BF66" s="250"/>
      <c r="BG66" s="250"/>
      <c r="BH66" s="250"/>
      <c r="BI66" s="250"/>
      <c r="BJ66" s="250"/>
      <c r="BK66" s="250"/>
      <c r="BL66" s="250"/>
      <c r="BM66" s="250"/>
      <c r="BN66" s="250"/>
      <c r="BO66" s="250"/>
      <c r="BP66" s="250"/>
      <c r="BQ66" s="250"/>
      <c r="BR66" s="250"/>
      <c r="BS66" s="250"/>
      <c r="BT66" s="250"/>
      <c r="BU66" s="250"/>
      <c r="BV66" s="250"/>
      <c r="BW66" s="250"/>
      <c r="BX66" s="250"/>
      <c r="BY66" s="250"/>
      <c r="BZ66" s="250"/>
      <c r="CA66" s="250"/>
      <c r="CB66" s="250"/>
      <c r="CC66" s="250"/>
      <c r="CD66" s="250"/>
      <c r="CE66" s="250"/>
      <c r="CF66" s="250"/>
      <c r="CG66" s="250"/>
      <c r="CH66" s="250"/>
      <c r="CI66" s="250"/>
      <c r="CJ66" s="250"/>
      <c r="CK66" s="250"/>
      <c r="CL66" s="250"/>
      <c r="CM66" s="250"/>
      <c r="CN66" s="250"/>
      <c r="CO66" s="250"/>
      <c r="CP66" s="250"/>
      <c r="CQ66" s="250"/>
      <c r="CR66" s="250"/>
      <c r="CS66" s="250"/>
      <c r="CT66" s="250"/>
      <c r="CU66" s="250"/>
      <c r="CV66" s="250"/>
      <c r="CW66" s="250"/>
      <c r="CX66" s="250"/>
      <c r="CY66" s="250"/>
      <c r="CZ66" s="250"/>
    </row>
    <row r="67" spans="1:104" s="293" customFormat="1" ht="15" customHeight="1">
      <c r="A67" s="356">
        <v>2008</v>
      </c>
      <c r="B67" s="230"/>
      <c r="C67" s="384"/>
      <c r="D67" s="356">
        <v>2008</v>
      </c>
      <c r="E67" s="384"/>
      <c r="F67" s="384"/>
      <c r="G67" s="356">
        <v>2008</v>
      </c>
      <c r="H67" s="384"/>
      <c r="I67" s="384"/>
      <c r="J67" s="356">
        <v>2008</v>
      </c>
      <c r="K67" s="384"/>
      <c r="L67" s="384"/>
      <c r="M67" s="356">
        <v>2008</v>
      </c>
      <c r="N67" s="230" t="e">
        <f t="shared" si="10"/>
        <v>#DIV/0!</v>
      </c>
      <c r="O67" s="384"/>
      <c r="P67" s="356">
        <v>2008</v>
      </c>
      <c r="Q67" s="384"/>
      <c r="R67" s="384"/>
      <c r="S67" s="356">
        <v>2008</v>
      </c>
      <c r="T67" s="384"/>
      <c r="U67" s="384"/>
      <c r="V67" s="356">
        <v>2008</v>
      </c>
      <c r="W67" s="384"/>
      <c r="X67" s="384"/>
      <c r="Y67" s="356">
        <v>2008</v>
      </c>
      <c r="Z67" s="384"/>
      <c r="AA67" s="384"/>
      <c r="AB67" s="356">
        <v>2008</v>
      </c>
      <c r="AC67" s="384"/>
      <c r="AD67" s="384"/>
      <c r="AE67" s="356">
        <v>2008</v>
      </c>
      <c r="AF67" s="384"/>
      <c r="AG67" s="384"/>
      <c r="AH67" s="356">
        <v>2008</v>
      </c>
      <c r="AI67" s="384"/>
      <c r="AJ67" s="384"/>
      <c r="AK67" s="356">
        <v>2008</v>
      </c>
      <c r="AL67" s="384"/>
      <c r="AM67" s="384"/>
      <c r="AN67" s="250"/>
      <c r="AO67" s="250"/>
      <c r="AP67" s="250"/>
      <c r="AQ67" s="250"/>
      <c r="AR67" s="250"/>
      <c r="AS67" s="250"/>
      <c r="AT67" s="250"/>
      <c r="AU67" s="250"/>
      <c r="AV67" s="250"/>
      <c r="AW67" s="250"/>
      <c r="AX67" s="250"/>
      <c r="AY67" s="250"/>
      <c r="AZ67" s="250"/>
      <c r="BA67" s="250"/>
      <c r="BB67" s="250"/>
      <c r="BC67" s="250"/>
      <c r="BD67" s="250"/>
      <c r="BE67" s="250"/>
      <c r="BF67" s="250"/>
      <c r="BG67" s="250"/>
      <c r="BH67" s="250"/>
      <c r="BI67" s="250"/>
      <c r="BJ67" s="250"/>
      <c r="BK67" s="250"/>
      <c r="BL67" s="250"/>
      <c r="BM67" s="250"/>
      <c r="BN67" s="250"/>
      <c r="BO67" s="250"/>
      <c r="BP67" s="250"/>
      <c r="BQ67" s="250"/>
      <c r="BR67" s="250"/>
      <c r="BS67" s="250"/>
      <c r="BT67" s="250"/>
      <c r="BU67" s="250"/>
      <c r="BV67" s="250"/>
      <c r="BW67" s="250"/>
      <c r="BX67" s="250"/>
      <c r="BY67" s="250"/>
      <c r="BZ67" s="250"/>
      <c r="CA67" s="250"/>
      <c r="CB67" s="250"/>
      <c r="CC67" s="250"/>
      <c r="CD67" s="250"/>
      <c r="CE67" s="250"/>
      <c r="CF67" s="250"/>
      <c r="CG67" s="250"/>
      <c r="CH67" s="250"/>
      <c r="CI67" s="250"/>
      <c r="CJ67" s="250"/>
      <c r="CK67" s="250"/>
      <c r="CL67" s="250"/>
      <c r="CM67" s="250"/>
      <c r="CN67" s="250"/>
      <c r="CO67" s="250"/>
      <c r="CP67" s="250"/>
      <c r="CQ67" s="250"/>
      <c r="CR67" s="250"/>
      <c r="CS67" s="250"/>
      <c r="CT67" s="250"/>
      <c r="CU67" s="250"/>
      <c r="CV67" s="250"/>
      <c r="CW67" s="250"/>
      <c r="CX67" s="250"/>
      <c r="CY67" s="250"/>
      <c r="CZ67" s="250"/>
    </row>
    <row r="68" spans="1:104" s="293" customFormat="1" ht="15" customHeight="1">
      <c r="A68" s="356">
        <v>2009</v>
      </c>
      <c r="B68" s="230"/>
      <c r="C68" s="384"/>
      <c r="D68" s="356">
        <v>2009</v>
      </c>
      <c r="E68" s="384"/>
      <c r="F68" s="384"/>
      <c r="G68" s="356">
        <v>2009</v>
      </c>
      <c r="H68" s="384"/>
      <c r="I68" s="384"/>
      <c r="J68" s="356">
        <v>2009</v>
      </c>
      <c r="K68" s="384"/>
      <c r="L68" s="384"/>
      <c r="M68" s="356">
        <v>2009</v>
      </c>
      <c r="N68" s="230" t="e">
        <f t="shared" si="10"/>
        <v>#DIV/0!</v>
      </c>
      <c r="O68" s="384"/>
      <c r="P68" s="356">
        <v>2009</v>
      </c>
      <c r="Q68" s="384"/>
      <c r="R68" s="384"/>
      <c r="S68" s="356">
        <v>2009</v>
      </c>
      <c r="T68" s="384"/>
      <c r="U68" s="384"/>
      <c r="V68" s="356">
        <v>2009</v>
      </c>
      <c r="W68" s="384"/>
      <c r="X68" s="384"/>
      <c r="Y68" s="356">
        <v>2009</v>
      </c>
      <c r="Z68" s="384"/>
      <c r="AA68" s="384"/>
      <c r="AB68" s="356">
        <v>2009</v>
      </c>
      <c r="AC68" s="384"/>
      <c r="AD68" s="384"/>
      <c r="AE68" s="356">
        <v>2009</v>
      </c>
      <c r="AF68" s="384"/>
      <c r="AG68" s="384"/>
      <c r="AH68" s="356">
        <v>2009</v>
      </c>
      <c r="AI68" s="384"/>
      <c r="AJ68" s="384"/>
      <c r="AK68" s="356">
        <v>2009</v>
      </c>
      <c r="AL68" s="384"/>
      <c r="AM68" s="384"/>
      <c r="AN68" s="250"/>
      <c r="AO68" s="250"/>
      <c r="AP68" s="250"/>
      <c r="AQ68" s="250"/>
      <c r="AR68" s="250"/>
      <c r="AS68" s="250"/>
      <c r="AT68" s="250"/>
      <c r="AU68" s="250"/>
      <c r="AV68" s="250"/>
      <c r="AW68" s="250"/>
      <c r="AX68" s="250"/>
      <c r="AY68" s="250"/>
      <c r="AZ68" s="250"/>
      <c r="BA68" s="250"/>
      <c r="BB68" s="250"/>
      <c r="BC68" s="250"/>
      <c r="BD68" s="250"/>
      <c r="BE68" s="250"/>
      <c r="BF68" s="250"/>
      <c r="BG68" s="250"/>
      <c r="BH68" s="250"/>
      <c r="BI68" s="250"/>
      <c r="BJ68" s="250"/>
      <c r="BK68" s="250"/>
      <c r="BL68" s="250"/>
      <c r="BM68" s="250"/>
      <c r="BN68" s="250"/>
      <c r="BO68" s="250"/>
      <c r="BP68" s="250"/>
      <c r="BQ68" s="250"/>
      <c r="BR68" s="250"/>
      <c r="BS68" s="250"/>
      <c r="BT68" s="250"/>
      <c r="BU68" s="250"/>
      <c r="BV68" s="250"/>
      <c r="BW68" s="250"/>
      <c r="BX68" s="250"/>
      <c r="BY68" s="250"/>
      <c r="BZ68" s="250"/>
      <c r="CA68" s="250"/>
      <c r="CB68" s="250"/>
      <c r="CC68" s="250"/>
      <c r="CD68" s="250"/>
      <c r="CE68" s="250"/>
      <c r="CF68" s="250"/>
      <c r="CG68" s="250"/>
      <c r="CH68" s="250"/>
      <c r="CI68" s="250"/>
      <c r="CJ68" s="250"/>
      <c r="CK68" s="250"/>
      <c r="CL68" s="250"/>
      <c r="CM68" s="250"/>
      <c r="CN68" s="250"/>
      <c r="CO68" s="250"/>
      <c r="CP68" s="250"/>
      <c r="CQ68" s="250"/>
      <c r="CR68" s="250"/>
      <c r="CS68" s="250"/>
      <c r="CT68" s="250"/>
      <c r="CU68" s="250"/>
      <c r="CV68" s="250"/>
      <c r="CW68" s="250"/>
      <c r="CX68" s="250"/>
      <c r="CY68" s="250"/>
      <c r="CZ68" s="250"/>
    </row>
    <row r="69" spans="1:104" s="293" customFormat="1" ht="15" customHeight="1">
      <c r="A69" s="356">
        <v>2010</v>
      </c>
      <c r="B69" s="230">
        <f t="shared" ref="B69:B72" si="11">AVERAGE(E69,H69,K69,N69,Z69,AC69,AF69)</f>
        <v>42.904761904761912</v>
      </c>
      <c r="C69" s="384"/>
      <c r="D69" s="356">
        <v>2010</v>
      </c>
      <c r="E69" s="423">
        <v>67</v>
      </c>
      <c r="F69" s="384"/>
      <c r="G69" s="356">
        <v>2010</v>
      </c>
      <c r="H69" s="423">
        <v>0</v>
      </c>
      <c r="I69" s="384"/>
      <c r="J69" s="356">
        <v>2010</v>
      </c>
      <c r="K69" s="424">
        <v>50</v>
      </c>
      <c r="L69" s="384"/>
      <c r="M69" s="356">
        <v>2010</v>
      </c>
      <c r="N69" s="230">
        <f t="shared" si="10"/>
        <v>33.333333333333336</v>
      </c>
      <c r="O69" s="384"/>
      <c r="P69" s="356">
        <v>2010</v>
      </c>
      <c r="Q69" s="423">
        <v>0</v>
      </c>
      <c r="R69" s="263" t="s">
        <v>2907</v>
      </c>
      <c r="S69" s="356">
        <v>2010</v>
      </c>
      <c r="T69" s="423">
        <v>0</v>
      </c>
      <c r="U69" s="384"/>
      <c r="V69" s="356">
        <v>2010</v>
      </c>
      <c r="W69" s="266">
        <v>100</v>
      </c>
      <c r="X69" s="384"/>
      <c r="Y69" s="356">
        <v>2010</v>
      </c>
      <c r="Z69" s="266">
        <v>100</v>
      </c>
      <c r="AA69" s="263" t="s">
        <v>5204</v>
      </c>
      <c r="AB69" s="356">
        <v>2010</v>
      </c>
      <c r="AC69" s="424">
        <v>50</v>
      </c>
      <c r="AD69" s="384"/>
      <c r="AE69" s="356">
        <v>2010</v>
      </c>
      <c r="AF69" s="251">
        <v>0</v>
      </c>
      <c r="AG69" s="384"/>
      <c r="AH69" s="356">
        <v>2010</v>
      </c>
      <c r="AI69" s="423">
        <v>0</v>
      </c>
      <c r="AJ69" s="384"/>
      <c r="AK69" s="356">
        <v>2010</v>
      </c>
      <c r="AL69" s="423">
        <v>0</v>
      </c>
      <c r="AM69" s="384"/>
      <c r="AN69" s="250"/>
      <c r="AO69" s="250"/>
      <c r="AP69" s="250"/>
      <c r="AQ69" s="250"/>
      <c r="AR69" s="250"/>
      <c r="AS69" s="250"/>
      <c r="AT69" s="250"/>
      <c r="AU69" s="250"/>
      <c r="AV69" s="250"/>
      <c r="AW69" s="250"/>
      <c r="AX69" s="250"/>
      <c r="AY69" s="250"/>
      <c r="AZ69" s="250"/>
      <c r="BA69" s="250"/>
      <c r="BB69" s="250"/>
      <c r="BC69" s="250"/>
      <c r="BD69" s="250"/>
      <c r="BE69" s="250"/>
      <c r="BF69" s="250"/>
      <c r="BG69" s="250"/>
      <c r="BH69" s="250"/>
      <c r="BI69" s="250"/>
      <c r="BJ69" s="250"/>
      <c r="BK69" s="250"/>
      <c r="BL69" s="250"/>
      <c r="BM69" s="250"/>
      <c r="BN69" s="250"/>
      <c r="BO69" s="250"/>
      <c r="BP69" s="250"/>
      <c r="BQ69" s="250"/>
      <c r="BR69" s="250"/>
      <c r="BS69" s="250"/>
      <c r="BT69" s="250"/>
      <c r="BU69" s="250"/>
      <c r="BV69" s="250"/>
      <c r="BW69" s="250"/>
      <c r="BX69" s="250"/>
      <c r="BY69" s="250"/>
      <c r="BZ69" s="250"/>
      <c r="CA69" s="250"/>
      <c r="CB69" s="250"/>
      <c r="CC69" s="250"/>
      <c r="CD69" s="250"/>
      <c r="CE69" s="250"/>
      <c r="CF69" s="250"/>
      <c r="CG69" s="250"/>
      <c r="CH69" s="250"/>
      <c r="CI69" s="250"/>
      <c r="CJ69" s="250"/>
      <c r="CK69" s="250"/>
      <c r="CL69" s="250"/>
      <c r="CM69" s="250"/>
      <c r="CN69" s="250"/>
      <c r="CO69" s="250"/>
      <c r="CP69" s="250"/>
      <c r="CQ69" s="250"/>
      <c r="CR69" s="250"/>
      <c r="CS69" s="250"/>
      <c r="CT69" s="250"/>
      <c r="CU69" s="250"/>
      <c r="CV69" s="250"/>
      <c r="CW69" s="250"/>
      <c r="CX69" s="250"/>
      <c r="CY69" s="250"/>
      <c r="CZ69" s="250"/>
    </row>
    <row r="70" spans="1:104" s="293" customFormat="1" ht="15" customHeight="1">
      <c r="A70" s="356">
        <v>2011</v>
      </c>
      <c r="B70" s="230">
        <f t="shared" si="11"/>
        <v>42.904761904761912</v>
      </c>
      <c r="C70" s="384"/>
      <c r="D70" s="356">
        <v>2011</v>
      </c>
      <c r="E70" s="423">
        <v>67</v>
      </c>
      <c r="F70" s="384"/>
      <c r="G70" s="356">
        <v>2011</v>
      </c>
      <c r="H70" s="423">
        <v>0</v>
      </c>
      <c r="I70" s="384"/>
      <c r="J70" s="356">
        <v>2011</v>
      </c>
      <c r="K70" s="424">
        <v>50</v>
      </c>
      <c r="L70" s="384"/>
      <c r="M70" s="356">
        <v>2011</v>
      </c>
      <c r="N70" s="230">
        <f t="shared" si="10"/>
        <v>33.333333333333336</v>
      </c>
      <c r="O70" s="384"/>
      <c r="P70" s="356">
        <v>2011</v>
      </c>
      <c r="Q70" s="423">
        <v>0</v>
      </c>
      <c r="R70" s="263"/>
      <c r="S70" s="356">
        <v>2011</v>
      </c>
      <c r="T70" s="423">
        <v>0</v>
      </c>
      <c r="U70" s="384"/>
      <c r="V70" s="356">
        <v>2011</v>
      </c>
      <c r="W70" s="266">
        <v>100</v>
      </c>
      <c r="X70" s="384"/>
      <c r="Y70" s="356">
        <v>2011</v>
      </c>
      <c r="Z70" s="266">
        <v>100</v>
      </c>
      <c r="AA70" s="263" t="s">
        <v>698</v>
      </c>
      <c r="AB70" s="356">
        <v>2011</v>
      </c>
      <c r="AC70" s="424">
        <v>50</v>
      </c>
      <c r="AD70" s="384"/>
      <c r="AE70" s="356">
        <v>2011</v>
      </c>
      <c r="AF70" s="251">
        <v>0</v>
      </c>
      <c r="AG70" s="384"/>
      <c r="AH70" s="356">
        <v>2011</v>
      </c>
      <c r="AI70" s="423">
        <v>0</v>
      </c>
      <c r="AJ70" s="384"/>
      <c r="AK70" s="356">
        <v>2011</v>
      </c>
      <c r="AL70" s="423">
        <v>0</v>
      </c>
      <c r="AM70" s="384"/>
      <c r="AN70" s="250"/>
      <c r="AO70" s="250"/>
      <c r="AP70" s="250"/>
      <c r="AQ70" s="250"/>
      <c r="AR70" s="250"/>
      <c r="AS70" s="250"/>
      <c r="AT70" s="250"/>
      <c r="AU70" s="250"/>
      <c r="AV70" s="250"/>
      <c r="AW70" s="250"/>
      <c r="AX70" s="250"/>
      <c r="AY70" s="250"/>
      <c r="AZ70" s="250"/>
      <c r="BA70" s="250"/>
      <c r="BB70" s="250"/>
      <c r="BC70" s="250"/>
      <c r="BD70" s="250"/>
      <c r="BE70" s="250"/>
      <c r="BF70" s="250"/>
      <c r="BG70" s="250"/>
      <c r="BH70" s="250"/>
      <c r="BI70" s="250"/>
      <c r="BJ70" s="250"/>
      <c r="BK70" s="250"/>
      <c r="BL70" s="250"/>
      <c r="BM70" s="250"/>
      <c r="BN70" s="250"/>
      <c r="BO70" s="250"/>
      <c r="BP70" s="250"/>
      <c r="BQ70" s="250"/>
      <c r="BR70" s="250"/>
      <c r="BS70" s="250"/>
      <c r="BT70" s="250"/>
      <c r="BU70" s="250"/>
      <c r="BV70" s="250"/>
      <c r="BW70" s="250"/>
      <c r="BX70" s="250"/>
      <c r="BY70" s="250"/>
      <c r="BZ70" s="250"/>
      <c r="CA70" s="250"/>
      <c r="CB70" s="250"/>
      <c r="CC70" s="250"/>
      <c r="CD70" s="250"/>
      <c r="CE70" s="250"/>
      <c r="CF70" s="250"/>
      <c r="CG70" s="250"/>
      <c r="CH70" s="250"/>
      <c r="CI70" s="250"/>
      <c r="CJ70" s="250"/>
      <c r="CK70" s="250"/>
      <c r="CL70" s="250"/>
      <c r="CM70" s="250"/>
      <c r="CN70" s="250"/>
      <c r="CO70" s="250"/>
      <c r="CP70" s="250"/>
      <c r="CQ70" s="250"/>
      <c r="CR70" s="250"/>
      <c r="CS70" s="250"/>
      <c r="CT70" s="250"/>
      <c r="CU70" s="250"/>
      <c r="CV70" s="250"/>
      <c r="CW70" s="250"/>
      <c r="CX70" s="250"/>
      <c r="CY70" s="250"/>
      <c r="CZ70" s="250"/>
    </row>
    <row r="71" spans="1:104" s="293" customFormat="1" ht="15" customHeight="1">
      <c r="A71" s="356">
        <v>2012</v>
      </c>
      <c r="B71" s="230">
        <f t="shared" si="11"/>
        <v>42.904761904761912</v>
      </c>
      <c r="C71" s="384"/>
      <c r="D71" s="356">
        <v>2012</v>
      </c>
      <c r="E71" s="423">
        <v>67</v>
      </c>
      <c r="F71" s="384"/>
      <c r="G71" s="356">
        <v>2012</v>
      </c>
      <c r="H71" s="423">
        <v>0</v>
      </c>
      <c r="I71" s="384"/>
      <c r="J71" s="356">
        <v>2012</v>
      </c>
      <c r="K71" s="424">
        <v>50</v>
      </c>
      <c r="L71" s="384"/>
      <c r="M71" s="356">
        <v>2012</v>
      </c>
      <c r="N71" s="230">
        <f t="shared" si="10"/>
        <v>33.333333333333336</v>
      </c>
      <c r="O71" s="384"/>
      <c r="P71" s="356">
        <v>2012</v>
      </c>
      <c r="Q71" s="423">
        <v>0</v>
      </c>
      <c r="R71" s="263"/>
      <c r="S71" s="356">
        <v>2012</v>
      </c>
      <c r="T71" s="423">
        <v>0</v>
      </c>
      <c r="U71" s="384"/>
      <c r="V71" s="356">
        <v>2012</v>
      </c>
      <c r="W71" s="266">
        <v>100</v>
      </c>
      <c r="X71" s="384"/>
      <c r="Y71" s="356">
        <v>2012</v>
      </c>
      <c r="Z71" s="266">
        <v>100</v>
      </c>
      <c r="AA71" s="384"/>
      <c r="AB71" s="356">
        <v>2012</v>
      </c>
      <c r="AC71" s="424">
        <v>50</v>
      </c>
      <c r="AD71" s="384"/>
      <c r="AE71" s="356">
        <v>2012</v>
      </c>
      <c r="AF71" s="251">
        <v>0</v>
      </c>
      <c r="AG71" s="384"/>
      <c r="AH71" s="356">
        <v>2012</v>
      </c>
      <c r="AI71" s="423">
        <v>0</v>
      </c>
      <c r="AJ71" s="384"/>
      <c r="AK71" s="356">
        <v>2012</v>
      </c>
      <c r="AL71" s="423">
        <v>0</v>
      </c>
      <c r="AM71" s="384"/>
      <c r="AN71" s="250"/>
      <c r="AO71" s="250"/>
      <c r="AP71" s="250"/>
      <c r="AQ71" s="250"/>
      <c r="AR71" s="250"/>
      <c r="AS71" s="250"/>
      <c r="AT71" s="250"/>
      <c r="AU71" s="250"/>
      <c r="AV71" s="250"/>
      <c r="AW71" s="250"/>
      <c r="AX71" s="250"/>
      <c r="AY71" s="250"/>
      <c r="AZ71" s="250"/>
      <c r="BA71" s="250"/>
      <c r="BB71" s="250"/>
      <c r="BC71" s="250"/>
      <c r="BD71" s="250"/>
      <c r="BE71" s="250"/>
      <c r="BF71" s="250"/>
      <c r="BG71" s="250"/>
      <c r="BH71" s="250"/>
      <c r="BI71" s="250"/>
      <c r="BJ71" s="250"/>
      <c r="BK71" s="250"/>
      <c r="BL71" s="250"/>
      <c r="BM71" s="250"/>
      <c r="BN71" s="250"/>
      <c r="BO71" s="250"/>
      <c r="BP71" s="250"/>
      <c r="BQ71" s="250"/>
      <c r="BR71" s="250"/>
      <c r="BS71" s="250"/>
      <c r="BT71" s="250"/>
      <c r="BU71" s="250"/>
      <c r="BV71" s="250"/>
      <c r="BW71" s="250"/>
      <c r="BX71" s="250"/>
      <c r="BY71" s="250"/>
      <c r="BZ71" s="250"/>
      <c r="CA71" s="250"/>
      <c r="CB71" s="250"/>
      <c r="CC71" s="250"/>
      <c r="CD71" s="250"/>
      <c r="CE71" s="250"/>
      <c r="CF71" s="250"/>
      <c r="CG71" s="250"/>
      <c r="CH71" s="250"/>
      <c r="CI71" s="250"/>
      <c r="CJ71" s="250"/>
      <c r="CK71" s="250"/>
      <c r="CL71" s="250"/>
      <c r="CM71" s="250"/>
      <c r="CN71" s="250"/>
      <c r="CO71" s="250"/>
      <c r="CP71" s="250"/>
      <c r="CQ71" s="250"/>
      <c r="CR71" s="250"/>
      <c r="CS71" s="250"/>
      <c r="CT71" s="250"/>
      <c r="CU71" s="250"/>
      <c r="CV71" s="250"/>
      <c r="CW71" s="250"/>
      <c r="CX71" s="250"/>
      <c r="CY71" s="250"/>
      <c r="CZ71" s="250"/>
    </row>
    <row r="72" spans="1:104" s="293" customFormat="1" ht="15" customHeight="1">
      <c r="A72" s="356">
        <v>2013</v>
      </c>
      <c r="B72" s="230">
        <f t="shared" si="11"/>
        <v>42.904761904761912</v>
      </c>
      <c r="C72" s="384"/>
      <c r="D72" s="356">
        <v>2013</v>
      </c>
      <c r="E72" s="423">
        <v>67</v>
      </c>
      <c r="F72" s="384"/>
      <c r="G72" s="356">
        <v>2013</v>
      </c>
      <c r="H72" s="423">
        <v>0</v>
      </c>
      <c r="I72" s="384"/>
      <c r="J72" s="356">
        <v>2013</v>
      </c>
      <c r="K72" s="424">
        <v>50</v>
      </c>
      <c r="L72" s="384"/>
      <c r="M72" s="356">
        <v>2013</v>
      </c>
      <c r="N72" s="230">
        <f t="shared" si="10"/>
        <v>33.333333333333336</v>
      </c>
      <c r="O72" s="384"/>
      <c r="P72" s="356">
        <v>2013</v>
      </c>
      <c r="Q72" s="423">
        <v>0</v>
      </c>
      <c r="R72" s="384"/>
      <c r="S72" s="356">
        <v>2013</v>
      </c>
      <c r="T72" s="423">
        <v>0</v>
      </c>
      <c r="U72" s="384"/>
      <c r="V72" s="356">
        <v>2013</v>
      </c>
      <c r="W72" s="266">
        <v>100</v>
      </c>
      <c r="X72" s="384"/>
      <c r="Y72" s="356">
        <v>2013</v>
      </c>
      <c r="Z72" s="266">
        <v>100</v>
      </c>
      <c r="AA72" s="384"/>
      <c r="AB72" s="356">
        <v>2013</v>
      </c>
      <c r="AC72" s="424">
        <v>50</v>
      </c>
      <c r="AD72" s="384"/>
      <c r="AE72" s="356">
        <v>2013</v>
      </c>
      <c r="AF72" s="251">
        <v>0</v>
      </c>
      <c r="AG72" s="384"/>
      <c r="AH72" s="356">
        <v>2013</v>
      </c>
      <c r="AI72" s="423">
        <v>0</v>
      </c>
      <c r="AJ72" s="384"/>
      <c r="AK72" s="356">
        <v>2013</v>
      </c>
      <c r="AL72" s="423">
        <v>0</v>
      </c>
      <c r="AM72" s="384" t="s">
        <v>5205</v>
      </c>
      <c r="AN72" s="250"/>
      <c r="AO72" s="250"/>
      <c r="AP72" s="250"/>
      <c r="AQ72" s="250"/>
      <c r="AR72" s="250"/>
      <c r="AS72" s="250"/>
      <c r="AT72" s="250"/>
      <c r="AU72" s="250"/>
      <c r="AV72" s="250"/>
      <c r="AW72" s="250"/>
      <c r="AX72" s="250"/>
      <c r="AY72" s="250"/>
      <c r="AZ72" s="250"/>
      <c r="BA72" s="250"/>
      <c r="BB72" s="250"/>
      <c r="BC72" s="250"/>
      <c r="BD72" s="250"/>
      <c r="BE72" s="250"/>
      <c r="BF72" s="250"/>
      <c r="BG72" s="250"/>
      <c r="BH72" s="250"/>
      <c r="BI72" s="250"/>
      <c r="BJ72" s="250"/>
      <c r="BK72" s="250"/>
      <c r="BL72" s="250"/>
      <c r="BM72" s="250"/>
      <c r="BN72" s="250"/>
      <c r="BO72" s="250"/>
      <c r="BP72" s="250"/>
      <c r="BQ72" s="250"/>
      <c r="BR72" s="250"/>
      <c r="BS72" s="250"/>
      <c r="BT72" s="250"/>
      <c r="BU72" s="250"/>
      <c r="BV72" s="250"/>
      <c r="BW72" s="250"/>
      <c r="BX72" s="250"/>
      <c r="BY72" s="250"/>
      <c r="BZ72" s="250"/>
      <c r="CA72" s="250"/>
      <c r="CB72" s="250"/>
      <c r="CC72" s="250"/>
      <c r="CD72" s="250"/>
      <c r="CE72" s="250"/>
      <c r="CF72" s="250"/>
      <c r="CG72" s="250"/>
      <c r="CH72" s="250"/>
      <c r="CI72" s="250"/>
      <c r="CJ72" s="250"/>
      <c r="CK72" s="250"/>
      <c r="CL72" s="250"/>
      <c r="CM72" s="250"/>
      <c r="CN72" s="250"/>
      <c r="CO72" s="250"/>
      <c r="CP72" s="250"/>
      <c r="CQ72" s="250"/>
      <c r="CR72" s="250"/>
      <c r="CS72" s="250"/>
      <c r="CT72" s="250"/>
      <c r="CU72" s="250"/>
      <c r="CV72" s="250"/>
      <c r="CW72" s="250"/>
      <c r="CX72" s="250"/>
      <c r="CY72" s="250"/>
      <c r="CZ72" s="250"/>
    </row>
    <row r="73" spans="1:104" ht="15" customHeight="1">
      <c r="A73" s="254">
        <v>2014</v>
      </c>
      <c r="B73" s="230">
        <f t="shared" ref="B73:B78" si="12">AVERAGE(E73,H73,K73,N73,Z73,AC73,AF73)</f>
        <v>42.904761904761912</v>
      </c>
      <c r="C73" s="253"/>
      <c r="D73" s="254">
        <v>2014</v>
      </c>
      <c r="E73" s="6">
        <v>67</v>
      </c>
      <c r="F73" s="253" t="s">
        <v>4840</v>
      </c>
      <c r="G73" s="254">
        <v>2014</v>
      </c>
      <c r="H73" s="6">
        <v>0</v>
      </c>
      <c r="I73" s="253" t="s">
        <v>2905</v>
      </c>
      <c r="J73" s="254">
        <v>2014</v>
      </c>
      <c r="K73" s="261">
        <v>50</v>
      </c>
      <c r="L73" s="263" t="s">
        <v>2906</v>
      </c>
      <c r="M73" s="254">
        <v>2014</v>
      </c>
      <c r="N73" s="230">
        <f t="shared" ref="N73:N78" si="13">AVERAGE(Q73,T73,W73)</f>
        <v>33.333333333333336</v>
      </c>
      <c r="O73" s="253"/>
      <c r="P73" s="254">
        <v>2014</v>
      </c>
      <c r="Q73" s="6">
        <v>0</v>
      </c>
      <c r="R73" s="263" t="s">
        <v>2907</v>
      </c>
      <c r="S73" s="254">
        <v>2014</v>
      </c>
      <c r="T73" s="6">
        <v>0</v>
      </c>
      <c r="U73" s="263"/>
      <c r="V73" s="254">
        <v>2014</v>
      </c>
      <c r="W73" s="266">
        <v>100</v>
      </c>
      <c r="X73" s="263" t="s">
        <v>699</v>
      </c>
      <c r="Y73" s="356">
        <v>2014</v>
      </c>
      <c r="Z73" s="266">
        <v>100</v>
      </c>
      <c r="AA73" s="263" t="s">
        <v>698</v>
      </c>
      <c r="AB73" s="356">
        <v>2014</v>
      </c>
      <c r="AC73" s="261">
        <v>50</v>
      </c>
      <c r="AD73" s="263" t="s">
        <v>2908</v>
      </c>
      <c r="AE73" s="356">
        <v>2014</v>
      </c>
      <c r="AF73" s="251">
        <v>0</v>
      </c>
      <c r="AG73" s="253"/>
      <c r="AH73" s="356">
        <v>2014</v>
      </c>
      <c r="AI73" s="6">
        <v>0</v>
      </c>
      <c r="AJ73" s="253" t="s">
        <v>692</v>
      </c>
      <c r="AK73" s="270">
        <v>2014</v>
      </c>
      <c r="AL73" s="261">
        <v>0</v>
      </c>
      <c r="AM73" s="1" t="s">
        <v>697</v>
      </c>
    </row>
    <row r="74" spans="1:104" ht="15" customHeight="1">
      <c r="A74" s="254">
        <v>2015</v>
      </c>
      <c r="B74" s="230">
        <f t="shared" si="12"/>
        <v>47.666666666666671</v>
      </c>
      <c r="C74" s="253"/>
      <c r="D74" s="254">
        <v>2015</v>
      </c>
      <c r="E74" s="6">
        <v>67</v>
      </c>
      <c r="F74" s="253"/>
      <c r="G74" s="254">
        <v>2015</v>
      </c>
      <c r="H74" s="6">
        <v>0</v>
      </c>
      <c r="I74" s="253"/>
      <c r="J74" s="254">
        <v>2015</v>
      </c>
      <c r="K74" s="6">
        <v>50</v>
      </c>
      <c r="L74" s="253" t="s">
        <v>696</v>
      </c>
      <c r="M74" s="254">
        <v>2015</v>
      </c>
      <c r="N74" s="230">
        <f t="shared" si="13"/>
        <v>66.666666666666671</v>
      </c>
      <c r="O74" s="253"/>
      <c r="P74" s="254">
        <v>2015</v>
      </c>
      <c r="Q74" s="6">
        <v>50</v>
      </c>
      <c r="R74" s="48" t="s">
        <v>2909</v>
      </c>
      <c r="S74" s="254">
        <v>2015</v>
      </c>
      <c r="T74" s="6">
        <v>50</v>
      </c>
      <c r="U74" s="253"/>
      <c r="V74" s="254">
        <v>2015</v>
      </c>
      <c r="W74" s="6">
        <v>100</v>
      </c>
      <c r="X74" s="253"/>
      <c r="Y74" s="356">
        <v>2015</v>
      </c>
      <c r="Z74" s="6">
        <v>100</v>
      </c>
      <c r="AA74" s="253"/>
      <c r="AB74" s="356">
        <v>2015</v>
      </c>
      <c r="AC74" s="6">
        <v>50</v>
      </c>
      <c r="AD74" s="253"/>
      <c r="AE74" s="356">
        <v>2015</v>
      </c>
      <c r="AF74" s="251">
        <v>0</v>
      </c>
      <c r="AG74" s="253"/>
      <c r="AH74" s="356">
        <v>2015</v>
      </c>
      <c r="AI74" s="6">
        <v>0</v>
      </c>
      <c r="AJ74" s="253"/>
      <c r="AK74" s="270">
        <v>2015</v>
      </c>
      <c r="AL74" s="6">
        <v>0</v>
      </c>
      <c r="AM74" s="4"/>
    </row>
    <row r="75" spans="1:104" ht="15" customHeight="1">
      <c r="A75" s="254">
        <v>2016</v>
      </c>
      <c r="B75" s="230">
        <f t="shared" si="12"/>
        <v>52.380952380952387</v>
      </c>
      <c r="C75" s="253"/>
      <c r="D75" s="254">
        <v>2016</v>
      </c>
      <c r="E75" s="6">
        <v>67</v>
      </c>
      <c r="F75" s="253"/>
      <c r="G75" s="254">
        <v>2016</v>
      </c>
      <c r="H75" s="6">
        <v>0</v>
      </c>
      <c r="I75" s="253"/>
      <c r="J75" s="254">
        <v>2016</v>
      </c>
      <c r="K75" s="6">
        <v>50</v>
      </c>
      <c r="L75" s="253" t="s">
        <v>695</v>
      </c>
      <c r="M75" s="254">
        <v>2016</v>
      </c>
      <c r="N75" s="230">
        <f t="shared" si="13"/>
        <v>66.666666666666671</v>
      </c>
      <c r="O75" s="253"/>
      <c r="P75" s="254">
        <v>2016</v>
      </c>
      <c r="Q75" s="6">
        <v>50</v>
      </c>
      <c r="R75" s="271"/>
      <c r="S75" s="254">
        <v>2016</v>
      </c>
      <c r="T75" s="6">
        <v>50</v>
      </c>
      <c r="U75" s="253"/>
      <c r="V75" s="254">
        <v>2016</v>
      </c>
      <c r="W75" s="6">
        <v>100</v>
      </c>
      <c r="X75" s="253"/>
      <c r="Y75" s="356">
        <v>2016</v>
      </c>
      <c r="Z75" s="6">
        <v>100</v>
      </c>
      <c r="AA75" s="274" t="s">
        <v>694</v>
      </c>
      <c r="AB75" s="356">
        <v>2016</v>
      </c>
      <c r="AC75" s="6">
        <v>50</v>
      </c>
      <c r="AD75" s="253"/>
      <c r="AE75" s="356">
        <v>2016</v>
      </c>
      <c r="AF75" s="251">
        <v>33</v>
      </c>
      <c r="AG75" s="253"/>
      <c r="AH75" s="356">
        <v>2016</v>
      </c>
      <c r="AI75" s="6">
        <v>0</v>
      </c>
      <c r="AJ75" s="253"/>
      <c r="AK75" s="270">
        <v>2016</v>
      </c>
      <c r="AL75" s="6">
        <v>50</v>
      </c>
      <c r="AM75" s="4" t="s">
        <v>2910</v>
      </c>
    </row>
    <row r="76" spans="1:104" ht="15" customHeight="1">
      <c r="A76" s="254">
        <v>2017</v>
      </c>
      <c r="B76" s="230">
        <f t="shared" si="12"/>
        <v>52.380952380952387</v>
      </c>
      <c r="C76" s="253"/>
      <c r="D76" s="254">
        <v>2017</v>
      </c>
      <c r="E76" s="6">
        <v>67</v>
      </c>
      <c r="F76" s="253"/>
      <c r="G76" s="254">
        <v>2017</v>
      </c>
      <c r="H76" s="6">
        <v>0</v>
      </c>
      <c r="I76" s="253"/>
      <c r="J76" s="254">
        <v>2017</v>
      </c>
      <c r="K76" s="6">
        <v>50</v>
      </c>
      <c r="L76" s="253" t="s">
        <v>693</v>
      </c>
      <c r="M76" s="254">
        <v>2017</v>
      </c>
      <c r="N76" s="230">
        <f t="shared" si="13"/>
        <v>66.666666666666671</v>
      </c>
      <c r="O76" s="253"/>
      <c r="P76" s="254">
        <v>2017</v>
      </c>
      <c r="Q76" s="6">
        <v>50</v>
      </c>
      <c r="R76" s="253"/>
      <c r="S76" s="254">
        <v>2017</v>
      </c>
      <c r="T76" s="6">
        <v>50</v>
      </c>
      <c r="U76" s="253"/>
      <c r="V76" s="254">
        <v>2017</v>
      </c>
      <c r="W76" s="6">
        <v>100</v>
      </c>
      <c r="X76" s="253"/>
      <c r="Y76" s="356">
        <v>2017</v>
      </c>
      <c r="Z76" s="6">
        <v>100</v>
      </c>
      <c r="AA76" s="253"/>
      <c r="AB76" s="356">
        <v>2017</v>
      </c>
      <c r="AC76" s="6">
        <v>50</v>
      </c>
      <c r="AD76" s="253"/>
      <c r="AE76" s="356">
        <v>2017</v>
      </c>
      <c r="AF76" s="251">
        <v>33</v>
      </c>
      <c r="AG76" s="253"/>
      <c r="AH76" s="356">
        <v>2017</v>
      </c>
      <c r="AI76" s="6">
        <v>0</v>
      </c>
      <c r="AJ76" s="253"/>
      <c r="AK76" s="270">
        <v>2017</v>
      </c>
      <c r="AL76" s="6">
        <v>50</v>
      </c>
      <c r="AM76" s="4"/>
    </row>
    <row r="77" spans="1:104" ht="15" customHeight="1">
      <c r="A77" s="254">
        <v>2018</v>
      </c>
      <c r="B77" s="230">
        <f t="shared" si="12"/>
        <v>52.380952380952387</v>
      </c>
      <c r="C77" s="253"/>
      <c r="D77" s="254">
        <v>2018</v>
      </c>
      <c r="E77" s="6">
        <v>67</v>
      </c>
      <c r="F77" s="253"/>
      <c r="G77" s="254">
        <v>2018</v>
      </c>
      <c r="H77" s="6">
        <v>0</v>
      </c>
      <c r="I77" s="253"/>
      <c r="J77" s="254">
        <v>2018</v>
      </c>
      <c r="K77" s="6">
        <v>50</v>
      </c>
      <c r="L77" s="273"/>
      <c r="M77" s="254">
        <v>2018</v>
      </c>
      <c r="N77" s="230">
        <f t="shared" si="13"/>
        <v>66.666666666666671</v>
      </c>
      <c r="O77" s="253"/>
      <c r="P77" s="254">
        <v>2018</v>
      </c>
      <c r="Q77" s="6">
        <v>50</v>
      </c>
      <c r="R77" s="253"/>
      <c r="S77" s="254">
        <v>2018</v>
      </c>
      <c r="T77" s="6">
        <v>50</v>
      </c>
      <c r="U77" s="253"/>
      <c r="V77" s="254">
        <v>2018</v>
      </c>
      <c r="W77" s="6">
        <v>100</v>
      </c>
      <c r="X77" s="253"/>
      <c r="Y77" s="356">
        <v>2018</v>
      </c>
      <c r="Z77" s="6">
        <v>100</v>
      </c>
      <c r="AA77" s="253"/>
      <c r="AB77" s="356">
        <v>2018</v>
      </c>
      <c r="AC77" s="6">
        <v>50</v>
      </c>
      <c r="AD77" s="253"/>
      <c r="AE77" s="356">
        <v>2018</v>
      </c>
      <c r="AF77" s="251">
        <v>33</v>
      </c>
      <c r="AG77" s="253"/>
      <c r="AH77" s="356">
        <v>2018</v>
      </c>
      <c r="AI77" s="6">
        <v>0</v>
      </c>
      <c r="AJ77" s="253"/>
      <c r="AK77" s="270">
        <v>2018</v>
      </c>
      <c r="AL77" s="6">
        <v>50</v>
      </c>
      <c r="AM77" s="4"/>
    </row>
    <row r="78" spans="1:104" ht="15" customHeight="1">
      <c r="A78" s="254">
        <v>2019</v>
      </c>
      <c r="B78" s="230">
        <f t="shared" si="12"/>
        <v>59.523809523809526</v>
      </c>
      <c r="C78" s="253"/>
      <c r="D78" s="254">
        <v>2019</v>
      </c>
      <c r="E78" s="6">
        <v>67</v>
      </c>
      <c r="F78" s="253"/>
      <c r="G78" s="254">
        <v>2019</v>
      </c>
      <c r="H78" s="6">
        <v>0</v>
      </c>
      <c r="I78" s="253" t="s">
        <v>409</v>
      </c>
      <c r="J78" s="254">
        <v>2019</v>
      </c>
      <c r="K78" s="6">
        <v>100</v>
      </c>
      <c r="L78" s="253" t="s">
        <v>2911</v>
      </c>
      <c r="M78" s="254">
        <v>2019</v>
      </c>
      <c r="N78" s="230">
        <f t="shared" si="13"/>
        <v>66.666666666666671</v>
      </c>
      <c r="O78" s="253"/>
      <c r="P78" s="254">
        <v>2019</v>
      </c>
      <c r="Q78" s="6">
        <v>50</v>
      </c>
      <c r="R78" s="253" t="s">
        <v>2912</v>
      </c>
      <c r="S78" s="254">
        <v>2019</v>
      </c>
      <c r="T78" s="6">
        <v>50</v>
      </c>
      <c r="U78" s="272"/>
      <c r="V78" s="254">
        <v>2019</v>
      </c>
      <c r="W78" s="6">
        <v>100</v>
      </c>
      <c r="X78" s="271"/>
      <c r="Y78" s="356">
        <v>2019</v>
      </c>
      <c r="Z78" s="6">
        <v>100</v>
      </c>
      <c r="AA78" s="253"/>
      <c r="AB78" s="356">
        <v>2019</v>
      </c>
      <c r="AC78" s="6">
        <v>50</v>
      </c>
      <c r="AD78" s="253"/>
      <c r="AE78" s="356">
        <v>2019</v>
      </c>
      <c r="AF78" s="251">
        <v>33</v>
      </c>
      <c r="AG78" s="253"/>
      <c r="AH78" s="356">
        <v>2019</v>
      </c>
      <c r="AI78" s="6">
        <v>0</v>
      </c>
      <c r="AJ78" s="271"/>
      <c r="AK78" s="270">
        <v>2019</v>
      </c>
      <c r="AL78" s="6">
        <v>50</v>
      </c>
      <c r="AM78" s="4"/>
    </row>
    <row r="80" spans="1:104" ht="27.75" customHeight="1">
      <c r="A80" s="258" t="s">
        <v>114</v>
      </c>
      <c r="B80" s="702" t="s">
        <v>189</v>
      </c>
      <c r="C80" s="702"/>
      <c r="D80" s="702"/>
      <c r="E80" s="702"/>
      <c r="F80" s="702"/>
      <c r="G80" s="702"/>
      <c r="H80" s="702"/>
      <c r="I80" s="702"/>
      <c r="J80" s="702"/>
      <c r="K80" s="702"/>
      <c r="L80" s="702"/>
      <c r="M80" s="702"/>
      <c r="N80" s="702"/>
      <c r="O80" s="702"/>
      <c r="P80" s="702"/>
      <c r="Q80" s="702"/>
      <c r="R80" s="702"/>
    </row>
    <row r="81" spans="1:104" ht="15" customHeight="1">
      <c r="A81" s="258" t="s">
        <v>106</v>
      </c>
      <c r="B81" s="254" t="s">
        <v>41</v>
      </c>
      <c r="C81" s="254"/>
      <c r="D81" s="258" t="s">
        <v>106</v>
      </c>
      <c r="E81" s="694" t="s">
        <v>42</v>
      </c>
      <c r="F81" s="694"/>
      <c r="G81" s="258" t="s">
        <v>106</v>
      </c>
      <c r="H81" s="694" t="s">
        <v>43</v>
      </c>
      <c r="I81" s="694"/>
      <c r="J81" s="258" t="s">
        <v>106</v>
      </c>
      <c r="K81" s="694" t="s">
        <v>44</v>
      </c>
      <c r="L81" s="694"/>
      <c r="M81" s="258" t="s">
        <v>106</v>
      </c>
      <c r="N81" s="694" t="s">
        <v>45</v>
      </c>
      <c r="O81" s="694"/>
      <c r="P81" s="258" t="s">
        <v>106</v>
      </c>
      <c r="Q81" s="694" t="s">
        <v>46</v>
      </c>
      <c r="R81" s="694"/>
    </row>
    <row r="82" spans="1:104" ht="15" customHeight="1">
      <c r="A82" s="258" t="s">
        <v>105</v>
      </c>
      <c r="B82" s="685"/>
      <c r="C82" s="686"/>
      <c r="D82" s="258" t="s">
        <v>105</v>
      </c>
      <c r="E82" s="687"/>
      <c r="F82" s="688"/>
      <c r="G82" s="258" t="s">
        <v>105</v>
      </c>
      <c r="H82" s="265"/>
      <c r="I82" s="265"/>
      <c r="J82" s="258" t="s">
        <v>105</v>
      </c>
      <c r="K82" s="265"/>
      <c r="L82" s="265"/>
      <c r="M82" s="258" t="s">
        <v>105</v>
      </c>
      <c r="N82" s="265"/>
      <c r="O82" s="265"/>
      <c r="P82" s="258" t="s">
        <v>105</v>
      </c>
      <c r="Q82" s="265"/>
      <c r="R82" s="265"/>
    </row>
    <row r="83" spans="1:104" ht="15" customHeight="1">
      <c r="A83" s="257" t="s">
        <v>92</v>
      </c>
      <c r="B83" s="698" t="s">
        <v>188</v>
      </c>
      <c r="C83" s="698"/>
      <c r="D83" s="257" t="s">
        <v>92</v>
      </c>
      <c r="E83" s="698" t="s">
        <v>187</v>
      </c>
      <c r="F83" s="698"/>
      <c r="G83" s="257" t="s">
        <v>92</v>
      </c>
      <c r="H83" s="444"/>
      <c r="I83" s="444" t="s">
        <v>186</v>
      </c>
      <c r="J83" s="257" t="s">
        <v>92</v>
      </c>
      <c r="K83" s="444"/>
      <c r="L83" s="444" t="s">
        <v>185</v>
      </c>
      <c r="M83" s="257" t="s">
        <v>92</v>
      </c>
      <c r="N83" s="698" t="s">
        <v>184</v>
      </c>
      <c r="O83" s="698"/>
      <c r="P83" s="257" t="s">
        <v>92</v>
      </c>
      <c r="Q83" s="698" t="s">
        <v>183</v>
      </c>
      <c r="R83" s="698"/>
    </row>
    <row r="84" spans="1:104" ht="15" customHeight="1">
      <c r="A84" s="257" t="s">
        <v>81</v>
      </c>
      <c r="B84" s="698" t="s">
        <v>90</v>
      </c>
      <c r="C84" s="698"/>
      <c r="D84" s="257" t="s">
        <v>81</v>
      </c>
      <c r="E84" s="695" t="s">
        <v>182</v>
      </c>
      <c r="F84" s="695"/>
      <c r="G84" s="257" t="s">
        <v>81</v>
      </c>
      <c r="H84" s="695" t="s">
        <v>181</v>
      </c>
      <c r="I84" s="695"/>
      <c r="J84" s="257" t="s">
        <v>81</v>
      </c>
      <c r="K84" s="695" t="s">
        <v>4839</v>
      </c>
      <c r="L84" s="695"/>
      <c r="M84" s="257" t="s">
        <v>81</v>
      </c>
      <c r="N84" s="695" t="s">
        <v>1565</v>
      </c>
      <c r="O84" s="695"/>
      <c r="P84" s="257" t="s">
        <v>81</v>
      </c>
      <c r="Q84" s="695" t="s">
        <v>180</v>
      </c>
      <c r="R84" s="695"/>
    </row>
    <row r="85" spans="1:104" ht="15" customHeight="1">
      <c r="A85" s="257" t="s">
        <v>78</v>
      </c>
      <c r="B85" s="443" t="s">
        <v>79</v>
      </c>
      <c r="C85" s="443"/>
      <c r="D85" s="257" t="s">
        <v>78</v>
      </c>
      <c r="E85" s="695" t="s">
        <v>4838</v>
      </c>
      <c r="F85" s="695"/>
      <c r="G85" s="257" t="s">
        <v>78</v>
      </c>
      <c r="H85" s="695" t="s">
        <v>4837</v>
      </c>
      <c r="I85" s="695"/>
      <c r="J85" s="257" t="s">
        <v>78</v>
      </c>
      <c r="K85" s="695" t="s">
        <v>4836</v>
      </c>
      <c r="L85" s="695"/>
      <c r="M85" s="257" t="s">
        <v>78</v>
      </c>
      <c r="N85" s="698" t="s">
        <v>4835</v>
      </c>
      <c r="O85" s="698"/>
      <c r="P85" s="257" t="s">
        <v>78</v>
      </c>
      <c r="Q85" s="695" t="s">
        <v>4834</v>
      </c>
      <c r="R85" s="695"/>
    </row>
    <row r="86" spans="1:104" ht="15" customHeight="1">
      <c r="A86" s="257" t="s">
        <v>0</v>
      </c>
      <c r="B86" s="257" t="s">
        <v>77</v>
      </c>
      <c r="C86" s="257" t="s">
        <v>76</v>
      </c>
      <c r="D86" s="257" t="s">
        <v>75</v>
      </c>
      <c r="E86" s="257" t="s">
        <v>74</v>
      </c>
      <c r="F86" s="257" t="s">
        <v>73</v>
      </c>
      <c r="G86" s="257" t="s">
        <v>75</v>
      </c>
      <c r="H86" s="257" t="s">
        <v>74</v>
      </c>
      <c r="I86" s="257" t="s">
        <v>73</v>
      </c>
      <c r="J86" s="257" t="s">
        <v>75</v>
      </c>
      <c r="K86" s="257" t="s">
        <v>74</v>
      </c>
      <c r="L86" s="257" t="s">
        <v>73</v>
      </c>
      <c r="M86" s="257" t="s">
        <v>75</v>
      </c>
      <c r="N86" s="257" t="s">
        <v>74</v>
      </c>
      <c r="O86" s="257" t="s">
        <v>73</v>
      </c>
      <c r="P86" s="257" t="s">
        <v>75</v>
      </c>
      <c r="Q86" s="257" t="s">
        <v>74</v>
      </c>
      <c r="R86" s="257" t="s">
        <v>73</v>
      </c>
    </row>
    <row r="87" spans="1:104" s="293" customFormat="1" ht="15" customHeight="1">
      <c r="A87" s="356">
        <v>2007</v>
      </c>
      <c r="B87" s="355">
        <f t="shared" ref="B87:B93" si="14">AVERAGE(E87,H87,K87,N87,Q87)</f>
        <v>0</v>
      </c>
      <c r="C87" s="384"/>
      <c r="D87" s="356">
        <v>2007</v>
      </c>
      <c r="E87" s="384"/>
      <c r="F87" s="384"/>
      <c r="G87" s="356">
        <v>2007</v>
      </c>
      <c r="H87" s="424">
        <v>0</v>
      </c>
      <c r="I87" s="384"/>
      <c r="J87" s="356">
        <v>2007</v>
      </c>
      <c r="K87" s="424">
        <v>0</v>
      </c>
      <c r="L87" s="384"/>
      <c r="M87" s="356">
        <v>2007</v>
      </c>
      <c r="N87" s="424">
        <v>0</v>
      </c>
      <c r="O87" s="384"/>
      <c r="P87" s="356">
        <v>2007</v>
      </c>
      <c r="Q87" s="424">
        <v>0</v>
      </c>
      <c r="R87" s="384"/>
      <c r="S87" s="394"/>
      <c r="T87" s="394"/>
      <c r="U87" s="394"/>
      <c r="V87" s="394"/>
      <c r="W87" s="394"/>
      <c r="X87" s="394"/>
      <c r="Y87" s="394"/>
      <c r="Z87" s="394"/>
      <c r="AA87" s="394"/>
      <c r="AB87" s="394"/>
      <c r="AC87" s="394"/>
      <c r="AD87" s="394"/>
      <c r="AE87" s="401"/>
      <c r="AF87" s="250"/>
      <c r="AG87" s="250"/>
      <c r="AH87" s="250"/>
      <c r="AI87" s="250"/>
      <c r="AJ87" s="250"/>
      <c r="AK87" s="250"/>
      <c r="AL87" s="250"/>
      <c r="AM87" s="250"/>
      <c r="AN87" s="250"/>
      <c r="AO87" s="250"/>
      <c r="AP87" s="250"/>
      <c r="AQ87" s="250"/>
      <c r="AR87" s="250"/>
      <c r="AS87" s="250"/>
      <c r="AT87" s="250"/>
      <c r="AU87" s="250"/>
      <c r="AV87" s="250"/>
      <c r="AW87" s="250"/>
      <c r="AX87" s="250"/>
      <c r="AY87" s="250"/>
      <c r="AZ87" s="250"/>
      <c r="BA87" s="250"/>
      <c r="BB87" s="250"/>
      <c r="BC87" s="250"/>
      <c r="BD87" s="250"/>
      <c r="BE87" s="250"/>
      <c r="BF87" s="250"/>
      <c r="BG87" s="250"/>
      <c r="BH87" s="250"/>
      <c r="BI87" s="250"/>
      <c r="BJ87" s="250"/>
      <c r="BK87" s="250"/>
      <c r="BL87" s="250"/>
      <c r="BM87" s="250"/>
      <c r="BN87" s="250"/>
      <c r="BO87" s="250"/>
      <c r="BP87" s="250"/>
      <c r="BQ87" s="250"/>
      <c r="BR87" s="250"/>
      <c r="BS87" s="250"/>
      <c r="BT87" s="250"/>
      <c r="BU87" s="250"/>
      <c r="BV87" s="250"/>
      <c r="BW87" s="250"/>
      <c r="BX87" s="250"/>
      <c r="BY87" s="250"/>
      <c r="BZ87" s="250"/>
      <c r="CA87" s="250"/>
      <c r="CB87" s="250"/>
      <c r="CC87" s="250"/>
      <c r="CD87" s="250"/>
      <c r="CE87" s="250"/>
      <c r="CF87" s="250"/>
      <c r="CG87" s="250"/>
      <c r="CH87" s="250"/>
      <c r="CI87" s="250"/>
      <c r="CJ87" s="250"/>
      <c r="CK87" s="250"/>
      <c r="CL87" s="250"/>
      <c r="CM87" s="250"/>
      <c r="CN87" s="250"/>
      <c r="CO87" s="250"/>
      <c r="CP87" s="250"/>
      <c r="CQ87" s="250"/>
      <c r="CR87" s="250"/>
      <c r="CS87" s="250"/>
      <c r="CT87" s="250"/>
      <c r="CU87" s="250"/>
      <c r="CV87" s="250"/>
      <c r="CW87" s="250"/>
      <c r="CX87" s="250"/>
      <c r="CY87" s="250"/>
      <c r="CZ87" s="250"/>
    </row>
    <row r="88" spans="1:104" s="293" customFormat="1" ht="15" customHeight="1">
      <c r="A88" s="356">
        <v>2008</v>
      </c>
      <c r="B88" s="355">
        <f t="shared" si="14"/>
        <v>0</v>
      </c>
      <c r="C88" s="384"/>
      <c r="D88" s="356">
        <v>2008</v>
      </c>
      <c r="E88" s="384"/>
      <c r="F88" s="384"/>
      <c r="G88" s="356">
        <v>2008</v>
      </c>
      <c r="H88" s="424">
        <v>0</v>
      </c>
      <c r="I88" s="384"/>
      <c r="J88" s="356">
        <v>2008</v>
      </c>
      <c r="K88" s="424">
        <v>0</v>
      </c>
      <c r="L88" s="384"/>
      <c r="M88" s="356">
        <v>2008</v>
      </c>
      <c r="N88" s="424">
        <v>0</v>
      </c>
      <c r="O88" s="384"/>
      <c r="P88" s="356">
        <v>2008</v>
      </c>
      <c r="Q88" s="424">
        <v>0</v>
      </c>
      <c r="R88" s="384"/>
      <c r="S88" s="394"/>
      <c r="T88" s="394"/>
      <c r="U88" s="394"/>
      <c r="V88" s="394"/>
      <c r="W88" s="394"/>
      <c r="X88" s="394"/>
      <c r="Y88" s="394"/>
      <c r="Z88" s="394"/>
      <c r="AA88" s="394"/>
      <c r="AB88" s="394"/>
      <c r="AC88" s="394"/>
      <c r="AD88" s="394"/>
      <c r="AE88" s="401"/>
      <c r="AF88" s="250"/>
      <c r="AG88" s="250"/>
      <c r="AH88" s="250"/>
      <c r="AI88" s="250"/>
      <c r="AJ88" s="250"/>
      <c r="AK88" s="250"/>
      <c r="AL88" s="250"/>
      <c r="AM88" s="250"/>
      <c r="AN88" s="250"/>
      <c r="AO88" s="250"/>
      <c r="AP88" s="250"/>
      <c r="AQ88" s="250"/>
      <c r="AR88" s="250"/>
      <c r="AS88" s="250"/>
      <c r="AT88" s="250"/>
      <c r="AU88" s="250"/>
      <c r="AV88" s="250"/>
      <c r="AW88" s="250"/>
      <c r="AX88" s="250"/>
      <c r="AY88" s="250"/>
      <c r="AZ88" s="250"/>
      <c r="BA88" s="250"/>
      <c r="BB88" s="250"/>
      <c r="BC88" s="250"/>
      <c r="BD88" s="250"/>
      <c r="BE88" s="250"/>
      <c r="BF88" s="250"/>
      <c r="BG88" s="250"/>
      <c r="BH88" s="250"/>
      <c r="BI88" s="250"/>
      <c r="BJ88" s="250"/>
      <c r="BK88" s="250"/>
      <c r="BL88" s="250"/>
      <c r="BM88" s="250"/>
      <c r="BN88" s="250"/>
      <c r="BO88" s="250"/>
      <c r="BP88" s="250"/>
      <c r="BQ88" s="250"/>
      <c r="BR88" s="250"/>
      <c r="BS88" s="250"/>
      <c r="BT88" s="250"/>
      <c r="BU88" s="250"/>
      <c r="BV88" s="250"/>
      <c r="BW88" s="250"/>
      <c r="BX88" s="250"/>
      <c r="BY88" s="250"/>
      <c r="BZ88" s="250"/>
      <c r="CA88" s="250"/>
      <c r="CB88" s="250"/>
      <c r="CC88" s="250"/>
      <c r="CD88" s="250"/>
      <c r="CE88" s="250"/>
      <c r="CF88" s="250"/>
      <c r="CG88" s="250"/>
      <c r="CH88" s="250"/>
      <c r="CI88" s="250"/>
      <c r="CJ88" s="250"/>
      <c r="CK88" s="250"/>
      <c r="CL88" s="250"/>
      <c r="CM88" s="250"/>
      <c r="CN88" s="250"/>
      <c r="CO88" s="250"/>
      <c r="CP88" s="250"/>
      <c r="CQ88" s="250"/>
      <c r="CR88" s="250"/>
      <c r="CS88" s="250"/>
      <c r="CT88" s="250"/>
      <c r="CU88" s="250"/>
      <c r="CV88" s="250"/>
      <c r="CW88" s="250"/>
      <c r="CX88" s="250"/>
      <c r="CY88" s="250"/>
      <c r="CZ88" s="250"/>
    </row>
    <row r="89" spans="1:104" s="293" customFormat="1" ht="15" customHeight="1">
      <c r="A89" s="356">
        <v>2009</v>
      </c>
      <c r="B89" s="355">
        <f t="shared" si="14"/>
        <v>0</v>
      </c>
      <c r="C89" s="384"/>
      <c r="D89" s="356">
        <v>2009</v>
      </c>
      <c r="E89" s="384"/>
      <c r="F89" s="384"/>
      <c r="G89" s="356">
        <v>2009</v>
      </c>
      <c r="H89" s="424">
        <v>0</v>
      </c>
      <c r="I89" s="384"/>
      <c r="J89" s="356">
        <v>2009</v>
      </c>
      <c r="K89" s="424">
        <v>0</v>
      </c>
      <c r="L89" s="384"/>
      <c r="M89" s="356">
        <v>2009</v>
      </c>
      <c r="N89" s="424">
        <v>0</v>
      </c>
      <c r="O89" s="384"/>
      <c r="P89" s="356">
        <v>2009</v>
      </c>
      <c r="Q89" s="424">
        <v>0</v>
      </c>
      <c r="R89" s="384"/>
      <c r="S89" s="394"/>
      <c r="T89" s="394"/>
      <c r="U89" s="394"/>
      <c r="V89" s="394"/>
      <c r="W89" s="394"/>
      <c r="X89" s="394"/>
      <c r="Y89" s="394"/>
      <c r="Z89" s="394"/>
      <c r="AA89" s="394"/>
      <c r="AB89" s="394"/>
      <c r="AC89" s="394"/>
      <c r="AD89" s="394"/>
      <c r="AE89" s="401"/>
      <c r="AF89" s="250"/>
      <c r="AG89" s="250"/>
      <c r="AH89" s="250"/>
      <c r="AI89" s="250"/>
      <c r="AJ89" s="250"/>
      <c r="AK89" s="250"/>
      <c r="AL89" s="250"/>
      <c r="AM89" s="250"/>
      <c r="AN89" s="250"/>
      <c r="AO89" s="250"/>
      <c r="AP89" s="250"/>
      <c r="AQ89" s="250"/>
      <c r="AR89" s="250"/>
      <c r="AS89" s="250"/>
      <c r="AT89" s="250"/>
      <c r="AU89" s="250"/>
      <c r="AV89" s="250"/>
      <c r="AW89" s="250"/>
      <c r="AX89" s="250"/>
      <c r="AY89" s="250"/>
      <c r="AZ89" s="250"/>
      <c r="BA89" s="250"/>
      <c r="BB89" s="250"/>
      <c r="BC89" s="250"/>
      <c r="BD89" s="250"/>
      <c r="BE89" s="250"/>
      <c r="BF89" s="250"/>
      <c r="BG89" s="250"/>
      <c r="BH89" s="250"/>
      <c r="BI89" s="250"/>
      <c r="BJ89" s="250"/>
      <c r="BK89" s="250"/>
      <c r="BL89" s="250"/>
      <c r="BM89" s="250"/>
      <c r="BN89" s="250"/>
      <c r="BO89" s="250"/>
      <c r="BP89" s="250"/>
      <c r="BQ89" s="250"/>
      <c r="BR89" s="250"/>
      <c r="BS89" s="250"/>
      <c r="BT89" s="250"/>
      <c r="BU89" s="250"/>
      <c r="BV89" s="250"/>
      <c r="BW89" s="250"/>
      <c r="BX89" s="250"/>
      <c r="BY89" s="250"/>
      <c r="BZ89" s="250"/>
      <c r="CA89" s="250"/>
      <c r="CB89" s="250"/>
      <c r="CC89" s="250"/>
      <c r="CD89" s="250"/>
      <c r="CE89" s="250"/>
      <c r="CF89" s="250"/>
      <c r="CG89" s="250"/>
      <c r="CH89" s="250"/>
      <c r="CI89" s="250"/>
      <c r="CJ89" s="250"/>
      <c r="CK89" s="250"/>
      <c r="CL89" s="250"/>
      <c r="CM89" s="250"/>
      <c r="CN89" s="250"/>
      <c r="CO89" s="250"/>
      <c r="CP89" s="250"/>
      <c r="CQ89" s="250"/>
      <c r="CR89" s="250"/>
      <c r="CS89" s="250"/>
      <c r="CT89" s="250"/>
      <c r="CU89" s="250"/>
      <c r="CV89" s="250"/>
      <c r="CW89" s="250"/>
      <c r="CX89" s="250"/>
      <c r="CY89" s="250"/>
      <c r="CZ89" s="250"/>
    </row>
    <row r="90" spans="1:104" s="293" customFormat="1" ht="15" customHeight="1">
      <c r="A90" s="356">
        <v>2010</v>
      </c>
      <c r="B90" s="355">
        <f t="shared" si="14"/>
        <v>0</v>
      </c>
      <c r="C90" s="384"/>
      <c r="D90" s="356">
        <v>2010</v>
      </c>
      <c r="E90" s="384"/>
      <c r="F90" s="384"/>
      <c r="G90" s="356">
        <v>2010</v>
      </c>
      <c r="H90" s="424">
        <v>0</v>
      </c>
      <c r="I90" s="384"/>
      <c r="J90" s="356">
        <v>2010</v>
      </c>
      <c r="K90" s="424">
        <v>0</v>
      </c>
      <c r="L90" s="384"/>
      <c r="M90" s="356">
        <v>2010</v>
      </c>
      <c r="N90" s="424">
        <v>0</v>
      </c>
      <c r="O90" s="384"/>
      <c r="P90" s="356">
        <v>2010</v>
      </c>
      <c r="Q90" s="424">
        <v>0</v>
      </c>
      <c r="R90" s="384"/>
      <c r="S90" s="394"/>
      <c r="T90" s="394"/>
      <c r="U90" s="394"/>
      <c r="V90" s="394"/>
      <c r="W90" s="394"/>
      <c r="X90" s="394"/>
      <c r="Y90" s="394"/>
      <c r="Z90" s="394"/>
      <c r="AA90" s="394"/>
      <c r="AB90" s="394"/>
      <c r="AC90" s="394"/>
      <c r="AD90" s="394"/>
      <c r="AE90" s="401"/>
      <c r="AF90" s="250"/>
      <c r="AG90" s="250"/>
      <c r="AH90" s="250"/>
      <c r="AI90" s="250"/>
      <c r="AJ90" s="250"/>
      <c r="AK90" s="250"/>
      <c r="AL90" s="250"/>
      <c r="AM90" s="250"/>
      <c r="AN90" s="250"/>
      <c r="AO90" s="250"/>
      <c r="AP90" s="250"/>
      <c r="AQ90" s="250"/>
      <c r="AR90" s="250"/>
      <c r="AS90" s="250"/>
      <c r="AT90" s="250"/>
      <c r="AU90" s="250"/>
      <c r="AV90" s="250"/>
      <c r="AW90" s="250"/>
      <c r="AX90" s="250"/>
      <c r="AY90" s="250"/>
      <c r="AZ90" s="250"/>
      <c r="BA90" s="250"/>
      <c r="BB90" s="250"/>
      <c r="BC90" s="250"/>
      <c r="BD90" s="250"/>
      <c r="BE90" s="250"/>
      <c r="BF90" s="250"/>
      <c r="BG90" s="250"/>
      <c r="BH90" s="250"/>
      <c r="BI90" s="250"/>
      <c r="BJ90" s="250"/>
      <c r="BK90" s="250"/>
      <c r="BL90" s="250"/>
      <c r="BM90" s="250"/>
      <c r="BN90" s="250"/>
      <c r="BO90" s="250"/>
      <c r="BP90" s="250"/>
      <c r="BQ90" s="250"/>
      <c r="BR90" s="250"/>
      <c r="BS90" s="250"/>
      <c r="BT90" s="250"/>
      <c r="BU90" s="250"/>
      <c r="BV90" s="250"/>
      <c r="BW90" s="250"/>
      <c r="BX90" s="250"/>
      <c r="BY90" s="250"/>
      <c r="BZ90" s="250"/>
      <c r="CA90" s="250"/>
      <c r="CB90" s="250"/>
      <c r="CC90" s="250"/>
      <c r="CD90" s="250"/>
      <c r="CE90" s="250"/>
      <c r="CF90" s="250"/>
      <c r="CG90" s="250"/>
      <c r="CH90" s="250"/>
      <c r="CI90" s="250"/>
      <c r="CJ90" s="250"/>
      <c r="CK90" s="250"/>
      <c r="CL90" s="250"/>
      <c r="CM90" s="250"/>
      <c r="CN90" s="250"/>
      <c r="CO90" s="250"/>
      <c r="CP90" s="250"/>
      <c r="CQ90" s="250"/>
      <c r="CR90" s="250"/>
      <c r="CS90" s="250"/>
      <c r="CT90" s="250"/>
      <c r="CU90" s="250"/>
      <c r="CV90" s="250"/>
      <c r="CW90" s="250"/>
      <c r="CX90" s="250"/>
      <c r="CY90" s="250"/>
      <c r="CZ90" s="250"/>
    </row>
    <row r="91" spans="1:104" s="293" customFormat="1" ht="15" customHeight="1">
      <c r="A91" s="356">
        <v>2011</v>
      </c>
      <c r="B91" s="355">
        <f t="shared" si="14"/>
        <v>0</v>
      </c>
      <c r="C91" s="384"/>
      <c r="D91" s="356">
        <v>2011</v>
      </c>
      <c r="E91" s="384"/>
      <c r="F91" s="384"/>
      <c r="G91" s="356">
        <v>2011</v>
      </c>
      <c r="H91" s="424">
        <v>0</v>
      </c>
      <c r="I91" s="384"/>
      <c r="J91" s="356">
        <v>2011</v>
      </c>
      <c r="K91" s="424">
        <v>0</v>
      </c>
      <c r="L91" s="384"/>
      <c r="M91" s="356">
        <v>2011</v>
      </c>
      <c r="N91" s="424">
        <v>0</v>
      </c>
      <c r="O91" s="384"/>
      <c r="P91" s="356">
        <v>2011</v>
      </c>
      <c r="Q91" s="424">
        <v>0</v>
      </c>
      <c r="R91" s="384"/>
      <c r="S91" s="394"/>
      <c r="T91" s="394"/>
      <c r="U91" s="394"/>
      <c r="V91" s="394"/>
      <c r="W91" s="394"/>
      <c r="X91" s="394"/>
      <c r="Y91" s="394"/>
      <c r="Z91" s="394"/>
      <c r="AA91" s="394"/>
      <c r="AB91" s="394"/>
      <c r="AC91" s="394"/>
      <c r="AD91" s="394"/>
      <c r="AE91" s="401"/>
      <c r="AF91" s="250"/>
      <c r="AG91" s="250"/>
      <c r="AH91" s="250"/>
      <c r="AI91" s="250"/>
      <c r="AJ91" s="250"/>
      <c r="AK91" s="250"/>
      <c r="AL91" s="250"/>
      <c r="AM91" s="250"/>
      <c r="AN91" s="250"/>
      <c r="AO91" s="250"/>
      <c r="AP91" s="250"/>
      <c r="AQ91" s="250"/>
      <c r="AR91" s="250"/>
      <c r="AS91" s="250"/>
      <c r="AT91" s="250"/>
      <c r="AU91" s="250"/>
      <c r="AV91" s="250"/>
      <c r="AW91" s="250"/>
      <c r="AX91" s="250"/>
      <c r="AY91" s="250"/>
      <c r="AZ91" s="250"/>
      <c r="BA91" s="250"/>
      <c r="BB91" s="250"/>
      <c r="BC91" s="250"/>
      <c r="BD91" s="250"/>
      <c r="BE91" s="250"/>
      <c r="BF91" s="250"/>
      <c r="BG91" s="250"/>
      <c r="BH91" s="250"/>
      <c r="BI91" s="250"/>
      <c r="BJ91" s="250"/>
      <c r="BK91" s="250"/>
      <c r="BL91" s="250"/>
      <c r="BM91" s="250"/>
      <c r="BN91" s="250"/>
      <c r="BO91" s="250"/>
      <c r="BP91" s="250"/>
      <c r="BQ91" s="250"/>
      <c r="BR91" s="250"/>
      <c r="BS91" s="250"/>
      <c r="BT91" s="250"/>
      <c r="BU91" s="250"/>
      <c r="BV91" s="250"/>
      <c r="BW91" s="250"/>
      <c r="BX91" s="250"/>
      <c r="BY91" s="250"/>
      <c r="BZ91" s="250"/>
      <c r="CA91" s="250"/>
      <c r="CB91" s="250"/>
      <c r="CC91" s="250"/>
      <c r="CD91" s="250"/>
      <c r="CE91" s="250"/>
      <c r="CF91" s="250"/>
      <c r="CG91" s="250"/>
      <c r="CH91" s="250"/>
      <c r="CI91" s="250"/>
      <c r="CJ91" s="250"/>
      <c r="CK91" s="250"/>
      <c r="CL91" s="250"/>
      <c r="CM91" s="250"/>
      <c r="CN91" s="250"/>
      <c r="CO91" s="250"/>
      <c r="CP91" s="250"/>
      <c r="CQ91" s="250"/>
      <c r="CR91" s="250"/>
      <c r="CS91" s="250"/>
      <c r="CT91" s="250"/>
      <c r="CU91" s="250"/>
      <c r="CV91" s="250"/>
      <c r="CW91" s="250"/>
      <c r="CX91" s="250"/>
      <c r="CY91" s="250"/>
      <c r="CZ91" s="250"/>
    </row>
    <row r="92" spans="1:104" s="293" customFormat="1" ht="15" customHeight="1">
      <c r="A92" s="356">
        <v>2012</v>
      </c>
      <c r="B92" s="355">
        <f t="shared" si="14"/>
        <v>0</v>
      </c>
      <c r="C92" s="384"/>
      <c r="D92" s="356">
        <v>2012</v>
      </c>
      <c r="E92" s="384"/>
      <c r="F92" s="384"/>
      <c r="G92" s="356">
        <v>2012</v>
      </c>
      <c r="H92" s="424">
        <v>0</v>
      </c>
      <c r="I92" s="384"/>
      <c r="J92" s="356">
        <v>2012</v>
      </c>
      <c r="K92" s="424">
        <v>0</v>
      </c>
      <c r="L92" s="384"/>
      <c r="M92" s="356">
        <v>2012</v>
      </c>
      <c r="N92" s="424">
        <v>0</v>
      </c>
      <c r="O92" s="384"/>
      <c r="P92" s="356">
        <v>2012</v>
      </c>
      <c r="Q92" s="424">
        <v>0</v>
      </c>
      <c r="R92" s="384"/>
      <c r="S92" s="394"/>
      <c r="T92" s="394"/>
      <c r="U92" s="394"/>
      <c r="V92" s="394"/>
      <c r="W92" s="394"/>
      <c r="X92" s="394"/>
      <c r="Y92" s="394"/>
      <c r="Z92" s="394"/>
      <c r="AA92" s="394"/>
      <c r="AB92" s="394"/>
      <c r="AC92" s="394"/>
      <c r="AD92" s="394"/>
      <c r="AE92" s="401"/>
      <c r="AF92" s="250"/>
      <c r="AG92" s="250"/>
      <c r="AH92" s="250"/>
      <c r="AI92" s="250"/>
      <c r="AJ92" s="250"/>
      <c r="AK92" s="250"/>
      <c r="AL92" s="250"/>
      <c r="AM92" s="250"/>
      <c r="AN92" s="250"/>
      <c r="AO92" s="250"/>
      <c r="AP92" s="250"/>
      <c r="AQ92" s="250"/>
      <c r="AR92" s="250"/>
      <c r="AS92" s="250"/>
      <c r="AT92" s="250"/>
      <c r="AU92" s="250"/>
      <c r="AV92" s="250"/>
      <c r="AW92" s="250"/>
      <c r="AX92" s="250"/>
      <c r="AY92" s="250"/>
      <c r="AZ92" s="250"/>
      <c r="BA92" s="250"/>
      <c r="BB92" s="250"/>
      <c r="BC92" s="250"/>
      <c r="BD92" s="250"/>
      <c r="BE92" s="250"/>
      <c r="BF92" s="250"/>
      <c r="BG92" s="250"/>
      <c r="BH92" s="250"/>
      <c r="BI92" s="250"/>
      <c r="BJ92" s="250"/>
      <c r="BK92" s="250"/>
      <c r="BL92" s="250"/>
      <c r="BM92" s="250"/>
      <c r="BN92" s="250"/>
      <c r="BO92" s="250"/>
      <c r="BP92" s="250"/>
      <c r="BQ92" s="250"/>
      <c r="BR92" s="250"/>
      <c r="BS92" s="250"/>
      <c r="BT92" s="250"/>
      <c r="BU92" s="250"/>
      <c r="BV92" s="250"/>
      <c r="BW92" s="250"/>
      <c r="BX92" s="250"/>
      <c r="BY92" s="250"/>
      <c r="BZ92" s="250"/>
      <c r="CA92" s="250"/>
      <c r="CB92" s="250"/>
      <c r="CC92" s="250"/>
      <c r="CD92" s="250"/>
      <c r="CE92" s="250"/>
      <c r="CF92" s="250"/>
      <c r="CG92" s="250"/>
      <c r="CH92" s="250"/>
      <c r="CI92" s="250"/>
      <c r="CJ92" s="250"/>
      <c r="CK92" s="250"/>
      <c r="CL92" s="250"/>
      <c r="CM92" s="250"/>
      <c r="CN92" s="250"/>
      <c r="CO92" s="250"/>
      <c r="CP92" s="250"/>
      <c r="CQ92" s="250"/>
      <c r="CR92" s="250"/>
      <c r="CS92" s="250"/>
      <c r="CT92" s="250"/>
      <c r="CU92" s="250"/>
      <c r="CV92" s="250"/>
      <c r="CW92" s="250"/>
      <c r="CX92" s="250"/>
      <c r="CY92" s="250"/>
      <c r="CZ92" s="250"/>
    </row>
    <row r="93" spans="1:104" s="293" customFormat="1" ht="15" customHeight="1">
      <c r="A93" s="356">
        <v>2013</v>
      </c>
      <c r="B93" s="355">
        <f t="shared" si="14"/>
        <v>0</v>
      </c>
      <c r="C93" s="384"/>
      <c r="D93" s="356">
        <v>2013</v>
      </c>
      <c r="E93" s="384"/>
      <c r="F93" s="384"/>
      <c r="G93" s="356">
        <v>2013</v>
      </c>
      <c r="H93" s="424">
        <v>0</v>
      </c>
      <c r="I93" s="384"/>
      <c r="J93" s="356">
        <v>2013</v>
      </c>
      <c r="K93" s="424">
        <v>0</v>
      </c>
      <c r="L93" s="384"/>
      <c r="M93" s="356">
        <v>2013</v>
      </c>
      <c r="N93" s="424">
        <v>0</v>
      </c>
      <c r="O93" s="384"/>
      <c r="P93" s="356">
        <v>2013</v>
      </c>
      <c r="Q93" s="424">
        <v>0</v>
      </c>
      <c r="R93" s="384"/>
      <c r="S93" s="394"/>
      <c r="T93" s="394"/>
      <c r="U93" s="394"/>
      <c r="V93" s="394"/>
      <c r="W93" s="394"/>
      <c r="X93" s="394"/>
      <c r="Y93" s="394"/>
      <c r="Z93" s="394"/>
      <c r="AA93" s="394"/>
      <c r="AB93" s="394"/>
      <c r="AC93" s="394"/>
      <c r="AD93" s="394"/>
      <c r="AE93" s="401"/>
      <c r="AF93" s="250"/>
      <c r="AG93" s="250"/>
      <c r="AH93" s="250"/>
      <c r="AI93" s="250"/>
      <c r="AJ93" s="250"/>
      <c r="AK93" s="250"/>
      <c r="AL93" s="250"/>
      <c r="AM93" s="250"/>
      <c r="AN93" s="250"/>
      <c r="AO93" s="250"/>
      <c r="AP93" s="250"/>
      <c r="AQ93" s="250"/>
      <c r="AR93" s="250"/>
      <c r="AS93" s="250"/>
      <c r="AT93" s="250"/>
      <c r="AU93" s="250"/>
      <c r="AV93" s="250"/>
      <c r="AW93" s="250"/>
      <c r="AX93" s="250"/>
      <c r="AY93" s="250"/>
      <c r="AZ93" s="250"/>
      <c r="BA93" s="250"/>
      <c r="BB93" s="250"/>
      <c r="BC93" s="250"/>
      <c r="BD93" s="250"/>
      <c r="BE93" s="250"/>
      <c r="BF93" s="250"/>
      <c r="BG93" s="250"/>
      <c r="BH93" s="250"/>
      <c r="BI93" s="250"/>
      <c r="BJ93" s="250"/>
      <c r="BK93" s="250"/>
      <c r="BL93" s="250"/>
      <c r="BM93" s="250"/>
      <c r="BN93" s="250"/>
      <c r="BO93" s="250"/>
      <c r="BP93" s="250"/>
      <c r="BQ93" s="250"/>
      <c r="BR93" s="250"/>
      <c r="BS93" s="250"/>
      <c r="BT93" s="250"/>
      <c r="BU93" s="250"/>
      <c r="BV93" s="250"/>
      <c r="BW93" s="250"/>
      <c r="BX93" s="250"/>
      <c r="BY93" s="250"/>
      <c r="BZ93" s="250"/>
      <c r="CA93" s="250"/>
      <c r="CB93" s="250"/>
      <c r="CC93" s="250"/>
      <c r="CD93" s="250"/>
      <c r="CE93" s="250"/>
      <c r="CF93" s="250"/>
      <c r="CG93" s="250"/>
      <c r="CH93" s="250"/>
      <c r="CI93" s="250"/>
      <c r="CJ93" s="250"/>
      <c r="CK93" s="250"/>
      <c r="CL93" s="250"/>
      <c r="CM93" s="250"/>
      <c r="CN93" s="250"/>
      <c r="CO93" s="250"/>
      <c r="CP93" s="250"/>
      <c r="CQ93" s="250"/>
      <c r="CR93" s="250"/>
      <c r="CS93" s="250"/>
      <c r="CT93" s="250"/>
      <c r="CU93" s="250"/>
      <c r="CV93" s="250"/>
      <c r="CW93" s="250"/>
      <c r="CX93" s="250"/>
      <c r="CY93" s="250"/>
      <c r="CZ93" s="250"/>
    </row>
    <row r="94" spans="1:104" ht="15" customHeight="1">
      <c r="A94" s="257">
        <v>2014</v>
      </c>
      <c r="B94" s="6">
        <f t="shared" ref="B94:B99" si="15">AVERAGE(E94,H94,K94,N94,Q94)</f>
        <v>10</v>
      </c>
      <c r="C94" s="251"/>
      <c r="D94" s="257">
        <v>2014</v>
      </c>
      <c r="E94" s="6">
        <v>0</v>
      </c>
      <c r="F94" s="253" t="s">
        <v>4833</v>
      </c>
      <c r="G94" s="257">
        <v>2014</v>
      </c>
      <c r="H94" s="261">
        <v>0</v>
      </c>
      <c r="I94" s="268" t="s">
        <v>691</v>
      </c>
      <c r="J94" s="257">
        <v>2014</v>
      </c>
      <c r="K94" s="6">
        <v>0</v>
      </c>
      <c r="L94" s="253" t="s">
        <v>4832</v>
      </c>
      <c r="M94" s="257">
        <v>2014</v>
      </c>
      <c r="N94" s="260">
        <v>0</v>
      </c>
      <c r="O94" s="269"/>
      <c r="P94" s="257">
        <v>2014</v>
      </c>
      <c r="Q94" s="261">
        <v>50</v>
      </c>
      <c r="R94" s="1" t="s">
        <v>690</v>
      </c>
    </row>
    <row r="95" spans="1:104" ht="15" customHeight="1">
      <c r="A95" s="257">
        <v>2015</v>
      </c>
      <c r="B95" s="6">
        <f t="shared" si="15"/>
        <v>10</v>
      </c>
      <c r="C95" s="6"/>
      <c r="D95" s="257">
        <v>2015</v>
      </c>
      <c r="E95" s="6">
        <v>0</v>
      </c>
      <c r="F95" s="253"/>
      <c r="G95" s="257">
        <v>2015</v>
      </c>
      <c r="H95" s="6">
        <v>0</v>
      </c>
      <c r="I95" s="253"/>
      <c r="J95" s="257">
        <v>2015</v>
      </c>
      <c r="K95" s="6">
        <v>0</v>
      </c>
      <c r="L95" s="253"/>
      <c r="M95" s="257">
        <v>2015</v>
      </c>
      <c r="N95" s="260">
        <v>0</v>
      </c>
      <c r="O95" s="253"/>
      <c r="P95" s="257">
        <v>2015</v>
      </c>
      <c r="Q95" s="261">
        <v>50</v>
      </c>
      <c r="R95" s="4"/>
    </row>
    <row r="96" spans="1:104" ht="15" customHeight="1">
      <c r="A96" s="257">
        <v>2016</v>
      </c>
      <c r="B96" s="6">
        <f t="shared" si="15"/>
        <v>10</v>
      </c>
      <c r="C96" s="6"/>
      <c r="D96" s="257">
        <v>2016</v>
      </c>
      <c r="E96" s="6">
        <v>0</v>
      </c>
      <c r="F96" s="253"/>
      <c r="G96" s="257">
        <v>2016</v>
      </c>
      <c r="H96" s="6">
        <v>0</v>
      </c>
      <c r="I96" s="253"/>
      <c r="J96" s="257">
        <v>2016</v>
      </c>
      <c r="K96" s="6">
        <v>0</v>
      </c>
      <c r="L96" s="253"/>
      <c r="M96" s="257">
        <v>2016</v>
      </c>
      <c r="N96" s="260">
        <v>0</v>
      </c>
      <c r="O96" s="253"/>
      <c r="P96" s="257">
        <v>2016</v>
      </c>
      <c r="Q96" s="261">
        <v>50</v>
      </c>
      <c r="R96" s="4"/>
    </row>
    <row r="97" spans="1:104" ht="15" customHeight="1">
      <c r="A97" s="257">
        <v>2017</v>
      </c>
      <c r="B97" s="6">
        <f t="shared" si="15"/>
        <v>10</v>
      </c>
      <c r="C97" s="6"/>
      <c r="D97" s="257">
        <v>2017</v>
      </c>
      <c r="E97" s="6">
        <v>0</v>
      </c>
      <c r="F97" s="253"/>
      <c r="G97" s="257">
        <v>2017</v>
      </c>
      <c r="H97" s="6">
        <v>0</v>
      </c>
      <c r="I97" s="253"/>
      <c r="J97" s="257">
        <v>2017</v>
      </c>
      <c r="K97" s="6">
        <v>0</v>
      </c>
      <c r="L97" s="253"/>
      <c r="M97" s="257">
        <v>2017</v>
      </c>
      <c r="N97" s="260">
        <v>0</v>
      </c>
      <c r="O97" s="253"/>
      <c r="P97" s="257">
        <v>2017</v>
      </c>
      <c r="Q97" s="261">
        <v>50</v>
      </c>
      <c r="R97" s="4"/>
    </row>
    <row r="98" spans="1:104" ht="15" customHeight="1">
      <c r="A98" s="257">
        <v>2018</v>
      </c>
      <c r="B98" s="6">
        <f t="shared" si="15"/>
        <v>10</v>
      </c>
      <c r="C98" s="6"/>
      <c r="D98" s="257">
        <v>2018</v>
      </c>
      <c r="E98" s="6">
        <v>0</v>
      </c>
      <c r="F98" s="253"/>
      <c r="G98" s="257">
        <v>2018</v>
      </c>
      <c r="H98" s="6">
        <v>0</v>
      </c>
      <c r="I98" s="253"/>
      <c r="J98" s="257">
        <v>2018</v>
      </c>
      <c r="K98" s="6">
        <v>0</v>
      </c>
      <c r="L98" s="253"/>
      <c r="M98" s="257">
        <v>2018</v>
      </c>
      <c r="N98" s="260">
        <v>0</v>
      </c>
      <c r="O98" s="253"/>
      <c r="P98" s="257">
        <v>2018</v>
      </c>
      <c r="Q98" s="261">
        <v>50</v>
      </c>
      <c r="R98" s="4"/>
    </row>
    <row r="99" spans="1:104" ht="15" customHeight="1">
      <c r="A99" s="257">
        <v>2019</v>
      </c>
      <c r="B99" s="6">
        <f t="shared" si="15"/>
        <v>10</v>
      </c>
      <c r="C99" s="6"/>
      <c r="D99" s="257">
        <v>2019</v>
      </c>
      <c r="E99" s="6">
        <v>0</v>
      </c>
      <c r="F99" s="253"/>
      <c r="G99" s="257">
        <v>2019</v>
      </c>
      <c r="H99" s="6">
        <v>0</v>
      </c>
      <c r="I99" s="253"/>
      <c r="J99" s="257">
        <v>2019</v>
      </c>
      <c r="K99" s="6">
        <v>0</v>
      </c>
      <c r="L99" s="253"/>
      <c r="M99" s="257">
        <v>2019</v>
      </c>
      <c r="N99" s="260">
        <v>0</v>
      </c>
      <c r="O99" s="253"/>
      <c r="P99" s="257">
        <v>2019</v>
      </c>
      <c r="Q99" s="261">
        <v>50</v>
      </c>
      <c r="R99" s="6"/>
    </row>
    <row r="101" spans="1:104" ht="27.75" customHeight="1">
      <c r="A101" s="258" t="s">
        <v>114</v>
      </c>
      <c r="B101" s="702" t="s">
        <v>174</v>
      </c>
      <c r="C101" s="702"/>
      <c r="D101" s="702"/>
      <c r="E101" s="702"/>
      <c r="F101" s="702"/>
      <c r="G101" s="702"/>
      <c r="H101" s="702"/>
      <c r="I101" s="702"/>
      <c r="J101" s="702"/>
      <c r="K101" s="702"/>
      <c r="L101" s="702"/>
      <c r="M101" s="702"/>
      <c r="N101" s="702"/>
      <c r="O101" s="702"/>
      <c r="P101" s="702"/>
      <c r="Q101" s="702"/>
      <c r="R101" s="702"/>
      <c r="S101" s="702"/>
      <c r="T101" s="702"/>
      <c r="U101" s="702"/>
      <c r="V101" s="702"/>
      <c r="W101" s="702"/>
      <c r="X101" s="702"/>
    </row>
    <row r="102" spans="1:104" ht="15" customHeight="1">
      <c r="A102" s="258" t="s">
        <v>106</v>
      </c>
      <c r="B102" s="700" t="s">
        <v>47</v>
      </c>
      <c r="C102" s="700"/>
      <c r="D102" s="258" t="s">
        <v>106</v>
      </c>
      <c r="E102" s="694" t="s">
        <v>48</v>
      </c>
      <c r="F102" s="694"/>
      <c r="G102" s="258" t="s">
        <v>106</v>
      </c>
      <c r="H102" s="694" t="s">
        <v>49</v>
      </c>
      <c r="I102" s="694"/>
      <c r="J102" s="258" t="s">
        <v>106</v>
      </c>
      <c r="K102" s="694" t="s">
        <v>50</v>
      </c>
      <c r="L102" s="694"/>
      <c r="M102" s="258" t="s">
        <v>106</v>
      </c>
      <c r="N102" s="694" t="s">
        <v>51</v>
      </c>
      <c r="O102" s="694"/>
      <c r="P102" s="258" t="s">
        <v>106</v>
      </c>
      <c r="Q102" s="694" t="s">
        <v>52</v>
      </c>
      <c r="R102" s="694"/>
      <c r="S102" s="258" t="s">
        <v>106</v>
      </c>
      <c r="T102" s="694" t="s">
        <v>53</v>
      </c>
      <c r="U102" s="694"/>
      <c r="V102" s="258" t="s">
        <v>106</v>
      </c>
      <c r="W102" s="694" t="s">
        <v>54</v>
      </c>
      <c r="X102" s="694"/>
    </row>
    <row r="103" spans="1:104" ht="15" customHeight="1">
      <c r="A103" s="258" t="s">
        <v>105</v>
      </c>
      <c r="B103" s="685"/>
      <c r="C103" s="686"/>
      <c r="D103" s="258" t="s">
        <v>105</v>
      </c>
      <c r="E103" s="687"/>
      <c r="F103" s="688"/>
      <c r="G103" s="258" t="s">
        <v>105</v>
      </c>
      <c r="H103" s="265"/>
      <c r="I103" s="265"/>
      <c r="J103" s="258" t="s">
        <v>105</v>
      </c>
      <c r="K103" s="265"/>
      <c r="L103" s="265"/>
      <c r="M103" s="258" t="s">
        <v>105</v>
      </c>
      <c r="N103" s="265"/>
      <c r="O103" s="265"/>
      <c r="P103" s="258" t="s">
        <v>105</v>
      </c>
      <c r="Q103" s="265"/>
      <c r="R103" s="265"/>
      <c r="S103" s="258" t="s">
        <v>105</v>
      </c>
      <c r="T103" s="265"/>
      <c r="U103" s="265"/>
      <c r="V103" s="258" t="s">
        <v>105</v>
      </c>
      <c r="W103" s="265"/>
      <c r="X103" s="265"/>
    </row>
    <row r="104" spans="1:104" ht="15" customHeight="1">
      <c r="A104" s="254" t="s">
        <v>92</v>
      </c>
      <c r="B104" s="698" t="s">
        <v>173</v>
      </c>
      <c r="C104" s="698"/>
      <c r="D104" s="254" t="s">
        <v>92</v>
      </c>
      <c r="E104" s="698" t="s">
        <v>172</v>
      </c>
      <c r="F104" s="698"/>
      <c r="G104" s="254" t="s">
        <v>92</v>
      </c>
      <c r="H104" s="698" t="s">
        <v>171</v>
      </c>
      <c r="I104" s="698"/>
      <c r="J104" s="254" t="s">
        <v>92</v>
      </c>
      <c r="K104" s="698" t="s">
        <v>145</v>
      </c>
      <c r="L104" s="698"/>
      <c r="M104" s="254" t="s">
        <v>92</v>
      </c>
      <c r="N104" s="698" t="s">
        <v>170</v>
      </c>
      <c r="O104" s="698"/>
      <c r="P104" s="254" t="s">
        <v>92</v>
      </c>
      <c r="Q104" s="698" t="s">
        <v>163</v>
      </c>
      <c r="R104" s="698"/>
      <c r="S104" s="254" t="s">
        <v>92</v>
      </c>
      <c r="T104" s="698" t="s">
        <v>169</v>
      </c>
      <c r="U104" s="698"/>
      <c r="V104" s="254" t="s">
        <v>92</v>
      </c>
      <c r="W104" s="698" t="s">
        <v>168</v>
      </c>
      <c r="X104" s="698"/>
    </row>
    <row r="105" spans="1:104" ht="15" customHeight="1">
      <c r="A105" s="254" t="s">
        <v>81</v>
      </c>
      <c r="B105" s="698" t="s">
        <v>90</v>
      </c>
      <c r="C105" s="698"/>
      <c r="D105" s="254" t="s">
        <v>81</v>
      </c>
      <c r="E105" s="695" t="s">
        <v>167</v>
      </c>
      <c r="F105" s="695"/>
      <c r="G105" s="254" t="s">
        <v>81</v>
      </c>
      <c r="H105" s="695" t="s">
        <v>166</v>
      </c>
      <c r="I105" s="695"/>
      <c r="J105" s="254" t="s">
        <v>81</v>
      </c>
      <c r="K105" s="695" t="s">
        <v>165</v>
      </c>
      <c r="L105" s="695"/>
      <c r="M105" s="254" t="s">
        <v>81</v>
      </c>
      <c r="N105" s="695" t="s">
        <v>164</v>
      </c>
      <c r="O105" s="695"/>
      <c r="P105" s="254" t="s">
        <v>81</v>
      </c>
      <c r="Q105" s="695" t="s">
        <v>163</v>
      </c>
      <c r="R105" s="695"/>
      <c r="S105" s="254" t="s">
        <v>81</v>
      </c>
      <c r="T105" s="695" t="s">
        <v>162</v>
      </c>
      <c r="U105" s="695"/>
      <c r="V105" s="254" t="s">
        <v>81</v>
      </c>
      <c r="W105" s="692" t="s">
        <v>161</v>
      </c>
      <c r="X105" s="692"/>
    </row>
    <row r="106" spans="1:104" ht="15" customHeight="1">
      <c r="A106" s="254" t="s">
        <v>78</v>
      </c>
      <c r="B106" s="443" t="s">
        <v>79</v>
      </c>
      <c r="C106" s="443"/>
      <c r="D106" s="254" t="s">
        <v>78</v>
      </c>
      <c r="E106" s="695" t="s">
        <v>4831</v>
      </c>
      <c r="F106" s="695"/>
      <c r="G106" s="254" t="s">
        <v>78</v>
      </c>
      <c r="H106" s="695" t="s">
        <v>4830</v>
      </c>
      <c r="I106" s="695"/>
      <c r="J106" s="254" t="s">
        <v>78</v>
      </c>
      <c r="K106" s="695" t="s">
        <v>4829</v>
      </c>
      <c r="L106" s="695"/>
      <c r="M106" s="254" t="s">
        <v>78</v>
      </c>
      <c r="N106" s="695" t="s">
        <v>4828</v>
      </c>
      <c r="O106" s="695"/>
      <c r="P106" s="254" t="s">
        <v>78</v>
      </c>
      <c r="Q106" s="695" t="s">
        <v>4827</v>
      </c>
      <c r="R106" s="695"/>
      <c r="S106" s="254" t="s">
        <v>78</v>
      </c>
      <c r="T106" s="695" t="s">
        <v>4826</v>
      </c>
      <c r="U106" s="695"/>
      <c r="V106" s="254" t="s">
        <v>78</v>
      </c>
      <c r="W106" s="695" t="s">
        <v>4825</v>
      </c>
      <c r="X106" s="695"/>
    </row>
    <row r="107" spans="1:104" ht="15" customHeight="1">
      <c r="A107" s="254" t="s">
        <v>0</v>
      </c>
      <c r="B107" s="254" t="s">
        <v>77</v>
      </c>
      <c r="C107" s="254" t="s">
        <v>76</v>
      </c>
      <c r="D107" s="254" t="s">
        <v>75</v>
      </c>
      <c r="E107" s="254" t="s">
        <v>74</v>
      </c>
      <c r="F107" s="254" t="s">
        <v>73</v>
      </c>
      <c r="G107" s="254" t="s">
        <v>75</v>
      </c>
      <c r="H107" s="254" t="s">
        <v>74</v>
      </c>
      <c r="I107" s="254" t="s">
        <v>73</v>
      </c>
      <c r="J107" s="254" t="s">
        <v>75</v>
      </c>
      <c r="K107" s="254" t="s">
        <v>74</v>
      </c>
      <c r="L107" s="254" t="s">
        <v>73</v>
      </c>
      <c r="M107" s="254" t="s">
        <v>75</v>
      </c>
      <c r="N107" s="254" t="s">
        <v>74</v>
      </c>
      <c r="O107" s="254" t="s">
        <v>73</v>
      </c>
      <c r="P107" s="254" t="s">
        <v>75</v>
      </c>
      <c r="Q107" s="254" t="s">
        <v>74</v>
      </c>
      <c r="R107" s="254" t="s">
        <v>73</v>
      </c>
      <c r="S107" s="254" t="s">
        <v>75</v>
      </c>
      <c r="T107" s="254" t="s">
        <v>74</v>
      </c>
      <c r="U107" s="254" t="s">
        <v>73</v>
      </c>
      <c r="V107" s="254" t="s">
        <v>75</v>
      </c>
      <c r="W107" s="254" t="s">
        <v>74</v>
      </c>
      <c r="X107" s="254" t="s">
        <v>73</v>
      </c>
    </row>
    <row r="108" spans="1:104" s="293" customFormat="1" ht="15" customHeight="1">
      <c r="A108" s="356">
        <v>2007</v>
      </c>
      <c r="B108" s="230">
        <f t="shared" ref="B108:B114" si="16">AVERAGE(E108,((H108+K108)/2),((N108+Q108+T108)/3),W108)</f>
        <v>68.75</v>
      </c>
      <c r="C108" s="384"/>
      <c r="D108" s="356">
        <v>2007</v>
      </c>
      <c r="E108" s="424">
        <v>50</v>
      </c>
      <c r="F108" s="384"/>
      <c r="G108" s="356">
        <v>2007</v>
      </c>
      <c r="H108" s="384">
        <v>100</v>
      </c>
      <c r="I108" s="384"/>
      <c r="J108" s="356">
        <v>2007</v>
      </c>
      <c r="K108" s="384">
        <v>50</v>
      </c>
      <c r="L108" s="384"/>
      <c r="M108" s="356">
        <v>2007</v>
      </c>
      <c r="N108" s="424">
        <v>100</v>
      </c>
      <c r="O108" s="384"/>
      <c r="P108" s="356">
        <v>2007</v>
      </c>
      <c r="Q108" s="423">
        <v>50</v>
      </c>
      <c r="R108" s="384"/>
      <c r="S108" s="356">
        <v>2007</v>
      </c>
      <c r="T108" s="424">
        <v>0</v>
      </c>
      <c r="U108" s="384"/>
      <c r="V108" s="356">
        <v>2007</v>
      </c>
      <c r="W108" s="424">
        <v>100</v>
      </c>
      <c r="X108" s="384"/>
      <c r="Y108" s="394"/>
      <c r="Z108" s="394"/>
      <c r="AA108" s="394"/>
      <c r="AB108" s="394"/>
      <c r="AC108" s="394"/>
      <c r="AD108" s="394"/>
      <c r="AE108" s="250"/>
      <c r="AF108" s="250"/>
      <c r="AG108" s="250"/>
      <c r="AH108" s="250"/>
      <c r="AI108" s="250"/>
      <c r="AJ108" s="250"/>
      <c r="AK108" s="250"/>
      <c r="AL108" s="250"/>
      <c r="AM108" s="250"/>
      <c r="AN108" s="250"/>
      <c r="AO108" s="250"/>
      <c r="AP108" s="250"/>
      <c r="AQ108" s="250"/>
      <c r="AR108" s="250"/>
      <c r="AS108" s="250"/>
      <c r="AT108" s="250"/>
      <c r="AU108" s="250"/>
      <c r="AV108" s="250"/>
      <c r="AW108" s="250"/>
      <c r="AX108" s="250"/>
      <c r="AY108" s="250"/>
      <c r="AZ108" s="250"/>
      <c r="BA108" s="250"/>
      <c r="BB108" s="250"/>
      <c r="BC108" s="250"/>
      <c r="BD108" s="250"/>
      <c r="BE108" s="250"/>
      <c r="BF108" s="250"/>
      <c r="BG108" s="250"/>
      <c r="BH108" s="250"/>
      <c r="BI108" s="250"/>
      <c r="BJ108" s="250"/>
      <c r="BK108" s="250"/>
      <c r="BL108" s="250"/>
      <c r="BM108" s="250"/>
      <c r="BN108" s="250"/>
      <c r="BO108" s="250"/>
      <c r="BP108" s="250"/>
      <c r="BQ108" s="250"/>
      <c r="BR108" s="250"/>
      <c r="BS108" s="250"/>
      <c r="BT108" s="250"/>
      <c r="BU108" s="250"/>
      <c r="BV108" s="250"/>
      <c r="BW108" s="250"/>
      <c r="BX108" s="250"/>
      <c r="BY108" s="250"/>
      <c r="BZ108" s="250"/>
      <c r="CA108" s="250"/>
      <c r="CB108" s="250"/>
      <c r="CC108" s="250"/>
      <c r="CD108" s="250"/>
      <c r="CE108" s="250"/>
      <c r="CF108" s="250"/>
      <c r="CG108" s="250"/>
      <c r="CH108" s="250"/>
      <c r="CI108" s="250"/>
      <c r="CJ108" s="250"/>
      <c r="CK108" s="250"/>
      <c r="CL108" s="250"/>
      <c r="CM108" s="250"/>
      <c r="CN108" s="250"/>
      <c r="CO108" s="250"/>
      <c r="CP108" s="250"/>
      <c r="CQ108" s="250"/>
      <c r="CR108" s="250"/>
      <c r="CS108" s="250"/>
      <c r="CT108" s="250"/>
      <c r="CU108" s="250"/>
      <c r="CV108" s="250"/>
      <c r="CW108" s="250"/>
      <c r="CX108" s="250"/>
      <c r="CY108" s="250"/>
      <c r="CZ108" s="250"/>
    </row>
    <row r="109" spans="1:104" s="293" customFormat="1" ht="15" customHeight="1">
      <c r="A109" s="356">
        <v>2008</v>
      </c>
      <c r="B109" s="230">
        <f t="shared" si="16"/>
        <v>68.75</v>
      </c>
      <c r="C109" s="384"/>
      <c r="D109" s="356">
        <v>2008</v>
      </c>
      <c r="E109" s="424">
        <v>50</v>
      </c>
      <c r="F109" s="384"/>
      <c r="G109" s="356">
        <v>2008</v>
      </c>
      <c r="H109" s="384">
        <v>100</v>
      </c>
      <c r="I109" s="384"/>
      <c r="J109" s="356">
        <v>2008</v>
      </c>
      <c r="K109" s="384">
        <v>50</v>
      </c>
      <c r="L109" s="384"/>
      <c r="M109" s="356">
        <v>2008</v>
      </c>
      <c r="N109" s="424">
        <v>100</v>
      </c>
      <c r="O109" s="384"/>
      <c r="P109" s="356">
        <v>2008</v>
      </c>
      <c r="Q109" s="423">
        <v>50</v>
      </c>
      <c r="R109" s="384"/>
      <c r="S109" s="356">
        <v>2008</v>
      </c>
      <c r="T109" s="424">
        <v>0</v>
      </c>
      <c r="U109" s="384"/>
      <c r="V109" s="356">
        <v>2008</v>
      </c>
      <c r="W109" s="424">
        <v>100</v>
      </c>
      <c r="X109" s="384"/>
      <c r="Y109" s="394"/>
      <c r="Z109" s="394"/>
      <c r="AA109" s="394"/>
      <c r="AB109" s="394"/>
      <c r="AC109" s="394"/>
      <c r="AD109" s="394"/>
      <c r="AE109" s="250"/>
      <c r="AF109" s="250"/>
      <c r="AG109" s="250"/>
      <c r="AH109" s="250"/>
      <c r="AI109" s="250"/>
      <c r="AJ109" s="250"/>
      <c r="AK109" s="250"/>
      <c r="AL109" s="250"/>
      <c r="AM109" s="250"/>
      <c r="AN109" s="250"/>
      <c r="AO109" s="250"/>
      <c r="AP109" s="250"/>
      <c r="AQ109" s="250"/>
      <c r="AR109" s="250"/>
      <c r="AS109" s="250"/>
      <c r="AT109" s="250"/>
      <c r="AU109" s="250"/>
      <c r="AV109" s="250"/>
      <c r="AW109" s="250"/>
      <c r="AX109" s="250"/>
      <c r="AY109" s="250"/>
      <c r="AZ109" s="250"/>
      <c r="BA109" s="250"/>
      <c r="BB109" s="250"/>
      <c r="BC109" s="250"/>
      <c r="BD109" s="250"/>
      <c r="BE109" s="250"/>
      <c r="BF109" s="250"/>
      <c r="BG109" s="250"/>
      <c r="BH109" s="250"/>
      <c r="BI109" s="250"/>
      <c r="BJ109" s="250"/>
      <c r="BK109" s="250"/>
      <c r="BL109" s="250"/>
      <c r="BM109" s="250"/>
      <c r="BN109" s="250"/>
      <c r="BO109" s="250"/>
      <c r="BP109" s="250"/>
      <c r="BQ109" s="250"/>
      <c r="BR109" s="250"/>
      <c r="BS109" s="250"/>
      <c r="BT109" s="250"/>
      <c r="BU109" s="250"/>
      <c r="BV109" s="250"/>
      <c r="BW109" s="250"/>
      <c r="BX109" s="250"/>
      <c r="BY109" s="250"/>
      <c r="BZ109" s="250"/>
      <c r="CA109" s="250"/>
      <c r="CB109" s="250"/>
      <c r="CC109" s="250"/>
      <c r="CD109" s="250"/>
      <c r="CE109" s="250"/>
      <c r="CF109" s="250"/>
      <c r="CG109" s="250"/>
      <c r="CH109" s="250"/>
      <c r="CI109" s="250"/>
      <c r="CJ109" s="250"/>
      <c r="CK109" s="250"/>
      <c r="CL109" s="250"/>
      <c r="CM109" s="250"/>
      <c r="CN109" s="250"/>
      <c r="CO109" s="250"/>
      <c r="CP109" s="250"/>
      <c r="CQ109" s="250"/>
      <c r="CR109" s="250"/>
      <c r="CS109" s="250"/>
      <c r="CT109" s="250"/>
      <c r="CU109" s="250"/>
      <c r="CV109" s="250"/>
      <c r="CW109" s="250"/>
      <c r="CX109" s="250"/>
      <c r="CY109" s="250"/>
      <c r="CZ109" s="250"/>
    </row>
    <row r="110" spans="1:104" s="293" customFormat="1" ht="15" customHeight="1">
      <c r="A110" s="356">
        <v>2009</v>
      </c>
      <c r="B110" s="230">
        <f t="shared" si="16"/>
        <v>56.25</v>
      </c>
      <c r="C110" s="384"/>
      <c r="D110" s="356">
        <v>2009</v>
      </c>
      <c r="E110" s="424">
        <v>50</v>
      </c>
      <c r="F110" s="384"/>
      <c r="G110" s="356">
        <v>2009</v>
      </c>
      <c r="H110" s="424">
        <v>0</v>
      </c>
      <c r="I110" s="429" t="s">
        <v>688</v>
      </c>
      <c r="J110" s="356">
        <v>2009</v>
      </c>
      <c r="K110" s="384">
        <v>50</v>
      </c>
      <c r="L110" s="384"/>
      <c r="M110" s="356">
        <v>2009</v>
      </c>
      <c r="N110" s="424">
        <v>100</v>
      </c>
      <c r="O110" s="384"/>
      <c r="P110" s="356">
        <v>2009</v>
      </c>
      <c r="Q110" s="423">
        <v>50</v>
      </c>
      <c r="R110" s="384"/>
      <c r="S110" s="356">
        <v>2009</v>
      </c>
      <c r="T110" s="424">
        <v>0</v>
      </c>
      <c r="U110" s="384"/>
      <c r="V110" s="356">
        <v>2009</v>
      </c>
      <c r="W110" s="424">
        <v>100</v>
      </c>
      <c r="X110" s="384"/>
      <c r="Y110" s="394"/>
      <c r="Z110" s="394"/>
      <c r="AA110" s="394"/>
      <c r="AB110" s="394"/>
      <c r="AC110" s="394"/>
      <c r="AD110" s="394"/>
      <c r="AE110" s="250"/>
      <c r="AF110" s="250"/>
      <c r="AG110" s="250"/>
      <c r="AH110" s="250"/>
      <c r="AI110" s="250"/>
      <c r="AJ110" s="250"/>
      <c r="AK110" s="250"/>
      <c r="AL110" s="250"/>
      <c r="AM110" s="250"/>
      <c r="AN110" s="250"/>
      <c r="AO110" s="250"/>
      <c r="AP110" s="250"/>
      <c r="AQ110" s="250"/>
      <c r="AR110" s="250"/>
      <c r="AS110" s="250"/>
      <c r="AT110" s="250"/>
      <c r="AU110" s="250"/>
      <c r="AV110" s="250"/>
      <c r="AW110" s="250"/>
      <c r="AX110" s="250"/>
      <c r="AY110" s="250"/>
      <c r="AZ110" s="250"/>
      <c r="BA110" s="250"/>
      <c r="BB110" s="250"/>
      <c r="BC110" s="250"/>
      <c r="BD110" s="250"/>
      <c r="BE110" s="250"/>
      <c r="BF110" s="250"/>
      <c r="BG110" s="250"/>
      <c r="BH110" s="250"/>
      <c r="BI110" s="250"/>
      <c r="BJ110" s="250"/>
      <c r="BK110" s="250"/>
      <c r="BL110" s="250"/>
      <c r="BM110" s="250"/>
      <c r="BN110" s="250"/>
      <c r="BO110" s="250"/>
      <c r="BP110" s="250"/>
      <c r="BQ110" s="250"/>
      <c r="BR110" s="250"/>
      <c r="BS110" s="250"/>
      <c r="BT110" s="250"/>
      <c r="BU110" s="250"/>
      <c r="BV110" s="250"/>
      <c r="BW110" s="250"/>
      <c r="BX110" s="250"/>
      <c r="BY110" s="250"/>
      <c r="BZ110" s="250"/>
      <c r="CA110" s="250"/>
      <c r="CB110" s="250"/>
      <c r="CC110" s="250"/>
      <c r="CD110" s="250"/>
      <c r="CE110" s="250"/>
      <c r="CF110" s="250"/>
      <c r="CG110" s="250"/>
      <c r="CH110" s="250"/>
      <c r="CI110" s="250"/>
      <c r="CJ110" s="250"/>
      <c r="CK110" s="250"/>
      <c r="CL110" s="250"/>
      <c r="CM110" s="250"/>
      <c r="CN110" s="250"/>
      <c r="CO110" s="250"/>
      <c r="CP110" s="250"/>
      <c r="CQ110" s="250"/>
      <c r="CR110" s="250"/>
      <c r="CS110" s="250"/>
      <c r="CT110" s="250"/>
      <c r="CU110" s="250"/>
      <c r="CV110" s="250"/>
      <c r="CW110" s="250"/>
      <c r="CX110" s="250"/>
      <c r="CY110" s="250"/>
      <c r="CZ110" s="250"/>
    </row>
    <row r="111" spans="1:104" s="293" customFormat="1" ht="15" customHeight="1">
      <c r="A111" s="356">
        <v>2010</v>
      </c>
      <c r="B111" s="423">
        <f t="shared" si="16"/>
        <v>50</v>
      </c>
      <c r="C111" s="384"/>
      <c r="D111" s="356">
        <v>2010</v>
      </c>
      <c r="E111" s="424">
        <v>50</v>
      </c>
      <c r="F111" s="384"/>
      <c r="G111" s="356">
        <v>2010</v>
      </c>
      <c r="H111" s="424">
        <v>0</v>
      </c>
      <c r="I111" s="384"/>
      <c r="J111" s="356">
        <v>2010</v>
      </c>
      <c r="K111" s="384">
        <v>0</v>
      </c>
      <c r="L111" s="384" t="s">
        <v>687</v>
      </c>
      <c r="M111" s="356">
        <v>2010</v>
      </c>
      <c r="N111" s="424">
        <v>100</v>
      </c>
      <c r="O111" s="384"/>
      <c r="P111" s="356">
        <v>2010</v>
      </c>
      <c r="Q111" s="423">
        <v>50</v>
      </c>
      <c r="R111" s="384"/>
      <c r="S111" s="356">
        <v>2010</v>
      </c>
      <c r="T111" s="424">
        <v>0</v>
      </c>
      <c r="U111" s="384"/>
      <c r="V111" s="356">
        <v>2010</v>
      </c>
      <c r="W111" s="424">
        <v>100</v>
      </c>
      <c r="X111" s="384"/>
      <c r="Y111" s="394"/>
      <c r="Z111" s="394"/>
      <c r="AA111" s="394"/>
      <c r="AB111" s="394"/>
      <c r="AC111" s="394"/>
      <c r="AD111" s="394"/>
      <c r="AE111" s="250"/>
      <c r="AF111" s="250"/>
      <c r="AG111" s="250"/>
      <c r="AH111" s="250"/>
      <c r="AI111" s="250"/>
      <c r="AJ111" s="250"/>
      <c r="AK111" s="250"/>
      <c r="AL111" s="250"/>
      <c r="AM111" s="250"/>
      <c r="AN111" s="250"/>
      <c r="AO111" s="250"/>
      <c r="AP111" s="250"/>
      <c r="AQ111" s="250"/>
      <c r="AR111" s="250"/>
      <c r="AS111" s="250"/>
      <c r="AT111" s="250"/>
      <c r="AU111" s="250"/>
      <c r="AV111" s="250"/>
      <c r="AW111" s="250"/>
      <c r="AX111" s="250"/>
      <c r="AY111" s="250"/>
      <c r="AZ111" s="250"/>
      <c r="BA111" s="250"/>
      <c r="BB111" s="250"/>
      <c r="BC111" s="250"/>
      <c r="BD111" s="250"/>
      <c r="BE111" s="250"/>
      <c r="BF111" s="250"/>
      <c r="BG111" s="250"/>
      <c r="BH111" s="250"/>
      <c r="BI111" s="250"/>
      <c r="BJ111" s="250"/>
      <c r="BK111" s="250"/>
      <c r="BL111" s="250"/>
      <c r="BM111" s="250"/>
      <c r="BN111" s="250"/>
      <c r="BO111" s="250"/>
      <c r="BP111" s="250"/>
      <c r="BQ111" s="250"/>
      <c r="BR111" s="250"/>
      <c r="BS111" s="250"/>
      <c r="BT111" s="250"/>
      <c r="BU111" s="250"/>
      <c r="BV111" s="250"/>
      <c r="BW111" s="250"/>
      <c r="BX111" s="250"/>
      <c r="BY111" s="250"/>
      <c r="BZ111" s="250"/>
      <c r="CA111" s="250"/>
      <c r="CB111" s="250"/>
      <c r="CC111" s="250"/>
      <c r="CD111" s="250"/>
      <c r="CE111" s="250"/>
      <c r="CF111" s="250"/>
      <c r="CG111" s="250"/>
      <c r="CH111" s="250"/>
      <c r="CI111" s="250"/>
      <c r="CJ111" s="250"/>
      <c r="CK111" s="250"/>
      <c r="CL111" s="250"/>
      <c r="CM111" s="250"/>
      <c r="CN111" s="250"/>
      <c r="CO111" s="250"/>
      <c r="CP111" s="250"/>
      <c r="CQ111" s="250"/>
      <c r="CR111" s="250"/>
      <c r="CS111" s="250"/>
      <c r="CT111" s="250"/>
      <c r="CU111" s="250"/>
      <c r="CV111" s="250"/>
      <c r="CW111" s="250"/>
      <c r="CX111" s="250"/>
      <c r="CY111" s="250"/>
      <c r="CZ111" s="250"/>
    </row>
    <row r="112" spans="1:104" s="293" customFormat="1" ht="15" customHeight="1">
      <c r="A112" s="356">
        <v>2011</v>
      </c>
      <c r="B112" s="423">
        <f t="shared" si="16"/>
        <v>50</v>
      </c>
      <c r="C112" s="384"/>
      <c r="D112" s="356">
        <v>2011</v>
      </c>
      <c r="E112" s="424">
        <v>50</v>
      </c>
      <c r="F112" s="384"/>
      <c r="G112" s="356">
        <v>2011</v>
      </c>
      <c r="H112" s="424">
        <v>0</v>
      </c>
      <c r="I112" s="384"/>
      <c r="J112" s="356">
        <v>2011</v>
      </c>
      <c r="K112" s="384">
        <v>0</v>
      </c>
      <c r="L112" s="384"/>
      <c r="M112" s="356">
        <v>2011</v>
      </c>
      <c r="N112" s="424">
        <v>100</v>
      </c>
      <c r="O112" s="384"/>
      <c r="P112" s="356">
        <v>2011</v>
      </c>
      <c r="Q112" s="423">
        <v>50</v>
      </c>
      <c r="R112" s="384"/>
      <c r="S112" s="356">
        <v>2011</v>
      </c>
      <c r="T112" s="424">
        <v>0</v>
      </c>
      <c r="U112" s="384"/>
      <c r="V112" s="356">
        <v>2011</v>
      </c>
      <c r="W112" s="424">
        <v>100</v>
      </c>
      <c r="X112" s="384"/>
      <c r="Y112" s="394"/>
      <c r="Z112" s="394"/>
      <c r="AA112" s="394"/>
      <c r="AB112" s="394"/>
      <c r="AC112" s="394"/>
      <c r="AD112" s="394"/>
      <c r="AE112" s="250"/>
      <c r="AF112" s="250"/>
      <c r="AG112" s="250"/>
      <c r="AH112" s="250"/>
      <c r="AI112" s="250"/>
      <c r="AJ112" s="250"/>
      <c r="AK112" s="250"/>
      <c r="AL112" s="250"/>
      <c r="AM112" s="250"/>
      <c r="AN112" s="250"/>
      <c r="AO112" s="250"/>
      <c r="AP112" s="250"/>
      <c r="AQ112" s="250"/>
      <c r="AR112" s="250"/>
      <c r="AS112" s="250"/>
      <c r="AT112" s="250"/>
      <c r="AU112" s="250"/>
      <c r="AV112" s="250"/>
      <c r="AW112" s="250"/>
      <c r="AX112" s="250"/>
      <c r="AY112" s="250"/>
      <c r="AZ112" s="250"/>
      <c r="BA112" s="250"/>
      <c r="BB112" s="250"/>
      <c r="BC112" s="250"/>
      <c r="BD112" s="250"/>
      <c r="BE112" s="250"/>
      <c r="BF112" s="250"/>
      <c r="BG112" s="250"/>
      <c r="BH112" s="250"/>
      <c r="BI112" s="250"/>
      <c r="BJ112" s="250"/>
      <c r="BK112" s="250"/>
      <c r="BL112" s="250"/>
      <c r="BM112" s="250"/>
      <c r="BN112" s="250"/>
      <c r="BO112" s="250"/>
      <c r="BP112" s="250"/>
      <c r="BQ112" s="250"/>
      <c r="BR112" s="250"/>
      <c r="BS112" s="250"/>
      <c r="BT112" s="250"/>
      <c r="BU112" s="250"/>
      <c r="BV112" s="250"/>
      <c r="BW112" s="250"/>
      <c r="BX112" s="250"/>
      <c r="BY112" s="250"/>
      <c r="BZ112" s="250"/>
      <c r="CA112" s="250"/>
      <c r="CB112" s="250"/>
      <c r="CC112" s="250"/>
      <c r="CD112" s="250"/>
      <c r="CE112" s="250"/>
      <c r="CF112" s="250"/>
      <c r="CG112" s="250"/>
      <c r="CH112" s="250"/>
      <c r="CI112" s="250"/>
      <c r="CJ112" s="250"/>
      <c r="CK112" s="250"/>
      <c r="CL112" s="250"/>
      <c r="CM112" s="250"/>
      <c r="CN112" s="250"/>
      <c r="CO112" s="250"/>
      <c r="CP112" s="250"/>
      <c r="CQ112" s="250"/>
      <c r="CR112" s="250"/>
      <c r="CS112" s="250"/>
      <c r="CT112" s="250"/>
      <c r="CU112" s="250"/>
      <c r="CV112" s="250"/>
      <c r="CW112" s="250"/>
      <c r="CX112" s="250"/>
      <c r="CY112" s="250"/>
      <c r="CZ112" s="250"/>
    </row>
    <row r="113" spans="1:104" s="293" customFormat="1" ht="15" customHeight="1">
      <c r="A113" s="356">
        <v>2012</v>
      </c>
      <c r="B113" s="423">
        <f t="shared" si="16"/>
        <v>50</v>
      </c>
      <c r="C113" s="384"/>
      <c r="D113" s="356">
        <v>2012</v>
      </c>
      <c r="E113" s="424">
        <v>50</v>
      </c>
      <c r="F113" s="384"/>
      <c r="G113" s="356">
        <v>2012</v>
      </c>
      <c r="H113" s="424">
        <v>0</v>
      </c>
      <c r="I113" s="384"/>
      <c r="J113" s="356">
        <v>2012</v>
      </c>
      <c r="K113" s="384">
        <v>0</v>
      </c>
      <c r="L113" s="384"/>
      <c r="M113" s="356">
        <v>2012</v>
      </c>
      <c r="N113" s="424">
        <v>100</v>
      </c>
      <c r="O113" s="384"/>
      <c r="P113" s="356">
        <v>2012</v>
      </c>
      <c r="Q113" s="423">
        <v>50</v>
      </c>
      <c r="R113" s="384"/>
      <c r="S113" s="356">
        <v>2012</v>
      </c>
      <c r="T113" s="424">
        <v>0</v>
      </c>
      <c r="U113" s="384"/>
      <c r="V113" s="356">
        <v>2012</v>
      </c>
      <c r="W113" s="424">
        <v>100</v>
      </c>
      <c r="X113" s="384"/>
      <c r="Y113" s="394"/>
      <c r="Z113" s="394"/>
      <c r="AA113" s="394"/>
      <c r="AB113" s="394"/>
      <c r="AC113" s="394"/>
      <c r="AD113" s="394"/>
      <c r="AE113" s="250"/>
      <c r="AF113" s="250"/>
      <c r="AG113" s="250"/>
      <c r="AH113" s="250"/>
      <c r="AI113" s="250"/>
      <c r="AJ113" s="250"/>
      <c r="AK113" s="250"/>
      <c r="AL113" s="250"/>
      <c r="AM113" s="250"/>
      <c r="AN113" s="250"/>
      <c r="AO113" s="250"/>
      <c r="AP113" s="250"/>
      <c r="AQ113" s="250"/>
      <c r="AR113" s="250"/>
      <c r="AS113" s="250"/>
      <c r="AT113" s="250"/>
      <c r="AU113" s="250"/>
      <c r="AV113" s="250"/>
      <c r="AW113" s="250"/>
      <c r="AX113" s="250"/>
      <c r="AY113" s="250"/>
      <c r="AZ113" s="250"/>
      <c r="BA113" s="250"/>
      <c r="BB113" s="250"/>
      <c r="BC113" s="250"/>
      <c r="BD113" s="250"/>
      <c r="BE113" s="250"/>
      <c r="BF113" s="250"/>
      <c r="BG113" s="250"/>
      <c r="BH113" s="250"/>
      <c r="BI113" s="250"/>
      <c r="BJ113" s="250"/>
      <c r="BK113" s="250"/>
      <c r="BL113" s="250"/>
      <c r="BM113" s="250"/>
      <c r="BN113" s="250"/>
      <c r="BO113" s="250"/>
      <c r="BP113" s="250"/>
      <c r="BQ113" s="250"/>
      <c r="BR113" s="250"/>
      <c r="BS113" s="250"/>
      <c r="BT113" s="250"/>
      <c r="BU113" s="250"/>
      <c r="BV113" s="250"/>
      <c r="BW113" s="250"/>
      <c r="BX113" s="250"/>
      <c r="BY113" s="250"/>
      <c r="BZ113" s="250"/>
      <c r="CA113" s="250"/>
      <c r="CB113" s="250"/>
      <c r="CC113" s="250"/>
      <c r="CD113" s="250"/>
      <c r="CE113" s="250"/>
      <c r="CF113" s="250"/>
      <c r="CG113" s="250"/>
      <c r="CH113" s="250"/>
      <c r="CI113" s="250"/>
      <c r="CJ113" s="250"/>
      <c r="CK113" s="250"/>
      <c r="CL113" s="250"/>
      <c r="CM113" s="250"/>
      <c r="CN113" s="250"/>
      <c r="CO113" s="250"/>
      <c r="CP113" s="250"/>
      <c r="CQ113" s="250"/>
      <c r="CR113" s="250"/>
      <c r="CS113" s="250"/>
      <c r="CT113" s="250"/>
      <c r="CU113" s="250"/>
      <c r="CV113" s="250"/>
      <c r="CW113" s="250"/>
      <c r="CX113" s="250"/>
      <c r="CY113" s="250"/>
      <c r="CZ113" s="250"/>
    </row>
    <row r="114" spans="1:104" s="293" customFormat="1" ht="15" customHeight="1">
      <c r="A114" s="356">
        <v>2013</v>
      </c>
      <c r="B114" s="423">
        <f t="shared" si="16"/>
        <v>50</v>
      </c>
      <c r="C114" s="384"/>
      <c r="D114" s="356">
        <v>2013</v>
      </c>
      <c r="E114" s="424">
        <v>50</v>
      </c>
      <c r="F114" s="384"/>
      <c r="G114" s="356">
        <v>2013</v>
      </c>
      <c r="H114" s="424">
        <v>0</v>
      </c>
      <c r="I114" s="384"/>
      <c r="J114" s="356">
        <v>2013</v>
      </c>
      <c r="K114" s="384">
        <v>0</v>
      </c>
      <c r="L114" s="384"/>
      <c r="M114" s="356">
        <v>2013</v>
      </c>
      <c r="N114" s="424">
        <v>100</v>
      </c>
      <c r="O114" s="384"/>
      <c r="P114" s="356">
        <v>2013</v>
      </c>
      <c r="Q114" s="423">
        <v>50</v>
      </c>
      <c r="R114" s="384"/>
      <c r="S114" s="356">
        <v>2013</v>
      </c>
      <c r="T114" s="424">
        <v>0</v>
      </c>
      <c r="U114" s="384"/>
      <c r="V114" s="356">
        <v>2013</v>
      </c>
      <c r="W114" s="424">
        <v>100</v>
      </c>
      <c r="X114" s="384"/>
      <c r="Y114" s="394"/>
      <c r="Z114" s="394"/>
      <c r="AA114" s="394"/>
      <c r="AB114" s="394"/>
      <c r="AC114" s="394"/>
      <c r="AD114" s="394"/>
      <c r="AE114" s="250"/>
      <c r="AF114" s="250"/>
      <c r="AG114" s="250"/>
      <c r="AH114" s="250"/>
      <c r="AI114" s="250"/>
      <c r="AJ114" s="250"/>
      <c r="AK114" s="250"/>
      <c r="AL114" s="250"/>
      <c r="AM114" s="250"/>
      <c r="AN114" s="250"/>
      <c r="AO114" s="250"/>
      <c r="AP114" s="250"/>
      <c r="AQ114" s="250"/>
      <c r="AR114" s="250"/>
      <c r="AS114" s="250"/>
      <c r="AT114" s="250"/>
      <c r="AU114" s="250"/>
      <c r="AV114" s="250"/>
      <c r="AW114" s="250"/>
      <c r="AX114" s="250"/>
      <c r="AY114" s="250"/>
      <c r="AZ114" s="250"/>
      <c r="BA114" s="250"/>
      <c r="BB114" s="250"/>
      <c r="BC114" s="250"/>
      <c r="BD114" s="250"/>
      <c r="BE114" s="250"/>
      <c r="BF114" s="250"/>
      <c r="BG114" s="250"/>
      <c r="BH114" s="250"/>
      <c r="BI114" s="250"/>
      <c r="BJ114" s="250"/>
      <c r="BK114" s="250"/>
      <c r="BL114" s="250"/>
      <c r="BM114" s="250"/>
      <c r="BN114" s="250"/>
      <c r="BO114" s="250"/>
      <c r="BP114" s="250"/>
      <c r="BQ114" s="250"/>
      <c r="BR114" s="250"/>
      <c r="BS114" s="250"/>
      <c r="BT114" s="250"/>
      <c r="BU114" s="250"/>
      <c r="BV114" s="250"/>
      <c r="BW114" s="250"/>
      <c r="BX114" s="250"/>
      <c r="BY114" s="250"/>
      <c r="BZ114" s="250"/>
      <c r="CA114" s="250"/>
      <c r="CB114" s="250"/>
      <c r="CC114" s="250"/>
      <c r="CD114" s="250"/>
      <c r="CE114" s="250"/>
      <c r="CF114" s="250"/>
      <c r="CG114" s="250"/>
      <c r="CH114" s="250"/>
      <c r="CI114" s="250"/>
      <c r="CJ114" s="250"/>
      <c r="CK114" s="250"/>
      <c r="CL114" s="250"/>
      <c r="CM114" s="250"/>
      <c r="CN114" s="250"/>
      <c r="CO114" s="250"/>
      <c r="CP114" s="250"/>
      <c r="CQ114" s="250"/>
      <c r="CR114" s="250"/>
      <c r="CS114" s="250"/>
      <c r="CT114" s="250"/>
      <c r="CU114" s="250"/>
      <c r="CV114" s="250"/>
      <c r="CW114" s="250"/>
      <c r="CX114" s="250"/>
      <c r="CY114" s="250"/>
      <c r="CZ114" s="250"/>
    </row>
    <row r="115" spans="1:104" ht="15" customHeight="1">
      <c r="A115" s="254">
        <v>2014</v>
      </c>
      <c r="B115" s="6">
        <f t="shared" ref="B115:B120" si="17">AVERAGE(E115,((H115+K115)/2),((N115+Q115+T115)/3),W115)</f>
        <v>50</v>
      </c>
      <c r="C115" s="253"/>
      <c r="D115" s="254">
        <v>2014</v>
      </c>
      <c r="E115" s="261">
        <v>50</v>
      </c>
      <c r="F115" s="268" t="s">
        <v>689</v>
      </c>
      <c r="G115" s="254">
        <v>2014</v>
      </c>
      <c r="H115" s="261">
        <v>0</v>
      </c>
      <c r="I115" s="263" t="s">
        <v>688</v>
      </c>
      <c r="J115" s="254">
        <v>2014</v>
      </c>
      <c r="K115" s="266">
        <v>0</v>
      </c>
      <c r="L115" s="263" t="s">
        <v>687</v>
      </c>
      <c r="M115" s="254">
        <v>2014</v>
      </c>
      <c r="N115" s="261">
        <v>100</v>
      </c>
      <c r="O115" s="263" t="s">
        <v>2913</v>
      </c>
      <c r="P115" s="254">
        <v>2014</v>
      </c>
      <c r="Q115" s="6">
        <v>50</v>
      </c>
      <c r="R115" s="253"/>
      <c r="S115" s="254">
        <v>2014</v>
      </c>
      <c r="T115" s="261">
        <v>0</v>
      </c>
      <c r="U115" s="263" t="s">
        <v>685</v>
      </c>
      <c r="V115" s="254">
        <v>2014</v>
      </c>
      <c r="W115" s="261">
        <v>100</v>
      </c>
      <c r="X115" s="267" t="s">
        <v>2914</v>
      </c>
    </row>
    <row r="116" spans="1:104" ht="15" customHeight="1">
      <c r="A116" s="254">
        <v>2015</v>
      </c>
      <c r="B116" s="6">
        <f t="shared" si="17"/>
        <v>50</v>
      </c>
      <c r="C116" s="253"/>
      <c r="D116" s="254">
        <v>2015</v>
      </c>
      <c r="E116" s="6">
        <v>50</v>
      </c>
      <c r="F116" s="253"/>
      <c r="G116" s="254">
        <v>2015</v>
      </c>
      <c r="H116" s="261">
        <v>0</v>
      </c>
      <c r="I116" s="253"/>
      <c r="J116" s="254">
        <v>2015</v>
      </c>
      <c r="K116" s="266">
        <v>0</v>
      </c>
      <c r="L116" s="253"/>
      <c r="M116" s="254">
        <v>2015</v>
      </c>
      <c r="N116" s="261">
        <v>100</v>
      </c>
      <c r="O116" s="253"/>
      <c r="P116" s="254">
        <v>2015</v>
      </c>
      <c r="Q116" s="6">
        <v>50</v>
      </c>
      <c r="R116" s="253"/>
      <c r="S116" s="254">
        <v>2015</v>
      </c>
      <c r="T116" s="6">
        <v>0</v>
      </c>
      <c r="U116" s="253"/>
      <c r="V116" s="254">
        <v>2015</v>
      </c>
      <c r="W116" s="6">
        <v>100</v>
      </c>
      <c r="X116" s="4"/>
    </row>
    <row r="117" spans="1:104" ht="15" customHeight="1">
      <c r="A117" s="254">
        <v>2016</v>
      </c>
      <c r="B117" s="6">
        <f t="shared" si="17"/>
        <v>50</v>
      </c>
      <c r="C117" s="253"/>
      <c r="D117" s="254">
        <v>2016</v>
      </c>
      <c r="E117" s="6">
        <v>50</v>
      </c>
      <c r="F117" s="253"/>
      <c r="G117" s="254">
        <v>2016</v>
      </c>
      <c r="H117" s="261">
        <v>0</v>
      </c>
      <c r="I117" s="253"/>
      <c r="J117" s="254">
        <v>2016</v>
      </c>
      <c r="K117" s="266">
        <v>0</v>
      </c>
      <c r="L117" s="253"/>
      <c r="M117" s="254">
        <v>2016</v>
      </c>
      <c r="N117" s="261">
        <v>100</v>
      </c>
      <c r="O117" s="253"/>
      <c r="P117" s="254">
        <v>2016</v>
      </c>
      <c r="Q117" s="6">
        <v>50</v>
      </c>
      <c r="R117" s="253"/>
      <c r="S117" s="254">
        <v>2016</v>
      </c>
      <c r="T117" s="6">
        <v>0</v>
      </c>
      <c r="U117" s="253"/>
      <c r="V117" s="254">
        <v>2016</v>
      </c>
      <c r="W117" s="6">
        <v>100</v>
      </c>
      <c r="X117" s="4"/>
    </row>
    <row r="118" spans="1:104" ht="15" customHeight="1">
      <c r="A118" s="254">
        <v>2017</v>
      </c>
      <c r="B118" s="6">
        <f t="shared" si="17"/>
        <v>50</v>
      </c>
      <c r="C118" s="253"/>
      <c r="D118" s="254">
        <v>2017</v>
      </c>
      <c r="E118" s="6">
        <v>50</v>
      </c>
      <c r="F118" s="253"/>
      <c r="G118" s="254">
        <v>2017</v>
      </c>
      <c r="H118" s="261">
        <v>0</v>
      </c>
      <c r="I118" s="253"/>
      <c r="J118" s="254">
        <v>2017</v>
      </c>
      <c r="K118" s="266">
        <v>0</v>
      </c>
      <c r="L118" s="253"/>
      <c r="M118" s="254">
        <v>2017</v>
      </c>
      <c r="N118" s="261">
        <v>100</v>
      </c>
      <c r="O118" s="253"/>
      <c r="P118" s="254">
        <v>2017</v>
      </c>
      <c r="Q118" s="6">
        <v>50</v>
      </c>
      <c r="R118" s="253"/>
      <c r="S118" s="254">
        <v>2017</v>
      </c>
      <c r="T118" s="6">
        <v>0</v>
      </c>
      <c r="U118" s="253"/>
      <c r="V118" s="254">
        <v>2017</v>
      </c>
      <c r="W118" s="6">
        <v>100</v>
      </c>
      <c r="X118" s="4"/>
    </row>
    <row r="119" spans="1:104" ht="15" customHeight="1">
      <c r="A119" s="254">
        <v>2018</v>
      </c>
      <c r="B119" s="6">
        <f t="shared" si="17"/>
        <v>50</v>
      </c>
      <c r="C119" s="253"/>
      <c r="D119" s="254">
        <v>2018</v>
      </c>
      <c r="E119" s="6">
        <v>50</v>
      </c>
      <c r="F119" s="253"/>
      <c r="G119" s="254">
        <v>2018</v>
      </c>
      <c r="H119" s="261">
        <v>0</v>
      </c>
      <c r="I119" s="253"/>
      <c r="J119" s="254">
        <v>2018</v>
      </c>
      <c r="K119" s="266">
        <v>0</v>
      </c>
      <c r="L119" s="253"/>
      <c r="M119" s="254">
        <v>2018</v>
      </c>
      <c r="N119" s="261">
        <v>100</v>
      </c>
      <c r="O119" s="253"/>
      <c r="P119" s="254">
        <v>2018</v>
      </c>
      <c r="Q119" s="6">
        <v>50</v>
      </c>
      <c r="R119" s="253"/>
      <c r="S119" s="254">
        <v>2018</v>
      </c>
      <c r="T119" s="6">
        <v>0</v>
      </c>
      <c r="U119" s="253"/>
      <c r="V119" s="254">
        <v>2018</v>
      </c>
      <c r="W119" s="6">
        <v>100</v>
      </c>
      <c r="X119" s="4"/>
    </row>
    <row r="120" spans="1:104" ht="15" customHeight="1">
      <c r="A120" s="254">
        <v>2019</v>
      </c>
      <c r="B120" s="6">
        <f t="shared" si="17"/>
        <v>50</v>
      </c>
      <c r="C120" s="253"/>
      <c r="D120" s="254">
        <v>2019</v>
      </c>
      <c r="E120" s="6">
        <v>50</v>
      </c>
      <c r="F120" s="253"/>
      <c r="G120" s="254">
        <v>2019</v>
      </c>
      <c r="H120" s="261">
        <v>0</v>
      </c>
      <c r="I120" s="253"/>
      <c r="J120" s="254">
        <v>2019</v>
      </c>
      <c r="K120" s="266">
        <v>0</v>
      </c>
      <c r="L120" s="253"/>
      <c r="M120" s="254">
        <v>2019</v>
      </c>
      <c r="N120" s="261">
        <v>100</v>
      </c>
      <c r="O120" s="253"/>
      <c r="P120" s="254">
        <v>2019</v>
      </c>
      <c r="Q120" s="6">
        <v>50</v>
      </c>
      <c r="R120" s="253"/>
      <c r="S120" s="254">
        <v>2019</v>
      </c>
      <c r="T120" s="6">
        <v>0</v>
      </c>
      <c r="U120" s="253"/>
      <c r="V120" s="254">
        <v>2019</v>
      </c>
      <c r="W120" s="6">
        <v>100</v>
      </c>
      <c r="X120" s="4"/>
    </row>
    <row r="121" spans="1:104" ht="15" customHeight="1">
      <c r="L121" s="259"/>
      <c r="X121" s="259"/>
    </row>
    <row r="122" spans="1:104" ht="27.75" customHeight="1">
      <c r="A122" s="258" t="s">
        <v>114</v>
      </c>
      <c r="B122" s="702" t="s">
        <v>154</v>
      </c>
      <c r="C122" s="702"/>
      <c r="D122" s="702"/>
      <c r="E122" s="702"/>
      <c r="F122" s="702"/>
      <c r="G122" s="702"/>
      <c r="H122" s="702"/>
      <c r="I122" s="702"/>
      <c r="J122" s="702"/>
      <c r="K122" s="702"/>
      <c r="L122" s="702"/>
      <c r="M122" s="702"/>
      <c r="N122" s="702"/>
      <c r="O122" s="702"/>
      <c r="P122" s="702"/>
      <c r="Q122" s="702"/>
      <c r="R122" s="702"/>
      <c r="S122" s="702"/>
      <c r="T122" s="702"/>
      <c r="U122" s="702"/>
      <c r="V122" s="702"/>
      <c r="W122" s="702"/>
      <c r="X122" s="702"/>
      <c r="Y122" s="702"/>
      <c r="Z122" s="702"/>
      <c r="AA122" s="702"/>
    </row>
    <row r="123" spans="1:104" ht="15" customHeight="1">
      <c r="A123" s="258" t="s">
        <v>106</v>
      </c>
      <c r="B123" s="700" t="s">
        <v>55</v>
      </c>
      <c r="C123" s="700"/>
      <c r="D123" s="258" t="s">
        <v>106</v>
      </c>
      <c r="E123" s="694" t="s">
        <v>56</v>
      </c>
      <c r="F123" s="694"/>
      <c r="G123" s="258" t="s">
        <v>106</v>
      </c>
      <c r="H123" s="694" t="s">
        <v>57</v>
      </c>
      <c r="I123" s="694"/>
      <c r="J123" s="258" t="s">
        <v>106</v>
      </c>
      <c r="K123" s="694" t="s">
        <v>153</v>
      </c>
      <c r="L123" s="694"/>
      <c r="M123" s="258" t="s">
        <v>106</v>
      </c>
      <c r="N123" s="252"/>
      <c r="O123" s="252"/>
      <c r="P123" s="258" t="s">
        <v>106</v>
      </c>
      <c r="Q123" s="252"/>
      <c r="R123" s="252"/>
      <c r="S123" s="258" t="s">
        <v>106</v>
      </c>
      <c r="T123" s="252"/>
      <c r="U123" s="252"/>
      <c r="V123" s="258" t="s">
        <v>106</v>
      </c>
      <c r="W123" s="252"/>
      <c r="X123" s="252"/>
      <c r="Y123" s="258" t="s">
        <v>106</v>
      </c>
      <c r="Z123" s="694" t="s">
        <v>61</v>
      </c>
      <c r="AA123" s="694"/>
    </row>
    <row r="124" spans="1:104" ht="15" customHeight="1">
      <c r="A124" s="258" t="s">
        <v>105</v>
      </c>
      <c r="B124" s="685"/>
      <c r="C124" s="686"/>
      <c r="D124" s="258" t="s">
        <v>105</v>
      </c>
      <c r="E124" s="687"/>
      <c r="F124" s="688"/>
      <c r="G124" s="258" t="s">
        <v>105</v>
      </c>
      <c r="H124" s="265"/>
      <c r="I124" s="265"/>
      <c r="J124" s="258" t="s">
        <v>105</v>
      </c>
      <c r="K124" s="265"/>
      <c r="L124" s="265"/>
      <c r="M124" s="258" t="s">
        <v>105</v>
      </c>
      <c r="N124" s="693" t="s">
        <v>59</v>
      </c>
      <c r="O124" s="693"/>
      <c r="P124" s="258" t="s">
        <v>105</v>
      </c>
      <c r="Q124" s="693" t="s">
        <v>152</v>
      </c>
      <c r="R124" s="693"/>
      <c r="S124" s="258" t="s">
        <v>105</v>
      </c>
      <c r="T124" s="693" t="s">
        <v>60</v>
      </c>
      <c r="U124" s="693"/>
      <c r="V124" s="258" t="s">
        <v>105</v>
      </c>
      <c r="W124" s="693" t="s">
        <v>151</v>
      </c>
      <c r="X124" s="693"/>
      <c r="Y124" s="258" t="s">
        <v>105</v>
      </c>
      <c r="Z124" s="357"/>
      <c r="AA124" s="357"/>
    </row>
    <row r="125" spans="1:104" ht="15" customHeight="1">
      <c r="A125" s="254" t="s">
        <v>92</v>
      </c>
      <c r="B125" s="698" t="s">
        <v>150</v>
      </c>
      <c r="C125" s="698"/>
      <c r="D125" s="254" t="s">
        <v>92</v>
      </c>
      <c r="E125" s="698" t="s">
        <v>149</v>
      </c>
      <c r="F125" s="698"/>
      <c r="G125" s="254" t="s">
        <v>92</v>
      </c>
      <c r="H125" s="698" t="s">
        <v>1569</v>
      </c>
      <c r="I125" s="698"/>
      <c r="J125" s="254" t="s">
        <v>92</v>
      </c>
      <c r="K125" s="698" t="s">
        <v>148</v>
      </c>
      <c r="L125" s="698"/>
      <c r="M125" s="254" t="s">
        <v>92</v>
      </c>
      <c r="N125" s="698" t="s">
        <v>147</v>
      </c>
      <c r="O125" s="698"/>
      <c r="P125" s="254" t="s">
        <v>92</v>
      </c>
      <c r="Q125" s="698" t="s">
        <v>146</v>
      </c>
      <c r="R125" s="698"/>
      <c r="S125" s="254" t="s">
        <v>92</v>
      </c>
      <c r="T125" s="698" t="s">
        <v>145</v>
      </c>
      <c r="U125" s="698"/>
      <c r="V125" s="254" t="s">
        <v>92</v>
      </c>
      <c r="W125" s="698" t="s">
        <v>144</v>
      </c>
      <c r="X125" s="698"/>
      <c r="Y125" s="356" t="s">
        <v>92</v>
      </c>
      <c r="Z125" s="698" t="s">
        <v>143</v>
      </c>
      <c r="AA125" s="698"/>
    </row>
    <row r="126" spans="1:104" ht="15" customHeight="1">
      <c r="A126" s="254" t="s">
        <v>81</v>
      </c>
      <c r="B126" s="698" t="s">
        <v>90</v>
      </c>
      <c r="C126" s="698"/>
      <c r="D126" s="254" t="s">
        <v>81</v>
      </c>
      <c r="E126" s="695" t="s">
        <v>142</v>
      </c>
      <c r="F126" s="695"/>
      <c r="G126" s="254" t="s">
        <v>81</v>
      </c>
      <c r="H126" s="695" t="s">
        <v>1570</v>
      </c>
      <c r="I126" s="695"/>
      <c r="J126" s="254" t="s">
        <v>81</v>
      </c>
      <c r="K126" s="695" t="s">
        <v>141</v>
      </c>
      <c r="L126" s="695"/>
      <c r="M126" s="254" t="s">
        <v>81</v>
      </c>
      <c r="N126" s="695" t="s">
        <v>140</v>
      </c>
      <c r="O126" s="695"/>
      <c r="P126" s="254" t="s">
        <v>81</v>
      </c>
      <c r="Q126" s="695" t="s">
        <v>139</v>
      </c>
      <c r="R126" s="695"/>
      <c r="S126" s="254" t="s">
        <v>81</v>
      </c>
      <c r="T126" s="695" t="s">
        <v>138</v>
      </c>
      <c r="U126" s="695"/>
      <c r="V126" s="254" t="s">
        <v>81</v>
      </c>
      <c r="W126" s="695" t="s">
        <v>137</v>
      </c>
      <c r="X126" s="695"/>
      <c r="Y126" s="356" t="s">
        <v>81</v>
      </c>
      <c r="Z126" s="695" t="s">
        <v>136</v>
      </c>
      <c r="AA126" s="695"/>
    </row>
    <row r="127" spans="1:104" ht="15" customHeight="1">
      <c r="A127" s="254" t="s">
        <v>78</v>
      </c>
      <c r="B127" s="443" t="s">
        <v>79</v>
      </c>
      <c r="C127" s="443"/>
      <c r="D127" s="254" t="s">
        <v>78</v>
      </c>
      <c r="E127" s="695" t="s">
        <v>4824</v>
      </c>
      <c r="F127" s="695"/>
      <c r="G127" s="254" t="s">
        <v>78</v>
      </c>
      <c r="H127" s="695" t="s">
        <v>4823</v>
      </c>
      <c r="I127" s="695"/>
      <c r="J127" s="254" t="s">
        <v>78</v>
      </c>
      <c r="K127" s="695" t="s">
        <v>79</v>
      </c>
      <c r="L127" s="695"/>
      <c r="M127" s="254" t="s">
        <v>78</v>
      </c>
      <c r="N127" s="695" t="s">
        <v>4822</v>
      </c>
      <c r="O127" s="695"/>
      <c r="P127" s="254" t="s">
        <v>78</v>
      </c>
      <c r="Q127" s="695" t="s">
        <v>4821</v>
      </c>
      <c r="R127" s="695"/>
      <c r="S127" s="254" t="s">
        <v>78</v>
      </c>
      <c r="T127" s="695" t="s">
        <v>4820</v>
      </c>
      <c r="U127" s="695"/>
      <c r="V127" s="254" t="s">
        <v>78</v>
      </c>
      <c r="W127" s="695" t="s">
        <v>4819</v>
      </c>
      <c r="X127" s="695"/>
      <c r="Y127" s="356" t="s">
        <v>78</v>
      </c>
      <c r="Z127" s="698" t="s">
        <v>4818</v>
      </c>
      <c r="AA127" s="698"/>
    </row>
    <row r="128" spans="1:104" ht="15" customHeight="1">
      <c r="A128" s="254" t="s">
        <v>75</v>
      </c>
      <c r="B128" s="254" t="s">
        <v>74</v>
      </c>
      <c r="C128" s="254" t="s">
        <v>73</v>
      </c>
      <c r="D128" s="254" t="s">
        <v>75</v>
      </c>
      <c r="E128" s="254" t="s">
        <v>74</v>
      </c>
      <c r="F128" s="254" t="s">
        <v>73</v>
      </c>
      <c r="G128" s="254" t="s">
        <v>75</v>
      </c>
      <c r="H128" s="254" t="s">
        <v>74</v>
      </c>
      <c r="I128" s="254" t="s">
        <v>73</v>
      </c>
      <c r="J128" s="254" t="s">
        <v>75</v>
      </c>
      <c r="K128" s="254" t="s">
        <v>74</v>
      </c>
      <c r="L128" s="254" t="s">
        <v>73</v>
      </c>
      <c r="M128" s="254" t="s">
        <v>75</v>
      </c>
      <c r="N128" s="254" t="s">
        <v>74</v>
      </c>
      <c r="O128" s="254" t="s">
        <v>73</v>
      </c>
      <c r="P128" s="254" t="s">
        <v>75</v>
      </c>
      <c r="Q128" s="254" t="s">
        <v>74</v>
      </c>
      <c r="R128" s="254" t="s">
        <v>73</v>
      </c>
      <c r="S128" s="254" t="s">
        <v>75</v>
      </c>
      <c r="T128" s="254" t="s">
        <v>74</v>
      </c>
      <c r="U128" s="254" t="s">
        <v>73</v>
      </c>
      <c r="V128" s="254" t="s">
        <v>75</v>
      </c>
      <c r="W128" s="254" t="s">
        <v>74</v>
      </c>
      <c r="X128" s="254" t="s">
        <v>73</v>
      </c>
      <c r="Y128" s="356" t="s">
        <v>75</v>
      </c>
      <c r="Z128" s="356" t="s">
        <v>74</v>
      </c>
      <c r="AA128" s="356" t="s">
        <v>73</v>
      </c>
    </row>
    <row r="129" spans="1:104" s="293" customFormat="1" ht="15" customHeight="1">
      <c r="A129" s="356">
        <v>2007</v>
      </c>
      <c r="B129" s="230">
        <f t="shared" ref="B129:B135" si="18">AVERAGE(E129,H129,K129,Z129)</f>
        <v>31.25</v>
      </c>
      <c r="C129" s="384"/>
      <c r="D129" s="356">
        <v>2007</v>
      </c>
      <c r="E129" s="424">
        <v>0</v>
      </c>
      <c r="F129" s="384"/>
      <c r="G129" s="356">
        <v>2007</v>
      </c>
      <c r="H129" s="424">
        <v>0</v>
      </c>
      <c r="I129" s="384"/>
      <c r="J129" s="356">
        <v>2007</v>
      </c>
      <c r="K129" s="355">
        <f t="shared" ref="K129:K135" si="19">AVERAGE(N129,Q129,T129,W129)</f>
        <v>75</v>
      </c>
      <c r="L129" s="384"/>
      <c r="M129" s="356">
        <v>2007</v>
      </c>
      <c r="N129" s="424">
        <v>0</v>
      </c>
      <c r="O129" s="384"/>
      <c r="P129" s="356">
        <v>2007</v>
      </c>
      <c r="Q129" s="384">
        <v>100</v>
      </c>
      <c r="R129" s="384"/>
      <c r="S129" s="356">
        <v>2007</v>
      </c>
      <c r="T129" s="384">
        <v>100</v>
      </c>
      <c r="U129" s="384"/>
      <c r="V129" s="356">
        <v>2007</v>
      </c>
      <c r="W129" s="384">
        <v>100</v>
      </c>
      <c r="X129" s="384"/>
      <c r="Y129" s="356">
        <v>2007</v>
      </c>
      <c r="Z129" s="384">
        <v>50</v>
      </c>
      <c r="AA129" s="384"/>
      <c r="AB129" s="394"/>
      <c r="AC129" s="394"/>
      <c r="AD129" s="394"/>
      <c r="AE129" s="250"/>
      <c r="AF129" s="250"/>
      <c r="AG129" s="250"/>
      <c r="AH129" s="250"/>
      <c r="AI129" s="250"/>
      <c r="AJ129" s="250"/>
      <c r="AK129" s="250"/>
      <c r="AL129" s="250"/>
      <c r="AM129" s="250"/>
      <c r="AN129" s="250"/>
      <c r="AO129" s="250"/>
      <c r="AP129" s="250"/>
      <c r="AQ129" s="250"/>
      <c r="AR129" s="250"/>
      <c r="AS129" s="250"/>
      <c r="AT129" s="250"/>
      <c r="AU129" s="250"/>
      <c r="AV129" s="250"/>
      <c r="AW129" s="250"/>
      <c r="AX129" s="250"/>
      <c r="AY129" s="250"/>
      <c r="AZ129" s="250"/>
      <c r="BA129" s="250"/>
      <c r="BB129" s="250"/>
      <c r="BC129" s="250"/>
      <c r="BD129" s="250"/>
      <c r="BE129" s="250"/>
      <c r="BF129" s="250"/>
      <c r="BG129" s="250"/>
      <c r="BH129" s="250"/>
      <c r="BI129" s="250"/>
      <c r="BJ129" s="250"/>
      <c r="BK129" s="250"/>
      <c r="BL129" s="250"/>
      <c r="BM129" s="250"/>
      <c r="BN129" s="250"/>
      <c r="BO129" s="250"/>
      <c r="BP129" s="250"/>
      <c r="BQ129" s="250"/>
      <c r="BR129" s="250"/>
      <c r="BS129" s="250"/>
      <c r="BT129" s="250"/>
      <c r="BU129" s="250"/>
      <c r="BV129" s="250"/>
      <c r="BW129" s="250"/>
      <c r="BX129" s="250"/>
      <c r="BY129" s="250"/>
      <c r="BZ129" s="250"/>
      <c r="CA129" s="250"/>
      <c r="CB129" s="250"/>
      <c r="CC129" s="250"/>
      <c r="CD129" s="250"/>
      <c r="CE129" s="250"/>
      <c r="CF129" s="250"/>
      <c r="CG129" s="250"/>
      <c r="CH129" s="250"/>
      <c r="CI129" s="250"/>
      <c r="CJ129" s="250"/>
      <c r="CK129" s="250"/>
      <c r="CL129" s="250"/>
      <c r="CM129" s="250"/>
      <c r="CN129" s="250"/>
      <c r="CO129" s="250"/>
      <c r="CP129" s="250"/>
      <c r="CQ129" s="250"/>
      <c r="CR129" s="250"/>
      <c r="CS129" s="250"/>
      <c r="CT129" s="250"/>
      <c r="CU129" s="250"/>
      <c r="CV129" s="250"/>
      <c r="CW129" s="250"/>
      <c r="CX129" s="250"/>
      <c r="CY129" s="250"/>
      <c r="CZ129" s="250"/>
    </row>
    <row r="130" spans="1:104" s="293" customFormat="1" ht="15" customHeight="1">
      <c r="A130" s="356">
        <v>2008</v>
      </c>
      <c r="B130" s="230">
        <f t="shared" si="18"/>
        <v>31.25</v>
      </c>
      <c r="C130" s="384"/>
      <c r="D130" s="356">
        <v>2008</v>
      </c>
      <c r="E130" s="424">
        <v>0</v>
      </c>
      <c r="F130" s="384"/>
      <c r="G130" s="356">
        <v>2008</v>
      </c>
      <c r="H130" s="424">
        <v>0</v>
      </c>
      <c r="I130" s="384"/>
      <c r="J130" s="356">
        <v>2008</v>
      </c>
      <c r="K130" s="355">
        <f t="shared" si="19"/>
        <v>75</v>
      </c>
      <c r="L130" s="384"/>
      <c r="M130" s="356">
        <v>2008</v>
      </c>
      <c r="N130" s="424">
        <v>0</v>
      </c>
      <c r="O130" s="384"/>
      <c r="P130" s="356">
        <v>2008</v>
      </c>
      <c r="Q130" s="384">
        <v>100</v>
      </c>
      <c r="R130" s="384"/>
      <c r="S130" s="356">
        <v>2008</v>
      </c>
      <c r="T130" s="384">
        <v>100</v>
      </c>
      <c r="U130" s="384"/>
      <c r="V130" s="356">
        <v>2008</v>
      </c>
      <c r="W130" s="384">
        <v>100</v>
      </c>
      <c r="X130" s="384"/>
      <c r="Y130" s="356">
        <v>2008</v>
      </c>
      <c r="Z130" s="384">
        <v>50</v>
      </c>
      <c r="AA130" s="384"/>
      <c r="AB130" s="394"/>
      <c r="AC130" s="394"/>
      <c r="AD130" s="394"/>
      <c r="AE130" s="250"/>
      <c r="AF130" s="250"/>
      <c r="AG130" s="250"/>
      <c r="AH130" s="250"/>
      <c r="AI130" s="250"/>
      <c r="AJ130" s="250"/>
      <c r="AK130" s="250"/>
      <c r="AL130" s="250"/>
      <c r="AM130" s="250"/>
      <c r="AN130" s="250"/>
      <c r="AO130" s="250"/>
      <c r="AP130" s="250"/>
      <c r="AQ130" s="250"/>
      <c r="AR130" s="250"/>
      <c r="AS130" s="250"/>
      <c r="AT130" s="250"/>
      <c r="AU130" s="250"/>
      <c r="AV130" s="250"/>
      <c r="AW130" s="250"/>
      <c r="AX130" s="250"/>
      <c r="AY130" s="250"/>
      <c r="AZ130" s="250"/>
      <c r="BA130" s="250"/>
      <c r="BB130" s="250"/>
      <c r="BC130" s="250"/>
      <c r="BD130" s="250"/>
      <c r="BE130" s="250"/>
      <c r="BF130" s="250"/>
      <c r="BG130" s="250"/>
      <c r="BH130" s="250"/>
      <c r="BI130" s="250"/>
      <c r="BJ130" s="250"/>
      <c r="BK130" s="250"/>
      <c r="BL130" s="250"/>
      <c r="BM130" s="250"/>
      <c r="BN130" s="250"/>
      <c r="BO130" s="250"/>
      <c r="BP130" s="250"/>
      <c r="BQ130" s="250"/>
      <c r="BR130" s="250"/>
      <c r="BS130" s="250"/>
      <c r="BT130" s="250"/>
      <c r="BU130" s="250"/>
      <c r="BV130" s="250"/>
      <c r="BW130" s="250"/>
      <c r="BX130" s="250"/>
      <c r="BY130" s="250"/>
      <c r="BZ130" s="250"/>
      <c r="CA130" s="250"/>
      <c r="CB130" s="250"/>
      <c r="CC130" s="250"/>
      <c r="CD130" s="250"/>
      <c r="CE130" s="250"/>
      <c r="CF130" s="250"/>
      <c r="CG130" s="250"/>
      <c r="CH130" s="250"/>
      <c r="CI130" s="250"/>
      <c r="CJ130" s="250"/>
      <c r="CK130" s="250"/>
      <c r="CL130" s="250"/>
      <c r="CM130" s="250"/>
      <c r="CN130" s="250"/>
      <c r="CO130" s="250"/>
      <c r="CP130" s="250"/>
      <c r="CQ130" s="250"/>
      <c r="CR130" s="250"/>
      <c r="CS130" s="250"/>
      <c r="CT130" s="250"/>
      <c r="CU130" s="250"/>
      <c r="CV130" s="250"/>
      <c r="CW130" s="250"/>
      <c r="CX130" s="250"/>
      <c r="CY130" s="250"/>
      <c r="CZ130" s="250"/>
    </row>
    <row r="131" spans="1:104" s="293" customFormat="1" ht="15" customHeight="1">
      <c r="A131" s="356">
        <v>2009</v>
      </c>
      <c r="B131" s="230">
        <f t="shared" si="18"/>
        <v>31.25</v>
      </c>
      <c r="C131" s="384"/>
      <c r="D131" s="356">
        <v>2009</v>
      </c>
      <c r="E131" s="424">
        <v>0</v>
      </c>
      <c r="F131" s="384"/>
      <c r="G131" s="356">
        <v>2009</v>
      </c>
      <c r="H131" s="424">
        <v>0</v>
      </c>
      <c r="I131" s="384"/>
      <c r="J131" s="356">
        <v>2009</v>
      </c>
      <c r="K131" s="355">
        <f t="shared" si="19"/>
        <v>75</v>
      </c>
      <c r="L131" s="384"/>
      <c r="M131" s="356">
        <v>2009</v>
      </c>
      <c r="N131" s="424">
        <v>0</v>
      </c>
      <c r="O131" s="384"/>
      <c r="P131" s="356">
        <v>2009</v>
      </c>
      <c r="Q131" s="384">
        <v>100</v>
      </c>
      <c r="R131" s="384"/>
      <c r="S131" s="356">
        <v>2009</v>
      </c>
      <c r="T131" s="384">
        <v>100</v>
      </c>
      <c r="U131" s="384"/>
      <c r="V131" s="356">
        <v>2009</v>
      </c>
      <c r="W131" s="384">
        <v>100</v>
      </c>
      <c r="X131" s="384"/>
      <c r="Y131" s="356">
        <v>2009</v>
      </c>
      <c r="Z131" s="384">
        <v>50</v>
      </c>
      <c r="AA131" s="384"/>
      <c r="AB131" s="394"/>
      <c r="AC131" s="394"/>
      <c r="AD131" s="394"/>
      <c r="AE131" s="250"/>
      <c r="AF131" s="250"/>
      <c r="AG131" s="250"/>
      <c r="AH131" s="250"/>
      <c r="AI131" s="250"/>
      <c r="AJ131" s="250"/>
      <c r="AK131" s="250"/>
      <c r="AL131" s="250"/>
      <c r="AM131" s="250"/>
      <c r="AN131" s="250"/>
      <c r="AO131" s="250"/>
      <c r="AP131" s="250"/>
      <c r="AQ131" s="250"/>
      <c r="AR131" s="250"/>
      <c r="AS131" s="250"/>
      <c r="AT131" s="250"/>
      <c r="AU131" s="250"/>
      <c r="AV131" s="250"/>
      <c r="AW131" s="250"/>
      <c r="AX131" s="250"/>
      <c r="AY131" s="250"/>
      <c r="AZ131" s="250"/>
      <c r="BA131" s="250"/>
      <c r="BB131" s="250"/>
      <c r="BC131" s="250"/>
      <c r="BD131" s="250"/>
      <c r="BE131" s="250"/>
      <c r="BF131" s="250"/>
      <c r="BG131" s="250"/>
      <c r="BH131" s="250"/>
      <c r="BI131" s="250"/>
      <c r="BJ131" s="250"/>
      <c r="BK131" s="250"/>
      <c r="BL131" s="250"/>
      <c r="BM131" s="250"/>
      <c r="BN131" s="250"/>
      <c r="BO131" s="250"/>
      <c r="BP131" s="250"/>
      <c r="BQ131" s="250"/>
      <c r="BR131" s="250"/>
      <c r="BS131" s="250"/>
      <c r="BT131" s="250"/>
      <c r="BU131" s="250"/>
      <c r="BV131" s="250"/>
      <c r="BW131" s="250"/>
      <c r="BX131" s="250"/>
      <c r="BY131" s="250"/>
      <c r="BZ131" s="250"/>
      <c r="CA131" s="250"/>
      <c r="CB131" s="250"/>
      <c r="CC131" s="250"/>
      <c r="CD131" s="250"/>
      <c r="CE131" s="250"/>
      <c r="CF131" s="250"/>
      <c r="CG131" s="250"/>
      <c r="CH131" s="250"/>
      <c r="CI131" s="250"/>
      <c r="CJ131" s="250"/>
      <c r="CK131" s="250"/>
      <c r="CL131" s="250"/>
      <c r="CM131" s="250"/>
      <c r="CN131" s="250"/>
      <c r="CO131" s="250"/>
      <c r="CP131" s="250"/>
      <c r="CQ131" s="250"/>
      <c r="CR131" s="250"/>
      <c r="CS131" s="250"/>
      <c r="CT131" s="250"/>
      <c r="CU131" s="250"/>
      <c r="CV131" s="250"/>
      <c r="CW131" s="250"/>
      <c r="CX131" s="250"/>
      <c r="CY131" s="250"/>
      <c r="CZ131" s="250"/>
    </row>
    <row r="132" spans="1:104" s="293" customFormat="1" ht="15" customHeight="1">
      <c r="A132" s="356">
        <v>2010</v>
      </c>
      <c r="B132" s="230">
        <f t="shared" si="18"/>
        <v>31.25</v>
      </c>
      <c r="C132" s="384"/>
      <c r="D132" s="356">
        <v>2010</v>
      </c>
      <c r="E132" s="424">
        <v>0</v>
      </c>
      <c r="F132" s="384"/>
      <c r="G132" s="356">
        <v>2010</v>
      </c>
      <c r="H132" s="424">
        <v>0</v>
      </c>
      <c r="I132" s="384"/>
      <c r="J132" s="356">
        <v>2010</v>
      </c>
      <c r="K132" s="355">
        <f t="shared" si="19"/>
        <v>75</v>
      </c>
      <c r="L132" s="384"/>
      <c r="M132" s="356">
        <v>2010</v>
      </c>
      <c r="N132" s="424">
        <v>0</v>
      </c>
      <c r="O132" s="384"/>
      <c r="P132" s="356">
        <v>2010</v>
      </c>
      <c r="Q132" s="384">
        <v>100</v>
      </c>
      <c r="R132" s="384"/>
      <c r="S132" s="356">
        <v>2010</v>
      </c>
      <c r="T132" s="384">
        <v>100</v>
      </c>
      <c r="U132" s="384"/>
      <c r="V132" s="356">
        <v>2010</v>
      </c>
      <c r="W132" s="384">
        <v>100</v>
      </c>
      <c r="X132" s="384"/>
      <c r="Y132" s="356">
        <v>2010</v>
      </c>
      <c r="Z132" s="384">
        <v>50</v>
      </c>
      <c r="AA132" s="384"/>
      <c r="AB132" s="394"/>
      <c r="AC132" s="394"/>
      <c r="AD132" s="394"/>
      <c r="AE132" s="250"/>
      <c r="AF132" s="250"/>
      <c r="AG132" s="250"/>
      <c r="AH132" s="250"/>
      <c r="AI132" s="250"/>
      <c r="AJ132" s="250"/>
      <c r="AK132" s="250"/>
      <c r="AL132" s="250"/>
      <c r="AM132" s="250"/>
      <c r="AN132" s="250"/>
      <c r="AO132" s="250"/>
      <c r="AP132" s="250"/>
      <c r="AQ132" s="250"/>
      <c r="AR132" s="250"/>
      <c r="AS132" s="250"/>
      <c r="AT132" s="250"/>
      <c r="AU132" s="250"/>
      <c r="AV132" s="250"/>
      <c r="AW132" s="250"/>
      <c r="AX132" s="250"/>
      <c r="AY132" s="250"/>
      <c r="AZ132" s="250"/>
      <c r="BA132" s="250"/>
      <c r="BB132" s="250"/>
      <c r="BC132" s="250"/>
      <c r="BD132" s="250"/>
      <c r="BE132" s="250"/>
      <c r="BF132" s="250"/>
      <c r="BG132" s="250"/>
      <c r="BH132" s="250"/>
      <c r="BI132" s="250"/>
      <c r="BJ132" s="250"/>
      <c r="BK132" s="250"/>
      <c r="BL132" s="250"/>
      <c r="BM132" s="250"/>
      <c r="BN132" s="250"/>
      <c r="BO132" s="250"/>
      <c r="BP132" s="250"/>
      <c r="BQ132" s="250"/>
      <c r="BR132" s="250"/>
      <c r="BS132" s="250"/>
      <c r="BT132" s="250"/>
      <c r="BU132" s="250"/>
      <c r="BV132" s="250"/>
      <c r="BW132" s="250"/>
      <c r="BX132" s="250"/>
      <c r="BY132" s="250"/>
      <c r="BZ132" s="250"/>
      <c r="CA132" s="250"/>
      <c r="CB132" s="250"/>
      <c r="CC132" s="250"/>
      <c r="CD132" s="250"/>
      <c r="CE132" s="250"/>
      <c r="CF132" s="250"/>
      <c r="CG132" s="250"/>
      <c r="CH132" s="250"/>
      <c r="CI132" s="250"/>
      <c r="CJ132" s="250"/>
      <c r="CK132" s="250"/>
      <c r="CL132" s="250"/>
      <c r="CM132" s="250"/>
      <c r="CN132" s="250"/>
      <c r="CO132" s="250"/>
      <c r="CP132" s="250"/>
      <c r="CQ132" s="250"/>
      <c r="CR132" s="250"/>
      <c r="CS132" s="250"/>
      <c r="CT132" s="250"/>
      <c r="CU132" s="250"/>
      <c r="CV132" s="250"/>
      <c r="CW132" s="250"/>
      <c r="CX132" s="250"/>
      <c r="CY132" s="250"/>
      <c r="CZ132" s="250"/>
    </row>
    <row r="133" spans="1:104" s="293" customFormat="1" ht="15" customHeight="1">
      <c r="A133" s="356">
        <v>2011</v>
      </c>
      <c r="B133" s="230">
        <f t="shared" si="18"/>
        <v>31.25</v>
      </c>
      <c r="C133" s="384"/>
      <c r="D133" s="356">
        <v>2011</v>
      </c>
      <c r="E133" s="424">
        <v>0</v>
      </c>
      <c r="F133" s="384"/>
      <c r="G133" s="356">
        <v>2011</v>
      </c>
      <c r="H133" s="424">
        <v>0</v>
      </c>
      <c r="I133" s="384"/>
      <c r="J133" s="356">
        <v>2011</v>
      </c>
      <c r="K133" s="355">
        <f t="shared" si="19"/>
        <v>75</v>
      </c>
      <c r="L133" s="384"/>
      <c r="M133" s="356">
        <v>2011</v>
      </c>
      <c r="N133" s="424">
        <v>0</v>
      </c>
      <c r="O133" s="384"/>
      <c r="P133" s="356">
        <v>2011</v>
      </c>
      <c r="Q133" s="384">
        <v>100</v>
      </c>
      <c r="R133" s="384"/>
      <c r="S133" s="356">
        <v>2011</v>
      </c>
      <c r="T133" s="384">
        <v>100</v>
      </c>
      <c r="U133" s="384"/>
      <c r="V133" s="356">
        <v>2011</v>
      </c>
      <c r="W133" s="384">
        <v>100</v>
      </c>
      <c r="X133" s="384"/>
      <c r="Y133" s="356">
        <v>2011</v>
      </c>
      <c r="Z133" s="384">
        <v>50</v>
      </c>
      <c r="AA133" s="384"/>
      <c r="AB133" s="394"/>
      <c r="AC133" s="394"/>
      <c r="AD133" s="394"/>
      <c r="AE133" s="250"/>
      <c r="AF133" s="250"/>
      <c r="AG133" s="250"/>
      <c r="AH133" s="250"/>
      <c r="AI133" s="250"/>
      <c r="AJ133" s="250"/>
      <c r="AK133" s="250"/>
      <c r="AL133" s="250"/>
      <c r="AM133" s="250"/>
      <c r="AN133" s="250"/>
      <c r="AO133" s="250"/>
      <c r="AP133" s="250"/>
      <c r="AQ133" s="250"/>
      <c r="AR133" s="250"/>
      <c r="AS133" s="250"/>
      <c r="AT133" s="250"/>
      <c r="AU133" s="250"/>
      <c r="AV133" s="250"/>
      <c r="AW133" s="250"/>
      <c r="AX133" s="250"/>
      <c r="AY133" s="250"/>
      <c r="AZ133" s="250"/>
      <c r="BA133" s="250"/>
      <c r="BB133" s="250"/>
      <c r="BC133" s="250"/>
      <c r="BD133" s="250"/>
      <c r="BE133" s="250"/>
      <c r="BF133" s="250"/>
      <c r="BG133" s="250"/>
      <c r="BH133" s="250"/>
      <c r="BI133" s="250"/>
      <c r="BJ133" s="250"/>
      <c r="BK133" s="250"/>
      <c r="BL133" s="250"/>
      <c r="BM133" s="250"/>
      <c r="BN133" s="250"/>
      <c r="BO133" s="250"/>
      <c r="BP133" s="250"/>
      <c r="BQ133" s="250"/>
      <c r="BR133" s="250"/>
      <c r="BS133" s="250"/>
      <c r="BT133" s="250"/>
      <c r="BU133" s="250"/>
      <c r="BV133" s="250"/>
      <c r="BW133" s="250"/>
      <c r="BX133" s="250"/>
      <c r="BY133" s="250"/>
      <c r="BZ133" s="250"/>
      <c r="CA133" s="250"/>
      <c r="CB133" s="250"/>
      <c r="CC133" s="250"/>
      <c r="CD133" s="250"/>
      <c r="CE133" s="250"/>
      <c r="CF133" s="250"/>
      <c r="CG133" s="250"/>
      <c r="CH133" s="250"/>
      <c r="CI133" s="250"/>
      <c r="CJ133" s="250"/>
      <c r="CK133" s="250"/>
      <c r="CL133" s="250"/>
      <c r="CM133" s="250"/>
      <c r="CN133" s="250"/>
      <c r="CO133" s="250"/>
      <c r="CP133" s="250"/>
      <c r="CQ133" s="250"/>
      <c r="CR133" s="250"/>
      <c r="CS133" s="250"/>
      <c r="CT133" s="250"/>
      <c r="CU133" s="250"/>
      <c r="CV133" s="250"/>
      <c r="CW133" s="250"/>
      <c r="CX133" s="250"/>
      <c r="CY133" s="250"/>
      <c r="CZ133" s="250"/>
    </row>
    <row r="134" spans="1:104" s="293" customFormat="1" ht="15" customHeight="1">
      <c r="A134" s="356">
        <v>2012</v>
      </c>
      <c r="B134" s="230">
        <f t="shared" si="18"/>
        <v>31.25</v>
      </c>
      <c r="C134" s="384"/>
      <c r="D134" s="356">
        <v>2012</v>
      </c>
      <c r="E134" s="424">
        <v>0</v>
      </c>
      <c r="F134" s="384"/>
      <c r="G134" s="356">
        <v>2012</v>
      </c>
      <c r="H134" s="424">
        <v>0</v>
      </c>
      <c r="I134" s="384"/>
      <c r="J134" s="356">
        <v>2012</v>
      </c>
      <c r="K134" s="355">
        <f t="shared" si="19"/>
        <v>75</v>
      </c>
      <c r="L134" s="384"/>
      <c r="M134" s="356">
        <v>2012</v>
      </c>
      <c r="N134" s="424">
        <v>0</v>
      </c>
      <c r="O134" s="384"/>
      <c r="P134" s="356">
        <v>2012</v>
      </c>
      <c r="Q134" s="384">
        <v>100</v>
      </c>
      <c r="R134" s="384"/>
      <c r="S134" s="356">
        <v>2012</v>
      </c>
      <c r="T134" s="384">
        <v>100</v>
      </c>
      <c r="U134" s="384"/>
      <c r="V134" s="356">
        <v>2012</v>
      </c>
      <c r="W134" s="384">
        <v>100</v>
      </c>
      <c r="X134" s="384"/>
      <c r="Y134" s="356">
        <v>2012</v>
      </c>
      <c r="Z134" s="384">
        <v>50</v>
      </c>
      <c r="AA134" s="384"/>
      <c r="AB134" s="394"/>
      <c r="AC134" s="394"/>
      <c r="AD134" s="394"/>
      <c r="AE134" s="250"/>
      <c r="AF134" s="250"/>
      <c r="AG134" s="250"/>
      <c r="AH134" s="250"/>
      <c r="AI134" s="250"/>
      <c r="AJ134" s="250"/>
      <c r="AK134" s="250"/>
      <c r="AL134" s="250"/>
      <c r="AM134" s="250"/>
      <c r="AN134" s="250"/>
      <c r="AO134" s="250"/>
      <c r="AP134" s="250"/>
      <c r="AQ134" s="250"/>
      <c r="AR134" s="250"/>
      <c r="AS134" s="250"/>
      <c r="AT134" s="250"/>
      <c r="AU134" s="250"/>
      <c r="AV134" s="250"/>
      <c r="AW134" s="250"/>
      <c r="AX134" s="250"/>
      <c r="AY134" s="250"/>
      <c r="AZ134" s="250"/>
      <c r="BA134" s="250"/>
      <c r="BB134" s="250"/>
      <c r="BC134" s="250"/>
      <c r="BD134" s="250"/>
      <c r="BE134" s="250"/>
      <c r="BF134" s="250"/>
      <c r="BG134" s="250"/>
      <c r="BH134" s="250"/>
      <c r="BI134" s="250"/>
      <c r="BJ134" s="250"/>
      <c r="BK134" s="250"/>
      <c r="BL134" s="250"/>
      <c r="BM134" s="250"/>
      <c r="BN134" s="250"/>
      <c r="BO134" s="250"/>
      <c r="BP134" s="250"/>
      <c r="BQ134" s="250"/>
      <c r="BR134" s="250"/>
      <c r="BS134" s="250"/>
      <c r="BT134" s="250"/>
      <c r="BU134" s="250"/>
      <c r="BV134" s="250"/>
      <c r="BW134" s="250"/>
      <c r="BX134" s="250"/>
      <c r="BY134" s="250"/>
      <c r="BZ134" s="250"/>
      <c r="CA134" s="250"/>
      <c r="CB134" s="250"/>
      <c r="CC134" s="250"/>
      <c r="CD134" s="250"/>
      <c r="CE134" s="250"/>
      <c r="CF134" s="250"/>
      <c r="CG134" s="250"/>
      <c r="CH134" s="250"/>
      <c r="CI134" s="250"/>
      <c r="CJ134" s="250"/>
      <c r="CK134" s="250"/>
      <c r="CL134" s="250"/>
      <c r="CM134" s="250"/>
      <c r="CN134" s="250"/>
      <c r="CO134" s="250"/>
      <c r="CP134" s="250"/>
      <c r="CQ134" s="250"/>
      <c r="CR134" s="250"/>
      <c r="CS134" s="250"/>
      <c r="CT134" s="250"/>
      <c r="CU134" s="250"/>
      <c r="CV134" s="250"/>
      <c r="CW134" s="250"/>
      <c r="CX134" s="250"/>
      <c r="CY134" s="250"/>
      <c r="CZ134" s="250"/>
    </row>
    <row r="135" spans="1:104" s="293" customFormat="1" ht="15" customHeight="1">
      <c r="A135" s="356">
        <v>2013</v>
      </c>
      <c r="B135" s="230">
        <f t="shared" si="18"/>
        <v>31.25</v>
      </c>
      <c r="C135" s="384"/>
      <c r="D135" s="356">
        <v>2013</v>
      </c>
      <c r="E135" s="424">
        <v>0</v>
      </c>
      <c r="F135" s="429" t="s">
        <v>5206</v>
      </c>
      <c r="G135" s="356">
        <v>2013</v>
      </c>
      <c r="H135" s="424">
        <v>0</v>
      </c>
      <c r="I135" s="384" t="s">
        <v>5207</v>
      </c>
      <c r="J135" s="356">
        <v>2013</v>
      </c>
      <c r="K135" s="355">
        <f t="shared" si="19"/>
        <v>75</v>
      </c>
      <c r="L135" s="384"/>
      <c r="M135" s="356">
        <v>2013</v>
      </c>
      <c r="N135" s="424">
        <v>0</v>
      </c>
      <c r="O135" s="384" t="s">
        <v>5208</v>
      </c>
      <c r="P135" s="356">
        <v>2013</v>
      </c>
      <c r="Q135" s="384">
        <v>100</v>
      </c>
      <c r="R135" s="384" t="s">
        <v>5209</v>
      </c>
      <c r="S135" s="356">
        <v>2013</v>
      </c>
      <c r="T135" s="384">
        <v>100</v>
      </c>
      <c r="U135" s="384"/>
      <c r="V135" s="356">
        <v>2013</v>
      </c>
      <c r="W135" s="384">
        <v>100</v>
      </c>
      <c r="X135" s="384" t="s">
        <v>5210</v>
      </c>
      <c r="Y135" s="356">
        <v>2013</v>
      </c>
      <c r="Z135" s="384">
        <v>50</v>
      </c>
      <c r="AA135" s="384" t="s">
        <v>5211</v>
      </c>
      <c r="AB135" s="394"/>
      <c r="AC135" s="394"/>
      <c r="AD135" s="394"/>
      <c r="AE135" s="250"/>
      <c r="AF135" s="250"/>
      <c r="AG135" s="250"/>
      <c r="AH135" s="250"/>
      <c r="AI135" s="250"/>
      <c r="AJ135" s="250"/>
      <c r="AK135" s="250"/>
      <c r="AL135" s="250"/>
      <c r="AM135" s="250"/>
      <c r="AN135" s="250"/>
      <c r="AO135" s="250"/>
      <c r="AP135" s="250"/>
      <c r="AQ135" s="250"/>
      <c r="AR135" s="250"/>
      <c r="AS135" s="250"/>
      <c r="AT135" s="250"/>
      <c r="AU135" s="250"/>
      <c r="AV135" s="250"/>
      <c r="AW135" s="250"/>
      <c r="AX135" s="250"/>
      <c r="AY135" s="250"/>
      <c r="AZ135" s="250"/>
      <c r="BA135" s="250"/>
      <c r="BB135" s="250"/>
      <c r="BC135" s="250"/>
      <c r="BD135" s="250"/>
      <c r="BE135" s="250"/>
      <c r="BF135" s="250"/>
      <c r="BG135" s="250"/>
      <c r="BH135" s="250"/>
      <c r="BI135" s="250"/>
      <c r="BJ135" s="250"/>
      <c r="BK135" s="250"/>
      <c r="BL135" s="250"/>
      <c r="BM135" s="250"/>
      <c r="BN135" s="250"/>
      <c r="BO135" s="250"/>
      <c r="BP135" s="250"/>
      <c r="BQ135" s="250"/>
      <c r="BR135" s="250"/>
      <c r="BS135" s="250"/>
      <c r="BT135" s="250"/>
      <c r="BU135" s="250"/>
      <c r="BV135" s="250"/>
      <c r="BW135" s="250"/>
      <c r="BX135" s="250"/>
      <c r="BY135" s="250"/>
      <c r="BZ135" s="250"/>
      <c r="CA135" s="250"/>
      <c r="CB135" s="250"/>
      <c r="CC135" s="250"/>
      <c r="CD135" s="250"/>
      <c r="CE135" s="250"/>
      <c r="CF135" s="250"/>
      <c r="CG135" s="250"/>
      <c r="CH135" s="250"/>
      <c r="CI135" s="250"/>
      <c r="CJ135" s="250"/>
      <c r="CK135" s="250"/>
      <c r="CL135" s="250"/>
      <c r="CM135" s="250"/>
      <c r="CN135" s="250"/>
      <c r="CO135" s="250"/>
      <c r="CP135" s="250"/>
      <c r="CQ135" s="250"/>
      <c r="CR135" s="250"/>
      <c r="CS135" s="250"/>
      <c r="CT135" s="250"/>
      <c r="CU135" s="250"/>
      <c r="CV135" s="250"/>
      <c r="CW135" s="250"/>
      <c r="CX135" s="250"/>
      <c r="CY135" s="250"/>
      <c r="CZ135" s="250"/>
    </row>
    <row r="136" spans="1:104" ht="15" customHeight="1">
      <c r="A136" s="254">
        <v>2014</v>
      </c>
      <c r="B136" s="230">
        <f t="shared" ref="B136:B141" si="20">AVERAGE(E136,H136,K136,Z136)</f>
        <v>36.375</v>
      </c>
      <c r="C136" s="6"/>
      <c r="D136" s="254">
        <v>2014</v>
      </c>
      <c r="E136" s="261">
        <v>0</v>
      </c>
      <c r="F136" s="263" t="s">
        <v>684</v>
      </c>
      <c r="G136" s="254">
        <v>2014</v>
      </c>
      <c r="H136" s="261">
        <v>33</v>
      </c>
      <c r="I136" s="263" t="s">
        <v>683</v>
      </c>
      <c r="J136" s="254">
        <v>2014</v>
      </c>
      <c r="K136" s="6">
        <f t="shared" ref="K136:K141" si="21">AVERAGE(N136,Q136,T136,W136)</f>
        <v>12.5</v>
      </c>
      <c r="L136" s="253"/>
      <c r="M136" s="254">
        <v>2014</v>
      </c>
      <c r="N136" s="261">
        <v>0</v>
      </c>
      <c r="O136" s="263" t="s">
        <v>682</v>
      </c>
      <c r="P136" s="254">
        <v>2014</v>
      </c>
      <c r="Q136" s="261">
        <v>0</v>
      </c>
      <c r="R136" s="263" t="s">
        <v>681</v>
      </c>
      <c r="S136" s="254">
        <v>2014</v>
      </c>
      <c r="T136" s="261">
        <v>0</v>
      </c>
      <c r="U136" s="263" t="s">
        <v>680</v>
      </c>
      <c r="V136" s="254">
        <v>2014</v>
      </c>
      <c r="W136" s="261">
        <v>50</v>
      </c>
      <c r="X136" s="263" t="s">
        <v>679</v>
      </c>
      <c r="Y136" s="356">
        <v>2014</v>
      </c>
      <c r="Z136" s="6">
        <v>100</v>
      </c>
      <c r="AA136" s="4" t="s">
        <v>678</v>
      </c>
    </row>
    <row r="137" spans="1:104" ht="15" customHeight="1">
      <c r="A137" s="254">
        <v>2015</v>
      </c>
      <c r="B137" s="230">
        <f t="shared" si="20"/>
        <v>36.375</v>
      </c>
      <c r="C137" s="6"/>
      <c r="D137" s="254">
        <v>2015</v>
      </c>
      <c r="E137" s="261">
        <v>0</v>
      </c>
      <c r="F137" s="253"/>
      <c r="G137" s="254">
        <v>2015</v>
      </c>
      <c r="H137" s="6">
        <v>33</v>
      </c>
      <c r="I137" s="253"/>
      <c r="J137" s="254">
        <v>2015</v>
      </c>
      <c r="K137" s="6">
        <f t="shared" si="21"/>
        <v>12.5</v>
      </c>
      <c r="L137" s="253"/>
      <c r="M137" s="254">
        <v>2015</v>
      </c>
      <c r="N137" s="261">
        <v>0</v>
      </c>
      <c r="O137" s="253"/>
      <c r="P137" s="254">
        <v>2015</v>
      </c>
      <c r="Q137" s="261">
        <v>0</v>
      </c>
      <c r="R137" s="253"/>
      <c r="S137" s="254">
        <v>2015</v>
      </c>
      <c r="T137" s="261">
        <v>0</v>
      </c>
      <c r="U137" s="253"/>
      <c r="V137" s="254">
        <v>2015</v>
      </c>
      <c r="W137" s="261">
        <v>50</v>
      </c>
      <c r="X137" s="253"/>
      <c r="Y137" s="356">
        <v>2015</v>
      </c>
      <c r="Z137" s="6">
        <v>100</v>
      </c>
      <c r="AA137" s="4"/>
    </row>
    <row r="138" spans="1:104" ht="15" customHeight="1">
      <c r="A138" s="254">
        <v>2016</v>
      </c>
      <c r="B138" s="230">
        <f t="shared" si="20"/>
        <v>36.375</v>
      </c>
      <c r="C138" s="6"/>
      <c r="D138" s="254">
        <v>2016</v>
      </c>
      <c r="E138" s="261">
        <v>0</v>
      </c>
      <c r="F138" s="253"/>
      <c r="G138" s="254">
        <v>2016</v>
      </c>
      <c r="H138" s="6">
        <v>33</v>
      </c>
      <c r="I138" s="253"/>
      <c r="J138" s="254">
        <v>2016</v>
      </c>
      <c r="K138" s="6">
        <f t="shared" si="21"/>
        <v>12.5</v>
      </c>
      <c r="L138" s="253"/>
      <c r="M138" s="254">
        <v>2016</v>
      </c>
      <c r="N138" s="261">
        <v>0</v>
      </c>
      <c r="O138" s="253"/>
      <c r="P138" s="254">
        <v>2016</v>
      </c>
      <c r="Q138" s="261">
        <v>0</v>
      </c>
      <c r="R138" s="253"/>
      <c r="S138" s="254">
        <v>2016</v>
      </c>
      <c r="T138" s="261">
        <v>0</v>
      </c>
      <c r="U138" s="253"/>
      <c r="V138" s="254">
        <v>2016</v>
      </c>
      <c r="W138" s="261">
        <v>50</v>
      </c>
      <c r="X138" s="253"/>
      <c r="Y138" s="356">
        <v>2016</v>
      </c>
      <c r="Z138" s="6">
        <v>100</v>
      </c>
      <c r="AA138" s="4"/>
    </row>
    <row r="139" spans="1:104" ht="15" customHeight="1">
      <c r="A139" s="254">
        <v>2017</v>
      </c>
      <c r="B139" s="230">
        <f t="shared" si="20"/>
        <v>36.375</v>
      </c>
      <c r="C139" s="6"/>
      <c r="D139" s="254">
        <v>2017</v>
      </c>
      <c r="E139" s="261">
        <v>0</v>
      </c>
      <c r="F139" s="253"/>
      <c r="G139" s="254">
        <v>2017</v>
      </c>
      <c r="H139" s="6">
        <v>33</v>
      </c>
      <c r="I139" s="253"/>
      <c r="J139" s="254">
        <v>2017</v>
      </c>
      <c r="K139" s="6">
        <f t="shared" si="21"/>
        <v>12.5</v>
      </c>
      <c r="L139" s="253"/>
      <c r="M139" s="254">
        <v>2017</v>
      </c>
      <c r="N139" s="261">
        <v>0</v>
      </c>
      <c r="O139" s="253"/>
      <c r="P139" s="254">
        <v>2017</v>
      </c>
      <c r="Q139" s="261">
        <v>0</v>
      </c>
      <c r="R139" s="253"/>
      <c r="S139" s="254">
        <v>2017</v>
      </c>
      <c r="T139" s="261">
        <v>0</v>
      </c>
      <c r="U139" s="253"/>
      <c r="V139" s="254">
        <v>2017</v>
      </c>
      <c r="W139" s="261">
        <v>50</v>
      </c>
      <c r="X139" s="253"/>
      <c r="Y139" s="356">
        <v>2017</v>
      </c>
      <c r="Z139" s="6">
        <v>100</v>
      </c>
      <c r="AA139" s="4"/>
    </row>
    <row r="140" spans="1:104" ht="15" customHeight="1">
      <c r="A140" s="254">
        <v>2018</v>
      </c>
      <c r="B140" s="230">
        <f t="shared" si="20"/>
        <v>36.375</v>
      </c>
      <c r="C140" s="6"/>
      <c r="D140" s="254">
        <v>2018</v>
      </c>
      <c r="E140" s="261">
        <v>0</v>
      </c>
      <c r="F140" s="253"/>
      <c r="G140" s="254">
        <v>2018</v>
      </c>
      <c r="H140" s="6">
        <v>33</v>
      </c>
      <c r="I140" s="253"/>
      <c r="J140" s="254">
        <v>2018</v>
      </c>
      <c r="K140" s="6">
        <f t="shared" si="21"/>
        <v>12.5</v>
      </c>
      <c r="L140" s="253"/>
      <c r="M140" s="254">
        <v>2018</v>
      </c>
      <c r="N140" s="261">
        <v>0</v>
      </c>
      <c r="O140" s="253"/>
      <c r="P140" s="254">
        <v>2018</v>
      </c>
      <c r="Q140" s="261">
        <v>0</v>
      </c>
      <c r="R140" s="253"/>
      <c r="S140" s="254">
        <v>2018</v>
      </c>
      <c r="T140" s="261">
        <v>0</v>
      </c>
      <c r="U140" s="253"/>
      <c r="V140" s="254">
        <v>2018</v>
      </c>
      <c r="W140" s="261">
        <v>50</v>
      </c>
      <c r="X140" s="253"/>
      <c r="Y140" s="356">
        <v>2018</v>
      </c>
      <c r="Z140" s="6">
        <v>100</v>
      </c>
      <c r="AA140" s="4"/>
    </row>
    <row r="141" spans="1:104" ht="15" customHeight="1">
      <c r="A141" s="254">
        <v>2019</v>
      </c>
      <c r="B141" s="230">
        <f t="shared" si="20"/>
        <v>36.375</v>
      </c>
      <c r="C141" s="6"/>
      <c r="D141" s="254">
        <v>2019</v>
      </c>
      <c r="E141" s="261">
        <v>0</v>
      </c>
      <c r="F141" s="6"/>
      <c r="G141" s="254">
        <v>2019</v>
      </c>
      <c r="H141" s="6">
        <v>33</v>
      </c>
      <c r="I141" s="253" t="s">
        <v>677</v>
      </c>
      <c r="J141" s="254">
        <v>2019</v>
      </c>
      <c r="K141" s="6">
        <f t="shared" si="21"/>
        <v>12.5</v>
      </c>
      <c r="L141" s="253"/>
      <c r="M141" s="254">
        <v>2019</v>
      </c>
      <c r="N141" s="261">
        <v>0</v>
      </c>
      <c r="O141" s="253"/>
      <c r="P141" s="254">
        <v>2019</v>
      </c>
      <c r="Q141" s="261">
        <v>0</v>
      </c>
      <c r="R141" s="253"/>
      <c r="S141" s="254">
        <v>2019</v>
      </c>
      <c r="T141" s="261">
        <v>0</v>
      </c>
      <c r="U141" s="253" t="s">
        <v>676</v>
      </c>
      <c r="V141" s="254">
        <v>2019</v>
      </c>
      <c r="W141" s="261">
        <v>50</v>
      </c>
      <c r="X141" s="253" t="s">
        <v>675</v>
      </c>
      <c r="Y141" s="356">
        <v>2019</v>
      </c>
      <c r="Z141" s="6">
        <v>100</v>
      </c>
      <c r="AA141" s="4"/>
    </row>
    <row r="143" spans="1:104" ht="27.75" customHeight="1">
      <c r="A143" s="258" t="s">
        <v>114</v>
      </c>
      <c r="B143" s="702" t="s">
        <v>135</v>
      </c>
      <c r="C143" s="702"/>
      <c r="D143" s="702"/>
      <c r="E143" s="702"/>
      <c r="F143" s="702"/>
      <c r="G143" s="702"/>
      <c r="H143" s="702"/>
      <c r="I143" s="702"/>
      <c r="J143" s="702"/>
      <c r="K143" s="702"/>
      <c r="L143" s="702"/>
      <c r="M143" s="702"/>
      <c r="N143" s="702"/>
      <c r="O143" s="702"/>
      <c r="P143" s="702"/>
      <c r="Q143" s="702"/>
      <c r="R143" s="702"/>
      <c r="S143" s="702"/>
      <c r="T143" s="702"/>
      <c r="U143" s="702"/>
      <c r="V143" s="702"/>
      <c r="W143" s="702"/>
      <c r="X143" s="702"/>
      <c r="Y143" s="702"/>
      <c r="Z143" s="702"/>
      <c r="AA143" s="702"/>
      <c r="AB143" s="702"/>
      <c r="AC143" s="702"/>
      <c r="AD143" s="702"/>
      <c r="AE143" s="702"/>
      <c r="AF143" s="702"/>
      <c r="AG143" s="702"/>
    </row>
    <row r="144" spans="1:104" ht="15" customHeight="1">
      <c r="A144" s="258" t="s">
        <v>106</v>
      </c>
      <c r="B144" s="700" t="s">
        <v>62</v>
      </c>
      <c r="C144" s="700"/>
      <c r="D144" s="258" t="s">
        <v>106</v>
      </c>
      <c r="E144" s="694" t="s">
        <v>63</v>
      </c>
      <c r="F144" s="694"/>
      <c r="G144" s="258" t="s">
        <v>106</v>
      </c>
      <c r="H144" s="694" t="s">
        <v>64</v>
      </c>
      <c r="I144" s="694"/>
      <c r="J144" s="258" t="s">
        <v>106</v>
      </c>
      <c r="K144" s="252"/>
      <c r="L144" s="252"/>
      <c r="M144" s="258" t="s">
        <v>106</v>
      </c>
      <c r="N144" s="252"/>
      <c r="O144" s="252"/>
      <c r="P144" s="258" t="s">
        <v>106</v>
      </c>
      <c r="Q144" s="252"/>
      <c r="R144" s="252"/>
      <c r="S144" s="258" t="s">
        <v>106</v>
      </c>
      <c r="T144" s="252"/>
      <c r="U144" s="252"/>
      <c r="V144" s="258" t="s">
        <v>106</v>
      </c>
      <c r="W144" s="687" t="s">
        <v>487</v>
      </c>
      <c r="X144" s="688"/>
      <c r="Y144" s="258" t="s">
        <v>106</v>
      </c>
      <c r="Z144" s="694" t="s">
        <v>69</v>
      </c>
      <c r="AA144" s="694"/>
      <c r="AB144" s="258" t="s">
        <v>106</v>
      </c>
      <c r="AC144" s="694" t="s">
        <v>70</v>
      </c>
      <c r="AD144" s="694"/>
      <c r="AE144" s="258" t="s">
        <v>106</v>
      </c>
      <c r="AF144" s="694" t="s">
        <v>71</v>
      </c>
      <c r="AG144" s="694"/>
    </row>
    <row r="145" spans="1:104" ht="15" customHeight="1">
      <c r="A145" s="258" t="s">
        <v>105</v>
      </c>
      <c r="B145" s="685"/>
      <c r="C145" s="686"/>
      <c r="D145" s="258" t="s">
        <v>105</v>
      </c>
      <c r="E145" s="687"/>
      <c r="F145" s="688"/>
      <c r="G145" s="258" t="s">
        <v>105</v>
      </c>
      <c r="H145" s="265"/>
      <c r="I145" s="265"/>
      <c r="J145" s="258" t="s">
        <v>105</v>
      </c>
      <c r="K145" s="693" t="s">
        <v>65</v>
      </c>
      <c r="L145" s="693"/>
      <c r="M145" s="258" t="s">
        <v>105</v>
      </c>
      <c r="N145" s="693" t="s">
        <v>66</v>
      </c>
      <c r="O145" s="693"/>
      <c r="P145" s="258" t="s">
        <v>105</v>
      </c>
      <c r="Q145" s="693" t="s">
        <v>67</v>
      </c>
      <c r="R145" s="693"/>
      <c r="S145" s="258" t="s">
        <v>105</v>
      </c>
      <c r="T145" s="693" t="s">
        <v>68</v>
      </c>
      <c r="U145" s="693"/>
      <c r="V145" s="258" t="s">
        <v>105</v>
      </c>
      <c r="W145" s="689"/>
      <c r="X145" s="690"/>
      <c r="Y145" s="258" t="s">
        <v>105</v>
      </c>
      <c r="Z145" s="357"/>
      <c r="AA145" s="357"/>
      <c r="AB145" s="258" t="s">
        <v>105</v>
      </c>
      <c r="AC145" s="357"/>
      <c r="AD145" s="357"/>
      <c r="AE145" s="258" t="s">
        <v>105</v>
      </c>
      <c r="AF145" s="357"/>
      <c r="AG145" s="357"/>
    </row>
    <row r="146" spans="1:104" ht="15" customHeight="1">
      <c r="A146" s="254" t="s">
        <v>92</v>
      </c>
      <c r="B146" s="698" t="s">
        <v>134</v>
      </c>
      <c r="C146" s="698"/>
      <c r="D146" s="254" t="s">
        <v>92</v>
      </c>
      <c r="E146" s="698" t="s">
        <v>133</v>
      </c>
      <c r="F146" s="698"/>
      <c r="G146" s="254" t="s">
        <v>92</v>
      </c>
      <c r="H146" s="698" t="s">
        <v>132</v>
      </c>
      <c r="I146" s="698"/>
      <c r="J146" s="254" t="s">
        <v>92</v>
      </c>
      <c r="K146" s="698" t="s">
        <v>131</v>
      </c>
      <c r="L146" s="698"/>
      <c r="M146" s="254" t="s">
        <v>92</v>
      </c>
      <c r="N146" s="698" t="s">
        <v>130</v>
      </c>
      <c r="O146" s="698"/>
      <c r="P146" s="254" t="s">
        <v>92</v>
      </c>
      <c r="Q146" s="698" t="s">
        <v>129</v>
      </c>
      <c r="R146" s="698"/>
      <c r="S146" s="254" t="s">
        <v>92</v>
      </c>
      <c r="T146" s="698" t="s">
        <v>1573</v>
      </c>
      <c r="U146" s="698"/>
      <c r="V146" s="254" t="s">
        <v>92</v>
      </c>
      <c r="W146" s="704" t="s">
        <v>128</v>
      </c>
      <c r="X146" s="705"/>
      <c r="Y146" s="356" t="s">
        <v>92</v>
      </c>
      <c r="Z146" s="698" t="s">
        <v>127</v>
      </c>
      <c r="AA146" s="698"/>
      <c r="AB146" s="356" t="s">
        <v>92</v>
      </c>
      <c r="AC146" s="698" t="s">
        <v>674</v>
      </c>
      <c r="AD146" s="698"/>
      <c r="AE146" s="356" t="s">
        <v>92</v>
      </c>
      <c r="AF146" s="698" t="s">
        <v>125</v>
      </c>
      <c r="AG146" s="698"/>
    </row>
    <row r="147" spans="1:104" ht="15" customHeight="1">
      <c r="A147" s="254" t="s">
        <v>81</v>
      </c>
      <c r="B147" s="698" t="s">
        <v>90</v>
      </c>
      <c r="C147" s="698"/>
      <c r="D147" s="254" t="s">
        <v>81</v>
      </c>
      <c r="E147" s="695" t="s">
        <v>124</v>
      </c>
      <c r="F147" s="695"/>
      <c r="G147" s="254" t="s">
        <v>81</v>
      </c>
      <c r="H147" s="443" t="s">
        <v>123</v>
      </c>
      <c r="I147" s="443"/>
      <c r="J147" s="254" t="s">
        <v>81</v>
      </c>
      <c r="K147" s="695" t="s">
        <v>122</v>
      </c>
      <c r="L147" s="695"/>
      <c r="M147" s="254" t="s">
        <v>81</v>
      </c>
      <c r="N147" s="695" t="s">
        <v>121</v>
      </c>
      <c r="O147" s="695"/>
      <c r="P147" s="254" t="s">
        <v>81</v>
      </c>
      <c r="Q147" s="695" t="s">
        <v>120</v>
      </c>
      <c r="R147" s="695"/>
      <c r="S147" s="254" t="s">
        <v>81</v>
      </c>
      <c r="T147" s="695" t="s">
        <v>1574</v>
      </c>
      <c r="U147" s="695"/>
      <c r="V147" s="254" t="s">
        <v>81</v>
      </c>
      <c r="W147" s="709" t="s">
        <v>773</v>
      </c>
      <c r="X147" s="710"/>
      <c r="Y147" s="356" t="s">
        <v>81</v>
      </c>
      <c r="Z147" s="695" t="s">
        <v>673</v>
      </c>
      <c r="AA147" s="695"/>
      <c r="AB147" s="356" t="s">
        <v>81</v>
      </c>
      <c r="AC147" s="695" t="s">
        <v>118</v>
      </c>
      <c r="AD147" s="695"/>
      <c r="AE147" s="356" t="s">
        <v>81</v>
      </c>
      <c r="AF147" s="695" t="s">
        <v>117</v>
      </c>
      <c r="AG147" s="695"/>
    </row>
    <row r="148" spans="1:104" ht="15" customHeight="1">
      <c r="A148" s="254" t="s">
        <v>78</v>
      </c>
      <c r="B148" s="695" t="s">
        <v>79</v>
      </c>
      <c r="C148" s="695"/>
      <c r="D148" s="254" t="s">
        <v>78</v>
      </c>
      <c r="E148" s="695" t="s">
        <v>4817</v>
      </c>
      <c r="F148" s="695"/>
      <c r="G148" s="254" t="s">
        <v>78</v>
      </c>
      <c r="H148" s="443" t="s">
        <v>79</v>
      </c>
      <c r="I148" s="443"/>
      <c r="J148" s="254" t="s">
        <v>78</v>
      </c>
      <c r="K148" s="695" t="s">
        <v>4816</v>
      </c>
      <c r="L148" s="695"/>
      <c r="M148" s="254" t="s">
        <v>78</v>
      </c>
      <c r="N148" s="695" t="s">
        <v>4816</v>
      </c>
      <c r="O148" s="695"/>
      <c r="P148" s="254" t="s">
        <v>78</v>
      </c>
      <c r="Q148" s="695" t="s">
        <v>4816</v>
      </c>
      <c r="R148" s="695"/>
      <c r="S148" s="254" t="s">
        <v>78</v>
      </c>
      <c r="T148" s="695" t="s">
        <v>4816</v>
      </c>
      <c r="U148" s="695"/>
      <c r="V148" s="254" t="s">
        <v>78</v>
      </c>
      <c r="W148" s="707" t="s">
        <v>4815</v>
      </c>
      <c r="X148" s="708"/>
      <c r="Y148" s="356" t="s">
        <v>78</v>
      </c>
      <c r="Z148" s="695" t="s">
        <v>4814</v>
      </c>
      <c r="AA148" s="695"/>
      <c r="AB148" s="356" t="s">
        <v>78</v>
      </c>
      <c r="AC148" s="695" t="s">
        <v>4813</v>
      </c>
      <c r="AD148" s="695"/>
      <c r="AE148" s="356" t="s">
        <v>78</v>
      </c>
      <c r="AF148" s="695" t="s">
        <v>4812</v>
      </c>
      <c r="AG148" s="695"/>
    </row>
    <row r="149" spans="1:104" ht="15" customHeight="1">
      <c r="A149" s="254" t="s">
        <v>75</v>
      </c>
      <c r="B149" s="254" t="s">
        <v>74</v>
      </c>
      <c r="C149" s="254" t="s">
        <v>73</v>
      </c>
      <c r="D149" s="254" t="s">
        <v>75</v>
      </c>
      <c r="E149" s="254" t="s">
        <v>74</v>
      </c>
      <c r="F149" s="254" t="s">
        <v>73</v>
      </c>
      <c r="G149" s="254" t="s">
        <v>75</v>
      </c>
      <c r="H149" s="254" t="s">
        <v>74</v>
      </c>
      <c r="I149" s="254" t="s">
        <v>73</v>
      </c>
      <c r="J149" s="254" t="s">
        <v>75</v>
      </c>
      <c r="K149" s="254" t="s">
        <v>74</v>
      </c>
      <c r="L149" s="254" t="s">
        <v>73</v>
      </c>
      <c r="M149" s="254" t="s">
        <v>75</v>
      </c>
      <c r="N149" s="254" t="s">
        <v>74</v>
      </c>
      <c r="O149" s="254" t="s">
        <v>73</v>
      </c>
      <c r="P149" s="254" t="s">
        <v>75</v>
      </c>
      <c r="Q149" s="254" t="s">
        <v>74</v>
      </c>
      <c r="R149" s="254" t="s">
        <v>73</v>
      </c>
      <c r="S149" s="254" t="s">
        <v>75</v>
      </c>
      <c r="T149" s="254" t="s">
        <v>74</v>
      </c>
      <c r="U149" s="254" t="s">
        <v>73</v>
      </c>
      <c r="V149" s="254" t="s">
        <v>75</v>
      </c>
      <c r="W149" s="254" t="s">
        <v>74</v>
      </c>
      <c r="X149" s="254" t="s">
        <v>73</v>
      </c>
      <c r="Y149" s="356" t="s">
        <v>75</v>
      </c>
      <c r="Z149" s="356" t="s">
        <v>74</v>
      </c>
      <c r="AA149" s="356" t="s">
        <v>73</v>
      </c>
      <c r="AB149" s="356" t="s">
        <v>75</v>
      </c>
      <c r="AC149" s="356" t="s">
        <v>74</v>
      </c>
      <c r="AD149" s="356" t="s">
        <v>73</v>
      </c>
      <c r="AE149" s="356" t="s">
        <v>75</v>
      </c>
      <c r="AF149" s="356" t="s">
        <v>74</v>
      </c>
      <c r="AG149" s="356" t="s">
        <v>73</v>
      </c>
    </row>
    <row r="150" spans="1:104" s="293" customFormat="1" ht="15" customHeight="1">
      <c r="A150" s="356">
        <v>2007</v>
      </c>
      <c r="B150" s="398">
        <f t="shared" ref="B150:B156" si="22">AVERAGE(E150,H150, W150,((Z150+AC150+AF150)/3))</f>
        <v>37.5</v>
      </c>
      <c r="C150" s="384"/>
      <c r="D150" s="356">
        <v>2007</v>
      </c>
      <c r="E150" s="424">
        <v>50</v>
      </c>
      <c r="F150" s="384"/>
      <c r="G150" s="356">
        <v>2007</v>
      </c>
      <c r="H150" s="355">
        <f t="shared" ref="H150:H156" si="23">AVERAGE(K150,N150,Q150,T150)</f>
        <v>25</v>
      </c>
      <c r="I150" s="384"/>
      <c r="J150" s="356">
        <v>2007</v>
      </c>
      <c r="K150" s="260">
        <v>100</v>
      </c>
      <c r="L150" s="264" t="s">
        <v>2915</v>
      </c>
      <c r="M150" s="356">
        <v>2007</v>
      </c>
      <c r="N150" s="384">
        <v>0</v>
      </c>
      <c r="O150" s="384"/>
      <c r="P150" s="356">
        <v>2007</v>
      </c>
      <c r="Q150" s="384">
        <v>0</v>
      </c>
      <c r="R150" s="384" t="s">
        <v>5212</v>
      </c>
      <c r="S150" s="356">
        <v>2007</v>
      </c>
      <c r="T150" s="384">
        <v>0</v>
      </c>
      <c r="U150" s="384" t="s">
        <v>5213</v>
      </c>
      <c r="V150" s="356">
        <v>2007</v>
      </c>
      <c r="W150" s="384">
        <v>75</v>
      </c>
      <c r="X150" s="429" t="s">
        <v>5214</v>
      </c>
      <c r="Y150" s="356">
        <v>2007</v>
      </c>
      <c r="Z150" s="384">
        <v>0</v>
      </c>
      <c r="AA150" s="384" t="s">
        <v>5216</v>
      </c>
      <c r="AB150" s="356">
        <v>2007</v>
      </c>
      <c r="AC150" s="384">
        <v>0</v>
      </c>
      <c r="AD150" s="384" t="s">
        <v>5217</v>
      </c>
      <c r="AE150" s="356">
        <v>2007</v>
      </c>
      <c r="AF150" s="384">
        <v>0</v>
      </c>
      <c r="AG150" s="384"/>
      <c r="AH150" s="250"/>
      <c r="AI150" s="250"/>
      <c r="AJ150" s="250"/>
      <c r="AK150" s="250"/>
      <c r="AL150" s="250"/>
      <c r="AM150" s="250"/>
      <c r="AN150" s="250"/>
      <c r="AO150" s="250"/>
      <c r="AP150" s="250"/>
      <c r="AQ150" s="250"/>
      <c r="AR150" s="250"/>
      <c r="AS150" s="250"/>
      <c r="AT150" s="250"/>
      <c r="AU150" s="250"/>
      <c r="AV150" s="250"/>
      <c r="AW150" s="250"/>
      <c r="AX150" s="250"/>
      <c r="AY150" s="250"/>
      <c r="AZ150" s="250"/>
      <c r="BA150" s="250"/>
      <c r="BB150" s="250"/>
      <c r="BC150" s="250"/>
      <c r="BD150" s="250"/>
      <c r="BE150" s="250"/>
      <c r="BF150" s="250"/>
      <c r="BG150" s="250"/>
      <c r="BH150" s="250"/>
      <c r="BI150" s="250"/>
      <c r="BJ150" s="250"/>
      <c r="BK150" s="250"/>
      <c r="BL150" s="250"/>
      <c r="BM150" s="250"/>
      <c r="BN150" s="250"/>
      <c r="BO150" s="250"/>
      <c r="BP150" s="250"/>
      <c r="BQ150" s="250"/>
      <c r="BR150" s="250"/>
      <c r="BS150" s="250"/>
      <c r="BT150" s="250"/>
      <c r="BU150" s="250"/>
      <c r="BV150" s="250"/>
      <c r="BW150" s="250"/>
      <c r="BX150" s="250"/>
      <c r="BY150" s="250"/>
      <c r="BZ150" s="250"/>
      <c r="CA150" s="250"/>
      <c r="CB150" s="250"/>
      <c r="CC150" s="250"/>
      <c r="CD150" s="250"/>
      <c r="CE150" s="250"/>
      <c r="CF150" s="250"/>
      <c r="CG150" s="250"/>
      <c r="CH150" s="250"/>
      <c r="CI150" s="250"/>
      <c r="CJ150" s="250"/>
      <c r="CK150" s="250"/>
      <c r="CL150" s="250"/>
      <c r="CM150" s="250"/>
      <c r="CN150" s="250"/>
      <c r="CO150" s="250"/>
      <c r="CP150" s="250"/>
      <c r="CQ150" s="250"/>
      <c r="CR150" s="250"/>
      <c r="CS150" s="250"/>
      <c r="CT150" s="250"/>
      <c r="CU150" s="250"/>
      <c r="CV150" s="250"/>
      <c r="CW150" s="250"/>
      <c r="CX150" s="250"/>
      <c r="CY150" s="250"/>
      <c r="CZ150" s="250"/>
    </row>
    <row r="151" spans="1:104" s="293" customFormat="1" ht="15" customHeight="1">
      <c r="A151" s="356">
        <v>2008</v>
      </c>
      <c r="B151" s="398">
        <f t="shared" si="22"/>
        <v>37.5</v>
      </c>
      <c r="C151" s="384"/>
      <c r="D151" s="356">
        <v>2008</v>
      </c>
      <c r="E151" s="424">
        <v>50</v>
      </c>
      <c r="F151" s="384"/>
      <c r="G151" s="356">
        <v>2008</v>
      </c>
      <c r="H151" s="355">
        <f t="shared" si="23"/>
        <v>25</v>
      </c>
      <c r="I151" s="384"/>
      <c r="J151" s="356">
        <v>2008</v>
      </c>
      <c r="K151" s="260">
        <v>100</v>
      </c>
      <c r="L151" s="384"/>
      <c r="M151" s="356">
        <v>2008</v>
      </c>
      <c r="N151" s="384">
        <v>0</v>
      </c>
      <c r="O151" s="384"/>
      <c r="P151" s="356">
        <v>2008</v>
      </c>
      <c r="Q151" s="384">
        <v>0</v>
      </c>
      <c r="R151" s="384"/>
      <c r="S151" s="356">
        <v>2008</v>
      </c>
      <c r="T151" s="384">
        <v>0</v>
      </c>
      <c r="U151" s="384"/>
      <c r="V151" s="356">
        <v>2008</v>
      </c>
      <c r="W151" s="384">
        <v>75</v>
      </c>
      <c r="X151" s="384"/>
      <c r="Y151" s="356">
        <v>2008</v>
      </c>
      <c r="Z151" s="384">
        <v>0</v>
      </c>
      <c r="AA151" s="384"/>
      <c r="AB151" s="356">
        <v>2008</v>
      </c>
      <c r="AC151" s="384">
        <v>0</v>
      </c>
      <c r="AD151" s="384"/>
      <c r="AE151" s="356">
        <v>2008</v>
      </c>
      <c r="AF151" s="384">
        <v>0</v>
      </c>
      <c r="AG151" s="384"/>
      <c r="AH151" s="250"/>
      <c r="AI151" s="250"/>
      <c r="AJ151" s="250"/>
      <c r="AK151" s="250"/>
      <c r="AL151" s="250"/>
      <c r="AM151" s="250"/>
      <c r="AN151" s="250"/>
      <c r="AO151" s="250"/>
      <c r="AP151" s="250"/>
      <c r="AQ151" s="250"/>
      <c r="AR151" s="250"/>
      <c r="AS151" s="250"/>
      <c r="AT151" s="250"/>
      <c r="AU151" s="250"/>
      <c r="AV151" s="250"/>
      <c r="AW151" s="250"/>
      <c r="AX151" s="250"/>
      <c r="AY151" s="250"/>
      <c r="AZ151" s="250"/>
      <c r="BA151" s="250"/>
      <c r="BB151" s="250"/>
      <c r="BC151" s="250"/>
      <c r="BD151" s="250"/>
      <c r="BE151" s="250"/>
      <c r="BF151" s="250"/>
      <c r="BG151" s="250"/>
      <c r="BH151" s="250"/>
      <c r="BI151" s="250"/>
      <c r="BJ151" s="250"/>
      <c r="BK151" s="250"/>
      <c r="BL151" s="250"/>
      <c r="BM151" s="250"/>
      <c r="BN151" s="250"/>
      <c r="BO151" s="250"/>
      <c r="BP151" s="250"/>
      <c r="BQ151" s="250"/>
      <c r="BR151" s="250"/>
      <c r="BS151" s="250"/>
      <c r="BT151" s="250"/>
      <c r="BU151" s="250"/>
      <c r="BV151" s="250"/>
      <c r="BW151" s="250"/>
      <c r="BX151" s="250"/>
      <c r="BY151" s="250"/>
      <c r="BZ151" s="250"/>
      <c r="CA151" s="250"/>
      <c r="CB151" s="250"/>
      <c r="CC151" s="250"/>
      <c r="CD151" s="250"/>
      <c r="CE151" s="250"/>
      <c r="CF151" s="250"/>
      <c r="CG151" s="250"/>
      <c r="CH151" s="250"/>
      <c r="CI151" s="250"/>
      <c r="CJ151" s="250"/>
      <c r="CK151" s="250"/>
      <c r="CL151" s="250"/>
      <c r="CM151" s="250"/>
      <c r="CN151" s="250"/>
      <c r="CO151" s="250"/>
      <c r="CP151" s="250"/>
      <c r="CQ151" s="250"/>
      <c r="CR151" s="250"/>
      <c r="CS151" s="250"/>
      <c r="CT151" s="250"/>
      <c r="CU151" s="250"/>
      <c r="CV151" s="250"/>
      <c r="CW151" s="250"/>
      <c r="CX151" s="250"/>
      <c r="CY151" s="250"/>
      <c r="CZ151" s="250"/>
    </row>
    <row r="152" spans="1:104" s="293" customFormat="1" ht="15" customHeight="1">
      <c r="A152" s="356">
        <v>2009</v>
      </c>
      <c r="B152" s="398">
        <f t="shared" si="22"/>
        <v>64.208333333333329</v>
      </c>
      <c r="C152" s="384"/>
      <c r="D152" s="356">
        <v>2009</v>
      </c>
      <c r="E152" s="424">
        <v>50</v>
      </c>
      <c r="F152" s="384" t="s">
        <v>672</v>
      </c>
      <c r="G152" s="356">
        <v>2009</v>
      </c>
      <c r="H152" s="355">
        <f t="shared" si="23"/>
        <v>62.5</v>
      </c>
      <c r="I152" s="384"/>
      <c r="J152" s="356">
        <v>2009</v>
      </c>
      <c r="K152" s="260">
        <v>100</v>
      </c>
      <c r="L152" s="384"/>
      <c r="M152" s="356">
        <v>2009</v>
      </c>
      <c r="N152" s="260">
        <v>50</v>
      </c>
      <c r="O152" s="384" t="s">
        <v>671</v>
      </c>
      <c r="P152" s="356">
        <v>2009</v>
      </c>
      <c r="Q152" s="260">
        <v>50</v>
      </c>
      <c r="R152" s="384" t="s">
        <v>670</v>
      </c>
      <c r="S152" s="356">
        <v>2009</v>
      </c>
      <c r="T152" s="260">
        <v>50</v>
      </c>
      <c r="U152" s="384" t="s">
        <v>669</v>
      </c>
      <c r="V152" s="356">
        <v>2009</v>
      </c>
      <c r="W152" s="423">
        <v>100</v>
      </c>
      <c r="X152" s="429" t="s">
        <v>5215</v>
      </c>
      <c r="Y152" s="356">
        <v>2009</v>
      </c>
      <c r="Z152" s="384">
        <v>50</v>
      </c>
      <c r="AA152" s="384" t="s">
        <v>668</v>
      </c>
      <c r="AB152" s="356">
        <v>2009</v>
      </c>
      <c r="AC152" s="384">
        <v>33</v>
      </c>
      <c r="AD152" s="384" t="s">
        <v>5218</v>
      </c>
      <c r="AE152" s="356">
        <v>2009</v>
      </c>
      <c r="AF152" s="424">
        <v>50</v>
      </c>
      <c r="AG152" s="384" t="s">
        <v>667</v>
      </c>
      <c r="AH152" s="250"/>
      <c r="AI152" s="250"/>
      <c r="AJ152" s="250"/>
      <c r="AK152" s="250"/>
      <c r="AL152" s="250"/>
      <c r="AM152" s="250"/>
      <c r="AN152" s="250"/>
      <c r="AO152" s="250"/>
      <c r="AP152" s="250"/>
      <c r="AQ152" s="250"/>
      <c r="AR152" s="250"/>
      <c r="AS152" s="250"/>
      <c r="AT152" s="250"/>
      <c r="AU152" s="250"/>
      <c r="AV152" s="250"/>
      <c r="AW152" s="250"/>
      <c r="AX152" s="250"/>
      <c r="AY152" s="250"/>
      <c r="AZ152" s="250"/>
      <c r="BA152" s="250"/>
      <c r="BB152" s="250"/>
      <c r="BC152" s="250"/>
      <c r="BD152" s="250"/>
      <c r="BE152" s="250"/>
      <c r="BF152" s="250"/>
      <c r="BG152" s="250"/>
      <c r="BH152" s="250"/>
      <c r="BI152" s="250"/>
      <c r="BJ152" s="250"/>
      <c r="BK152" s="250"/>
      <c r="BL152" s="250"/>
      <c r="BM152" s="250"/>
      <c r="BN152" s="250"/>
      <c r="BO152" s="250"/>
      <c r="BP152" s="250"/>
      <c r="BQ152" s="250"/>
      <c r="BR152" s="250"/>
      <c r="BS152" s="250"/>
      <c r="BT152" s="250"/>
      <c r="BU152" s="250"/>
      <c r="BV152" s="250"/>
      <c r="BW152" s="250"/>
      <c r="BX152" s="250"/>
      <c r="BY152" s="250"/>
      <c r="BZ152" s="250"/>
      <c r="CA152" s="250"/>
      <c r="CB152" s="250"/>
      <c r="CC152" s="250"/>
      <c r="CD152" s="250"/>
      <c r="CE152" s="250"/>
      <c r="CF152" s="250"/>
      <c r="CG152" s="250"/>
      <c r="CH152" s="250"/>
      <c r="CI152" s="250"/>
      <c r="CJ152" s="250"/>
      <c r="CK152" s="250"/>
      <c r="CL152" s="250"/>
      <c r="CM152" s="250"/>
      <c r="CN152" s="250"/>
      <c r="CO152" s="250"/>
      <c r="CP152" s="250"/>
      <c r="CQ152" s="250"/>
      <c r="CR152" s="250"/>
      <c r="CS152" s="250"/>
      <c r="CT152" s="250"/>
      <c r="CU152" s="250"/>
      <c r="CV152" s="250"/>
      <c r="CW152" s="250"/>
      <c r="CX152" s="250"/>
      <c r="CY152" s="250"/>
      <c r="CZ152" s="250"/>
    </row>
    <row r="153" spans="1:104" s="293" customFormat="1" ht="15" customHeight="1">
      <c r="A153" s="356">
        <v>2010</v>
      </c>
      <c r="B153" s="398">
        <f t="shared" si="22"/>
        <v>64.208333333333329</v>
      </c>
      <c r="C153" s="384"/>
      <c r="D153" s="356">
        <v>2010</v>
      </c>
      <c r="E153" s="424">
        <v>50</v>
      </c>
      <c r="F153" s="384"/>
      <c r="G153" s="356">
        <v>2010</v>
      </c>
      <c r="H153" s="355">
        <f t="shared" si="23"/>
        <v>62.5</v>
      </c>
      <c r="I153" s="384"/>
      <c r="J153" s="356">
        <v>2010</v>
      </c>
      <c r="K153" s="260">
        <v>100</v>
      </c>
      <c r="L153" s="384"/>
      <c r="M153" s="356">
        <v>2010</v>
      </c>
      <c r="N153" s="260">
        <v>50</v>
      </c>
      <c r="O153" s="384"/>
      <c r="P153" s="356">
        <v>2010</v>
      </c>
      <c r="Q153" s="260">
        <v>50</v>
      </c>
      <c r="R153" s="384"/>
      <c r="S153" s="356">
        <v>2010</v>
      </c>
      <c r="T153" s="260">
        <v>50</v>
      </c>
      <c r="U153" s="384"/>
      <c r="V153" s="356">
        <v>2010</v>
      </c>
      <c r="W153" s="423">
        <v>100</v>
      </c>
      <c r="X153" s="384"/>
      <c r="Y153" s="356">
        <v>2010</v>
      </c>
      <c r="Z153" s="384">
        <v>50</v>
      </c>
      <c r="AA153" s="384"/>
      <c r="AB153" s="356">
        <v>2010</v>
      </c>
      <c r="AC153" s="384">
        <v>33</v>
      </c>
      <c r="AD153" s="384"/>
      <c r="AE153" s="356">
        <v>2010</v>
      </c>
      <c r="AF153" s="424">
        <v>50</v>
      </c>
      <c r="AG153" s="384"/>
      <c r="AH153" s="250"/>
      <c r="AI153" s="250"/>
      <c r="AJ153" s="250"/>
      <c r="AK153" s="250"/>
      <c r="AL153" s="250"/>
      <c r="AM153" s="250"/>
      <c r="AN153" s="250"/>
      <c r="AO153" s="250"/>
      <c r="AP153" s="250"/>
      <c r="AQ153" s="250"/>
      <c r="AR153" s="250"/>
      <c r="AS153" s="250"/>
      <c r="AT153" s="250"/>
      <c r="AU153" s="250"/>
      <c r="AV153" s="250"/>
      <c r="AW153" s="250"/>
      <c r="AX153" s="250"/>
      <c r="AY153" s="250"/>
      <c r="AZ153" s="250"/>
      <c r="BA153" s="250"/>
      <c r="BB153" s="250"/>
      <c r="BC153" s="250"/>
      <c r="BD153" s="250"/>
      <c r="BE153" s="250"/>
      <c r="BF153" s="250"/>
      <c r="BG153" s="250"/>
      <c r="BH153" s="250"/>
      <c r="BI153" s="250"/>
      <c r="BJ153" s="250"/>
      <c r="BK153" s="250"/>
      <c r="BL153" s="250"/>
      <c r="BM153" s="250"/>
      <c r="BN153" s="250"/>
      <c r="BO153" s="250"/>
      <c r="BP153" s="250"/>
      <c r="BQ153" s="250"/>
      <c r="BR153" s="250"/>
      <c r="BS153" s="250"/>
      <c r="BT153" s="250"/>
      <c r="BU153" s="250"/>
      <c r="BV153" s="250"/>
      <c r="BW153" s="250"/>
      <c r="BX153" s="250"/>
      <c r="BY153" s="250"/>
      <c r="BZ153" s="250"/>
      <c r="CA153" s="250"/>
      <c r="CB153" s="250"/>
      <c r="CC153" s="250"/>
      <c r="CD153" s="250"/>
      <c r="CE153" s="250"/>
      <c r="CF153" s="250"/>
      <c r="CG153" s="250"/>
      <c r="CH153" s="250"/>
      <c r="CI153" s="250"/>
      <c r="CJ153" s="250"/>
      <c r="CK153" s="250"/>
      <c r="CL153" s="250"/>
      <c r="CM153" s="250"/>
      <c r="CN153" s="250"/>
      <c r="CO153" s="250"/>
      <c r="CP153" s="250"/>
      <c r="CQ153" s="250"/>
      <c r="CR153" s="250"/>
      <c r="CS153" s="250"/>
      <c r="CT153" s="250"/>
      <c r="CU153" s="250"/>
      <c r="CV153" s="250"/>
      <c r="CW153" s="250"/>
      <c r="CX153" s="250"/>
      <c r="CY153" s="250"/>
      <c r="CZ153" s="250"/>
    </row>
    <row r="154" spans="1:104" s="293" customFormat="1" ht="15" customHeight="1">
      <c r="A154" s="356">
        <v>2011</v>
      </c>
      <c r="B154" s="398">
        <f t="shared" si="22"/>
        <v>64.208333333333329</v>
      </c>
      <c r="C154" s="384"/>
      <c r="D154" s="356">
        <v>2011</v>
      </c>
      <c r="E154" s="424">
        <v>50</v>
      </c>
      <c r="F154" s="384"/>
      <c r="G154" s="356">
        <v>2011</v>
      </c>
      <c r="H154" s="355">
        <f t="shared" si="23"/>
        <v>62.5</v>
      </c>
      <c r="I154" s="384"/>
      <c r="J154" s="356">
        <v>2011</v>
      </c>
      <c r="K154" s="260">
        <v>100</v>
      </c>
      <c r="L154" s="384"/>
      <c r="M154" s="356">
        <v>2011</v>
      </c>
      <c r="N154" s="260">
        <v>50</v>
      </c>
      <c r="O154" s="384"/>
      <c r="P154" s="356">
        <v>2011</v>
      </c>
      <c r="Q154" s="260">
        <v>50</v>
      </c>
      <c r="R154" s="384"/>
      <c r="S154" s="356">
        <v>2011</v>
      </c>
      <c r="T154" s="260">
        <v>50</v>
      </c>
      <c r="U154" s="384"/>
      <c r="V154" s="356">
        <v>2011</v>
      </c>
      <c r="W154" s="423">
        <v>100</v>
      </c>
      <c r="X154" s="384"/>
      <c r="Y154" s="356">
        <v>2011</v>
      </c>
      <c r="Z154" s="384">
        <v>50</v>
      </c>
      <c r="AA154" s="384"/>
      <c r="AB154" s="356">
        <v>2011</v>
      </c>
      <c r="AC154" s="384">
        <v>33</v>
      </c>
      <c r="AD154" s="384"/>
      <c r="AE154" s="356">
        <v>2011</v>
      </c>
      <c r="AF154" s="424">
        <v>50</v>
      </c>
      <c r="AG154" s="384"/>
      <c r="AH154" s="250"/>
      <c r="AI154" s="250"/>
      <c r="AJ154" s="250"/>
      <c r="AK154" s="250"/>
      <c r="AL154" s="250"/>
      <c r="AM154" s="250"/>
      <c r="AN154" s="250"/>
      <c r="AO154" s="250"/>
      <c r="AP154" s="250"/>
      <c r="AQ154" s="250"/>
      <c r="AR154" s="250"/>
      <c r="AS154" s="250"/>
      <c r="AT154" s="250"/>
      <c r="AU154" s="250"/>
      <c r="AV154" s="250"/>
      <c r="AW154" s="250"/>
      <c r="AX154" s="250"/>
      <c r="AY154" s="250"/>
      <c r="AZ154" s="250"/>
      <c r="BA154" s="250"/>
      <c r="BB154" s="250"/>
      <c r="BC154" s="250"/>
      <c r="BD154" s="250"/>
      <c r="BE154" s="250"/>
      <c r="BF154" s="250"/>
      <c r="BG154" s="250"/>
      <c r="BH154" s="250"/>
      <c r="BI154" s="250"/>
      <c r="BJ154" s="250"/>
      <c r="BK154" s="250"/>
      <c r="BL154" s="250"/>
      <c r="BM154" s="250"/>
      <c r="BN154" s="250"/>
      <c r="BO154" s="250"/>
      <c r="BP154" s="250"/>
      <c r="BQ154" s="250"/>
      <c r="BR154" s="250"/>
      <c r="BS154" s="250"/>
      <c r="BT154" s="250"/>
      <c r="BU154" s="250"/>
      <c r="BV154" s="250"/>
      <c r="BW154" s="250"/>
      <c r="BX154" s="250"/>
      <c r="BY154" s="250"/>
      <c r="BZ154" s="250"/>
      <c r="CA154" s="250"/>
      <c r="CB154" s="250"/>
      <c r="CC154" s="250"/>
      <c r="CD154" s="250"/>
      <c r="CE154" s="250"/>
      <c r="CF154" s="250"/>
      <c r="CG154" s="250"/>
      <c r="CH154" s="250"/>
      <c r="CI154" s="250"/>
      <c r="CJ154" s="250"/>
      <c r="CK154" s="250"/>
      <c r="CL154" s="250"/>
      <c r="CM154" s="250"/>
      <c r="CN154" s="250"/>
      <c r="CO154" s="250"/>
      <c r="CP154" s="250"/>
      <c r="CQ154" s="250"/>
      <c r="CR154" s="250"/>
      <c r="CS154" s="250"/>
      <c r="CT154" s="250"/>
      <c r="CU154" s="250"/>
      <c r="CV154" s="250"/>
      <c r="CW154" s="250"/>
      <c r="CX154" s="250"/>
      <c r="CY154" s="250"/>
      <c r="CZ154" s="250"/>
    </row>
    <row r="155" spans="1:104" s="293" customFormat="1" ht="15" customHeight="1">
      <c r="A155" s="356">
        <v>2012</v>
      </c>
      <c r="B155" s="398">
        <f t="shared" si="22"/>
        <v>64.208333333333329</v>
      </c>
      <c r="C155" s="384"/>
      <c r="D155" s="356">
        <v>2012</v>
      </c>
      <c r="E155" s="424">
        <v>50</v>
      </c>
      <c r="F155" s="384"/>
      <c r="G155" s="356">
        <v>2012</v>
      </c>
      <c r="H155" s="355">
        <f t="shared" si="23"/>
        <v>62.5</v>
      </c>
      <c r="I155" s="384"/>
      <c r="J155" s="356">
        <v>2012</v>
      </c>
      <c r="K155" s="260">
        <v>100</v>
      </c>
      <c r="L155" s="384"/>
      <c r="M155" s="356">
        <v>2012</v>
      </c>
      <c r="N155" s="260">
        <v>50</v>
      </c>
      <c r="O155" s="384"/>
      <c r="P155" s="356">
        <v>2012</v>
      </c>
      <c r="Q155" s="260">
        <v>50</v>
      </c>
      <c r="R155" s="384"/>
      <c r="S155" s="356">
        <v>2012</v>
      </c>
      <c r="T155" s="260">
        <v>50</v>
      </c>
      <c r="U155" s="384"/>
      <c r="V155" s="356">
        <v>2012</v>
      </c>
      <c r="W155" s="423">
        <v>100</v>
      </c>
      <c r="X155" s="384"/>
      <c r="Y155" s="356">
        <v>2012</v>
      </c>
      <c r="Z155" s="384">
        <v>50</v>
      </c>
      <c r="AA155" s="384"/>
      <c r="AB155" s="356">
        <v>2012</v>
      </c>
      <c r="AC155" s="384">
        <v>33</v>
      </c>
      <c r="AD155" s="384"/>
      <c r="AE155" s="356">
        <v>2012</v>
      </c>
      <c r="AF155" s="424">
        <v>50</v>
      </c>
      <c r="AG155" s="384"/>
      <c r="AH155" s="250"/>
      <c r="AI155" s="250"/>
      <c r="AJ155" s="250"/>
      <c r="AK155" s="250"/>
      <c r="AL155" s="250"/>
      <c r="AM155" s="250"/>
      <c r="AN155" s="250"/>
      <c r="AO155" s="250"/>
      <c r="AP155" s="250"/>
      <c r="AQ155" s="250"/>
      <c r="AR155" s="250"/>
      <c r="AS155" s="250"/>
      <c r="AT155" s="250"/>
      <c r="AU155" s="250"/>
      <c r="AV155" s="250"/>
      <c r="AW155" s="250"/>
      <c r="AX155" s="250"/>
      <c r="AY155" s="250"/>
      <c r="AZ155" s="250"/>
      <c r="BA155" s="250"/>
      <c r="BB155" s="250"/>
      <c r="BC155" s="250"/>
      <c r="BD155" s="250"/>
      <c r="BE155" s="250"/>
      <c r="BF155" s="250"/>
      <c r="BG155" s="250"/>
      <c r="BH155" s="250"/>
      <c r="BI155" s="250"/>
      <c r="BJ155" s="250"/>
      <c r="BK155" s="250"/>
      <c r="BL155" s="250"/>
      <c r="BM155" s="250"/>
      <c r="BN155" s="250"/>
      <c r="BO155" s="250"/>
      <c r="BP155" s="250"/>
      <c r="BQ155" s="250"/>
      <c r="BR155" s="250"/>
      <c r="BS155" s="250"/>
      <c r="BT155" s="250"/>
      <c r="BU155" s="250"/>
      <c r="BV155" s="250"/>
      <c r="BW155" s="250"/>
      <c r="BX155" s="250"/>
      <c r="BY155" s="250"/>
      <c r="BZ155" s="250"/>
      <c r="CA155" s="250"/>
      <c r="CB155" s="250"/>
      <c r="CC155" s="250"/>
      <c r="CD155" s="250"/>
      <c r="CE155" s="250"/>
      <c r="CF155" s="250"/>
      <c r="CG155" s="250"/>
      <c r="CH155" s="250"/>
      <c r="CI155" s="250"/>
      <c r="CJ155" s="250"/>
      <c r="CK155" s="250"/>
      <c r="CL155" s="250"/>
      <c r="CM155" s="250"/>
      <c r="CN155" s="250"/>
      <c r="CO155" s="250"/>
      <c r="CP155" s="250"/>
      <c r="CQ155" s="250"/>
      <c r="CR155" s="250"/>
      <c r="CS155" s="250"/>
      <c r="CT155" s="250"/>
      <c r="CU155" s="250"/>
      <c r="CV155" s="250"/>
      <c r="CW155" s="250"/>
      <c r="CX155" s="250"/>
      <c r="CY155" s="250"/>
      <c r="CZ155" s="250"/>
    </row>
    <row r="156" spans="1:104" s="293" customFormat="1" ht="15" customHeight="1">
      <c r="A156" s="356">
        <v>2013</v>
      </c>
      <c r="B156" s="398">
        <f t="shared" si="22"/>
        <v>64.208333333333329</v>
      </c>
      <c r="C156" s="384"/>
      <c r="D156" s="356">
        <v>2013</v>
      </c>
      <c r="E156" s="424">
        <v>50</v>
      </c>
      <c r="F156" s="384"/>
      <c r="G156" s="356">
        <v>2013</v>
      </c>
      <c r="H156" s="355">
        <f t="shared" si="23"/>
        <v>62.5</v>
      </c>
      <c r="I156" s="384"/>
      <c r="J156" s="356">
        <v>2013</v>
      </c>
      <c r="K156" s="260">
        <v>100</v>
      </c>
      <c r="L156" s="384"/>
      <c r="M156" s="356">
        <v>2013</v>
      </c>
      <c r="N156" s="260">
        <v>50</v>
      </c>
      <c r="O156" s="384"/>
      <c r="P156" s="356">
        <v>2013</v>
      </c>
      <c r="Q156" s="260">
        <v>50</v>
      </c>
      <c r="R156" s="384"/>
      <c r="S156" s="356">
        <v>2013</v>
      </c>
      <c r="T156" s="260">
        <v>50</v>
      </c>
      <c r="U156" s="384"/>
      <c r="V156" s="356">
        <v>2013</v>
      </c>
      <c r="W156" s="423">
        <v>100</v>
      </c>
      <c r="X156" s="384"/>
      <c r="Y156" s="356">
        <v>2013</v>
      </c>
      <c r="Z156" s="384">
        <v>50</v>
      </c>
      <c r="AA156" s="384"/>
      <c r="AB156" s="356">
        <v>2013</v>
      </c>
      <c r="AC156" s="384">
        <v>33</v>
      </c>
      <c r="AD156" s="384"/>
      <c r="AE156" s="356">
        <v>2013</v>
      </c>
      <c r="AF156" s="424">
        <v>50</v>
      </c>
      <c r="AG156" s="384"/>
      <c r="AH156" s="250"/>
      <c r="AI156" s="250"/>
      <c r="AJ156" s="250"/>
      <c r="AK156" s="250"/>
      <c r="AL156" s="250"/>
      <c r="AM156" s="250"/>
      <c r="AN156" s="250"/>
      <c r="AO156" s="250"/>
      <c r="AP156" s="250"/>
      <c r="AQ156" s="250"/>
      <c r="AR156" s="250"/>
      <c r="AS156" s="250"/>
      <c r="AT156" s="250"/>
      <c r="AU156" s="250"/>
      <c r="AV156" s="250"/>
      <c r="AW156" s="250"/>
      <c r="AX156" s="250"/>
      <c r="AY156" s="250"/>
      <c r="AZ156" s="250"/>
      <c r="BA156" s="250"/>
      <c r="BB156" s="250"/>
      <c r="BC156" s="250"/>
      <c r="BD156" s="250"/>
      <c r="BE156" s="250"/>
      <c r="BF156" s="250"/>
      <c r="BG156" s="250"/>
      <c r="BH156" s="250"/>
      <c r="BI156" s="250"/>
      <c r="BJ156" s="250"/>
      <c r="BK156" s="250"/>
      <c r="BL156" s="250"/>
      <c r="BM156" s="250"/>
      <c r="BN156" s="250"/>
      <c r="BO156" s="250"/>
      <c r="BP156" s="250"/>
      <c r="BQ156" s="250"/>
      <c r="BR156" s="250"/>
      <c r="BS156" s="250"/>
      <c r="BT156" s="250"/>
      <c r="BU156" s="250"/>
      <c r="BV156" s="250"/>
      <c r="BW156" s="250"/>
      <c r="BX156" s="250"/>
      <c r="BY156" s="250"/>
      <c r="BZ156" s="250"/>
      <c r="CA156" s="250"/>
      <c r="CB156" s="250"/>
      <c r="CC156" s="250"/>
      <c r="CD156" s="250"/>
      <c r="CE156" s="250"/>
      <c r="CF156" s="250"/>
      <c r="CG156" s="250"/>
      <c r="CH156" s="250"/>
      <c r="CI156" s="250"/>
      <c r="CJ156" s="250"/>
      <c r="CK156" s="250"/>
      <c r="CL156" s="250"/>
      <c r="CM156" s="250"/>
      <c r="CN156" s="250"/>
      <c r="CO156" s="250"/>
      <c r="CP156" s="250"/>
      <c r="CQ156" s="250"/>
      <c r="CR156" s="250"/>
      <c r="CS156" s="250"/>
      <c r="CT156" s="250"/>
      <c r="CU156" s="250"/>
      <c r="CV156" s="250"/>
      <c r="CW156" s="250"/>
      <c r="CX156" s="250"/>
      <c r="CY156" s="250"/>
      <c r="CZ156" s="250"/>
    </row>
    <row r="157" spans="1:104" ht="15" customHeight="1">
      <c r="A157" s="254">
        <v>2014</v>
      </c>
      <c r="B157" s="230">
        <f t="shared" ref="B157:B162" si="24">AVERAGE(E157,H157, W157,((Z157+AC157+AF157)/3))</f>
        <v>64.208333333333329</v>
      </c>
      <c r="C157" s="6"/>
      <c r="D157" s="254">
        <v>2014</v>
      </c>
      <c r="E157" s="261">
        <v>50</v>
      </c>
      <c r="F157" s="263" t="s">
        <v>672</v>
      </c>
      <c r="G157" s="254">
        <v>2014</v>
      </c>
      <c r="H157" s="6">
        <f t="shared" ref="H157:H162" si="25">AVERAGE(K157,N157,Q157,T157)</f>
        <v>62.5</v>
      </c>
      <c r="I157" s="253"/>
      <c r="J157" s="254">
        <v>2014</v>
      </c>
      <c r="K157" s="260">
        <v>100</v>
      </c>
      <c r="L157" s="264" t="s">
        <v>2915</v>
      </c>
      <c r="M157" s="254">
        <v>2014</v>
      </c>
      <c r="N157" s="260">
        <v>50</v>
      </c>
      <c r="O157" s="263" t="s">
        <v>671</v>
      </c>
      <c r="P157" s="254">
        <v>2014</v>
      </c>
      <c r="Q157" s="260">
        <v>50</v>
      </c>
      <c r="R157" s="263" t="s">
        <v>670</v>
      </c>
      <c r="S157" s="254">
        <v>2014</v>
      </c>
      <c r="T157" s="260">
        <v>50</v>
      </c>
      <c r="U157" s="263" t="s">
        <v>669</v>
      </c>
      <c r="V157" s="254">
        <v>2014</v>
      </c>
      <c r="W157" s="6">
        <v>100</v>
      </c>
      <c r="X157" s="253" t="s">
        <v>4811</v>
      </c>
      <c r="Y157" s="356">
        <v>2014</v>
      </c>
      <c r="Z157" s="261">
        <v>50</v>
      </c>
      <c r="AA157" s="263" t="s">
        <v>668</v>
      </c>
      <c r="AB157" s="356">
        <v>2014</v>
      </c>
      <c r="AC157" s="260">
        <v>33</v>
      </c>
      <c r="AD157" s="262" t="s">
        <v>4810</v>
      </c>
      <c r="AE157" s="356">
        <v>2014</v>
      </c>
      <c r="AF157" s="261">
        <v>50</v>
      </c>
      <c r="AG157" s="1" t="s">
        <v>667</v>
      </c>
    </row>
    <row r="158" spans="1:104" ht="15" customHeight="1">
      <c r="A158" s="254">
        <v>2015</v>
      </c>
      <c r="B158" s="230">
        <f t="shared" si="24"/>
        <v>64.208333333333329</v>
      </c>
      <c r="C158" s="6"/>
      <c r="D158" s="254">
        <v>2015</v>
      </c>
      <c r="E158" s="6">
        <v>50</v>
      </c>
      <c r="F158" s="253"/>
      <c r="G158" s="254">
        <v>2015</v>
      </c>
      <c r="H158" s="6">
        <f t="shared" si="25"/>
        <v>62.5</v>
      </c>
      <c r="I158" s="253"/>
      <c r="J158" s="254">
        <v>2015</v>
      </c>
      <c r="K158" s="260">
        <v>100</v>
      </c>
      <c r="L158" s="253"/>
      <c r="M158" s="254">
        <v>2015</v>
      </c>
      <c r="N158" s="260">
        <v>50</v>
      </c>
      <c r="O158" s="253"/>
      <c r="P158" s="254">
        <v>2015</v>
      </c>
      <c r="Q158" s="260">
        <v>50</v>
      </c>
      <c r="R158" s="253"/>
      <c r="S158" s="254">
        <v>2015</v>
      </c>
      <c r="T158" s="260">
        <v>50</v>
      </c>
      <c r="U158" s="253"/>
      <c r="V158" s="254">
        <v>2015</v>
      </c>
      <c r="W158" s="6">
        <v>100</v>
      </c>
      <c r="X158" s="253"/>
      <c r="Y158" s="356">
        <v>2015</v>
      </c>
      <c r="Z158" s="261">
        <v>50</v>
      </c>
      <c r="AA158" s="253"/>
      <c r="AB158" s="356">
        <v>2015</v>
      </c>
      <c r="AC158" s="260">
        <v>33</v>
      </c>
      <c r="AD158" s="253"/>
      <c r="AE158" s="356">
        <v>2015</v>
      </c>
      <c r="AF158" s="6">
        <v>50</v>
      </c>
      <c r="AG158" s="4"/>
    </row>
    <row r="159" spans="1:104" ht="15" customHeight="1">
      <c r="A159" s="254">
        <v>2016</v>
      </c>
      <c r="B159" s="230">
        <f t="shared" si="24"/>
        <v>64.208333333333329</v>
      </c>
      <c r="C159" s="6"/>
      <c r="D159" s="254">
        <v>2016</v>
      </c>
      <c r="E159" s="6">
        <v>50</v>
      </c>
      <c r="F159" s="253"/>
      <c r="G159" s="254">
        <v>2016</v>
      </c>
      <c r="H159" s="6">
        <f t="shared" si="25"/>
        <v>62.5</v>
      </c>
      <c r="I159" s="253"/>
      <c r="J159" s="254">
        <v>2016</v>
      </c>
      <c r="K159" s="260">
        <v>100</v>
      </c>
      <c r="L159" s="253"/>
      <c r="M159" s="254">
        <v>2016</v>
      </c>
      <c r="N159" s="260">
        <v>50</v>
      </c>
      <c r="O159" s="253"/>
      <c r="P159" s="254">
        <v>2016</v>
      </c>
      <c r="Q159" s="260">
        <v>50</v>
      </c>
      <c r="R159" s="253"/>
      <c r="S159" s="254">
        <v>2016</v>
      </c>
      <c r="T159" s="260">
        <v>50</v>
      </c>
      <c r="U159" s="253"/>
      <c r="V159" s="254">
        <v>2016</v>
      </c>
      <c r="W159" s="6">
        <v>100</v>
      </c>
      <c r="X159" s="253"/>
      <c r="Y159" s="356">
        <v>2016</v>
      </c>
      <c r="Z159" s="261">
        <v>50</v>
      </c>
      <c r="AA159" s="253"/>
      <c r="AB159" s="356">
        <v>2016</v>
      </c>
      <c r="AC159" s="260">
        <v>33</v>
      </c>
      <c r="AD159" s="253"/>
      <c r="AE159" s="356">
        <v>2016</v>
      </c>
      <c r="AF159" s="6">
        <v>50</v>
      </c>
      <c r="AG159" s="4"/>
    </row>
    <row r="160" spans="1:104" ht="15" customHeight="1">
      <c r="A160" s="254">
        <v>2017</v>
      </c>
      <c r="B160" s="230">
        <f t="shared" si="24"/>
        <v>64.208333333333329</v>
      </c>
      <c r="C160" s="6"/>
      <c r="D160" s="254">
        <v>2017</v>
      </c>
      <c r="E160" s="6">
        <v>50</v>
      </c>
      <c r="F160" s="253"/>
      <c r="G160" s="254">
        <v>2017</v>
      </c>
      <c r="H160" s="6">
        <f t="shared" si="25"/>
        <v>62.5</v>
      </c>
      <c r="I160" s="253"/>
      <c r="J160" s="254">
        <v>2017</v>
      </c>
      <c r="K160" s="260">
        <v>100</v>
      </c>
      <c r="L160" s="253"/>
      <c r="M160" s="254">
        <v>2017</v>
      </c>
      <c r="N160" s="260">
        <v>50</v>
      </c>
      <c r="O160" s="253"/>
      <c r="P160" s="254">
        <v>2017</v>
      </c>
      <c r="Q160" s="260">
        <v>50</v>
      </c>
      <c r="R160" s="253"/>
      <c r="S160" s="254">
        <v>2017</v>
      </c>
      <c r="T160" s="260">
        <v>50</v>
      </c>
      <c r="U160" s="253"/>
      <c r="V160" s="254">
        <v>2017</v>
      </c>
      <c r="W160" s="6">
        <v>100</v>
      </c>
      <c r="X160" s="253"/>
      <c r="Y160" s="356">
        <v>2017</v>
      </c>
      <c r="Z160" s="261">
        <v>50</v>
      </c>
      <c r="AA160" s="253"/>
      <c r="AB160" s="356">
        <v>2017</v>
      </c>
      <c r="AC160" s="260">
        <v>33</v>
      </c>
      <c r="AD160" s="253"/>
      <c r="AE160" s="356">
        <v>2017</v>
      </c>
      <c r="AF160" s="6">
        <v>50</v>
      </c>
      <c r="AG160" s="4"/>
    </row>
    <row r="161" spans="1:39" ht="15" customHeight="1">
      <c r="A161" s="254">
        <v>2018</v>
      </c>
      <c r="B161" s="230">
        <f t="shared" si="24"/>
        <v>64.208333333333329</v>
      </c>
      <c r="C161" s="6"/>
      <c r="D161" s="254">
        <v>2018</v>
      </c>
      <c r="E161" s="6">
        <v>50</v>
      </c>
      <c r="F161" s="253" t="s">
        <v>666</v>
      </c>
      <c r="G161" s="254">
        <v>2018</v>
      </c>
      <c r="H161" s="6">
        <f t="shared" si="25"/>
        <v>62.5</v>
      </c>
      <c r="I161" s="253"/>
      <c r="J161" s="254">
        <v>2018</v>
      </c>
      <c r="K161" s="260">
        <v>100</v>
      </c>
      <c r="L161" s="253"/>
      <c r="M161" s="254">
        <v>2018</v>
      </c>
      <c r="N161" s="260">
        <v>50</v>
      </c>
      <c r="O161" s="253" t="s">
        <v>666</v>
      </c>
      <c r="P161" s="254">
        <v>2018</v>
      </c>
      <c r="Q161" s="260">
        <v>50</v>
      </c>
      <c r="R161" s="253" t="s">
        <v>666</v>
      </c>
      <c r="S161" s="254">
        <v>2018</v>
      </c>
      <c r="T161" s="260">
        <v>50</v>
      </c>
      <c r="U161" s="253" t="s">
        <v>666</v>
      </c>
      <c r="V161" s="254">
        <v>2018</v>
      </c>
      <c r="W161" s="6">
        <v>100</v>
      </c>
      <c r="X161" s="253"/>
      <c r="Y161" s="356">
        <v>2018</v>
      </c>
      <c r="Z161" s="6">
        <v>50</v>
      </c>
      <c r="AA161" s="253" t="s">
        <v>666</v>
      </c>
      <c r="AB161" s="356">
        <v>2018</v>
      </c>
      <c r="AC161" s="260">
        <v>33</v>
      </c>
      <c r="AD161" s="253"/>
      <c r="AE161" s="356">
        <v>2018</v>
      </c>
      <c r="AF161" s="6">
        <v>50</v>
      </c>
      <c r="AG161" s="4"/>
    </row>
    <row r="162" spans="1:39" ht="15" customHeight="1">
      <c r="A162" s="254">
        <v>2019</v>
      </c>
      <c r="B162" s="230">
        <f t="shared" si="24"/>
        <v>64.208333333333329</v>
      </c>
      <c r="C162" s="6"/>
      <c r="D162" s="254">
        <v>2019</v>
      </c>
      <c r="E162" s="6">
        <v>50</v>
      </c>
      <c r="F162" s="253"/>
      <c r="G162" s="254">
        <v>2019</v>
      </c>
      <c r="H162" s="6">
        <f t="shared" si="25"/>
        <v>62.5</v>
      </c>
      <c r="I162" s="253"/>
      <c r="J162" s="254">
        <v>2019</v>
      </c>
      <c r="K162" s="260">
        <v>100</v>
      </c>
      <c r="L162" s="253"/>
      <c r="M162" s="254">
        <v>2019</v>
      </c>
      <c r="N162" s="260">
        <v>50</v>
      </c>
      <c r="O162" s="253"/>
      <c r="P162" s="254">
        <v>2019</v>
      </c>
      <c r="Q162" s="260">
        <v>50</v>
      </c>
      <c r="R162" s="253"/>
      <c r="S162" s="254">
        <v>2019</v>
      </c>
      <c r="T162" s="260">
        <v>50</v>
      </c>
      <c r="U162" s="253"/>
      <c r="V162" s="254">
        <v>2019</v>
      </c>
      <c r="W162" s="6">
        <v>100</v>
      </c>
      <c r="X162" s="253"/>
      <c r="Y162" s="356">
        <v>2019</v>
      </c>
      <c r="Z162" s="6">
        <v>50</v>
      </c>
      <c r="AA162" s="253"/>
      <c r="AB162" s="356">
        <v>2019</v>
      </c>
      <c r="AC162" s="260">
        <v>33</v>
      </c>
      <c r="AD162" s="253"/>
      <c r="AE162" s="356">
        <v>2019</v>
      </c>
      <c r="AF162" s="6">
        <v>50</v>
      </c>
      <c r="AG162" s="4"/>
    </row>
    <row r="163" spans="1:39" ht="15" customHeight="1">
      <c r="AD163" s="259"/>
    </row>
    <row r="164" spans="1:39" ht="27.75" customHeight="1">
      <c r="A164" s="258" t="s">
        <v>114</v>
      </c>
      <c r="B164" s="702" t="s">
        <v>113</v>
      </c>
      <c r="C164" s="702"/>
      <c r="D164" s="702"/>
      <c r="E164" s="702"/>
      <c r="F164" s="702"/>
      <c r="G164" s="702"/>
      <c r="H164" s="702"/>
      <c r="I164" s="702"/>
      <c r="J164" s="702"/>
      <c r="K164" s="702"/>
      <c r="L164" s="702"/>
      <c r="M164" s="702"/>
      <c r="N164" s="702"/>
      <c r="O164" s="702"/>
      <c r="P164" s="702"/>
      <c r="Q164" s="702"/>
      <c r="R164" s="702"/>
      <c r="S164" s="702"/>
      <c r="T164" s="702"/>
      <c r="U164" s="702"/>
      <c r="V164" s="702"/>
      <c r="W164" s="702"/>
      <c r="X164" s="702"/>
      <c r="Y164" s="702"/>
      <c r="Z164" s="702"/>
      <c r="AA164" s="702"/>
      <c r="AB164" s="702"/>
      <c r="AC164" s="702"/>
      <c r="AD164" s="702"/>
      <c r="AE164" s="702"/>
      <c r="AF164" s="702"/>
      <c r="AG164" s="702"/>
      <c r="AH164" s="702"/>
      <c r="AI164" s="702"/>
      <c r="AJ164" s="702"/>
      <c r="AK164" s="702"/>
      <c r="AL164" s="702"/>
      <c r="AM164" s="702"/>
    </row>
    <row r="165" spans="1:39" ht="15" customHeight="1">
      <c r="A165" s="258" t="s">
        <v>106</v>
      </c>
      <c r="B165" s="700" t="s">
        <v>72</v>
      </c>
      <c r="C165" s="700"/>
      <c r="D165" s="258" t="s">
        <v>106</v>
      </c>
      <c r="E165" s="694" t="s">
        <v>112</v>
      </c>
      <c r="F165" s="694"/>
      <c r="G165" s="258" t="s">
        <v>106</v>
      </c>
      <c r="H165" s="694">
        <v>148</v>
      </c>
      <c r="I165" s="694"/>
      <c r="J165" s="258" t="s">
        <v>106</v>
      </c>
      <c r="K165" s="694" t="s">
        <v>111</v>
      </c>
      <c r="L165" s="694"/>
      <c r="M165" s="258" t="s">
        <v>106</v>
      </c>
      <c r="N165" s="694">
        <v>149</v>
      </c>
      <c r="O165" s="694"/>
      <c r="P165" s="258" t="s">
        <v>106</v>
      </c>
      <c r="Q165" s="694" t="s">
        <v>110</v>
      </c>
      <c r="R165" s="694"/>
      <c r="S165" s="258" t="s">
        <v>106</v>
      </c>
      <c r="T165" s="694">
        <v>150</v>
      </c>
      <c r="U165" s="694"/>
      <c r="V165" s="258" t="s">
        <v>106</v>
      </c>
      <c r="W165" s="694" t="s">
        <v>109</v>
      </c>
      <c r="X165" s="694"/>
      <c r="Y165" s="258" t="s">
        <v>106</v>
      </c>
      <c r="Z165" s="694" t="s">
        <v>108</v>
      </c>
      <c r="AA165" s="694"/>
      <c r="AB165" s="258" t="s">
        <v>106</v>
      </c>
      <c r="AC165" s="694" t="s">
        <v>107</v>
      </c>
      <c r="AD165" s="694"/>
      <c r="AE165" s="258" t="s">
        <v>106</v>
      </c>
      <c r="AF165" s="694">
        <v>159</v>
      </c>
      <c r="AG165" s="694"/>
      <c r="AH165" s="258" t="s">
        <v>106</v>
      </c>
      <c r="AI165" s="694">
        <v>163</v>
      </c>
      <c r="AJ165" s="694"/>
      <c r="AK165" s="258" t="s">
        <v>106</v>
      </c>
      <c r="AL165" s="694">
        <v>165</v>
      </c>
      <c r="AM165" s="694"/>
    </row>
    <row r="166" spans="1:39" ht="15" customHeight="1">
      <c r="A166" s="258" t="s">
        <v>105</v>
      </c>
      <c r="B166" s="254"/>
      <c r="C166" s="254"/>
      <c r="D166" s="258" t="s">
        <v>105</v>
      </c>
      <c r="E166" s="693"/>
      <c r="F166" s="693"/>
      <c r="G166" s="258" t="s">
        <v>105</v>
      </c>
      <c r="H166" s="693"/>
      <c r="I166" s="693"/>
      <c r="J166" s="258" t="s">
        <v>105</v>
      </c>
      <c r="K166" s="693"/>
      <c r="L166" s="693"/>
      <c r="M166" s="258" t="s">
        <v>105</v>
      </c>
      <c r="N166" s="693"/>
      <c r="O166" s="693"/>
      <c r="P166" s="258" t="s">
        <v>105</v>
      </c>
      <c r="Q166" s="693"/>
      <c r="R166" s="693"/>
      <c r="S166" s="258" t="s">
        <v>105</v>
      </c>
      <c r="T166" s="693"/>
      <c r="U166" s="693"/>
      <c r="V166" s="258" t="s">
        <v>105</v>
      </c>
      <c r="W166" s="693"/>
      <c r="X166" s="693"/>
      <c r="Y166" s="258" t="s">
        <v>105</v>
      </c>
      <c r="Z166" s="693"/>
      <c r="AA166" s="693"/>
      <c r="AB166" s="258" t="s">
        <v>105</v>
      </c>
      <c r="AC166" s="693"/>
      <c r="AD166" s="693"/>
      <c r="AE166" s="258" t="s">
        <v>105</v>
      </c>
      <c r="AF166" s="693"/>
      <c r="AG166" s="693"/>
      <c r="AH166" s="258" t="s">
        <v>105</v>
      </c>
      <c r="AI166" s="693"/>
      <c r="AJ166" s="693"/>
      <c r="AK166" s="258" t="s">
        <v>105</v>
      </c>
      <c r="AL166" s="693"/>
      <c r="AM166" s="693"/>
    </row>
    <row r="167" spans="1:39" ht="15" customHeight="1">
      <c r="A167" s="254" t="s">
        <v>92</v>
      </c>
      <c r="B167" s="698" t="s">
        <v>104</v>
      </c>
      <c r="C167" s="698"/>
      <c r="D167" s="254" t="s">
        <v>92</v>
      </c>
      <c r="E167" s="698" t="s">
        <v>103</v>
      </c>
      <c r="F167" s="698"/>
      <c r="G167" s="254" t="s">
        <v>92</v>
      </c>
      <c r="H167" s="698" t="s">
        <v>102</v>
      </c>
      <c r="I167" s="698"/>
      <c r="J167" s="254" t="s">
        <v>92</v>
      </c>
      <c r="K167" s="698" t="s">
        <v>101</v>
      </c>
      <c r="L167" s="698"/>
      <c r="M167" s="254" t="s">
        <v>92</v>
      </c>
      <c r="N167" s="698" t="s">
        <v>100</v>
      </c>
      <c r="O167" s="698"/>
      <c r="P167" s="254" t="s">
        <v>92</v>
      </c>
      <c r="Q167" s="698" t="s">
        <v>99</v>
      </c>
      <c r="R167" s="698"/>
      <c r="S167" s="254" t="s">
        <v>92</v>
      </c>
      <c r="T167" s="698" t="s">
        <v>98</v>
      </c>
      <c r="U167" s="698"/>
      <c r="V167" s="254" t="s">
        <v>92</v>
      </c>
      <c r="W167" s="698" t="s">
        <v>97</v>
      </c>
      <c r="X167" s="698"/>
      <c r="Y167" s="254" t="s">
        <v>92</v>
      </c>
      <c r="Z167" s="698" t="s">
        <v>96</v>
      </c>
      <c r="AA167" s="698"/>
      <c r="AB167" s="254" t="s">
        <v>92</v>
      </c>
      <c r="AC167" s="698" t="s">
        <v>95</v>
      </c>
      <c r="AD167" s="698"/>
      <c r="AE167" s="254" t="s">
        <v>92</v>
      </c>
      <c r="AF167" s="698" t="s">
        <v>94</v>
      </c>
      <c r="AG167" s="698"/>
      <c r="AH167" s="254" t="s">
        <v>92</v>
      </c>
      <c r="AI167" s="698" t="s">
        <v>93</v>
      </c>
      <c r="AJ167" s="698"/>
      <c r="AK167" s="254" t="s">
        <v>92</v>
      </c>
      <c r="AL167" s="698" t="s">
        <v>91</v>
      </c>
      <c r="AM167" s="698"/>
    </row>
    <row r="168" spans="1:39" ht="15" customHeight="1">
      <c r="A168" s="254" t="s">
        <v>81</v>
      </c>
      <c r="B168" s="698" t="s">
        <v>90</v>
      </c>
      <c r="C168" s="698"/>
      <c r="D168" s="254" t="s">
        <v>81</v>
      </c>
      <c r="E168" s="692" t="s">
        <v>89</v>
      </c>
      <c r="F168" s="692"/>
      <c r="G168" s="254" t="s">
        <v>81</v>
      </c>
      <c r="H168" s="692" t="s">
        <v>86</v>
      </c>
      <c r="I168" s="692"/>
      <c r="J168" s="254" t="s">
        <v>81</v>
      </c>
      <c r="K168" s="692" t="s">
        <v>88</v>
      </c>
      <c r="L168" s="692"/>
      <c r="M168" s="254" t="s">
        <v>81</v>
      </c>
      <c r="N168" s="692" t="s">
        <v>86</v>
      </c>
      <c r="O168" s="692"/>
      <c r="P168" s="254" t="s">
        <v>81</v>
      </c>
      <c r="Q168" s="692" t="s">
        <v>87</v>
      </c>
      <c r="R168" s="692"/>
      <c r="S168" s="254" t="s">
        <v>81</v>
      </c>
      <c r="T168" s="692" t="s">
        <v>86</v>
      </c>
      <c r="U168" s="692"/>
      <c r="V168" s="254" t="s">
        <v>81</v>
      </c>
      <c r="W168" s="695" t="s">
        <v>1576</v>
      </c>
      <c r="X168" s="695"/>
      <c r="Y168" s="254" t="s">
        <v>81</v>
      </c>
      <c r="Z168" s="695" t="s">
        <v>4107</v>
      </c>
      <c r="AA168" s="695"/>
      <c r="AB168" s="254" t="s">
        <v>81</v>
      </c>
      <c r="AC168" s="695" t="s">
        <v>84</v>
      </c>
      <c r="AD168" s="695"/>
      <c r="AE168" s="254" t="s">
        <v>81</v>
      </c>
      <c r="AF168" s="695" t="s">
        <v>83</v>
      </c>
      <c r="AG168" s="695"/>
      <c r="AH168" s="254" t="s">
        <v>81</v>
      </c>
      <c r="AI168" s="695" t="s">
        <v>82</v>
      </c>
      <c r="AJ168" s="695"/>
      <c r="AK168" s="254" t="s">
        <v>81</v>
      </c>
      <c r="AL168" s="695" t="s">
        <v>80</v>
      </c>
      <c r="AM168" s="695"/>
    </row>
    <row r="169" spans="1:39" ht="15" customHeight="1">
      <c r="A169" s="254" t="s">
        <v>78</v>
      </c>
      <c r="B169" s="695" t="s">
        <v>79</v>
      </c>
      <c r="C169" s="695"/>
      <c r="D169" s="254" t="s">
        <v>78</v>
      </c>
      <c r="E169" s="695" t="s">
        <v>4809</v>
      </c>
      <c r="F169" s="695"/>
      <c r="G169" s="254" t="s">
        <v>78</v>
      </c>
      <c r="H169" s="695" t="s">
        <v>4807</v>
      </c>
      <c r="I169" s="695"/>
      <c r="J169" s="254" t="s">
        <v>78</v>
      </c>
      <c r="K169" s="695" t="s">
        <v>4808</v>
      </c>
      <c r="L169" s="695"/>
      <c r="M169" s="254" t="s">
        <v>78</v>
      </c>
      <c r="N169" s="695" t="s">
        <v>4807</v>
      </c>
      <c r="O169" s="695"/>
      <c r="P169" s="254" t="s">
        <v>78</v>
      </c>
      <c r="Q169" s="695" t="s">
        <v>4808</v>
      </c>
      <c r="R169" s="695"/>
      <c r="S169" s="254" t="s">
        <v>78</v>
      </c>
      <c r="T169" s="695" t="s">
        <v>4807</v>
      </c>
      <c r="U169" s="695"/>
      <c r="V169" s="254" t="s">
        <v>78</v>
      </c>
      <c r="W169" s="695" t="s">
        <v>4806</v>
      </c>
      <c r="X169" s="695"/>
      <c r="Y169" s="254" t="s">
        <v>78</v>
      </c>
      <c r="Z169" s="695" t="s">
        <v>4806</v>
      </c>
      <c r="AA169" s="695"/>
      <c r="AB169" s="254" t="s">
        <v>78</v>
      </c>
      <c r="AC169" s="695" t="s">
        <v>4805</v>
      </c>
      <c r="AD169" s="695"/>
      <c r="AE169" s="254" t="s">
        <v>78</v>
      </c>
      <c r="AF169" s="695" t="s">
        <v>4804</v>
      </c>
      <c r="AG169" s="695"/>
      <c r="AH169" s="254" t="s">
        <v>78</v>
      </c>
      <c r="AI169" s="695" t="s">
        <v>4803</v>
      </c>
      <c r="AJ169" s="695"/>
      <c r="AK169" s="254" t="s">
        <v>78</v>
      </c>
      <c r="AL169" s="695" t="s">
        <v>281</v>
      </c>
      <c r="AM169" s="695"/>
    </row>
    <row r="170" spans="1:39" ht="15" customHeight="1">
      <c r="A170" s="254" t="s">
        <v>0</v>
      </c>
      <c r="B170" s="257" t="s">
        <v>77</v>
      </c>
      <c r="C170" s="257" t="s">
        <v>76</v>
      </c>
      <c r="D170" s="254" t="s">
        <v>75</v>
      </c>
      <c r="E170" s="257" t="s">
        <v>74</v>
      </c>
      <c r="F170" s="257" t="s">
        <v>73</v>
      </c>
      <c r="G170" s="254" t="s">
        <v>75</v>
      </c>
      <c r="H170" s="257" t="s">
        <v>74</v>
      </c>
      <c r="I170" s="257" t="s">
        <v>73</v>
      </c>
      <c r="J170" s="254" t="s">
        <v>75</v>
      </c>
      <c r="K170" s="257" t="s">
        <v>74</v>
      </c>
      <c r="L170" s="257" t="s">
        <v>73</v>
      </c>
      <c r="M170" s="254" t="s">
        <v>75</v>
      </c>
      <c r="N170" s="257" t="s">
        <v>74</v>
      </c>
      <c r="O170" s="257" t="s">
        <v>73</v>
      </c>
      <c r="P170" s="254" t="s">
        <v>75</v>
      </c>
      <c r="Q170" s="257" t="s">
        <v>74</v>
      </c>
      <c r="R170" s="257" t="s">
        <v>73</v>
      </c>
      <c r="S170" s="254" t="s">
        <v>75</v>
      </c>
      <c r="T170" s="257" t="s">
        <v>74</v>
      </c>
      <c r="U170" s="257" t="s">
        <v>73</v>
      </c>
      <c r="V170" s="254" t="s">
        <v>75</v>
      </c>
      <c r="W170" s="257" t="s">
        <v>74</v>
      </c>
      <c r="X170" s="257" t="s">
        <v>73</v>
      </c>
      <c r="Y170" s="254" t="s">
        <v>75</v>
      </c>
      <c r="Z170" s="257" t="s">
        <v>74</v>
      </c>
      <c r="AA170" s="257" t="s">
        <v>73</v>
      </c>
      <c r="AB170" s="254" t="s">
        <v>75</v>
      </c>
      <c r="AC170" s="257" t="s">
        <v>74</v>
      </c>
      <c r="AD170" s="257" t="s">
        <v>73</v>
      </c>
      <c r="AE170" s="254" t="s">
        <v>75</v>
      </c>
      <c r="AF170" s="257" t="s">
        <v>74</v>
      </c>
      <c r="AG170" s="257" t="s">
        <v>73</v>
      </c>
      <c r="AH170" s="254" t="s">
        <v>75</v>
      </c>
      <c r="AI170" s="257" t="s">
        <v>74</v>
      </c>
      <c r="AJ170" s="257" t="s">
        <v>73</v>
      </c>
      <c r="AK170" s="254" t="s">
        <v>75</v>
      </c>
      <c r="AL170" s="257" t="s">
        <v>74</v>
      </c>
      <c r="AM170" s="257" t="s">
        <v>73</v>
      </c>
    </row>
    <row r="171" spans="1:39" ht="15" customHeight="1">
      <c r="A171" s="254">
        <v>2014</v>
      </c>
      <c r="B171" s="230">
        <f>AVERAGE((E171+K171+Q171)/3+(H171+N171+T171)/3+W171+Z171+AC171+AF171+AI171+AL171)/8</f>
        <v>54.25</v>
      </c>
      <c r="C171" s="251"/>
      <c r="D171" s="254">
        <v>2014</v>
      </c>
      <c r="E171" s="229">
        <v>50</v>
      </c>
      <c r="F171" s="256" t="s">
        <v>2916</v>
      </c>
      <c r="G171" s="252">
        <v>2014</v>
      </c>
      <c r="H171" s="229">
        <v>50</v>
      </c>
      <c r="I171" s="253" t="s">
        <v>2917</v>
      </c>
      <c r="J171" s="252">
        <v>2014</v>
      </c>
      <c r="K171" s="229">
        <v>50</v>
      </c>
      <c r="L171" s="253" t="s">
        <v>2918</v>
      </c>
      <c r="M171" s="252">
        <v>2014</v>
      </c>
      <c r="N171" s="251">
        <v>100</v>
      </c>
      <c r="O171" s="253"/>
      <c r="P171" s="252">
        <v>2014</v>
      </c>
      <c r="Q171" s="229">
        <v>0</v>
      </c>
      <c r="R171" s="253" t="s">
        <v>2919</v>
      </c>
      <c r="S171" s="252">
        <v>2014</v>
      </c>
      <c r="T171" s="251">
        <v>50</v>
      </c>
      <c r="U171" s="253" t="s">
        <v>2917</v>
      </c>
      <c r="V171" s="252">
        <v>2014</v>
      </c>
      <c r="W171" s="251">
        <v>67</v>
      </c>
      <c r="X171" s="253">
        <v>0</v>
      </c>
      <c r="Y171" s="252">
        <v>2014</v>
      </c>
      <c r="Z171" s="251">
        <v>67</v>
      </c>
      <c r="AA171" s="253">
        <v>0</v>
      </c>
      <c r="AB171" s="252">
        <v>2014</v>
      </c>
      <c r="AC171" s="251">
        <v>50</v>
      </c>
      <c r="AD171" s="253" t="s">
        <v>2920</v>
      </c>
      <c r="AE171" s="252">
        <v>2014</v>
      </c>
      <c r="AF171" s="251">
        <v>50</v>
      </c>
      <c r="AG171" s="256" t="s">
        <v>2921</v>
      </c>
      <c r="AH171" s="252">
        <v>2014</v>
      </c>
      <c r="AI171" s="251">
        <v>100</v>
      </c>
      <c r="AJ171" s="253" t="s">
        <v>2922</v>
      </c>
      <c r="AK171" s="252">
        <v>2014</v>
      </c>
      <c r="AL171" s="251">
        <v>0</v>
      </c>
      <c r="AM171" s="4" t="s">
        <v>2923</v>
      </c>
    </row>
    <row r="172" spans="1:39" ht="15" customHeight="1">
      <c r="A172" s="254">
        <v>2015</v>
      </c>
      <c r="B172" s="230"/>
      <c r="C172" s="6"/>
      <c r="D172" s="254">
        <v>2015</v>
      </c>
      <c r="E172" s="6"/>
      <c r="F172" s="4"/>
      <c r="G172" s="254">
        <v>2015</v>
      </c>
      <c r="H172" s="255"/>
      <c r="I172" s="1"/>
      <c r="J172" s="254">
        <v>2015</v>
      </c>
      <c r="K172" s="6"/>
      <c r="L172" s="4"/>
      <c r="M172" s="254">
        <v>2015</v>
      </c>
      <c r="N172" s="6"/>
      <c r="O172" s="4"/>
      <c r="P172" s="254">
        <v>2015</v>
      </c>
      <c r="Q172" s="6"/>
      <c r="R172" s="4"/>
      <c r="S172" s="254">
        <v>2015</v>
      </c>
      <c r="T172" s="255"/>
      <c r="U172" s="1"/>
      <c r="V172" s="254">
        <v>2015</v>
      </c>
      <c r="W172" s="6"/>
      <c r="X172" s="4"/>
      <c r="Y172" s="254">
        <v>2015</v>
      </c>
      <c r="Z172" s="6"/>
      <c r="AA172" s="4"/>
      <c r="AB172" s="254">
        <v>2015</v>
      </c>
      <c r="AC172" s="6"/>
      <c r="AD172" s="4"/>
      <c r="AE172" s="254">
        <v>2015</v>
      </c>
      <c r="AF172" s="6"/>
      <c r="AG172" s="4"/>
      <c r="AH172" s="254">
        <v>2015</v>
      </c>
      <c r="AI172" s="6"/>
      <c r="AJ172" s="4"/>
      <c r="AK172" s="254">
        <v>2015</v>
      </c>
      <c r="AL172" s="6"/>
      <c r="AM172" s="4"/>
    </row>
    <row r="173" spans="1:39" ht="15" customHeight="1">
      <c r="A173" s="254">
        <v>2016</v>
      </c>
      <c r="B173" s="230"/>
      <c r="C173" s="6"/>
      <c r="D173" s="254">
        <v>2016</v>
      </c>
      <c r="E173" s="6"/>
      <c r="F173" s="4"/>
      <c r="G173" s="254">
        <v>2016</v>
      </c>
      <c r="H173" s="255"/>
      <c r="I173" s="1"/>
      <c r="J173" s="254">
        <v>2016</v>
      </c>
      <c r="K173" s="6"/>
      <c r="L173" s="4"/>
      <c r="M173" s="254">
        <v>2016</v>
      </c>
      <c r="N173" s="6"/>
      <c r="O173" s="4"/>
      <c r="P173" s="254">
        <v>2016</v>
      </c>
      <c r="Q173" s="6"/>
      <c r="R173" s="4"/>
      <c r="S173" s="254">
        <v>2016</v>
      </c>
      <c r="T173" s="255"/>
      <c r="U173" s="1"/>
      <c r="V173" s="254">
        <v>2016</v>
      </c>
      <c r="W173" s="6"/>
      <c r="X173" s="4"/>
      <c r="Y173" s="254">
        <v>2016</v>
      </c>
      <c r="Z173" s="6"/>
      <c r="AA173" s="4"/>
      <c r="AB173" s="254">
        <v>2016</v>
      </c>
      <c r="AC173" s="6"/>
      <c r="AD173" s="4"/>
      <c r="AE173" s="254">
        <v>2016</v>
      </c>
      <c r="AF173" s="6"/>
      <c r="AG173" s="4"/>
      <c r="AH173" s="254">
        <v>2016</v>
      </c>
      <c r="AI173" s="6"/>
      <c r="AJ173" s="4"/>
      <c r="AK173" s="254">
        <v>2016</v>
      </c>
      <c r="AL173" s="6"/>
      <c r="AM173" s="4"/>
    </row>
    <row r="174" spans="1:39" ht="15" customHeight="1">
      <c r="A174" s="254">
        <v>2017</v>
      </c>
      <c r="B174" s="230"/>
      <c r="C174" s="6"/>
      <c r="D174" s="254">
        <v>2017</v>
      </c>
      <c r="E174" s="6"/>
      <c r="F174" s="4"/>
      <c r="G174" s="254">
        <v>2017</v>
      </c>
      <c r="H174" s="255"/>
      <c r="I174" s="1"/>
      <c r="J174" s="254">
        <v>2017</v>
      </c>
      <c r="K174" s="6"/>
      <c r="L174" s="4"/>
      <c r="M174" s="254">
        <v>2017</v>
      </c>
      <c r="N174" s="6"/>
      <c r="O174" s="4"/>
      <c r="P174" s="254">
        <v>2017</v>
      </c>
      <c r="Q174" s="6"/>
      <c r="R174" s="4"/>
      <c r="S174" s="254">
        <v>2017</v>
      </c>
      <c r="T174" s="255"/>
      <c r="U174" s="1"/>
      <c r="V174" s="254">
        <v>2017</v>
      </c>
      <c r="W174" s="6"/>
      <c r="X174" s="4"/>
      <c r="Y174" s="254">
        <v>2017</v>
      </c>
      <c r="Z174" s="6"/>
      <c r="AA174" s="4"/>
      <c r="AB174" s="254">
        <v>2017</v>
      </c>
      <c r="AC174" s="6"/>
      <c r="AD174" s="4"/>
      <c r="AE174" s="254">
        <v>2017</v>
      </c>
      <c r="AF174" s="6"/>
      <c r="AG174" s="4"/>
      <c r="AH174" s="254">
        <v>2017</v>
      </c>
      <c r="AI174" s="6"/>
      <c r="AJ174" s="4"/>
      <c r="AK174" s="254">
        <v>2017</v>
      </c>
      <c r="AL174" s="6"/>
      <c r="AM174" s="4"/>
    </row>
    <row r="175" spans="1:39" ht="15" customHeight="1">
      <c r="A175" s="254">
        <v>2018</v>
      </c>
      <c r="B175" s="230"/>
      <c r="C175" s="6"/>
      <c r="D175" s="254">
        <v>2018</v>
      </c>
      <c r="E175" s="6"/>
      <c r="F175" s="4"/>
      <c r="G175" s="254">
        <v>2018</v>
      </c>
      <c r="H175" s="255"/>
      <c r="I175" s="1"/>
      <c r="J175" s="254">
        <v>2018</v>
      </c>
      <c r="K175" s="6"/>
      <c r="L175" s="4"/>
      <c r="M175" s="254">
        <v>2018</v>
      </c>
      <c r="N175" s="6"/>
      <c r="O175" s="4"/>
      <c r="P175" s="254">
        <v>2018</v>
      </c>
      <c r="Q175" s="6"/>
      <c r="R175" s="4"/>
      <c r="S175" s="254">
        <v>2018</v>
      </c>
      <c r="T175" s="255"/>
      <c r="U175" s="1"/>
      <c r="V175" s="254">
        <v>2018</v>
      </c>
      <c r="W175" s="6"/>
      <c r="X175" s="4"/>
      <c r="Y175" s="254">
        <v>2018</v>
      </c>
      <c r="Z175" s="6"/>
      <c r="AA175" s="4"/>
      <c r="AB175" s="254">
        <v>2018</v>
      </c>
      <c r="AC175" s="6"/>
      <c r="AD175" s="4"/>
      <c r="AE175" s="254">
        <v>2018</v>
      </c>
      <c r="AF175" s="6"/>
      <c r="AG175" s="4"/>
      <c r="AH175" s="254">
        <v>2018</v>
      </c>
      <c r="AI175" s="6"/>
      <c r="AJ175" s="4"/>
      <c r="AK175" s="254">
        <v>2018</v>
      </c>
      <c r="AL175" s="6"/>
      <c r="AM175" s="4"/>
    </row>
    <row r="176" spans="1:39" ht="15" customHeight="1">
      <c r="A176" s="254">
        <v>2019</v>
      </c>
      <c r="B176" s="230">
        <f>AVERAGE((E176+K176+Q176)/3+(H176+N176+T176)/3+W176+Z176+AC176+AF176+AI176+AL176)/8</f>
        <v>60.5</v>
      </c>
      <c r="C176" s="6"/>
      <c r="D176" s="254">
        <v>2019</v>
      </c>
      <c r="E176" s="251">
        <v>50</v>
      </c>
      <c r="F176" s="253" t="s">
        <v>2924</v>
      </c>
      <c r="G176" s="252">
        <v>2019</v>
      </c>
      <c r="H176" s="251">
        <v>50</v>
      </c>
      <c r="I176" s="253" t="s">
        <v>2925</v>
      </c>
      <c r="J176" s="252">
        <v>2019</v>
      </c>
      <c r="K176" s="251">
        <v>50</v>
      </c>
      <c r="L176" s="253" t="s">
        <v>2918</v>
      </c>
      <c r="M176" s="252">
        <v>2019</v>
      </c>
      <c r="N176" s="251">
        <v>100</v>
      </c>
      <c r="O176" s="253"/>
      <c r="P176" s="252">
        <v>2019</v>
      </c>
      <c r="Q176" s="251">
        <v>0</v>
      </c>
      <c r="R176" s="253" t="s">
        <v>2926</v>
      </c>
      <c r="S176" s="252">
        <v>2019</v>
      </c>
      <c r="T176" s="251">
        <v>50</v>
      </c>
      <c r="U176" s="253" t="s">
        <v>2927</v>
      </c>
      <c r="V176" s="252">
        <v>2019</v>
      </c>
      <c r="W176" s="251">
        <v>67</v>
      </c>
      <c r="X176" s="253" t="s">
        <v>2928</v>
      </c>
      <c r="Y176" s="252">
        <v>2019</v>
      </c>
      <c r="Z176" s="251">
        <v>67</v>
      </c>
      <c r="AA176" s="253" t="s">
        <v>2929</v>
      </c>
      <c r="AB176" s="252">
        <v>2019</v>
      </c>
      <c r="AC176" s="251">
        <v>50</v>
      </c>
      <c r="AD176" s="253" t="s">
        <v>2930</v>
      </c>
      <c r="AE176" s="252">
        <v>2019</v>
      </c>
      <c r="AF176" s="251">
        <v>100</v>
      </c>
      <c r="AG176" s="253" t="s">
        <v>2931</v>
      </c>
      <c r="AH176" s="252">
        <v>2019</v>
      </c>
      <c r="AI176" s="251">
        <v>100</v>
      </c>
      <c r="AJ176" s="253" t="s">
        <v>2932</v>
      </c>
      <c r="AK176" s="252">
        <v>2019</v>
      </c>
      <c r="AL176" s="251">
        <v>0</v>
      </c>
      <c r="AM176" s="4" t="s">
        <v>2923</v>
      </c>
    </row>
  </sheetData>
  <mergeCells count="410">
    <mergeCell ref="AF168:AG168"/>
    <mergeCell ref="AI168:AJ168"/>
    <mergeCell ref="AL168:AM168"/>
    <mergeCell ref="B169:C169"/>
    <mergeCell ref="E169:F169"/>
    <mergeCell ref="H169:I169"/>
    <mergeCell ref="K169:L169"/>
    <mergeCell ref="N169:O169"/>
    <mergeCell ref="Q169:R169"/>
    <mergeCell ref="B167:C167"/>
    <mergeCell ref="E167:F167"/>
    <mergeCell ref="H167:I167"/>
    <mergeCell ref="K167:L167"/>
    <mergeCell ref="N167:O167"/>
    <mergeCell ref="Q167:R167"/>
    <mergeCell ref="T167:U167"/>
    <mergeCell ref="AL169:AM169"/>
    <mergeCell ref="B168:C168"/>
    <mergeCell ref="E168:F168"/>
    <mergeCell ref="H168:I168"/>
    <mergeCell ref="K168:L168"/>
    <mergeCell ref="N168:O168"/>
    <mergeCell ref="Q168:R168"/>
    <mergeCell ref="T168:U168"/>
    <mergeCell ref="W168:X168"/>
    <mergeCell ref="Z168:AA168"/>
    <mergeCell ref="T169:U169"/>
    <mergeCell ref="W169:X169"/>
    <mergeCell ref="Z169:AA169"/>
    <mergeCell ref="AC169:AD169"/>
    <mergeCell ref="AF169:AG169"/>
    <mergeCell ref="AI169:AJ169"/>
    <mergeCell ref="AC168:AD168"/>
    <mergeCell ref="W167:X167"/>
    <mergeCell ref="Z167:AA167"/>
    <mergeCell ref="AC167:AD167"/>
    <mergeCell ref="AF167:AG167"/>
    <mergeCell ref="AI167:AJ167"/>
    <mergeCell ref="AL167:AM167"/>
    <mergeCell ref="AF166:AG166"/>
    <mergeCell ref="AI166:AJ166"/>
    <mergeCell ref="AL166:AM166"/>
    <mergeCell ref="W166:X166"/>
    <mergeCell ref="Z166:AA166"/>
    <mergeCell ref="AC166:AD166"/>
    <mergeCell ref="AF148:AG148"/>
    <mergeCell ref="B164:AM164"/>
    <mergeCell ref="B165:C165"/>
    <mergeCell ref="E165:F165"/>
    <mergeCell ref="H165:I165"/>
    <mergeCell ref="K165:L165"/>
    <mergeCell ref="N165:O165"/>
    <mergeCell ref="E166:F166"/>
    <mergeCell ref="H166:I166"/>
    <mergeCell ref="K166:L166"/>
    <mergeCell ref="N166:O166"/>
    <mergeCell ref="Q166:R166"/>
    <mergeCell ref="T166:U166"/>
    <mergeCell ref="AI165:AJ165"/>
    <mergeCell ref="AL165:AM165"/>
    <mergeCell ref="B148:C148"/>
    <mergeCell ref="E148:F148"/>
    <mergeCell ref="K148:L148"/>
    <mergeCell ref="N148:O148"/>
    <mergeCell ref="Q148:R148"/>
    <mergeCell ref="T148:U148"/>
    <mergeCell ref="W148:X148"/>
    <mergeCell ref="Z148:AA148"/>
    <mergeCell ref="Q165:R165"/>
    <mergeCell ref="T165:U165"/>
    <mergeCell ref="W165:X165"/>
    <mergeCell ref="Z165:AA165"/>
    <mergeCell ref="AC165:AD165"/>
    <mergeCell ref="AF165:AG165"/>
    <mergeCell ref="AC148:AD148"/>
    <mergeCell ref="AC146:AD146"/>
    <mergeCell ref="AF146:AG146"/>
    <mergeCell ref="B147:C147"/>
    <mergeCell ref="E147:F147"/>
    <mergeCell ref="K147:L147"/>
    <mergeCell ref="N147:O147"/>
    <mergeCell ref="Q147:R147"/>
    <mergeCell ref="T147:U147"/>
    <mergeCell ref="W147:X147"/>
    <mergeCell ref="Z147:AA147"/>
    <mergeCell ref="AC147:AD147"/>
    <mergeCell ref="AF147:AG147"/>
    <mergeCell ref="B146:C146"/>
    <mergeCell ref="E146:F146"/>
    <mergeCell ref="H146:I146"/>
    <mergeCell ref="K146:L146"/>
    <mergeCell ref="N146:O146"/>
    <mergeCell ref="Q146:R146"/>
    <mergeCell ref="T146:U146"/>
    <mergeCell ref="AC144:AD144"/>
    <mergeCell ref="AF144:AG144"/>
    <mergeCell ref="K145:L145"/>
    <mergeCell ref="N145:O145"/>
    <mergeCell ref="Q145:R145"/>
    <mergeCell ref="T145:U145"/>
    <mergeCell ref="W146:X146"/>
    <mergeCell ref="Z146:AA146"/>
    <mergeCell ref="Z125:AA125"/>
    <mergeCell ref="B144:C144"/>
    <mergeCell ref="E144:F144"/>
    <mergeCell ref="H144:I144"/>
    <mergeCell ref="W144:X144"/>
    <mergeCell ref="Z144:AA144"/>
    <mergeCell ref="W127:X127"/>
    <mergeCell ref="Z127:AA127"/>
    <mergeCell ref="B143:AG143"/>
    <mergeCell ref="B126:C126"/>
    <mergeCell ref="E126:F126"/>
    <mergeCell ref="H126:I126"/>
    <mergeCell ref="K126:L126"/>
    <mergeCell ref="N126:O126"/>
    <mergeCell ref="Q126:R126"/>
    <mergeCell ref="T126:U126"/>
    <mergeCell ref="E127:F127"/>
    <mergeCell ref="H127:I127"/>
    <mergeCell ref="K127:L127"/>
    <mergeCell ref="N127:O127"/>
    <mergeCell ref="Q127:R127"/>
    <mergeCell ref="T127:U127"/>
    <mergeCell ref="W126:X126"/>
    <mergeCell ref="Z126:AA126"/>
    <mergeCell ref="T124:U124"/>
    <mergeCell ref="B125:C125"/>
    <mergeCell ref="E125:F125"/>
    <mergeCell ref="H125:I125"/>
    <mergeCell ref="K125:L125"/>
    <mergeCell ref="N125:O125"/>
    <mergeCell ref="Q125:R125"/>
    <mergeCell ref="T125:U125"/>
    <mergeCell ref="W125:X125"/>
    <mergeCell ref="B124:C124"/>
    <mergeCell ref="E124:F124"/>
    <mergeCell ref="H106:I106"/>
    <mergeCell ref="K106:L106"/>
    <mergeCell ref="N106:O106"/>
    <mergeCell ref="Q106:R106"/>
    <mergeCell ref="T106:U106"/>
    <mergeCell ref="W106:X106"/>
    <mergeCell ref="W124:X124"/>
    <mergeCell ref="B105:C105"/>
    <mergeCell ref="E105:F105"/>
    <mergeCell ref="H105:I105"/>
    <mergeCell ref="K105:L105"/>
    <mergeCell ref="N105:O105"/>
    <mergeCell ref="Q105:R105"/>
    <mergeCell ref="T105:U105"/>
    <mergeCell ref="W105:X105"/>
    <mergeCell ref="E106:F106"/>
    <mergeCell ref="B122:AA122"/>
    <mergeCell ref="B123:C123"/>
    <mergeCell ref="E123:F123"/>
    <mergeCell ref="H123:I123"/>
    <mergeCell ref="K123:L123"/>
    <mergeCell ref="Z123:AA123"/>
    <mergeCell ref="N124:O124"/>
    <mergeCell ref="Q124:R124"/>
    <mergeCell ref="T102:U102"/>
    <mergeCell ref="W102:X102"/>
    <mergeCell ref="B104:C104"/>
    <mergeCell ref="E104:F104"/>
    <mergeCell ref="H104:I104"/>
    <mergeCell ref="K104:L104"/>
    <mergeCell ref="N104:O104"/>
    <mergeCell ref="Q104:R104"/>
    <mergeCell ref="T104:U104"/>
    <mergeCell ref="W104:X104"/>
    <mergeCell ref="B102:C102"/>
    <mergeCell ref="E102:F102"/>
    <mergeCell ref="H102:I102"/>
    <mergeCell ref="K102:L102"/>
    <mergeCell ref="N102:O102"/>
    <mergeCell ref="Q102:R102"/>
    <mergeCell ref="B103:C103"/>
    <mergeCell ref="E103:F103"/>
    <mergeCell ref="E85:F85"/>
    <mergeCell ref="H85:I85"/>
    <mergeCell ref="K85:L85"/>
    <mergeCell ref="N85:O85"/>
    <mergeCell ref="Q85:R85"/>
    <mergeCell ref="B80:R80"/>
    <mergeCell ref="E81:F81"/>
    <mergeCell ref="H81:I81"/>
    <mergeCell ref="K81:L81"/>
    <mergeCell ref="N81:O81"/>
    <mergeCell ref="B84:C84"/>
    <mergeCell ref="E84:F84"/>
    <mergeCell ref="H84:I84"/>
    <mergeCell ref="K84:L84"/>
    <mergeCell ref="N84:O84"/>
    <mergeCell ref="Q84:R84"/>
    <mergeCell ref="B83:C83"/>
    <mergeCell ref="E83:F83"/>
    <mergeCell ref="N83:O83"/>
    <mergeCell ref="Q83:R83"/>
    <mergeCell ref="Q81:R81"/>
    <mergeCell ref="E82:F82"/>
    <mergeCell ref="B82:C82"/>
    <mergeCell ref="B64:C64"/>
    <mergeCell ref="E64:F64"/>
    <mergeCell ref="H64:I64"/>
    <mergeCell ref="K64:L64"/>
    <mergeCell ref="N64:O64"/>
    <mergeCell ref="AF64:AG64"/>
    <mergeCell ref="AI64:AJ64"/>
    <mergeCell ref="AL64:AM64"/>
    <mergeCell ref="Q64:R64"/>
    <mergeCell ref="T64:U64"/>
    <mergeCell ref="W64:X64"/>
    <mergeCell ref="Z64:AA64"/>
    <mergeCell ref="AC64:AD64"/>
    <mergeCell ref="T63:U63"/>
    <mergeCell ref="W63:X63"/>
    <mergeCell ref="Z63:AA63"/>
    <mergeCell ref="AC63:AD63"/>
    <mergeCell ref="AF63:AG63"/>
    <mergeCell ref="AI63:AJ63"/>
    <mergeCell ref="B63:C63"/>
    <mergeCell ref="E63:F63"/>
    <mergeCell ref="H63:I63"/>
    <mergeCell ref="K63:L63"/>
    <mergeCell ref="N63:O63"/>
    <mergeCell ref="Q63:R63"/>
    <mergeCell ref="AL63:AM63"/>
    <mergeCell ref="AI60:AJ60"/>
    <mergeCell ref="AL60:AM60"/>
    <mergeCell ref="AC61:AD61"/>
    <mergeCell ref="AI61:AJ61"/>
    <mergeCell ref="AC62:AD62"/>
    <mergeCell ref="AF62:AG62"/>
    <mergeCell ref="AI62:AJ62"/>
    <mergeCell ref="AL62:AM62"/>
    <mergeCell ref="AL61:AM61"/>
    <mergeCell ref="B42:C42"/>
    <mergeCell ref="E42:F42"/>
    <mergeCell ref="H42:I42"/>
    <mergeCell ref="K42:L42"/>
    <mergeCell ref="N42:O42"/>
    <mergeCell ref="Q42:R42"/>
    <mergeCell ref="T62:U62"/>
    <mergeCell ref="B60:C60"/>
    <mergeCell ref="E60:F60"/>
    <mergeCell ref="H60:I60"/>
    <mergeCell ref="K60:L60"/>
    <mergeCell ref="N60:O60"/>
    <mergeCell ref="Q60:R60"/>
    <mergeCell ref="T60:U60"/>
    <mergeCell ref="B62:C62"/>
    <mergeCell ref="E62:F62"/>
    <mergeCell ref="H62:I62"/>
    <mergeCell ref="K62:L62"/>
    <mergeCell ref="N62:O62"/>
    <mergeCell ref="Q62:R62"/>
    <mergeCell ref="N61:O61"/>
    <mergeCell ref="Q61:R61"/>
    <mergeCell ref="T61:U61"/>
    <mergeCell ref="E43:F43"/>
    <mergeCell ref="N43:O43"/>
    <mergeCell ref="Q43:R43"/>
    <mergeCell ref="T43:U43"/>
    <mergeCell ref="B43:C43"/>
    <mergeCell ref="W62:X62"/>
    <mergeCell ref="Z62:AA62"/>
    <mergeCell ref="B59:AJ59"/>
    <mergeCell ref="AC60:AD60"/>
    <mergeCell ref="W61:X61"/>
    <mergeCell ref="AF60:AG60"/>
    <mergeCell ref="W60:X60"/>
    <mergeCell ref="Z60:AA60"/>
    <mergeCell ref="W43:X43"/>
    <mergeCell ref="Z43:AA43"/>
    <mergeCell ref="AI43:AJ43"/>
    <mergeCell ref="AX43:AY43"/>
    <mergeCell ref="AL42:AM42"/>
    <mergeCell ref="AO42:AP42"/>
    <mergeCell ref="AR42:AS42"/>
    <mergeCell ref="AU42:AV42"/>
    <mergeCell ref="AX42:AY42"/>
    <mergeCell ref="AU41:AV41"/>
    <mergeCell ref="AX41:AY41"/>
    <mergeCell ref="AO41:AP41"/>
    <mergeCell ref="AR41:AS41"/>
    <mergeCell ref="AL43:AM43"/>
    <mergeCell ref="AO43:AP43"/>
    <mergeCell ref="AR43:AS43"/>
    <mergeCell ref="AU43:AV43"/>
    <mergeCell ref="AX39:AY39"/>
    <mergeCell ref="AO39:AP39"/>
    <mergeCell ref="AO40:AP40"/>
    <mergeCell ref="AI42:AJ42"/>
    <mergeCell ref="AI41:AJ41"/>
    <mergeCell ref="AL41:AM41"/>
    <mergeCell ref="W42:X42"/>
    <mergeCell ref="E41:F41"/>
    <mergeCell ref="H41:I41"/>
    <mergeCell ref="K41:L41"/>
    <mergeCell ref="N41:O41"/>
    <mergeCell ref="AF41:AG41"/>
    <mergeCell ref="Q41:R41"/>
    <mergeCell ref="T41:U41"/>
    <mergeCell ref="W41:X41"/>
    <mergeCell ref="Z41:AA41"/>
    <mergeCell ref="AC41:AD41"/>
    <mergeCell ref="AL39:AM39"/>
    <mergeCell ref="AC40:AD40"/>
    <mergeCell ref="AF40:AG40"/>
    <mergeCell ref="AI40:AJ40"/>
    <mergeCell ref="AL40:AM40"/>
    <mergeCell ref="AR39:AS39"/>
    <mergeCell ref="Z42:AA42"/>
    <mergeCell ref="Z18:AA18"/>
    <mergeCell ref="E22:F22"/>
    <mergeCell ref="H22:I22"/>
    <mergeCell ref="K22:L22"/>
    <mergeCell ref="AC22:AD22"/>
    <mergeCell ref="N22:O22"/>
    <mergeCell ref="Q22:R22"/>
    <mergeCell ref="T22:U22"/>
    <mergeCell ref="W22:X22"/>
    <mergeCell ref="Z22:AA22"/>
    <mergeCell ref="AC20:AD20"/>
    <mergeCell ref="E21:F21"/>
    <mergeCell ref="H21:I21"/>
    <mergeCell ref="K21:L21"/>
    <mergeCell ref="N21:O21"/>
    <mergeCell ref="Q21:R21"/>
    <mergeCell ref="W20:X20"/>
    <mergeCell ref="Z20:AA20"/>
    <mergeCell ref="AC21:AD21"/>
    <mergeCell ref="E19:F19"/>
    <mergeCell ref="H19:I19"/>
    <mergeCell ref="K19:L19"/>
    <mergeCell ref="N19:O19"/>
    <mergeCell ref="Q19:R19"/>
    <mergeCell ref="A1:D1"/>
    <mergeCell ref="B101:X101"/>
    <mergeCell ref="B18:C18"/>
    <mergeCell ref="E18:F18"/>
    <mergeCell ref="H18:I18"/>
    <mergeCell ref="K18:L18"/>
    <mergeCell ref="T19:U19"/>
    <mergeCell ref="W19:X19"/>
    <mergeCell ref="T21:U21"/>
    <mergeCell ref="B21:C21"/>
    <mergeCell ref="B17:AD17"/>
    <mergeCell ref="B20:C20"/>
    <mergeCell ref="E20:F20"/>
    <mergeCell ref="H20:I20"/>
    <mergeCell ref="K20:L20"/>
    <mergeCell ref="N20:O20"/>
    <mergeCell ref="Q20:R20"/>
    <mergeCell ref="T20:U20"/>
    <mergeCell ref="Z19:AA19"/>
    <mergeCell ref="AC18:AD18"/>
    <mergeCell ref="N18:O18"/>
    <mergeCell ref="Q18:R18"/>
    <mergeCell ref="T18:U18"/>
    <mergeCell ref="W18:X18"/>
    <mergeCell ref="AX40:AY40"/>
    <mergeCell ref="B61:C61"/>
    <mergeCell ref="E61:F61"/>
    <mergeCell ref="Z61:AA61"/>
    <mergeCell ref="AF61:AG61"/>
    <mergeCell ref="B22:C22"/>
    <mergeCell ref="B41:C41"/>
    <mergeCell ref="B38:AJ38"/>
    <mergeCell ref="B39:C39"/>
    <mergeCell ref="E39:F39"/>
    <mergeCell ref="H39:I39"/>
    <mergeCell ref="K39:L39"/>
    <mergeCell ref="N39:O39"/>
    <mergeCell ref="Q39:R39"/>
    <mergeCell ref="T39:U39"/>
    <mergeCell ref="W39:X39"/>
    <mergeCell ref="W40:X40"/>
    <mergeCell ref="Z40:AA40"/>
    <mergeCell ref="Z39:AA39"/>
    <mergeCell ref="AC39:AD39"/>
    <mergeCell ref="AF39:AG39"/>
    <mergeCell ref="AI39:AJ39"/>
    <mergeCell ref="H40:I40"/>
    <mergeCell ref="K40:L40"/>
    <mergeCell ref="B145:C145"/>
    <mergeCell ref="E145:F145"/>
    <mergeCell ref="W145:X145"/>
    <mergeCell ref="AC19:AD19"/>
    <mergeCell ref="B40:C40"/>
    <mergeCell ref="E40:F40"/>
    <mergeCell ref="B19:C19"/>
    <mergeCell ref="AR40:AS40"/>
    <mergeCell ref="AU40:AV40"/>
    <mergeCell ref="W21:X21"/>
    <mergeCell ref="Z21:AA21"/>
    <mergeCell ref="N40:O40"/>
    <mergeCell ref="Q40:R40"/>
    <mergeCell ref="T40:U40"/>
    <mergeCell ref="AU39:AV39"/>
    <mergeCell ref="AC42:AD42"/>
    <mergeCell ref="H61:I61"/>
    <mergeCell ref="K61:L61"/>
    <mergeCell ref="AC43:AD43"/>
    <mergeCell ref="AF43:AG43"/>
    <mergeCell ref="AF42:AG42"/>
    <mergeCell ref="T42:U42"/>
    <mergeCell ref="H43:I43"/>
    <mergeCell ref="K43:L43"/>
  </mergeCells>
  <pageMargins left="0.70866141732283472" right="0.70866141732283472" top="0.74803149606299213" bottom="0.74803149606299213" header="0.31496062992125984" footer="0.31496062992125984"/>
  <pageSetup paperSize="9" scale="5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dimension ref="A1:CC176"/>
  <sheetViews>
    <sheetView topLeftCell="A86" zoomScale="90" zoomScaleNormal="90" workbookViewId="0">
      <selection activeCell="AA173" sqref="AA173"/>
    </sheetView>
  </sheetViews>
  <sheetFormatPr defaultColWidth="15.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15.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57.07175925925926</v>
      </c>
    </row>
    <row r="4" spans="1:4" ht="24.75" customHeight="1">
      <c r="A4" s="347">
        <v>2008</v>
      </c>
      <c r="B4" s="229"/>
      <c r="C4" s="229"/>
      <c r="D4" s="229">
        <f t="shared" si="0"/>
        <v>57.07175925925926</v>
      </c>
    </row>
    <row r="5" spans="1:4" ht="24.75" customHeight="1">
      <c r="A5" s="347">
        <v>2009</v>
      </c>
      <c r="B5" s="229"/>
      <c r="C5" s="229"/>
      <c r="D5" s="229">
        <f t="shared" si="0"/>
        <v>56.460648148148145</v>
      </c>
    </row>
    <row r="6" spans="1:4" ht="24.75" customHeight="1">
      <c r="A6" s="347">
        <v>2010</v>
      </c>
      <c r="B6" s="229"/>
      <c r="C6" s="229">
        <f t="shared" ref="C6:C9" si="1">AVERAGE(B27,B48,B69,B90,B111,B132,B153)</f>
        <v>54.850623582766438</v>
      </c>
      <c r="D6" s="229">
        <f t="shared" si="0"/>
        <v>56.460648148148145</v>
      </c>
    </row>
    <row r="7" spans="1:4" ht="24.75" customHeight="1">
      <c r="A7" s="347">
        <v>2011</v>
      </c>
      <c r="B7" s="229"/>
      <c r="C7" s="229">
        <f t="shared" si="1"/>
        <v>55.564909297052154</v>
      </c>
      <c r="D7" s="229">
        <f t="shared" si="0"/>
        <v>57.293981481481474</v>
      </c>
    </row>
    <row r="8" spans="1:4" ht="24.75" customHeight="1">
      <c r="A8" s="347">
        <v>2012</v>
      </c>
      <c r="B8" s="229"/>
      <c r="C8" s="229">
        <f t="shared" si="1"/>
        <v>56.358560090702944</v>
      </c>
      <c r="D8" s="229">
        <f t="shared" si="0"/>
        <v>58.219907407407412</v>
      </c>
    </row>
    <row r="9" spans="1:4" ht="24.75" customHeight="1">
      <c r="A9" s="347">
        <v>2013</v>
      </c>
      <c r="B9" s="229"/>
      <c r="C9" s="229">
        <f t="shared" si="1"/>
        <v>56.698696145124714</v>
      </c>
      <c r="D9" s="229">
        <f t="shared" si="0"/>
        <v>58.219907407407412</v>
      </c>
    </row>
    <row r="10" spans="1:4" ht="24.75" customHeight="1">
      <c r="A10" s="38">
        <v>2014</v>
      </c>
      <c r="B10" s="229">
        <f>AVERAGE(B31,B52,B73,B94,B115,B136,B157,B171)</f>
        <v>57.434275793650791</v>
      </c>
      <c r="C10" s="229">
        <f t="shared" ref="C10:C15" si="2">AVERAGE(B31,B52,B73,B94,B115,B136,B157)</f>
        <v>56.698696145124714</v>
      </c>
      <c r="D10" s="229">
        <f t="shared" ref="D10:D15" si="3">AVERAGE(B31,B52,B94,B115,B136,B157)</f>
        <v>58.219907407407412</v>
      </c>
    </row>
    <row r="11" spans="1:4" ht="24.75" customHeight="1">
      <c r="A11" s="38">
        <v>2015</v>
      </c>
      <c r="B11" s="229"/>
      <c r="C11" s="229">
        <f t="shared" si="2"/>
        <v>57.719104308390015</v>
      </c>
      <c r="D11" s="229">
        <f t="shared" si="3"/>
        <v>58.219907407407412</v>
      </c>
    </row>
    <row r="12" spans="1:4" ht="24.75" customHeight="1">
      <c r="A12" s="38">
        <v>2016</v>
      </c>
      <c r="B12" s="229"/>
      <c r="C12" s="229">
        <f t="shared" si="2"/>
        <v>57.719104308390015</v>
      </c>
      <c r="D12" s="229">
        <f t="shared" si="3"/>
        <v>58.219907407407412</v>
      </c>
    </row>
    <row r="13" spans="1:4" ht="24.75" customHeight="1">
      <c r="A13" s="38">
        <v>2017</v>
      </c>
      <c r="B13" s="229"/>
      <c r="C13" s="229">
        <f t="shared" si="2"/>
        <v>57.719104308390015</v>
      </c>
      <c r="D13" s="229">
        <f t="shared" si="3"/>
        <v>58.219907407407412</v>
      </c>
    </row>
    <row r="14" spans="1:4" ht="24.75" customHeight="1">
      <c r="A14" s="38">
        <v>2018</v>
      </c>
      <c r="B14" s="229"/>
      <c r="C14" s="229">
        <f t="shared" si="2"/>
        <v>57.719104308390015</v>
      </c>
      <c r="D14" s="229">
        <f t="shared" si="3"/>
        <v>58.219907407407412</v>
      </c>
    </row>
    <row r="15" spans="1:4" ht="24.75" customHeight="1">
      <c r="A15" s="38">
        <v>2019</v>
      </c>
      <c r="B15" s="229">
        <f>AVERAGE(B36,B57,B78,B99,B120,B141,B162,B176)</f>
        <v>58.32713293650793</v>
      </c>
      <c r="C15" s="229">
        <f t="shared" si="2"/>
        <v>57.719104308390015</v>
      </c>
      <c r="D15" s="229">
        <f t="shared" si="3"/>
        <v>58.219907407407412</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9" t="s">
        <v>8</v>
      </c>
      <c r="X18" s="599"/>
      <c r="Y18" s="37" t="s">
        <v>106</v>
      </c>
      <c r="Z18" s="599" t="s">
        <v>9</v>
      </c>
      <c r="AA18" s="599"/>
      <c r="AB18" s="37" t="s">
        <v>106</v>
      </c>
      <c r="AC18" s="599"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9"/>
      <c r="X19" s="599"/>
      <c r="Y19" s="37" t="s">
        <v>105</v>
      </c>
      <c r="Z19" s="599"/>
      <c r="AA19" s="599"/>
      <c r="AB19" s="37" t="s">
        <v>105</v>
      </c>
      <c r="AC19" s="599"/>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4427</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75.888888888888886</v>
      </c>
      <c r="C24" s="363"/>
      <c r="D24" s="350">
        <v>2007</v>
      </c>
      <c r="E24" s="419">
        <v>50</v>
      </c>
      <c r="F24" s="363"/>
      <c r="G24" s="350">
        <v>2007</v>
      </c>
      <c r="H24" s="419">
        <v>50</v>
      </c>
      <c r="I24" s="363"/>
      <c r="J24" s="350">
        <v>2007</v>
      </c>
      <c r="K24" s="419">
        <v>100</v>
      </c>
      <c r="L24" s="363" t="s">
        <v>5176</v>
      </c>
      <c r="M24" s="350">
        <v>2007</v>
      </c>
      <c r="N24" s="419">
        <v>100</v>
      </c>
      <c r="O24" s="363"/>
      <c r="P24" s="350">
        <v>2007</v>
      </c>
      <c r="Q24" s="49">
        <v>33</v>
      </c>
      <c r="R24" s="363" t="s">
        <v>5177</v>
      </c>
      <c r="S24" s="350">
        <v>2007</v>
      </c>
      <c r="T24" s="363">
        <v>50</v>
      </c>
      <c r="U24" s="363"/>
      <c r="V24" s="350">
        <v>2007</v>
      </c>
      <c r="W24" s="419">
        <v>100</v>
      </c>
      <c r="X24" s="363"/>
      <c r="Y24" s="350">
        <v>2007</v>
      </c>
      <c r="Z24" s="419">
        <v>100</v>
      </c>
      <c r="AA24" s="363"/>
      <c r="AB24" s="350">
        <v>2007</v>
      </c>
      <c r="AC24" s="419">
        <v>100</v>
      </c>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75.888888888888886</v>
      </c>
      <c r="C25" s="363"/>
      <c r="D25" s="350">
        <v>2008</v>
      </c>
      <c r="E25" s="419">
        <v>50</v>
      </c>
      <c r="F25" s="363"/>
      <c r="G25" s="350">
        <v>2008</v>
      </c>
      <c r="H25" s="419">
        <v>50</v>
      </c>
      <c r="I25" s="363"/>
      <c r="J25" s="350">
        <v>2008</v>
      </c>
      <c r="K25" s="419">
        <v>100</v>
      </c>
      <c r="L25" s="363"/>
      <c r="M25" s="350">
        <v>2008</v>
      </c>
      <c r="N25" s="419">
        <v>100</v>
      </c>
      <c r="O25" s="363"/>
      <c r="P25" s="350">
        <v>2008</v>
      </c>
      <c r="Q25" s="49">
        <v>33</v>
      </c>
      <c r="R25" s="363"/>
      <c r="S25" s="350">
        <v>2008</v>
      </c>
      <c r="T25" s="420">
        <v>50</v>
      </c>
      <c r="U25" s="363"/>
      <c r="V25" s="350">
        <v>2008</v>
      </c>
      <c r="W25" s="419">
        <v>100</v>
      </c>
      <c r="X25" s="363"/>
      <c r="Y25" s="350">
        <v>2008</v>
      </c>
      <c r="Z25" s="419">
        <v>100</v>
      </c>
      <c r="AA25" s="363"/>
      <c r="AB25" s="350">
        <v>2008</v>
      </c>
      <c r="AC25" s="419">
        <v>100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75.888888888888886</v>
      </c>
      <c r="C26" s="363"/>
      <c r="D26" s="350">
        <v>2009</v>
      </c>
      <c r="E26" s="419">
        <v>50</v>
      </c>
      <c r="F26" s="363"/>
      <c r="G26" s="350">
        <v>2009</v>
      </c>
      <c r="H26" s="419">
        <v>50</v>
      </c>
      <c r="I26" s="363"/>
      <c r="J26" s="350">
        <v>2009</v>
      </c>
      <c r="K26" s="419">
        <v>100</v>
      </c>
      <c r="L26" s="363"/>
      <c r="M26" s="350">
        <v>2009</v>
      </c>
      <c r="N26" s="419">
        <v>100</v>
      </c>
      <c r="O26" s="363"/>
      <c r="P26" s="350">
        <v>2009</v>
      </c>
      <c r="Q26" s="49">
        <v>33</v>
      </c>
      <c r="R26" s="363"/>
      <c r="S26" s="350">
        <v>2009</v>
      </c>
      <c r="T26" s="420">
        <v>50</v>
      </c>
      <c r="U26" s="363"/>
      <c r="V26" s="350">
        <v>2009</v>
      </c>
      <c r="W26" s="419">
        <v>100</v>
      </c>
      <c r="X26" s="363"/>
      <c r="Y26" s="350">
        <v>2009</v>
      </c>
      <c r="Z26" s="419">
        <v>100</v>
      </c>
      <c r="AA26" s="363"/>
      <c r="AB26" s="350">
        <v>2009</v>
      </c>
      <c r="AC26" s="419">
        <v>100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75.888888888888886</v>
      </c>
      <c r="C27" s="363"/>
      <c r="D27" s="350">
        <v>2010</v>
      </c>
      <c r="E27" s="419">
        <v>50</v>
      </c>
      <c r="F27" s="363"/>
      <c r="G27" s="350">
        <v>2010</v>
      </c>
      <c r="H27" s="419">
        <v>50</v>
      </c>
      <c r="I27" s="363"/>
      <c r="J27" s="350">
        <v>2010</v>
      </c>
      <c r="K27" s="419">
        <v>100</v>
      </c>
      <c r="L27" s="363"/>
      <c r="M27" s="350">
        <v>2010</v>
      </c>
      <c r="N27" s="419">
        <v>100</v>
      </c>
      <c r="O27" s="363"/>
      <c r="P27" s="350">
        <v>2010</v>
      </c>
      <c r="Q27" s="49">
        <v>33</v>
      </c>
      <c r="R27" s="363" t="s">
        <v>5178</v>
      </c>
      <c r="S27" s="350">
        <v>2010</v>
      </c>
      <c r="T27" s="420">
        <v>50</v>
      </c>
      <c r="U27" s="363" t="s">
        <v>5179</v>
      </c>
      <c r="V27" s="350">
        <v>2010</v>
      </c>
      <c r="W27" s="419">
        <v>100</v>
      </c>
      <c r="X27" s="363" t="s">
        <v>5180</v>
      </c>
      <c r="Y27" s="350">
        <v>2010</v>
      </c>
      <c r="Z27" s="419">
        <v>100</v>
      </c>
      <c r="AA27" s="363"/>
      <c r="AB27" s="350">
        <v>2010</v>
      </c>
      <c r="AC27" s="419">
        <v>100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75.888888888888886</v>
      </c>
      <c r="C28" s="363"/>
      <c r="D28" s="350">
        <v>2011</v>
      </c>
      <c r="E28" s="419">
        <v>50</v>
      </c>
      <c r="F28" s="363"/>
      <c r="G28" s="350">
        <v>2011</v>
      </c>
      <c r="H28" s="419">
        <v>50</v>
      </c>
      <c r="I28" s="363"/>
      <c r="J28" s="350">
        <v>2011</v>
      </c>
      <c r="K28" s="419">
        <v>100</v>
      </c>
      <c r="L28" s="363"/>
      <c r="M28" s="350">
        <v>2011</v>
      </c>
      <c r="N28" s="419">
        <v>100</v>
      </c>
      <c r="O28" s="363"/>
      <c r="P28" s="350">
        <v>2011</v>
      </c>
      <c r="Q28" s="49">
        <v>33</v>
      </c>
      <c r="R28" s="363"/>
      <c r="S28" s="350">
        <v>2011</v>
      </c>
      <c r="T28" s="420">
        <v>50</v>
      </c>
      <c r="U28" s="363"/>
      <c r="V28" s="350">
        <v>2011</v>
      </c>
      <c r="W28" s="419">
        <v>100</v>
      </c>
      <c r="X28" s="363"/>
      <c r="Y28" s="350">
        <v>2011</v>
      </c>
      <c r="Z28" s="419">
        <v>100</v>
      </c>
      <c r="AA28" s="363"/>
      <c r="AB28" s="350">
        <v>2011</v>
      </c>
      <c r="AC28" s="419">
        <v>100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81.444444444444443</v>
      </c>
      <c r="C29" s="363"/>
      <c r="D29" s="350">
        <v>2012</v>
      </c>
      <c r="E29" s="419">
        <v>50</v>
      </c>
      <c r="F29" s="363"/>
      <c r="G29" s="350">
        <v>2012</v>
      </c>
      <c r="H29" s="419">
        <v>50</v>
      </c>
      <c r="I29" s="363"/>
      <c r="J29" s="350">
        <v>2012</v>
      </c>
      <c r="K29" s="419">
        <v>100</v>
      </c>
      <c r="L29" s="363"/>
      <c r="M29" s="350">
        <v>2012</v>
      </c>
      <c r="N29" s="419">
        <v>100</v>
      </c>
      <c r="O29" s="363"/>
      <c r="P29" s="350">
        <v>2012</v>
      </c>
      <c r="Q29" s="49">
        <v>33</v>
      </c>
      <c r="R29" s="363"/>
      <c r="S29" s="350">
        <v>2012</v>
      </c>
      <c r="T29" s="34">
        <v>100</v>
      </c>
      <c r="U29" s="363" t="s">
        <v>827</v>
      </c>
      <c r="V29" s="350">
        <v>2012</v>
      </c>
      <c r="W29" s="419">
        <v>100</v>
      </c>
      <c r="X29" s="363"/>
      <c r="Y29" s="350">
        <v>2012</v>
      </c>
      <c r="Z29" s="419">
        <v>100</v>
      </c>
      <c r="AA29" s="363"/>
      <c r="AB29" s="350">
        <v>2012</v>
      </c>
      <c r="AC29" s="419">
        <v>100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81.444444444444443</v>
      </c>
      <c r="C30" s="363"/>
      <c r="D30" s="350">
        <v>2013</v>
      </c>
      <c r="E30" s="419">
        <v>50</v>
      </c>
      <c r="F30" s="363"/>
      <c r="G30" s="350">
        <v>2013</v>
      </c>
      <c r="H30" s="419">
        <v>50</v>
      </c>
      <c r="I30" s="363"/>
      <c r="J30" s="350">
        <v>2013</v>
      </c>
      <c r="K30" s="419">
        <v>100</v>
      </c>
      <c r="L30" s="363"/>
      <c r="M30" s="350">
        <v>2013</v>
      </c>
      <c r="N30" s="419">
        <v>100</v>
      </c>
      <c r="O30" s="363"/>
      <c r="P30" s="350">
        <v>2013</v>
      </c>
      <c r="Q30" s="49">
        <v>33</v>
      </c>
      <c r="R30" s="363"/>
      <c r="S30" s="350">
        <v>2013</v>
      </c>
      <c r="T30" s="34">
        <v>100</v>
      </c>
      <c r="U30" s="363"/>
      <c r="V30" s="350">
        <v>2013</v>
      </c>
      <c r="W30" s="419">
        <v>100</v>
      </c>
      <c r="X30" s="363"/>
      <c r="Y30" s="350">
        <v>2013</v>
      </c>
      <c r="Z30" s="419">
        <v>100</v>
      </c>
      <c r="AA30" s="363"/>
      <c r="AB30" s="350">
        <v>2013</v>
      </c>
      <c r="AC30" s="419">
        <v>100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81.444444444444443</v>
      </c>
      <c r="C31" s="39"/>
      <c r="D31" s="43">
        <v>2014</v>
      </c>
      <c r="E31" s="19">
        <v>50</v>
      </c>
      <c r="F31" s="10" t="s">
        <v>829</v>
      </c>
      <c r="G31" s="43">
        <v>2014</v>
      </c>
      <c r="H31" s="19">
        <v>50</v>
      </c>
      <c r="I31" s="10" t="s">
        <v>828</v>
      </c>
      <c r="J31" s="43">
        <v>2014</v>
      </c>
      <c r="K31" s="19">
        <v>100</v>
      </c>
      <c r="L31" s="10"/>
      <c r="M31" s="43">
        <v>2014</v>
      </c>
      <c r="N31" s="19">
        <v>100</v>
      </c>
      <c r="O31" s="10"/>
      <c r="P31" s="43">
        <v>2014</v>
      </c>
      <c r="Q31" s="49">
        <v>33</v>
      </c>
      <c r="R31" s="10" t="s">
        <v>2997</v>
      </c>
      <c r="S31" s="43">
        <v>2014</v>
      </c>
      <c r="T31" s="34">
        <v>100</v>
      </c>
      <c r="U31" s="10" t="s">
        <v>827</v>
      </c>
      <c r="V31" s="43">
        <v>2014</v>
      </c>
      <c r="W31" s="19">
        <v>100</v>
      </c>
      <c r="X31" s="10" t="s">
        <v>826</v>
      </c>
      <c r="Y31" s="350">
        <v>2014</v>
      </c>
      <c r="Z31" s="19">
        <v>100</v>
      </c>
      <c r="AA31" s="10" t="s">
        <v>825</v>
      </c>
      <c r="AB31" s="350">
        <v>2014</v>
      </c>
      <c r="AC31" s="19">
        <v>100</v>
      </c>
      <c r="AD31" s="11" t="s">
        <v>824</v>
      </c>
    </row>
    <row r="32" spans="1:81" ht="24.75" customHeight="1">
      <c r="A32" s="43">
        <v>2015</v>
      </c>
      <c r="B32" s="230">
        <f t="shared" si="5"/>
        <v>81.444444444444443</v>
      </c>
      <c r="C32" s="39"/>
      <c r="D32" s="43">
        <v>2015</v>
      </c>
      <c r="E32" s="19">
        <v>50</v>
      </c>
      <c r="F32" s="183" t="s">
        <v>823</v>
      </c>
      <c r="G32" s="43">
        <v>2015</v>
      </c>
      <c r="H32" s="19">
        <v>50</v>
      </c>
      <c r="I32" s="10"/>
      <c r="J32" s="43">
        <v>2015</v>
      </c>
      <c r="K32" s="19">
        <v>100</v>
      </c>
      <c r="L32" s="10"/>
      <c r="M32" s="43">
        <v>2015</v>
      </c>
      <c r="N32" s="19">
        <v>100</v>
      </c>
      <c r="O32" s="10"/>
      <c r="P32" s="43">
        <v>2015</v>
      </c>
      <c r="Q32" s="49">
        <v>33</v>
      </c>
      <c r="R32" s="10"/>
      <c r="S32" s="43">
        <v>2015</v>
      </c>
      <c r="T32" s="34">
        <v>100</v>
      </c>
      <c r="U32" s="10" t="s">
        <v>822</v>
      </c>
      <c r="V32" s="43">
        <v>2015</v>
      </c>
      <c r="W32" s="19">
        <v>100</v>
      </c>
      <c r="X32" s="10"/>
      <c r="Y32" s="350">
        <v>2015</v>
      </c>
      <c r="Z32" s="19">
        <v>100</v>
      </c>
      <c r="AA32" s="10"/>
      <c r="AB32" s="350">
        <v>2015</v>
      </c>
      <c r="AC32" s="19">
        <v>100</v>
      </c>
      <c r="AD32" s="11"/>
    </row>
    <row r="33" spans="1:81" ht="24.75" customHeight="1">
      <c r="A33" s="43">
        <v>2016</v>
      </c>
      <c r="B33" s="230">
        <f t="shared" si="5"/>
        <v>81.444444444444443</v>
      </c>
      <c r="C33" s="39"/>
      <c r="D33" s="43">
        <v>2016</v>
      </c>
      <c r="E33" s="19">
        <v>50</v>
      </c>
      <c r="F33" s="183" t="s">
        <v>821</v>
      </c>
      <c r="G33" s="43">
        <v>2016</v>
      </c>
      <c r="H33" s="19">
        <v>50</v>
      </c>
      <c r="I33" s="10"/>
      <c r="J33" s="43">
        <v>2016</v>
      </c>
      <c r="K33" s="19">
        <v>100</v>
      </c>
      <c r="L33" s="10"/>
      <c r="M33" s="43">
        <v>2016</v>
      </c>
      <c r="N33" s="19">
        <v>100</v>
      </c>
      <c r="O33" s="10"/>
      <c r="P33" s="43">
        <v>2016</v>
      </c>
      <c r="Q33" s="49">
        <v>33</v>
      </c>
      <c r="R33" s="10" t="s">
        <v>820</v>
      </c>
      <c r="S33" s="43">
        <v>2016</v>
      </c>
      <c r="T33" s="34">
        <v>100</v>
      </c>
      <c r="U33" s="10"/>
      <c r="V33" s="43">
        <v>2016</v>
      </c>
      <c r="W33" s="49">
        <v>100</v>
      </c>
      <c r="X33" s="10" t="s">
        <v>819</v>
      </c>
      <c r="Y33" s="350">
        <v>2016</v>
      </c>
      <c r="Z33" s="19">
        <v>100</v>
      </c>
      <c r="AA33" s="10" t="s">
        <v>819</v>
      </c>
      <c r="AB33" s="350">
        <v>2016</v>
      </c>
      <c r="AC33" s="19">
        <v>100</v>
      </c>
      <c r="AD33" s="11"/>
    </row>
    <row r="34" spans="1:81" ht="24.75" customHeight="1">
      <c r="A34" s="43">
        <v>2017</v>
      </c>
      <c r="B34" s="230">
        <f t="shared" si="5"/>
        <v>81.444444444444443</v>
      </c>
      <c r="C34" s="39"/>
      <c r="D34" s="43">
        <v>2017</v>
      </c>
      <c r="E34" s="19">
        <v>50</v>
      </c>
      <c r="F34" s="183" t="s">
        <v>2998</v>
      </c>
      <c r="G34" s="43">
        <v>2017</v>
      </c>
      <c r="H34" s="19">
        <v>50</v>
      </c>
      <c r="I34" s="10"/>
      <c r="J34" s="43">
        <v>2017</v>
      </c>
      <c r="K34" s="19">
        <v>100</v>
      </c>
      <c r="L34" s="10"/>
      <c r="M34" s="43">
        <v>2017</v>
      </c>
      <c r="N34" s="19">
        <v>100</v>
      </c>
      <c r="O34" s="10"/>
      <c r="P34" s="43">
        <v>2017</v>
      </c>
      <c r="Q34" s="49">
        <v>33</v>
      </c>
      <c r="R34" s="10"/>
      <c r="S34" s="43">
        <v>2017</v>
      </c>
      <c r="T34" s="34">
        <v>100</v>
      </c>
      <c r="U34" s="10"/>
      <c r="V34" s="43">
        <v>2017</v>
      </c>
      <c r="W34" s="49">
        <v>100</v>
      </c>
      <c r="X34" s="10"/>
      <c r="Y34" s="350">
        <v>2017</v>
      </c>
      <c r="Z34" s="19">
        <v>100</v>
      </c>
      <c r="AA34" s="10"/>
      <c r="AB34" s="350">
        <v>2017</v>
      </c>
      <c r="AC34" s="19">
        <v>100</v>
      </c>
      <c r="AD34" s="11"/>
    </row>
    <row r="35" spans="1:81" ht="24.75" customHeight="1">
      <c r="A35" s="43">
        <v>2018</v>
      </c>
      <c r="B35" s="230">
        <f t="shared" si="5"/>
        <v>81.444444444444443</v>
      </c>
      <c r="C35" s="39"/>
      <c r="D35" s="43">
        <v>2018</v>
      </c>
      <c r="E35" s="19">
        <v>50</v>
      </c>
      <c r="F35" s="10"/>
      <c r="G35" s="43">
        <v>2018</v>
      </c>
      <c r="H35" s="19">
        <v>50</v>
      </c>
      <c r="I35" s="10"/>
      <c r="J35" s="43">
        <v>2018</v>
      </c>
      <c r="K35" s="19">
        <v>100</v>
      </c>
      <c r="L35" s="10"/>
      <c r="M35" s="43">
        <v>2018</v>
      </c>
      <c r="N35" s="19">
        <v>100</v>
      </c>
      <c r="O35" s="10"/>
      <c r="P35" s="43">
        <v>2018</v>
      </c>
      <c r="Q35" s="49">
        <v>33</v>
      </c>
      <c r="R35" s="10"/>
      <c r="S35" s="43">
        <v>2018</v>
      </c>
      <c r="T35" s="34">
        <v>100</v>
      </c>
      <c r="U35" s="10"/>
      <c r="V35" s="43">
        <v>2018</v>
      </c>
      <c r="W35" s="49">
        <v>100</v>
      </c>
      <c r="X35" s="10"/>
      <c r="Y35" s="350">
        <v>2018</v>
      </c>
      <c r="Z35" s="19">
        <v>100</v>
      </c>
      <c r="AA35" s="10"/>
      <c r="AB35" s="350">
        <v>2018</v>
      </c>
      <c r="AC35" s="19">
        <v>100</v>
      </c>
      <c r="AD35" s="11"/>
    </row>
    <row r="36" spans="1:81" ht="24.75" customHeight="1">
      <c r="A36" s="43">
        <v>2019</v>
      </c>
      <c r="B36" s="230">
        <f t="shared" si="5"/>
        <v>81.444444444444443</v>
      </c>
      <c r="C36" s="39"/>
      <c r="D36" s="43">
        <v>2019</v>
      </c>
      <c r="E36" s="19">
        <v>50</v>
      </c>
      <c r="F36" s="183" t="s">
        <v>818</v>
      </c>
      <c r="G36" s="43">
        <v>2019</v>
      </c>
      <c r="H36" s="19">
        <v>50</v>
      </c>
      <c r="I36" s="10"/>
      <c r="J36" s="43">
        <v>2019</v>
      </c>
      <c r="K36" s="19">
        <v>100</v>
      </c>
      <c r="L36" s="10"/>
      <c r="M36" s="43">
        <v>2019</v>
      </c>
      <c r="N36" s="19">
        <v>100</v>
      </c>
      <c r="O36" s="10"/>
      <c r="P36" s="43">
        <v>2019</v>
      </c>
      <c r="Q36" s="49">
        <v>33</v>
      </c>
      <c r="R36" s="10"/>
      <c r="S36" s="43">
        <v>2019</v>
      </c>
      <c r="T36" s="34">
        <v>100</v>
      </c>
      <c r="U36" s="10"/>
      <c r="V36" s="43">
        <v>2019</v>
      </c>
      <c r="W36" s="49">
        <v>100</v>
      </c>
      <c r="X36" s="10" t="s">
        <v>4112</v>
      </c>
      <c r="Y36" s="350">
        <v>2019</v>
      </c>
      <c r="Z36" s="19">
        <v>100</v>
      </c>
      <c r="AA36" s="10" t="s">
        <v>4113</v>
      </c>
      <c r="AB36" s="350">
        <v>2019</v>
      </c>
      <c r="AC36" s="19">
        <v>100</v>
      </c>
      <c r="AD36" s="11"/>
    </row>
    <row r="37" spans="1:81" ht="24.75" customHeight="1">
      <c r="A37" s="50"/>
      <c r="B37" s="50"/>
      <c r="C37" s="50"/>
      <c r="D37" s="50"/>
      <c r="E37" s="50"/>
      <c r="F37" s="50"/>
      <c r="G37" s="50"/>
      <c r="H37" s="50"/>
      <c r="I37" s="50"/>
      <c r="J37" s="50"/>
      <c r="K37" s="50"/>
      <c r="L37" s="50"/>
      <c r="M37" s="50"/>
      <c r="N37" s="50"/>
      <c r="Z37" s="184"/>
      <c r="AA37" s="185"/>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1580</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4758</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45.166666666666664</v>
      </c>
      <c r="C45" s="363"/>
      <c r="D45" s="350">
        <v>2007</v>
      </c>
      <c r="E45" s="78">
        <v>0</v>
      </c>
      <c r="F45" s="363"/>
      <c r="G45" s="350">
        <v>2007</v>
      </c>
      <c r="H45" s="78">
        <v>0</v>
      </c>
      <c r="I45" s="363"/>
      <c r="J45" s="350">
        <v>2007</v>
      </c>
      <c r="K45" s="363">
        <v>100</v>
      </c>
      <c r="L45" s="363"/>
      <c r="M45" s="350">
        <v>2007</v>
      </c>
      <c r="N45" s="363">
        <v>100</v>
      </c>
      <c r="O45" s="363"/>
      <c r="P45" s="350">
        <v>2007</v>
      </c>
      <c r="Q45" s="419">
        <v>100</v>
      </c>
      <c r="R45" s="363"/>
      <c r="S45" s="350">
        <v>2007</v>
      </c>
      <c r="T45" s="52">
        <v>90</v>
      </c>
      <c r="U45" s="363"/>
      <c r="V45" s="350">
        <v>2007</v>
      </c>
      <c r="W45" s="75">
        <v>50</v>
      </c>
      <c r="X45" s="431" t="s">
        <v>816</v>
      </c>
      <c r="Y45" s="350">
        <v>2007</v>
      </c>
      <c r="Z45" s="52">
        <v>0</v>
      </c>
      <c r="AA45" s="363"/>
      <c r="AB45" s="350">
        <v>2007</v>
      </c>
      <c r="AC45" s="363">
        <v>50</v>
      </c>
      <c r="AD45" s="427" t="s">
        <v>5182</v>
      </c>
      <c r="AE45" s="350">
        <v>2007</v>
      </c>
      <c r="AF45" s="243">
        <f t="shared" ref="AF45:AF51" si="7">0.67*AI45+0.33*AL45</f>
        <v>16.5</v>
      </c>
      <c r="AG45" s="363"/>
      <c r="AH45" s="350">
        <v>2007</v>
      </c>
      <c r="AI45" s="49">
        <v>0</v>
      </c>
      <c r="AJ45" s="431" t="s">
        <v>3003</v>
      </c>
      <c r="AK45" s="350">
        <v>2007</v>
      </c>
      <c r="AL45" s="419">
        <v>50</v>
      </c>
      <c r="AM45" s="363"/>
      <c r="AN45" s="350">
        <v>2007</v>
      </c>
      <c r="AO45" s="419">
        <v>50</v>
      </c>
      <c r="AP45" s="363"/>
      <c r="AQ45" s="350">
        <v>2007</v>
      </c>
      <c r="AR45" s="419">
        <v>0</v>
      </c>
      <c r="AS45" s="363"/>
      <c r="AT45" s="350">
        <v>2007</v>
      </c>
      <c r="AU45" s="419">
        <v>100</v>
      </c>
      <c r="AV45" s="363"/>
      <c r="AW45" s="350">
        <v>2007</v>
      </c>
      <c r="AX45" s="419">
        <v>50</v>
      </c>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45.166666666666664</v>
      </c>
      <c r="C46" s="363"/>
      <c r="D46" s="350">
        <v>2008</v>
      </c>
      <c r="E46" s="78">
        <v>0</v>
      </c>
      <c r="F46" s="363"/>
      <c r="G46" s="350">
        <v>2008</v>
      </c>
      <c r="H46" s="78">
        <v>0</v>
      </c>
      <c r="I46" s="363"/>
      <c r="J46" s="350">
        <v>2008</v>
      </c>
      <c r="K46" s="363">
        <v>100</v>
      </c>
      <c r="L46" s="363"/>
      <c r="M46" s="350">
        <v>2008</v>
      </c>
      <c r="N46" s="363">
        <v>100</v>
      </c>
      <c r="O46" s="363"/>
      <c r="P46" s="350">
        <v>2008</v>
      </c>
      <c r="Q46" s="419">
        <v>100</v>
      </c>
      <c r="R46" s="363"/>
      <c r="S46" s="350">
        <v>2008</v>
      </c>
      <c r="T46" s="52">
        <v>90</v>
      </c>
      <c r="U46" s="363"/>
      <c r="V46" s="350">
        <v>2008</v>
      </c>
      <c r="W46" s="75">
        <v>50</v>
      </c>
      <c r="X46" s="363"/>
      <c r="Y46" s="350">
        <v>2008</v>
      </c>
      <c r="Z46" s="52">
        <v>0</v>
      </c>
      <c r="AA46" s="363"/>
      <c r="AB46" s="350">
        <v>2008</v>
      </c>
      <c r="AC46" s="52">
        <v>0</v>
      </c>
      <c r="AD46" s="427" t="s">
        <v>5183</v>
      </c>
      <c r="AE46" s="350">
        <v>2008</v>
      </c>
      <c r="AF46" s="243">
        <f t="shared" si="7"/>
        <v>16.5</v>
      </c>
      <c r="AG46" s="363"/>
      <c r="AH46" s="350">
        <v>2008</v>
      </c>
      <c r="AI46" s="49">
        <v>0</v>
      </c>
      <c r="AJ46" s="363"/>
      <c r="AK46" s="350">
        <v>2008</v>
      </c>
      <c r="AL46" s="419">
        <v>50</v>
      </c>
      <c r="AM46" s="363"/>
      <c r="AN46" s="350">
        <v>2008</v>
      </c>
      <c r="AO46" s="419">
        <v>50</v>
      </c>
      <c r="AP46" s="363"/>
      <c r="AQ46" s="350">
        <v>2008</v>
      </c>
      <c r="AR46" s="419">
        <v>0</v>
      </c>
      <c r="AS46" s="363"/>
      <c r="AT46" s="350">
        <v>2008</v>
      </c>
      <c r="AU46" s="419">
        <v>100</v>
      </c>
      <c r="AV46" s="363"/>
      <c r="AW46" s="350">
        <v>2008</v>
      </c>
      <c r="AX46" s="419">
        <v>50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41.5</v>
      </c>
      <c r="C47" s="363"/>
      <c r="D47" s="350">
        <v>2009</v>
      </c>
      <c r="E47" s="78">
        <v>0</v>
      </c>
      <c r="F47" s="363"/>
      <c r="G47" s="350">
        <v>2009</v>
      </c>
      <c r="H47" s="78">
        <v>0</v>
      </c>
      <c r="I47" s="363"/>
      <c r="J47" s="350">
        <v>2009</v>
      </c>
      <c r="K47" s="363">
        <v>67</v>
      </c>
      <c r="L47" s="363"/>
      <c r="M47" s="350">
        <v>2009</v>
      </c>
      <c r="N47" s="363">
        <v>0</v>
      </c>
      <c r="O47" s="363" t="s">
        <v>5181</v>
      </c>
      <c r="P47" s="350">
        <v>2009</v>
      </c>
      <c r="Q47" s="419">
        <v>100</v>
      </c>
      <c r="R47" s="363"/>
      <c r="S47" s="350">
        <v>2009</v>
      </c>
      <c r="T47" s="52">
        <v>90</v>
      </c>
      <c r="U47" s="363"/>
      <c r="V47" s="350">
        <v>2009</v>
      </c>
      <c r="W47" s="75">
        <v>50</v>
      </c>
      <c r="X47" s="363"/>
      <c r="Y47" s="350">
        <v>2009</v>
      </c>
      <c r="Z47" s="52">
        <v>0</v>
      </c>
      <c r="AA47" s="363"/>
      <c r="AB47" s="350">
        <v>2009</v>
      </c>
      <c r="AC47" s="52">
        <v>0</v>
      </c>
      <c r="AD47" s="363"/>
      <c r="AE47" s="350">
        <v>2009</v>
      </c>
      <c r="AF47" s="243">
        <f t="shared" si="7"/>
        <v>16.5</v>
      </c>
      <c r="AG47" s="363"/>
      <c r="AH47" s="350">
        <v>2009</v>
      </c>
      <c r="AI47" s="49">
        <v>0</v>
      </c>
      <c r="AJ47" s="363"/>
      <c r="AK47" s="350">
        <v>2009</v>
      </c>
      <c r="AL47" s="419">
        <v>50</v>
      </c>
      <c r="AM47" s="363"/>
      <c r="AN47" s="350">
        <v>2009</v>
      </c>
      <c r="AO47" s="419">
        <v>50</v>
      </c>
      <c r="AP47" s="363"/>
      <c r="AQ47" s="350">
        <v>2009</v>
      </c>
      <c r="AR47" s="419">
        <v>0</v>
      </c>
      <c r="AS47" s="363"/>
      <c r="AT47" s="350">
        <v>2009</v>
      </c>
      <c r="AU47" s="419">
        <v>100</v>
      </c>
      <c r="AV47" s="363"/>
      <c r="AW47" s="350">
        <v>2009</v>
      </c>
      <c r="AX47" s="419">
        <v>50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41.5</v>
      </c>
      <c r="C48" s="363"/>
      <c r="D48" s="350">
        <v>2010</v>
      </c>
      <c r="E48" s="78">
        <v>0</v>
      </c>
      <c r="F48" s="363"/>
      <c r="G48" s="350">
        <v>2010</v>
      </c>
      <c r="H48" s="78">
        <v>0</v>
      </c>
      <c r="I48" s="363"/>
      <c r="J48" s="350">
        <v>2010</v>
      </c>
      <c r="K48" s="363">
        <v>67</v>
      </c>
      <c r="L48" s="363"/>
      <c r="M48" s="350">
        <v>2010</v>
      </c>
      <c r="N48" s="363">
        <v>0</v>
      </c>
      <c r="O48" s="363"/>
      <c r="P48" s="350">
        <v>2010</v>
      </c>
      <c r="Q48" s="419">
        <v>100</v>
      </c>
      <c r="R48" s="363"/>
      <c r="S48" s="350">
        <v>2010</v>
      </c>
      <c r="T48" s="52">
        <v>90</v>
      </c>
      <c r="U48" s="363"/>
      <c r="V48" s="350">
        <v>2010</v>
      </c>
      <c r="W48" s="75">
        <v>50</v>
      </c>
      <c r="X48" s="363"/>
      <c r="Y48" s="350">
        <v>2010</v>
      </c>
      <c r="Z48" s="52">
        <v>0</v>
      </c>
      <c r="AA48" s="363"/>
      <c r="AB48" s="350">
        <v>2010</v>
      </c>
      <c r="AC48" s="52">
        <v>0</v>
      </c>
      <c r="AD48" s="363"/>
      <c r="AE48" s="350">
        <v>2010</v>
      </c>
      <c r="AF48" s="243">
        <f t="shared" si="7"/>
        <v>16.5</v>
      </c>
      <c r="AG48" s="363"/>
      <c r="AH48" s="350">
        <v>2010</v>
      </c>
      <c r="AI48" s="49">
        <v>0</v>
      </c>
      <c r="AJ48" s="363"/>
      <c r="AK48" s="350">
        <v>2010</v>
      </c>
      <c r="AL48" s="419">
        <v>50</v>
      </c>
      <c r="AM48" s="363"/>
      <c r="AN48" s="350">
        <v>2010</v>
      </c>
      <c r="AO48" s="419">
        <v>50</v>
      </c>
      <c r="AP48" s="363"/>
      <c r="AQ48" s="350">
        <v>2010</v>
      </c>
      <c r="AR48" s="419">
        <v>0</v>
      </c>
      <c r="AS48" s="363"/>
      <c r="AT48" s="350">
        <v>2010</v>
      </c>
      <c r="AU48" s="419">
        <v>100</v>
      </c>
      <c r="AV48" s="363"/>
      <c r="AW48" s="350">
        <v>2010</v>
      </c>
      <c r="AX48" s="419">
        <v>50</v>
      </c>
      <c r="AY48" s="363" t="s">
        <v>5184</v>
      </c>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41.5</v>
      </c>
      <c r="C49" s="363"/>
      <c r="D49" s="350">
        <v>2011</v>
      </c>
      <c r="E49" s="78">
        <v>0</v>
      </c>
      <c r="F49" s="363"/>
      <c r="G49" s="350">
        <v>2011</v>
      </c>
      <c r="H49" s="78">
        <v>0</v>
      </c>
      <c r="I49" s="363"/>
      <c r="J49" s="350">
        <v>2011</v>
      </c>
      <c r="K49" s="363">
        <v>67</v>
      </c>
      <c r="L49" s="363"/>
      <c r="M49" s="350">
        <v>2011</v>
      </c>
      <c r="N49" s="363">
        <v>0</v>
      </c>
      <c r="O49" s="363"/>
      <c r="P49" s="350">
        <v>2011</v>
      </c>
      <c r="Q49" s="419">
        <v>100</v>
      </c>
      <c r="R49" s="363"/>
      <c r="S49" s="350">
        <v>2011</v>
      </c>
      <c r="T49" s="52">
        <v>90</v>
      </c>
      <c r="U49" s="363"/>
      <c r="V49" s="350">
        <v>2011</v>
      </c>
      <c r="W49" s="75">
        <v>50</v>
      </c>
      <c r="X49" s="363"/>
      <c r="Y49" s="350">
        <v>2011</v>
      </c>
      <c r="Z49" s="52">
        <v>0</v>
      </c>
      <c r="AA49" s="363"/>
      <c r="AB49" s="350">
        <v>2011</v>
      </c>
      <c r="AC49" s="52">
        <v>0</v>
      </c>
      <c r="AD49" s="363"/>
      <c r="AE49" s="350">
        <v>2011</v>
      </c>
      <c r="AF49" s="243">
        <f t="shared" si="7"/>
        <v>16.5</v>
      </c>
      <c r="AG49" s="363"/>
      <c r="AH49" s="350">
        <v>2011</v>
      </c>
      <c r="AI49" s="49">
        <v>0</v>
      </c>
      <c r="AJ49" s="363"/>
      <c r="AK49" s="350">
        <v>2011</v>
      </c>
      <c r="AL49" s="419">
        <v>50</v>
      </c>
      <c r="AM49" s="363"/>
      <c r="AN49" s="350">
        <v>2011</v>
      </c>
      <c r="AO49" s="419">
        <v>50</v>
      </c>
      <c r="AP49" s="363"/>
      <c r="AQ49" s="350">
        <v>2011</v>
      </c>
      <c r="AR49" s="419">
        <v>0</v>
      </c>
      <c r="AS49" s="363"/>
      <c r="AT49" s="350">
        <v>2011</v>
      </c>
      <c r="AU49" s="419">
        <v>100</v>
      </c>
      <c r="AV49" s="363"/>
      <c r="AW49" s="350">
        <v>2011</v>
      </c>
      <c r="AX49" s="419">
        <v>50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41.5</v>
      </c>
      <c r="C50" s="363"/>
      <c r="D50" s="350">
        <v>2012</v>
      </c>
      <c r="E50" s="78">
        <v>0</v>
      </c>
      <c r="F50" s="363"/>
      <c r="G50" s="350">
        <v>2012</v>
      </c>
      <c r="H50" s="78">
        <v>0</v>
      </c>
      <c r="I50" s="363"/>
      <c r="J50" s="350">
        <v>2012</v>
      </c>
      <c r="K50" s="363">
        <v>67</v>
      </c>
      <c r="L50" s="363"/>
      <c r="M50" s="350">
        <v>2012</v>
      </c>
      <c r="N50" s="363">
        <v>0</v>
      </c>
      <c r="O50" s="363"/>
      <c r="P50" s="350">
        <v>2012</v>
      </c>
      <c r="Q50" s="419">
        <v>100</v>
      </c>
      <c r="R50" s="363"/>
      <c r="S50" s="350">
        <v>2012</v>
      </c>
      <c r="T50" s="52">
        <v>90</v>
      </c>
      <c r="U50" s="363"/>
      <c r="V50" s="350">
        <v>2012</v>
      </c>
      <c r="W50" s="75">
        <v>50</v>
      </c>
      <c r="X50" s="363"/>
      <c r="Y50" s="350">
        <v>2012</v>
      </c>
      <c r="Z50" s="52">
        <v>0</v>
      </c>
      <c r="AA50" s="363"/>
      <c r="AB50" s="350">
        <v>2012</v>
      </c>
      <c r="AC50" s="52">
        <v>0</v>
      </c>
      <c r="AD50" s="363"/>
      <c r="AE50" s="350">
        <v>2012</v>
      </c>
      <c r="AF50" s="243">
        <f t="shared" si="7"/>
        <v>16.5</v>
      </c>
      <c r="AG50" s="363"/>
      <c r="AH50" s="350">
        <v>2012</v>
      </c>
      <c r="AI50" s="49">
        <v>0</v>
      </c>
      <c r="AJ50" s="363"/>
      <c r="AK50" s="350">
        <v>2012</v>
      </c>
      <c r="AL50" s="419">
        <v>50</v>
      </c>
      <c r="AM50" s="363"/>
      <c r="AN50" s="350">
        <v>2012</v>
      </c>
      <c r="AO50" s="419">
        <v>50</v>
      </c>
      <c r="AP50" s="363"/>
      <c r="AQ50" s="350">
        <v>2012</v>
      </c>
      <c r="AR50" s="419">
        <v>0</v>
      </c>
      <c r="AS50" s="363"/>
      <c r="AT50" s="350">
        <v>2012</v>
      </c>
      <c r="AU50" s="419">
        <v>100</v>
      </c>
      <c r="AV50" s="363"/>
      <c r="AW50" s="350">
        <v>2012</v>
      </c>
      <c r="AX50" s="419">
        <v>50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41.5</v>
      </c>
      <c r="C51" s="363"/>
      <c r="D51" s="350">
        <v>2013</v>
      </c>
      <c r="E51" s="78">
        <v>0</v>
      </c>
      <c r="F51" s="363"/>
      <c r="G51" s="350">
        <v>2013</v>
      </c>
      <c r="H51" s="78">
        <v>0</v>
      </c>
      <c r="I51" s="363"/>
      <c r="J51" s="350">
        <v>2013</v>
      </c>
      <c r="K51" s="363">
        <v>67</v>
      </c>
      <c r="L51" s="363"/>
      <c r="M51" s="350">
        <v>2013</v>
      </c>
      <c r="N51" s="363">
        <v>0</v>
      </c>
      <c r="O51" s="363"/>
      <c r="P51" s="350">
        <v>2013</v>
      </c>
      <c r="Q51" s="419">
        <v>100</v>
      </c>
      <c r="R51" s="363"/>
      <c r="S51" s="350">
        <v>2013</v>
      </c>
      <c r="T51" s="52">
        <v>90</v>
      </c>
      <c r="U51" s="363"/>
      <c r="V51" s="350">
        <v>2013</v>
      </c>
      <c r="W51" s="75">
        <v>50</v>
      </c>
      <c r="X51" s="363"/>
      <c r="Y51" s="350">
        <v>2013</v>
      </c>
      <c r="Z51" s="52">
        <v>0</v>
      </c>
      <c r="AA51" s="363"/>
      <c r="AB51" s="350">
        <v>2013</v>
      </c>
      <c r="AC51" s="52">
        <v>0</v>
      </c>
      <c r="AD51" s="363"/>
      <c r="AE51" s="350">
        <v>2013</v>
      </c>
      <c r="AF51" s="243">
        <f t="shared" si="7"/>
        <v>16.5</v>
      </c>
      <c r="AG51" s="363"/>
      <c r="AH51" s="350">
        <v>2013</v>
      </c>
      <c r="AI51" s="49">
        <v>0</v>
      </c>
      <c r="AJ51" s="363"/>
      <c r="AK51" s="350">
        <v>2013</v>
      </c>
      <c r="AL51" s="419">
        <v>50</v>
      </c>
      <c r="AM51" s="363"/>
      <c r="AN51" s="350">
        <v>2013</v>
      </c>
      <c r="AO51" s="419">
        <v>50</v>
      </c>
      <c r="AP51" s="363"/>
      <c r="AQ51" s="350">
        <v>2013</v>
      </c>
      <c r="AR51" s="419">
        <v>0</v>
      </c>
      <c r="AS51" s="363"/>
      <c r="AT51" s="350">
        <v>2013</v>
      </c>
      <c r="AU51" s="419">
        <v>100</v>
      </c>
      <c r="AV51" s="363"/>
      <c r="AW51" s="350">
        <v>2013</v>
      </c>
      <c r="AX51" s="419">
        <v>50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41.5</v>
      </c>
      <c r="C52" s="39"/>
      <c r="D52" s="43">
        <v>2014</v>
      </c>
      <c r="E52" s="78">
        <v>0</v>
      </c>
      <c r="F52" s="10" t="s">
        <v>2999</v>
      </c>
      <c r="G52" s="43">
        <v>2014</v>
      </c>
      <c r="H52" s="19">
        <v>0</v>
      </c>
      <c r="I52" s="10" t="s">
        <v>3000</v>
      </c>
      <c r="J52" s="43">
        <v>2014</v>
      </c>
      <c r="K52" s="19">
        <v>67</v>
      </c>
      <c r="L52" s="10"/>
      <c r="M52" s="43">
        <v>2014</v>
      </c>
      <c r="N52" s="19">
        <v>0</v>
      </c>
      <c r="O52" s="10" t="s">
        <v>817</v>
      </c>
      <c r="P52" s="43">
        <v>2014</v>
      </c>
      <c r="Q52" s="19">
        <v>100</v>
      </c>
      <c r="R52" s="10" t="s">
        <v>3001</v>
      </c>
      <c r="S52" s="43">
        <v>2014</v>
      </c>
      <c r="T52" s="52">
        <v>90</v>
      </c>
      <c r="U52" s="10"/>
      <c r="V52" s="43">
        <v>2014</v>
      </c>
      <c r="W52" s="75">
        <v>50</v>
      </c>
      <c r="X52" s="10" t="s">
        <v>816</v>
      </c>
      <c r="Y52" s="350">
        <v>2014</v>
      </c>
      <c r="Z52" s="52">
        <v>0</v>
      </c>
      <c r="AA52" s="10" t="s">
        <v>3002</v>
      </c>
      <c r="AB52" s="350">
        <v>2014</v>
      </c>
      <c r="AC52" s="52">
        <v>0</v>
      </c>
      <c r="AD52" s="10" t="s">
        <v>3002</v>
      </c>
      <c r="AE52" s="350">
        <v>2014</v>
      </c>
      <c r="AF52" s="243">
        <f>0.67*AI52+0.33*AL52</f>
        <v>16.5</v>
      </c>
      <c r="AG52" s="10"/>
      <c r="AH52" s="350">
        <v>2014</v>
      </c>
      <c r="AI52" s="49">
        <v>0</v>
      </c>
      <c r="AJ52" s="10" t="s">
        <v>3003</v>
      </c>
      <c r="AK52" s="350">
        <v>2014</v>
      </c>
      <c r="AL52" s="19">
        <v>50</v>
      </c>
      <c r="AM52" s="10"/>
      <c r="AN52" s="350">
        <v>2014</v>
      </c>
      <c r="AO52" s="19">
        <v>50</v>
      </c>
      <c r="AP52" s="10" t="s">
        <v>3004</v>
      </c>
      <c r="AQ52" s="350">
        <v>2014</v>
      </c>
      <c r="AR52" s="19">
        <v>0</v>
      </c>
      <c r="AS52" s="10" t="s">
        <v>3005</v>
      </c>
      <c r="AT52" s="350">
        <v>2014</v>
      </c>
      <c r="AU52" s="19">
        <v>100</v>
      </c>
      <c r="AV52" s="10"/>
      <c r="AW52" s="350">
        <v>2014</v>
      </c>
      <c r="AX52" s="19">
        <v>50</v>
      </c>
      <c r="AY52" s="11" t="s">
        <v>3006</v>
      </c>
    </row>
    <row r="53" spans="1:81" ht="24.75" customHeight="1">
      <c r="A53" s="43">
        <v>2015</v>
      </c>
      <c r="B53" s="230">
        <f t="shared" si="8"/>
        <v>41.5</v>
      </c>
      <c r="C53" s="80"/>
      <c r="D53" s="43">
        <v>2015</v>
      </c>
      <c r="E53" s="49">
        <v>0</v>
      </c>
      <c r="F53" s="10"/>
      <c r="G53" s="43">
        <v>2015</v>
      </c>
      <c r="H53" s="19">
        <v>0</v>
      </c>
      <c r="I53" s="10"/>
      <c r="J53" s="43">
        <v>2015</v>
      </c>
      <c r="K53" s="19">
        <v>67</v>
      </c>
      <c r="L53" s="10"/>
      <c r="M53" s="43">
        <v>2015</v>
      </c>
      <c r="N53" s="19">
        <v>0</v>
      </c>
      <c r="O53" s="10"/>
      <c r="P53" s="43">
        <v>2015</v>
      </c>
      <c r="Q53" s="19">
        <v>100</v>
      </c>
      <c r="R53" s="10"/>
      <c r="S53" s="43">
        <v>2015</v>
      </c>
      <c r="T53" s="52">
        <v>90</v>
      </c>
      <c r="U53" s="10"/>
      <c r="V53" s="43">
        <v>2015</v>
      </c>
      <c r="W53" s="186">
        <v>50</v>
      </c>
      <c r="X53" s="10"/>
      <c r="Y53" s="350">
        <v>2015</v>
      </c>
      <c r="Z53" s="52">
        <v>0</v>
      </c>
      <c r="AA53" s="10"/>
      <c r="AB53" s="350">
        <v>2015</v>
      </c>
      <c r="AC53" s="52">
        <v>0</v>
      </c>
      <c r="AD53" s="10"/>
      <c r="AE53" s="350">
        <v>2015</v>
      </c>
      <c r="AF53" s="243">
        <f t="shared" ref="AF53:AF57" si="9">0.67*AI53+0.33*AL53</f>
        <v>16.5</v>
      </c>
      <c r="AG53" s="10"/>
      <c r="AH53" s="350">
        <v>2015</v>
      </c>
      <c r="AI53" s="78">
        <v>0</v>
      </c>
      <c r="AJ53" s="10"/>
      <c r="AK53" s="350">
        <v>2015</v>
      </c>
      <c r="AL53" s="19">
        <v>50</v>
      </c>
      <c r="AM53" s="10"/>
      <c r="AN53" s="350">
        <v>2015</v>
      </c>
      <c r="AO53" s="19">
        <v>50</v>
      </c>
      <c r="AP53" s="10"/>
      <c r="AQ53" s="350">
        <v>2015</v>
      </c>
      <c r="AR53" s="19">
        <v>0</v>
      </c>
      <c r="AS53" s="10"/>
      <c r="AT53" s="350">
        <v>2015</v>
      </c>
      <c r="AU53" s="19">
        <v>100</v>
      </c>
      <c r="AV53" s="10"/>
      <c r="AW53" s="350">
        <v>2015</v>
      </c>
      <c r="AX53" s="19">
        <v>50</v>
      </c>
      <c r="AY53" s="11"/>
    </row>
    <row r="54" spans="1:81" ht="24.75" customHeight="1">
      <c r="A54" s="43">
        <v>2016</v>
      </c>
      <c r="B54" s="230">
        <f t="shared" si="8"/>
        <v>41.5</v>
      </c>
      <c r="C54" s="80"/>
      <c r="D54" s="43">
        <v>2016</v>
      </c>
      <c r="E54" s="49">
        <v>0</v>
      </c>
      <c r="F54" s="10"/>
      <c r="G54" s="43">
        <v>2016</v>
      </c>
      <c r="H54" s="19">
        <v>0</v>
      </c>
      <c r="I54" s="10"/>
      <c r="J54" s="43">
        <v>2016</v>
      </c>
      <c r="K54" s="19">
        <v>67</v>
      </c>
      <c r="L54" s="10"/>
      <c r="M54" s="43">
        <v>2016</v>
      </c>
      <c r="N54" s="19">
        <v>0</v>
      </c>
      <c r="O54" s="10"/>
      <c r="P54" s="43">
        <v>2016</v>
      </c>
      <c r="Q54" s="19">
        <v>100</v>
      </c>
      <c r="R54" s="10"/>
      <c r="S54" s="43">
        <v>2016</v>
      </c>
      <c r="T54" s="52">
        <v>90</v>
      </c>
      <c r="U54" s="10"/>
      <c r="V54" s="43">
        <v>2016</v>
      </c>
      <c r="W54" s="186">
        <v>50</v>
      </c>
      <c r="X54" s="10"/>
      <c r="Y54" s="350">
        <v>2016</v>
      </c>
      <c r="Z54" s="52">
        <v>0</v>
      </c>
      <c r="AA54" s="10"/>
      <c r="AB54" s="350">
        <v>2016</v>
      </c>
      <c r="AC54" s="52">
        <v>0</v>
      </c>
      <c r="AD54" s="10"/>
      <c r="AE54" s="350">
        <v>2016</v>
      </c>
      <c r="AF54" s="243">
        <f t="shared" si="9"/>
        <v>16.5</v>
      </c>
      <c r="AG54" s="10"/>
      <c r="AH54" s="350">
        <v>2016</v>
      </c>
      <c r="AI54" s="78">
        <v>0</v>
      </c>
      <c r="AJ54" s="10"/>
      <c r="AK54" s="350">
        <v>2016</v>
      </c>
      <c r="AL54" s="19">
        <v>50</v>
      </c>
      <c r="AM54" s="10"/>
      <c r="AN54" s="350">
        <v>2016</v>
      </c>
      <c r="AO54" s="19">
        <v>50</v>
      </c>
      <c r="AP54" s="10"/>
      <c r="AQ54" s="350">
        <v>2016</v>
      </c>
      <c r="AR54" s="19">
        <v>0</v>
      </c>
      <c r="AS54" s="10"/>
      <c r="AT54" s="350">
        <v>2016</v>
      </c>
      <c r="AU54" s="19">
        <v>100</v>
      </c>
      <c r="AV54" s="10"/>
      <c r="AW54" s="350">
        <v>2016</v>
      </c>
      <c r="AX54" s="19">
        <v>50</v>
      </c>
      <c r="AY54" s="11"/>
    </row>
    <row r="55" spans="1:81" ht="24.75" customHeight="1">
      <c r="A55" s="43">
        <v>2017</v>
      </c>
      <c r="B55" s="230">
        <f t="shared" si="8"/>
        <v>41.5</v>
      </c>
      <c r="C55" s="80"/>
      <c r="D55" s="43">
        <v>2017</v>
      </c>
      <c r="E55" s="49">
        <v>0</v>
      </c>
      <c r="F55" s="10"/>
      <c r="G55" s="43">
        <v>2017</v>
      </c>
      <c r="H55" s="19">
        <v>0</v>
      </c>
      <c r="I55" s="10"/>
      <c r="J55" s="43">
        <v>2017</v>
      </c>
      <c r="K55" s="19">
        <v>67</v>
      </c>
      <c r="L55" s="10"/>
      <c r="M55" s="43">
        <v>2017</v>
      </c>
      <c r="N55" s="19">
        <v>0</v>
      </c>
      <c r="O55" s="10"/>
      <c r="P55" s="43">
        <v>2017</v>
      </c>
      <c r="Q55" s="19">
        <v>100</v>
      </c>
      <c r="R55" s="10"/>
      <c r="S55" s="43">
        <v>2017</v>
      </c>
      <c r="T55" s="52">
        <v>90</v>
      </c>
      <c r="U55" s="10"/>
      <c r="V55" s="43">
        <v>2017</v>
      </c>
      <c r="W55" s="186">
        <v>50</v>
      </c>
      <c r="X55" s="10"/>
      <c r="Y55" s="350">
        <v>2017</v>
      </c>
      <c r="Z55" s="52">
        <v>0</v>
      </c>
      <c r="AA55" s="10"/>
      <c r="AB55" s="350">
        <v>2017</v>
      </c>
      <c r="AC55" s="52">
        <v>0</v>
      </c>
      <c r="AD55" s="10"/>
      <c r="AE55" s="350">
        <v>2017</v>
      </c>
      <c r="AF55" s="243">
        <f t="shared" si="9"/>
        <v>16.5</v>
      </c>
      <c r="AG55" s="10"/>
      <c r="AH55" s="350">
        <v>2017</v>
      </c>
      <c r="AI55" s="78">
        <v>0</v>
      </c>
      <c r="AJ55" s="10"/>
      <c r="AK55" s="350">
        <v>2017</v>
      </c>
      <c r="AL55" s="19">
        <v>50</v>
      </c>
      <c r="AM55" s="10"/>
      <c r="AN55" s="350">
        <v>2017</v>
      </c>
      <c r="AO55" s="19">
        <v>50</v>
      </c>
      <c r="AP55" s="10"/>
      <c r="AQ55" s="350">
        <v>2017</v>
      </c>
      <c r="AR55" s="19">
        <v>0</v>
      </c>
      <c r="AS55" s="10"/>
      <c r="AT55" s="350">
        <v>2017</v>
      </c>
      <c r="AU55" s="19">
        <v>100</v>
      </c>
      <c r="AV55" s="10"/>
      <c r="AW55" s="350">
        <v>2017</v>
      </c>
      <c r="AX55" s="19">
        <v>50</v>
      </c>
      <c r="AY55" s="11"/>
    </row>
    <row r="56" spans="1:81" ht="24.75" customHeight="1">
      <c r="A56" s="43">
        <v>2018</v>
      </c>
      <c r="B56" s="230">
        <f t="shared" si="8"/>
        <v>41.5</v>
      </c>
      <c r="C56" s="80"/>
      <c r="D56" s="43">
        <v>2018</v>
      </c>
      <c r="E56" s="49">
        <v>0</v>
      </c>
      <c r="F56" s="10"/>
      <c r="G56" s="43">
        <v>2018</v>
      </c>
      <c r="H56" s="19">
        <v>0</v>
      </c>
      <c r="I56" s="10"/>
      <c r="J56" s="43">
        <v>2018</v>
      </c>
      <c r="K56" s="19">
        <v>67</v>
      </c>
      <c r="L56" s="10"/>
      <c r="M56" s="43">
        <v>2018</v>
      </c>
      <c r="N56" s="19">
        <v>0</v>
      </c>
      <c r="O56" s="10"/>
      <c r="P56" s="43">
        <v>2018</v>
      </c>
      <c r="Q56" s="19">
        <v>100</v>
      </c>
      <c r="R56" s="10"/>
      <c r="S56" s="43">
        <v>2018</v>
      </c>
      <c r="T56" s="52">
        <v>90</v>
      </c>
      <c r="U56" s="10"/>
      <c r="V56" s="43">
        <v>2018</v>
      </c>
      <c r="W56" s="186">
        <v>50</v>
      </c>
      <c r="X56" s="10"/>
      <c r="Y56" s="350">
        <v>2018</v>
      </c>
      <c r="Z56" s="52">
        <v>0</v>
      </c>
      <c r="AA56" s="10"/>
      <c r="AB56" s="350">
        <v>2018</v>
      </c>
      <c r="AC56" s="52">
        <v>0</v>
      </c>
      <c r="AD56" s="10"/>
      <c r="AE56" s="350">
        <v>2018</v>
      </c>
      <c r="AF56" s="243">
        <f t="shared" si="9"/>
        <v>16.5</v>
      </c>
      <c r="AG56" s="10"/>
      <c r="AH56" s="350">
        <v>2018</v>
      </c>
      <c r="AI56" s="78">
        <v>0</v>
      </c>
      <c r="AJ56" s="10"/>
      <c r="AK56" s="350">
        <v>2018</v>
      </c>
      <c r="AL56" s="19">
        <v>50</v>
      </c>
      <c r="AM56" s="10"/>
      <c r="AN56" s="350">
        <v>2018</v>
      </c>
      <c r="AO56" s="19">
        <v>50</v>
      </c>
      <c r="AP56" s="10"/>
      <c r="AQ56" s="350">
        <v>2018</v>
      </c>
      <c r="AR56" s="19">
        <v>0</v>
      </c>
      <c r="AS56" s="10"/>
      <c r="AT56" s="350">
        <v>2018</v>
      </c>
      <c r="AU56" s="19">
        <v>100</v>
      </c>
      <c r="AV56" s="10"/>
      <c r="AW56" s="350">
        <v>2018</v>
      </c>
      <c r="AX56" s="19">
        <v>50</v>
      </c>
      <c r="AY56" s="11"/>
    </row>
    <row r="57" spans="1:81" ht="24.75" customHeight="1">
      <c r="A57" s="43">
        <v>2019</v>
      </c>
      <c r="B57" s="230">
        <f t="shared" si="8"/>
        <v>41.5</v>
      </c>
      <c r="C57" s="80"/>
      <c r="D57" s="43">
        <v>2019</v>
      </c>
      <c r="E57" s="49">
        <v>0</v>
      </c>
      <c r="F57" s="10"/>
      <c r="G57" s="43">
        <v>2019</v>
      </c>
      <c r="H57" s="19">
        <v>0</v>
      </c>
      <c r="I57" s="10"/>
      <c r="J57" s="43">
        <v>2019</v>
      </c>
      <c r="K57" s="34">
        <v>67</v>
      </c>
      <c r="L57" s="10"/>
      <c r="M57" s="43">
        <v>2019</v>
      </c>
      <c r="N57" s="34">
        <v>0</v>
      </c>
      <c r="O57" s="10"/>
      <c r="P57" s="43">
        <v>2019</v>
      </c>
      <c r="Q57" s="19">
        <v>100</v>
      </c>
      <c r="R57" s="10"/>
      <c r="S57" s="43">
        <v>2019</v>
      </c>
      <c r="T57" s="52">
        <v>90</v>
      </c>
      <c r="U57" s="10"/>
      <c r="V57" s="43">
        <v>2019</v>
      </c>
      <c r="W57" s="186">
        <v>50</v>
      </c>
      <c r="X57" s="10"/>
      <c r="Y57" s="350">
        <v>2019</v>
      </c>
      <c r="Z57" s="52">
        <v>0</v>
      </c>
      <c r="AA57" s="10"/>
      <c r="AB57" s="350">
        <v>2019</v>
      </c>
      <c r="AC57" s="52">
        <v>0</v>
      </c>
      <c r="AD57" s="10"/>
      <c r="AE57" s="350">
        <v>2019</v>
      </c>
      <c r="AF57" s="243">
        <f t="shared" si="9"/>
        <v>16.5</v>
      </c>
      <c r="AG57" s="10"/>
      <c r="AH57" s="350">
        <v>2019</v>
      </c>
      <c r="AI57" s="78">
        <v>0</v>
      </c>
      <c r="AJ57" s="10"/>
      <c r="AK57" s="350">
        <v>2019</v>
      </c>
      <c r="AL57" s="19">
        <v>50</v>
      </c>
      <c r="AM57" s="10"/>
      <c r="AN57" s="350">
        <v>2019</v>
      </c>
      <c r="AO57" s="34">
        <v>50</v>
      </c>
      <c r="AP57" s="10"/>
      <c r="AQ57" s="350">
        <v>2019</v>
      </c>
      <c r="AR57" s="19">
        <v>0</v>
      </c>
      <c r="AS57" s="10"/>
      <c r="AT57" s="350">
        <v>2019</v>
      </c>
      <c r="AU57" s="34">
        <v>100</v>
      </c>
      <c r="AV57" s="10"/>
      <c r="AW57" s="350">
        <v>2019</v>
      </c>
      <c r="AX57" s="19">
        <v>50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2873</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4475</v>
      </c>
      <c r="L64" s="580"/>
      <c r="M64" s="43" t="s">
        <v>78</v>
      </c>
      <c r="N64" s="580" t="s">
        <v>79</v>
      </c>
      <c r="O64" s="580"/>
      <c r="P64" s="43" t="s">
        <v>78</v>
      </c>
      <c r="Q64" s="580" t="s">
        <v>4415</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45.190476190476197</v>
      </c>
      <c r="C69" s="363"/>
      <c r="D69" s="350">
        <v>2010</v>
      </c>
      <c r="E69" s="419">
        <v>33</v>
      </c>
      <c r="F69" s="363" t="s">
        <v>5185</v>
      </c>
      <c r="G69" s="350">
        <v>2010</v>
      </c>
      <c r="H69" s="419">
        <v>50</v>
      </c>
      <c r="I69" s="363"/>
      <c r="J69" s="350">
        <v>2010</v>
      </c>
      <c r="K69" s="419">
        <v>50</v>
      </c>
      <c r="L69" s="363"/>
      <c r="M69" s="350">
        <v>2010</v>
      </c>
      <c r="N69" s="8">
        <f t="shared" si="10"/>
        <v>33.333333333333336</v>
      </c>
      <c r="O69" s="363"/>
      <c r="P69" s="350">
        <v>2010</v>
      </c>
      <c r="Q69" s="419">
        <v>50</v>
      </c>
      <c r="R69" s="363" t="s">
        <v>5186</v>
      </c>
      <c r="S69" s="350">
        <v>2010</v>
      </c>
      <c r="T69" s="419">
        <v>50</v>
      </c>
      <c r="U69" s="363"/>
      <c r="V69" s="350">
        <v>2010</v>
      </c>
      <c r="W69" s="419">
        <v>0</v>
      </c>
      <c r="X69" s="363"/>
      <c r="Y69" s="350">
        <v>2010</v>
      </c>
      <c r="Z69" s="49">
        <v>0</v>
      </c>
      <c r="AA69" s="363" t="s">
        <v>5187</v>
      </c>
      <c r="AB69" s="350">
        <v>2010</v>
      </c>
      <c r="AC69" s="419">
        <v>50</v>
      </c>
      <c r="AD69" s="363"/>
      <c r="AE69" s="350">
        <v>2010</v>
      </c>
      <c r="AF69" s="419">
        <v>100</v>
      </c>
      <c r="AG69" s="363"/>
      <c r="AH69" s="350">
        <v>2010</v>
      </c>
      <c r="AI69" s="419">
        <v>100</v>
      </c>
      <c r="AJ69" s="363" t="s">
        <v>5188</v>
      </c>
      <c r="AK69" s="350">
        <v>2010</v>
      </c>
      <c r="AL69" s="419">
        <v>50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45.190476190476197</v>
      </c>
      <c r="C70" s="363"/>
      <c r="D70" s="350">
        <v>2011</v>
      </c>
      <c r="E70" s="419">
        <v>33</v>
      </c>
      <c r="F70" s="363"/>
      <c r="G70" s="350">
        <v>2011</v>
      </c>
      <c r="H70" s="419">
        <v>50</v>
      </c>
      <c r="I70" s="363"/>
      <c r="J70" s="350">
        <v>2011</v>
      </c>
      <c r="K70" s="419">
        <v>50</v>
      </c>
      <c r="L70" s="363"/>
      <c r="M70" s="350">
        <v>2011</v>
      </c>
      <c r="N70" s="8">
        <f t="shared" si="10"/>
        <v>33.333333333333336</v>
      </c>
      <c r="O70" s="363"/>
      <c r="P70" s="350">
        <v>2011</v>
      </c>
      <c r="Q70" s="419">
        <v>50</v>
      </c>
      <c r="R70" s="363"/>
      <c r="S70" s="350">
        <v>2011</v>
      </c>
      <c r="T70" s="419">
        <v>50</v>
      </c>
      <c r="U70" s="363"/>
      <c r="V70" s="350">
        <v>2011</v>
      </c>
      <c r="W70" s="419">
        <v>0</v>
      </c>
      <c r="X70" s="363"/>
      <c r="Y70" s="350">
        <v>2011</v>
      </c>
      <c r="Z70" s="49">
        <v>0</v>
      </c>
      <c r="AA70" s="363"/>
      <c r="AB70" s="350">
        <v>2011</v>
      </c>
      <c r="AC70" s="419">
        <v>50</v>
      </c>
      <c r="AD70" s="363"/>
      <c r="AE70" s="350">
        <v>2011</v>
      </c>
      <c r="AF70" s="419">
        <v>100</v>
      </c>
      <c r="AG70" s="363"/>
      <c r="AH70" s="350">
        <v>2011</v>
      </c>
      <c r="AI70" s="419">
        <v>100</v>
      </c>
      <c r="AJ70" s="363"/>
      <c r="AK70" s="350">
        <v>2011</v>
      </c>
      <c r="AL70" s="419">
        <v>50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45.190476190476197</v>
      </c>
      <c r="C71" s="363"/>
      <c r="D71" s="350">
        <v>2012</v>
      </c>
      <c r="E71" s="419">
        <v>33</v>
      </c>
      <c r="F71" s="363"/>
      <c r="G71" s="350">
        <v>2012</v>
      </c>
      <c r="H71" s="419">
        <v>50</v>
      </c>
      <c r="I71" s="363"/>
      <c r="J71" s="350">
        <v>2012</v>
      </c>
      <c r="K71" s="419">
        <v>50</v>
      </c>
      <c r="L71" s="363"/>
      <c r="M71" s="350">
        <v>2012</v>
      </c>
      <c r="N71" s="8">
        <f t="shared" si="10"/>
        <v>33.333333333333336</v>
      </c>
      <c r="O71" s="363"/>
      <c r="P71" s="350">
        <v>2012</v>
      </c>
      <c r="Q71" s="419">
        <v>50</v>
      </c>
      <c r="R71" s="363"/>
      <c r="S71" s="350">
        <v>2012</v>
      </c>
      <c r="T71" s="419">
        <v>50</v>
      </c>
      <c r="U71" s="363"/>
      <c r="V71" s="350">
        <v>2012</v>
      </c>
      <c r="W71" s="419">
        <v>0</v>
      </c>
      <c r="X71" s="363"/>
      <c r="Y71" s="350">
        <v>2012</v>
      </c>
      <c r="Z71" s="49">
        <v>0</v>
      </c>
      <c r="AA71" s="363"/>
      <c r="AB71" s="350">
        <v>2012</v>
      </c>
      <c r="AC71" s="419">
        <v>50</v>
      </c>
      <c r="AD71" s="363"/>
      <c r="AE71" s="350">
        <v>2012</v>
      </c>
      <c r="AF71" s="419">
        <v>100</v>
      </c>
      <c r="AG71" s="363"/>
      <c r="AH71" s="350">
        <v>2012</v>
      </c>
      <c r="AI71" s="419">
        <v>100</v>
      </c>
      <c r="AJ71" s="363"/>
      <c r="AK71" s="350">
        <v>2012</v>
      </c>
      <c r="AL71" s="419">
        <v>50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47.571428571428569</v>
      </c>
      <c r="C72" s="363"/>
      <c r="D72" s="350">
        <v>2013</v>
      </c>
      <c r="E72" s="419">
        <v>33</v>
      </c>
      <c r="F72" s="363"/>
      <c r="G72" s="350">
        <v>2013</v>
      </c>
      <c r="H72" s="419">
        <v>50</v>
      </c>
      <c r="I72" s="363"/>
      <c r="J72" s="350">
        <v>2013</v>
      </c>
      <c r="K72" s="419">
        <v>50</v>
      </c>
      <c r="L72" s="363"/>
      <c r="M72" s="350">
        <v>2013</v>
      </c>
      <c r="N72" s="8">
        <f t="shared" si="10"/>
        <v>50</v>
      </c>
      <c r="O72" s="363"/>
      <c r="P72" s="350">
        <v>2013</v>
      </c>
      <c r="Q72" s="419">
        <v>50</v>
      </c>
      <c r="R72" s="363"/>
      <c r="S72" s="350">
        <v>2013</v>
      </c>
      <c r="T72" s="419">
        <v>50</v>
      </c>
      <c r="U72" s="363"/>
      <c r="V72" s="350">
        <v>2013</v>
      </c>
      <c r="W72" s="419">
        <v>50</v>
      </c>
      <c r="X72" s="431" t="s">
        <v>3009</v>
      </c>
      <c r="Y72" s="350">
        <v>2013</v>
      </c>
      <c r="Z72" s="49">
        <v>0</v>
      </c>
      <c r="AA72" s="363"/>
      <c r="AB72" s="350">
        <v>2013</v>
      </c>
      <c r="AC72" s="419">
        <v>50</v>
      </c>
      <c r="AD72" s="363"/>
      <c r="AE72" s="350">
        <v>2013</v>
      </c>
      <c r="AF72" s="419">
        <v>100</v>
      </c>
      <c r="AG72" s="363"/>
      <c r="AH72" s="350">
        <v>2013</v>
      </c>
      <c r="AI72" s="419">
        <v>100</v>
      </c>
      <c r="AJ72" s="363"/>
      <c r="AK72" s="350">
        <v>2013</v>
      </c>
      <c r="AL72" s="419">
        <v>50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47.571428571428569</v>
      </c>
      <c r="C73" s="39"/>
      <c r="D73" s="43">
        <v>2014</v>
      </c>
      <c r="E73" s="19">
        <v>33</v>
      </c>
      <c r="F73" s="10" t="s">
        <v>815</v>
      </c>
      <c r="G73" s="43">
        <v>2014</v>
      </c>
      <c r="H73" s="19">
        <v>50</v>
      </c>
      <c r="I73" s="10" t="s">
        <v>3007</v>
      </c>
      <c r="J73" s="43">
        <v>2014</v>
      </c>
      <c r="K73" s="19">
        <v>50</v>
      </c>
      <c r="L73" s="10" t="s">
        <v>3008</v>
      </c>
      <c r="M73" s="43">
        <v>2014</v>
      </c>
      <c r="N73" s="8">
        <f t="shared" ref="N73:N78" si="13">AVERAGE(Q73,T73,W73)</f>
        <v>50</v>
      </c>
      <c r="O73" s="19"/>
      <c r="P73" s="43">
        <v>2014</v>
      </c>
      <c r="Q73" s="19">
        <v>50</v>
      </c>
      <c r="R73" s="10" t="s">
        <v>810</v>
      </c>
      <c r="S73" s="43">
        <v>2014</v>
      </c>
      <c r="T73" s="19">
        <v>50</v>
      </c>
      <c r="U73" s="10" t="s">
        <v>814</v>
      </c>
      <c r="V73" s="43">
        <v>2014</v>
      </c>
      <c r="W73" s="49">
        <v>50</v>
      </c>
      <c r="X73" s="10" t="s">
        <v>3009</v>
      </c>
      <c r="Y73" s="350">
        <v>2014</v>
      </c>
      <c r="Z73" s="49">
        <v>0</v>
      </c>
      <c r="AA73" s="10" t="s">
        <v>3010</v>
      </c>
      <c r="AB73" s="350">
        <v>2014</v>
      </c>
      <c r="AC73" s="19">
        <v>50</v>
      </c>
      <c r="AD73" s="10" t="s">
        <v>813</v>
      </c>
      <c r="AE73" s="350">
        <v>2014</v>
      </c>
      <c r="AF73" s="19">
        <v>100</v>
      </c>
      <c r="AG73" s="19"/>
      <c r="AH73" s="350">
        <v>2014</v>
      </c>
      <c r="AI73" s="19">
        <v>100</v>
      </c>
      <c r="AJ73" s="10" t="s">
        <v>812</v>
      </c>
      <c r="AK73" s="350">
        <v>2014</v>
      </c>
      <c r="AL73" s="19">
        <v>50</v>
      </c>
      <c r="AM73" s="11" t="s">
        <v>811</v>
      </c>
    </row>
    <row r="74" spans="1:81" ht="24.75" customHeight="1">
      <c r="A74" s="43">
        <v>2015</v>
      </c>
      <c r="B74" s="5">
        <f t="shared" si="12"/>
        <v>54.714285714285715</v>
      </c>
      <c r="C74" s="39"/>
      <c r="D74" s="43">
        <v>2015</v>
      </c>
      <c r="E74" s="19">
        <v>33</v>
      </c>
      <c r="F74" s="10"/>
      <c r="G74" s="43">
        <v>2015</v>
      </c>
      <c r="H74" s="19">
        <v>50</v>
      </c>
      <c r="I74" s="10"/>
      <c r="J74" s="43">
        <v>2015</v>
      </c>
      <c r="K74" s="19">
        <v>50</v>
      </c>
      <c r="L74" s="10"/>
      <c r="M74" s="43">
        <v>2015</v>
      </c>
      <c r="N74" s="8">
        <f t="shared" si="13"/>
        <v>50</v>
      </c>
      <c r="O74" s="19"/>
      <c r="P74" s="43">
        <v>2015</v>
      </c>
      <c r="Q74" s="19">
        <v>50</v>
      </c>
      <c r="R74" s="10"/>
      <c r="S74" s="43">
        <v>2015</v>
      </c>
      <c r="T74" s="19">
        <v>50</v>
      </c>
      <c r="U74" s="10"/>
      <c r="V74" s="43">
        <v>2015</v>
      </c>
      <c r="W74" s="78">
        <v>50</v>
      </c>
      <c r="X74" s="10"/>
      <c r="Y74" s="350">
        <v>2015</v>
      </c>
      <c r="Z74" s="49">
        <v>50</v>
      </c>
      <c r="AA74" s="10" t="s">
        <v>809</v>
      </c>
      <c r="AB74" s="350">
        <v>2015</v>
      </c>
      <c r="AC74" s="19">
        <v>50</v>
      </c>
      <c r="AD74" s="10"/>
      <c r="AE74" s="350">
        <v>2015</v>
      </c>
      <c r="AF74" s="19">
        <v>100</v>
      </c>
      <c r="AG74" s="19"/>
      <c r="AH74" s="350">
        <v>2015</v>
      </c>
      <c r="AI74" s="19">
        <v>100</v>
      </c>
      <c r="AJ74" s="10"/>
      <c r="AK74" s="350">
        <v>2015</v>
      </c>
      <c r="AL74" s="19">
        <v>50</v>
      </c>
      <c r="AM74" s="11"/>
    </row>
    <row r="75" spans="1:81" ht="24.75" customHeight="1">
      <c r="A75" s="43">
        <v>2016</v>
      </c>
      <c r="B75" s="5">
        <f t="shared" si="12"/>
        <v>54.714285714285715</v>
      </c>
      <c r="C75" s="39"/>
      <c r="D75" s="43">
        <v>2016</v>
      </c>
      <c r="E75" s="49">
        <v>33</v>
      </c>
      <c r="F75" s="10" t="s">
        <v>808</v>
      </c>
      <c r="G75" s="43">
        <v>2016</v>
      </c>
      <c r="H75" s="19">
        <v>50</v>
      </c>
      <c r="I75" s="10"/>
      <c r="J75" s="43">
        <v>2016</v>
      </c>
      <c r="K75" s="19">
        <v>50</v>
      </c>
      <c r="L75" s="10"/>
      <c r="M75" s="43">
        <v>2016</v>
      </c>
      <c r="N75" s="8">
        <f t="shared" si="13"/>
        <v>50</v>
      </c>
      <c r="O75" s="19"/>
      <c r="P75" s="43">
        <v>2016</v>
      </c>
      <c r="Q75" s="19">
        <v>50</v>
      </c>
      <c r="R75" s="10"/>
      <c r="S75" s="43">
        <v>2016</v>
      </c>
      <c r="T75" s="19">
        <v>50</v>
      </c>
      <c r="U75" s="10"/>
      <c r="V75" s="43">
        <v>2016</v>
      </c>
      <c r="W75" s="78">
        <v>50</v>
      </c>
      <c r="X75" s="10"/>
      <c r="Y75" s="350">
        <v>2016</v>
      </c>
      <c r="Z75" s="49">
        <v>50</v>
      </c>
      <c r="AA75" s="10"/>
      <c r="AB75" s="350">
        <v>2016</v>
      </c>
      <c r="AC75" s="19">
        <v>50</v>
      </c>
      <c r="AD75" s="10"/>
      <c r="AE75" s="350">
        <v>2016</v>
      </c>
      <c r="AF75" s="19">
        <v>100</v>
      </c>
      <c r="AG75" s="19"/>
      <c r="AH75" s="350">
        <v>2016</v>
      </c>
      <c r="AI75" s="19">
        <v>100</v>
      </c>
      <c r="AJ75" s="10"/>
      <c r="AK75" s="350">
        <v>2016</v>
      </c>
      <c r="AL75" s="19">
        <v>50</v>
      </c>
      <c r="AM75" s="11"/>
    </row>
    <row r="76" spans="1:81" ht="24.75" customHeight="1">
      <c r="A76" s="43">
        <v>2017</v>
      </c>
      <c r="B76" s="5">
        <f t="shared" si="12"/>
        <v>54.714285714285715</v>
      </c>
      <c r="C76" s="39"/>
      <c r="D76" s="43">
        <v>2017</v>
      </c>
      <c r="E76" s="49">
        <v>33</v>
      </c>
      <c r="F76" s="10"/>
      <c r="G76" s="43">
        <v>2017</v>
      </c>
      <c r="H76" s="19">
        <v>50</v>
      </c>
      <c r="I76" s="10"/>
      <c r="J76" s="43">
        <v>2017</v>
      </c>
      <c r="K76" s="19">
        <v>50</v>
      </c>
      <c r="L76" s="10"/>
      <c r="M76" s="43">
        <v>2017</v>
      </c>
      <c r="N76" s="8">
        <f t="shared" si="13"/>
        <v>50</v>
      </c>
      <c r="O76" s="19"/>
      <c r="P76" s="43">
        <v>2017</v>
      </c>
      <c r="Q76" s="19">
        <v>50</v>
      </c>
      <c r="R76" s="10"/>
      <c r="S76" s="43">
        <v>2017</v>
      </c>
      <c r="T76" s="19">
        <v>50</v>
      </c>
      <c r="U76" s="10"/>
      <c r="V76" s="43">
        <v>2017</v>
      </c>
      <c r="W76" s="78">
        <v>50</v>
      </c>
      <c r="X76" s="10"/>
      <c r="Y76" s="350">
        <v>2017</v>
      </c>
      <c r="Z76" s="49">
        <v>50</v>
      </c>
      <c r="AA76" s="10"/>
      <c r="AB76" s="350">
        <v>2017</v>
      </c>
      <c r="AC76" s="19">
        <v>50</v>
      </c>
      <c r="AD76" s="10"/>
      <c r="AE76" s="350">
        <v>2017</v>
      </c>
      <c r="AF76" s="19">
        <v>100</v>
      </c>
      <c r="AG76" s="19"/>
      <c r="AH76" s="350">
        <v>2017</v>
      </c>
      <c r="AI76" s="19">
        <v>100</v>
      </c>
      <c r="AJ76" s="10"/>
      <c r="AK76" s="350">
        <v>2017</v>
      </c>
      <c r="AL76" s="19">
        <v>50</v>
      </c>
      <c r="AM76" s="11"/>
    </row>
    <row r="77" spans="1:81" ht="24.75" customHeight="1">
      <c r="A77" s="43">
        <v>2018</v>
      </c>
      <c r="B77" s="5">
        <f t="shared" si="12"/>
        <v>54.714285714285715</v>
      </c>
      <c r="C77" s="39"/>
      <c r="D77" s="43">
        <v>2018</v>
      </c>
      <c r="E77" s="49">
        <v>33</v>
      </c>
      <c r="F77" s="10" t="s">
        <v>4759</v>
      </c>
      <c r="G77" s="43">
        <v>2018</v>
      </c>
      <c r="H77" s="19">
        <v>50</v>
      </c>
      <c r="I77" s="10"/>
      <c r="J77" s="43">
        <v>2018</v>
      </c>
      <c r="K77" s="19">
        <v>50</v>
      </c>
      <c r="L77" s="10"/>
      <c r="M77" s="43">
        <v>2018</v>
      </c>
      <c r="N77" s="8">
        <f t="shared" si="13"/>
        <v>50</v>
      </c>
      <c r="O77" s="19"/>
      <c r="P77" s="43">
        <v>2018</v>
      </c>
      <c r="Q77" s="19">
        <v>50</v>
      </c>
      <c r="R77" s="10"/>
      <c r="S77" s="43">
        <v>2018</v>
      </c>
      <c r="T77" s="19">
        <v>50</v>
      </c>
      <c r="U77" s="10"/>
      <c r="V77" s="43">
        <v>2018</v>
      </c>
      <c r="W77" s="78">
        <v>50</v>
      </c>
      <c r="X77" s="10"/>
      <c r="Y77" s="350">
        <v>2018</v>
      </c>
      <c r="Z77" s="49">
        <v>50</v>
      </c>
      <c r="AA77" s="10"/>
      <c r="AB77" s="350">
        <v>2018</v>
      </c>
      <c r="AC77" s="19">
        <v>50</v>
      </c>
      <c r="AD77" s="10"/>
      <c r="AE77" s="350">
        <v>2018</v>
      </c>
      <c r="AF77" s="19">
        <v>100</v>
      </c>
      <c r="AG77" s="19"/>
      <c r="AH77" s="350">
        <v>2018</v>
      </c>
      <c r="AI77" s="19">
        <v>100</v>
      </c>
      <c r="AJ77" s="10"/>
      <c r="AK77" s="350">
        <v>2018</v>
      </c>
      <c r="AL77" s="19">
        <v>50</v>
      </c>
      <c r="AM77" s="11"/>
    </row>
    <row r="78" spans="1:81" ht="24.75" customHeight="1">
      <c r="A78" s="43">
        <v>2019</v>
      </c>
      <c r="B78" s="5">
        <f t="shared" si="12"/>
        <v>54.714285714285715</v>
      </c>
      <c r="C78" s="39"/>
      <c r="D78" s="43">
        <v>2019</v>
      </c>
      <c r="E78" s="49">
        <v>33</v>
      </c>
      <c r="F78" s="10" t="s">
        <v>807</v>
      </c>
      <c r="G78" s="43">
        <v>2019</v>
      </c>
      <c r="H78" s="19">
        <v>50</v>
      </c>
      <c r="I78" s="10"/>
      <c r="J78" s="43">
        <v>2019</v>
      </c>
      <c r="K78" s="19">
        <v>50</v>
      </c>
      <c r="L78" s="10"/>
      <c r="M78" s="43">
        <v>2019</v>
      </c>
      <c r="N78" s="8">
        <f t="shared" si="13"/>
        <v>50</v>
      </c>
      <c r="O78" s="19"/>
      <c r="P78" s="43">
        <v>2019</v>
      </c>
      <c r="Q78" s="19">
        <v>50</v>
      </c>
      <c r="R78" s="10"/>
      <c r="S78" s="43">
        <v>2019</v>
      </c>
      <c r="T78" s="19">
        <v>50</v>
      </c>
      <c r="U78" s="10"/>
      <c r="V78" s="43">
        <v>2019</v>
      </c>
      <c r="W78" s="78">
        <v>50</v>
      </c>
      <c r="X78" s="10"/>
      <c r="Y78" s="350">
        <v>2019</v>
      </c>
      <c r="Z78" s="49">
        <v>50</v>
      </c>
      <c r="AA78" s="10"/>
      <c r="AB78" s="350">
        <v>2019</v>
      </c>
      <c r="AC78" s="19">
        <v>50</v>
      </c>
      <c r="AD78" s="10"/>
      <c r="AE78" s="350">
        <v>2019</v>
      </c>
      <c r="AF78" s="19">
        <v>100</v>
      </c>
      <c r="AG78" s="19"/>
      <c r="AH78" s="350">
        <v>2019</v>
      </c>
      <c r="AI78" s="19">
        <v>100</v>
      </c>
      <c r="AJ78" s="10"/>
      <c r="AK78" s="350">
        <v>2019</v>
      </c>
      <c r="AL78" s="19">
        <v>50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4">AVERAGE(E87,H87,K87,N87,Q87)</f>
        <v>55</v>
      </c>
      <c r="C87" s="363"/>
      <c r="D87" s="350">
        <v>2007</v>
      </c>
      <c r="E87" s="419">
        <v>0</v>
      </c>
      <c r="F87" s="363"/>
      <c r="G87" s="350">
        <v>2007</v>
      </c>
      <c r="H87" s="419">
        <v>100</v>
      </c>
      <c r="I87" s="363" t="s">
        <v>5189</v>
      </c>
      <c r="J87" s="350">
        <v>2007</v>
      </c>
      <c r="K87" s="363">
        <v>25</v>
      </c>
      <c r="L87" s="363"/>
      <c r="M87" s="350">
        <v>2007</v>
      </c>
      <c r="N87" s="419">
        <v>50</v>
      </c>
      <c r="O87" s="363"/>
      <c r="P87" s="350">
        <v>2007</v>
      </c>
      <c r="Q87" s="419">
        <v>100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4"/>
        <v>55</v>
      </c>
      <c r="C88" s="363"/>
      <c r="D88" s="350">
        <v>2008</v>
      </c>
      <c r="E88" s="419">
        <v>0</v>
      </c>
      <c r="F88" s="363"/>
      <c r="G88" s="350">
        <v>2008</v>
      </c>
      <c r="H88" s="419">
        <v>100</v>
      </c>
      <c r="I88" s="363"/>
      <c r="J88" s="350">
        <v>2008</v>
      </c>
      <c r="K88" s="363">
        <v>25</v>
      </c>
      <c r="L88" s="363"/>
      <c r="M88" s="350">
        <v>2008</v>
      </c>
      <c r="N88" s="419">
        <v>50</v>
      </c>
      <c r="O88" s="363"/>
      <c r="P88" s="350">
        <v>2008</v>
      </c>
      <c r="Q88" s="419">
        <v>100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4"/>
        <v>55</v>
      </c>
      <c r="C89" s="363"/>
      <c r="D89" s="350">
        <v>2009</v>
      </c>
      <c r="E89" s="419">
        <v>0</v>
      </c>
      <c r="F89" s="363"/>
      <c r="G89" s="350">
        <v>2009</v>
      </c>
      <c r="H89" s="419">
        <v>100</v>
      </c>
      <c r="I89" s="363"/>
      <c r="J89" s="350">
        <v>2009</v>
      </c>
      <c r="K89" s="363">
        <v>25</v>
      </c>
      <c r="L89" s="363"/>
      <c r="M89" s="350">
        <v>2009</v>
      </c>
      <c r="N89" s="419">
        <v>50</v>
      </c>
      <c r="O89" s="363"/>
      <c r="P89" s="350">
        <v>2009</v>
      </c>
      <c r="Q89" s="419">
        <v>100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55</v>
      </c>
      <c r="C90" s="363"/>
      <c r="D90" s="350">
        <v>2010</v>
      </c>
      <c r="E90" s="419">
        <v>0</v>
      </c>
      <c r="F90" s="363"/>
      <c r="G90" s="350">
        <v>2010</v>
      </c>
      <c r="H90" s="419">
        <v>100</v>
      </c>
      <c r="I90" s="363" t="s">
        <v>5190</v>
      </c>
      <c r="J90" s="350">
        <v>2010</v>
      </c>
      <c r="K90" s="363">
        <v>25</v>
      </c>
      <c r="L90" s="363" t="s">
        <v>5192</v>
      </c>
      <c r="M90" s="350">
        <v>2010</v>
      </c>
      <c r="N90" s="419">
        <v>50</v>
      </c>
      <c r="O90" s="363"/>
      <c r="P90" s="350">
        <v>2010</v>
      </c>
      <c r="Q90" s="419">
        <v>100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60</v>
      </c>
      <c r="C91" s="363"/>
      <c r="D91" s="350">
        <v>2011</v>
      </c>
      <c r="E91" s="419">
        <v>0</v>
      </c>
      <c r="F91" s="363"/>
      <c r="G91" s="350">
        <v>2011</v>
      </c>
      <c r="H91" s="419">
        <v>100</v>
      </c>
      <c r="I91" s="363"/>
      <c r="J91" s="350">
        <v>2011</v>
      </c>
      <c r="K91" s="433">
        <v>50</v>
      </c>
      <c r="L91" s="363" t="s">
        <v>5191</v>
      </c>
      <c r="M91" s="350">
        <v>2011</v>
      </c>
      <c r="N91" s="419">
        <v>50</v>
      </c>
      <c r="O91" s="363"/>
      <c r="P91" s="350">
        <v>2011</v>
      </c>
      <c r="Q91" s="419">
        <v>100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60</v>
      </c>
      <c r="C92" s="363"/>
      <c r="D92" s="350">
        <v>2012</v>
      </c>
      <c r="E92" s="419">
        <v>0</v>
      </c>
      <c r="F92" s="363"/>
      <c r="G92" s="350">
        <v>2012</v>
      </c>
      <c r="H92" s="419">
        <v>100</v>
      </c>
      <c r="I92" s="363"/>
      <c r="J92" s="350">
        <v>2012</v>
      </c>
      <c r="K92" s="363">
        <v>50</v>
      </c>
      <c r="L92" s="363"/>
      <c r="M92" s="350">
        <v>2012</v>
      </c>
      <c r="N92" s="419">
        <v>50</v>
      </c>
      <c r="O92" s="363"/>
      <c r="P92" s="350">
        <v>2012</v>
      </c>
      <c r="Q92" s="419">
        <v>100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60</v>
      </c>
      <c r="C93" s="363"/>
      <c r="D93" s="350">
        <v>2013</v>
      </c>
      <c r="E93" s="419">
        <v>0</v>
      </c>
      <c r="F93" s="363"/>
      <c r="G93" s="350">
        <v>2013</v>
      </c>
      <c r="H93" s="419">
        <v>100</v>
      </c>
      <c r="I93" s="363"/>
      <c r="J93" s="350">
        <v>2013</v>
      </c>
      <c r="K93" s="363">
        <v>50</v>
      </c>
      <c r="L93" s="363"/>
      <c r="M93" s="350">
        <v>2013</v>
      </c>
      <c r="N93" s="419">
        <v>50</v>
      </c>
      <c r="O93" s="363"/>
      <c r="P93" s="350">
        <v>2013</v>
      </c>
      <c r="Q93" s="419">
        <v>100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60</v>
      </c>
      <c r="C94" s="39"/>
      <c r="D94" s="43">
        <v>2014</v>
      </c>
      <c r="E94" s="19">
        <v>0</v>
      </c>
      <c r="F94" s="10" t="s">
        <v>806</v>
      </c>
      <c r="G94" s="43">
        <v>2014</v>
      </c>
      <c r="H94" s="19">
        <v>100</v>
      </c>
      <c r="I94" s="10"/>
      <c r="J94" s="43">
        <v>2014</v>
      </c>
      <c r="K94" s="19">
        <v>50</v>
      </c>
      <c r="L94" s="10" t="s">
        <v>805</v>
      </c>
      <c r="M94" s="43">
        <v>2014</v>
      </c>
      <c r="N94" s="19">
        <v>50</v>
      </c>
      <c r="O94" s="10"/>
      <c r="P94" s="43">
        <v>2014</v>
      </c>
      <c r="Q94" s="19">
        <v>100</v>
      </c>
      <c r="R94" s="11"/>
    </row>
    <row r="95" spans="1:81" ht="24.75" customHeight="1">
      <c r="A95" s="43">
        <v>2015</v>
      </c>
      <c r="B95" s="2">
        <f>AVERAGE(E95,H95,K95,N95,Q95)</f>
        <v>60</v>
      </c>
      <c r="C95" s="80"/>
      <c r="D95" s="43">
        <v>2015</v>
      </c>
      <c r="E95" s="19">
        <v>0</v>
      </c>
      <c r="F95" s="10"/>
      <c r="G95" s="43">
        <v>2015</v>
      </c>
      <c r="H95" s="19">
        <v>100</v>
      </c>
      <c r="I95" s="10"/>
      <c r="J95" s="43">
        <v>2015</v>
      </c>
      <c r="K95" s="19">
        <v>50</v>
      </c>
      <c r="L95" s="10"/>
      <c r="M95" s="43">
        <v>2015</v>
      </c>
      <c r="N95" s="19">
        <v>50</v>
      </c>
      <c r="O95" s="10"/>
      <c r="P95" s="43">
        <v>2015</v>
      </c>
      <c r="Q95" s="19">
        <v>100</v>
      </c>
      <c r="R95" s="11"/>
    </row>
    <row r="96" spans="1:81" ht="24.75" customHeight="1">
      <c r="A96" s="43">
        <v>2016</v>
      </c>
      <c r="B96" s="2">
        <f>AVERAGE(E96,H96,K96,N96,Q96)</f>
        <v>60</v>
      </c>
      <c r="C96" s="80"/>
      <c r="D96" s="43">
        <v>2016</v>
      </c>
      <c r="E96" s="19">
        <v>0</v>
      </c>
      <c r="F96" s="10"/>
      <c r="G96" s="43">
        <v>2016</v>
      </c>
      <c r="H96" s="19">
        <v>100</v>
      </c>
      <c r="I96" s="10"/>
      <c r="J96" s="43">
        <v>2016</v>
      </c>
      <c r="K96" s="19">
        <v>50</v>
      </c>
      <c r="L96" s="10"/>
      <c r="M96" s="43">
        <v>2016</v>
      </c>
      <c r="N96" s="19">
        <v>50</v>
      </c>
      <c r="O96" s="10"/>
      <c r="P96" s="43">
        <v>2016</v>
      </c>
      <c r="Q96" s="19">
        <v>100</v>
      </c>
      <c r="R96" s="11"/>
    </row>
    <row r="97" spans="1:81" ht="24.75" customHeight="1">
      <c r="A97" s="43">
        <v>2017</v>
      </c>
      <c r="B97" s="2">
        <f t="shared" ref="B97:B99" si="15">AVERAGE(E97,H97,K97,N97,Q97)</f>
        <v>60</v>
      </c>
      <c r="C97" s="80"/>
      <c r="D97" s="43">
        <v>2017</v>
      </c>
      <c r="E97" s="19">
        <v>0</v>
      </c>
      <c r="F97" s="10"/>
      <c r="G97" s="43">
        <v>2017</v>
      </c>
      <c r="H97" s="19">
        <v>100</v>
      </c>
      <c r="I97" s="10"/>
      <c r="J97" s="43">
        <v>2017</v>
      </c>
      <c r="K97" s="19">
        <v>50</v>
      </c>
      <c r="L97" s="10"/>
      <c r="M97" s="43">
        <v>2017</v>
      </c>
      <c r="N97" s="19">
        <v>50</v>
      </c>
      <c r="O97" s="10"/>
      <c r="P97" s="43">
        <v>2017</v>
      </c>
      <c r="Q97" s="19">
        <v>100</v>
      </c>
      <c r="R97" s="11"/>
    </row>
    <row r="98" spans="1:81" ht="24.75" customHeight="1">
      <c r="A98" s="43">
        <v>2018</v>
      </c>
      <c r="B98" s="2">
        <f t="shared" si="15"/>
        <v>60</v>
      </c>
      <c r="C98" s="80"/>
      <c r="D98" s="43">
        <v>2018</v>
      </c>
      <c r="E98" s="19">
        <v>0</v>
      </c>
      <c r="F98" s="10"/>
      <c r="G98" s="43">
        <v>2018</v>
      </c>
      <c r="H98" s="19">
        <v>100</v>
      </c>
      <c r="I98" s="10"/>
      <c r="J98" s="43">
        <v>2018</v>
      </c>
      <c r="K98" s="19">
        <v>50</v>
      </c>
      <c r="L98" s="10"/>
      <c r="M98" s="43">
        <v>2018</v>
      </c>
      <c r="N98" s="19">
        <v>50</v>
      </c>
      <c r="O98" s="10"/>
      <c r="P98" s="43">
        <v>2018</v>
      </c>
      <c r="Q98" s="19">
        <v>100</v>
      </c>
      <c r="R98" s="11"/>
    </row>
    <row r="99" spans="1:81" ht="24.75" customHeight="1">
      <c r="A99" s="43">
        <v>2019</v>
      </c>
      <c r="B99" s="2">
        <f t="shared" si="15"/>
        <v>60</v>
      </c>
      <c r="C99" s="80"/>
      <c r="D99" s="43">
        <v>2019</v>
      </c>
      <c r="E99" s="19">
        <v>0</v>
      </c>
      <c r="F99" s="10"/>
      <c r="G99" s="43">
        <v>2019</v>
      </c>
      <c r="H99" s="19">
        <v>100</v>
      </c>
      <c r="I99" s="10"/>
      <c r="J99" s="43">
        <v>2019</v>
      </c>
      <c r="K99" s="19">
        <v>50</v>
      </c>
      <c r="L99" s="10" t="s">
        <v>804</v>
      </c>
      <c r="M99" s="43">
        <v>2019</v>
      </c>
      <c r="N99" s="19">
        <v>50</v>
      </c>
      <c r="O99" s="10"/>
      <c r="P99" s="43">
        <v>2019</v>
      </c>
      <c r="Q99" s="19">
        <v>100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6">AVERAGE(E108,((H108+K108)/2),((N108+Q108+T108)/3),W108)</f>
        <v>60.416666666666671</v>
      </c>
      <c r="C108" s="363"/>
      <c r="D108" s="350">
        <v>2007</v>
      </c>
      <c r="E108" s="419">
        <v>50</v>
      </c>
      <c r="F108" s="363"/>
      <c r="G108" s="350">
        <v>2007</v>
      </c>
      <c r="H108" s="363">
        <v>50</v>
      </c>
      <c r="I108" s="363" t="s">
        <v>5193</v>
      </c>
      <c r="J108" s="350">
        <v>2007</v>
      </c>
      <c r="K108" s="363">
        <v>0</v>
      </c>
      <c r="L108" s="363"/>
      <c r="M108" s="350">
        <v>2007</v>
      </c>
      <c r="N108" s="419">
        <v>100</v>
      </c>
      <c r="O108" s="363"/>
      <c r="P108" s="350">
        <v>2007</v>
      </c>
      <c r="Q108" s="419">
        <v>100</v>
      </c>
      <c r="R108" s="363"/>
      <c r="S108" s="350">
        <v>2007</v>
      </c>
      <c r="T108" s="419">
        <v>0</v>
      </c>
      <c r="U108" s="363"/>
      <c r="V108" s="350">
        <v>2007</v>
      </c>
      <c r="W108" s="419">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6"/>
        <v>54.166666666666671</v>
      </c>
      <c r="C109" s="363"/>
      <c r="D109" s="350">
        <v>2008</v>
      </c>
      <c r="E109" s="419">
        <v>50</v>
      </c>
      <c r="F109" s="363"/>
      <c r="G109" s="350">
        <v>2008</v>
      </c>
      <c r="H109" s="419">
        <v>0</v>
      </c>
      <c r="I109" s="363" t="s">
        <v>5183</v>
      </c>
      <c r="J109" s="350">
        <v>2008</v>
      </c>
      <c r="K109" s="419">
        <v>0</v>
      </c>
      <c r="L109" s="363"/>
      <c r="M109" s="350">
        <v>2008</v>
      </c>
      <c r="N109" s="419">
        <v>100</v>
      </c>
      <c r="O109" s="363"/>
      <c r="P109" s="350">
        <v>2008</v>
      </c>
      <c r="Q109" s="419">
        <v>100</v>
      </c>
      <c r="R109" s="363"/>
      <c r="S109" s="350">
        <v>2008</v>
      </c>
      <c r="T109" s="419">
        <v>0</v>
      </c>
      <c r="U109" s="363"/>
      <c r="V109" s="350">
        <v>2008</v>
      </c>
      <c r="W109" s="419">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6"/>
        <v>54.166666666666671</v>
      </c>
      <c r="C110" s="363"/>
      <c r="D110" s="350">
        <v>2009</v>
      </c>
      <c r="E110" s="419">
        <v>50</v>
      </c>
      <c r="F110" s="363"/>
      <c r="G110" s="350">
        <v>2009</v>
      </c>
      <c r="H110" s="419">
        <v>0</v>
      </c>
      <c r="I110" s="363"/>
      <c r="J110" s="350">
        <v>2009</v>
      </c>
      <c r="K110" s="419">
        <v>0</v>
      </c>
      <c r="L110" s="363"/>
      <c r="M110" s="350">
        <v>2009</v>
      </c>
      <c r="N110" s="419">
        <v>100</v>
      </c>
      <c r="O110" s="363"/>
      <c r="P110" s="350">
        <v>2009</v>
      </c>
      <c r="Q110" s="419">
        <v>100</v>
      </c>
      <c r="R110" s="363"/>
      <c r="S110" s="350">
        <v>2009</v>
      </c>
      <c r="T110" s="419">
        <v>0</v>
      </c>
      <c r="U110" s="363"/>
      <c r="V110" s="350">
        <v>2009</v>
      </c>
      <c r="W110" s="419">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6"/>
        <v>54.166666666666671</v>
      </c>
      <c r="C111" s="363"/>
      <c r="D111" s="350">
        <v>2010</v>
      </c>
      <c r="E111" s="419">
        <v>50</v>
      </c>
      <c r="F111" s="363"/>
      <c r="G111" s="350">
        <v>2010</v>
      </c>
      <c r="H111" s="419">
        <v>0</v>
      </c>
      <c r="I111" s="363"/>
      <c r="J111" s="350">
        <v>2010</v>
      </c>
      <c r="K111" s="419">
        <v>0</v>
      </c>
      <c r="L111" s="363"/>
      <c r="M111" s="350">
        <v>2010</v>
      </c>
      <c r="N111" s="419">
        <v>100</v>
      </c>
      <c r="O111" s="363"/>
      <c r="P111" s="350">
        <v>2010</v>
      </c>
      <c r="Q111" s="419">
        <v>100</v>
      </c>
      <c r="R111" s="363"/>
      <c r="S111" s="350">
        <v>2010</v>
      </c>
      <c r="T111" s="419">
        <v>0</v>
      </c>
      <c r="U111" s="363"/>
      <c r="V111" s="350">
        <v>2010</v>
      </c>
      <c r="W111" s="419">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54.166666666666671</v>
      </c>
      <c r="C112" s="363"/>
      <c r="D112" s="350">
        <v>2011</v>
      </c>
      <c r="E112" s="419">
        <v>50</v>
      </c>
      <c r="F112" s="363"/>
      <c r="G112" s="350">
        <v>2011</v>
      </c>
      <c r="H112" s="419">
        <v>0</v>
      </c>
      <c r="I112" s="363"/>
      <c r="J112" s="350">
        <v>2011</v>
      </c>
      <c r="K112" s="419">
        <v>0</v>
      </c>
      <c r="L112" s="363"/>
      <c r="M112" s="350">
        <v>2011</v>
      </c>
      <c r="N112" s="419">
        <v>100</v>
      </c>
      <c r="O112" s="363"/>
      <c r="P112" s="350">
        <v>2011</v>
      </c>
      <c r="Q112" s="419">
        <v>100</v>
      </c>
      <c r="R112" s="363"/>
      <c r="S112" s="350">
        <v>2011</v>
      </c>
      <c r="T112" s="419">
        <v>0</v>
      </c>
      <c r="U112" s="363"/>
      <c r="V112" s="350">
        <v>2011</v>
      </c>
      <c r="W112" s="419">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54.166666666666671</v>
      </c>
      <c r="C113" s="363"/>
      <c r="D113" s="350">
        <v>2012</v>
      </c>
      <c r="E113" s="419">
        <v>50</v>
      </c>
      <c r="F113" s="363"/>
      <c r="G113" s="350">
        <v>2012</v>
      </c>
      <c r="H113" s="419">
        <v>0</v>
      </c>
      <c r="I113" s="363"/>
      <c r="J113" s="350">
        <v>2012</v>
      </c>
      <c r="K113" s="419">
        <v>0</v>
      </c>
      <c r="L113" s="363"/>
      <c r="M113" s="350">
        <v>2012</v>
      </c>
      <c r="N113" s="419">
        <v>100</v>
      </c>
      <c r="O113" s="363"/>
      <c r="P113" s="350">
        <v>2012</v>
      </c>
      <c r="Q113" s="419">
        <v>100</v>
      </c>
      <c r="R113" s="363"/>
      <c r="S113" s="350">
        <v>2012</v>
      </c>
      <c r="T113" s="419">
        <v>0</v>
      </c>
      <c r="U113" s="363"/>
      <c r="V113" s="350">
        <v>2012</v>
      </c>
      <c r="W113" s="419">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54.166666666666671</v>
      </c>
      <c r="C114" s="363"/>
      <c r="D114" s="350">
        <v>2013</v>
      </c>
      <c r="E114" s="419">
        <v>50</v>
      </c>
      <c r="F114" s="363"/>
      <c r="G114" s="350">
        <v>2013</v>
      </c>
      <c r="H114" s="419">
        <v>0</v>
      </c>
      <c r="I114" s="363"/>
      <c r="J114" s="350">
        <v>2013</v>
      </c>
      <c r="K114" s="419">
        <v>0</v>
      </c>
      <c r="L114" s="363"/>
      <c r="M114" s="350">
        <v>2013</v>
      </c>
      <c r="N114" s="419">
        <v>100</v>
      </c>
      <c r="O114" s="363"/>
      <c r="P114" s="350">
        <v>2013</v>
      </c>
      <c r="Q114" s="419">
        <v>100</v>
      </c>
      <c r="R114" s="363"/>
      <c r="S114" s="350">
        <v>2013</v>
      </c>
      <c r="T114" s="419">
        <v>0</v>
      </c>
      <c r="U114" s="363"/>
      <c r="V114" s="350">
        <v>2013</v>
      </c>
      <c r="W114" s="419">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54.166666666666671</v>
      </c>
      <c r="C115" s="39"/>
      <c r="D115" s="43">
        <v>2014</v>
      </c>
      <c r="E115" s="19">
        <v>50</v>
      </c>
      <c r="F115" s="10" t="s">
        <v>3011</v>
      </c>
      <c r="G115" s="43">
        <v>2014</v>
      </c>
      <c r="H115" s="19">
        <v>0</v>
      </c>
      <c r="I115" s="10" t="s">
        <v>3012</v>
      </c>
      <c r="J115" s="43">
        <v>2014</v>
      </c>
      <c r="K115" s="19">
        <v>0</v>
      </c>
      <c r="L115" s="10"/>
      <c r="M115" s="43">
        <v>2014</v>
      </c>
      <c r="N115" s="19">
        <v>100</v>
      </c>
      <c r="O115" s="10" t="s">
        <v>3013</v>
      </c>
      <c r="P115" s="43">
        <v>2014</v>
      </c>
      <c r="Q115" s="19">
        <v>100</v>
      </c>
      <c r="R115" s="10" t="s">
        <v>3014</v>
      </c>
      <c r="S115" s="43">
        <v>2014</v>
      </c>
      <c r="T115" s="19">
        <v>0</v>
      </c>
      <c r="U115" s="10" t="s">
        <v>3015</v>
      </c>
      <c r="V115" s="43">
        <v>2014</v>
      </c>
      <c r="W115" s="19">
        <v>100</v>
      </c>
      <c r="X115" s="11"/>
    </row>
    <row r="116" spans="1:81" ht="24.75" customHeight="1">
      <c r="A116" s="43">
        <v>2015</v>
      </c>
      <c r="B116" s="2">
        <f t="shared" si="17"/>
        <v>54.166666666666671</v>
      </c>
      <c r="C116" s="80"/>
      <c r="D116" s="43">
        <v>2015</v>
      </c>
      <c r="E116" s="19">
        <v>50</v>
      </c>
      <c r="F116" s="10"/>
      <c r="G116" s="43">
        <v>2015</v>
      </c>
      <c r="H116" s="19">
        <v>0</v>
      </c>
      <c r="I116" s="10"/>
      <c r="J116" s="43">
        <v>2015</v>
      </c>
      <c r="K116" s="19">
        <v>0</v>
      </c>
      <c r="L116" s="10"/>
      <c r="M116" s="43">
        <v>2015</v>
      </c>
      <c r="N116" s="19">
        <v>100</v>
      </c>
      <c r="O116" s="10"/>
      <c r="P116" s="43">
        <v>2015</v>
      </c>
      <c r="Q116" s="19">
        <v>100</v>
      </c>
      <c r="R116" s="10"/>
      <c r="S116" s="43">
        <v>2015</v>
      </c>
      <c r="T116" s="19">
        <v>0</v>
      </c>
      <c r="U116" s="10"/>
      <c r="V116" s="43">
        <v>2015</v>
      </c>
      <c r="W116" s="19">
        <v>100</v>
      </c>
      <c r="X116" s="11"/>
    </row>
    <row r="117" spans="1:81" ht="24.75" customHeight="1">
      <c r="A117" s="43">
        <v>2016</v>
      </c>
      <c r="B117" s="2">
        <f t="shared" si="17"/>
        <v>54.166666666666671</v>
      </c>
      <c r="C117" s="80"/>
      <c r="D117" s="43">
        <v>2016</v>
      </c>
      <c r="E117" s="19">
        <v>50</v>
      </c>
      <c r="F117" s="10"/>
      <c r="G117" s="43">
        <v>2016</v>
      </c>
      <c r="H117" s="19">
        <v>0</v>
      </c>
      <c r="I117" s="10"/>
      <c r="J117" s="43">
        <v>2016</v>
      </c>
      <c r="K117" s="19">
        <v>0</v>
      </c>
      <c r="L117" s="10"/>
      <c r="M117" s="43">
        <v>2016</v>
      </c>
      <c r="N117" s="19">
        <v>100</v>
      </c>
      <c r="O117" s="10"/>
      <c r="P117" s="43">
        <v>2016</v>
      </c>
      <c r="Q117" s="19">
        <v>100</v>
      </c>
      <c r="R117" s="10"/>
      <c r="S117" s="43">
        <v>2016</v>
      </c>
      <c r="T117" s="19">
        <v>0</v>
      </c>
      <c r="U117" s="10"/>
      <c r="V117" s="43">
        <v>2016</v>
      </c>
      <c r="W117" s="19">
        <v>100</v>
      </c>
      <c r="X117" s="11"/>
    </row>
    <row r="118" spans="1:81" ht="24.75" customHeight="1">
      <c r="A118" s="43">
        <v>2017</v>
      </c>
      <c r="B118" s="2">
        <f t="shared" si="17"/>
        <v>54.166666666666671</v>
      </c>
      <c r="C118" s="80"/>
      <c r="D118" s="43">
        <v>2017</v>
      </c>
      <c r="E118" s="19">
        <v>50</v>
      </c>
      <c r="F118" s="10"/>
      <c r="G118" s="43">
        <v>2017</v>
      </c>
      <c r="H118" s="19">
        <v>0</v>
      </c>
      <c r="I118" s="10"/>
      <c r="J118" s="43">
        <v>2017</v>
      </c>
      <c r="K118" s="19">
        <v>0</v>
      </c>
      <c r="L118" s="10"/>
      <c r="M118" s="43">
        <v>2017</v>
      </c>
      <c r="N118" s="19">
        <v>100</v>
      </c>
      <c r="O118" s="10"/>
      <c r="P118" s="43">
        <v>2017</v>
      </c>
      <c r="Q118" s="19">
        <v>100</v>
      </c>
      <c r="R118" s="10"/>
      <c r="S118" s="43">
        <v>2017</v>
      </c>
      <c r="T118" s="19">
        <v>0</v>
      </c>
      <c r="U118" s="10"/>
      <c r="V118" s="43">
        <v>2017</v>
      </c>
      <c r="W118" s="19">
        <v>100</v>
      </c>
      <c r="X118" s="11"/>
    </row>
    <row r="119" spans="1:81" ht="24.75" customHeight="1">
      <c r="A119" s="43">
        <v>2018</v>
      </c>
      <c r="B119" s="2">
        <f t="shared" si="17"/>
        <v>54.166666666666671</v>
      </c>
      <c r="C119" s="80"/>
      <c r="D119" s="43">
        <v>2018</v>
      </c>
      <c r="E119" s="19">
        <v>50</v>
      </c>
      <c r="F119" s="10"/>
      <c r="G119" s="43">
        <v>2018</v>
      </c>
      <c r="H119" s="19">
        <v>0</v>
      </c>
      <c r="I119" s="10"/>
      <c r="J119" s="43">
        <v>2018</v>
      </c>
      <c r="K119" s="19">
        <v>0</v>
      </c>
      <c r="L119" s="10"/>
      <c r="M119" s="43">
        <v>2018</v>
      </c>
      <c r="N119" s="19">
        <v>100</v>
      </c>
      <c r="O119" s="10"/>
      <c r="P119" s="43">
        <v>2018</v>
      </c>
      <c r="Q119" s="19">
        <v>100</v>
      </c>
      <c r="R119" s="10"/>
      <c r="S119" s="43">
        <v>2018</v>
      </c>
      <c r="T119" s="19">
        <v>0</v>
      </c>
      <c r="U119" s="10"/>
      <c r="V119" s="43">
        <v>2018</v>
      </c>
      <c r="W119" s="19">
        <v>100</v>
      </c>
      <c r="X119" s="11"/>
    </row>
    <row r="120" spans="1:81" ht="24.75" customHeight="1">
      <c r="A120" s="43">
        <v>2019</v>
      </c>
      <c r="B120" s="2">
        <f t="shared" si="17"/>
        <v>54.166666666666671</v>
      </c>
      <c r="C120" s="80"/>
      <c r="D120" s="43">
        <v>2019</v>
      </c>
      <c r="E120" s="19">
        <v>50</v>
      </c>
      <c r="F120" s="10"/>
      <c r="G120" s="43">
        <v>2019</v>
      </c>
      <c r="H120" s="19">
        <v>0</v>
      </c>
      <c r="I120" s="10"/>
      <c r="J120" s="43">
        <v>2019</v>
      </c>
      <c r="K120" s="19">
        <v>0</v>
      </c>
      <c r="L120" s="10"/>
      <c r="M120" s="43">
        <v>2019</v>
      </c>
      <c r="N120" s="19">
        <v>100</v>
      </c>
      <c r="O120" s="10"/>
      <c r="P120" s="43">
        <v>2019</v>
      </c>
      <c r="Q120" s="19">
        <v>100</v>
      </c>
      <c r="R120" s="10"/>
      <c r="S120" s="43">
        <v>2019</v>
      </c>
      <c r="T120" s="19">
        <v>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600" t="s">
        <v>61</v>
      </c>
      <c r="AA123" s="600"/>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 t="shared" ref="B129:B135" si="18">AVERAGE(E129,H129,K129,Z129)</f>
        <v>41.75</v>
      </c>
      <c r="C129" s="363"/>
      <c r="D129" s="350">
        <v>2007</v>
      </c>
      <c r="E129" s="419">
        <v>50</v>
      </c>
      <c r="F129" s="363" t="s">
        <v>5194</v>
      </c>
      <c r="G129" s="350">
        <v>2007</v>
      </c>
      <c r="H129" s="49">
        <v>67</v>
      </c>
      <c r="I129" s="363"/>
      <c r="J129" s="350">
        <v>2007</v>
      </c>
      <c r="K129" s="8">
        <f t="shared" ref="K129:K135" si="19">AVERAGE(N129,Q129,T129,W129)</f>
        <v>0</v>
      </c>
      <c r="L129" s="363"/>
      <c r="M129" s="350">
        <v>2007</v>
      </c>
      <c r="N129" s="419">
        <v>0</v>
      </c>
      <c r="O129" s="363"/>
      <c r="P129" s="350">
        <v>2007</v>
      </c>
      <c r="Q129" s="419">
        <v>0</v>
      </c>
      <c r="R129" s="363"/>
      <c r="S129" s="350">
        <v>2007</v>
      </c>
      <c r="T129" s="419">
        <v>0</v>
      </c>
      <c r="U129" s="363" t="s">
        <v>5195</v>
      </c>
      <c r="V129" s="350">
        <v>2007</v>
      </c>
      <c r="W129" s="419">
        <v>0</v>
      </c>
      <c r="X129" s="363"/>
      <c r="Y129" s="350">
        <v>2007</v>
      </c>
      <c r="Z129" s="49">
        <v>50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si="18"/>
        <v>41.75</v>
      </c>
      <c r="C130" s="363"/>
      <c r="D130" s="350">
        <v>2008</v>
      </c>
      <c r="E130" s="419">
        <v>50</v>
      </c>
      <c r="F130" s="363"/>
      <c r="G130" s="350">
        <v>2008</v>
      </c>
      <c r="H130" s="49">
        <v>67</v>
      </c>
      <c r="I130" s="363"/>
      <c r="J130" s="350">
        <v>2008</v>
      </c>
      <c r="K130" s="8">
        <f t="shared" si="19"/>
        <v>0</v>
      </c>
      <c r="L130" s="363"/>
      <c r="M130" s="350">
        <v>2008</v>
      </c>
      <c r="N130" s="419">
        <v>0</v>
      </c>
      <c r="O130" s="363"/>
      <c r="P130" s="350">
        <v>2008</v>
      </c>
      <c r="Q130" s="419">
        <v>0</v>
      </c>
      <c r="R130" s="363"/>
      <c r="S130" s="350">
        <v>2008</v>
      </c>
      <c r="T130" s="419">
        <v>0</v>
      </c>
      <c r="U130" s="363"/>
      <c r="V130" s="350">
        <v>2008</v>
      </c>
      <c r="W130" s="419">
        <v>0</v>
      </c>
      <c r="X130" s="363"/>
      <c r="Y130" s="350">
        <v>2008</v>
      </c>
      <c r="Z130" s="49">
        <v>50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18"/>
        <v>41.75</v>
      </c>
      <c r="C131" s="363"/>
      <c r="D131" s="350">
        <v>2009</v>
      </c>
      <c r="E131" s="419">
        <v>50</v>
      </c>
      <c r="F131" s="363"/>
      <c r="G131" s="350">
        <v>2009</v>
      </c>
      <c r="H131" s="49">
        <v>67</v>
      </c>
      <c r="I131" s="363"/>
      <c r="J131" s="350">
        <v>2009</v>
      </c>
      <c r="K131" s="8">
        <f t="shared" si="19"/>
        <v>0</v>
      </c>
      <c r="L131" s="363"/>
      <c r="M131" s="350">
        <v>2009</v>
      </c>
      <c r="N131" s="419">
        <v>0</v>
      </c>
      <c r="O131" s="363"/>
      <c r="P131" s="350">
        <v>2009</v>
      </c>
      <c r="Q131" s="419">
        <v>0</v>
      </c>
      <c r="R131" s="363"/>
      <c r="S131" s="350">
        <v>2009</v>
      </c>
      <c r="T131" s="419">
        <v>0</v>
      </c>
      <c r="U131" s="363"/>
      <c r="V131" s="350">
        <v>2009</v>
      </c>
      <c r="W131" s="419">
        <v>0</v>
      </c>
      <c r="X131" s="363"/>
      <c r="Y131" s="350">
        <v>2009</v>
      </c>
      <c r="Z131" s="49">
        <v>50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41.75</v>
      </c>
      <c r="C132" s="363"/>
      <c r="D132" s="350">
        <v>2010</v>
      </c>
      <c r="E132" s="419">
        <v>50</v>
      </c>
      <c r="F132" s="363"/>
      <c r="G132" s="350">
        <v>2010</v>
      </c>
      <c r="H132" s="49">
        <v>67</v>
      </c>
      <c r="I132" s="363"/>
      <c r="J132" s="350">
        <v>2010</v>
      </c>
      <c r="K132" s="8">
        <f t="shared" si="19"/>
        <v>0</v>
      </c>
      <c r="L132" s="363"/>
      <c r="M132" s="350">
        <v>2010</v>
      </c>
      <c r="N132" s="419">
        <v>0</v>
      </c>
      <c r="O132" s="363"/>
      <c r="P132" s="350">
        <v>2010</v>
      </c>
      <c r="Q132" s="419">
        <v>0</v>
      </c>
      <c r="R132" s="363"/>
      <c r="S132" s="350">
        <v>2010</v>
      </c>
      <c r="T132" s="419">
        <v>0</v>
      </c>
      <c r="U132" s="363" t="s">
        <v>5196</v>
      </c>
      <c r="V132" s="350">
        <v>2010</v>
      </c>
      <c r="W132" s="419">
        <v>0</v>
      </c>
      <c r="X132" s="363" t="s">
        <v>5197</v>
      </c>
      <c r="Y132" s="350">
        <v>2010</v>
      </c>
      <c r="Z132" s="49">
        <v>50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41.75</v>
      </c>
      <c r="C133" s="363"/>
      <c r="D133" s="350">
        <v>2011</v>
      </c>
      <c r="E133" s="419">
        <v>50</v>
      </c>
      <c r="F133" s="363"/>
      <c r="G133" s="350">
        <v>2011</v>
      </c>
      <c r="H133" s="49">
        <v>67</v>
      </c>
      <c r="I133" s="363"/>
      <c r="J133" s="350">
        <v>2011</v>
      </c>
      <c r="K133" s="8">
        <f t="shared" si="19"/>
        <v>0</v>
      </c>
      <c r="L133" s="363"/>
      <c r="M133" s="350">
        <v>2011</v>
      </c>
      <c r="N133" s="419">
        <v>0</v>
      </c>
      <c r="O133" s="363"/>
      <c r="P133" s="350">
        <v>2011</v>
      </c>
      <c r="Q133" s="419">
        <v>0</v>
      </c>
      <c r="R133" s="363"/>
      <c r="S133" s="350">
        <v>2011</v>
      </c>
      <c r="T133" s="419">
        <v>0</v>
      </c>
      <c r="U133" s="363"/>
      <c r="V133" s="350">
        <v>2011</v>
      </c>
      <c r="W133" s="419">
        <v>0</v>
      </c>
      <c r="X133" s="363"/>
      <c r="Y133" s="350">
        <v>2011</v>
      </c>
      <c r="Z133" s="49">
        <v>50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41.75</v>
      </c>
      <c r="C134" s="363"/>
      <c r="D134" s="350">
        <v>2012</v>
      </c>
      <c r="E134" s="419">
        <v>50</v>
      </c>
      <c r="F134" s="363"/>
      <c r="G134" s="350">
        <v>2012</v>
      </c>
      <c r="H134" s="49">
        <v>67</v>
      </c>
      <c r="I134" s="363"/>
      <c r="J134" s="350">
        <v>2012</v>
      </c>
      <c r="K134" s="8">
        <f t="shared" si="19"/>
        <v>0</v>
      </c>
      <c r="L134" s="363"/>
      <c r="M134" s="350">
        <v>2012</v>
      </c>
      <c r="N134" s="419">
        <v>0</v>
      </c>
      <c r="O134" s="363"/>
      <c r="P134" s="350">
        <v>2012</v>
      </c>
      <c r="Q134" s="419">
        <v>0</v>
      </c>
      <c r="R134" s="363"/>
      <c r="S134" s="350">
        <v>2012</v>
      </c>
      <c r="T134" s="419">
        <v>0</v>
      </c>
      <c r="U134" s="363"/>
      <c r="V134" s="350">
        <v>2012</v>
      </c>
      <c r="W134" s="419">
        <v>0</v>
      </c>
      <c r="X134" s="363"/>
      <c r="Y134" s="350">
        <v>2012</v>
      </c>
      <c r="Z134" s="49">
        <v>50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41.75</v>
      </c>
      <c r="C135" s="363"/>
      <c r="D135" s="350">
        <v>2013</v>
      </c>
      <c r="E135" s="419">
        <v>50</v>
      </c>
      <c r="F135" s="363"/>
      <c r="G135" s="350">
        <v>2013</v>
      </c>
      <c r="H135" s="49">
        <v>67</v>
      </c>
      <c r="I135" s="363"/>
      <c r="J135" s="350">
        <v>2013</v>
      </c>
      <c r="K135" s="8">
        <f t="shared" si="19"/>
        <v>0</v>
      </c>
      <c r="L135" s="363"/>
      <c r="M135" s="350">
        <v>2013</v>
      </c>
      <c r="N135" s="419">
        <v>0</v>
      </c>
      <c r="O135" s="363"/>
      <c r="P135" s="350">
        <v>2013</v>
      </c>
      <c r="Q135" s="419">
        <v>0</v>
      </c>
      <c r="R135" s="363"/>
      <c r="S135" s="350">
        <v>2013</v>
      </c>
      <c r="T135" s="419">
        <v>0</v>
      </c>
      <c r="U135" s="363"/>
      <c r="V135" s="350">
        <v>2013</v>
      </c>
      <c r="W135" s="419">
        <v>0</v>
      </c>
      <c r="X135" s="363"/>
      <c r="Y135" s="350">
        <v>2013</v>
      </c>
      <c r="Z135" s="49">
        <v>50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41.75</v>
      </c>
      <c r="C136" s="80"/>
      <c r="D136" s="43">
        <v>2014</v>
      </c>
      <c r="E136" s="19">
        <v>50</v>
      </c>
      <c r="F136" s="10" t="s">
        <v>803</v>
      </c>
      <c r="G136" s="43">
        <v>2014</v>
      </c>
      <c r="H136" s="49">
        <v>67</v>
      </c>
      <c r="I136" s="10" t="s">
        <v>802</v>
      </c>
      <c r="J136" s="43">
        <v>2014</v>
      </c>
      <c r="K136" s="8">
        <f t="shared" ref="K136:K141" si="21">AVERAGE(N136,Q136,T136,W136)</f>
        <v>0</v>
      </c>
      <c r="L136" s="19"/>
      <c r="M136" s="43">
        <v>2014</v>
      </c>
      <c r="N136" s="19">
        <v>0</v>
      </c>
      <c r="O136" s="10" t="s">
        <v>3016</v>
      </c>
      <c r="P136" s="43">
        <v>2014</v>
      </c>
      <c r="Q136" s="19">
        <v>0</v>
      </c>
      <c r="R136" s="10" t="s">
        <v>3017</v>
      </c>
      <c r="S136" s="43">
        <v>2014</v>
      </c>
      <c r="T136" s="19">
        <v>0</v>
      </c>
      <c r="U136" s="10" t="s">
        <v>3018</v>
      </c>
      <c r="V136" s="43">
        <v>2014</v>
      </c>
      <c r="W136" s="34">
        <v>0</v>
      </c>
      <c r="X136" s="10" t="s">
        <v>3019</v>
      </c>
      <c r="Y136" s="350">
        <v>2014</v>
      </c>
      <c r="Z136" s="49">
        <v>50</v>
      </c>
      <c r="AA136" s="11" t="s">
        <v>4760</v>
      </c>
    </row>
    <row r="137" spans="1:81" ht="24.75" customHeight="1">
      <c r="A137" s="43">
        <v>2015</v>
      </c>
      <c r="B137" s="2">
        <f t="shared" si="20"/>
        <v>41.75</v>
      </c>
      <c r="C137" s="80"/>
      <c r="D137" s="43">
        <v>2015</v>
      </c>
      <c r="E137" s="19">
        <v>50</v>
      </c>
      <c r="F137" s="10"/>
      <c r="G137" s="43">
        <v>2015</v>
      </c>
      <c r="H137" s="19">
        <v>67</v>
      </c>
      <c r="I137" s="10"/>
      <c r="J137" s="43">
        <v>2015</v>
      </c>
      <c r="K137" s="8">
        <f t="shared" si="21"/>
        <v>0</v>
      </c>
      <c r="L137" s="19"/>
      <c r="M137" s="43">
        <v>2015</v>
      </c>
      <c r="N137" s="19">
        <v>0</v>
      </c>
      <c r="O137" s="10"/>
      <c r="P137" s="43">
        <v>2015</v>
      </c>
      <c r="Q137" s="19">
        <v>0</v>
      </c>
      <c r="R137" s="10"/>
      <c r="S137" s="43">
        <v>2015</v>
      </c>
      <c r="T137" s="19">
        <v>0</v>
      </c>
      <c r="U137" s="10"/>
      <c r="V137" s="43">
        <v>2015</v>
      </c>
      <c r="W137" s="49">
        <v>0</v>
      </c>
      <c r="X137" s="10"/>
      <c r="Y137" s="350">
        <v>2015</v>
      </c>
      <c r="Z137" s="49">
        <v>50</v>
      </c>
      <c r="AA137" s="11"/>
    </row>
    <row r="138" spans="1:81" ht="24.75" customHeight="1">
      <c r="A138" s="43">
        <v>2016</v>
      </c>
      <c r="B138" s="2">
        <f t="shared" si="20"/>
        <v>41.75</v>
      </c>
      <c r="C138" s="80"/>
      <c r="D138" s="43">
        <v>2016</v>
      </c>
      <c r="E138" s="19">
        <v>50</v>
      </c>
      <c r="F138" s="10"/>
      <c r="G138" s="43">
        <v>2016</v>
      </c>
      <c r="H138" s="19">
        <v>67</v>
      </c>
      <c r="I138" s="10"/>
      <c r="J138" s="43">
        <v>2016</v>
      </c>
      <c r="K138" s="8">
        <f t="shared" si="21"/>
        <v>0</v>
      </c>
      <c r="L138" s="19"/>
      <c r="M138" s="43">
        <v>2016</v>
      </c>
      <c r="N138" s="19">
        <v>0</v>
      </c>
      <c r="O138" s="10"/>
      <c r="P138" s="43">
        <v>2016</v>
      </c>
      <c r="Q138" s="19">
        <v>0</v>
      </c>
      <c r="R138" s="10"/>
      <c r="S138" s="43">
        <v>2016</v>
      </c>
      <c r="T138" s="19">
        <v>0</v>
      </c>
      <c r="U138" s="10"/>
      <c r="V138" s="43">
        <v>2016</v>
      </c>
      <c r="W138" s="49">
        <v>0</v>
      </c>
      <c r="X138" s="70"/>
      <c r="Y138" s="350">
        <v>2016</v>
      </c>
      <c r="Z138" s="49">
        <v>50</v>
      </c>
      <c r="AA138" s="11"/>
    </row>
    <row r="139" spans="1:81" ht="24.75" customHeight="1">
      <c r="A139" s="43">
        <v>2017</v>
      </c>
      <c r="B139" s="2">
        <f t="shared" si="20"/>
        <v>41.75</v>
      </c>
      <c r="C139" s="80"/>
      <c r="D139" s="43">
        <v>2017</v>
      </c>
      <c r="E139" s="19">
        <v>50</v>
      </c>
      <c r="F139" s="10"/>
      <c r="G139" s="43">
        <v>2017</v>
      </c>
      <c r="H139" s="19">
        <v>67</v>
      </c>
      <c r="I139" s="10"/>
      <c r="J139" s="43">
        <v>2017</v>
      </c>
      <c r="K139" s="8">
        <f t="shared" si="21"/>
        <v>0</v>
      </c>
      <c r="L139" s="19"/>
      <c r="M139" s="43">
        <v>2017</v>
      </c>
      <c r="N139" s="19">
        <v>0</v>
      </c>
      <c r="O139" s="10"/>
      <c r="P139" s="43">
        <v>2017</v>
      </c>
      <c r="Q139" s="19">
        <v>0</v>
      </c>
      <c r="R139" s="10"/>
      <c r="S139" s="43">
        <v>2017</v>
      </c>
      <c r="T139" s="19">
        <v>0</v>
      </c>
      <c r="U139" s="10"/>
      <c r="V139" s="43">
        <v>2017</v>
      </c>
      <c r="W139" s="49">
        <v>0</v>
      </c>
      <c r="X139" s="10"/>
      <c r="Y139" s="350">
        <v>2017</v>
      </c>
      <c r="Z139" s="49">
        <v>50</v>
      </c>
      <c r="AA139" s="11"/>
    </row>
    <row r="140" spans="1:81" ht="24.75" customHeight="1">
      <c r="A140" s="43">
        <v>2018</v>
      </c>
      <c r="B140" s="2">
        <f t="shared" si="20"/>
        <v>41.75</v>
      </c>
      <c r="C140" s="80"/>
      <c r="D140" s="43">
        <v>2018</v>
      </c>
      <c r="E140" s="19">
        <v>50</v>
      </c>
      <c r="F140" s="10"/>
      <c r="G140" s="43">
        <v>2018</v>
      </c>
      <c r="H140" s="19">
        <v>67</v>
      </c>
      <c r="I140" s="10"/>
      <c r="J140" s="43">
        <v>2018</v>
      </c>
      <c r="K140" s="8">
        <f t="shared" si="21"/>
        <v>0</v>
      </c>
      <c r="L140" s="19"/>
      <c r="M140" s="43">
        <v>2018</v>
      </c>
      <c r="N140" s="19">
        <v>0</v>
      </c>
      <c r="O140" s="10"/>
      <c r="P140" s="43">
        <v>2018</v>
      </c>
      <c r="Q140" s="19">
        <v>0</v>
      </c>
      <c r="R140" s="10"/>
      <c r="S140" s="43">
        <v>2018</v>
      </c>
      <c r="T140" s="19">
        <v>0</v>
      </c>
      <c r="U140" s="10"/>
      <c r="V140" s="43">
        <v>2018</v>
      </c>
      <c r="W140" s="49">
        <v>0</v>
      </c>
      <c r="X140" s="10"/>
      <c r="Y140" s="350">
        <v>2018</v>
      </c>
      <c r="Z140" s="49">
        <v>50</v>
      </c>
      <c r="AA140" s="11"/>
    </row>
    <row r="141" spans="1:81" ht="24.75" customHeight="1">
      <c r="A141" s="43">
        <v>2019</v>
      </c>
      <c r="B141" s="2">
        <f t="shared" si="20"/>
        <v>41.75</v>
      </c>
      <c r="C141" s="80"/>
      <c r="D141" s="43">
        <v>2019</v>
      </c>
      <c r="E141" s="19">
        <v>50</v>
      </c>
      <c r="F141" s="10"/>
      <c r="G141" s="43">
        <v>2019</v>
      </c>
      <c r="H141" s="19">
        <v>67</v>
      </c>
      <c r="I141" s="10"/>
      <c r="J141" s="43">
        <v>2019</v>
      </c>
      <c r="K141" s="8">
        <f t="shared" si="21"/>
        <v>0</v>
      </c>
      <c r="L141" s="19"/>
      <c r="M141" s="43">
        <v>2019</v>
      </c>
      <c r="N141" s="19">
        <v>0</v>
      </c>
      <c r="O141" s="10"/>
      <c r="P141" s="43">
        <v>2019</v>
      </c>
      <c r="Q141" s="19">
        <v>0</v>
      </c>
      <c r="R141" s="10"/>
      <c r="S141" s="43">
        <v>2019</v>
      </c>
      <c r="T141" s="19">
        <v>0</v>
      </c>
      <c r="U141" s="10"/>
      <c r="V141" s="43">
        <v>2019</v>
      </c>
      <c r="W141" s="49">
        <v>0</v>
      </c>
      <c r="X141" s="10"/>
      <c r="Y141" s="350">
        <v>2019</v>
      </c>
      <c r="Z141" s="49">
        <v>50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4761</v>
      </c>
      <c r="X148" s="611"/>
      <c r="Y148" s="350" t="s">
        <v>78</v>
      </c>
      <c r="Z148" s="580" t="s">
        <v>4378</v>
      </c>
      <c r="AA148" s="580"/>
      <c r="AB148" s="350" t="s">
        <v>78</v>
      </c>
      <c r="AC148" s="580" t="s">
        <v>4762</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f t="shared" ref="B150:B156" si="22">AVERAGE(E150,H150, W150,((Z150+AC150+AF150)/3))</f>
        <v>64.208333333333329</v>
      </c>
      <c r="C150" s="363"/>
      <c r="D150" s="350">
        <v>2007</v>
      </c>
      <c r="E150" s="419">
        <v>50</v>
      </c>
      <c r="F150" s="363"/>
      <c r="G150" s="350">
        <v>2007</v>
      </c>
      <c r="H150" s="8">
        <f t="shared" ref="H150:H156" si="23">AVERAGE(K150,N150,Q150,T150)</f>
        <v>87.5</v>
      </c>
      <c r="I150" s="363"/>
      <c r="J150" s="350">
        <v>2007</v>
      </c>
      <c r="K150" s="78">
        <v>100</v>
      </c>
      <c r="L150" s="363"/>
      <c r="M150" s="350">
        <v>2007</v>
      </c>
      <c r="N150" s="78">
        <v>100</v>
      </c>
      <c r="O150" s="363"/>
      <c r="P150" s="350">
        <v>2007</v>
      </c>
      <c r="Q150" s="78">
        <v>100</v>
      </c>
      <c r="R150" s="363"/>
      <c r="S150" s="350">
        <v>2007</v>
      </c>
      <c r="T150" s="419">
        <v>50</v>
      </c>
      <c r="U150" s="363"/>
      <c r="V150" s="350">
        <v>2007</v>
      </c>
      <c r="W150" s="363">
        <v>75</v>
      </c>
      <c r="X150" s="363" t="s">
        <v>5199</v>
      </c>
      <c r="Y150" s="350">
        <v>2007</v>
      </c>
      <c r="Z150" s="419">
        <v>50</v>
      </c>
      <c r="AA150" s="363"/>
      <c r="AB150" s="350">
        <v>2007</v>
      </c>
      <c r="AC150" s="419">
        <v>33</v>
      </c>
      <c r="AD150" s="363"/>
      <c r="AE150" s="350">
        <v>2007</v>
      </c>
      <c r="AF150" s="419">
        <v>50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f t="shared" si="22"/>
        <v>70.458333333333329</v>
      </c>
      <c r="C151" s="363"/>
      <c r="D151" s="350">
        <v>2008</v>
      </c>
      <c r="E151" s="419">
        <v>50</v>
      </c>
      <c r="F151" s="363"/>
      <c r="G151" s="350">
        <v>2008</v>
      </c>
      <c r="H151" s="8">
        <f t="shared" si="23"/>
        <v>87.5</v>
      </c>
      <c r="I151" s="363"/>
      <c r="J151" s="350">
        <v>2008</v>
      </c>
      <c r="K151" s="78">
        <v>100</v>
      </c>
      <c r="L151" s="363"/>
      <c r="M151" s="350">
        <v>2008</v>
      </c>
      <c r="N151" s="78">
        <v>100</v>
      </c>
      <c r="O151" s="363"/>
      <c r="P151" s="350">
        <v>2008</v>
      </c>
      <c r="Q151" s="78">
        <v>100</v>
      </c>
      <c r="R151" s="363"/>
      <c r="S151" s="350">
        <v>2008</v>
      </c>
      <c r="T151" s="419">
        <v>50</v>
      </c>
      <c r="U151" s="363"/>
      <c r="V151" s="350">
        <v>2008</v>
      </c>
      <c r="W151" s="419">
        <v>100</v>
      </c>
      <c r="X151" s="363" t="s">
        <v>5198</v>
      </c>
      <c r="Y151" s="350">
        <v>2008</v>
      </c>
      <c r="Z151" s="419">
        <v>50</v>
      </c>
      <c r="AA151" s="363"/>
      <c r="AB151" s="350">
        <v>2008</v>
      </c>
      <c r="AC151" s="419">
        <v>33</v>
      </c>
      <c r="AD151" s="363"/>
      <c r="AE151" s="350">
        <v>2008</v>
      </c>
      <c r="AF151" s="419">
        <v>50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f t="shared" si="22"/>
        <v>70.458333333333329</v>
      </c>
      <c r="C152" s="363"/>
      <c r="D152" s="350">
        <v>2009</v>
      </c>
      <c r="E152" s="419">
        <v>50</v>
      </c>
      <c r="F152" s="363"/>
      <c r="G152" s="350">
        <v>2009</v>
      </c>
      <c r="H152" s="8">
        <f t="shared" si="23"/>
        <v>87.5</v>
      </c>
      <c r="I152" s="363"/>
      <c r="J152" s="350">
        <v>2009</v>
      </c>
      <c r="K152" s="78">
        <v>100</v>
      </c>
      <c r="L152" s="363"/>
      <c r="M152" s="350">
        <v>2009</v>
      </c>
      <c r="N152" s="78">
        <v>100</v>
      </c>
      <c r="O152" s="363"/>
      <c r="P152" s="350">
        <v>2009</v>
      </c>
      <c r="Q152" s="78">
        <v>100</v>
      </c>
      <c r="R152" s="363"/>
      <c r="S152" s="350">
        <v>2009</v>
      </c>
      <c r="T152" s="419">
        <v>50</v>
      </c>
      <c r="U152" s="363"/>
      <c r="V152" s="350">
        <v>2009</v>
      </c>
      <c r="W152" s="419">
        <v>100</v>
      </c>
      <c r="X152" s="363"/>
      <c r="Y152" s="350">
        <v>2009</v>
      </c>
      <c r="Z152" s="419">
        <v>50</v>
      </c>
      <c r="AA152" s="363"/>
      <c r="AB152" s="350">
        <v>2009</v>
      </c>
      <c r="AC152" s="419">
        <v>33</v>
      </c>
      <c r="AD152" s="363"/>
      <c r="AE152" s="350">
        <v>2009</v>
      </c>
      <c r="AF152" s="419">
        <v>50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70.458333333333329</v>
      </c>
      <c r="C153" s="363"/>
      <c r="D153" s="350">
        <v>2010</v>
      </c>
      <c r="E153" s="419">
        <v>50</v>
      </c>
      <c r="F153" s="363"/>
      <c r="G153" s="350">
        <v>2010</v>
      </c>
      <c r="H153" s="8">
        <f t="shared" si="23"/>
        <v>87.5</v>
      </c>
      <c r="I153" s="363"/>
      <c r="J153" s="350">
        <v>2010</v>
      </c>
      <c r="K153" s="78">
        <v>100</v>
      </c>
      <c r="L153" s="363"/>
      <c r="M153" s="350">
        <v>2010</v>
      </c>
      <c r="N153" s="78">
        <v>100</v>
      </c>
      <c r="O153" s="363"/>
      <c r="P153" s="350">
        <v>2010</v>
      </c>
      <c r="Q153" s="78">
        <v>100</v>
      </c>
      <c r="R153" s="363"/>
      <c r="S153" s="350">
        <v>2010</v>
      </c>
      <c r="T153" s="419">
        <v>50</v>
      </c>
      <c r="U153" s="363"/>
      <c r="V153" s="350">
        <v>2010</v>
      </c>
      <c r="W153" s="419">
        <v>100</v>
      </c>
      <c r="X153" s="363" t="s">
        <v>5200</v>
      </c>
      <c r="Y153" s="350">
        <v>2010</v>
      </c>
      <c r="Z153" s="419">
        <v>50</v>
      </c>
      <c r="AA153" s="363"/>
      <c r="AB153" s="350">
        <v>2010</v>
      </c>
      <c r="AC153" s="419">
        <v>33</v>
      </c>
      <c r="AD153" s="363"/>
      <c r="AE153" s="350">
        <v>2010</v>
      </c>
      <c r="AF153" s="419">
        <v>50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70.458333333333329</v>
      </c>
      <c r="C154" s="363"/>
      <c r="D154" s="350">
        <v>2011</v>
      </c>
      <c r="E154" s="419">
        <v>50</v>
      </c>
      <c r="F154" s="363"/>
      <c r="G154" s="350">
        <v>2011</v>
      </c>
      <c r="H154" s="8">
        <f t="shared" si="23"/>
        <v>87.5</v>
      </c>
      <c r="I154" s="363"/>
      <c r="J154" s="350">
        <v>2011</v>
      </c>
      <c r="K154" s="78">
        <v>100</v>
      </c>
      <c r="L154" s="363"/>
      <c r="M154" s="350">
        <v>2011</v>
      </c>
      <c r="N154" s="78">
        <v>100</v>
      </c>
      <c r="O154" s="363"/>
      <c r="P154" s="350">
        <v>2011</v>
      </c>
      <c r="Q154" s="78">
        <v>100</v>
      </c>
      <c r="R154" s="363"/>
      <c r="S154" s="350">
        <v>2011</v>
      </c>
      <c r="T154" s="419">
        <v>50</v>
      </c>
      <c r="U154" s="363"/>
      <c r="V154" s="350">
        <v>2011</v>
      </c>
      <c r="W154" s="419">
        <v>100</v>
      </c>
      <c r="X154" s="363"/>
      <c r="Y154" s="350">
        <v>2011</v>
      </c>
      <c r="Z154" s="419">
        <v>50</v>
      </c>
      <c r="AA154" s="363"/>
      <c r="AB154" s="350">
        <v>2011</v>
      </c>
      <c r="AC154" s="419">
        <v>33</v>
      </c>
      <c r="AD154" s="363"/>
      <c r="AE154" s="350">
        <v>2011</v>
      </c>
      <c r="AF154" s="419">
        <v>50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70.458333333333329</v>
      </c>
      <c r="C155" s="363"/>
      <c r="D155" s="350">
        <v>2012</v>
      </c>
      <c r="E155" s="419">
        <v>50</v>
      </c>
      <c r="F155" s="363"/>
      <c r="G155" s="350">
        <v>2012</v>
      </c>
      <c r="H155" s="8">
        <f t="shared" si="23"/>
        <v>87.5</v>
      </c>
      <c r="I155" s="363"/>
      <c r="J155" s="350">
        <v>2012</v>
      </c>
      <c r="K155" s="78">
        <v>100</v>
      </c>
      <c r="L155" s="363"/>
      <c r="M155" s="350">
        <v>2012</v>
      </c>
      <c r="N155" s="78">
        <v>100</v>
      </c>
      <c r="O155" s="363"/>
      <c r="P155" s="350">
        <v>2012</v>
      </c>
      <c r="Q155" s="78">
        <v>100</v>
      </c>
      <c r="R155" s="363"/>
      <c r="S155" s="350">
        <v>2012</v>
      </c>
      <c r="T155" s="419">
        <v>50</v>
      </c>
      <c r="U155" s="363"/>
      <c r="V155" s="350">
        <v>2012</v>
      </c>
      <c r="W155" s="419">
        <v>100</v>
      </c>
      <c r="X155" s="363"/>
      <c r="Y155" s="350">
        <v>2012</v>
      </c>
      <c r="Z155" s="419">
        <v>50</v>
      </c>
      <c r="AA155" s="363"/>
      <c r="AB155" s="350">
        <v>2012</v>
      </c>
      <c r="AC155" s="419">
        <v>33</v>
      </c>
      <c r="AD155" s="363"/>
      <c r="AE155" s="350">
        <v>2012</v>
      </c>
      <c r="AF155" s="419">
        <v>50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70.458333333333329</v>
      </c>
      <c r="C156" s="363"/>
      <c r="D156" s="350">
        <v>2013</v>
      </c>
      <c r="E156" s="419">
        <v>50</v>
      </c>
      <c r="F156" s="363"/>
      <c r="G156" s="350">
        <v>2013</v>
      </c>
      <c r="H156" s="8">
        <f t="shared" si="23"/>
        <v>87.5</v>
      </c>
      <c r="I156" s="363"/>
      <c r="J156" s="350">
        <v>2013</v>
      </c>
      <c r="K156" s="78">
        <v>100</v>
      </c>
      <c r="L156" s="363"/>
      <c r="M156" s="350">
        <v>2013</v>
      </c>
      <c r="N156" s="78">
        <v>100</v>
      </c>
      <c r="O156" s="363"/>
      <c r="P156" s="350">
        <v>2013</v>
      </c>
      <c r="Q156" s="78">
        <v>100</v>
      </c>
      <c r="R156" s="363"/>
      <c r="S156" s="350">
        <v>2013</v>
      </c>
      <c r="T156" s="419">
        <v>50</v>
      </c>
      <c r="U156" s="363"/>
      <c r="V156" s="350">
        <v>2013</v>
      </c>
      <c r="W156" s="419">
        <v>100</v>
      </c>
      <c r="X156" s="363"/>
      <c r="Y156" s="350">
        <v>2013</v>
      </c>
      <c r="Z156" s="419">
        <v>50</v>
      </c>
      <c r="AA156" s="363"/>
      <c r="AB156" s="350">
        <v>2013</v>
      </c>
      <c r="AC156" s="419">
        <v>33</v>
      </c>
      <c r="AD156" s="363"/>
      <c r="AE156" s="350">
        <v>2013</v>
      </c>
      <c r="AF156" s="419">
        <v>50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70.458333333333329</v>
      </c>
      <c r="C157" s="80"/>
      <c r="D157" s="43">
        <v>2014</v>
      </c>
      <c r="E157" s="19">
        <v>50</v>
      </c>
      <c r="F157" s="10" t="s">
        <v>801</v>
      </c>
      <c r="G157" s="43">
        <v>2014</v>
      </c>
      <c r="H157" s="8">
        <f t="shared" ref="H157:H162" si="25">AVERAGE(K157,N157,Q157,T157)</f>
        <v>87.5</v>
      </c>
      <c r="I157" s="19"/>
      <c r="J157" s="43">
        <v>2014</v>
      </c>
      <c r="K157" s="78">
        <v>100</v>
      </c>
      <c r="L157" s="10" t="s">
        <v>3020</v>
      </c>
      <c r="M157" s="43">
        <v>2014</v>
      </c>
      <c r="N157" s="78">
        <v>100</v>
      </c>
      <c r="O157" s="10" t="s">
        <v>800</v>
      </c>
      <c r="P157" s="43">
        <v>2014</v>
      </c>
      <c r="Q157" s="78">
        <v>100</v>
      </c>
      <c r="R157" s="10" t="s">
        <v>3021</v>
      </c>
      <c r="S157" s="43">
        <v>2014</v>
      </c>
      <c r="T157" s="19">
        <v>50</v>
      </c>
      <c r="U157" s="10" t="s">
        <v>799</v>
      </c>
      <c r="V157" s="43">
        <v>2014</v>
      </c>
      <c r="W157" s="19">
        <v>100</v>
      </c>
      <c r="X157" s="10" t="s">
        <v>4763</v>
      </c>
      <c r="Y157" s="350">
        <v>2014</v>
      </c>
      <c r="Z157" s="19">
        <v>50</v>
      </c>
      <c r="AA157" s="10"/>
      <c r="AB157" s="350">
        <v>2014</v>
      </c>
      <c r="AC157" s="19">
        <v>33</v>
      </c>
      <c r="AD157" s="10" t="s">
        <v>3022</v>
      </c>
      <c r="AE157" s="350">
        <v>2014</v>
      </c>
      <c r="AF157" s="19">
        <v>50</v>
      </c>
      <c r="AG157" s="11" t="s">
        <v>798</v>
      </c>
    </row>
    <row r="158" spans="1:81" ht="24.75" customHeight="1">
      <c r="A158" s="43">
        <v>2015</v>
      </c>
      <c r="B158" s="2">
        <f t="shared" si="24"/>
        <v>70.458333333333329</v>
      </c>
      <c r="C158" s="80"/>
      <c r="D158" s="43">
        <v>2015</v>
      </c>
      <c r="E158" s="19">
        <v>50</v>
      </c>
      <c r="F158" s="10"/>
      <c r="G158" s="43">
        <v>2015</v>
      </c>
      <c r="H158" s="8">
        <f t="shared" si="25"/>
        <v>87.5</v>
      </c>
      <c r="I158" s="19"/>
      <c r="J158" s="43">
        <v>2015</v>
      </c>
      <c r="K158" s="49">
        <v>100</v>
      </c>
      <c r="L158" s="10"/>
      <c r="M158" s="43">
        <v>2015</v>
      </c>
      <c r="N158" s="49">
        <v>100</v>
      </c>
      <c r="O158" s="10"/>
      <c r="P158" s="43">
        <v>2015</v>
      </c>
      <c r="Q158" s="49">
        <v>100</v>
      </c>
      <c r="R158" s="10"/>
      <c r="S158" s="43">
        <v>2015</v>
      </c>
      <c r="T158" s="19">
        <v>50</v>
      </c>
      <c r="U158" s="10"/>
      <c r="V158" s="43">
        <v>2015</v>
      </c>
      <c r="W158" s="49">
        <v>100</v>
      </c>
      <c r="X158" s="10"/>
      <c r="Y158" s="350">
        <v>2015</v>
      </c>
      <c r="Z158" s="19">
        <v>50</v>
      </c>
      <c r="AA158" s="10"/>
      <c r="AB158" s="350">
        <v>2015</v>
      </c>
      <c r="AC158" s="19">
        <v>33</v>
      </c>
      <c r="AD158" s="10"/>
      <c r="AE158" s="350">
        <v>2015</v>
      </c>
      <c r="AF158" s="19">
        <v>50</v>
      </c>
      <c r="AG158" s="11"/>
    </row>
    <row r="159" spans="1:81" ht="24.75" customHeight="1">
      <c r="A159" s="43">
        <v>2016</v>
      </c>
      <c r="B159" s="2">
        <f t="shared" si="24"/>
        <v>70.458333333333329</v>
      </c>
      <c r="C159" s="80"/>
      <c r="D159" s="43">
        <v>2016</v>
      </c>
      <c r="E159" s="19">
        <v>50</v>
      </c>
      <c r="F159" s="10"/>
      <c r="G159" s="43">
        <v>2016</v>
      </c>
      <c r="H159" s="8">
        <f t="shared" si="25"/>
        <v>87.5</v>
      </c>
      <c r="I159" s="19"/>
      <c r="J159" s="43">
        <v>2016</v>
      </c>
      <c r="K159" s="49">
        <v>100</v>
      </c>
      <c r="L159" s="10"/>
      <c r="M159" s="43">
        <v>2016</v>
      </c>
      <c r="N159" s="49">
        <v>100</v>
      </c>
      <c r="O159" s="10"/>
      <c r="P159" s="43">
        <v>2016</v>
      </c>
      <c r="Q159" s="49">
        <v>100</v>
      </c>
      <c r="R159" s="10"/>
      <c r="S159" s="43">
        <v>2016</v>
      </c>
      <c r="T159" s="19">
        <v>50</v>
      </c>
      <c r="U159" s="10"/>
      <c r="V159" s="43">
        <v>2016</v>
      </c>
      <c r="W159" s="49">
        <v>100</v>
      </c>
      <c r="X159" s="10"/>
      <c r="Y159" s="350">
        <v>2016</v>
      </c>
      <c r="Z159" s="19">
        <v>50</v>
      </c>
      <c r="AA159" s="10"/>
      <c r="AB159" s="350">
        <v>2016</v>
      </c>
      <c r="AC159" s="19">
        <v>33</v>
      </c>
      <c r="AD159" s="10"/>
      <c r="AE159" s="350">
        <v>2016</v>
      </c>
      <c r="AF159" s="19">
        <v>50</v>
      </c>
      <c r="AG159" s="11"/>
    </row>
    <row r="160" spans="1:81" ht="24.75" customHeight="1">
      <c r="A160" s="43">
        <v>2017</v>
      </c>
      <c r="B160" s="2">
        <f t="shared" si="24"/>
        <v>70.458333333333329</v>
      </c>
      <c r="C160" s="80"/>
      <c r="D160" s="43">
        <v>2017</v>
      </c>
      <c r="E160" s="19">
        <v>50</v>
      </c>
      <c r="F160" s="10"/>
      <c r="G160" s="43">
        <v>2017</v>
      </c>
      <c r="H160" s="8">
        <f t="shared" si="25"/>
        <v>87.5</v>
      </c>
      <c r="I160" s="19"/>
      <c r="J160" s="43">
        <v>2017</v>
      </c>
      <c r="K160" s="49">
        <v>100</v>
      </c>
      <c r="L160" s="10"/>
      <c r="M160" s="43">
        <v>2017</v>
      </c>
      <c r="N160" s="49">
        <v>100</v>
      </c>
      <c r="O160" s="10"/>
      <c r="P160" s="43">
        <v>2017</v>
      </c>
      <c r="Q160" s="49">
        <v>100</v>
      </c>
      <c r="R160" s="10"/>
      <c r="S160" s="43">
        <v>2017</v>
      </c>
      <c r="T160" s="19">
        <v>50</v>
      </c>
      <c r="U160" s="10"/>
      <c r="V160" s="43">
        <v>2017</v>
      </c>
      <c r="W160" s="49">
        <v>100</v>
      </c>
      <c r="X160" s="10"/>
      <c r="Y160" s="350">
        <v>2017</v>
      </c>
      <c r="Z160" s="19">
        <v>50</v>
      </c>
      <c r="AA160" s="10"/>
      <c r="AB160" s="350">
        <v>2017</v>
      </c>
      <c r="AC160" s="19">
        <v>33</v>
      </c>
      <c r="AD160" s="10"/>
      <c r="AE160" s="350">
        <v>2017</v>
      </c>
      <c r="AF160" s="19">
        <v>50</v>
      </c>
      <c r="AG160" s="11"/>
    </row>
    <row r="161" spans="1:41" ht="24.75" customHeight="1">
      <c r="A161" s="43">
        <v>2018</v>
      </c>
      <c r="B161" s="2">
        <f t="shared" si="24"/>
        <v>70.458333333333329</v>
      </c>
      <c r="C161" s="80"/>
      <c r="D161" s="43">
        <v>2018</v>
      </c>
      <c r="E161" s="19">
        <v>50</v>
      </c>
      <c r="F161" s="10"/>
      <c r="G161" s="43">
        <v>2018</v>
      </c>
      <c r="H161" s="8">
        <f t="shared" si="25"/>
        <v>87.5</v>
      </c>
      <c r="I161" s="19"/>
      <c r="J161" s="43">
        <v>2018</v>
      </c>
      <c r="K161" s="49">
        <v>100</v>
      </c>
      <c r="L161" s="10"/>
      <c r="M161" s="43">
        <v>2018</v>
      </c>
      <c r="N161" s="49">
        <v>100</v>
      </c>
      <c r="O161" s="10"/>
      <c r="P161" s="43">
        <v>2018</v>
      </c>
      <c r="Q161" s="49">
        <v>100</v>
      </c>
      <c r="R161" s="10"/>
      <c r="S161" s="43">
        <v>2018</v>
      </c>
      <c r="T161" s="19">
        <v>50</v>
      </c>
      <c r="U161" s="10"/>
      <c r="V161" s="43">
        <v>2018</v>
      </c>
      <c r="W161" s="49">
        <v>100</v>
      </c>
      <c r="X161" s="10"/>
      <c r="Y161" s="350">
        <v>2018</v>
      </c>
      <c r="Z161" s="19">
        <v>50</v>
      </c>
      <c r="AA161" s="10"/>
      <c r="AB161" s="350">
        <v>2018</v>
      </c>
      <c r="AC161" s="19">
        <v>33</v>
      </c>
      <c r="AD161" s="10"/>
      <c r="AE161" s="350">
        <v>2018</v>
      </c>
      <c r="AF161" s="19">
        <v>50</v>
      </c>
      <c r="AG161" s="11"/>
    </row>
    <row r="162" spans="1:41" ht="24.75" customHeight="1">
      <c r="A162" s="43">
        <v>2019</v>
      </c>
      <c r="B162" s="2">
        <f t="shared" si="24"/>
        <v>70.458333333333329</v>
      </c>
      <c r="C162" s="80"/>
      <c r="D162" s="43">
        <v>2019</v>
      </c>
      <c r="E162" s="19">
        <v>50</v>
      </c>
      <c r="F162" s="10"/>
      <c r="G162" s="43">
        <v>2019</v>
      </c>
      <c r="H162" s="8">
        <f t="shared" si="25"/>
        <v>87.5</v>
      </c>
      <c r="I162" s="19"/>
      <c r="J162" s="43">
        <v>2019</v>
      </c>
      <c r="K162" s="49">
        <v>100</v>
      </c>
      <c r="L162" s="10"/>
      <c r="M162" s="43">
        <v>2019</v>
      </c>
      <c r="N162" s="49">
        <v>100</v>
      </c>
      <c r="O162" s="10"/>
      <c r="P162" s="43">
        <v>2019</v>
      </c>
      <c r="Q162" s="49">
        <v>100</v>
      </c>
      <c r="R162" s="10"/>
      <c r="S162" s="43">
        <v>2019</v>
      </c>
      <c r="T162" s="19">
        <v>50</v>
      </c>
      <c r="U162" s="10"/>
      <c r="V162" s="43">
        <v>2019</v>
      </c>
      <c r="W162" s="49">
        <v>100</v>
      </c>
      <c r="X162" s="10"/>
      <c r="Y162" s="350">
        <v>2019</v>
      </c>
      <c r="Z162" s="19">
        <v>50</v>
      </c>
      <c r="AA162" s="10"/>
      <c r="AB162" s="350">
        <v>2019</v>
      </c>
      <c r="AC162" s="19">
        <v>33</v>
      </c>
      <c r="AD162" s="10"/>
      <c r="AE162" s="350">
        <v>2019</v>
      </c>
      <c r="AF162" s="19">
        <v>50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62.583333333333329</v>
      </c>
      <c r="C171" s="39"/>
      <c r="D171" s="43">
        <v>2014</v>
      </c>
      <c r="E171" s="8">
        <v>100</v>
      </c>
      <c r="F171" s="67" t="s">
        <v>3023</v>
      </c>
      <c r="G171" s="43">
        <v>2014</v>
      </c>
      <c r="H171" s="8">
        <v>100</v>
      </c>
      <c r="I171" s="11" t="s">
        <v>3024</v>
      </c>
      <c r="J171" s="43">
        <v>2014</v>
      </c>
      <c r="K171" s="8">
        <v>50</v>
      </c>
      <c r="L171" s="11" t="s">
        <v>3025</v>
      </c>
      <c r="M171" s="43">
        <v>2014</v>
      </c>
      <c r="N171" s="19">
        <v>0</v>
      </c>
      <c r="O171" s="11" t="s">
        <v>3026</v>
      </c>
      <c r="P171" s="43">
        <v>2014</v>
      </c>
      <c r="Q171" s="8">
        <v>100</v>
      </c>
      <c r="R171" s="11" t="s">
        <v>3027</v>
      </c>
      <c r="S171" s="43">
        <v>2014</v>
      </c>
      <c r="T171" s="19">
        <v>0</v>
      </c>
      <c r="U171" s="11" t="s">
        <v>3028</v>
      </c>
      <c r="V171" s="43">
        <v>2014</v>
      </c>
      <c r="W171" s="19">
        <v>67</v>
      </c>
      <c r="X171" s="11" t="s">
        <v>3029</v>
      </c>
      <c r="Y171" s="43">
        <v>2014</v>
      </c>
      <c r="Z171" s="19">
        <v>67</v>
      </c>
      <c r="AA171" s="11" t="s">
        <v>3029</v>
      </c>
      <c r="AB171" s="43">
        <v>2014</v>
      </c>
      <c r="AC171" s="19">
        <v>100</v>
      </c>
      <c r="AD171" s="11" t="s">
        <v>3030</v>
      </c>
      <c r="AE171" s="43">
        <v>2014</v>
      </c>
      <c r="AF171" s="19">
        <v>50</v>
      </c>
      <c r="AG171" s="67" t="s">
        <v>3031</v>
      </c>
      <c r="AH171" s="43">
        <v>2014</v>
      </c>
      <c r="AI171" s="19">
        <v>100</v>
      </c>
      <c r="AJ171" s="11" t="s">
        <v>3032</v>
      </c>
      <c r="AK171" s="43">
        <v>2014</v>
      </c>
      <c r="AL171" s="19">
        <v>0</v>
      </c>
      <c r="AM171" s="11" t="s">
        <v>3033</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62.583333333333329</v>
      </c>
      <c r="C176" s="80"/>
      <c r="D176" s="43">
        <v>2019</v>
      </c>
      <c r="E176" s="19">
        <v>100</v>
      </c>
      <c r="F176" s="11" t="s">
        <v>3034</v>
      </c>
      <c r="G176" s="43">
        <v>2019</v>
      </c>
      <c r="H176" s="8">
        <v>100</v>
      </c>
      <c r="I176" s="67" t="s">
        <v>3024</v>
      </c>
      <c r="J176" s="43">
        <v>2019</v>
      </c>
      <c r="K176" s="19">
        <v>50</v>
      </c>
      <c r="L176" s="11" t="s">
        <v>3035</v>
      </c>
      <c r="M176" s="43">
        <v>2019</v>
      </c>
      <c r="N176" s="19">
        <v>0</v>
      </c>
      <c r="O176" s="11" t="s">
        <v>3036</v>
      </c>
      <c r="P176" s="43">
        <v>2019</v>
      </c>
      <c r="Q176" s="19">
        <v>100</v>
      </c>
      <c r="R176" s="11" t="s">
        <v>3037</v>
      </c>
      <c r="S176" s="43">
        <v>2019</v>
      </c>
      <c r="T176" s="19">
        <v>0</v>
      </c>
      <c r="U176" s="11" t="s">
        <v>3038</v>
      </c>
      <c r="V176" s="43">
        <v>2019</v>
      </c>
      <c r="W176" s="19">
        <v>67</v>
      </c>
      <c r="X176" s="11" t="s">
        <v>3039</v>
      </c>
      <c r="Y176" s="43">
        <v>2019</v>
      </c>
      <c r="Z176" s="19">
        <v>67</v>
      </c>
      <c r="AA176" s="11" t="s">
        <v>3040</v>
      </c>
      <c r="AB176" s="43">
        <v>2019</v>
      </c>
      <c r="AC176" s="19">
        <v>100</v>
      </c>
      <c r="AD176" s="11" t="s">
        <v>3041</v>
      </c>
      <c r="AE176" s="43">
        <v>2019</v>
      </c>
      <c r="AF176" s="19">
        <v>50</v>
      </c>
      <c r="AG176" s="11" t="s">
        <v>3042</v>
      </c>
      <c r="AH176" s="43">
        <v>2019</v>
      </c>
      <c r="AI176" s="19">
        <v>100</v>
      </c>
      <c r="AJ176" s="11" t="s">
        <v>3043</v>
      </c>
      <c r="AK176" s="43">
        <v>2019</v>
      </c>
      <c r="AL176" s="19">
        <v>0</v>
      </c>
      <c r="AM176" s="11" t="s">
        <v>3044</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Z148:AA148"/>
    <mergeCell ref="AC148:AD148"/>
    <mergeCell ref="AF148:AG148"/>
    <mergeCell ref="T147:U147"/>
    <mergeCell ref="W147:X147"/>
    <mergeCell ref="Z147:AA147"/>
    <mergeCell ref="AC147:AD147"/>
    <mergeCell ref="AF147:AG147"/>
    <mergeCell ref="H146:I146"/>
    <mergeCell ref="K146:L146"/>
    <mergeCell ref="N146:O146"/>
    <mergeCell ref="Q146:R146"/>
    <mergeCell ref="T146:U146"/>
    <mergeCell ref="W148:X148"/>
    <mergeCell ref="AC146:AD146"/>
    <mergeCell ref="AF146:AG146"/>
    <mergeCell ref="W146:X146"/>
    <mergeCell ref="Z146:AA146"/>
    <mergeCell ref="B148:C148"/>
    <mergeCell ref="E148:F148"/>
    <mergeCell ref="H148:I148"/>
    <mergeCell ref="K148:L148"/>
    <mergeCell ref="N148:O148"/>
    <mergeCell ref="Q148:R148"/>
    <mergeCell ref="T148:U148"/>
    <mergeCell ref="H145:I145"/>
    <mergeCell ref="K144:L144"/>
    <mergeCell ref="N144:O144"/>
    <mergeCell ref="Q144:R144"/>
    <mergeCell ref="T144:U144"/>
    <mergeCell ref="B147:C147"/>
    <mergeCell ref="E147:F147"/>
    <mergeCell ref="H147:I147"/>
    <mergeCell ref="K147:L147"/>
    <mergeCell ref="N147:O147"/>
    <mergeCell ref="Q147:R147"/>
    <mergeCell ref="B146:C146"/>
    <mergeCell ref="E146:F146"/>
    <mergeCell ref="K145:L145"/>
    <mergeCell ref="N145:O145"/>
    <mergeCell ref="Q145:R145"/>
    <mergeCell ref="W127:X127"/>
    <mergeCell ref="Z127:AA127"/>
    <mergeCell ref="W145:X145"/>
    <mergeCell ref="Z145:AA145"/>
    <mergeCell ref="AC145:AD145"/>
    <mergeCell ref="AF145:AG145"/>
    <mergeCell ref="B143:AG143"/>
    <mergeCell ref="B144:C144"/>
    <mergeCell ref="E144:F144"/>
    <mergeCell ref="H144:I144"/>
    <mergeCell ref="B127:C127"/>
    <mergeCell ref="E127:F127"/>
    <mergeCell ref="H127:I127"/>
    <mergeCell ref="K127:L127"/>
    <mergeCell ref="N127:O127"/>
    <mergeCell ref="Q127:R127"/>
    <mergeCell ref="T127:U127"/>
    <mergeCell ref="T145:U145"/>
    <mergeCell ref="AC144:AD144"/>
    <mergeCell ref="AF144:AG144"/>
    <mergeCell ref="W144:X144"/>
    <mergeCell ref="Z144:AA144"/>
    <mergeCell ref="B126:C126"/>
    <mergeCell ref="E126:F126"/>
    <mergeCell ref="H126:I126"/>
    <mergeCell ref="K126:L126"/>
    <mergeCell ref="N126:O126"/>
    <mergeCell ref="Q126:R126"/>
    <mergeCell ref="T126:U126"/>
    <mergeCell ref="W126:X126"/>
    <mergeCell ref="Z126:AA126"/>
    <mergeCell ref="H124:I124"/>
    <mergeCell ref="K124:L124"/>
    <mergeCell ref="N124:O124"/>
    <mergeCell ref="Q124:R124"/>
    <mergeCell ref="T124:U124"/>
    <mergeCell ref="W124:X124"/>
    <mergeCell ref="Z124:AA124"/>
    <mergeCell ref="B125:C125"/>
    <mergeCell ref="E125:F125"/>
    <mergeCell ref="H125:I125"/>
    <mergeCell ref="K125:L125"/>
    <mergeCell ref="N125:O125"/>
    <mergeCell ref="Q125:R125"/>
    <mergeCell ref="T125:U125"/>
    <mergeCell ref="W125:X125"/>
    <mergeCell ref="Z125:AA125"/>
    <mergeCell ref="B122:AA122"/>
    <mergeCell ref="B123:C123"/>
    <mergeCell ref="E123:F123"/>
    <mergeCell ref="H123:I123"/>
    <mergeCell ref="K123:L123"/>
    <mergeCell ref="N123:O123"/>
    <mergeCell ref="Q123:R123"/>
    <mergeCell ref="T123:U123"/>
    <mergeCell ref="W123:X123"/>
    <mergeCell ref="Z123:AA123"/>
    <mergeCell ref="B105:C105"/>
    <mergeCell ref="E105:F105"/>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03:I103"/>
    <mergeCell ref="K103:L103"/>
    <mergeCell ref="N103:O103"/>
    <mergeCell ref="Q103:R103"/>
    <mergeCell ref="T103:U103"/>
    <mergeCell ref="W103:X103"/>
    <mergeCell ref="H104:I104"/>
    <mergeCell ref="K104:L104"/>
    <mergeCell ref="N104:O104"/>
    <mergeCell ref="Q104:R104"/>
    <mergeCell ref="T104:U104"/>
    <mergeCell ref="W104:X104"/>
    <mergeCell ref="B101:X101"/>
    <mergeCell ref="B102:C102"/>
    <mergeCell ref="E102:F102"/>
    <mergeCell ref="H102:I102"/>
    <mergeCell ref="K102:L102"/>
    <mergeCell ref="N102:O102"/>
    <mergeCell ref="Q102:R102"/>
    <mergeCell ref="T102:U102"/>
    <mergeCell ref="W102:X102"/>
    <mergeCell ref="B84:C84"/>
    <mergeCell ref="E84:F84"/>
    <mergeCell ref="H84:I84"/>
    <mergeCell ref="K84:L84"/>
    <mergeCell ref="N84:O84"/>
    <mergeCell ref="Q84:R84"/>
    <mergeCell ref="B85:C85"/>
    <mergeCell ref="E85:F85"/>
    <mergeCell ref="H85:I85"/>
    <mergeCell ref="K85:L85"/>
    <mergeCell ref="N85:O85"/>
    <mergeCell ref="Q85:R85"/>
    <mergeCell ref="B83:C83"/>
    <mergeCell ref="E83:F83"/>
    <mergeCell ref="H83:I83"/>
    <mergeCell ref="K83:L83"/>
    <mergeCell ref="N83:O83"/>
    <mergeCell ref="Q83:R83"/>
    <mergeCell ref="W64:X64"/>
    <mergeCell ref="Z64:AA64"/>
    <mergeCell ref="Q82:R82"/>
    <mergeCell ref="H82:I82"/>
    <mergeCell ref="T64:U64"/>
    <mergeCell ref="K82:L82"/>
    <mergeCell ref="N82:O82"/>
    <mergeCell ref="E82:F82"/>
    <mergeCell ref="B82:C82"/>
    <mergeCell ref="AI64:AJ64"/>
    <mergeCell ref="AL64:AM64"/>
    <mergeCell ref="B80:R80"/>
    <mergeCell ref="B81:C81"/>
    <mergeCell ref="E81:F81"/>
    <mergeCell ref="H81:I81"/>
    <mergeCell ref="K81:L81"/>
    <mergeCell ref="N81:O81"/>
    <mergeCell ref="Q81:R81"/>
    <mergeCell ref="B64:C64"/>
    <mergeCell ref="E64:F64"/>
    <mergeCell ref="AF64:AG64"/>
    <mergeCell ref="H64:I64"/>
    <mergeCell ref="K64:L64"/>
    <mergeCell ref="N64:O64"/>
    <mergeCell ref="Q64:R64"/>
    <mergeCell ref="AC64:AD64"/>
    <mergeCell ref="AC61:AD61"/>
    <mergeCell ref="AI61:AJ61"/>
    <mergeCell ref="AL61:AM61"/>
    <mergeCell ref="AL62:AM62"/>
    <mergeCell ref="AF62:AG62"/>
    <mergeCell ref="AI62:AJ62"/>
    <mergeCell ref="N60:O60"/>
    <mergeCell ref="AC60:AD60"/>
    <mergeCell ref="AF63:AG63"/>
    <mergeCell ref="AI63:AJ63"/>
    <mergeCell ref="W63:X63"/>
    <mergeCell ref="Z63:AA63"/>
    <mergeCell ref="W62:X62"/>
    <mergeCell ref="Z62:AA62"/>
    <mergeCell ref="AC62:AD62"/>
    <mergeCell ref="AL63:AM63"/>
    <mergeCell ref="AC63:AD63"/>
    <mergeCell ref="K63:L63"/>
    <mergeCell ref="N63:O63"/>
    <mergeCell ref="Q63:R63"/>
    <mergeCell ref="T63:U63"/>
    <mergeCell ref="AR43:AS43"/>
    <mergeCell ref="AU43:AV43"/>
    <mergeCell ref="B43:C43"/>
    <mergeCell ref="E43:F43"/>
    <mergeCell ref="H43:I43"/>
    <mergeCell ref="K43:L43"/>
    <mergeCell ref="N43:O43"/>
    <mergeCell ref="Q60:R60"/>
    <mergeCell ref="T60:U60"/>
    <mergeCell ref="W60:X60"/>
    <mergeCell ref="Z60:AA60"/>
    <mergeCell ref="AI60:AJ60"/>
    <mergeCell ref="AL60:AM60"/>
    <mergeCell ref="H61:I61"/>
    <mergeCell ref="K61:L61"/>
    <mergeCell ref="N61:O61"/>
    <mergeCell ref="Q61:R61"/>
    <mergeCell ref="T61:U61"/>
    <mergeCell ref="W61:X61"/>
    <mergeCell ref="T62:U62"/>
    <mergeCell ref="AX43:AY43"/>
    <mergeCell ref="Q43:R43"/>
    <mergeCell ref="T43:U43"/>
    <mergeCell ref="W43:X43"/>
    <mergeCell ref="Z43:AA43"/>
    <mergeCell ref="AC43:AD43"/>
    <mergeCell ref="B104:C104"/>
    <mergeCell ref="E104:F104"/>
    <mergeCell ref="AI43:AJ43"/>
    <mergeCell ref="AF60:AG60"/>
    <mergeCell ref="B62:C62"/>
    <mergeCell ref="E62:F62"/>
    <mergeCell ref="H62:I62"/>
    <mergeCell ref="K62:L62"/>
    <mergeCell ref="N62:O62"/>
    <mergeCell ref="Q62:R62"/>
    <mergeCell ref="AF43:AG43"/>
    <mergeCell ref="B60:C60"/>
    <mergeCell ref="E60:F60"/>
    <mergeCell ref="H60:I60"/>
    <mergeCell ref="K60:L60"/>
    <mergeCell ref="B63:C63"/>
    <mergeCell ref="E63:F63"/>
    <mergeCell ref="H63:I63"/>
    <mergeCell ref="B42:C42"/>
    <mergeCell ref="E42:F42"/>
    <mergeCell ref="H42:I42"/>
    <mergeCell ref="K42:L42"/>
    <mergeCell ref="N42:O42"/>
    <mergeCell ref="Q42:R42"/>
    <mergeCell ref="T42:U42"/>
    <mergeCell ref="AL43:AM43"/>
    <mergeCell ref="AO43:AP43"/>
    <mergeCell ref="T40:U40"/>
    <mergeCell ref="W40:X40"/>
    <mergeCell ref="Z40:AA40"/>
    <mergeCell ref="AL42:AM42"/>
    <mergeCell ref="AO42:AP42"/>
    <mergeCell ref="AR42:AS42"/>
    <mergeCell ref="AU42:AV42"/>
    <mergeCell ref="AX42:AY42"/>
    <mergeCell ref="AF42:AG42"/>
    <mergeCell ref="AI42:AJ42"/>
    <mergeCell ref="T41:U41"/>
    <mergeCell ref="W41:X41"/>
    <mergeCell ref="Z41:AA41"/>
    <mergeCell ref="AC41:AD41"/>
    <mergeCell ref="AF41:AG41"/>
    <mergeCell ref="AI41:AJ41"/>
    <mergeCell ref="AL41:AM41"/>
    <mergeCell ref="AO41:AP41"/>
    <mergeCell ref="AR41:AS41"/>
    <mergeCell ref="AU41:AV41"/>
    <mergeCell ref="AX41:AY41"/>
    <mergeCell ref="W42:X42"/>
    <mergeCell ref="Z42:AA42"/>
    <mergeCell ref="AC42:AD42"/>
    <mergeCell ref="B41:C41"/>
    <mergeCell ref="E41:F41"/>
    <mergeCell ref="H41:I41"/>
    <mergeCell ref="K41:L41"/>
    <mergeCell ref="N41:O41"/>
    <mergeCell ref="H40:I40"/>
    <mergeCell ref="K40:L40"/>
    <mergeCell ref="N40:O40"/>
    <mergeCell ref="Q40:R40"/>
    <mergeCell ref="Q41:R41"/>
    <mergeCell ref="AR39:AS39"/>
    <mergeCell ref="AU39:AV39"/>
    <mergeCell ref="AX39:AY39"/>
    <mergeCell ref="AC40:AD40"/>
    <mergeCell ref="AF40:AG40"/>
    <mergeCell ref="AI40:AJ40"/>
    <mergeCell ref="AL40:AM40"/>
    <mergeCell ref="AO40:AP40"/>
    <mergeCell ref="AC39:AD39"/>
    <mergeCell ref="AF39:AG39"/>
    <mergeCell ref="AI39:AJ39"/>
    <mergeCell ref="AR40:AS40"/>
    <mergeCell ref="AU40:AV40"/>
    <mergeCell ref="AX40:AY40"/>
    <mergeCell ref="B22:C22"/>
    <mergeCell ref="E22:F22"/>
    <mergeCell ref="H22:I22"/>
    <mergeCell ref="K22:L22"/>
    <mergeCell ref="N22:O22"/>
    <mergeCell ref="Q22:R22"/>
    <mergeCell ref="T22:U22"/>
    <mergeCell ref="AL39:AM39"/>
    <mergeCell ref="AO39:AP39"/>
    <mergeCell ref="B39:C39"/>
    <mergeCell ref="E39:F39"/>
    <mergeCell ref="H39:I39"/>
    <mergeCell ref="K39:L39"/>
    <mergeCell ref="N39:O39"/>
    <mergeCell ref="Q39:R39"/>
    <mergeCell ref="T39:U39"/>
    <mergeCell ref="W39:X39"/>
    <mergeCell ref="Z39:AA39"/>
    <mergeCell ref="H21:I21"/>
    <mergeCell ref="K21:L21"/>
    <mergeCell ref="N21:O21"/>
    <mergeCell ref="Q21:R21"/>
    <mergeCell ref="T21:U21"/>
    <mergeCell ref="W21:X21"/>
    <mergeCell ref="Z21:AA21"/>
    <mergeCell ref="AC21:AD21"/>
    <mergeCell ref="W22:X22"/>
    <mergeCell ref="Z22:AA22"/>
    <mergeCell ref="AC22:AD22"/>
    <mergeCell ref="B61:C61"/>
    <mergeCell ref="E61:F61"/>
    <mergeCell ref="Z61:AA61"/>
    <mergeCell ref="AF61:AG61"/>
    <mergeCell ref="A1:D1"/>
    <mergeCell ref="B17:AD17"/>
    <mergeCell ref="B38:AY38"/>
    <mergeCell ref="B59:AM59"/>
    <mergeCell ref="B18:C18"/>
    <mergeCell ref="E18:F18"/>
    <mergeCell ref="H18:I18"/>
    <mergeCell ref="K18:L18"/>
    <mergeCell ref="N18:O18"/>
    <mergeCell ref="Q18:R18"/>
    <mergeCell ref="T18:U18"/>
    <mergeCell ref="W18:X18"/>
    <mergeCell ref="Z18:AA18"/>
    <mergeCell ref="AC18:AD18"/>
    <mergeCell ref="E19:F19"/>
    <mergeCell ref="H19:I19"/>
    <mergeCell ref="K19:L19"/>
    <mergeCell ref="AC20:AD20"/>
    <mergeCell ref="B21:C21"/>
    <mergeCell ref="E21:F21"/>
    <mergeCell ref="B103:C103"/>
    <mergeCell ref="E103:F103"/>
    <mergeCell ref="B124:C124"/>
    <mergeCell ref="E124:F124"/>
    <mergeCell ref="B145:C145"/>
    <mergeCell ref="E145:F145"/>
    <mergeCell ref="AC19:AD19"/>
    <mergeCell ref="B40:C40"/>
    <mergeCell ref="E40:F40"/>
    <mergeCell ref="B19:C19"/>
    <mergeCell ref="N19:O19"/>
    <mergeCell ref="Q19:R19"/>
    <mergeCell ref="T19:U19"/>
    <mergeCell ref="W19:X19"/>
    <mergeCell ref="Z19:AA19"/>
    <mergeCell ref="B20:C20"/>
    <mergeCell ref="E20:F20"/>
    <mergeCell ref="H20:I20"/>
    <mergeCell ref="K20:L20"/>
    <mergeCell ref="N20:O20"/>
    <mergeCell ref="Q20:R20"/>
    <mergeCell ref="T20:U20"/>
    <mergeCell ref="W20:X20"/>
    <mergeCell ref="Z20:AA20"/>
  </mergeCells>
  <hyperlinks>
    <hyperlink ref="AD73" r:id="rId1" display="https://www.kmk.org/fileadmin/Dateien/pdf/Bildung/AllgBildung/2017-05-11-Berichte_Interkulturelle_Bildung.pdf" xr:uid="{00000000-0004-0000-0E00-000000000000}"/>
    <hyperlink ref="U157" r:id="rId2" display="https://www.antidiskriminierungsstelle.de/SharedDocs/Downloads/DE/publikationen/Expertisen/Expertise_Wohnungsmarkt_20150615.pdf?__blob=publicationFile" xr:uid="{00000000-0004-0000-0E00-000001000000}"/>
  </hyperlinks>
  <pageMargins left="0.70866141732283472" right="0.70866141732283472" top="0.74803149606299213" bottom="0.74803149606299213" header="0.31496062992125984" footer="0.31496062992125984"/>
  <pageSetup paperSize="9" scale="50" orientation="landscape"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dimension ref="A1:CC176"/>
  <sheetViews>
    <sheetView topLeftCell="A133" zoomScale="110" zoomScaleNormal="110" workbookViewId="0">
      <selection activeCell="I139" sqref="I139"/>
    </sheetView>
  </sheetViews>
  <sheetFormatPr defaultColWidth="8.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41.24305555555555</v>
      </c>
    </row>
    <row r="4" spans="1:4" ht="24.75" customHeight="1">
      <c r="A4" s="347">
        <v>2008</v>
      </c>
      <c r="B4" s="229"/>
      <c r="C4" s="229"/>
      <c r="D4" s="229">
        <f t="shared" si="0"/>
        <v>41.24305555555555</v>
      </c>
    </row>
    <row r="5" spans="1:4" ht="24.75" customHeight="1">
      <c r="A5" s="347">
        <v>2009</v>
      </c>
      <c r="B5" s="229"/>
      <c r="C5" s="229"/>
      <c r="D5" s="229">
        <f t="shared" si="0"/>
        <v>41.937499999999993</v>
      </c>
    </row>
    <row r="6" spans="1:4" ht="24.75" customHeight="1">
      <c r="A6" s="347">
        <v>2010</v>
      </c>
      <c r="B6" s="229"/>
      <c r="C6" s="229">
        <f t="shared" ref="C6:C9" si="1">AVERAGE(B27,B48,B69,B90,B111,B132,B153)</f>
        <v>43.220804988662131</v>
      </c>
      <c r="D6" s="229">
        <f t="shared" si="0"/>
        <v>44.06712962962964</v>
      </c>
    </row>
    <row r="7" spans="1:4" ht="24.75" customHeight="1">
      <c r="A7" s="347">
        <v>2011</v>
      </c>
      <c r="B7" s="229"/>
      <c r="C7" s="229">
        <f t="shared" si="1"/>
        <v>45.800170068027214</v>
      </c>
      <c r="D7" s="229">
        <f t="shared" si="0"/>
        <v>47.076388888888893</v>
      </c>
    </row>
    <row r="8" spans="1:4" ht="24.75" customHeight="1">
      <c r="A8" s="347">
        <v>2012</v>
      </c>
      <c r="B8" s="229"/>
      <c r="C8" s="229">
        <f t="shared" si="1"/>
        <v>46.129535147392289</v>
      </c>
      <c r="D8" s="229">
        <f t="shared" si="0"/>
        <v>47.460648148148152</v>
      </c>
    </row>
    <row r="9" spans="1:4" ht="24.75" customHeight="1">
      <c r="A9" s="347">
        <v>2013</v>
      </c>
      <c r="B9" s="229"/>
      <c r="C9" s="229">
        <f t="shared" si="1"/>
        <v>48.895408163265309</v>
      </c>
      <c r="D9" s="229">
        <f t="shared" si="0"/>
        <v>50.6875</v>
      </c>
    </row>
    <row r="10" spans="1:4" ht="24.75" customHeight="1">
      <c r="A10" s="38">
        <v>2014</v>
      </c>
      <c r="B10" s="229">
        <f>AVERAGE(B31,B52,B73,B94,B115,B136,B157,B171)</f>
        <v>53.398065476190482</v>
      </c>
      <c r="C10" s="229">
        <f t="shared" ref="C10:C15" si="2">AVERAGE(B31,B52,B73,B94,B115,B136,B157)</f>
        <v>52.109693877551024</v>
      </c>
      <c r="D10" s="229">
        <f t="shared" ref="D10:D15" si="3">AVERAGE(B31,B52,B94,B115,B136,B157)</f>
        <v>54.4375</v>
      </c>
    </row>
    <row r="11" spans="1:4" ht="24.75" customHeight="1">
      <c r="A11" s="38">
        <v>2015</v>
      </c>
      <c r="B11" s="229"/>
      <c r="C11" s="229">
        <f t="shared" si="2"/>
        <v>48.637471655328802</v>
      </c>
      <c r="D11" s="229">
        <f t="shared" si="3"/>
        <v>50.386574074074076</v>
      </c>
    </row>
    <row r="12" spans="1:4" ht="24.75" customHeight="1">
      <c r="A12" s="38">
        <v>2016</v>
      </c>
      <c r="B12" s="229"/>
      <c r="C12" s="229">
        <f t="shared" si="2"/>
        <v>48.479308390022673</v>
      </c>
      <c r="D12" s="229">
        <f t="shared" si="3"/>
        <v>49.011574074074076</v>
      </c>
    </row>
    <row r="13" spans="1:4" ht="24.75" customHeight="1">
      <c r="A13" s="38">
        <v>2017</v>
      </c>
      <c r="B13" s="229"/>
      <c r="C13" s="229">
        <f t="shared" si="2"/>
        <v>48.479308390022673</v>
      </c>
      <c r="D13" s="229">
        <f t="shared" si="3"/>
        <v>49.011574074074076</v>
      </c>
    </row>
    <row r="14" spans="1:4" ht="24.75" customHeight="1">
      <c r="A14" s="38">
        <v>2018</v>
      </c>
      <c r="B14" s="229"/>
      <c r="C14" s="229">
        <f t="shared" si="2"/>
        <v>48.320578231292522</v>
      </c>
      <c r="D14" s="229">
        <f t="shared" si="3"/>
        <v>48.826388888888893</v>
      </c>
    </row>
    <row r="15" spans="1:4" ht="24.75" customHeight="1">
      <c r="A15" s="38">
        <v>2019</v>
      </c>
      <c r="B15" s="229">
        <f>AVERAGE(B36,B57,B78,B99,B120,B141,B162,B176)</f>
        <v>49.301339285714292</v>
      </c>
      <c r="C15" s="229">
        <f t="shared" si="2"/>
        <v>48.320578231292522</v>
      </c>
      <c r="D15" s="229">
        <f t="shared" si="3"/>
        <v>48.826388888888893</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64.777777777777771</v>
      </c>
      <c r="C24" s="363"/>
      <c r="D24" s="350">
        <v>2007</v>
      </c>
      <c r="E24" s="419">
        <v>50</v>
      </c>
      <c r="F24" s="363"/>
      <c r="G24" s="350">
        <v>2007</v>
      </c>
      <c r="H24" s="419">
        <v>100</v>
      </c>
      <c r="I24" s="363"/>
      <c r="J24" s="350">
        <v>2007</v>
      </c>
      <c r="K24" s="419">
        <v>100</v>
      </c>
      <c r="L24" s="363"/>
      <c r="M24" s="350">
        <v>2007</v>
      </c>
      <c r="N24" s="419">
        <v>50</v>
      </c>
      <c r="O24" s="363"/>
      <c r="P24" s="350">
        <v>2007</v>
      </c>
      <c r="Q24" s="419">
        <v>33</v>
      </c>
      <c r="R24" s="363"/>
      <c r="S24" s="350">
        <v>2007</v>
      </c>
      <c r="T24" s="34">
        <v>50</v>
      </c>
      <c r="U24" s="363"/>
      <c r="V24" s="350">
        <v>2007</v>
      </c>
      <c r="W24" s="419">
        <v>100</v>
      </c>
      <c r="X24" s="363"/>
      <c r="Y24" s="350">
        <v>2007</v>
      </c>
      <c r="Z24" s="419">
        <v>100</v>
      </c>
      <c r="AA24" s="363" t="s">
        <v>5399</v>
      </c>
      <c r="AB24" s="350">
        <v>2007</v>
      </c>
      <c r="AC24" s="363">
        <v>0</v>
      </c>
      <c r="AD24" s="363" t="s">
        <v>5401</v>
      </c>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64.777777777777771</v>
      </c>
      <c r="C25" s="363"/>
      <c r="D25" s="350">
        <v>2008</v>
      </c>
      <c r="E25" s="419">
        <v>50</v>
      </c>
      <c r="F25" s="363"/>
      <c r="G25" s="350">
        <v>2008</v>
      </c>
      <c r="H25" s="419">
        <v>100</v>
      </c>
      <c r="I25" s="363"/>
      <c r="J25" s="350">
        <v>2008</v>
      </c>
      <c r="K25" s="419">
        <v>100</v>
      </c>
      <c r="L25" s="363"/>
      <c r="M25" s="350">
        <v>2008</v>
      </c>
      <c r="N25" s="419">
        <v>50</v>
      </c>
      <c r="O25" s="363"/>
      <c r="P25" s="350">
        <v>2008</v>
      </c>
      <c r="Q25" s="419">
        <v>33</v>
      </c>
      <c r="R25" s="363"/>
      <c r="S25" s="350">
        <v>2008</v>
      </c>
      <c r="T25" s="34">
        <v>50</v>
      </c>
      <c r="U25" s="363"/>
      <c r="V25" s="350">
        <v>2008</v>
      </c>
      <c r="W25" s="419">
        <v>100</v>
      </c>
      <c r="X25" s="363"/>
      <c r="Y25" s="350">
        <v>2008</v>
      </c>
      <c r="Z25" s="419">
        <v>100</v>
      </c>
      <c r="AA25" s="363"/>
      <c r="AB25" s="350">
        <v>2008</v>
      </c>
      <c r="AC25" s="363">
        <v>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64.777777777777771</v>
      </c>
      <c r="C26" s="363"/>
      <c r="D26" s="350">
        <v>2009</v>
      </c>
      <c r="E26" s="419">
        <v>50</v>
      </c>
      <c r="F26" s="363"/>
      <c r="G26" s="350">
        <v>2009</v>
      </c>
      <c r="H26" s="419">
        <v>100</v>
      </c>
      <c r="I26" s="363"/>
      <c r="J26" s="350">
        <v>2009</v>
      </c>
      <c r="K26" s="419">
        <v>100</v>
      </c>
      <c r="L26" s="363"/>
      <c r="M26" s="350">
        <v>2009</v>
      </c>
      <c r="N26" s="419">
        <v>50</v>
      </c>
      <c r="O26" s="363"/>
      <c r="P26" s="350">
        <v>2009</v>
      </c>
      <c r="Q26" s="419">
        <v>33</v>
      </c>
      <c r="R26" s="363"/>
      <c r="S26" s="350">
        <v>2009</v>
      </c>
      <c r="T26" s="34">
        <v>50</v>
      </c>
      <c r="U26" s="363"/>
      <c r="V26" s="350">
        <v>2009</v>
      </c>
      <c r="W26" s="419">
        <v>100</v>
      </c>
      <c r="X26" s="363" t="s">
        <v>5396</v>
      </c>
      <c r="Y26" s="350">
        <v>2009</v>
      </c>
      <c r="Z26" s="419">
        <v>100</v>
      </c>
      <c r="AA26" s="363"/>
      <c r="AB26" s="350">
        <v>2009</v>
      </c>
      <c r="AC26" s="363">
        <v>0</v>
      </c>
      <c r="AD26" s="363" t="s">
        <v>5402</v>
      </c>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64.777777777777771</v>
      </c>
      <c r="C27" s="363"/>
      <c r="D27" s="350">
        <v>2010</v>
      </c>
      <c r="E27" s="419">
        <v>50</v>
      </c>
      <c r="F27" s="363"/>
      <c r="G27" s="350">
        <v>2010</v>
      </c>
      <c r="H27" s="419">
        <v>100</v>
      </c>
      <c r="I27" s="363"/>
      <c r="J27" s="350">
        <v>2010</v>
      </c>
      <c r="K27" s="419">
        <v>100</v>
      </c>
      <c r="L27" s="363"/>
      <c r="M27" s="350">
        <v>2010</v>
      </c>
      <c r="N27" s="419">
        <v>50</v>
      </c>
      <c r="O27" s="363"/>
      <c r="P27" s="350">
        <v>2010</v>
      </c>
      <c r="Q27" s="419">
        <v>33</v>
      </c>
      <c r="R27" s="363"/>
      <c r="S27" s="350">
        <v>2010</v>
      </c>
      <c r="T27" s="34">
        <v>50</v>
      </c>
      <c r="U27" s="363"/>
      <c r="V27" s="350">
        <v>2010</v>
      </c>
      <c r="W27" s="419">
        <v>100</v>
      </c>
      <c r="X27" s="363" t="s">
        <v>5397</v>
      </c>
      <c r="Y27" s="350">
        <v>2010</v>
      </c>
      <c r="Z27" s="419">
        <v>100</v>
      </c>
      <c r="AA27" s="363" t="s">
        <v>5400</v>
      </c>
      <c r="AB27" s="350">
        <v>2010</v>
      </c>
      <c r="AC27" s="363">
        <v>0</v>
      </c>
      <c r="AD27" s="363" t="s">
        <v>5403</v>
      </c>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70.333333333333329</v>
      </c>
      <c r="C28" s="363"/>
      <c r="D28" s="350">
        <v>2011</v>
      </c>
      <c r="E28" s="419">
        <v>50</v>
      </c>
      <c r="F28" s="363"/>
      <c r="G28" s="350">
        <v>2011</v>
      </c>
      <c r="H28" s="419">
        <v>100</v>
      </c>
      <c r="I28" s="363"/>
      <c r="J28" s="350">
        <v>2011</v>
      </c>
      <c r="K28" s="419">
        <v>100</v>
      </c>
      <c r="L28" s="363"/>
      <c r="M28" s="350">
        <v>2011</v>
      </c>
      <c r="N28" s="419">
        <v>50</v>
      </c>
      <c r="O28" s="363"/>
      <c r="P28" s="350">
        <v>2011</v>
      </c>
      <c r="Q28" s="419">
        <v>33</v>
      </c>
      <c r="R28" s="363"/>
      <c r="S28" s="350">
        <v>2011</v>
      </c>
      <c r="T28" s="34">
        <v>50</v>
      </c>
      <c r="U28" s="363"/>
      <c r="V28" s="350">
        <v>2011</v>
      </c>
      <c r="W28" s="419">
        <v>100</v>
      </c>
      <c r="X28" s="363"/>
      <c r="Y28" s="350">
        <v>2011</v>
      </c>
      <c r="Z28" s="419">
        <v>100</v>
      </c>
      <c r="AA28" s="363"/>
      <c r="AB28" s="350">
        <v>2011</v>
      </c>
      <c r="AC28" s="363">
        <v>50</v>
      </c>
      <c r="AD28" s="363" t="s">
        <v>5404</v>
      </c>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70.333333333333329</v>
      </c>
      <c r="C29" s="363"/>
      <c r="D29" s="350">
        <v>2012</v>
      </c>
      <c r="E29" s="419">
        <v>50</v>
      </c>
      <c r="F29" s="363"/>
      <c r="G29" s="350">
        <v>2012</v>
      </c>
      <c r="H29" s="419">
        <v>100</v>
      </c>
      <c r="I29" s="363"/>
      <c r="J29" s="350">
        <v>2012</v>
      </c>
      <c r="K29" s="419">
        <v>100</v>
      </c>
      <c r="L29" s="363"/>
      <c r="M29" s="350">
        <v>2012</v>
      </c>
      <c r="N29" s="419">
        <v>50</v>
      </c>
      <c r="O29" s="363"/>
      <c r="P29" s="350">
        <v>2012</v>
      </c>
      <c r="Q29" s="419">
        <v>33</v>
      </c>
      <c r="R29" s="363"/>
      <c r="S29" s="350">
        <v>2012</v>
      </c>
      <c r="T29" s="34">
        <v>50</v>
      </c>
      <c r="U29" s="363"/>
      <c r="V29" s="350">
        <v>2012</v>
      </c>
      <c r="W29" s="419">
        <v>100</v>
      </c>
      <c r="X29" s="363"/>
      <c r="Y29" s="350">
        <v>2012</v>
      </c>
      <c r="Z29" s="419">
        <v>100</v>
      </c>
      <c r="AA29" s="363"/>
      <c r="AB29" s="350">
        <v>2012</v>
      </c>
      <c r="AC29" s="363">
        <v>50</v>
      </c>
      <c r="AD29" s="363" t="s">
        <v>5405</v>
      </c>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70.333333333333329</v>
      </c>
      <c r="C30" s="363"/>
      <c r="D30" s="350">
        <v>2013</v>
      </c>
      <c r="E30" s="419">
        <v>50</v>
      </c>
      <c r="F30" s="363"/>
      <c r="G30" s="350">
        <v>2013</v>
      </c>
      <c r="H30" s="419">
        <v>100</v>
      </c>
      <c r="I30" s="363"/>
      <c r="J30" s="350">
        <v>2013</v>
      </c>
      <c r="K30" s="419">
        <v>100</v>
      </c>
      <c r="L30" s="363"/>
      <c r="M30" s="350">
        <v>2013</v>
      </c>
      <c r="N30" s="419">
        <v>50</v>
      </c>
      <c r="O30" s="363"/>
      <c r="P30" s="350">
        <v>2013</v>
      </c>
      <c r="Q30" s="419">
        <v>33</v>
      </c>
      <c r="R30" s="363"/>
      <c r="S30" s="350">
        <v>2013</v>
      </c>
      <c r="T30" s="34">
        <v>50</v>
      </c>
      <c r="U30" s="363"/>
      <c r="V30" s="350">
        <v>2013</v>
      </c>
      <c r="W30" s="419">
        <v>100</v>
      </c>
      <c r="X30" s="363" t="s">
        <v>5398</v>
      </c>
      <c r="Y30" s="350">
        <v>2013</v>
      </c>
      <c r="Z30" s="419">
        <v>100</v>
      </c>
      <c r="AA30" s="363"/>
      <c r="AB30" s="350">
        <v>2013</v>
      </c>
      <c r="AC30" s="363">
        <v>50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70.333333333333329</v>
      </c>
      <c r="C31" s="39"/>
      <c r="D31" s="43">
        <v>2014</v>
      </c>
      <c r="E31" s="19">
        <v>50</v>
      </c>
      <c r="F31" s="10" t="s">
        <v>2933</v>
      </c>
      <c r="G31" s="43">
        <v>2014</v>
      </c>
      <c r="H31" s="19">
        <v>100</v>
      </c>
      <c r="I31" s="10"/>
      <c r="J31" s="43">
        <v>2014</v>
      </c>
      <c r="K31" s="19">
        <v>100</v>
      </c>
      <c r="L31" s="10"/>
      <c r="M31" s="43">
        <v>2014</v>
      </c>
      <c r="N31" s="19">
        <v>50</v>
      </c>
      <c r="O31" s="10" t="s">
        <v>2934</v>
      </c>
      <c r="P31" s="43">
        <v>2014</v>
      </c>
      <c r="Q31" s="19">
        <v>33</v>
      </c>
      <c r="R31" s="71" t="s">
        <v>4764</v>
      </c>
      <c r="S31" s="43">
        <v>2014</v>
      </c>
      <c r="T31" s="34">
        <v>50</v>
      </c>
      <c r="U31" s="10" t="s">
        <v>2935</v>
      </c>
      <c r="V31" s="43">
        <v>2014</v>
      </c>
      <c r="W31" s="19">
        <v>100</v>
      </c>
      <c r="X31" s="10" t="s">
        <v>2936</v>
      </c>
      <c r="Y31" s="350">
        <v>2014</v>
      </c>
      <c r="Z31" s="19">
        <v>100</v>
      </c>
      <c r="AA31" s="10" t="s">
        <v>2937</v>
      </c>
      <c r="AB31" s="350">
        <v>2014</v>
      </c>
      <c r="AC31" s="34">
        <v>50</v>
      </c>
      <c r="AD31" s="11" t="s">
        <v>2938</v>
      </c>
    </row>
    <row r="32" spans="1:81" ht="24.75" customHeight="1">
      <c r="A32" s="43">
        <v>2015</v>
      </c>
      <c r="B32" s="230">
        <f t="shared" si="5"/>
        <v>64.777777777777771</v>
      </c>
      <c r="C32" s="39"/>
      <c r="D32" s="43">
        <v>2015</v>
      </c>
      <c r="E32" s="19">
        <v>50</v>
      </c>
      <c r="F32" s="10"/>
      <c r="G32" s="43">
        <v>2015</v>
      </c>
      <c r="H32" s="19">
        <v>100</v>
      </c>
      <c r="I32" s="10"/>
      <c r="J32" s="43">
        <v>2015</v>
      </c>
      <c r="K32" s="19">
        <v>100</v>
      </c>
      <c r="L32" s="10"/>
      <c r="M32" s="43">
        <v>2015</v>
      </c>
      <c r="N32" s="19">
        <v>50</v>
      </c>
      <c r="O32" s="10"/>
      <c r="P32" s="43">
        <v>2015</v>
      </c>
      <c r="Q32" s="19">
        <v>33</v>
      </c>
      <c r="R32" s="10"/>
      <c r="S32" s="43">
        <v>2015</v>
      </c>
      <c r="T32" s="34">
        <v>50</v>
      </c>
      <c r="U32" s="10"/>
      <c r="V32" s="43">
        <v>2015</v>
      </c>
      <c r="W32" s="19">
        <v>100</v>
      </c>
      <c r="X32" s="10" t="s">
        <v>741</v>
      </c>
      <c r="Y32" s="350">
        <v>2015</v>
      </c>
      <c r="Z32" s="19">
        <v>100</v>
      </c>
      <c r="AA32" s="10"/>
      <c r="AB32" s="350">
        <v>2015</v>
      </c>
      <c r="AC32" s="49">
        <v>0</v>
      </c>
      <c r="AD32" s="11" t="s">
        <v>740</v>
      </c>
    </row>
    <row r="33" spans="1:81" ht="24.75" customHeight="1">
      <c r="A33" s="43">
        <v>2016</v>
      </c>
      <c r="B33" s="230">
        <f t="shared" si="5"/>
        <v>64.777777777777771</v>
      </c>
      <c r="C33" s="39"/>
      <c r="D33" s="43">
        <v>2016</v>
      </c>
      <c r="E33" s="19">
        <v>50</v>
      </c>
      <c r="F33" s="10" t="s">
        <v>739</v>
      </c>
      <c r="G33" s="43">
        <v>2016</v>
      </c>
      <c r="H33" s="19">
        <v>100</v>
      </c>
      <c r="I33" s="10"/>
      <c r="J33" s="43">
        <v>2016</v>
      </c>
      <c r="K33" s="19">
        <v>100</v>
      </c>
      <c r="L33" s="10"/>
      <c r="M33" s="43">
        <v>2016</v>
      </c>
      <c r="N33" s="19">
        <v>50</v>
      </c>
      <c r="O33" s="10"/>
      <c r="P33" s="43">
        <v>2016</v>
      </c>
      <c r="Q33" s="19">
        <v>33</v>
      </c>
      <c r="R33" s="10"/>
      <c r="S33" s="43">
        <v>2016</v>
      </c>
      <c r="T33" s="34">
        <v>50</v>
      </c>
      <c r="U33" s="10"/>
      <c r="V33" s="43">
        <v>2016</v>
      </c>
      <c r="W33" s="19">
        <v>100</v>
      </c>
      <c r="X33" s="10" t="s">
        <v>738</v>
      </c>
      <c r="Y33" s="350">
        <v>2016</v>
      </c>
      <c r="Z33" s="19">
        <v>100</v>
      </c>
      <c r="AA33" s="10" t="s">
        <v>738</v>
      </c>
      <c r="AB33" s="350">
        <v>2016</v>
      </c>
      <c r="AC33" s="49">
        <v>0</v>
      </c>
      <c r="AD33" s="11"/>
    </row>
    <row r="34" spans="1:81" ht="24.75" customHeight="1">
      <c r="A34" s="43">
        <v>2017</v>
      </c>
      <c r="B34" s="230">
        <f t="shared" si="5"/>
        <v>64.777777777777771</v>
      </c>
      <c r="C34" s="39"/>
      <c r="D34" s="43">
        <v>2017</v>
      </c>
      <c r="E34" s="19">
        <v>50</v>
      </c>
      <c r="F34" s="10"/>
      <c r="G34" s="43">
        <v>2017</v>
      </c>
      <c r="H34" s="19">
        <v>100</v>
      </c>
      <c r="I34" s="10"/>
      <c r="J34" s="43">
        <v>2017</v>
      </c>
      <c r="K34" s="19">
        <v>100</v>
      </c>
      <c r="L34" s="10"/>
      <c r="M34" s="43">
        <v>2017</v>
      </c>
      <c r="N34" s="19">
        <v>50</v>
      </c>
      <c r="O34" s="10"/>
      <c r="P34" s="43">
        <v>2017</v>
      </c>
      <c r="Q34" s="19">
        <v>33</v>
      </c>
      <c r="R34" s="10"/>
      <c r="S34" s="43">
        <v>2017</v>
      </c>
      <c r="T34" s="34">
        <v>50</v>
      </c>
      <c r="U34" s="10"/>
      <c r="V34" s="43">
        <v>2017</v>
      </c>
      <c r="W34" s="19">
        <v>100</v>
      </c>
      <c r="X34" s="10"/>
      <c r="Y34" s="350">
        <v>2017</v>
      </c>
      <c r="Z34" s="19">
        <v>100</v>
      </c>
      <c r="AA34" s="10"/>
      <c r="AB34" s="350">
        <v>2017</v>
      </c>
      <c r="AC34" s="49">
        <v>0</v>
      </c>
      <c r="AD34" s="11"/>
    </row>
    <row r="35" spans="1:81" ht="24.75" customHeight="1">
      <c r="A35" s="43">
        <v>2018</v>
      </c>
      <c r="B35" s="230">
        <f t="shared" si="5"/>
        <v>64.777777777777771</v>
      </c>
      <c r="C35" s="39"/>
      <c r="D35" s="43">
        <v>2018</v>
      </c>
      <c r="E35" s="19">
        <v>50</v>
      </c>
      <c r="F35" s="10" t="s">
        <v>737</v>
      </c>
      <c r="G35" s="43">
        <v>2018</v>
      </c>
      <c r="H35" s="19">
        <v>100</v>
      </c>
      <c r="I35" s="10"/>
      <c r="J35" s="43">
        <v>2018</v>
      </c>
      <c r="K35" s="19">
        <v>100</v>
      </c>
      <c r="L35" s="10"/>
      <c r="M35" s="43">
        <v>2018</v>
      </c>
      <c r="N35" s="19">
        <v>50</v>
      </c>
      <c r="O35" s="10"/>
      <c r="P35" s="43">
        <v>2018</v>
      </c>
      <c r="Q35" s="19">
        <v>33</v>
      </c>
      <c r="R35" s="10"/>
      <c r="S35" s="43">
        <v>2018</v>
      </c>
      <c r="T35" s="34">
        <v>50</v>
      </c>
      <c r="U35" s="10"/>
      <c r="V35" s="43">
        <v>2018</v>
      </c>
      <c r="W35" s="19">
        <v>100</v>
      </c>
      <c r="X35" s="10"/>
      <c r="Y35" s="350">
        <v>2018</v>
      </c>
      <c r="Z35" s="19">
        <v>100</v>
      </c>
      <c r="AA35" s="10" t="s">
        <v>736</v>
      </c>
      <c r="AB35" s="350">
        <v>2018</v>
      </c>
      <c r="AC35" s="49">
        <v>0</v>
      </c>
      <c r="AD35" s="11"/>
    </row>
    <row r="36" spans="1:81" ht="24.75" customHeight="1">
      <c r="A36" s="43">
        <v>2019</v>
      </c>
      <c r="B36" s="230">
        <f t="shared" si="5"/>
        <v>64.777777777777771</v>
      </c>
      <c r="C36" s="39"/>
      <c r="D36" s="43">
        <v>2019</v>
      </c>
      <c r="E36" s="19">
        <v>50</v>
      </c>
      <c r="F36" s="10" t="s">
        <v>735</v>
      </c>
      <c r="G36" s="43">
        <v>2019</v>
      </c>
      <c r="H36" s="19">
        <v>100</v>
      </c>
      <c r="I36" s="10"/>
      <c r="J36" s="43">
        <v>2019</v>
      </c>
      <c r="K36" s="19">
        <v>100</v>
      </c>
      <c r="L36" s="10"/>
      <c r="M36" s="43">
        <v>2019</v>
      </c>
      <c r="N36" s="19">
        <v>50</v>
      </c>
      <c r="O36" s="10"/>
      <c r="P36" s="43">
        <v>2019</v>
      </c>
      <c r="Q36" s="19">
        <v>33</v>
      </c>
      <c r="R36" s="10"/>
      <c r="S36" s="43">
        <v>2019</v>
      </c>
      <c r="T36" s="34">
        <v>50</v>
      </c>
      <c r="U36" s="10"/>
      <c r="V36" s="43">
        <v>2019</v>
      </c>
      <c r="W36" s="19">
        <v>100</v>
      </c>
      <c r="X36" s="10" t="s">
        <v>734</v>
      </c>
      <c r="Y36" s="350">
        <v>2019</v>
      </c>
      <c r="Z36" s="19">
        <v>100</v>
      </c>
      <c r="AA36" s="10" t="s">
        <v>733</v>
      </c>
      <c r="AB36" s="350">
        <v>2019</v>
      </c>
      <c r="AC36" s="49">
        <v>0</v>
      </c>
      <c r="AD36" s="11" t="s">
        <v>732</v>
      </c>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1613</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731</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4428</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28.888888888888889</v>
      </c>
      <c r="C45" s="363"/>
      <c r="D45" s="350">
        <v>2007</v>
      </c>
      <c r="E45" s="419">
        <v>0</v>
      </c>
      <c r="F45" s="363" t="s">
        <v>5406</v>
      </c>
      <c r="G45" s="350">
        <v>2007</v>
      </c>
      <c r="H45" s="419">
        <v>0</v>
      </c>
      <c r="I45" s="363"/>
      <c r="J45" s="350">
        <v>2007</v>
      </c>
      <c r="K45" s="363">
        <v>100</v>
      </c>
      <c r="L45" s="363"/>
      <c r="M45" s="350">
        <v>2007</v>
      </c>
      <c r="N45" s="363">
        <v>100</v>
      </c>
      <c r="O45" s="363"/>
      <c r="P45" s="350">
        <v>2007</v>
      </c>
      <c r="Q45" s="363">
        <v>100</v>
      </c>
      <c r="R45" s="363"/>
      <c r="S45" s="350">
        <v>2007</v>
      </c>
      <c r="T45" s="363">
        <v>10</v>
      </c>
      <c r="U45" s="363"/>
      <c r="V45" s="350">
        <v>2007</v>
      </c>
      <c r="W45" s="52">
        <v>0</v>
      </c>
      <c r="X45" s="363"/>
      <c r="Y45" s="350">
        <v>2007</v>
      </c>
      <c r="Z45" s="363">
        <v>50</v>
      </c>
      <c r="AA45" s="363"/>
      <c r="AB45" s="350">
        <v>2007</v>
      </c>
      <c r="AC45" s="52">
        <v>0</v>
      </c>
      <c r="AD45" s="363"/>
      <c r="AE45" s="350">
        <v>2007</v>
      </c>
      <c r="AF45" s="243">
        <f t="shared" ref="AF45:AF51" si="7">0.67*AI45+0.33*AL45</f>
        <v>0</v>
      </c>
      <c r="AG45" s="363"/>
      <c r="AH45" s="350">
        <v>2007</v>
      </c>
      <c r="AI45" s="419">
        <v>0</v>
      </c>
      <c r="AJ45" s="363"/>
      <c r="AK45" s="350">
        <v>2007</v>
      </c>
      <c r="AL45" s="419">
        <v>0</v>
      </c>
      <c r="AM45" s="363"/>
      <c r="AN45" s="350">
        <v>2007</v>
      </c>
      <c r="AO45" s="419">
        <v>50</v>
      </c>
      <c r="AP45" s="363"/>
      <c r="AQ45" s="350">
        <v>2007</v>
      </c>
      <c r="AR45" s="419">
        <v>0</v>
      </c>
      <c r="AS45" s="363"/>
      <c r="AT45" s="350">
        <v>2007</v>
      </c>
      <c r="AU45" s="419">
        <v>100</v>
      </c>
      <c r="AV45" s="363"/>
      <c r="AW45" s="350">
        <v>2007</v>
      </c>
      <c r="AX45" s="419">
        <v>0</v>
      </c>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28.888888888888889</v>
      </c>
      <c r="C46" s="363"/>
      <c r="D46" s="350">
        <v>2008</v>
      </c>
      <c r="E46" s="419">
        <v>0</v>
      </c>
      <c r="F46" s="363"/>
      <c r="G46" s="350">
        <v>2008</v>
      </c>
      <c r="H46" s="419">
        <v>0</v>
      </c>
      <c r="I46" s="363"/>
      <c r="J46" s="350">
        <v>2008</v>
      </c>
      <c r="K46" s="363">
        <v>100</v>
      </c>
      <c r="L46" s="363"/>
      <c r="M46" s="350">
        <v>2008</v>
      </c>
      <c r="N46" s="363">
        <v>100</v>
      </c>
      <c r="O46" s="363"/>
      <c r="P46" s="350">
        <v>2008</v>
      </c>
      <c r="Q46" s="363">
        <v>100</v>
      </c>
      <c r="R46" s="363"/>
      <c r="S46" s="350">
        <v>2008</v>
      </c>
      <c r="T46" s="363">
        <v>10</v>
      </c>
      <c r="U46" s="363"/>
      <c r="V46" s="350">
        <v>2008</v>
      </c>
      <c r="W46" s="52">
        <v>0</v>
      </c>
      <c r="X46" s="363"/>
      <c r="Y46" s="350">
        <v>2008</v>
      </c>
      <c r="Z46" s="363">
        <v>50</v>
      </c>
      <c r="AA46" s="363"/>
      <c r="AB46" s="350">
        <v>2008</v>
      </c>
      <c r="AC46" s="52">
        <v>0</v>
      </c>
      <c r="AD46" s="363"/>
      <c r="AE46" s="350">
        <v>2008</v>
      </c>
      <c r="AF46" s="243">
        <f t="shared" si="7"/>
        <v>0</v>
      </c>
      <c r="AG46" s="363"/>
      <c r="AH46" s="350">
        <v>2008</v>
      </c>
      <c r="AI46" s="419">
        <v>0</v>
      </c>
      <c r="AJ46" s="363"/>
      <c r="AK46" s="350">
        <v>2008</v>
      </c>
      <c r="AL46" s="419">
        <v>0</v>
      </c>
      <c r="AM46" s="363"/>
      <c r="AN46" s="350">
        <v>2008</v>
      </c>
      <c r="AO46" s="419">
        <v>50</v>
      </c>
      <c r="AP46" s="363"/>
      <c r="AQ46" s="350">
        <v>2008</v>
      </c>
      <c r="AR46" s="419">
        <v>0</v>
      </c>
      <c r="AS46" s="363"/>
      <c r="AT46" s="350">
        <v>2008</v>
      </c>
      <c r="AU46" s="419">
        <v>100</v>
      </c>
      <c r="AV46" s="363"/>
      <c r="AW46" s="350">
        <v>2008</v>
      </c>
      <c r="AX46" s="419">
        <v>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28.888888888888889</v>
      </c>
      <c r="C47" s="363"/>
      <c r="D47" s="350">
        <v>2009</v>
      </c>
      <c r="E47" s="419">
        <v>0</v>
      </c>
      <c r="F47" s="363"/>
      <c r="G47" s="350">
        <v>2009</v>
      </c>
      <c r="H47" s="419">
        <v>0</v>
      </c>
      <c r="I47" s="363"/>
      <c r="J47" s="350">
        <v>2009</v>
      </c>
      <c r="K47" s="363">
        <v>100</v>
      </c>
      <c r="L47" s="363"/>
      <c r="M47" s="350">
        <v>2009</v>
      </c>
      <c r="N47" s="363">
        <v>100</v>
      </c>
      <c r="O47" s="363"/>
      <c r="P47" s="350">
        <v>2009</v>
      </c>
      <c r="Q47" s="363">
        <v>100</v>
      </c>
      <c r="R47" s="363"/>
      <c r="S47" s="350">
        <v>2009</v>
      </c>
      <c r="T47" s="363">
        <v>10</v>
      </c>
      <c r="U47" s="363"/>
      <c r="V47" s="350">
        <v>2009</v>
      </c>
      <c r="W47" s="52">
        <v>0</v>
      </c>
      <c r="X47" s="363"/>
      <c r="Y47" s="350">
        <v>2009</v>
      </c>
      <c r="Z47" s="363">
        <v>50</v>
      </c>
      <c r="AA47" s="363"/>
      <c r="AB47" s="350">
        <v>2009</v>
      </c>
      <c r="AC47" s="52">
        <v>0</v>
      </c>
      <c r="AD47" s="363"/>
      <c r="AE47" s="350">
        <v>2009</v>
      </c>
      <c r="AF47" s="243">
        <f t="shared" si="7"/>
        <v>0</v>
      </c>
      <c r="AG47" s="363"/>
      <c r="AH47" s="350">
        <v>2009</v>
      </c>
      <c r="AI47" s="419">
        <v>0</v>
      </c>
      <c r="AJ47" s="363"/>
      <c r="AK47" s="350">
        <v>2009</v>
      </c>
      <c r="AL47" s="419">
        <v>0</v>
      </c>
      <c r="AM47" s="363"/>
      <c r="AN47" s="350">
        <v>2009</v>
      </c>
      <c r="AO47" s="419">
        <v>50</v>
      </c>
      <c r="AP47" s="363"/>
      <c r="AQ47" s="350">
        <v>2009</v>
      </c>
      <c r="AR47" s="419">
        <v>0</v>
      </c>
      <c r="AS47" s="363"/>
      <c r="AT47" s="350">
        <v>2009</v>
      </c>
      <c r="AU47" s="419">
        <v>100</v>
      </c>
      <c r="AV47" s="363"/>
      <c r="AW47" s="350">
        <v>2009</v>
      </c>
      <c r="AX47" s="419">
        <v>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16.666666666666668</v>
      </c>
      <c r="C48" s="363"/>
      <c r="D48" s="350">
        <v>2010</v>
      </c>
      <c r="E48" s="419">
        <v>0</v>
      </c>
      <c r="F48" s="363"/>
      <c r="G48" s="350">
        <v>2010</v>
      </c>
      <c r="H48" s="419">
        <v>0</v>
      </c>
      <c r="I48" s="363"/>
      <c r="J48" s="350">
        <v>2010</v>
      </c>
      <c r="K48" s="363">
        <v>0</v>
      </c>
      <c r="L48" s="363"/>
      <c r="M48" s="350">
        <v>2010</v>
      </c>
      <c r="N48" s="363">
        <v>0</v>
      </c>
      <c r="O48" s="363" t="s">
        <v>5409</v>
      </c>
      <c r="P48" s="350">
        <v>2010</v>
      </c>
      <c r="Q48" s="363">
        <v>0</v>
      </c>
      <c r="R48" s="363" t="s">
        <v>5412</v>
      </c>
      <c r="S48" s="350">
        <v>2010</v>
      </c>
      <c r="T48" s="363">
        <v>0</v>
      </c>
      <c r="U48" s="363"/>
      <c r="V48" s="350">
        <v>2010</v>
      </c>
      <c r="W48" s="52">
        <v>0</v>
      </c>
      <c r="X48" s="363"/>
      <c r="Y48" s="350">
        <v>2010</v>
      </c>
      <c r="Z48" s="363">
        <v>0</v>
      </c>
      <c r="AA48" s="363" t="s">
        <v>5413</v>
      </c>
      <c r="AB48" s="350">
        <v>2010</v>
      </c>
      <c r="AC48" s="52">
        <v>0</v>
      </c>
      <c r="AD48" s="363"/>
      <c r="AE48" s="350">
        <v>2010</v>
      </c>
      <c r="AF48" s="243">
        <f t="shared" si="7"/>
        <v>0</v>
      </c>
      <c r="AG48" s="363"/>
      <c r="AH48" s="350">
        <v>2010</v>
      </c>
      <c r="AI48" s="419">
        <v>0</v>
      </c>
      <c r="AJ48" s="363"/>
      <c r="AK48" s="350">
        <v>2010</v>
      </c>
      <c r="AL48" s="419">
        <v>0</v>
      </c>
      <c r="AM48" s="363"/>
      <c r="AN48" s="350">
        <v>2010</v>
      </c>
      <c r="AO48" s="419">
        <v>50</v>
      </c>
      <c r="AP48" s="363"/>
      <c r="AQ48" s="350">
        <v>2010</v>
      </c>
      <c r="AR48" s="419">
        <v>0</v>
      </c>
      <c r="AS48" s="363"/>
      <c r="AT48" s="350">
        <v>2010</v>
      </c>
      <c r="AU48" s="419">
        <v>100</v>
      </c>
      <c r="AV48" s="363"/>
      <c r="AW48" s="350">
        <v>2010</v>
      </c>
      <c r="AX48" s="419">
        <v>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16.666666666666668</v>
      </c>
      <c r="C49" s="363"/>
      <c r="D49" s="350">
        <v>2011</v>
      </c>
      <c r="E49" s="419">
        <v>0</v>
      </c>
      <c r="F49" s="363" t="s">
        <v>5407</v>
      </c>
      <c r="G49" s="350">
        <v>2011</v>
      </c>
      <c r="H49" s="419">
        <v>0</v>
      </c>
      <c r="I49" s="363"/>
      <c r="J49" s="350">
        <v>2011</v>
      </c>
      <c r="K49" s="363">
        <v>0</v>
      </c>
      <c r="L49" s="363"/>
      <c r="M49" s="350">
        <v>2011</v>
      </c>
      <c r="N49" s="363">
        <v>0</v>
      </c>
      <c r="O49" s="363" t="s">
        <v>5410</v>
      </c>
      <c r="P49" s="350">
        <v>2011</v>
      </c>
      <c r="Q49" s="363">
        <v>0</v>
      </c>
      <c r="R49" s="363"/>
      <c r="S49" s="350">
        <v>2011</v>
      </c>
      <c r="T49" s="363">
        <v>0</v>
      </c>
      <c r="U49" s="363"/>
      <c r="V49" s="350">
        <v>2011</v>
      </c>
      <c r="W49" s="52">
        <v>0</v>
      </c>
      <c r="X49" s="363"/>
      <c r="Y49" s="350">
        <v>2011</v>
      </c>
      <c r="Z49" s="363">
        <v>0</v>
      </c>
      <c r="AA49" s="363"/>
      <c r="AB49" s="350">
        <v>2011</v>
      </c>
      <c r="AC49" s="52">
        <v>0</v>
      </c>
      <c r="AD49" s="363" t="s">
        <v>5415</v>
      </c>
      <c r="AE49" s="350">
        <v>2011</v>
      </c>
      <c r="AF49" s="243">
        <f t="shared" si="7"/>
        <v>0</v>
      </c>
      <c r="AG49" s="363"/>
      <c r="AH49" s="350">
        <v>2011</v>
      </c>
      <c r="AI49" s="419">
        <v>0</v>
      </c>
      <c r="AJ49" s="363" t="s">
        <v>5417</v>
      </c>
      <c r="AK49" s="350">
        <v>2011</v>
      </c>
      <c r="AL49" s="419">
        <v>0</v>
      </c>
      <c r="AM49" s="363"/>
      <c r="AN49" s="350">
        <v>2011</v>
      </c>
      <c r="AO49" s="419">
        <v>50</v>
      </c>
      <c r="AP49" s="363"/>
      <c r="AQ49" s="350">
        <v>2011</v>
      </c>
      <c r="AR49" s="419">
        <v>0</v>
      </c>
      <c r="AS49" s="363" t="s">
        <v>5415</v>
      </c>
      <c r="AT49" s="350">
        <v>2011</v>
      </c>
      <c r="AU49" s="419">
        <v>100</v>
      </c>
      <c r="AV49" s="363"/>
      <c r="AW49" s="350">
        <v>2011</v>
      </c>
      <c r="AX49" s="419">
        <v>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25.222222222222221</v>
      </c>
      <c r="C50" s="363"/>
      <c r="D50" s="350">
        <v>2012</v>
      </c>
      <c r="E50" s="419">
        <v>0</v>
      </c>
      <c r="F50" s="363" t="s">
        <v>5408</v>
      </c>
      <c r="G50" s="350">
        <v>2012</v>
      </c>
      <c r="H50" s="419">
        <v>0</v>
      </c>
      <c r="I50" s="363"/>
      <c r="J50" s="350">
        <v>2012</v>
      </c>
      <c r="K50" s="363">
        <v>67</v>
      </c>
      <c r="L50" s="363"/>
      <c r="M50" s="350">
        <v>2012</v>
      </c>
      <c r="N50" s="363">
        <v>0</v>
      </c>
      <c r="O50" s="363" t="s">
        <v>5411</v>
      </c>
      <c r="P50" s="350">
        <v>2012</v>
      </c>
      <c r="Q50" s="363">
        <v>100</v>
      </c>
      <c r="R50" s="363" t="s">
        <v>2942</v>
      </c>
      <c r="S50" s="350">
        <v>2012</v>
      </c>
      <c r="T50" s="363">
        <v>10</v>
      </c>
      <c r="U50" s="363"/>
      <c r="V50" s="350">
        <v>2012</v>
      </c>
      <c r="W50" s="52">
        <v>0</v>
      </c>
      <c r="X50" s="363"/>
      <c r="Y50" s="350">
        <v>2012</v>
      </c>
      <c r="Z50" s="363">
        <v>50</v>
      </c>
      <c r="AA50" s="363" t="s">
        <v>5414</v>
      </c>
      <c r="AB50" s="350">
        <v>2012</v>
      </c>
      <c r="AC50" s="52">
        <v>0</v>
      </c>
      <c r="AD50" s="363" t="s">
        <v>5416</v>
      </c>
      <c r="AE50" s="350">
        <v>2012</v>
      </c>
      <c r="AF50" s="243">
        <f t="shared" si="7"/>
        <v>0</v>
      </c>
      <c r="AG50" s="363"/>
      <c r="AH50" s="350">
        <v>2012</v>
      </c>
      <c r="AI50" s="419">
        <v>0</v>
      </c>
      <c r="AJ50" s="363" t="s">
        <v>5418</v>
      </c>
      <c r="AK50" s="350">
        <v>2012</v>
      </c>
      <c r="AL50" s="419">
        <v>0</v>
      </c>
      <c r="AM50" s="363"/>
      <c r="AN50" s="350">
        <v>2012</v>
      </c>
      <c r="AO50" s="419">
        <v>50</v>
      </c>
      <c r="AP50" s="363"/>
      <c r="AQ50" s="350">
        <v>2012</v>
      </c>
      <c r="AR50" s="419">
        <v>0</v>
      </c>
      <c r="AS50" s="363" t="s">
        <v>5416</v>
      </c>
      <c r="AT50" s="350">
        <v>2012</v>
      </c>
      <c r="AU50" s="419">
        <v>100</v>
      </c>
      <c r="AV50" s="363"/>
      <c r="AW50" s="350">
        <v>2012</v>
      </c>
      <c r="AX50" s="419">
        <v>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26.333333333333332</v>
      </c>
      <c r="C51" s="363"/>
      <c r="D51" s="350">
        <v>2013</v>
      </c>
      <c r="E51" s="419">
        <v>0</v>
      </c>
      <c r="F51" s="363"/>
      <c r="G51" s="350">
        <v>2013</v>
      </c>
      <c r="H51" s="419">
        <v>0</v>
      </c>
      <c r="I51" s="363"/>
      <c r="J51" s="350">
        <v>2013</v>
      </c>
      <c r="K51" s="363">
        <v>67</v>
      </c>
      <c r="L51" s="363"/>
      <c r="M51" s="350">
        <v>2013</v>
      </c>
      <c r="N51" s="363">
        <v>0</v>
      </c>
      <c r="O51" s="363"/>
      <c r="P51" s="350">
        <v>2013</v>
      </c>
      <c r="Q51" s="363">
        <v>100</v>
      </c>
      <c r="R51" s="363"/>
      <c r="S51" s="350">
        <v>2013</v>
      </c>
      <c r="T51" s="363">
        <v>20</v>
      </c>
      <c r="U51" s="363"/>
      <c r="V51" s="350">
        <v>2013</v>
      </c>
      <c r="W51" s="52">
        <v>0</v>
      </c>
      <c r="X51" s="363"/>
      <c r="Y51" s="350">
        <v>2013</v>
      </c>
      <c r="Z51" s="363">
        <v>100</v>
      </c>
      <c r="AA51" s="431" t="s">
        <v>2944</v>
      </c>
      <c r="AB51" s="350">
        <v>2013</v>
      </c>
      <c r="AC51" s="52">
        <v>0</v>
      </c>
      <c r="AD51" s="363"/>
      <c r="AE51" s="350">
        <v>2013</v>
      </c>
      <c r="AF51" s="243">
        <f t="shared" si="7"/>
        <v>0</v>
      </c>
      <c r="AG51" s="363"/>
      <c r="AH51" s="350">
        <v>2013</v>
      </c>
      <c r="AI51" s="419">
        <v>0</v>
      </c>
      <c r="AJ51" s="363"/>
      <c r="AK51" s="350">
        <v>2013</v>
      </c>
      <c r="AL51" s="419">
        <v>0</v>
      </c>
      <c r="AM51" s="363"/>
      <c r="AN51" s="350">
        <v>2013</v>
      </c>
      <c r="AO51" s="419">
        <v>50</v>
      </c>
      <c r="AP51" s="363"/>
      <c r="AQ51" s="350">
        <v>2013</v>
      </c>
      <c r="AR51" s="419">
        <v>0</v>
      </c>
      <c r="AS51" s="363"/>
      <c r="AT51" s="350">
        <v>2013</v>
      </c>
      <c r="AU51" s="419">
        <v>100</v>
      </c>
      <c r="AV51" s="363"/>
      <c r="AW51" s="350">
        <v>2013</v>
      </c>
      <c r="AX51" s="419">
        <v>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26.333333333333332</v>
      </c>
      <c r="C52" s="39"/>
      <c r="D52" s="43">
        <v>2014</v>
      </c>
      <c r="E52" s="19">
        <v>0</v>
      </c>
      <c r="F52" s="10" t="s">
        <v>2939</v>
      </c>
      <c r="G52" s="43">
        <v>2014</v>
      </c>
      <c r="H52" s="19">
        <v>0</v>
      </c>
      <c r="I52" s="10" t="s">
        <v>2940</v>
      </c>
      <c r="J52" s="43">
        <v>2014</v>
      </c>
      <c r="K52" s="19">
        <v>67</v>
      </c>
      <c r="L52" s="10"/>
      <c r="M52" s="43">
        <v>2014</v>
      </c>
      <c r="N52" s="78">
        <v>0</v>
      </c>
      <c r="O52" s="10" t="s">
        <v>2941</v>
      </c>
      <c r="P52" s="43">
        <v>2014</v>
      </c>
      <c r="Q52" s="49">
        <v>100</v>
      </c>
      <c r="R52" s="10" t="s">
        <v>2942</v>
      </c>
      <c r="S52" s="43">
        <v>2014</v>
      </c>
      <c r="T52" s="52">
        <v>20</v>
      </c>
      <c r="U52" s="10"/>
      <c r="V52" s="43">
        <v>2014</v>
      </c>
      <c r="W52" s="52">
        <v>0</v>
      </c>
      <c r="X52" s="10" t="s">
        <v>2943</v>
      </c>
      <c r="Y52" s="350">
        <v>2014</v>
      </c>
      <c r="Z52" s="75">
        <v>100</v>
      </c>
      <c r="AA52" s="10" t="s">
        <v>2944</v>
      </c>
      <c r="AB52" s="350">
        <v>2014</v>
      </c>
      <c r="AC52" s="52">
        <v>0</v>
      </c>
      <c r="AD52" s="10" t="s">
        <v>2945</v>
      </c>
      <c r="AE52" s="350">
        <v>2014</v>
      </c>
      <c r="AF52" s="243">
        <f>0.67*AI52+0.33*AL52</f>
        <v>0</v>
      </c>
      <c r="AG52" s="10"/>
      <c r="AH52" s="350">
        <v>2014</v>
      </c>
      <c r="AI52" s="19">
        <v>0</v>
      </c>
      <c r="AJ52" s="10" t="s">
        <v>2946</v>
      </c>
      <c r="AK52" s="350">
        <v>2014</v>
      </c>
      <c r="AL52" s="19">
        <v>0</v>
      </c>
      <c r="AM52" s="10" t="s">
        <v>2947</v>
      </c>
      <c r="AN52" s="350">
        <v>2014</v>
      </c>
      <c r="AO52" s="19">
        <v>50</v>
      </c>
      <c r="AP52" s="10" t="s">
        <v>2948</v>
      </c>
      <c r="AQ52" s="350">
        <v>2014</v>
      </c>
      <c r="AR52" s="19">
        <v>0</v>
      </c>
      <c r="AS52" s="10" t="s">
        <v>2949</v>
      </c>
      <c r="AT52" s="350">
        <v>2014</v>
      </c>
      <c r="AU52" s="19">
        <v>100</v>
      </c>
      <c r="AV52" s="10"/>
      <c r="AW52" s="350">
        <v>2014</v>
      </c>
      <c r="AX52" s="19">
        <v>0</v>
      </c>
      <c r="AY52" s="11"/>
    </row>
    <row r="53" spans="1:81" ht="24.75" customHeight="1">
      <c r="A53" s="43">
        <v>2015</v>
      </c>
      <c r="B53" s="230">
        <f t="shared" si="8"/>
        <v>26.333333333333332</v>
      </c>
      <c r="C53" s="80"/>
      <c r="D53" s="43">
        <v>2015</v>
      </c>
      <c r="E53" s="19">
        <v>0</v>
      </c>
      <c r="F53" s="10"/>
      <c r="G53" s="43">
        <v>2015</v>
      </c>
      <c r="H53" s="19">
        <v>0</v>
      </c>
      <c r="I53" s="10"/>
      <c r="J53" s="43">
        <v>2015</v>
      </c>
      <c r="K53" s="19">
        <v>67</v>
      </c>
      <c r="L53" s="10"/>
      <c r="M53" s="43">
        <v>2015</v>
      </c>
      <c r="N53" s="49">
        <v>0</v>
      </c>
      <c r="O53" s="10"/>
      <c r="P53" s="43">
        <v>2015</v>
      </c>
      <c r="Q53" s="49">
        <v>100</v>
      </c>
      <c r="R53" s="10"/>
      <c r="S53" s="43">
        <v>2015</v>
      </c>
      <c r="T53" s="52">
        <v>20</v>
      </c>
      <c r="U53" s="10"/>
      <c r="V53" s="43">
        <v>2015</v>
      </c>
      <c r="W53" s="52">
        <v>0</v>
      </c>
      <c r="X53" s="10"/>
      <c r="Y53" s="350">
        <v>2015</v>
      </c>
      <c r="Z53" s="74">
        <v>100</v>
      </c>
      <c r="AA53" s="10"/>
      <c r="AB53" s="350">
        <v>2015</v>
      </c>
      <c r="AC53" s="52">
        <v>0</v>
      </c>
      <c r="AD53" s="10"/>
      <c r="AE53" s="350">
        <v>2015</v>
      </c>
      <c r="AF53" s="243">
        <f t="shared" ref="AF53:AF57" si="9">0.67*AI53+0.33*AL53</f>
        <v>0</v>
      </c>
      <c r="AG53" s="10"/>
      <c r="AH53" s="350">
        <v>2015</v>
      </c>
      <c r="AI53" s="19">
        <v>0</v>
      </c>
      <c r="AJ53" s="10"/>
      <c r="AK53" s="350">
        <v>2015</v>
      </c>
      <c r="AL53" s="19">
        <v>0</v>
      </c>
      <c r="AM53" s="10"/>
      <c r="AN53" s="350">
        <v>2015</v>
      </c>
      <c r="AO53" s="19">
        <v>50</v>
      </c>
      <c r="AP53" s="10"/>
      <c r="AQ53" s="350">
        <v>2015</v>
      </c>
      <c r="AR53" s="19">
        <v>0</v>
      </c>
      <c r="AS53" s="10"/>
      <c r="AT53" s="350">
        <v>2015</v>
      </c>
      <c r="AU53" s="19">
        <v>100</v>
      </c>
      <c r="AV53" s="10"/>
      <c r="AW53" s="350">
        <v>2015</v>
      </c>
      <c r="AX53" s="19">
        <v>0</v>
      </c>
      <c r="AY53" s="11"/>
    </row>
    <row r="54" spans="1:81" ht="24.75" customHeight="1">
      <c r="A54" s="43">
        <v>2016</v>
      </c>
      <c r="B54" s="230">
        <f t="shared" si="8"/>
        <v>26.333333333333332</v>
      </c>
      <c r="C54" s="80"/>
      <c r="D54" s="43">
        <v>2016</v>
      </c>
      <c r="E54" s="19">
        <v>0</v>
      </c>
      <c r="F54" s="10"/>
      <c r="G54" s="43">
        <v>2016</v>
      </c>
      <c r="H54" s="19">
        <v>0</v>
      </c>
      <c r="I54" s="10"/>
      <c r="J54" s="43">
        <v>2016</v>
      </c>
      <c r="K54" s="19">
        <v>67</v>
      </c>
      <c r="L54" s="10"/>
      <c r="M54" s="43">
        <v>2016</v>
      </c>
      <c r="N54" s="49">
        <v>0</v>
      </c>
      <c r="O54" s="10"/>
      <c r="P54" s="43">
        <v>2016</v>
      </c>
      <c r="Q54" s="49">
        <v>100</v>
      </c>
      <c r="R54" s="10"/>
      <c r="S54" s="43">
        <v>2016</v>
      </c>
      <c r="T54" s="52">
        <v>20</v>
      </c>
      <c r="U54" s="10"/>
      <c r="V54" s="43">
        <v>2016</v>
      </c>
      <c r="W54" s="52">
        <v>0</v>
      </c>
      <c r="X54" s="10"/>
      <c r="Y54" s="350">
        <v>2016</v>
      </c>
      <c r="Z54" s="74">
        <v>100</v>
      </c>
      <c r="AA54" s="10"/>
      <c r="AB54" s="350">
        <v>2016</v>
      </c>
      <c r="AC54" s="52">
        <v>0</v>
      </c>
      <c r="AD54" s="10"/>
      <c r="AE54" s="350">
        <v>2016</v>
      </c>
      <c r="AF54" s="243">
        <f t="shared" si="9"/>
        <v>0</v>
      </c>
      <c r="AG54" s="10"/>
      <c r="AH54" s="350">
        <v>2016</v>
      </c>
      <c r="AI54" s="19">
        <v>0</v>
      </c>
      <c r="AJ54" s="10"/>
      <c r="AK54" s="350">
        <v>2016</v>
      </c>
      <c r="AL54" s="19">
        <v>0</v>
      </c>
      <c r="AM54" s="10"/>
      <c r="AN54" s="350">
        <v>2016</v>
      </c>
      <c r="AO54" s="19">
        <v>50</v>
      </c>
      <c r="AP54" s="10"/>
      <c r="AQ54" s="350">
        <v>2016</v>
      </c>
      <c r="AR54" s="19">
        <v>0</v>
      </c>
      <c r="AS54" s="10"/>
      <c r="AT54" s="350">
        <v>2016</v>
      </c>
      <c r="AU54" s="19">
        <v>100</v>
      </c>
      <c r="AV54" s="10"/>
      <c r="AW54" s="350">
        <v>2016</v>
      </c>
      <c r="AX54" s="19">
        <v>0</v>
      </c>
      <c r="AY54" s="11"/>
    </row>
    <row r="55" spans="1:81" ht="24.75" customHeight="1">
      <c r="A55" s="43">
        <v>2017</v>
      </c>
      <c r="B55" s="230">
        <f t="shared" si="8"/>
        <v>26.333333333333332</v>
      </c>
      <c r="C55" s="80"/>
      <c r="D55" s="43">
        <v>2017</v>
      </c>
      <c r="E55" s="19">
        <v>0</v>
      </c>
      <c r="F55" s="10"/>
      <c r="G55" s="43">
        <v>2017</v>
      </c>
      <c r="H55" s="19">
        <v>0</v>
      </c>
      <c r="I55" s="10"/>
      <c r="J55" s="43">
        <v>2017</v>
      </c>
      <c r="K55" s="19">
        <v>67</v>
      </c>
      <c r="L55" s="10"/>
      <c r="M55" s="43">
        <v>2017</v>
      </c>
      <c r="N55" s="49">
        <v>0</v>
      </c>
      <c r="O55" s="10"/>
      <c r="P55" s="43">
        <v>2017</v>
      </c>
      <c r="Q55" s="49">
        <v>100</v>
      </c>
      <c r="R55" s="10"/>
      <c r="S55" s="43">
        <v>2017</v>
      </c>
      <c r="T55" s="52">
        <v>20</v>
      </c>
      <c r="U55" s="10"/>
      <c r="V55" s="43">
        <v>2017</v>
      </c>
      <c r="W55" s="52">
        <v>0</v>
      </c>
      <c r="X55" s="10"/>
      <c r="Y55" s="350">
        <v>2017</v>
      </c>
      <c r="Z55" s="74">
        <v>100</v>
      </c>
      <c r="AA55" s="10"/>
      <c r="AB55" s="350">
        <v>2017</v>
      </c>
      <c r="AC55" s="52">
        <v>0</v>
      </c>
      <c r="AD55" s="10"/>
      <c r="AE55" s="350">
        <v>2017</v>
      </c>
      <c r="AF55" s="243">
        <f t="shared" si="9"/>
        <v>0</v>
      </c>
      <c r="AG55" s="10"/>
      <c r="AH55" s="350">
        <v>2017</v>
      </c>
      <c r="AI55" s="19">
        <v>0</v>
      </c>
      <c r="AJ55" s="10"/>
      <c r="AK55" s="350">
        <v>2017</v>
      </c>
      <c r="AL55" s="19">
        <v>0</v>
      </c>
      <c r="AM55" s="10"/>
      <c r="AN55" s="350">
        <v>2017</v>
      </c>
      <c r="AO55" s="19">
        <v>50</v>
      </c>
      <c r="AP55" s="10"/>
      <c r="AQ55" s="350">
        <v>2017</v>
      </c>
      <c r="AR55" s="19">
        <v>0</v>
      </c>
      <c r="AS55" s="10"/>
      <c r="AT55" s="350">
        <v>2017</v>
      </c>
      <c r="AU55" s="19">
        <v>100</v>
      </c>
      <c r="AV55" s="10"/>
      <c r="AW55" s="350">
        <v>2017</v>
      </c>
      <c r="AX55" s="19">
        <v>0</v>
      </c>
      <c r="AY55" s="11"/>
    </row>
    <row r="56" spans="1:81" ht="24.75" customHeight="1">
      <c r="A56" s="43">
        <v>2018</v>
      </c>
      <c r="B56" s="230">
        <f t="shared" si="8"/>
        <v>25.222222222222221</v>
      </c>
      <c r="C56" s="80"/>
      <c r="D56" s="43">
        <v>2018</v>
      </c>
      <c r="E56" s="19">
        <v>0</v>
      </c>
      <c r="F56" s="10"/>
      <c r="G56" s="43">
        <v>2018</v>
      </c>
      <c r="H56" s="19">
        <v>0</v>
      </c>
      <c r="I56" s="10"/>
      <c r="J56" s="43">
        <v>2018</v>
      </c>
      <c r="K56" s="19">
        <v>67</v>
      </c>
      <c r="L56" s="10"/>
      <c r="M56" s="43">
        <v>2018</v>
      </c>
      <c r="N56" s="49">
        <v>0</v>
      </c>
      <c r="O56" s="10"/>
      <c r="P56" s="43">
        <v>2018</v>
      </c>
      <c r="Q56" s="49">
        <v>100</v>
      </c>
      <c r="R56" s="10"/>
      <c r="S56" s="43">
        <v>2018</v>
      </c>
      <c r="T56" s="52">
        <v>10</v>
      </c>
      <c r="U56" s="10"/>
      <c r="V56" s="43">
        <v>2018</v>
      </c>
      <c r="W56" s="52">
        <v>0</v>
      </c>
      <c r="X56" s="10"/>
      <c r="Y56" s="350">
        <v>2018</v>
      </c>
      <c r="Z56" s="74">
        <v>50</v>
      </c>
      <c r="AA56" s="10" t="s">
        <v>2950</v>
      </c>
      <c r="AB56" s="350">
        <v>2018</v>
      </c>
      <c r="AC56" s="52">
        <v>0</v>
      </c>
      <c r="AD56" s="10" t="s">
        <v>730</v>
      </c>
      <c r="AE56" s="350">
        <v>2018</v>
      </c>
      <c r="AF56" s="243">
        <f t="shared" si="9"/>
        <v>0</v>
      </c>
      <c r="AG56" s="10"/>
      <c r="AH56" s="350">
        <v>2018</v>
      </c>
      <c r="AI56" s="19">
        <v>0</v>
      </c>
      <c r="AJ56" s="10" t="s">
        <v>729</v>
      </c>
      <c r="AK56" s="350">
        <v>2018</v>
      </c>
      <c r="AL56" s="19">
        <v>0</v>
      </c>
      <c r="AM56" s="10" t="s">
        <v>728</v>
      </c>
      <c r="AN56" s="350">
        <v>2018</v>
      </c>
      <c r="AO56" s="19">
        <v>50</v>
      </c>
      <c r="AP56" s="10"/>
      <c r="AQ56" s="350">
        <v>2018</v>
      </c>
      <c r="AR56" s="19">
        <v>0</v>
      </c>
      <c r="AS56" s="10"/>
      <c r="AT56" s="350">
        <v>2018</v>
      </c>
      <c r="AU56" s="19">
        <v>100</v>
      </c>
      <c r="AV56" s="10"/>
      <c r="AW56" s="350">
        <v>2018</v>
      </c>
      <c r="AX56" s="19">
        <v>0</v>
      </c>
      <c r="AY56" s="11"/>
    </row>
    <row r="57" spans="1:81" ht="24.75" customHeight="1">
      <c r="A57" s="43">
        <v>2019</v>
      </c>
      <c r="B57" s="230">
        <f t="shared" si="8"/>
        <v>25.222222222222221</v>
      </c>
      <c r="C57" s="80"/>
      <c r="D57" s="43">
        <v>2019</v>
      </c>
      <c r="E57" s="19">
        <v>0</v>
      </c>
      <c r="F57" s="10"/>
      <c r="G57" s="43">
        <v>2019</v>
      </c>
      <c r="H57" s="34">
        <v>0</v>
      </c>
      <c r="I57" s="10"/>
      <c r="J57" s="43">
        <v>2019</v>
      </c>
      <c r="K57" s="34">
        <v>67</v>
      </c>
      <c r="L57" s="10"/>
      <c r="M57" s="43">
        <v>2019</v>
      </c>
      <c r="N57" s="33">
        <v>0</v>
      </c>
      <c r="O57" s="10"/>
      <c r="P57" s="43">
        <v>2019</v>
      </c>
      <c r="Q57" s="33">
        <v>100</v>
      </c>
      <c r="R57" s="10"/>
      <c r="S57" s="43">
        <v>2019</v>
      </c>
      <c r="T57" s="52">
        <v>10</v>
      </c>
      <c r="U57" s="10"/>
      <c r="V57" s="43">
        <v>2019</v>
      </c>
      <c r="W57" s="52">
        <v>0</v>
      </c>
      <c r="X57" s="10"/>
      <c r="Y57" s="350">
        <v>2019</v>
      </c>
      <c r="Z57" s="74">
        <v>50</v>
      </c>
      <c r="AA57" s="10"/>
      <c r="AB57" s="350">
        <v>2019</v>
      </c>
      <c r="AC57" s="52">
        <v>0</v>
      </c>
      <c r="AD57" s="10"/>
      <c r="AE57" s="350">
        <v>2019</v>
      </c>
      <c r="AF57" s="243">
        <f t="shared" si="9"/>
        <v>0</v>
      </c>
      <c r="AG57" s="10"/>
      <c r="AH57" s="350">
        <v>2019</v>
      </c>
      <c r="AI57" s="19">
        <v>0</v>
      </c>
      <c r="AJ57" s="10"/>
      <c r="AK57" s="350">
        <v>2019</v>
      </c>
      <c r="AL57" s="19">
        <v>0</v>
      </c>
      <c r="AM57" s="10"/>
      <c r="AN57" s="350">
        <v>2019</v>
      </c>
      <c r="AO57" s="34">
        <v>50</v>
      </c>
      <c r="AP57" s="10"/>
      <c r="AQ57" s="350">
        <v>2019</v>
      </c>
      <c r="AR57" s="34">
        <v>0</v>
      </c>
      <c r="AS57" s="10"/>
      <c r="AT57" s="350">
        <v>2019</v>
      </c>
      <c r="AU57" s="34">
        <v>100</v>
      </c>
      <c r="AV57" s="10"/>
      <c r="AW57" s="350">
        <v>2019</v>
      </c>
      <c r="AX57" s="34">
        <v>0</v>
      </c>
      <c r="AY57" s="11"/>
    </row>
    <row r="58" spans="1:81" ht="24.75" customHeight="1">
      <c r="A58" s="50"/>
      <c r="B58" s="50"/>
      <c r="C58" s="50"/>
      <c r="D58" s="50"/>
      <c r="E58" s="50"/>
      <c r="F58" s="50"/>
      <c r="G58" s="50"/>
      <c r="H58" s="50"/>
      <c r="I58" s="50"/>
      <c r="J58" s="50"/>
      <c r="K58" s="50"/>
      <c r="L58" s="50"/>
      <c r="M58" s="50"/>
      <c r="N58" s="50"/>
      <c r="AC58" s="35" t="s">
        <v>460</v>
      </c>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2873</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4765</v>
      </c>
      <c r="L64" s="580"/>
      <c r="M64" s="43" t="s">
        <v>78</v>
      </c>
      <c r="N64" s="580" t="s">
        <v>79</v>
      </c>
      <c r="O64" s="580"/>
      <c r="P64" s="43" t="s">
        <v>78</v>
      </c>
      <c r="Q64" s="580" t="s">
        <v>4415</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419"/>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419"/>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419"/>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38.142857142857146</v>
      </c>
      <c r="C69" s="363"/>
      <c r="D69" s="350">
        <v>2010</v>
      </c>
      <c r="E69" s="419">
        <v>67</v>
      </c>
      <c r="F69" s="363"/>
      <c r="G69" s="350">
        <v>2010</v>
      </c>
      <c r="H69" s="419">
        <v>0</v>
      </c>
      <c r="I69" s="363"/>
      <c r="J69" s="350">
        <v>2010</v>
      </c>
      <c r="K69" s="78">
        <v>50</v>
      </c>
      <c r="L69" s="363"/>
      <c r="M69" s="350">
        <v>2010</v>
      </c>
      <c r="N69" s="8">
        <f t="shared" si="10"/>
        <v>100</v>
      </c>
      <c r="O69" s="363"/>
      <c r="P69" s="350">
        <v>2010</v>
      </c>
      <c r="Q69" s="419">
        <v>100</v>
      </c>
      <c r="R69" s="363"/>
      <c r="S69" s="350">
        <v>2010</v>
      </c>
      <c r="T69" s="419">
        <v>100</v>
      </c>
      <c r="U69" s="363"/>
      <c r="V69" s="350">
        <v>2010</v>
      </c>
      <c r="W69" s="419">
        <v>100</v>
      </c>
      <c r="X69" s="363"/>
      <c r="Y69" s="350">
        <v>2010</v>
      </c>
      <c r="Z69" s="49">
        <v>50</v>
      </c>
      <c r="AA69" s="431" t="s">
        <v>2956</v>
      </c>
      <c r="AB69" s="350">
        <v>2010</v>
      </c>
      <c r="AC69" s="419">
        <v>0</v>
      </c>
      <c r="AD69" s="363"/>
      <c r="AE69" s="350">
        <v>2010</v>
      </c>
      <c r="AF69" s="419">
        <v>0</v>
      </c>
      <c r="AG69" s="363"/>
      <c r="AH69" s="350">
        <v>2010</v>
      </c>
      <c r="AI69" s="78">
        <v>50</v>
      </c>
      <c r="AJ69" s="363"/>
      <c r="AK69" s="350">
        <v>2010</v>
      </c>
      <c r="AL69" s="49">
        <v>0</v>
      </c>
      <c r="AM69" s="432" t="s">
        <v>4191</v>
      </c>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38.142857142857146</v>
      </c>
      <c r="C70" s="363"/>
      <c r="D70" s="350">
        <v>2011</v>
      </c>
      <c r="E70" s="419">
        <v>67</v>
      </c>
      <c r="F70" s="363"/>
      <c r="G70" s="350">
        <v>2011</v>
      </c>
      <c r="H70" s="419">
        <v>0</v>
      </c>
      <c r="I70" s="363"/>
      <c r="J70" s="350">
        <v>2011</v>
      </c>
      <c r="K70" s="78">
        <v>50</v>
      </c>
      <c r="L70" s="363"/>
      <c r="M70" s="350">
        <v>2011</v>
      </c>
      <c r="N70" s="8">
        <f t="shared" si="10"/>
        <v>100</v>
      </c>
      <c r="O70" s="363"/>
      <c r="P70" s="350">
        <v>2011</v>
      </c>
      <c r="Q70" s="419">
        <v>100</v>
      </c>
      <c r="R70" s="363"/>
      <c r="S70" s="350">
        <v>2011</v>
      </c>
      <c r="T70" s="419">
        <v>100</v>
      </c>
      <c r="U70" s="363"/>
      <c r="V70" s="350">
        <v>2011</v>
      </c>
      <c r="W70" s="419">
        <v>100</v>
      </c>
      <c r="X70" s="363"/>
      <c r="Y70" s="350">
        <v>2011</v>
      </c>
      <c r="Z70" s="49">
        <v>50</v>
      </c>
      <c r="AA70" s="363"/>
      <c r="AB70" s="350">
        <v>2011</v>
      </c>
      <c r="AC70" s="419">
        <v>0</v>
      </c>
      <c r="AD70" s="363"/>
      <c r="AE70" s="350">
        <v>2011</v>
      </c>
      <c r="AF70" s="419">
        <v>0</v>
      </c>
      <c r="AG70" s="363"/>
      <c r="AH70" s="350">
        <v>2011</v>
      </c>
      <c r="AI70" s="78">
        <v>50</v>
      </c>
      <c r="AJ70" s="363"/>
      <c r="AK70" s="350">
        <v>2011</v>
      </c>
      <c r="AL70" s="49">
        <v>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38.142857142857146</v>
      </c>
      <c r="C71" s="363"/>
      <c r="D71" s="350">
        <v>2012</v>
      </c>
      <c r="E71" s="419">
        <v>67</v>
      </c>
      <c r="F71" s="363"/>
      <c r="G71" s="350">
        <v>2012</v>
      </c>
      <c r="H71" s="419">
        <v>0</v>
      </c>
      <c r="I71" s="363"/>
      <c r="J71" s="350">
        <v>2012</v>
      </c>
      <c r="K71" s="78">
        <v>50</v>
      </c>
      <c r="L71" s="363"/>
      <c r="M71" s="350">
        <v>2012</v>
      </c>
      <c r="N71" s="8">
        <f t="shared" si="10"/>
        <v>100</v>
      </c>
      <c r="O71" s="363"/>
      <c r="P71" s="350">
        <v>2012</v>
      </c>
      <c r="Q71" s="419">
        <v>100</v>
      </c>
      <c r="R71" s="363"/>
      <c r="S71" s="350">
        <v>2012</v>
      </c>
      <c r="T71" s="419">
        <v>100</v>
      </c>
      <c r="U71" s="363"/>
      <c r="V71" s="350">
        <v>2012</v>
      </c>
      <c r="W71" s="419">
        <v>100</v>
      </c>
      <c r="X71" s="363"/>
      <c r="Y71" s="350">
        <v>2012</v>
      </c>
      <c r="Z71" s="49">
        <v>50</v>
      </c>
      <c r="AA71" s="363"/>
      <c r="AB71" s="350">
        <v>2012</v>
      </c>
      <c r="AC71" s="419">
        <v>0</v>
      </c>
      <c r="AD71" s="363"/>
      <c r="AE71" s="350">
        <v>2012</v>
      </c>
      <c r="AF71" s="419">
        <v>0</v>
      </c>
      <c r="AG71" s="363"/>
      <c r="AH71" s="350">
        <v>2012</v>
      </c>
      <c r="AI71" s="78">
        <v>50</v>
      </c>
      <c r="AJ71" s="363"/>
      <c r="AK71" s="350">
        <v>2012</v>
      </c>
      <c r="AL71" s="49">
        <v>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38.142857142857146</v>
      </c>
      <c r="C72" s="363"/>
      <c r="D72" s="350">
        <v>2013</v>
      </c>
      <c r="E72" s="419">
        <v>67</v>
      </c>
      <c r="F72" s="363"/>
      <c r="G72" s="350">
        <v>2013</v>
      </c>
      <c r="H72" s="419">
        <v>0</v>
      </c>
      <c r="I72" s="363"/>
      <c r="J72" s="350">
        <v>2013</v>
      </c>
      <c r="K72" s="78">
        <v>50</v>
      </c>
      <c r="L72" s="363"/>
      <c r="M72" s="350">
        <v>2013</v>
      </c>
      <c r="N72" s="8">
        <f t="shared" si="10"/>
        <v>100</v>
      </c>
      <c r="O72" s="363"/>
      <c r="P72" s="350">
        <v>2013</v>
      </c>
      <c r="Q72" s="419">
        <v>100</v>
      </c>
      <c r="R72" s="363"/>
      <c r="S72" s="350">
        <v>2013</v>
      </c>
      <c r="T72" s="419">
        <v>100</v>
      </c>
      <c r="U72" s="363"/>
      <c r="V72" s="350">
        <v>2013</v>
      </c>
      <c r="W72" s="419">
        <v>100</v>
      </c>
      <c r="X72" s="363"/>
      <c r="Y72" s="350">
        <v>2013</v>
      </c>
      <c r="Z72" s="49">
        <v>50</v>
      </c>
      <c r="AA72" s="363"/>
      <c r="AB72" s="350">
        <v>2013</v>
      </c>
      <c r="AC72" s="419">
        <v>0</v>
      </c>
      <c r="AD72" s="363"/>
      <c r="AE72" s="350">
        <v>2013</v>
      </c>
      <c r="AF72" s="419">
        <v>0</v>
      </c>
      <c r="AG72" s="363"/>
      <c r="AH72" s="350">
        <v>2013</v>
      </c>
      <c r="AI72" s="78">
        <v>50</v>
      </c>
      <c r="AJ72" s="363"/>
      <c r="AK72" s="350">
        <v>2013</v>
      </c>
      <c r="AL72" s="49">
        <v>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38.142857142857146</v>
      </c>
      <c r="C73" s="39"/>
      <c r="D73" s="43">
        <v>2014</v>
      </c>
      <c r="E73" s="19">
        <v>67</v>
      </c>
      <c r="F73" s="71" t="s">
        <v>4766</v>
      </c>
      <c r="G73" s="43">
        <v>2014</v>
      </c>
      <c r="H73" s="19">
        <v>0</v>
      </c>
      <c r="I73" s="10" t="s">
        <v>2951</v>
      </c>
      <c r="J73" s="43">
        <v>2014</v>
      </c>
      <c r="K73" s="78">
        <v>50</v>
      </c>
      <c r="L73" s="10" t="s">
        <v>2952</v>
      </c>
      <c r="M73" s="43">
        <v>2014</v>
      </c>
      <c r="N73" s="8">
        <f t="shared" ref="N73:N78" si="13">AVERAGE(Q73,T73,W73)</f>
        <v>100</v>
      </c>
      <c r="O73" s="19"/>
      <c r="P73" s="43">
        <v>2014</v>
      </c>
      <c r="Q73" s="19">
        <v>100</v>
      </c>
      <c r="R73" s="10" t="s">
        <v>2953</v>
      </c>
      <c r="S73" s="43">
        <v>2014</v>
      </c>
      <c r="T73" s="19">
        <v>100</v>
      </c>
      <c r="U73" s="10" t="s">
        <v>2954</v>
      </c>
      <c r="V73" s="43">
        <v>2014</v>
      </c>
      <c r="W73" s="19">
        <v>100</v>
      </c>
      <c r="X73" s="10" t="s">
        <v>2955</v>
      </c>
      <c r="Y73" s="350">
        <v>2014</v>
      </c>
      <c r="Z73" s="49">
        <v>50</v>
      </c>
      <c r="AA73" s="10" t="s">
        <v>2956</v>
      </c>
      <c r="AB73" s="350">
        <v>2014</v>
      </c>
      <c r="AC73" s="19">
        <v>0</v>
      </c>
      <c r="AD73" s="10" t="s">
        <v>2957</v>
      </c>
      <c r="AE73" s="350">
        <v>2014</v>
      </c>
      <c r="AF73" s="19">
        <v>0</v>
      </c>
      <c r="AG73" s="19"/>
      <c r="AH73" s="350">
        <v>2014</v>
      </c>
      <c r="AI73" s="78">
        <v>50</v>
      </c>
      <c r="AJ73" s="10" t="s">
        <v>2958</v>
      </c>
      <c r="AK73" s="350">
        <v>2014</v>
      </c>
      <c r="AL73" s="49">
        <v>0</v>
      </c>
      <c r="AM73" s="11" t="s">
        <v>4191</v>
      </c>
    </row>
    <row r="74" spans="1:81" ht="24.75" customHeight="1">
      <c r="A74" s="43">
        <v>2015</v>
      </c>
      <c r="B74" s="5">
        <f t="shared" si="12"/>
        <v>38.142857142857146</v>
      </c>
      <c r="C74" s="39"/>
      <c r="D74" s="43">
        <v>2015</v>
      </c>
      <c r="E74" s="19">
        <v>67</v>
      </c>
      <c r="F74" s="10"/>
      <c r="G74" s="43">
        <v>2015</v>
      </c>
      <c r="H74" s="19">
        <v>0</v>
      </c>
      <c r="I74" s="10"/>
      <c r="J74" s="43">
        <v>2015</v>
      </c>
      <c r="K74" s="49">
        <v>50</v>
      </c>
      <c r="L74" s="10"/>
      <c r="M74" s="43">
        <v>2015</v>
      </c>
      <c r="N74" s="8">
        <f t="shared" si="13"/>
        <v>100</v>
      </c>
      <c r="O74" s="19"/>
      <c r="P74" s="43">
        <v>2015</v>
      </c>
      <c r="Q74" s="19">
        <v>100</v>
      </c>
      <c r="R74" s="10"/>
      <c r="S74" s="43">
        <v>2015</v>
      </c>
      <c r="T74" s="19">
        <v>100</v>
      </c>
      <c r="U74" s="10"/>
      <c r="V74" s="43">
        <v>2015</v>
      </c>
      <c r="W74" s="19">
        <v>100</v>
      </c>
      <c r="X74" s="10"/>
      <c r="Y74" s="350">
        <v>2015</v>
      </c>
      <c r="Z74" s="78">
        <v>50</v>
      </c>
      <c r="AA74" s="10"/>
      <c r="AB74" s="350">
        <v>2015</v>
      </c>
      <c r="AC74" s="19">
        <v>0</v>
      </c>
      <c r="AD74" s="10"/>
      <c r="AE74" s="350">
        <v>2015</v>
      </c>
      <c r="AF74" s="19">
        <v>0</v>
      </c>
      <c r="AG74" s="19"/>
      <c r="AH74" s="350">
        <v>2015</v>
      </c>
      <c r="AI74" s="49">
        <v>50</v>
      </c>
      <c r="AJ74" s="10"/>
      <c r="AK74" s="350">
        <v>2015</v>
      </c>
      <c r="AL74" s="78">
        <v>0</v>
      </c>
      <c r="AM74" s="11" t="s">
        <v>2959</v>
      </c>
    </row>
    <row r="75" spans="1:81" ht="24.75" customHeight="1">
      <c r="A75" s="43">
        <v>2016</v>
      </c>
      <c r="B75" s="5">
        <f t="shared" si="12"/>
        <v>45.285714285714285</v>
      </c>
      <c r="C75" s="39"/>
      <c r="D75" s="43">
        <v>2016</v>
      </c>
      <c r="E75" s="19">
        <v>67</v>
      </c>
      <c r="F75" s="10"/>
      <c r="G75" s="43">
        <v>2016</v>
      </c>
      <c r="H75" s="19">
        <v>0</v>
      </c>
      <c r="I75" s="10"/>
      <c r="J75" s="43">
        <v>2016</v>
      </c>
      <c r="K75" s="49">
        <v>50</v>
      </c>
      <c r="L75" s="10"/>
      <c r="M75" s="43">
        <v>2016</v>
      </c>
      <c r="N75" s="8">
        <f t="shared" si="13"/>
        <v>100</v>
      </c>
      <c r="O75" s="19"/>
      <c r="P75" s="43">
        <v>2016</v>
      </c>
      <c r="Q75" s="19">
        <v>100</v>
      </c>
      <c r="R75" s="10"/>
      <c r="S75" s="43">
        <v>2016</v>
      </c>
      <c r="T75" s="19">
        <v>100</v>
      </c>
      <c r="U75" s="10"/>
      <c r="V75" s="43">
        <v>2016</v>
      </c>
      <c r="W75" s="19">
        <v>100</v>
      </c>
      <c r="X75" s="10"/>
      <c r="Y75" s="350">
        <v>2016</v>
      </c>
      <c r="Z75" s="78">
        <v>100</v>
      </c>
      <c r="AA75" s="10" t="s">
        <v>727</v>
      </c>
      <c r="AB75" s="350">
        <v>2016</v>
      </c>
      <c r="AC75" s="19">
        <v>0</v>
      </c>
      <c r="AD75" s="10"/>
      <c r="AE75" s="350">
        <v>2016</v>
      </c>
      <c r="AF75" s="19">
        <v>0</v>
      </c>
      <c r="AG75" s="19"/>
      <c r="AH75" s="350">
        <v>2016</v>
      </c>
      <c r="AI75" s="49">
        <v>50</v>
      </c>
      <c r="AJ75" s="10"/>
      <c r="AK75" s="350">
        <v>2016</v>
      </c>
      <c r="AL75" s="78">
        <v>0</v>
      </c>
      <c r="AM75" s="11"/>
    </row>
    <row r="76" spans="1:81" ht="24.75" customHeight="1">
      <c r="A76" s="43">
        <v>2017</v>
      </c>
      <c r="B76" s="5">
        <f t="shared" si="12"/>
        <v>45.285714285714285</v>
      </c>
      <c r="C76" s="39"/>
      <c r="D76" s="43">
        <v>2017</v>
      </c>
      <c r="E76" s="19">
        <v>67</v>
      </c>
      <c r="F76" s="10"/>
      <c r="G76" s="43">
        <v>2017</v>
      </c>
      <c r="H76" s="19">
        <v>0</v>
      </c>
      <c r="I76" s="10"/>
      <c r="J76" s="43">
        <v>2017</v>
      </c>
      <c r="K76" s="49">
        <v>50</v>
      </c>
      <c r="L76" s="10"/>
      <c r="M76" s="43">
        <v>2017</v>
      </c>
      <c r="N76" s="8">
        <f t="shared" si="13"/>
        <v>100</v>
      </c>
      <c r="O76" s="19"/>
      <c r="P76" s="43">
        <v>2017</v>
      </c>
      <c r="Q76" s="19">
        <v>100</v>
      </c>
      <c r="R76" s="10"/>
      <c r="S76" s="43">
        <v>2017</v>
      </c>
      <c r="T76" s="19">
        <v>100</v>
      </c>
      <c r="U76" s="10"/>
      <c r="V76" s="43">
        <v>2017</v>
      </c>
      <c r="W76" s="19">
        <v>100</v>
      </c>
      <c r="X76" s="10"/>
      <c r="Y76" s="350">
        <v>2017</v>
      </c>
      <c r="Z76" s="78">
        <v>100</v>
      </c>
      <c r="AA76" s="10"/>
      <c r="AB76" s="350">
        <v>2017</v>
      </c>
      <c r="AC76" s="19">
        <v>0</v>
      </c>
      <c r="AD76" s="10"/>
      <c r="AE76" s="350">
        <v>2017</v>
      </c>
      <c r="AF76" s="19">
        <v>0</v>
      </c>
      <c r="AG76" s="19"/>
      <c r="AH76" s="350">
        <v>2017</v>
      </c>
      <c r="AI76" s="49">
        <v>50</v>
      </c>
      <c r="AJ76" s="10"/>
      <c r="AK76" s="350">
        <v>2017</v>
      </c>
      <c r="AL76" s="78">
        <v>0</v>
      </c>
      <c r="AM76" s="11"/>
    </row>
    <row r="77" spans="1:81" ht="24.75" customHeight="1">
      <c r="A77" s="43">
        <v>2018</v>
      </c>
      <c r="B77" s="5">
        <f t="shared" si="12"/>
        <v>45.285714285714285</v>
      </c>
      <c r="C77" s="39"/>
      <c r="D77" s="43">
        <v>2018</v>
      </c>
      <c r="E77" s="19">
        <v>67</v>
      </c>
      <c r="F77" s="10"/>
      <c r="G77" s="43">
        <v>2018</v>
      </c>
      <c r="H77" s="19">
        <v>0</v>
      </c>
      <c r="I77" s="10"/>
      <c r="J77" s="43">
        <v>2018</v>
      </c>
      <c r="K77" s="49">
        <v>50</v>
      </c>
      <c r="L77" s="10"/>
      <c r="M77" s="43">
        <v>2018</v>
      </c>
      <c r="N77" s="8">
        <f t="shared" si="13"/>
        <v>100</v>
      </c>
      <c r="O77" s="19"/>
      <c r="P77" s="43">
        <v>2018</v>
      </c>
      <c r="Q77" s="19">
        <v>100</v>
      </c>
      <c r="R77" s="10"/>
      <c r="S77" s="43">
        <v>2018</v>
      </c>
      <c r="T77" s="19">
        <v>100</v>
      </c>
      <c r="U77" s="10"/>
      <c r="V77" s="43">
        <v>2018</v>
      </c>
      <c r="W77" s="19">
        <v>100</v>
      </c>
      <c r="X77" s="10"/>
      <c r="Y77" s="350">
        <v>2018</v>
      </c>
      <c r="Z77" s="78">
        <v>100</v>
      </c>
      <c r="AA77" s="10"/>
      <c r="AB77" s="350">
        <v>2018</v>
      </c>
      <c r="AC77" s="19">
        <v>0</v>
      </c>
      <c r="AD77" s="10"/>
      <c r="AE77" s="350">
        <v>2018</v>
      </c>
      <c r="AF77" s="19">
        <v>0</v>
      </c>
      <c r="AG77" s="19"/>
      <c r="AH77" s="350">
        <v>2018</v>
      </c>
      <c r="AI77" s="49">
        <v>50</v>
      </c>
      <c r="AJ77" s="10"/>
      <c r="AK77" s="350">
        <v>2018</v>
      </c>
      <c r="AL77" s="78">
        <v>0</v>
      </c>
      <c r="AM77" s="11"/>
    </row>
    <row r="78" spans="1:81" ht="24.75" customHeight="1">
      <c r="A78" s="43">
        <v>2019</v>
      </c>
      <c r="B78" s="5">
        <f t="shared" si="12"/>
        <v>45.285714285714285</v>
      </c>
      <c r="C78" s="39"/>
      <c r="D78" s="43">
        <v>2019</v>
      </c>
      <c r="E78" s="19">
        <v>67</v>
      </c>
      <c r="F78" s="10"/>
      <c r="G78" s="43">
        <v>2019</v>
      </c>
      <c r="H78" s="19">
        <v>0</v>
      </c>
      <c r="I78" s="10"/>
      <c r="J78" s="43">
        <v>2019</v>
      </c>
      <c r="K78" s="49">
        <v>50</v>
      </c>
      <c r="L78" s="10"/>
      <c r="M78" s="43">
        <v>2019</v>
      </c>
      <c r="N78" s="8">
        <f t="shared" si="13"/>
        <v>100</v>
      </c>
      <c r="O78" s="19"/>
      <c r="P78" s="43">
        <v>2019</v>
      </c>
      <c r="Q78" s="19">
        <v>100</v>
      </c>
      <c r="R78" s="10"/>
      <c r="S78" s="43">
        <v>2019</v>
      </c>
      <c r="T78" s="19">
        <v>100</v>
      </c>
      <c r="U78" s="10"/>
      <c r="V78" s="43">
        <v>2019</v>
      </c>
      <c r="W78" s="19">
        <v>100</v>
      </c>
      <c r="X78" s="10"/>
      <c r="Y78" s="350">
        <v>2019</v>
      </c>
      <c r="Z78" s="78">
        <v>100</v>
      </c>
      <c r="AA78" s="10"/>
      <c r="AB78" s="350">
        <v>2019</v>
      </c>
      <c r="AC78" s="19">
        <v>0</v>
      </c>
      <c r="AD78" s="10"/>
      <c r="AE78" s="350">
        <v>2019</v>
      </c>
      <c r="AF78" s="19">
        <v>0</v>
      </c>
      <c r="AG78" s="19"/>
      <c r="AH78" s="350">
        <v>2019</v>
      </c>
      <c r="AI78" s="78">
        <v>0</v>
      </c>
      <c r="AJ78" s="10" t="s">
        <v>2960</v>
      </c>
      <c r="AK78" s="350">
        <v>2019</v>
      </c>
      <c r="AL78" s="78">
        <v>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4403</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4">AVERAGE(E87,H87,K87,N87,Q87)</f>
        <v>50</v>
      </c>
      <c r="C87" s="363"/>
      <c r="D87" s="350">
        <v>2007</v>
      </c>
      <c r="E87" s="49">
        <v>75</v>
      </c>
      <c r="F87" s="363"/>
      <c r="G87" s="350">
        <v>2007</v>
      </c>
      <c r="H87" s="419">
        <v>100</v>
      </c>
      <c r="I87" s="363"/>
      <c r="J87" s="350">
        <v>2007</v>
      </c>
      <c r="K87" s="49">
        <v>75</v>
      </c>
      <c r="L87" s="363"/>
      <c r="M87" s="350">
        <v>2007</v>
      </c>
      <c r="N87" s="363">
        <v>0</v>
      </c>
      <c r="O87" s="363"/>
      <c r="P87" s="350">
        <v>2007</v>
      </c>
      <c r="Q87" s="420">
        <v>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4"/>
        <v>50</v>
      </c>
      <c r="C88" s="363"/>
      <c r="D88" s="350">
        <v>2008</v>
      </c>
      <c r="E88" s="49">
        <v>75</v>
      </c>
      <c r="F88" s="363"/>
      <c r="G88" s="350">
        <v>2008</v>
      </c>
      <c r="H88" s="419">
        <v>100</v>
      </c>
      <c r="I88" s="363"/>
      <c r="J88" s="350">
        <v>2008</v>
      </c>
      <c r="K88" s="49">
        <v>75</v>
      </c>
      <c r="L88" s="363"/>
      <c r="M88" s="350">
        <v>2008</v>
      </c>
      <c r="N88" s="420">
        <v>0</v>
      </c>
      <c r="O88" s="363"/>
      <c r="P88" s="350">
        <v>2008</v>
      </c>
      <c r="Q88" s="420">
        <v>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4"/>
        <v>50</v>
      </c>
      <c r="C89" s="363"/>
      <c r="D89" s="350">
        <v>2009</v>
      </c>
      <c r="E89" s="49">
        <v>75</v>
      </c>
      <c r="F89" s="363"/>
      <c r="G89" s="350">
        <v>2009</v>
      </c>
      <c r="H89" s="419">
        <v>100</v>
      </c>
      <c r="I89" s="363"/>
      <c r="J89" s="350">
        <v>2009</v>
      </c>
      <c r="K89" s="49">
        <v>75</v>
      </c>
      <c r="L89" s="363"/>
      <c r="M89" s="350">
        <v>2009</v>
      </c>
      <c r="N89" s="420">
        <v>0</v>
      </c>
      <c r="O89" s="363"/>
      <c r="P89" s="350">
        <v>2009</v>
      </c>
      <c r="Q89" s="420">
        <v>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50</v>
      </c>
      <c r="C90" s="363"/>
      <c r="D90" s="350">
        <v>2010</v>
      </c>
      <c r="E90" s="49">
        <v>75</v>
      </c>
      <c r="F90" s="363"/>
      <c r="G90" s="350">
        <v>2010</v>
      </c>
      <c r="H90" s="419">
        <v>100</v>
      </c>
      <c r="I90" s="363"/>
      <c r="J90" s="350">
        <v>2010</v>
      </c>
      <c r="K90" s="49">
        <v>75</v>
      </c>
      <c r="L90" s="363"/>
      <c r="M90" s="350">
        <v>2010</v>
      </c>
      <c r="N90" s="420">
        <v>0</v>
      </c>
      <c r="O90" s="363"/>
      <c r="P90" s="350">
        <v>2010</v>
      </c>
      <c r="Q90" s="420">
        <v>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50</v>
      </c>
      <c r="C91" s="363"/>
      <c r="D91" s="350">
        <v>2011</v>
      </c>
      <c r="E91" s="49">
        <v>75</v>
      </c>
      <c r="F91" s="363"/>
      <c r="G91" s="350">
        <v>2011</v>
      </c>
      <c r="H91" s="419">
        <v>100</v>
      </c>
      <c r="I91" s="363"/>
      <c r="J91" s="350">
        <v>2011</v>
      </c>
      <c r="K91" s="49">
        <v>75</v>
      </c>
      <c r="L91" s="363"/>
      <c r="M91" s="350">
        <v>2011</v>
      </c>
      <c r="N91" s="420">
        <v>0</v>
      </c>
      <c r="O91" s="363"/>
      <c r="P91" s="350">
        <v>2011</v>
      </c>
      <c r="Q91" s="420">
        <v>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50</v>
      </c>
      <c r="C92" s="363"/>
      <c r="D92" s="350">
        <v>2012</v>
      </c>
      <c r="E92" s="49">
        <v>75</v>
      </c>
      <c r="F92" s="363"/>
      <c r="G92" s="350">
        <v>2012</v>
      </c>
      <c r="H92" s="419">
        <v>100</v>
      </c>
      <c r="I92" s="363"/>
      <c r="J92" s="350">
        <v>2012</v>
      </c>
      <c r="K92" s="49">
        <v>75</v>
      </c>
      <c r="L92" s="363"/>
      <c r="M92" s="350">
        <v>2012</v>
      </c>
      <c r="N92" s="420">
        <v>0</v>
      </c>
      <c r="O92" s="363" t="s">
        <v>5420</v>
      </c>
      <c r="P92" s="350">
        <v>2012</v>
      </c>
      <c r="Q92" s="420">
        <v>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60</v>
      </c>
      <c r="C93" s="363"/>
      <c r="D93" s="350">
        <v>2013</v>
      </c>
      <c r="E93" s="49">
        <v>75</v>
      </c>
      <c r="F93" s="363"/>
      <c r="G93" s="350">
        <v>2013</v>
      </c>
      <c r="H93" s="419">
        <v>100</v>
      </c>
      <c r="I93" s="363"/>
      <c r="J93" s="350">
        <v>2013</v>
      </c>
      <c r="K93" s="49">
        <v>75</v>
      </c>
      <c r="L93" s="363" t="s">
        <v>5419</v>
      </c>
      <c r="M93" s="350">
        <v>2013</v>
      </c>
      <c r="N93" s="363">
        <v>50</v>
      </c>
      <c r="O93" s="363" t="s">
        <v>5421</v>
      </c>
      <c r="P93" s="350">
        <v>2013</v>
      </c>
      <c r="Q93" s="363">
        <v>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70</v>
      </c>
      <c r="C94" s="39"/>
      <c r="D94" s="43">
        <v>2014</v>
      </c>
      <c r="E94" s="49">
        <v>75</v>
      </c>
      <c r="F94" s="71" t="s">
        <v>4767</v>
      </c>
      <c r="G94" s="43">
        <v>2014</v>
      </c>
      <c r="H94" s="19">
        <v>100</v>
      </c>
      <c r="I94" s="10" t="s">
        <v>358</v>
      </c>
      <c r="J94" s="43">
        <v>2014</v>
      </c>
      <c r="K94" s="34">
        <v>75</v>
      </c>
      <c r="L94" s="10" t="s">
        <v>2961</v>
      </c>
      <c r="M94" s="43">
        <v>2014</v>
      </c>
      <c r="N94" s="19">
        <v>50</v>
      </c>
      <c r="O94" s="10" t="s">
        <v>726</v>
      </c>
      <c r="P94" s="43">
        <v>2014</v>
      </c>
      <c r="Q94" s="19">
        <v>50</v>
      </c>
      <c r="R94" s="11" t="s">
        <v>2962</v>
      </c>
    </row>
    <row r="95" spans="1:81" ht="24.75" customHeight="1">
      <c r="A95" s="43">
        <v>2015</v>
      </c>
      <c r="B95" s="2">
        <f>AVERAGE(E95,H95,K95,N95,Q95)</f>
        <v>70</v>
      </c>
      <c r="C95" s="80"/>
      <c r="D95" s="43">
        <v>2015</v>
      </c>
      <c r="E95" s="49">
        <v>75</v>
      </c>
      <c r="F95" s="10"/>
      <c r="G95" s="43">
        <v>2015</v>
      </c>
      <c r="H95" s="19">
        <v>100</v>
      </c>
      <c r="I95" s="10"/>
      <c r="J95" s="43">
        <v>2015</v>
      </c>
      <c r="K95" s="49">
        <v>75</v>
      </c>
      <c r="L95" s="10"/>
      <c r="M95" s="43">
        <v>2015</v>
      </c>
      <c r="N95" s="19">
        <v>50</v>
      </c>
      <c r="O95" s="10"/>
      <c r="P95" s="43">
        <v>2015</v>
      </c>
      <c r="Q95" s="19">
        <v>50</v>
      </c>
      <c r="R95" s="11"/>
    </row>
    <row r="96" spans="1:81" ht="24.75" customHeight="1">
      <c r="A96" s="43">
        <v>2016</v>
      </c>
      <c r="B96" s="2">
        <f>AVERAGE(E96,H96,K96,N96,Q96)</f>
        <v>70</v>
      </c>
      <c r="C96" s="80"/>
      <c r="D96" s="43">
        <v>2016</v>
      </c>
      <c r="E96" s="49">
        <v>75</v>
      </c>
      <c r="F96" s="10"/>
      <c r="G96" s="43">
        <v>2016</v>
      </c>
      <c r="H96" s="19">
        <v>100</v>
      </c>
      <c r="I96" s="10"/>
      <c r="J96" s="43">
        <v>2016</v>
      </c>
      <c r="K96" s="49">
        <v>75</v>
      </c>
      <c r="L96" s="10"/>
      <c r="M96" s="43">
        <v>2016</v>
      </c>
      <c r="N96" s="19">
        <v>50</v>
      </c>
      <c r="O96" s="10"/>
      <c r="P96" s="43">
        <v>2016</v>
      </c>
      <c r="Q96" s="19">
        <v>50</v>
      </c>
      <c r="R96" s="11"/>
    </row>
    <row r="97" spans="1:81" ht="24.75" customHeight="1">
      <c r="A97" s="43">
        <v>2017</v>
      </c>
      <c r="B97" s="2">
        <f t="shared" ref="B97:B99" si="15">AVERAGE(E97,H97,K97,N97,Q97)</f>
        <v>70</v>
      </c>
      <c r="C97" s="80"/>
      <c r="D97" s="43">
        <v>2017</v>
      </c>
      <c r="E97" s="49">
        <v>75</v>
      </c>
      <c r="F97" s="10"/>
      <c r="G97" s="43">
        <v>2017</v>
      </c>
      <c r="H97" s="19">
        <v>100</v>
      </c>
      <c r="I97" s="10"/>
      <c r="J97" s="43">
        <v>2017</v>
      </c>
      <c r="K97" s="49">
        <v>75</v>
      </c>
      <c r="L97" s="10"/>
      <c r="M97" s="43">
        <v>2017</v>
      </c>
      <c r="N97" s="19">
        <v>50</v>
      </c>
      <c r="O97" s="10" t="s">
        <v>725</v>
      </c>
      <c r="P97" s="43">
        <v>2017</v>
      </c>
      <c r="Q97" s="19">
        <v>50</v>
      </c>
      <c r="R97" s="11"/>
    </row>
    <row r="98" spans="1:81" ht="24.75" customHeight="1">
      <c r="A98" s="43">
        <v>2018</v>
      </c>
      <c r="B98" s="2">
        <f t="shared" si="15"/>
        <v>70</v>
      </c>
      <c r="C98" s="80"/>
      <c r="D98" s="43">
        <v>2018</v>
      </c>
      <c r="E98" s="49">
        <v>75</v>
      </c>
      <c r="F98" s="10"/>
      <c r="G98" s="43">
        <v>2018</v>
      </c>
      <c r="H98" s="19">
        <v>100</v>
      </c>
      <c r="I98" s="10"/>
      <c r="J98" s="43">
        <v>2018</v>
      </c>
      <c r="K98" s="49">
        <v>75</v>
      </c>
      <c r="L98" s="10"/>
      <c r="M98" s="43">
        <v>2018</v>
      </c>
      <c r="N98" s="19">
        <v>50</v>
      </c>
      <c r="O98" s="10"/>
      <c r="P98" s="43">
        <v>2018</v>
      </c>
      <c r="Q98" s="19">
        <v>50</v>
      </c>
      <c r="R98" s="11"/>
    </row>
    <row r="99" spans="1:81" ht="24.75" customHeight="1">
      <c r="A99" s="43">
        <v>2019</v>
      </c>
      <c r="B99" s="2">
        <f t="shared" si="15"/>
        <v>70</v>
      </c>
      <c r="C99" s="80"/>
      <c r="D99" s="43">
        <v>2019</v>
      </c>
      <c r="E99" s="49">
        <v>75</v>
      </c>
      <c r="F99" s="10"/>
      <c r="G99" s="43">
        <v>2019</v>
      </c>
      <c r="H99" s="19">
        <v>100</v>
      </c>
      <c r="I99" s="10"/>
      <c r="J99" s="43">
        <v>2019</v>
      </c>
      <c r="K99" s="49">
        <v>75</v>
      </c>
      <c r="L99" s="10"/>
      <c r="M99" s="43">
        <v>2019</v>
      </c>
      <c r="N99" s="19">
        <v>50</v>
      </c>
      <c r="O99" s="10" t="s">
        <v>724</v>
      </c>
      <c r="P99" s="43">
        <v>2019</v>
      </c>
      <c r="Q99" s="19">
        <v>50</v>
      </c>
      <c r="R99" s="11" t="s">
        <v>723</v>
      </c>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6">AVERAGE(E108,((H108+K108)/2),((N108+Q108+T108)/3),W108)</f>
        <v>29.166666666666668</v>
      </c>
      <c r="C108" s="363"/>
      <c r="D108" s="350">
        <v>2007</v>
      </c>
      <c r="E108" s="403">
        <v>0</v>
      </c>
      <c r="F108" s="363"/>
      <c r="G108" s="350">
        <v>2007</v>
      </c>
      <c r="H108" s="419">
        <v>0</v>
      </c>
      <c r="I108" s="363"/>
      <c r="J108" s="350">
        <v>2007</v>
      </c>
      <c r="K108" s="419">
        <v>0</v>
      </c>
      <c r="L108" s="363"/>
      <c r="M108" s="350">
        <v>2007</v>
      </c>
      <c r="N108" s="419">
        <v>100</v>
      </c>
      <c r="O108" s="363"/>
      <c r="P108" s="350">
        <v>2007</v>
      </c>
      <c r="Q108" s="419">
        <v>100</v>
      </c>
      <c r="R108" s="363"/>
      <c r="S108" s="350">
        <v>2007</v>
      </c>
      <c r="T108" s="419">
        <v>0</v>
      </c>
      <c r="U108" s="363"/>
      <c r="V108" s="350">
        <v>2007</v>
      </c>
      <c r="W108" s="363">
        <v>50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6"/>
        <v>29.166666666666668</v>
      </c>
      <c r="C109" s="363"/>
      <c r="D109" s="350">
        <v>2008</v>
      </c>
      <c r="E109" s="363">
        <v>0</v>
      </c>
      <c r="F109" s="363"/>
      <c r="G109" s="350">
        <v>2008</v>
      </c>
      <c r="H109" s="419">
        <v>0</v>
      </c>
      <c r="I109" s="363"/>
      <c r="J109" s="350">
        <v>2008</v>
      </c>
      <c r="K109" s="419">
        <v>0</v>
      </c>
      <c r="L109" s="363"/>
      <c r="M109" s="350">
        <v>2008</v>
      </c>
      <c r="N109" s="419">
        <v>100</v>
      </c>
      <c r="O109" s="363"/>
      <c r="P109" s="350">
        <v>2008</v>
      </c>
      <c r="Q109" s="419">
        <v>100</v>
      </c>
      <c r="R109" s="363"/>
      <c r="S109" s="350">
        <v>2008</v>
      </c>
      <c r="T109" s="419">
        <v>0</v>
      </c>
      <c r="U109" s="363"/>
      <c r="V109" s="350">
        <v>2008</v>
      </c>
      <c r="W109" s="363">
        <v>50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6"/>
        <v>29.166666666666668</v>
      </c>
      <c r="C110" s="363"/>
      <c r="D110" s="350">
        <v>2009</v>
      </c>
      <c r="E110" s="363">
        <v>0</v>
      </c>
      <c r="F110" s="363" t="s">
        <v>5424</v>
      </c>
      <c r="G110" s="350">
        <v>2009</v>
      </c>
      <c r="H110" s="419">
        <v>0</v>
      </c>
      <c r="I110" s="363"/>
      <c r="J110" s="350">
        <v>2009</v>
      </c>
      <c r="K110" s="419">
        <v>0</v>
      </c>
      <c r="L110" s="363" t="s">
        <v>5425</v>
      </c>
      <c r="M110" s="350">
        <v>2009</v>
      </c>
      <c r="N110" s="419">
        <v>100</v>
      </c>
      <c r="O110" s="363"/>
      <c r="P110" s="350">
        <v>2009</v>
      </c>
      <c r="Q110" s="419">
        <v>100</v>
      </c>
      <c r="R110" s="363"/>
      <c r="S110" s="350">
        <v>2009</v>
      </c>
      <c r="T110" s="419">
        <v>0</v>
      </c>
      <c r="U110" s="363"/>
      <c r="V110" s="350">
        <v>2009</v>
      </c>
      <c r="W110" s="363">
        <v>50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6"/>
        <v>54.166666666666671</v>
      </c>
      <c r="C111" s="363"/>
      <c r="D111" s="350">
        <v>2010</v>
      </c>
      <c r="E111" s="363">
        <v>100</v>
      </c>
      <c r="F111" s="363" t="s">
        <v>5423</v>
      </c>
      <c r="G111" s="350">
        <v>2010</v>
      </c>
      <c r="H111" s="419">
        <v>0</v>
      </c>
      <c r="I111" s="363"/>
      <c r="J111" s="350">
        <v>2010</v>
      </c>
      <c r="K111" s="419">
        <v>0</v>
      </c>
      <c r="L111" s="363" t="s">
        <v>5426</v>
      </c>
      <c r="M111" s="350">
        <v>2010</v>
      </c>
      <c r="N111" s="419">
        <v>100</v>
      </c>
      <c r="O111" s="363"/>
      <c r="P111" s="350">
        <v>2010</v>
      </c>
      <c r="Q111" s="419">
        <v>100</v>
      </c>
      <c r="R111" s="363"/>
      <c r="S111" s="350">
        <v>2010</v>
      </c>
      <c r="T111" s="419">
        <v>0</v>
      </c>
      <c r="U111" s="363"/>
      <c r="V111" s="350">
        <v>2010</v>
      </c>
      <c r="W111" s="363">
        <v>50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66.666666666666671</v>
      </c>
      <c r="C112" s="363"/>
      <c r="D112" s="350">
        <v>2011</v>
      </c>
      <c r="E112" s="363">
        <v>100</v>
      </c>
      <c r="F112" s="363"/>
      <c r="G112" s="350">
        <v>2011</v>
      </c>
      <c r="H112" s="419">
        <v>0</v>
      </c>
      <c r="I112" s="363"/>
      <c r="J112" s="350">
        <v>2011</v>
      </c>
      <c r="K112" s="419">
        <v>0</v>
      </c>
      <c r="L112" s="363"/>
      <c r="M112" s="350">
        <v>2011</v>
      </c>
      <c r="N112" s="419">
        <v>100</v>
      </c>
      <c r="O112" s="363"/>
      <c r="P112" s="350">
        <v>2011</v>
      </c>
      <c r="Q112" s="419">
        <v>100</v>
      </c>
      <c r="R112" s="363"/>
      <c r="S112" s="350">
        <v>2011</v>
      </c>
      <c r="T112" s="419">
        <v>0</v>
      </c>
      <c r="U112" s="363"/>
      <c r="V112" s="350">
        <v>2011</v>
      </c>
      <c r="W112" s="363">
        <v>100</v>
      </c>
      <c r="X112" s="363" t="s">
        <v>5427</v>
      </c>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60.416666666666671</v>
      </c>
      <c r="C113" s="363"/>
      <c r="D113" s="350">
        <v>2012</v>
      </c>
      <c r="E113" s="363">
        <v>50</v>
      </c>
      <c r="F113" s="363" t="s">
        <v>5422</v>
      </c>
      <c r="G113" s="350">
        <v>2012</v>
      </c>
      <c r="H113" s="419">
        <v>0</v>
      </c>
      <c r="I113" s="363"/>
      <c r="J113" s="350">
        <v>2012</v>
      </c>
      <c r="K113" s="419">
        <v>50</v>
      </c>
      <c r="L113" s="363" t="s">
        <v>2964</v>
      </c>
      <c r="M113" s="350">
        <v>2012</v>
      </c>
      <c r="N113" s="419">
        <v>100</v>
      </c>
      <c r="O113" s="363"/>
      <c r="P113" s="350">
        <v>2012</v>
      </c>
      <c r="Q113" s="419">
        <v>100</v>
      </c>
      <c r="R113" s="363"/>
      <c r="S113" s="350">
        <v>2012</v>
      </c>
      <c r="T113" s="419">
        <v>0</v>
      </c>
      <c r="U113" s="363"/>
      <c r="V113" s="350">
        <v>2012</v>
      </c>
      <c r="W113" s="363">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60.416666666666671</v>
      </c>
      <c r="C114" s="363"/>
      <c r="D114" s="350">
        <v>2013</v>
      </c>
      <c r="E114" s="363">
        <v>50</v>
      </c>
      <c r="F114" s="363"/>
      <c r="G114" s="350">
        <v>2013</v>
      </c>
      <c r="H114" s="419">
        <v>0</v>
      </c>
      <c r="I114" s="363"/>
      <c r="J114" s="350">
        <v>2013</v>
      </c>
      <c r="K114" s="419">
        <v>50</v>
      </c>
      <c r="L114" s="363"/>
      <c r="M114" s="350">
        <v>2013</v>
      </c>
      <c r="N114" s="419">
        <v>100</v>
      </c>
      <c r="O114" s="363"/>
      <c r="P114" s="350">
        <v>2013</v>
      </c>
      <c r="Q114" s="419">
        <v>100</v>
      </c>
      <c r="R114" s="363"/>
      <c r="S114" s="350">
        <v>2013</v>
      </c>
      <c r="T114" s="419">
        <v>0</v>
      </c>
      <c r="U114" s="363"/>
      <c r="V114" s="350">
        <v>2013</v>
      </c>
      <c r="W114" s="363">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60.416666666666671</v>
      </c>
      <c r="C115" s="39"/>
      <c r="D115" s="43">
        <v>2014</v>
      </c>
      <c r="E115" s="19">
        <v>50</v>
      </c>
      <c r="F115" s="10" t="s">
        <v>2963</v>
      </c>
      <c r="G115" s="43">
        <v>2014</v>
      </c>
      <c r="H115" s="19">
        <v>0</v>
      </c>
      <c r="I115" s="10"/>
      <c r="J115" s="43">
        <v>2014</v>
      </c>
      <c r="K115" s="19">
        <v>50</v>
      </c>
      <c r="L115" s="10" t="s">
        <v>2964</v>
      </c>
      <c r="M115" s="43">
        <v>2014</v>
      </c>
      <c r="N115" s="19">
        <v>100</v>
      </c>
      <c r="O115" s="10"/>
      <c r="P115" s="43">
        <v>2014</v>
      </c>
      <c r="Q115" s="19">
        <v>100</v>
      </c>
      <c r="R115" s="10" t="s">
        <v>2965</v>
      </c>
      <c r="S115" s="43">
        <v>2014</v>
      </c>
      <c r="T115" s="19">
        <v>0</v>
      </c>
      <c r="U115" s="10"/>
      <c r="V115" s="43">
        <v>2014</v>
      </c>
      <c r="W115" s="19">
        <v>100</v>
      </c>
      <c r="X115" s="11" t="s">
        <v>2966</v>
      </c>
    </row>
    <row r="116" spans="1:81" ht="24.75" customHeight="1">
      <c r="A116" s="43">
        <v>2015</v>
      </c>
      <c r="B116" s="2">
        <f t="shared" si="17"/>
        <v>41.666666666666671</v>
      </c>
      <c r="C116" s="80"/>
      <c r="D116" s="43">
        <v>2015</v>
      </c>
      <c r="E116" s="19">
        <v>0</v>
      </c>
      <c r="F116" s="10" t="s">
        <v>722</v>
      </c>
      <c r="G116" s="43">
        <v>2015</v>
      </c>
      <c r="H116" s="19">
        <v>0</v>
      </c>
      <c r="I116" s="10" t="s">
        <v>721</v>
      </c>
      <c r="J116" s="43">
        <v>2015</v>
      </c>
      <c r="K116" s="19">
        <v>0</v>
      </c>
      <c r="L116" s="10" t="s">
        <v>720</v>
      </c>
      <c r="M116" s="43">
        <v>2015</v>
      </c>
      <c r="N116" s="19">
        <v>100</v>
      </c>
      <c r="O116" s="10"/>
      <c r="P116" s="43">
        <v>2015</v>
      </c>
      <c r="Q116" s="19">
        <v>100</v>
      </c>
      <c r="R116" s="10"/>
      <c r="S116" s="43">
        <v>2015</v>
      </c>
      <c r="T116" s="19">
        <v>0</v>
      </c>
      <c r="U116" s="10"/>
      <c r="V116" s="43">
        <v>2015</v>
      </c>
      <c r="W116" s="19">
        <v>100</v>
      </c>
      <c r="X116" s="11"/>
    </row>
    <row r="117" spans="1:81" ht="24.75" customHeight="1">
      <c r="A117" s="43">
        <v>2016</v>
      </c>
      <c r="B117" s="2">
        <f t="shared" si="17"/>
        <v>41.666666666666671</v>
      </c>
      <c r="C117" s="80"/>
      <c r="D117" s="43">
        <v>2016</v>
      </c>
      <c r="E117" s="19">
        <v>0</v>
      </c>
      <c r="F117" s="10"/>
      <c r="G117" s="43">
        <v>2016</v>
      </c>
      <c r="H117" s="19">
        <v>0</v>
      </c>
      <c r="I117" s="10"/>
      <c r="J117" s="43">
        <v>2016</v>
      </c>
      <c r="K117" s="19">
        <v>0</v>
      </c>
      <c r="L117" s="10"/>
      <c r="M117" s="43">
        <v>2016</v>
      </c>
      <c r="N117" s="19">
        <v>100</v>
      </c>
      <c r="O117" s="10"/>
      <c r="P117" s="43">
        <v>2016</v>
      </c>
      <c r="Q117" s="19">
        <v>100</v>
      </c>
      <c r="R117" s="10"/>
      <c r="S117" s="43">
        <v>2016</v>
      </c>
      <c r="T117" s="19">
        <v>0</v>
      </c>
      <c r="U117" s="10"/>
      <c r="V117" s="43">
        <v>2016</v>
      </c>
      <c r="W117" s="19">
        <v>100</v>
      </c>
      <c r="X117" s="11"/>
    </row>
    <row r="118" spans="1:81" ht="24.75" customHeight="1">
      <c r="A118" s="43">
        <v>2017</v>
      </c>
      <c r="B118" s="2">
        <f t="shared" si="17"/>
        <v>41.666666666666671</v>
      </c>
      <c r="C118" s="80"/>
      <c r="D118" s="43">
        <v>2017</v>
      </c>
      <c r="E118" s="19">
        <v>0</v>
      </c>
      <c r="F118" s="10" t="s">
        <v>719</v>
      </c>
      <c r="G118" s="43">
        <v>2017</v>
      </c>
      <c r="H118" s="19">
        <v>0</v>
      </c>
      <c r="I118" s="10"/>
      <c r="J118" s="43">
        <v>2017</v>
      </c>
      <c r="K118" s="19">
        <v>0</v>
      </c>
      <c r="L118" s="10" t="s">
        <v>718</v>
      </c>
      <c r="M118" s="43">
        <v>2017</v>
      </c>
      <c r="N118" s="19">
        <v>100</v>
      </c>
      <c r="O118" s="10"/>
      <c r="P118" s="43">
        <v>2017</v>
      </c>
      <c r="Q118" s="19">
        <v>100</v>
      </c>
      <c r="R118" s="10"/>
      <c r="S118" s="43">
        <v>2017</v>
      </c>
      <c r="T118" s="19">
        <v>0</v>
      </c>
      <c r="U118" s="10"/>
      <c r="V118" s="43">
        <v>2017</v>
      </c>
      <c r="W118" s="19">
        <v>100</v>
      </c>
      <c r="X118" s="11"/>
    </row>
    <row r="119" spans="1:81" ht="24.75" customHeight="1">
      <c r="A119" s="43">
        <v>2018</v>
      </c>
      <c r="B119" s="2">
        <f t="shared" si="17"/>
        <v>41.666666666666671</v>
      </c>
      <c r="C119" s="80"/>
      <c r="D119" s="43">
        <v>2018</v>
      </c>
      <c r="E119" s="19">
        <v>0</v>
      </c>
      <c r="F119" s="10"/>
      <c r="G119" s="43">
        <v>2018</v>
      </c>
      <c r="H119" s="19">
        <v>0</v>
      </c>
      <c r="I119" s="10"/>
      <c r="J119" s="43">
        <v>2018</v>
      </c>
      <c r="K119" s="19">
        <v>0</v>
      </c>
      <c r="L119" s="10"/>
      <c r="M119" s="43">
        <v>2018</v>
      </c>
      <c r="N119" s="19">
        <v>100</v>
      </c>
      <c r="O119" s="10"/>
      <c r="P119" s="43">
        <v>2018</v>
      </c>
      <c r="Q119" s="19">
        <v>100</v>
      </c>
      <c r="R119" s="10"/>
      <c r="S119" s="43">
        <v>2018</v>
      </c>
      <c r="T119" s="19">
        <v>0</v>
      </c>
      <c r="U119" s="10"/>
      <c r="V119" s="43">
        <v>2018</v>
      </c>
      <c r="W119" s="19">
        <v>100</v>
      </c>
      <c r="X119" s="11"/>
    </row>
    <row r="120" spans="1:81" ht="24.75" customHeight="1">
      <c r="A120" s="43">
        <v>2019</v>
      </c>
      <c r="B120" s="2">
        <f t="shared" si="17"/>
        <v>41.666666666666671</v>
      </c>
      <c r="C120" s="80"/>
      <c r="D120" s="43">
        <v>2019</v>
      </c>
      <c r="E120" s="19">
        <v>0</v>
      </c>
      <c r="F120" s="10"/>
      <c r="G120" s="43">
        <v>2019</v>
      </c>
      <c r="H120" s="19">
        <v>0</v>
      </c>
      <c r="I120" s="10"/>
      <c r="J120" s="43">
        <v>2019</v>
      </c>
      <c r="K120" s="19">
        <v>0</v>
      </c>
      <c r="L120" s="10"/>
      <c r="M120" s="43">
        <v>2019</v>
      </c>
      <c r="N120" s="19">
        <v>100</v>
      </c>
      <c r="O120" s="10"/>
      <c r="P120" s="43">
        <v>2019</v>
      </c>
      <c r="Q120" s="19">
        <v>100</v>
      </c>
      <c r="R120" s="10"/>
      <c r="S120" s="43">
        <v>2019</v>
      </c>
      <c r="T120" s="19">
        <v>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 t="shared" ref="B129:B135" si="18">AVERAGE(E129,H129,K129,Z129)</f>
        <v>28.125</v>
      </c>
      <c r="C129" s="363"/>
      <c r="D129" s="350">
        <v>2007</v>
      </c>
      <c r="E129" s="419">
        <v>50</v>
      </c>
      <c r="F129" s="363"/>
      <c r="G129" s="350">
        <v>2007</v>
      </c>
      <c r="H129" s="363">
        <v>0</v>
      </c>
      <c r="I129" s="363"/>
      <c r="J129" s="350">
        <v>2007</v>
      </c>
      <c r="K129" s="8">
        <f t="shared" ref="K129:K135" si="19">AVERAGE(N129,Q129,T129,W129)</f>
        <v>12.5</v>
      </c>
      <c r="L129" s="363"/>
      <c r="M129" s="350">
        <v>2007</v>
      </c>
      <c r="N129" s="419">
        <v>0</v>
      </c>
      <c r="O129" s="363" t="s">
        <v>5430</v>
      </c>
      <c r="P129" s="350">
        <v>2007</v>
      </c>
      <c r="Q129" s="419">
        <v>0</v>
      </c>
      <c r="R129" s="363"/>
      <c r="S129" s="350">
        <v>2007</v>
      </c>
      <c r="T129" s="419">
        <v>0</v>
      </c>
      <c r="U129" s="363"/>
      <c r="V129" s="350">
        <v>2007</v>
      </c>
      <c r="W129" s="34">
        <v>50</v>
      </c>
      <c r="X129" s="363"/>
      <c r="Y129" s="350">
        <v>2007</v>
      </c>
      <c r="Z129" s="34">
        <v>50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si="18"/>
        <v>28.125</v>
      </c>
      <c r="C130" s="363"/>
      <c r="D130" s="350">
        <v>2008</v>
      </c>
      <c r="E130" s="419">
        <v>50</v>
      </c>
      <c r="F130" s="363"/>
      <c r="G130" s="350">
        <v>2008</v>
      </c>
      <c r="H130" s="420">
        <v>0</v>
      </c>
      <c r="I130" s="363"/>
      <c r="J130" s="350">
        <v>2008</v>
      </c>
      <c r="K130" s="8">
        <f t="shared" si="19"/>
        <v>12.5</v>
      </c>
      <c r="L130" s="363"/>
      <c r="M130" s="350">
        <v>2008</v>
      </c>
      <c r="N130" s="419">
        <v>0</v>
      </c>
      <c r="O130" s="363"/>
      <c r="P130" s="350">
        <v>2008</v>
      </c>
      <c r="Q130" s="419">
        <v>0</v>
      </c>
      <c r="R130" s="363"/>
      <c r="S130" s="350">
        <v>2008</v>
      </c>
      <c r="T130" s="419">
        <v>0</v>
      </c>
      <c r="U130" s="363"/>
      <c r="V130" s="350">
        <v>2008</v>
      </c>
      <c r="W130" s="34">
        <v>50</v>
      </c>
      <c r="X130" s="363"/>
      <c r="Y130" s="350">
        <v>2008</v>
      </c>
      <c r="Z130" s="34">
        <v>50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18"/>
        <v>28.125</v>
      </c>
      <c r="C131" s="363"/>
      <c r="D131" s="350">
        <v>2009</v>
      </c>
      <c r="E131" s="419">
        <v>50</v>
      </c>
      <c r="F131" s="363"/>
      <c r="G131" s="350">
        <v>2009</v>
      </c>
      <c r="H131" s="420">
        <v>0</v>
      </c>
      <c r="I131" s="363"/>
      <c r="J131" s="350">
        <v>2009</v>
      </c>
      <c r="K131" s="8">
        <f t="shared" si="19"/>
        <v>12.5</v>
      </c>
      <c r="L131" s="363"/>
      <c r="M131" s="350">
        <v>2009</v>
      </c>
      <c r="N131" s="419">
        <v>0</v>
      </c>
      <c r="O131" s="363" t="s">
        <v>5431</v>
      </c>
      <c r="P131" s="350">
        <v>2009</v>
      </c>
      <c r="Q131" s="419">
        <v>0</v>
      </c>
      <c r="R131" s="363"/>
      <c r="S131" s="350">
        <v>2009</v>
      </c>
      <c r="T131" s="419">
        <v>0</v>
      </c>
      <c r="U131" s="363"/>
      <c r="V131" s="350">
        <v>2009</v>
      </c>
      <c r="W131" s="34">
        <v>50</v>
      </c>
      <c r="X131" s="363"/>
      <c r="Y131" s="350">
        <v>2009</v>
      </c>
      <c r="Z131" s="34">
        <v>50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28.125</v>
      </c>
      <c r="C132" s="363"/>
      <c r="D132" s="350">
        <v>2010</v>
      </c>
      <c r="E132" s="419">
        <v>50</v>
      </c>
      <c r="F132" s="363"/>
      <c r="G132" s="350">
        <v>2010</v>
      </c>
      <c r="H132" s="420">
        <v>0</v>
      </c>
      <c r="I132" s="363"/>
      <c r="J132" s="350">
        <v>2010</v>
      </c>
      <c r="K132" s="8">
        <f t="shared" si="19"/>
        <v>12.5</v>
      </c>
      <c r="L132" s="363"/>
      <c r="M132" s="350">
        <v>2010</v>
      </c>
      <c r="N132" s="419">
        <v>0</v>
      </c>
      <c r="O132" s="363"/>
      <c r="P132" s="350">
        <v>2010</v>
      </c>
      <c r="Q132" s="419">
        <v>0</v>
      </c>
      <c r="R132" s="363"/>
      <c r="S132" s="350">
        <v>2010</v>
      </c>
      <c r="T132" s="419">
        <v>0</v>
      </c>
      <c r="U132" s="363"/>
      <c r="V132" s="350">
        <v>2010</v>
      </c>
      <c r="W132" s="34">
        <v>50</v>
      </c>
      <c r="X132" s="363"/>
      <c r="Y132" s="350">
        <v>2010</v>
      </c>
      <c r="Z132" s="34">
        <v>50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28.125</v>
      </c>
      <c r="C133" s="363"/>
      <c r="D133" s="350">
        <v>2011</v>
      </c>
      <c r="E133" s="419">
        <v>50</v>
      </c>
      <c r="F133" s="363"/>
      <c r="G133" s="350">
        <v>2011</v>
      </c>
      <c r="H133" s="420">
        <v>0</v>
      </c>
      <c r="I133" s="363"/>
      <c r="J133" s="350">
        <v>2011</v>
      </c>
      <c r="K133" s="8">
        <f t="shared" si="19"/>
        <v>12.5</v>
      </c>
      <c r="L133" s="363"/>
      <c r="M133" s="350">
        <v>2011</v>
      </c>
      <c r="N133" s="419">
        <v>0</v>
      </c>
      <c r="O133" s="363"/>
      <c r="P133" s="350">
        <v>2011</v>
      </c>
      <c r="Q133" s="419">
        <v>0</v>
      </c>
      <c r="R133" s="363"/>
      <c r="S133" s="350">
        <v>2011</v>
      </c>
      <c r="T133" s="419">
        <v>0</v>
      </c>
      <c r="U133" s="363"/>
      <c r="V133" s="350">
        <v>2011</v>
      </c>
      <c r="W133" s="34">
        <v>50</v>
      </c>
      <c r="X133" s="363"/>
      <c r="Y133" s="350">
        <v>2011</v>
      </c>
      <c r="Z133" s="34">
        <v>50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28.125</v>
      </c>
      <c r="C134" s="363"/>
      <c r="D134" s="350">
        <v>2012</v>
      </c>
      <c r="E134" s="419">
        <v>50</v>
      </c>
      <c r="F134" s="363"/>
      <c r="G134" s="350">
        <v>2012</v>
      </c>
      <c r="H134" s="420">
        <v>0</v>
      </c>
      <c r="I134" s="363" t="s">
        <v>5429</v>
      </c>
      <c r="J134" s="350">
        <v>2012</v>
      </c>
      <c r="K134" s="8">
        <f t="shared" si="19"/>
        <v>12.5</v>
      </c>
      <c r="L134" s="363"/>
      <c r="M134" s="350">
        <v>2012</v>
      </c>
      <c r="N134" s="419">
        <v>0</v>
      </c>
      <c r="O134" s="363"/>
      <c r="P134" s="350">
        <v>2012</v>
      </c>
      <c r="Q134" s="419">
        <v>0</v>
      </c>
      <c r="R134" s="363"/>
      <c r="S134" s="350">
        <v>2012</v>
      </c>
      <c r="T134" s="419">
        <v>0</v>
      </c>
      <c r="U134" s="363"/>
      <c r="V134" s="350">
        <v>2012</v>
      </c>
      <c r="W134" s="34">
        <v>50</v>
      </c>
      <c r="X134" s="363" t="s">
        <v>5435</v>
      </c>
      <c r="Y134" s="350">
        <v>2012</v>
      </c>
      <c r="Z134" s="34">
        <v>50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36.375</v>
      </c>
      <c r="C135" s="363"/>
      <c r="D135" s="350">
        <v>2013</v>
      </c>
      <c r="E135" s="419">
        <v>50</v>
      </c>
      <c r="F135" s="363"/>
      <c r="G135" s="350">
        <v>2013</v>
      </c>
      <c r="H135" s="420">
        <v>33</v>
      </c>
      <c r="I135" s="363" t="s">
        <v>5428</v>
      </c>
      <c r="J135" s="350">
        <v>2013</v>
      </c>
      <c r="K135" s="8">
        <f t="shared" si="19"/>
        <v>12.5</v>
      </c>
      <c r="L135" s="363"/>
      <c r="M135" s="350">
        <v>2013</v>
      </c>
      <c r="N135" s="419">
        <v>0</v>
      </c>
      <c r="O135" s="363" t="s">
        <v>5432</v>
      </c>
      <c r="P135" s="350">
        <v>2013</v>
      </c>
      <c r="Q135" s="419">
        <v>0</v>
      </c>
      <c r="R135" s="363" t="s">
        <v>5433</v>
      </c>
      <c r="S135" s="350">
        <v>2013</v>
      </c>
      <c r="T135" s="419">
        <v>0</v>
      </c>
      <c r="U135" s="363" t="s">
        <v>2970</v>
      </c>
      <c r="V135" s="350">
        <v>2013</v>
      </c>
      <c r="W135" s="34">
        <v>50</v>
      </c>
      <c r="X135" s="363" t="s">
        <v>5434</v>
      </c>
      <c r="Y135" s="350">
        <v>2013</v>
      </c>
      <c r="Z135" s="34">
        <v>50</v>
      </c>
      <c r="AA135" s="363" t="s">
        <v>5436</v>
      </c>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48.875</v>
      </c>
      <c r="C136" s="80"/>
      <c r="D136" s="43">
        <v>2014</v>
      </c>
      <c r="E136" s="19">
        <v>50</v>
      </c>
      <c r="F136" s="10" t="s">
        <v>2967</v>
      </c>
      <c r="G136" s="43">
        <v>2014</v>
      </c>
      <c r="H136" s="49">
        <v>33</v>
      </c>
      <c r="I136" s="10" t="s">
        <v>2968</v>
      </c>
      <c r="J136" s="43">
        <v>2014</v>
      </c>
      <c r="K136" s="8">
        <f t="shared" ref="K136:K141" si="21">AVERAGE(N136,Q136,T136,W136)</f>
        <v>12.5</v>
      </c>
      <c r="L136" s="19"/>
      <c r="M136" s="43">
        <v>2014</v>
      </c>
      <c r="N136" s="19">
        <v>0</v>
      </c>
      <c r="O136" s="10"/>
      <c r="P136" s="43">
        <v>2014</v>
      </c>
      <c r="Q136" s="19">
        <v>0</v>
      </c>
      <c r="R136" s="10" t="s">
        <v>2969</v>
      </c>
      <c r="S136" s="43">
        <v>2014</v>
      </c>
      <c r="T136" s="19">
        <v>0</v>
      </c>
      <c r="U136" s="10" t="s">
        <v>2970</v>
      </c>
      <c r="V136" s="43">
        <v>2014</v>
      </c>
      <c r="W136" s="34">
        <v>50</v>
      </c>
      <c r="X136" s="10" t="s">
        <v>2971</v>
      </c>
      <c r="Y136" s="350">
        <v>2014</v>
      </c>
      <c r="Z136" s="19">
        <v>100</v>
      </c>
      <c r="AA136" s="11" t="s">
        <v>2972</v>
      </c>
    </row>
    <row r="137" spans="1:81" ht="24.75" customHeight="1">
      <c r="A137" s="43">
        <v>2015</v>
      </c>
      <c r="B137" s="2">
        <f t="shared" si="20"/>
        <v>48.875</v>
      </c>
      <c r="C137" s="80"/>
      <c r="D137" s="43">
        <v>2015</v>
      </c>
      <c r="E137" s="19">
        <v>50</v>
      </c>
      <c r="F137" s="10"/>
      <c r="G137" s="43">
        <v>2015</v>
      </c>
      <c r="H137" s="49">
        <v>33</v>
      </c>
      <c r="I137" s="10"/>
      <c r="J137" s="43">
        <v>2015</v>
      </c>
      <c r="K137" s="8">
        <f t="shared" si="21"/>
        <v>12.5</v>
      </c>
      <c r="L137" s="19"/>
      <c r="M137" s="43">
        <v>2015</v>
      </c>
      <c r="N137" s="19">
        <v>0</v>
      </c>
      <c r="O137" s="10"/>
      <c r="P137" s="43">
        <v>2015</v>
      </c>
      <c r="Q137" s="19">
        <v>0</v>
      </c>
      <c r="R137" s="10" t="s">
        <v>717</v>
      </c>
      <c r="S137" s="43">
        <v>2015</v>
      </c>
      <c r="T137" s="19">
        <v>0</v>
      </c>
      <c r="U137" s="10"/>
      <c r="V137" s="43">
        <v>2015</v>
      </c>
      <c r="W137" s="49">
        <v>50</v>
      </c>
      <c r="X137" s="10"/>
      <c r="Y137" s="350">
        <v>2015</v>
      </c>
      <c r="Z137" s="19">
        <v>100</v>
      </c>
      <c r="AA137" s="11"/>
    </row>
    <row r="138" spans="1:81" ht="24.75" customHeight="1">
      <c r="A138" s="43">
        <v>2016</v>
      </c>
      <c r="B138" s="2">
        <f t="shared" si="20"/>
        <v>40.625</v>
      </c>
      <c r="C138" s="80"/>
      <c r="D138" s="43">
        <v>2016</v>
      </c>
      <c r="E138" s="19">
        <v>50</v>
      </c>
      <c r="F138" s="10"/>
      <c r="G138" s="43">
        <v>2016</v>
      </c>
      <c r="H138" s="49">
        <v>0</v>
      </c>
      <c r="I138" s="449" t="s">
        <v>2973</v>
      </c>
      <c r="J138" s="43">
        <v>2016</v>
      </c>
      <c r="K138" s="8">
        <f t="shared" si="21"/>
        <v>12.5</v>
      </c>
      <c r="L138" s="19"/>
      <c r="M138" s="43">
        <v>2016</v>
      </c>
      <c r="N138" s="19">
        <v>0</v>
      </c>
      <c r="O138" s="70"/>
      <c r="P138" s="43">
        <v>2016</v>
      </c>
      <c r="Q138" s="19">
        <v>0</v>
      </c>
      <c r="R138" s="10"/>
      <c r="S138" s="43">
        <v>2016</v>
      </c>
      <c r="T138" s="19">
        <v>0</v>
      </c>
      <c r="U138" s="10"/>
      <c r="V138" s="43">
        <v>2016</v>
      </c>
      <c r="W138" s="49">
        <v>50</v>
      </c>
      <c r="X138" s="10"/>
      <c r="Y138" s="350">
        <v>2016</v>
      </c>
      <c r="Z138" s="19">
        <v>100</v>
      </c>
      <c r="AA138" s="11"/>
    </row>
    <row r="139" spans="1:81" ht="24.75" customHeight="1">
      <c r="A139" s="43">
        <v>2017</v>
      </c>
      <c r="B139" s="2">
        <f t="shared" si="20"/>
        <v>40.625</v>
      </c>
      <c r="C139" s="80"/>
      <c r="D139" s="43">
        <v>2017</v>
      </c>
      <c r="E139" s="19">
        <v>50</v>
      </c>
      <c r="F139" s="10"/>
      <c r="G139" s="43">
        <v>2017</v>
      </c>
      <c r="H139" s="49">
        <v>0</v>
      </c>
      <c r="I139" s="10"/>
      <c r="J139" s="43">
        <v>2017</v>
      </c>
      <c r="K139" s="8">
        <f t="shared" si="21"/>
        <v>12.5</v>
      </c>
      <c r="L139" s="19"/>
      <c r="M139" s="43">
        <v>2017</v>
      </c>
      <c r="N139" s="19">
        <v>0</v>
      </c>
      <c r="O139" s="10"/>
      <c r="P139" s="43">
        <v>2017</v>
      </c>
      <c r="Q139" s="19">
        <v>0</v>
      </c>
      <c r="R139" s="10"/>
      <c r="S139" s="43">
        <v>2017</v>
      </c>
      <c r="T139" s="19">
        <v>0</v>
      </c>
      <c r="U139" s="10"/>
      <c r="V139" s="43">
        <v>2017</v>
      </c>
      <c r="W139" s="49">
        <v>50</v>
      </c>
      <c r="X139" s="10"/>
      <c r="Y139" s="350">
        <v>2017</v>
      </c>
      <c r="Z139" s="19">
        <v>100</v>
      </c>
      <c r="AA139" s="11"/>
    </row>
    <row r="140" spans="1:81" ht="24.75" customHeight="1">
      <c r="A140" s="43">
        <v>2018</v>
      </c>
      <c r="B140" s="2">
        <f t="shared" si="20"/>
        <v>40.625</v>
      </c>
      <c r="C140" s="80"/>
      <c r="D140" s="43">
        <v>2018</v>
      </c>
      <c r="E140" s="19">
        <v>50</v>
      </c>
      <c r="F140" s="10"/>
      <c r="G140" s="43">
        <v>2018</v>
      </c>
      <c r="H140" s="49">
        <v>0</v>
      </c>
      <c r="I140" s="10"/>
      <c r="J140" s="43">
        <v>2018</v>
      </c>
      <c r="K140" s="8">
        <f t="shared" si="21"/>
        <v>12.5</v>
      </c>
      <c r="L140" s="19"/>
      <c r="M140" s="43">
        <v>2018</v>
      </c>
      <c r="N140" s="19">
        <v>0</v>
      </c>
      <c r="O140" s="10" t="s">
        <v>2974</v>
      </c>
      <c r="P140" s="43">
        <v>2018</v>
      </c>
      <c r="Q140" s="19">
        <v>0</v>
      </c>
      <c r="R140" s="10" t="s">
        <v>716</v>
      </c>
      <c r="S140" s="43">
        <v>2018</v>
      </c>
      <c r="T140" s="19">
        <v>0</v>
      </c>
      <c r="U140" s="10" t="s">
        <v>715</v>
      </c>
      <c r="V140" s="43">
        <v>2018</v>
      </c>
      <c r="W140" s="49">
        <v>50</v>
      </c>
      <c r="X140" s="10" t="s">
        <v>714</v>
      </c>
      <c r="Y140" s="350">
        <v>2018</v>
      </c>
      <c r="Z140" s="19">
        <v>100</v>
      </c>
      <c r="AA140" s="11"/>
    </row>
    <row r="141" spans="1:81" ht="24.75" customHeight="1">
      <c r="A141" s="43">
        <v>2019</v>
      </c>
      <c r="B141" s="2">
        <f t="shared" si="20"/>
        <v>40.625</v>
      </c>
      <c r="C141" s="80"/>
      <c r="D141" s="43">
        <v>2019</v>
      </c>
      <c r="E141" s="19">
        <v>50</v>
      </c>
      <c r="F141" s="10"/>
      <c r="G141" s="43">
        <v>2019</v>
      </c>
      <c r="H141" s="49">
        <v>0</v>
      </c>
      <c r="I141" s="10"/>
      <c r="J141" s="43">
        <v>2019</v>
      </c>
      <c r="K141" s="8">
        <f t="shared" si="21"/>
        <v>12.5</v>
      </c>
      <c r="L141" s="19"/>
      <c r="M141" s="43">
        <v>2019</v>
      </c>
      <c r="N141" s="19">
        <v>0</v>
      </c>
      <c r="O141" s="10"/>
      <c r="P141" s="43">
        <v>2019</v>
      </c>
      <c r="Q141" s="19">
        <v>0</v>
      </c>
      <c r="R141" s="10"/>
      <c r="S141" s="43">
        <v>2019</v>
      </c>
      <c r="T141" s="19">
        <v>0</v>
      </c>
      <c r="U141" s="10"/>
      <c r="V141" s="43">
        <v>2019</v>
      </c>
      <c r="W141" s="49">
        <v>50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4768</v>
      </c>
      <c r="X148" s="611"/>
      <c r="Y148" s="350" t="s">
        <v>78</v>
      </c>
      <c r="Z148" s="580" t="s">
        <v>4378</v>
      </c>
      <c r="AA148" s="580"/>
      <c r="AB148" s="350" t="s">
        <v>78</v>
      </c>
      <c r="AC148" s="580" t="s">
        <v>4769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f t="shared" ref="B150:B156" si="22">AVERAGE(E150,H150, W150,((Z150+AC150+AF150)/3))</f>
        <v>46.5</v>
      </c>
      <c r="C150" s="363"/>
      <c r="D150" s="350">
        <v>2007</v>
      </c>
      <c r="E150" s="419">
        <v>50</v>
      </c>
      <c r="F150" s="363" t="s">
        <v>5437</v>
      </c>
      <c r="G150" s="350">
        <v>2007</v>
      </c>
      <c r="H150" s="8">
        <f t="shared" ref="H150:H156" si="23">AVERAGE(K150,N150,Q150,T150)</f>
        <v>50</v>
      </c>
      <c r="I150" s="363"/>
      <c r="J150" s="350">
        <v>2007</v>
      </c>
      <c r="K150" s="419">
        <v>50</v>
      </c>
      <c r="L150" s="363" t="s">
        <v>5438</v>
      </c>
      <c r="M150" s="350">
        <v>2007</v>
      </c>
      <c r="N150" s="419">
        <v>50</v>
      </c>
      <c r="O150" s="363" t="s">
        <v>5438</v>
      </c>
      <c r="P150" s="350">
        <v>2007</v>
      </c>
      <c r="Q150" s="419">
        <v>50</v>
      </c>
      <c r="R150" s="363" t="s">
        <v>5438</v>
      </c>
      <c r="S150" s="350">
        <v>2007</v>
      </c>
      <c r="T150" s="419">
        <v>50</v>
      </c>
      <c r="U150" s="363" t="s">
        <v>5438</v>
      </c>
      <c r="V150" s="350">
        <v>2007</v>
      </c>
      <c r="W150" s="49">
        <v>75</v>
      </c>
      <c r="X150" s="363" t="s">
        <v>5440</v>
      </c>
      <c r="Y150" s="350">
        <v>2007</v>
      </c>
      <c r="Z150" s="363">
        <v>0</v>
      </c>
      <c r="AA150" s="363"/>
      <c r="AB150" s="350">
        <v>2007</v>
      </c>
      <c r="AC150" s="419">
        <v>33</v>
      </c>
      <c r="AD150" s="363"/>
      <c r="AE150" s="350">
        <v>2007</v>
      </c>
      <c r="AF150" s="419">
        <v>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f t="shared" si="22"/>
        <v>46.5</v>
      </c>
      <c r="C151" s="363"/>
      <c r="D151" s="350">
        <v>2008</v>
      </c>
      <c r="E151" s="419">
        <v>50</v>
      </c>
      <c r="F151" s="363"/>
      <c r="G151" s="350">
        <v>2008</v>
      </c>
      <c r="H151" s="8">
        <f t="shared" si="23"/>
        <v>50</v>
      </c>
      <c r="I151" s="363"/>
      <c r="J151" s="350">
        <v>2008</v>
      </c>
      <c r="K151" s="419">
        <v>50</v>
      </c>
      <c r="L151" s="363"/>
      <c r="M151" s="350">
        <v>2008</v>
      </c>
      <c r="N151" s="419">
        <v>50</v>
      </c>
      <c r="O151" s="363"/>
      <c r="P151" s="350">
        <v>2008</v>
      </c>
      <c r="Q151" s="419">
        <v>50</v>
      </c>
      <c r="R151" s="363"/>
      <c r="S151" s="350">
        <v>2008</v>
      </c>
      <c r="T151" s="419">
        <v>50</v>
      </c>
      <c r="U151" s="363"/>
      <c r="V151" s="350">
        <v>2008</v>
      </c>
      <c r="W151" s="49">
        <v>75</v>
      </c>
      <c r="X151" s="363"/>
      <c r="Y151" s="350">
        <v>2008</v>
      </c>
      <c r="Z151" s="363">
        <v>0</v>
      </c>
      <c r="AA151" s="363"/>
      <c r="AB151" s="350">
        <v>2008</v>
      </c>
      <c r="AC151" s="419">
        <v>33</v>
      </c>
      <c r="AD151" s="363"/>
      <c r="AE151" s="350">
        <v>2008</v>
      </c>
      <c r="AF151" s="419">
        <v>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f t="shared" si="22"/>
        <v>50.666666666666664</v>
      </c>
      <c r="C152" s="363"/>
      <c r="D152" s="350">
        <v>2009</v>
      </c>
      <c r="E152" s="419">
        <v>50</v>
      </c>
      <c r="F152" s="363" t="s">
        <v>2975</v>
      </c>
      <c r="G152" s="350">
        <v>2009</v>
      </c>
      <c r="H152" s="8">
        <f t="shared" si="23"/>
        <v>50</v>
      </c>
      <c r="I152" s="363"/>
      <c r="J152" s="350">
        <v>2009</v>
      </c>
      <c r="K152" s="419">
        <v>50</v>
      </c>
      <c r="L152" s="363" t="s">
        <v>2976</v>
      </c>
      <c r="M152" s="350">
        <v>2009</v>
      </c>
      <c r="N152" s="419">
        <v>50</v>
      </c>
      <c r="O152" s="363" t="s">
        <v>2977</v>
      </c>
      <c r="P152" s="350">
        <v>2009</v>
      </c>
      <c r="Q152" s="419">
        <v>50</v>
      </c>
      <c r="R152" s="363" t="s">
        <v>2978</v>
      </c>
      <c r="S152" s="350">
        <v>2009</v>
      </c>
      <c r="T152" s="419">
        <v>50</v>
      </c>
      <c r="U152" s="363" t="s">
        <v>2979</v>
      </c>
      <c r="V152" s="350">
        <v>2009</v>
      </c>
      <c r="W152" s="49">
        <v>75</v>
      </c>
      <c r="X152" s="363" t="s">
        <v>5439</v>
      </c>
      <c r="Y152" s="350">
        <v>2009</v>
      </c>
      <c r="Z152" s="419">
        <v>50</v>
      </c>
      <c r="AA152" s="363" t="s">
        <v>5441</v>
      </c>
      <c r="AB152" s="350">
        <v>2009</v>
      </c>
      <c r="AC152" s="419">
        <v>33</v>
      </c>
      <c r="AD152" s="363" t="s">
        <v>5443</v>
      </c>
      <c r="AE152" s="350">
        <v>2009</v>
      </c>
      <c r="AF152" s="419">
        <v>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50.666666666666664</v>
      </c>
      <c r="C153" s="363"/>
      <c r="D153" s="350">
        <v>2010</v>
      </c>
      <c r="E153" s="419">
        <v>50</v>
      </c>
      <c r="F153" s="363"/>
      <c r="G153" s="350">
        <v>2010</v>
      </c>
      <c r="H153" s="8">
        <f t="shared" si="23"/>
        <v>50</v>
      </c>
      <c r="I153" s="363"/>
      <c r="J153" s="350">
        <v>2010</v>
      </c>
      <c r="K153" s="419">
        <v>50</v>
      </c>
      <c r="L153" s="363"/>
      <c r="M153" s="350">
        <v>2010</v>
      </c>
      <c r="N153" s="419">
        <v>50</v>
      </c>
      <c r="O153" s="363"/>
      <c r="P153" s="350">
        <v>2010</v>
      </c>
      <c r="Q153" s="419">
        <v>50</v>
      </c>
      <c r="R153" s="363"/>
      <c r="S153" s="350">
        <v>2010</v>
      </c>
      <c r="T153" s="419">
        <v>50</v>
      </c>
      <c r="U153" s="363"/>
      <c r="V153" s="350">
        <v>2010</v>
      </c>
      <c r="W153" s="49">
        <v>75</v>
      </c>
      <c r="X153" s="363"/>
      <c r="Y153" s="350">
        <v>2010</v>
      </c>
      <c r="Z153" s="419">
        <v>50</v>
      </c>
      <c r="AA153" s="363"/>
      <c r="AB153" s="350">
        <v>2010</v>
      </c>
      <c r="AC153" s="419">
        <v>33</v>
      </c>
      <c r="AD153" s="363"/>
      <c r="AE153" s="350">
        <v>2010</v>
      </c>
      <c r="AF153" s="419">
        <v>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50.666666666666664</v>
      </c>
      <c r="C154" s="363"/>
      <c r="D154" s="350">
        <v>2011</v>
      </c>
      <c r="E154" s="419">
        <v>50</v>
      </c>
      <c r="F154" s="363"/>
      <c r="G154" s="350">
        <v>2011</v>
      </c>
      <c r="H154" s="8">
        <f t="shared" si="23"/>
        <v>50</v>
      </c>
      <c r="I154" s="363"/>
      <c r="J154" s="350">
        <v>2011</v>
      </c>
      <c r="K154" s="419">
        <v>50</v>
      </c>
      <c r="L154" s="363"/>
      <c r="M154" s="350">
        <v>2011</v>
      </c>
      <c r="N154" s="419">
        <v>50</v>
      </c>
      <c r="O154" s="363"/>
      <c r="P154" s="350">
        <v>2011</v>
      </c>
      <c r="Q154" s="419">
        <v>50</v>
      </c>
      <c r="R154" s="363"/>
      <c r="S154" s="350">
        <v>2011</v>
      </c>
      <c r="T154" s="419">
        <v>50</v>
      </c>
      <c r="U154" s="363"/>
      <c r="V154" s="350">
        <v>2011</v>
      </c>
      <c r="W154" s="49">
        <v>75</v>
      </c>
      <c r="X154" s="363"/>
      <c r="Y154" s="350">
        <v>2011</v>
      </c>
      <c r="Z154" s="419">
        <v>50</v>
      </c>
      <c r="AA154" s="363"/>
      <c r="AB154" s="350">
        <v>2011</v>
      </c>
      <c r="AC154" s="419">
        <v>33</v>
      </c>
      <c r="AD154" s="363"/>
      <c r="AE154" s="350">
        <v>2011</v>
      </c>
      <c r="AF154" s="419">
        <v>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50.666666666666664</v>
      </c>
      <c r="C155" s="363"/>
      <c r="D155" s="350">
        <v>2012</v>
      </c>
      <c r="E155" s="419">
        <v>50</v>
      </c>
      <c r="F155" s="363"/>
      <c r="G155" s="350">
        <v>2012</v>
      </c>
      <c r="H155" s="8">
        <f t="shared" si="23"/>
        <v>50</v>
      </c>
      <c r="I155" s="363"/>
      <c r="J155" s="350">
        <v>2012</v>
      </c>
      <c r="K155" s="419">
        <v>50</v>
      </c>
      <c r="L155" s="363"/>
      <c r="M155" s="350">
        <v>2012</v>
      </c>
      <c r="N155" s="419">
        <v>50</v>
      </c>
      <c r="O155" s="363"/>
      <c r="P155" s="350">
        <v>2012</v>
      </c>
      <c r="Q155" s="419">
        <v>50</v>
      </c>
      <c r="R155" s="363"/>
      <c r="S155" s="350">
        <v>2012</v>
      </c>
      <c r="T155" s="419">
        <v>50</v>
      </c>
      <c r="U155" s="363"/>
      <c r="V155" s="350">
        <v>2012</v>
      </c>
      <c r="W155" s="49">
        <v>75</v>
      </c>
      <c r="X155" s="363"/>
      <c r="Y155" s="350">
        <v>2012</v>
      </c>
      <c r="Z155" s="419">
        <v>50</v>
      </c>
      <c r="AA155" s="363" t="s">
        <v>5442</v>
      </c>
      <c r="AB155" s="350">
        <v>2012</v>
      </c>
      <c r="AC155" s="419">
        <v>33</v>
      </c>
      <c r="AD155" s="363"/>
      <c r="AE155" s="350">
        <v>2012</v>
      </c>
      <c r="AF155" s="419">
        <v>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50.666666666666664</v>
      </c>
      <c r="C156" s="363"/>
      <c r="D156" s="350">
        <v>2013</v>
      </c>
      <c r="E156" s="419">
        <v>50</v>
      </c>
      <c r="F156" s="363"/>
      <c r="G156" s="350">
        <v>2013</v>
      </c>
      <c r="H156" s="8">
        <f t="shared" si="23"/>
        <v>50</v>
      </c>
      <c r="I156" s="363"/>
      <c r="J156" s="350">
        <v>2013</v>
      </c>
      <c r="K156" s="419">
        <v>50</v>
      </c>
      <c r="L156" s="363"/>
      <c r="M156" s="350">
        <v>2013</v>
      </c>
      <c r="N156" s="419">
        <v>50</v>
      </c>
      <c r="O156" s="363"/>
      <c r="P156" s="350">
        <v>2013</v>
      </c>
      <c r="Q156" s="419">
        <v>50</v>
      </c>
      <c r="R156" s="363"/>
      <c r="S156" s="350">
        <v>2013</v>
      </c>
      <c r="T156" s="419">
        <v>50</v>
      </c>
      <c r="U156" s="363"/>
      <c r="V156" s="350">
        <v>2013</v>
      </c>
      <c r="W156" s="49">
        <v>75</v>
      </c>
      <c r="X156" s="363"/>
      <c r="Y156" s="350">
        <v>2013</v>
      </c>
      <c r="Z156" s="419">
        <v>50</v>
      </c>
      <c r="AA156" s="363"/>
      <c r="AB156" s="350">
        <v>2013</v>
      </c>
      <c r="AC156" s="419">
        <v>33</v>
      </c>
      <c r="AD156" s="363"/>
      <c r="AE156" s="350">
        <v>2013</v>
      </c>
      <c r="AF156" s="419">
        <v>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50.666666666666664</v>
      </c>
      <c r="C157" s="80"/>
      <c r="D157" s="43">
        <v>2014</v>
      </c>
      <c r="E157" s="19">
        <v>50</v>
      </c>
      <c r="F157" s="10" t="s">
        <v>2975</v>
      </c>
      <c r="G157" s="43">
        <v>2014</v>
      </c>
      <c r="H157" s="8">
        <f t="shared" ref="H157:H162" si="25">AVERAGE(K157,N157,Q157,T157)</f>
        <v>50</v>
      </c>
      <c r="I157" s="19"/>
      <c r="J157" s="43">
        <v>2014</v>
      </c>
      <c r="K157" s="19">
        <v>50</v>
      </c>
      <c r="L157" s="10" t="s">
        <v>2976</v>
      </c>
      <c r="M157" s="43">
        <v>2014</v>
      </c>
      <c r="N157" s="19">
        <v>50</v>
      </c>
      <c r="O157" s="10" t="s">
        <v>2977</v>
      </c>
      <c r="P157" s="43">
        <v>2014</v>
      </c>
      <c r="Q157" s="19">
        <v>50</v>
      </c>
      <c r="R157" s="10" t="s">
        <v>2978</v>
      </c>
      <c r="S157" s="43">
        <v>2014</v>
      </c>
      <c r="T157" s="19">
        <v>50</v>
      </c>
      <c r="U157" s="10" t="s">
        <v>2979</v>
      </c>
      <c r="V157" s="43">
        <v>2014</v>
      </c>
      <c r="W157" s="49">
        <v>75</v>
      </c>
      <c r="X157" s="71" t="s">
        <v>4770</v>
      </c>
      <c r="Y157" s="350">
        <v>2014</v>
      </c>
      <c r="Z157" s="19">
        <v>50</v>
      </c>
      <c r="AA157" s="10" t="s">
        <v>2980</v>
      </c>
      <c r="AB157" s="350">
        <v>2014</v>
      </c>
      <c r="AC157" s="19">
        <v>33</v>
      </c>
      <c r="AD157" s="71" t="s">
        <v>4771</v>
      </c>
      <c r="AE157" s="350">
        <v>2014</v>
      </c>
      <c r="AF157" s="19">
        <v>0</v>
      </c>
      <c r="AG157" s="11"/>
    </row>
    <row r="158" spans="1:81" ht="24.75" customHeight="1">
      <c r="A158" s="43">
        <v>2015</v>
      </c>
      <c r="B158" s="2">
        <f t="shared" si="24"/>
        <v>50.666666666666664</v>
      </c>
      <c r="C158" s="80"/>
      <c r="D158" s="43">
        <v>2015</v>
      </c>
      <c r="E158" s="19">
        <v>50</v>
      </c>
      <c r="F158" s="10"/>
      <c r="G158" s="43">
        <v>2015</v>
      </c>
      <c r="H158" s="8">
        <f t="shared" si="25"/>
        <v>50</v>
      </c>
      <c r="I158" s="19"/>
      <c r="J158" s="43">
        <v>2015</v>
      </c>
      <c r="K158" s="19">
        <v>50</v>
      </c>
      <c r="L158" s="10"/>
      <c r="M158" s="43">
        <v>2015</v>
      </c>
      <c r="N158" s="19">
        <v>50</v>
      </c>
      <c r="O158" s="10"/>
      <c r="P158" s="43">
        <v>2015</v>
      </c>
      <c r="Q158" s="19">
        <v>50</v>
      </c>
      <c r="R158" s="10"/>
      <c r="S158" s="43">
        <v>2015</v>
      </c>
      <c r="T158" s="19">
        <v>50</v>
      </c>
      <c r="U158" s="10"/>
      <c r="V158" s="43">
        <v>2015</v>
      </c>
      <c r="W158" s="49">
        <v>75</v>
      </c>
      <c r="X158" s="10"/>
      <c r="Y158" s="350">
        <v>2015</v>
      </c>
      <c r="Z158" s="19">
        <v>50</v>
      </c>
      <c r="AA158" s="10"/>
      <c r="AB158" s="350">
        <v>2015</v>
      </c>
      <c r="AC158" s="19">
        <v>33</v>
      </c>
      <c r="AD158" s="10"/>
      <c r="AE158" s="350">
        <v>2015</v>
      </c>
      <c r="AF158" s="19">
        <v>0</v>
      </c>
      <c r="AG158" s="11"/>
    </row>
    <row r="159" spans="1:81" ht="24.75" customHeight="1">
      <c r="A159" s="43">
        <v>2016</v>
      </c>
      <c r="B159" s="2">
        <f t="shared" si="24"/>
        <v>50.666666666666664</v>
      </c>
      <c r="C159" s="80"/>
      <c r="D159" s="43">
        <v>2016</v>
      </c>
      <c r="E159" s="19">
        <v>50</v>
      </c>
      <c r="F159" s="10"/>
      <c r="G159" s="43">
        <v>2016</v>
      </c>
      <c r="H159" s="8">
        <f t="shared" si="25"/>
        <v>50</v>
      </c>
      <c r="I159" s="19"/>
      <c r="J159" s="43">
        <v>2016</v>
      </c>
      <c r="K159" s="19">
        <v>50</v>
      </c>
      <c r="L159" s="10"/>
      <c r="M159" s="43">
        <v>2016</v>
      </c>
      <c r="N159" s="19">
        <v>50</v>
      </c>
      <c r="O159" s="10"/>
      <c r="P159" s="43">
        <v>2016</v>
      </c>
      <c r="Q159" s="19">
        <v>50</v>
      </c>
      <c r="R159" s="10"/>
      <c r="S159" s="43">
        <v>2016</v>
      </c>
      <c r="T159" s="19">
        <v>50</v>
      </c>
      <c r="U159" s="10"/>
      <c r="V159" s="43">
        <v>2016</v>
      </c>
      <c r="W159" s="49">
        <v>75</v>
      </c>
      <c r="X159" s="10"/>
      <c r="Y159" s="350">
        <v>2016</v>
      </c>
      <c r="Z159" s="19">
        <v>50</v>
      </c>
      <c r="AA159" s="10"/>
      <c r="AB159" s="350">
        <v>2016</v>
      </c>
      <c r="AC159" s="19">
        <v>33</v>
      </c>
      <c r="AD159" s="10"/>
      <c r="AE159" s="350">
        <v>2016</v>
      </c>
      <c r="AF159" s="19">
        <v>0</v>
      </c>
      <c r="AG159" s="11"/>
    </row>
    <row r="160" spans="1:81" ht="24.75" customHeight="1">
      <c r="A160" s="43">
        <v>2017</v>
      </c>
      <c r="B160" s="2">
        <f t="shared" si="24"/>
        <v>50.666666666666664</v>
      </c>
      <c r="C160" s="80"/>
      <c r="D160" s="43">
        <v>2017</v>
      </c>
      <c r="E160" s="19">
        <v>50</v>
      </c>
      <c r="F160" s="10"/>
      <c r="G160" s="43">
        <v>2017</v>
      </c>
      <c r="H160" s="8">
        <f t="shared" si="25"/>
        <v>50</v>
      </c>
      <c r="I160" s="19"/>
      <c r="J160" s="43">
        <v>2017</v>
      </c>
      <c r="K160" s="19">
        <v>50</v>
      </c>
      <c r="L160" s="10"/>
      <c r="M160" s="43">
        <v>2017</v>
      </c>
      <c r="N160" s="19">
        <v>50</v>
      </c>
      <c r="O160" s="10"/>
      <c r="P160" s="43">
        <v>2017</v>
      </c>
      <c r="Q160" s="19">
        <v>50</v>
      </c>
      <c r="R160" s="10"/>
      <c r="S160" s="43">
        <v>2017</v>
      </c>
      <c r="T160" s="19">
        <v>50</v>
      </c>
      <c r="U160" s="10"/>
      <c r="V160" s="43">
        <v>2017</v>
      </c>
      <c r="W160" s="49">
        <v>75</v>
      </c>
      <c r="X160" s="10"/>
      <c r="Y160" s="350">
        <v>2017</v>
      </c>
      <c r="Z160" s="19">
        <v>50</v>
      </c>
      <c r="AA160" s="10"/>
      <c r="AB160" s="350">
        <v>2017</v>
      </c>
      <c r="AC160" s="19">
        <v>33</v>
      </c>
      <c r="AD160" s="10"/>
      <c r="AE160" s="350">
        <v>2017</v>
      </c>
      <c r="AF160" s="19">
        <v>0</v>
      </c>
      <c r="AG160" s="11"/>
    </row>
    <row r="161" spans="1:41" ht="24.75" customHeight="1">
      <c r="A161" s="43">
        <v>2018</v>
      </c>
      <c r="B161" s="2">
        <f t="shared" si="24"/>
        <v>50.666666666666664</v>
      </c>
      <c r="C161" s="80"/>
      <c r="D161" s="43">
        <v>2018</v>
      </c>
      <c r="E161" s="19">
        <v>50</v>
      </c>
      <c r="F161" s="10"/>
      <c r="G161" s="43">
        <v>2018</v>
      </c>
      <c r="H161" s="8">
        <f t="shared" si="25"/>
        <v>50</v>
      </c>
      <c r="I161" s="19"/>
      <c r="J161" s="43">
        <v>2018</v>
      </c>
      <c r="K161" s="19">
        <v>50</v>
      </c>
      <c r="L161" s="10"/>
      <c r="M161" s="43">
        <v>2018</v>
      </c>
      <c r="N161" s="19">
        <v>50</v>
      </c>
      <c r="O161" s="10"/>
      <c r="P161" s="43">
        <v>2018</v>
      </c>
      <c r="Q161" s="19">
        <v>50</v>
      </c>
      <c r="R161" s="10"/>
      <c r="S161" s="43">
        <v>2018</v>
      </c>
      <c r="T161" s="19">
        <v>50</v>
      </c>
      <c r="U161" s="10"/>
      <c r="V161" s="43">
        <v>2018</v>
      </c>
      <c r="W161" s="49">
        <v>75</v>
      </c>
      <c r="X161" s="10"/>
      <c r="Y161" s="350">
        <v>2018</v>
      </c>
      <c r="Z161" s="19">
        <v>50</v>
      </c>
      <c r="AA161" s="10"/>
      <c r="AB161" s="350">
        <v>2018</v>
      </c>
      <c r="AC161" s="19">
        <v>33</v>
      </c>
      <c r="AD161" s="10"/>
      <c r="AE161" s="350">
        <v>2018</v>
      </c>
      <c r="AF161" s="19">
        <v>0</v>
      </c>
      <c r="AG161" s="11"/>
    </row>
    <row r="162" spans="1:41" ht="24.75" customHeight="1">
      <c r="A162" s="43">
        <v>2019</v>
      </c>
      <c r="B162" s="2">
        <f t="shared" si="24"/>
        <v>50.666666666666664</v>
      </c>
      <c r="C162" s="80"/>
      <c r="D162" s="43">
        <v>2019</v>
      </c>
      <c r="E162" s="19">
        <v>50</v>
      </c>
      <c r="F162" s="10"/>
      <c r="G162" s="43">
        <v>2019</v>
      </c>
      <c r="H162" s="8">
        <f t="shared" si="25"/>
        <v>50</v>
      </c>
      <c r="I162" s="19"/>
      <c r="J162" s="43">
        <v>2019</v>
      </c>
      <c r="K162" s="19">
        <v>50</v>
      </c>
      <c r="L162" s="10"/>
      <c r="M162" s="43">
        <v>2019</v>
      </c>
      <c r="N162" s="19">
        <v>50</v>
      </c>
      <c r="O162" s="10"/>
      <c r="P162" s="43">
        <v>2019</v>
      </c>
      <c r="Q162" s="19">
        <v>50</v>
      </c>
      <c r="R162" s="10"/>
      <c r="S162" s="43">
        <v>2019</v>
      </c>
      <c r="T162" s="19">
        <v>50</v>
      </c>
      <c r="U162" s="10" t="s">
        <v>713</v>
      </c>
      <c r="V162" s="43">
        <v>2019</v>
      </c>
      <c r="W162" s="49">
        <v>75</v>
      </c>
      <c r="X162" s="10"/>
      <c r="Y162" s="350">
        <v>2019</v>
      </c>
      <c r="Z162" s="19">
        <v>50</v>
      </c>
      <c r="AA162" s="10"/>
      <c r="AB162" s="350">
        <v>2019</v>
      </c>
      <c r="AC162" s="19">
        <v>33</v>
      </c>
      <c r="AD162" s="10"/>
      <c r="AE162" s="350">
        <v>2019</v>
      </c>
      <c r="AF162" s="19">
        <v>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62.416666666666671</v>
      </c>
      <c r="C171" s="39"/>
      <c r="D171" s="43">
        <v>2014</v>
      </c>
      <c r="E171" s="8">
        <v>100</v>
      </c>
      <c r="F171" s="67" t="s">
        <v>2981</v>
      </c>
      <c r="G171" s="43">
        <v>2014</v>
      </c>
      <c r="H171" s="8">
        <v>50</v>
      </c>
      <c r="I171" s="11" t="s">
        <v>2982</v>
      </c>
      <c r="J171" s="43">
        <v>2014</v>
      </c>
      <c r="K171" s="8">
        <v>100</v>
      </c>
      <c r="L171" s="11" t="s">
        <v>2983</v>
      </c>
      <c r="M171" s="43">
        <v>2014</v>
      </c>
      <c r="N171" s="19">
        <v>50</v>
      </c>
      <c r="O171" s="11" t="s">
        <v>2982</v>
      </c>
      <c r="P171" s="43">
        <v>2014</v>
      </c>
      <c r="Q171" s="8">
        <v>100</v>
      </c>
      <c r="R171" s="11" t="s">
        <v>2984</v>
      </c>
      <c r="S171" s="43">
        <v>2014</v>
      </c>
      <c r="T171" s="19">
        <v>0</v>
      </c>
      <c r="U171" s="11" t="s">
        <v>2985</v>
      </c>
      <c r="V171" s="43">
        <v>2014</v>
      </c>
      <c r="W171" s="19">
        <v>33</v>
      </c>
      <c r="X171" s="11" t="s">
        <v>2986</v>
      </c>
      <c r="Y171" s="43">
        <v>2014</v>
      </c>
      <c r="Z171" s="19">
        <v>33</v>
      </c>
      <c r="AA171" s="11" t="s">
        <v>2987</v>
      </c>
      <c r="AB171" s="43">
        <v>2014</v>
      </c>
      <c r="AC171" s="19">
        <v>100</v>
      </c>
      <c r="AD171" s="11" t="s">
        <v>2988</v>
      </c>
      <c r="AE171" s="43">
        <v>2014</v>
      </c>
      <c r="AF171" s="19">
        <v>50</v>
      </c>
      <c r="AG171" s="67" t="s">
        <v>2989</v>
      </c>
      <c r="AH171" s="43">
        <v>2014</v>
      </c>
      <c r="AI171" s="19">
        <v>100</v>
      </c>
      <c r="AJ171" s="11" t="s">
        <v>2990</v>
      </c>
      <c r="AK171" s="43">
        <v>2014</v>
      </c>
      <c r="AL171" s="19">
        <v>50</v>
      </c>
      <c r="AM171" s="11" t="s">
        <v>2991</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56.166666666666671</v>
      </c>
      <c r="C176" s="80"/>
      <c r="D176" s="43">
        <v>2019</v>
      </c>
      <c r="E176" s="19">
        <v>100</v>
      </c>
      <c r="F176" s="11" t="s">
        <v>2981</v>
      </c>
      <c r="G176" s="43">
        <v>2019</v>
      </c>
      <c r="H176" s="19">
        <v>50</v>
      </c>
      <c r="I176" s="11" t="s">
        <v>2982</v>
      </c>
      <c r="J176" s="43">
        <v>2019</v>
      </c>
      <c r="K176" s="19">
        <v>100</v>
      </c>
      <c r="L176" s="11" t="s">
        <v>2983</v>
      </c>
      <c r="M176" s="43">
        <v>2019</v>
      </c>
      <c r="N176" s="19">
        <v>50</v>
      </c>
      <c r="O176" s="11" t="s">
        <v>2992</v>
      </c>
      <c r="P176" s="43">
        <v>2019</v>
      </c>
      <c r="Q176" s="19">
        <v>100</v>
      </c>
      <c r="R176" s="11" t="s">
        <v>2993</v>
      </c>
      <c r="S176" s="43">
        <v>2019</v>
      </c>
      <c r="T176" s="19">
        <v>0</v>
      </c>
      <c r="U176" s="11" t="s">
        <v>2994</v>
      </c>
      <c r="V176" s="43">
        <v>2019</v>
      </c>
      <c r="W176" s="19">
        <v>33</v>
      </c>
      <c r="X176" s="11" t="s">
        <v>1839</v>
      </c>
      <c r="Y176" s="43">
        <v>2019</v>
      </c>
      <c r="Z176" s="19">
        <v>33</v>
      </c>
      <c r="AA176" s="11" t="s">
        <v>2995</v>
      </c>
      <c r="AB176" s="43">
        <v>2019</v>
      </c>
      <c r="AC176" s="19">
        <v>50</v>
      </c>
      <c r="AD176" s="11" t="s">
        <v>2996</v>
      </c>
      <c r="AE176" s="43">
        <v>2019</v>
      </c>
      <c r="AF176" s="19">
        <v>50</v>
      </c>
      <c r="AG176" s="11" t="s">
        <v>2989</v>
      </c>
      <c r="AH176" s="43">
        <v>2019</v>
      </c>
      <c r="AI176" s="19">
        <v>100</v>
      </c>
      <c r="AJ176" s="11" t="s">
        <v>2990</v>
      </c>
      <c r="AK176" s="43">
        <v>2019</v>
      </c>
      <c r="AL176" s="19">
        <v>50</v>
      </c>
      <c r="AM176" s="11" t="s">
        <v>2991</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Z148:AA148"/>
    <mergeCell ref="AC148:AD148"/>
    <mergeCell ref="AF148:AG148"/>
    <mergeCell ref="T147:U147"/>
    <mergeCell ref="W147:X147"/>
    <mergeCell ref="Z147:AA147"/>
    <mergeCell ref="AC147:AD147"/>
    <mergeCell ref="AF147:AG147"/>
    <mergeCell ref="H146:I146"/>
    <mergeCell ref="K146:L146"/>
    <mergeCell ref="N146:O146"/>
    <mergeCell ref="Q146:R146"/>
    <mergeCell ref="T146:U146"/>
    <mergeCell ref="W148:X148"/>
    <mergeCell ref="AC146:AD146"/>
    <mergeCell ref="AF146:AG146"/>
    <mergeCell ref="W146:X146"/>
    <mergeCell ref="Z146:AA146"/>
    <mergeCell ref="B148:C148"/>
    <mergeCell ref="E148:F148"/>
    <mergeCell ref="H148:I148"/>
    <mergeCell ref="K148:L148"/>
    <mergeCell ref="N148:O148"/>
    <mergeCell ref="Q148:R148"/>
    <mergeCell ref="T148:U148"/>
    <mergeCell ref="H145:I145"/>
    <mergeCell ref="K144:L144"/>
    <mergeCell ref="N144:O144"/>
    <mergeCell ref="Q144:R144"/>
    <mergeCell ref="T144:U144"/>
    <mergeCell ref="B147:C147"/>
    <mergeCell ref="E147:F147"/>
    <mergeCell ref="H147:I147"/>
    <mergeCell ref="K147:L147"/>
    <mergeCell ref="N147:O147"/>
    <mergeCell ref="Q147:R147"/>
    <mergeCell ref="B146:C146"/>
    <mergeCell ref="E146:F146"/>
    <mergeCell ref="K145:L145"/>
    <mergeCell ref="N145:O145"/>
    <mergeCell ref="Q145:R145"/>
    <mergeCell ref="W127:X127"/>
    <mergeCell ref="Z127:AA127"/>
    <mergeCell ref="W145:X145"/>
    <mergeCell ref="Z145:AA145"/>
    <mergeCell ref="AC145:AD145"/>
    <mergeCell ref="AF145:AG145"/>
    <mergeCell ref="B143:AG143"/>
    <mergeCell ref="B144:C144"/>
    <mergeCell ref="E144:F144"/>
    <mergeCell ref="H144:I144"/>
    <mergeCell ref="B127:C127"/>
    <mergeCell ref="E127:F127"/>
    <mergeCell ref="H127:I127"/>
    <mergeCell ref="K127:L127"/>
    <mergeCell ref="N127:O127"/>
    <mergeCell ref="Q127:R127"/>
    <mergeCell ref="T127:U127"/>
    <mergeCell ref="T145:U145"/>
    <mergeCell ref="AC144:AD144"/>
    <mergeCell ref="AF144:AG144"/>
    <mergeCell ref="W144:X144"/>
    <mergeCell ref="Z144:AA144"/>
    <mergeCell ref="B126:C126"/>
    <mergeCell ref="E126:F126"/>
    <mergeCell ref="H126:I126"/>
    <mergeCell ref="K126:L126"/>
    <mergeCell ref="N126:O126"/>
    <mergeCell ref="Q126:R126"/>
    <mergeCell ref="T126:U126"/>
    <mergeCell ref="W126:X126"/>
    <mergeCell ref="Z126:AA126"/>
    <mergeCell ref="H124:I124"/>
    <mergeCell ref="K124:L124"/>
    <mergeCell ref="N124:O124"/>
    <mergeCell ref="Q124:R124"/>
    <mergeCell ref="T124:U124"/>
    <mergeCell ref="W124:X124"/>
    <mergeCell ref="Z124:AA124"/>
    <mergeCell ref="B125:C125"/>
    <mergeCell ref="E125:F125"/>
    <mergeCell ref="H125:I125"/>
    <mergeCell ref="K125:L125"/>
    <mergeCell ref="N125:O125"/>
    <mergeCell ref="Q125:R125"/>
    <mergeCell ref="T125:U125"/>
    <mergeCell ref="W125:X125"/>
    <mergeCell ref="Z125:AA125"/>
    <mergeCell ref="B122:AA122"/>
    <mergeCell ref="B123:C123"/>
    <mergeCell ref="E123:F123"/>
    <mergeCell ref="H123:I123"/>
    <mergeCell ref="K123:L123"/>
    <mergeCell ref="N123:O123"/>
    <mergeCell ref="Q123:R123"/>
    <mergeCell ref="T123:U123"/>
    <mergeCell ref="W123:X123"/>
    <mergeCell ref="Z123:AA123"/>
    <mergeCell ref="B105:C105"/>
    <mergeCell ref="E105:F105"/>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03:I103"/>
    <mergeCell ref="K103:L103"/>
    <mergeCell ref="N103:O103"/>
    <mergeCell ref="Q103:R103"/>
    <mergeCell ref="T103:U103"/>
    <mergeCell ref="W103:X103"/>
    <mergeCell ref="H104:I104"/>
    <mergeCell ref="K104:L104"/>
    <mergeCell ref="N104:O104"/>
    <mergeCell ref="Q104:R104"/>
    <mergeCell ref="T104:U104"/>
    <mergeCell ref="W104:X104"/>
    <mergeCell ref="B101:X101"/>
    <mergeCell ref="B102:C102"/>
    <mergeCell ref="E102:F102"/>
    <mergeCell ref="H102:I102"/>
    <mergeCell ref="K102:L102"/>
    <mergeCell ref="N102:O102"/>
    <mergeCell ref="Q102:R102"/>
    <mergeCell ref="T102:U102"/>
    <mergeCell ref="W102:X102"/>
    <mergeCell ref="B84:C84"/>
    <mergeCell ref="E84:F84"/>
    <mergeCell ref="H84:I84"/>
    <mergeCell ref="K84:L84"/>
    <mergeCell ref="N84:O84"/>
    <mergeCell ref="Q84:R84"/>
    <mergeCell ref="B85:C85"/>
    <mergeCell ref="E85:F85"/>
    <mergeCell ref="H85:I85"/>
    <mergeCell ref="K85:L85"/>
    <mergeCell ref="N85:O85"/>
    <mergeCell ref="Q85:R85"/>
    <mergeCell ref="B83:C83"/>
    <mergeCell ref="E83:F83"/>
    <mergeCell ref="H83:I83"/>
    <mergeCell ref="K83:L83"/>
    <mergeCell ref="N83:O83"/>
    <mergeCell ref="Q83:R83"/>
    <mergeCell ref="W64:X64"/>
    <mergeCell ref="Z64:AA64"/>
    <mergeCell ref="Q82:R82"/>
    <mergeCell ref="H82:I82"/>
    <mergeCell ref="T64:U64"/>
    <mergeCell ref="K82:L82"/>
    <mergeCell ref="N82:O82"/>
    <mergeCell ref="E82:F82"/>
    <mergeCell ref="B82:C82"/>
    <mergeCell ref="AI64:AJ64"/>
    <mergeCell ref="AL64:AM64"/>
    <mergeCell ref="B80:R80"/>
    <mergeCell ref="B81:C81"/>
    <mergeCell ref="E81:F81"/>
    <mergeCell ref="H81:I81"/>
    <mergeCell ref="K81:L81"/>
    <mergeCell ref="N81:O81"/>
    <mergeCell ref="Q81:R81"/>
    <mergeCell ref="B64:C64"/>
    <mergeCell ref="E64:F64"/>
    <mergeCell ref="AF64:AG64"/>
    <mergeCell ref="H64:I64"/>
    <mergeCell ref="K64:L64"/>
    <mergeCell ref="N64:O64"/>
    <mergeCell ref="Q64:R64"/>
    <mergeCell ref="AC64:AD64"/>
    <mergeCell ref="AC61:AD61"/>
    <mergeCell ref="AI61:AJ61"/>
    <mergeCell ref="AL61:AM61"/>
    <mergeCell ref="AL62:AM62"/>
    <mergeCell ref="AF62:AG62"/>
    <mergeCell ref="AI62:AJ62"/>
    <mergeCell ref="N60:O60"/>
    <mergeCell ref="AC60:AD60"/>
    <mergeCell ref="AF63:AG63"/>
    <mergeCell ref="AI63:AJ63"/>
    <mergeCell ref="W63:X63"/>
    <mergeCell ref="Z63:AA63"/>
    <mergeCell ref="W62:X62"/>
    <mergeCell ref="Z62:AA62"/>
    <mergeCell ref="AC62:AD62"/>
    <mergeCell ref="AL63:AM63"/>
    <mergeCell ref="AC63:AD63"/>
    <mergeCell ref="K63:L63"/>
    <mergeCell ref="N63:O63"/>
    <mergeCell ref="Q63:R63"/>
    <mergeCell ref="T63:U63"/>
    <mergeCell ref="AR43:AS43"/>
    <mergeCell ref="AU43:AV43"/>
    <mergeCell ref="B43:C43"/>
    <mergeCell ref="E43:F43"/>
    <mergeCell ref="H43:I43"/>
    <mergeCell ref="K43:L43"/>
    <mergeCell ref="N43:O43"/>
    <mergeCell ref="Q60:R60"/>
    <mergeCell ref="T60:U60"/>
    <mergeCell ref="W60:X60"/>
    <mergeCell ref="Z60:AA60"/>
    <mergeCell ref="AI60:AJ60"/>
    <mergeCell ref="AL60:AM60"/>
    <mergeCell ref="H61:I61"/>
    <mergeCell ref="K61:L61"/>
    <mergeCell ref="N61:O61"/>
    <mergeCell ref="Q61:R61"/>
    <mergeCell ref="T61:U61"/>
    <mergeCell ref="W61:X61"/>
    <mergeCell ref="T62:U62"/>
    <mergeCell ref="AX43:AY43"/>
    <mergeCell ref="Q43:R43"/>
    <mergeCell ref="T43:U43"/>
    <mergeCell ref="W43:X43"/>
    <mergeCell ref="Z43:AA43"/>
    <mergeCell ref="AC43:AD43"/>
    <mergeCell ref="B104:C104"/>
    <mergeCell ref="E104:F104"/>
    <mergeCell ref="AI43:AJ43"/>
    <mergeCell ref="AF60:AG60"/>
    <mergeCell ref="B62:C62"/>
    <mergeCell ref="E62:F62"/>
    <mergeCell ref="H62:I62"/>
    <mergeCell ref="K62:L62"/>
    <mergeCell ref="N62:O62"/>
    <mergeCell ref="Q62:R62"/>
    <mergeCell ref="AF43:AG43"/>
    <mergeCell ref="B60:C60"/>
    <mergeCell ref="E60:F60"/>
    <mergeCell ref="H60:I60"/>
    <mergeCell ref="K60:L60"/>
    <mergeCell ref="B63:C63"/>
    <mergeCell ref="E63:F63"/>
    <mergeCell ref="H63:I63"/>
    <mergeCell ref="B42:C42"/>
    <mergeCell ref="E42:F42"/>
    <mergeCell ref="H42:I42"/>
    <mergeCell ref="K42:L42"/>
    <mergeCell ref="N42:O42"/>
    <mergeCell ref="Q42:R42"/>
    <mergeCell ref="T42:U42"/>
    <mergeCell ref="AL43:AM43"/>
    <mergeCell ref="AO43:AP43"/>
    <mergeCell ref="T40:U40"/>
    <mergeCell ref="W40:X40"/>
    <mergeCell ref="Z40:AA40"/>
    <mergeCell ref="AL42:AM42"/>
    <mergeCell ref="AO42:AP42"/>
    <mergeCell ref="AR42:AS42"/>
    <mergeCell ref="AU42:AV42"/>
    <mergeCell ref="AX42:AY42"/>
    <mergeCell ref="AF42:AG42"/>
    <mergeCell ref="AI42:AJ42"/>
    <mergeCell ref="T41:U41"/>
    <mergeCell ref="W41:X41"/>
    <mergeCell ref="Z41:AA41"/>
    <mergeCell ref="AC41:AD41"/>
    <mergeCell ref="AF41:AG41"/>
    <mergeCell ref="AI41:AJ41"/>
    <mergeCell ref="AL41:AM41"/>
    <mergeCell ref="AO41:AP41"/>
    <mergeCell ref="AR41:AS41"/>
    <mergeCell ref="AU41:AV41"/>
    <mergeCell ref="AX41:AY41"/>
    <mergeCell ref="W42:X42"/>
    <mergeCell ref="Z42:AA42"/>
    <mergeCell ref="AC42:AD42"/>
    <mergeCell ref="B41:C41"/>
    <mergeCell ref="E41:F41"/>
    <mergeCell ref="H41:I41"/>
    <mergeCell ref="K41:L41"/>
    <mergeCell ref="N41:O41"/>
    <mergeCell ref="H40:I40"/>
    <mergeCell ref="K40:L40"/>
    <mergeCell ref="N40:O40"/>
    <mergeCell ref="Q40:R40"/>
    <mergeCell ref="Q41:R41"/>
    <mergeCell ref="AR39:AS39"/>
    <mergeCell ref="AU39:AV39"/>
    <mergeCell ref="AX39:AY39"/>
    <mergeCell ref="AC40:AD40"/>
    <mergeCell ref="AF40:AG40"/>
    <mergeCell ref="AI40:AJ40"/>
    <mergeCell ref="AL40:AM40"/>
    <mergeCell ref="AO40:AP40"/>
    <mergeCell ref="AC39:AD39"/>
    <mergeCell ref="AF39:AG39"/>
    <mergeCell ref="AI39:AJ39"/>
    <mergeCell ref="AR40:AS40"/>
    <mergeCell ref="AU40:AV40"/>
    <mergeCell ref="AX40:AY40"/>
    <mergeCell ref="B22:C22"/>
    <mergeCell ref="E22:F22"/>
    <mergeCell ref="H22:I22"/>
    <mergeCell ref="K22:L22"/>
    <mergeCell ref="N22:O22"/>
    <mergeCell ref="Q22:R22"/>
    <mergeCell ref="T22:U22"/>
    <mergeCell ref="AL39:AM39"/>
    <mergeCell ref="AO39:AP39"/>
    <mergeCell ref="B39:C39"/>
    <mergeCell ref="E39:F39"/>
    <mergeCell ref="H39:I39"/>
    <mergeCell ref="K39:L39"/>
    <mergeCell ref="N39:O39"/>
    <mergeCell ref="Q39:R39"/>
    <mergeCell ref="T39:U39"/>
    <mergeCell ref="W39:X39"/>
    <mergeCell ref="Z39:AA39"/>
    <mergeCell ref="H21:I21"/>
    <mergeCell ref="K21:L21"/>
    <mergeCell ref="N21:O21"/>
    <mergeCell ref="Q21:R21"/>
    <mergeCell ref="T21:U21"/>
    <mergeCell ref="W21:X21"/>
    <mergeCell ref="Z21:AA21"/>
    <mergeCell ref="AC21:AD21"/>
    <mergeCell ref="W22:X22"/>
    <mergeCell ref="Z22:AA22"/>
    <mergeCell ref="AC22:AD22"/>
    <mergeCell ref="B61:C61"/>
    <mergeCell ref="E61:F61"/>
    <mergeCell ref="Z61:AA61"/>
    <mergeCell ref="AF61:AG61"/>
    <mergeCell ref="A1:D1"/>
    <mergeCell ref="B17:AD17"/>
    <mergeCell ref="B38:AY38"/>
    <mergeCell ref="B59:AM59"/>
    <mergeCell ref="B18:C18"/>
    <mergeCell ref="E18:F18"/>
    <mergeCell ref="H18:I18"/>
    <mergeCell ref="K18:L18"/>
    <mergeCell ref="N18:O18"/>
    <mergeCell ref="Q18:R18"/>
    <mergeCell ref="T18:U18"/>
    <mergeCell ref="W18:X18"/>
    <mergeCell ref="Z18:AA18"/>
    <mergeCell ref="AC18:AD18"/>
    <mergeCell ref="E19:F19"/>
    <mergeCell ref="H19:I19"/>
    <mergeCell ref="K19:L19"/>
    <mergeCell ref="AC20:AD20"/>
    <mergeCell ref="B21:C21"/>
    <mergeCell ref="E21:F21"/>
    <mergeCell ref="B103:C103"/>
    <mergeCell ref="E103:F103"/>
    <mergeCell ref="B124:C124"/>
    <mergeCell ref="E124:F124"/>
    <mergeCell ref="B145:C145"/>
    <mergeCell ref="E145:F145"/>
    <mergeCell ref="AC19:AD19"/>
    <mergeCell ref="B40:C40"/>
    <mergeCell ref="E40:F40"/>
    <mergeCell ref="B19:C19"/>
    <mergeCell ref="N19:O19"/>
    <mergeCell ref="Q19:R19"/>
    <mergeCell ref="T19:U19"/>
    <mergeCell ref="W19:X19"/>
    <mergeCell ref="Z19:AA19"/>
    <mergeCell ref="B20:C20"/>
    <mergeCell ref="E20:F20"/>
    <mergeCell ref="H20:I20"/>
    <mergeCell ref="K20:L20"/>
    <mergeCell ref="N20:O20"/>
    <mergeCell ref="Q20:R20"/>
    <mergeCell ref="T20:U20"/>
    <mergeCell ref="W20:X20"/>
    <mergeCell ref="Z20:AA20"/>
  </mergeCells>
  <pageMargins left="0.70866141732283472" right="0.70866141732283472" top="0.74803149606299213" bottom="0.74803149606299213" header="0.31496062992125984" footer="0.31496062992125984"/>
  <pageSetup paperSize="9" scale="5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3"/>
  <dimension ref="A1:CC176"/>
  <sheetViews>
    <sheetView topLeftCell="R144" zoomScale="110" zoomScaleNormal="110" workbookViewId="0">
      <selection activeCell="AA173" sqref="AA173"/>
    </sheetView>
  </sheetViews>
  <sheetFormatPr defaultColWidth="8.855468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855468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40.24074074074074</v>
      </c>
    </row>
    <row r="4" spans="1:4" ht="24.75" customHeight="1">
      <c r="A4" s="347">
        <v>2008</v>
      </c>
      <c r="B4" s="229"/>
      <c r="C4" s="229"/>
      <c r="D4" s="229">
        <f t="shared" si="0"/>
        <v>40.24074074074074</v>
      </c>
    </row>
    <row r="5" spans="1:4" ht="24.75" customHeight="1">
      <c r="A5" s="347">
        <v>2009</v>
      </c>
      <c r="B5" s="229"/>
      <c r="C5" s="229"/>
      <c r="D5" s="229">
        <f t="shared" si="0"/>
        <v>42.791666666666664</v>
      </c>
    </row>
    <row r="6" spans="1:4" ht="24.75" customHeight="1">
      <c r="A6" s="347">
        <v>2010</v>
      </c>
      <c r="B6" s="229"/>
      <c r="C6" s="229">
        <f t="shared" ref="C6:C9" si="1">AVERAGE(B27,B48,B69,B90,B111,B132,B153)</f>
        <v>47.25</v>
      </c>
      <c r="D6" s="229">
        <f t="shared" si="0"/>
        <v>43.625</v>
      </c>
    </row>
    <row r="7" spans="1:4" ht="24.75" customHeight="1">
      <c r="A7" s="347">
        <v>2011</v>
      </c>
      <c r="B7" s="229"/>
      <c r="C7" s="229">
        <f t="shared" si="1"/>
        <v>47.25</v>
      </c>
      <c r="D7" s="229">
        <f t="shared" si="0"/>
        <v>43.625</v>
      </c>
    </row>
    <row r="8" spans="1:4" ht="24.75" customHeight="1">
      <c r="A8" s="347">
        <v>2012</v>
      </c>
      <c r="B8" s="229"/>
      <c r="C8" s="229">
        <f t="shared" si="1"/>
        <v>47.25</v>
      </c>
      <c r="D8" s="229">
        <f t="shared" si="0"/>
        <v>43.625</v>
      </c>
    </row>
    <row r="9" spans="1:4" ht="24.75" customHeight="1">
      <c r="A9" s="347">
        <v>2013</v>
      </c>
      <c r="B9" s="229"/>
      <c r="C9" s="229">
        <f t="shared" si="1"/>
        <v>47.25</v>
      </c>
      <c r="D9" s="229">
        <f t="shared" si="0"/>
        <v>43.625</v>
      </c>
    </row>
    <row r="10" spans="1:4" ht="24.75" customHeight="1">
      <c r="A10" s="38">
        <v>2014</v>
      </c>
      <c r="B10" s="229">
        <f>AVERAGE(B31,B52,B73,B94,B115,B136,B157,B171)</f>
        <v>44.729166666666664</v>
      </c>
      <c r="C10" s="229">
        <f t="shared" ref="C10:C15" si="2">AVERAGE(B31,B52,B73,B94,B115,B136,B157)</f>
        <v>47.25</v>
      </c>
      <c r="D10" s="229">
        <f t="shared" ref="D10:D15" si="3">AVERAGE(B31,B52,B94,B115,B136,B157)</f>
        <v>43.625</v>
      </c>
    </row>
    <row r="11" spans="1:4" ht="24.75" customHeight="1">
      <c r="A11" s="38">
        <v>2015</v>
      </c>
      <c r="B11" s="229"/>
      <c r="C11" s="229">
        <f t="shared" si="2"/>
        <v>47.25</v>
      </c>
      <c r="D11" s="229">
        <f t="shared" si="3"/>
        <v>43.625</v>
      </c>
    </row>
    <row r="12" spans="1:4" ht="24.75" customHeight="1">
      <c r="A12" s="38">
        <v>2016</v>
      </c>
      <c r="B12" s="229"/>
      <c r="C12" s="229">
        <f t="shared" si="2"/>
        <v>48.837301587301589</v>
      </c>
      <c r="D12" s="229">
        <f t="shared" si="3"/>
        <v>45.476851851851855</v>
      </c>
    </row>
    <row r="13" spans="1:4" ht="24.75" customHeight="1">
      <c r="A13" s="38">
        <v>2017</v>
      </c>
      <c r="B13" s="229"/>
      <c r="C13" s="229">
        <f t="shared" si="2"/>
        <v>52.408730158730165</v>
      </c>
      <c r="D13" s="229">
        <f t="shared" si="3"/>
        <v>49.643518518518526</v>
      </c>
    </row>
    <row r="14" spans="1:4" ht="24.75" customHeight="1">
      <c r="A14" s="38">
        <v>2018</v>
      </c>
      <c r="B14" s="229"/>
      <c r="C14" s="229">
        <f t="shared" si="2"/>
        <v>52.408730158730165</v>
      </c>
      <c r="D14" s="229">
        <f t="shared" si="3"/>
        <v>49.643518518518526</v>
      </c>
    </row>
    <row r="15" spans="1:4" ht="24.75" customHeight="1">
      <c r="A15" s="38">
        <v>2019</v>
      </c>
      <c r="B15" s="229">
        <f>AVERAGE(B36,B57,B78,B99,B120,B141,B162,B176)</f>
        <v>50.197916666666671</v>
      </c>
      <c r="C15" s="229">
        <f t="shared" si="2"/>
        <v>53.202380952380956</v>
      </c>
      <c r="D15" s="229">
        <f t="shared" si="3"/>
        <v>50.56944444444445</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4427</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57.444444444444443</v>
      </c>
      <c r="C24" s="363"/>
      <c r="D24" s="350">
        <v>2007</v>
      </c>
      <c r="E24" s="419">
        <v>50</v>
      </c>
      <c r="F24" s="363"/>
      <c r="G24" s="350">
        <v>2007</v>
      </c>
      <c r="H24" s="419">
        <v>0</v>
      </c>
      <c r="I24" s="363"/>
      <c r="J24" s="350">
        <v>2007</v>
      </c>
      <c r="K24" s="419">
        <v>50</v>
      </c>
      <c r="L24" s="363" t="s">
        <v>5138</v>
      </c>
      <c r="M24" s="350">
        <v>2007</v>
      </c>
      <c r="N24" s="419">
        <v>100</v>
      </c>
      <c r="O24" s="363" t="s">
        <v>5139</v>
      </c>
      <c r="P24" s="350">
        <v>2007</v>
      </c>
      <c r="Q24" s="419">
        <v>67</v>
      </c>
      <c r="R24" s="363"/>
      <c r="S24" s="350">
        <v>2007</v>
      </c>
      <c r="T24" s="34">
        <v>100</v>
      </c>
      <c r="U24" s="363" t="s">
        <v>5140</v>
      </c>
      <c r="V24" s="350">
        <v>2007</v>
      </c>
      <c r="W24" s="363">
        <v>0</v>
      </c>
      <c r="X24" s="363"/>
      <c r="Y24" s="350">
        <v>2007</v>
      </c>
      <c r="Z24" s="419">
        <v>50</v>
      </c>
      <c r="AA24" s="363"/>
      <c r="AB24" s="350">
        <v>2007</v>
      </c>
      <c r="AC24" s="419">
        <v>100</v>
      </c>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57.444444444444443</v>
      </c>
      <c r="C25" s="363"/>
      <c r="D25" s="350">
        <v>2008</v>
      </c>
      <c r="E25" s="419">
        <v>50</v>
      </c>
      <c r="F25" s="363"/>
      <c r="G25" s="350">
        <v>2008</v>
      </c>
      <c r="H25" s="419">
        <v>0</v>
      </c>
      <c r="I25" s="363"/>
      <c r="J25" s="350">
        <v>2008</v>
      </c>
      <c r="K25" s="419">
        <v>50</v>
      </c>
      <c r="L25" s="363"/>
      <c r="M25" s="350">
        <v>2008</v>
      </c>
      <c r="N25" s="419">
        <v>100</v>
      </c>
      <c r="O25" s="363"/>
      <c r="P25" s="350">
        <v>2008</v>
      </c>
      <c r="Q25" s="419">
        <v>67</v>
      </c>
      <c r="R25" s="363"/>
      <c r="S25" s="350">
        <v>2008</v>
      </c>
      <c r="T25" s="34">
        <v>100</v>
      </c>
      <c r="U25" s="363"/>
      <c r="V25" s="350">
        <v>2008</v>
      </c>
      <c r="W25" s="363">
        <v>0</v>
      </c>
      <c r="X25" s="363"/>
      <c r="Y25" s="350">
        <v>2008</v>
      </c>
      <c r="Z25" s="419">
        <v>50</v>
      </c>
      <c r="AA25" s="363"/>
      <c r="AB25" s="350">
        <v>2008</v>
      </c>
      <c r="AC25" s="419">
        <v>100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63</v>
      </c>
      <c r="C26" s="363"/>
      <c r="D26" s="350">
        <v>2009</v>
      </c>
      <c r="E26" s="419">
        <v>50</v>
      </c>
      <c r="F26" s="363"/>
      <c r="G26" s="350">
        <v>2009</v>
      </c>
      <c r="H26" s="419">
        <v>0</v>
      </c>
      <c r="I26" s="363"/>
      <c r="J26" s="350">
        <v>2009</v>
      </c>
      <c r="K26" s="419">
        <v>50</v>
      </c>
      <c r="L26" s="363"/>
      <c r="M26" s="350">
        <v>2009</v>
      </c>
      <c r="N26" s="419">
        <v>100</v>
      </c>
      <c r="O26" s="363"/>
      <c r="P26" s="350">
        <v>2009</v>
      </c>
      <c r="Q26" s="419">
        <v>67</v>
      </c>
      <c r="R26" s="363"/>
      <c r="S26" s="350">
        <v>2009</v>
      </c>
      <c r="T26" s="34">
        <v>100</v>
      </c>
      <c r="U26" s="363"/>
      <c r="V26" s="350">
        <v>2009</v>
      </c>
      <c r="W26" s="363">
        <v>50</v>
      </c>
      <c r="X26" s="363" t="s">
        <v>5141</v>
      </c>
      <c r="Y26" s="350">
        <v>2009</v>
      </c>
      <c r="Z26" s="419">
        <v>50</v>
      </c>
      <c r="AA26" s="363"/>
      <c r="AB26" s="350">
        <v>2009</v>
      </c>
      <c r="AC26" s="419">
        <v>100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63</v>
      </c>
      <c r="C27" s="363"/>
      <c r="D27" s="350">
        <v>2010</v>
      </c>
      <c r="E27" s="419">
        <v>50</v>
      </c>
      <c r="F27" s="363"/>
      <c r="G27" s="350">
        <v>2010</v>
      </c>
      <c r="H27" s="419">
        <v>0</v>
      </c>
      <c r="I27" s="363"/>
      <c r="J27" s="350">
        <v>2010</v>
      </c>
      <c r="K27" s="419">
        <v>50</v>
      </c>
      <c r="L27" s="363"/>
      <c r="M27" s="350">
        <v>2010</v>
      </c>
      <c r="N27" s="419">
        <v>100</v>
      </c>
      <c r="O27" s="363"/>
      <c r="P27" s="350">
        <v>2010</v>
      </c>
      <c r="Q27" s="419">
        <v>67</v>
      </c>
      <c r="R27" s="363"/>
      <c r="S27" s="350">
        <v>2010</v>
      </c>
      <c r="T27" s="34">
        <v>100</v>
      </c>
      <c r="U27" s="363"/>
      <c r="V27" s="350">
        <v>2010</v>
      </c>
      <c r="W27" s="420">
        <v>50</v>
      </c>
      <c r="X27" s="363"/>
      <c r="Y27" s="350">
        <v>2010</v>
      </c>
      <c r="Z27" s="419">
        <v>50</v>
      </c>
      <c r="AA27" s="363"/>
      <c r="AB27" s="350">
        <v>2010</v>
      </c>
      <c r="AC27" s="419">
        <v>100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63</v>
      </c>
      <c r="C28" s="363"/>
      <c r="D28" s="350">
        <v>2011</v>
      </c>
      <c r="E28" s="419">
        <v>50</v>
      </c>
      <c r="F28" s="363"/>
      <c r="G28" s="350">
        <v>2011</v>
      </c>
      <c r="H28" s="419">
        <v>0</v>
      </c>
      <c r="I28" s="363"/>
      <c r="J28" s="350">
        <v>2011</v>
      </c>
      <c r="K28" s="419">
        <v>50</v>
      </c>
      <c r="L28" s="363"/>
      <c r="M28" s="350">
        <v>2011</v>
      </c>
      <c r="N28" s="419">
        <v>100</v>
      </c>
      <c r="O28" s="363"/>
      <c r="P28" s="350">
        <v>2011</v>
      </c>
      <c r="Q28" s="419">
        <v>67</v>
      </c>
      <c r="R28" s="363"/>
      <c r="S28" s="350">
        <v>2011</v>
      </c>
      <c r="T28" s="34">
        <v>100</v>
      </c>
      <c r="U28" s="363"/>
      <c r="V28" s="350">
        <v>2011</v>
      </c>
      <c r="W28" s="420">
        <v>50</v>
      </c>
      <c r="X28" s="363"/>
      <c r="Y28" s="350">
        <v>2011</v>
      </c>
      <c r="Z28" s="419">
        <v>50</v>
      </c>
      <c r="AA28" s="363"/>
      <c r="AB28" s="350">
        <v>2011</v>
      </c>
      <c r="AC28" s="419">
        <v>100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63</v>
      </c>
      <c r="C29" s="363"/>
      <c r="D29" s="350">
        <v>2012</v>
      </c>
      <c r="E29" s="419">
        <v>50</v>
      </c>
      <c r="F29" s="363"/>
      <c r="G29" s="350">
        <v>2012</v>
      </c>
      <c r="H29" s="419">
        <v>0</v>
      </c>
      <c r="I29" s="363"/>
      <c r="J29" s="350">
        <v>2012</v>
      </c>
      <c r="K29" s="419">
        <v>50</v>
      </c>
      <c r="L29" s="363"/>
      <c r="M29" s="350">
        <v>2012</v>
      </c>
      <c r="N29" s="419">
        <v>100</v>
      </c>
      <c r="O29" s="363"/>
      <c r="P29" s="350">
        <v>2012</v>
      </c>
      <c r="Q29" s="419">
        <v>67</v>
      </c>
      <c r="R29" s="363"/>
      <c r="S29" s="350">
        <v>2012</v>
      </c>
      <c r="T29" s="34">
        <v>100</v>
      </c>
      <c r="U29" s="363"/>
      <c r="V29" s="350">
        <v>2012</v>
      </c>
      <c r="W29" s="420">
        <v>50</v>
      </c>
      <c r="X29" s="363"/>
      <c r="Y29" s="350">
        <v>2012</v>
      </c>
      <c r="Z29" s="419">
        <v>50</v>
      </c>
      <c r="AA29" s="363"/>
      <c r="AB29" s="350">
        <v>2012</v>
      </c>
      <c r="AC29" s="419">
        <v>100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63</v>
      </c>
      <c r="C30" s="363"/>
      <c r="D30" s="350">
        <v>2013</v>
      </c>
      <c r="E30" s="419">
        <v>50</v>
      </c>
      <c r="F30" s="363"/>
      <c r="G30" s="350">
        <v>2013</v>
      </c>
      <c r="H30" s="419">
        <v>0</v>
      </c>
      <c r="I30" s="363"/>
      <c r="J30" s="350">
        <v>2013</v>
      </c>
      <c r="K30" s="419">
        <v>50</v>
      </c>
      <c r="L30" s="363"/>
      <c r="M30" s="350">
        <v>2013</v>
      </c>
      <c r="N30" s="419">
        <v>100</v>
      </c>
      <c r="O30" s="363"/>
      <c r="P30" s="350">
        <v>2013</v>
      </c>
      <c r="Q30" s="419">
        <v>67</v>
      </c>
      <c r="R30" s="363"/>
      <c r="S30" s="350">
        <v>2013</v>
      </c>
      <c r="T30" s="34">
        <v>100</v>
      </c>
      <c r="U30" s="363"/>
      <c r="V30" s="350">
        <v>2013</v>
      </c>
      <c r="W30" s="420">
        <v>50</v>
      </c>
      <c r="X30" s="363"/>
      <c r="Y30" s="350">
        <v>2013</v>
      </c>
      <c r="Z30" s="419">
        <v>50</v>
      </c>
      <c r="AA30" s="363"/>
      <c r="AB30" s="350">
        <v>2013</v>
      </c>
      <c r="AC30" s="419">
        <v>100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63</v>
      </c>
      <c r="C31" s="39"/>
      <c r="D31" s="43">
        <v>2014</v>
      </c>
      <c r="E31" s="19">
        <v>50</v>
      </c>
      <c r="F31" s="10" t="s">
        <v>2148</v>
      </c>
      <c r="G31" s="43">
        <v>2014</v>
      </c>
      <c r="H31" s="19">
        <v>0</v>
      </c>
      <c r="I31" s="10" t="s">
        <v>2147</v>
      </c>
      <c r="J31" s="43">
        <v>2014</v>
      </c>
      <c r="K31" s="19">
        <v>50</v>
      </c>
      <c r="L31" s="10" t="s">
        <v>2146</v>
      </c>
      <c r="M31" s="43">
        <v>2014</v>
      </c>
      <c r="N31" s="19">
        <v>100</v>
      </c>
      <c r="O31" s="10" t="s">
        <v>2145</v>
      </c>
      <c r="P31" s="43">
        <v>2014</v>
      </c>
      <c r="Q31" s="19">
        <v>67</v>
      </c>
      <c r="R31" s="10" t="s">
        <v>2144</v>
      </c>
      <c r="S31" s="43">
        <v>2014</v>
      </c>
      <c r="T31" s="34">
        <v>100</v>
      </c>
      <c r="U31" s="10" t="s">
        <v>2143</v>
      </c>
      <c r="V31" s="43">
        <v>2014</v>
      </c>
      <c r="W31" s="19">
        <v>50</v>
      </c>
      <c r="X31" s="10" t="s">
        <v>2142</v>
      </c>
      <c r="Y31" s="350">
        <v>2014</v>
      </c>
      <c r="Z31" s="19">
        <v>50</v>
      </c>
      <c r="AA31" s="10" t="s">
        <v>2141</v>
      </c>
      <c r="AB31" s="350">
        <v>2014</v>
      </c>
      <c r="AC31" s="19">
        <v>100</v>
      </c>
      <c r="AD31" s="11"/>
    </row>
    <row r="32" spans="1:81" ht="24.75" customHeight="1">
      <c r="A32" s="43">
        <v>2015</v>
      </c>
      <c r="B32" s="230">
        <f t="shared" si="5"/>
        <v>63</v>
      </c>
      <c r="C32" s="39"/>
      <c r="D32" s="43">
        <v>2015</v>
      </c>
      <c r="E32" s="19">
        <v>50</v>
      </c>
      <c r="F32" s="10"/>
      <c r="G32" s="43">
        <v>2015</v>
      </c>
      <c r="H32" s="19">
        <v>0</v>
      </c>
      <c r="I32" s="10"/>
      <c r="J32" s="43">
        <v>2015</v>
      </c>
      <c r="K32" s="19">
        <v>50</v>
      </c>
      <c r="L32" s="10"/>
      <c r="M32" s="43">
        <v>2015</v>
      </c>
      <c r="N32" s="19">
        <v>100</v>
      </c>
      <c r="O32" s="10"/>
      <c r="P32" s="43">
        <v>2015</v>
      </c>
      <c r="Q32" s="19">
        <v>67</v>
      </c>
      <c r="R32" s="10"/>
      <c r="S32" s="43">
        <v>2015</v>
      </c>
      <c r="T32" s="34">
        <v>100</v>
      </c>
      <c r="U32" s="10"/>
      <c r="V32" s="43">
        <v>2015</v>
      </c>
      <c r="W32" s="19">
        <v>50</v>
      </c>
      <c r="X32" s="10"/>
      <c r="Y32" s="350">
        <v>2015</v>
      </c>
      <c r="Z32" s="19">
        <v>50</v>
      </c>
      <c r="AA32" s="10"/>
      <c r="AB32" s="350">
        <v>2015</v>
      </c>
      <c r="AC32" s="19">
        <v>100</v>
      </c>
      <c r="AD32" s="11"/>
    </row>
    <row r="33" spans="1:81" ht="24.75" customHeight="1">
      <c r="A33" s="43">
        <v>2016</v>
      </c>
      <c r="B33" s="230">
        <f t="shared" si="5"/>
        <v>63</v>
      </c>
      <c r="C33" s="39"/>
      <c r="D33" s="43">
        <v>2016</v>
      </c>
      <c r="E33" s="19">
        <v>50</v>
      </c>
      <c r="F33" s="10"/>
      <c r="G33" s="43">
        <v>2016</v>
      </c>
      <c r="H33" s="19">
        <v>0</v>
      </c>
      <c r="I33" s="10"/>
      <c r="J33" s="43">
        <v>2016</v>
      </c>
      <c r="K33" s="19">
        <v>50</v>
      </c>
      <c r="L33" s="10"/>
      <c r="M33" s="43">
        <v>2016</v>
      </c>
      <c r="N33" s="19">
        <v>100</v>
      </c>
      <c r="O33" s="10"/>
      <c r="P33" s="43">
        <v>2016</v>
      </c>
      <c r="Q33" s="19">
        <v>67</v>
      </c>
      <c r="R33" s="10"/>
      <c r="S33" s="43">
        <v>2016</v>
      </c>
      <c r="T33" s="34">
        <v>100</v>
      </c>
      <c r="U33" s="10"/>
      <c r="V33" s="43">
        <v>2016</v>
      </c>
      <c r="W33" s="19">
        <v>50</v>
      </c>
      <c r="X33" s="10"/>
      <c r="Y33" s="350">
        <v>2016</v>
      </c>
      <c r="Z33" s="19">
        <v>50</v>
      </c>
      <c r="AA33" s="10"/>
      <c r="AB33" s="350">
        <v>2016</v>
      </c>
      <c r="AC33" s="19">
        <v>100</v>
      </c>
      <c r="AD33" s="11"/>
    </row>
    <row r="34" spans="1:81" ht="24.75" customHeight="1">
      <c r="A34" s="43">
        <v>2017</v>
      </c>
      <c r="B34" s="230">
        <f t="shared" si="5"/>
        <v>63</v>
      </c>
      <c r="C34" s="39"/>
      <c r="D34" s="43">
        <v>2017</v>
      </c>
      <c r="E34" s="19">
        <v>50</v>
      </c>
      <c r="F34" s="10"/>
      <c r="G34" s="43">
        <v>2017</v>
      </c>
      <c r="H34" s="19">
        <v>0</v>
      </c>
      <c r="I34" s="10"/>
      <c r="J34" s="43">
        <v>2017</v>
      </c>
      <c r="K34" s="19">
        <v>50</v>
      </c>
      <c r="L34" s="10"/>
      <c r="M34" s="43">
        <v>2017</v>
      </c>
      <c r="N34" s="19">
        <v>100</v>
      </c>
      <c r="O34" s="10"/>
      <c r="P34" s="43">
        <v>2017</v>
      </c>
      <c r="Q34" s="19">
        <v>67</v>
      </c>
      <c r="R34" s="10"/>
      <c r="S34" s="43">
        <v>2017</v>
      </c>
      <c r="T34" s="34">
        <v>100</v>
      </c>
      <c r="U34" s="10"/>
      <c r="V34" s="43">
        <v>2017</v>
      </c>
      <c r="W34" s="19">
        <v>50</v>
      </c>
      <c r="X34" s="10" t="s">
        <v>2140</v>
      </c>
      <c r="Y34" s="350">
        <v>2017</v>
      </c>
      <c r="Z34" s="19">
        <v>50</v>
      </c>
      <c r="AA34" s="10"/>
      <c r="AB34" s="350">
        <v>2017</v>
      </c>
      <c r="AC34" s="19">
        <v>100</v>
      </c>
      <c r="AD34" s="11"/>
    </row>
    <row r="35" spans="1:81" ht="24.75" customHeight="1">
      <c r="A35" s="43">
        <v>2018</v>
      </c>
      <c r="B35" s="230">
        <f t="shared" si="5"/>
        <v>63</v>
      </c>
      <c r="C35" s="39"/>
      <c r="D35" s="43">
        <v>2018</v>
      </c>
      <c r="E35" s="19">
        <v>50</v>
      </c>
      <c r="F35" s="10"/>
      <c r="G35" s="43">
        <v>2018</v>
      </c>
      <c r="H35" s="19">
        <v>0</v>
      </c>
      <c r="I35" s="10"/>
      <c r="J35" s="43">
        <v>2018</v>
      </c>
      <c r="K35" s="19">
        <v>50</v>
      </c>
      <c r="L35" s="10"/>
      <c r="M35" s="43">
        <v>2018</v>
      </c>
      <c r="N35" s="19">
        <v>100</v>
      </c>
      <c r="O35" s="10"/>
      <c r="P35" s="43">
        <v>2018</v>
      </c>
      <c r="Q35" s="19">
        <v>67</v>
      </c>
      <c r="R35" s="10"/>
      <c r="S35" s="43">
        <v>2018</v>
      </c>
      <c r="T35" s="34">
        <v>100</v>
      </c>
      <c r="U35" s="10"/>
      <c r="V35" s="43">
        <v>2018</v>
      </c>
      <c r="W35" s="19">
        <v>50</v>
      </c>
      <c r="X35" s="10"/>
      <c r="Y35" s="350">
        <v>2018</v>
      </c>
      <c r="Z35" s="19">
        <v>50</v>
      </c>
      <c r="AA35" s="10"/>
      <c r="AB35" s="350">
        <v>2018</v>
      </c>
      <c r="AC35" s="19">
        <v>100</v>
      </c>
      <c r="AD35" s="11"/>
    </row>
    <row r="36" spans="1:81" ht="24.75" customHeight="1">
      <c r="A36" s="43">
        <v>2019</v>
      </c>
      <c r="B36" s="230">
        <f t="shared" si="5"/>
        <v>68.555555555555557</v>
      </c>
      <c r="C36" s="39"/>
      <c r="D36" s="43">
        <v>2019</v>
      </c>
      <c r="E36" s="19">
        <v>50</v>
      </c>
      <c r="F36" s="10"/>
      <c r="G36" s="43">
        <v>2019</v>
      </c>
      <c r="H36" s="19">
        <v>0</v>
      </c>
      <c r="I36" s="10"/>
      <c r="J36" s="43">
        <v>2019</v>
      </c>
      <c r="K36" s="19">
        <v>50</v>
      </c>
      <c r="L36" s="10"/>
      <c r="M36" s="43">
        <v>2019</v>
      </c>
      <c r="N36" s="19">
        <v>100</v>
      </c>
      <c r="O36" s="10"/>
      <c r="P36" s="43">
        <v>2019</v>
      </c>
      <c r="Q36" s="19">
        <v>67</v>
      </c>
      <c r="R36" s="10"/>
      <c r="S36" s="43">
        <v>2019</v>
      </c>
      <c r="T36" s="34">
        <v>100</v>
      </c>
      <c r="U36" s="10"/>
      <c r="V36" s="43">
        <v>2019</v>
      </c>
      <c r="W36" s="19">
        <v>50</v>
      </c>
      <c r="X36" s="10"/>
      <c r="Y36" s="350">
        <v>2019</v>
      </c>
      <c r="Z36" s="49">
        <v>100</v>
      </c>
      <c r="AA36" s="10" t="s">
        <v>4110</v>
      </c>
      <c r="AB36" s="350">
        <v>2019</v>
      </c>
      <c r="AC36" s="19">
        <v>100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240</v>
      </c>
      <c r="X42" s="580"/>
      <c r="Y42" s="350" t="s">
        <v>81</v>
      </c>
      <c r="Z42" s="580" t="s">
        <v>239</v>
      </c>
      <c r="AA42" s="580"/>
      <c r="AB42" s="350" t="s">
        <v>81</v>
      </c>
      <c r="AC42" s="580" t="s">
        <v>238</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4428</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48.166666666666664</v>
      </c>
      <c r="C45" s="363"/>
      <c r="D45" s="350">
        <v>2007</v>
      </c>
      <c r="E45" s="419">
        <v>0</v>
      </c>
      <c r="F45" s="363" t="s">
        <v>5142</v>
      </c>
      <c r="G45" s="350">
        <v>2007</v>
      </c>
      <c r="H45" s="419">
        <v>50</v>
      </c>
      <c r="I45" s="363"/>
      <c r="J45" s="350">
        <v>2007</v>
      </c>
      <c r="K45" s="419">
        <v>100</v>
      </c>
      <c r="L45" s="363"/>
      <c r="M45" s="350">
        <v>2007</v>
      </c>
      <c r="N45" s="419">
        <v>100</v>
      </c>
      <c r="O45" s="363"/>
      <c r="P45" s="350">
        <v>2007</v>
      </c>
      <c r="Q45" s="419">
        <v>100</v>
      </c>
      <c r="R45" s="363"/>
      <c r="S45" s="350">
        <v>2007</v>
      </c>
      <c r="T45" s="419">
        <v>100</v>
      </c>
      <c r="U45" s="363"/>
      <c r="V45" s="350">
        <v>2007</v>
      </c>
      <c r="W45" s="419">
        <v>100</v>
      </c>
      <c r="X45" s="363"/>
      <c r="Y45" s="350">
        <v>2007</v>
      </c>
      <c r="Z45" s="419">
        <v>100</v>
      </c>
      <c r="AA45" s="363"/>
      <c r="AB45" s="350">
        <v>2007</v>
      </c>
      <c r="AC45" s="419">
        <v>100</v>
      </c>
      <c r="AD45" s="363"/>
      <c r="AE45" s="350">
        <v>2007</v>
      </c>
      <c r="AF45" s="243">
        <f t="shared" ref="AF45:AF51" si="7">0.67*AI45+0.33*AL45</f>
        <v>83.5</v>
      </c>
      <c r="AG45" s="363"/>
      <c r="AH45" s="350">
        <v>2007</v>
      </c>
      <c r="AI45" s="419">
        <v>100</v>
      </c>
      <c r="AJ45" s="363"/>
      <c r="AK45" s="350">
        <v>2007</v>
      </c>
      <c r="AL45" s="34">
        <v>50</v>
      </c>
      <c r="AM45" s="363"/>
      <c r="AN45" s="350">
        <v>2007</v>
      </c>
      <c r="AO45" s="34">
        <v>50</v>
      </c>
      <c r="AP45" s="363"/>
      <c r="AQ45" s="350">
        <v>2007</v>
      </c>
      <c r="AR45" s="49">
        <v>0</v>
      </c>
      <c r="AS45" s="431" t="s">
        <v>4429</v>
      </c>
      <c r="AT45" s="350">
        <v>2007</v>
      </c>
      <c r="AU45" s="419">
        <v>50</v>
      </c>
      <c r="AV45" s="363"/>
      <c r="AW45" s="350">
        <v>2007</v>
      </c>
      <c r="AX45" s="49">
        <v>0</v>
      </c>
      <c r="AY45" s="432" t="s">
        <v>2129</v>
      </c>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48.166666666666664</v>
      </c>
      <c r="C46" s="363"/>
      <c r="D46" s="350">
        <v>2008</v>
      </c>
      <c r="E46" s="419">
        <v>0</v>
      </c>
      <c r="F46" s="363"/>
      <c r="G46" s="350">
        <v>2008</v>
      </c>
      <c r="H46" s="419">
        <v>50</v>
      </c>
      <c r="I46" s="363"/>
      <c r="J46" s="350">
        <v>2008</v>
      </c>
      <c r="K46" s="419">
        <v>100</v>
      </c>
      <c r="L46" s="363"/>
      <c r="M46" s="350">
        <v>2008</v>
      </c>
      <c r="N46" s="419">
        <v>100</v>
      </c>
      <c r="O46" s="363"/>
      <c r="P46" s="350">
        <v>2008</v>
      </c>
      <c r="Q46" s="419">
        <v>100</v>
      </c>
      <c r="R46" s="363"/>
      <c r="S46" s="350">
        <v>2008</v>
      </c>
      <c r="T46" s="419">
        <v>100</v>
      </c>
      <c r="U46" s="363"/>
      <c r="V46" s="350">
        <v>2008</v>
      </c>
      <c r="W46" s="419">
        <v>100</v>
      </c>
      <c r="X46" s="363"/>
      <c r="Y46" s="350">
        <v>2008</v>
      </c>
      <c r="Z46" s="419">
        <v>100</v>
      </c>
      <c r="AA46" s="363"/>
      <c r="AB46" s="350">
        <v>2008</v>
      </c>
      <c r="AC46" s="419">
        <v>100</v>
      </c>
      <c r="AD46" s="363"/>
      <c r="AE46" s="350">
        <v>2008</v>
      </c>
      <c r="AF46" s="243">
        <f t="shared" si="7"/>
        <v>83.5</v>
      </c>
      <c r="AG46" s="363"/>
      <c r="AH46" s="350">
        <v>2008</v>
      </c>
      <c r="AI46" s="419">
        <v>100</v>
      </c>
      <c r="AJ46" s="363"/>
      <c r="AK46" s="350">
        <v>2008</v>
      </c>
      <c r="AL46" s="34">
        <v>50</v>
      </c>
      <c r="AM46" s="363"/>
      <c r="AN46" s="350">
        <v>2008</v>
      </c>
      <c r="AO46" s="34">
        <v>50</v>
      </c>
      <c r="AP46" s="363"/>
      <c r="AQ46" s="350">
        <v>2008</v>
      </c>
      <c r="AR46" s="49">
        <v>0</v>
      </c>
      <c r="AS46" s="363"/>
      <c r="AT46" s="350">
        <v>2008</v>
      </c>
      <c r="AU46" s="419">
        <v>50</v>
      </c>
      <c r="AV46" s="363"/>
      <c r="AW46" s="350">
        <v>2008</v>
      </c>
      <c r="AX46" s="49">
        <v>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48.166666666666664</v>
      </c>
      <c r="C47" s="363"/>
      <c r="D47" s="350">
        <v>2009</v>
      </c>
      <c r="E47" s="419">
        <v>0</v>
      </c>
      <c r="F47" s="363"/>
      <c r="G47" s="350">
        <v>2009</v>
      </c>
      <c r="H47" s="419">
        <v>50</v>
      </c>
      <c r="I47" s="363"/>
      <c r="J47" s="350">
        <v>2009</v>
      </c>
      <c r="K47" s="419">
        <v>100</v>
      </c>
      <c r="L47" s="363"/>
      <c r="M47" s="350">
        <v>2009</v>
      </c>
      <c r="N47" s="419">
        <v>100</v>
      </c>
      <c r="O47" s="363"/>
      <c r="P47" s="350">
        <v>2009</v>
      </c>
      <c r="Q47" s="419">
        <v>100</v>
      </c>
      <c r="R47" s="363"/>
      <c r="S47" s="350">
        <v>2009</v>
      </c>
      <c r="T47" s="419">
        <v>100</v>
      </c>
      <c r="U47" s="363"/>
      <c r="V47" s="350">
        <v>2009</v>
      </c>
      <c r="W47" s="419">
        <v>100</v>
      </c>
      <c r="X47" s="363"/>
      <c r="Y47" s="350">
        <v>2009</v>
      </c>
      <c r="Z47" s="419">
        <v>100</v>
      </c>
      <c r="AA47" s="363"/>
      <c r="AB47" s="350">
        <v>2009</v>
      </c>
      <c r="AC47" s="419">
        <v>100</v>
      </c>
      <c r="AD47" s="363"/>
      <c r="AE47" s="350">
        <v>2009</v>
      </c>
      <c r="AF47" s="243">
        <f t="shared" si="7"/>
        <v>83.5</v>
      </c>
      <c r="AG47" s="363"/>
      <c r="AH47" s="350">
        <v>2009</v>
      </c>
      <c r="AI47" s="419">
        <v>100</v>
      </c>
      <c r="AJ47" s="363"/>
      <c r="AK47" s="350">
        <v>2009</v>
      </c>
      <c r="AL47" s="34">
        <v>50</v>
      </c>
      <c r="AM47" s="363"/>
      <c r="AN47" s="350">
        <v>2009</v>
      </c>
      <c r="AO47" s="34">
        <v>50</v>
      </c>
      <c r="AP47" s="363"/>
      <c r="AQ47" s="350">
        <v>2009</v>
      </c>
      <c r="AR47" s="49">
        <v>0</v>
      </c>
      <c r="AS47" s="363"/>
      <c r="AT47" s="350">
        <v>2009</v>
      </c>
      <c r="AU47" s="419">
        <v>50</v>
      </c>
      <c r="AV47" s="363"/>
      <c r="AW47" s="350">
        <v>2009</v>
      </c>
      <c r="AX47" s="49">
        <v>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48.166666666666664</v>
      </c>
      <c r="C48" s="363"/>
      <c r="D48" s="350">
        <v>2010</v>
      </c>
      <c r="E48" s="419">
        <v>0</v>
      </c>
      <c r="F48" s="363" t="s">
        <v>5143</v>
      </c>
      <c r="G48" s="350">
        <v>2010</v>
      </c>
      <c r="H48" s="419">
        <v>50</v>
      </c>
      <c r="I48" s="363"/>
      <c r="J48" s="350">
        <v>2010</v>
      </c>
      <c r="K48" s="419">
        <v>100</v>
      </c>
      <c r="L48" s="363"/>
      <c r="M48" s="350">
        <v>2010</v>
      </c>
      <c r="N48" s="419">
        <v>100</v>
      </c>
      <c r="O48" s="363"/>
      <c r="P48" s="350">
        <v>2010</v>
      </c>
      <c r="Q48" s="419">
        <v>100</v>
      </c>
      <c r="R48" s="363"/>
      <c r="S48" s="350">
        <v>2010</v>
      </c>
      <c r="T48" s="419">
        <v>100</v>
      </c>
      <c r="U48" s="363"/>
      <c r="V48" s="350">
        <v>2010</v>
      </c>
      <c r="W48" s="419">
        <v>100</v>
      </c>
      <c r="X48" s="363"/>
      <c r="Y48" s="350">
        <v>2010</v>
      </c>
      <c r="Z48" s="419">
        <v>100</v>
      </c>
      <c r="AA48" s="363"/>
      <c r="AB48" s="350">
        <v>2010</v>
      </c>
      <c r="AC48" s="419">
        <v>100</v>
      </c>
      <c r="AD48" s="363"/>
      <c r="AE48" s="350">
        <v>2010</v>
      </c>
      <c r="AF48" s="243">
        <f t="shared" si="7"/>
        <v>83.5</v>
      </c>
      <c r="AG48" s="363"/>
      <c r="AH48" s="350">
        <v>2010</v>
      </c>
      <c r="AI48" s="419">
        <v>100</v>
      </c>
      <c r="AJ48" s="363"/>
      <c r="AK48" s="350">
        <v>2010</v>
      </c>
      <c r="AL48" s="34">
        <v>50</v>
      </c>
      <c r="AM48" s="363"/>
      <c r="AN48" s="350">
        <v>2010</v>
      </c>
      <c r="AO48" s="34">
        <v>50</v>
      </c>
      <c r="AP48" s="363"/>
      <c r="AQ48" s="350">
        <v>2010</v>
      </c>
      <c r="AR48" s="49">
        <v>0</v>
      </c>
      <c r="AS48" s="363"/>
      <c r="AT48" s="350">
        <v>2010</v>
      </c>
      <c r="AU48" s="419">
        <v>50</v>
      </c>
      <c r="AV48" s="363"/>
      <c r="AW48" s="350">
        <v>2010</v>
      </c>
      <c r="AX48" s="49">
        <v>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48.166666666666664</v>
      </c>
      <c r="C49" s="363"/>
      <c r="D49" s="350">
        <v>2011</v>
      </c>
      <c r="E49" s="419">
        <v>0</v>
      </c>
      <c r="F49" s="363"/>
      <c r="G49" s="350">
        <v>2011</v>
      </c>
      <c r="H49" s="419">
        <v>50</v>
      </c>
      <c r="I49" s="363"/>
      <c r="J49" s="350">
        <v>2011</v>
      </c>
      <c r="K49" s="419">
        <v>100</v>
      </c>
      <c r="L49" s="363"/>
      <c r="M49" s="350">
        <v>2011</v>
      </c>
      <c r="N49" s="419">
        <v>100</v>
      </c>
      <c r="O49" s="363"/>
      <c r="P49" s="350">
        <v>2011</v>
      </c>
      <c r="Q49" s="419">
        <v>100</v>
      </c>
      <c r="R49" s="363"/>
      <c r="S49" s="350">
        <v>2011</v>
      </c>
      <c r="T49" s="419">
        <v>100</v>
      </c>
      <c r="U49" s="363"/>
      <c r="V49" s="350">
        <v>2011</v>
      </c>
      <c r="W49" s="419">
        <v>100</v>
      </c>
      <c r="X49" s="363"/>
      <c r="Y49" s="350">
        <v>2011</v>
      </c>
      <c r="Z49" s="419">
        <v>100</v>
      </c>
      <c r="AA49" s="363"/>
      <c r="AB49" s="350">
        <v>2011</v>
      </c>
      <c r="AC49" s="419">
        <v>100</v>
      </c>
      <c r="AD49" s="363"/>
      <c r="AE49" s="350">
        <v>2011</v>
      </c>
      <c r="AF49" s="243">
        <f t="shared" si="7"/>
        <v>83.5</v>
      </c>
      <c r="AG49" s="363"/>
      <c r="AH49" s="350">
        <v>2011</v>
      </c>
      <c r="AI49" s="419">
        <v>100</v>
      </c>
      <c r="AJ49" s="363"/>
      <c r="AK49" s="350">
        <v>2011</v>
      </c>
      <c r="AL49" s="34">
        <v>50</v>
      </c>
      <c r="AM49" s="363"/>
      <c r="AN49" s="350">
        <v>2011</v>
      </c>
      <c r="AO49" s="34">
        <v>50</v>
      </c>
      <c r="AP49" s="363"/>
      <c r="AQ49" s="350">
        <v>2011</v>
      </c>
      <c r="AR49" s="49">
        <v>0</v>
      </c>
      <c r="AS49" s="363"/>
      <c r="AT49" s="350">
        <v>2011</v>
      </c>
      <c r="AU49" s="419">
        <v>50</v>
      </c>
      <c r="AV49" s="363"/>
      <c r="AW49" s="350">
        <v>2011</v>
      </c>
      <c r="AX49" s="49">
        <v>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48.166666666666664</v>
      </c>
      <c r="C50" s="363"/>
      <c r="D50" s="350">
        <v>2012</v>
      </c>
      <c r="E50" s="419">
        <v>0</v>
      </c>
      <c r="F50" s="363"/>
      <c r="G50" s="350">
        <v>2012</v>
      </c>
      <c r="H50" s="419">
        <v>50</v>
      </c>
      <c r="I50" s="363"/>
      <c r="J50" s="350">
        <v>2012</v>
      </c>
      <c r="K50" s="419">
        <v>100</v>
      </c>
      <c r="L50" s="363"/>
      <c r="M50" s="350">
        <v>2012</v>
      </c>
      <c r="N50" s="419">
        <v>100</v>
      </c>
      <c r="O50" s="363"/>
      <c r="P50" s="350">
        <v>2012</v>
      </c>
      <c r="Q50" s="419">
        <v>100</v>
      </c>
      <c r="R50" s="363"/>
      <c r="S50" s="350">
        <v>2012</v>
      </c>
      <c r="T50" s="419">
        <v>100</v>
      </c>
      <c r="U50" s="363"/>
      <c r="V50" s="350">
        <v>2012</v>
      </c>
      <c r="W50" s="419">
        <v>100</v>
      </c>
      <c r="X50" s="363"/>
      <c r="Y50" s="350">
        <v>2012</v>
      </c>
      <c r="Z50" s="419">
        <v>100</v>
      </c>
      <c r="AA50" s="363"/>
      <c r="AB50" s="350">
        <v>2012</v>
      </c>
      <c r="AC50" s="419">
        <v>100</v>
      </c>
      <c r="AD50" s="363"/>
      <c r="AE50" s="350">
        <v>2012</v>
      </c>
      <c r="AF50" s="243">
        <f t="shared" si="7"/>
        <v>83.5</v>
      </c>
      <c r="AG50" s="363"/>
      <c r="AH50" s="350">
        <v>2012</v>
      </c>
      <c r="AI50" s="419">
        <v>100</v>
      </c>
      <c r="AJ50" s="363"/>
      <c r="AK50" s="350">
        <v>2012</v>
      </c>
      <c r="AL50" s="34">
        <v>50</v>
      </c>
      <c r="AM50" s="363"/>
      <c r="AN50" s="350">
        <v>2012</v>
      </c>
      <c r="AO50" s="34">
        <v>50</v>
      </c>
      <c r="AP50" s="363"/>
      <c r="AQ50" s="350">
        <v>2012</v>
      </c>
      <c r="AR50" s="49">
        <v>0</v>
      </c>
      <c r="AS50" s="363"/>
      <c r="AT50" s="350">
        <v>2012</v>
      </c>
      <c r="AU50" s="419">
        <v>50</v>
      </c>
      <c r="AV50" s="363"/>
      <c r="AW50" s="350">
        <v>2012</v>
      </c>
      <c r="AX50" s="49">
        <v>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48.166666666666664</v>
      </c>
      <c r="C51" s="363"/>
      <c r="D51" s="350">
        <v>2013</v>
      </c>
      <c r="E51" s="419">
        <v>0</v>
      </c>
      <c r="F51" s="363"/>
      <c r="G51" s="350">
        <v>2013</v>
      </c>
      <c r="H51" s="419">
        <v>50</v>
      </c>
      <c r="I51" s="363"/>
      <c r="J51" s="350">
        <v>2013</v>
      </c>
      <c r="K51" s="419">
        <v>100</v>
      </c>
      <c r="L51" s="363"/>
      <c r="M51" s="350">
        <v>2013</v>
      </c>
      <c r="N51" s="419">
        <v>100</v>
      </c>
      <c r="O51" s="363"/>
      <c r="P51" s="350">
        <v>2013</v>
      </c>
      <c r="Q51" s="419">
        <v>100</v>
      </c>
      <c r="R51" s="363"/>
      <c r="S51" s="350">
        <v>2013</v>
      </c>
      <c r="T51" s="419">
        <v>100</v>
      </c>
      <c r="U51" s="363"/>
      <c r="V51" s="350">
        <v>2013</v>
      </c>
      <c r="W51" s="419">
        <v>100</v>
      </c>
      <c r="X51" s="363"/>
      <c r="Y51" s="350">
        <v>2013</v>
      </c>
      <c r="Z51" s="419">
        <v>100</v>
      </c>
      <c r="AA51" s="363"/>
      <c r="AB51" s="350">
        <v>2013</v>
      </c>
      <c r="AC51" s="419">
        <v>100</v>
      </c>
      <c r="AD51" s="363"/>
      <c r="AE51" s="350">
        <v>2013</v>
      </c>
      <c r="AF51" s="243">
        <f t="shared" si="7"/>
        <v>83.5</v>
      </c>
      <c r="AG51" s="363"/>
      <c r="AH51" s="350">
        <v>2013</v>
      </c>
      <c r="AI51" s="419">
        <v>100</v>
      </c>
      <c r="AJ51" s="363"/>
      <c r="AK51" s="350">
        <v>2013</v>
      </c>
      <c r="AL51" s="34">
        <v>50</v>
      </c>
      <c r="AM51" s="363"/>
      <c r="AN51" s="350">
        <v>2013</v>
      </c>
      <c r="AO51" s="34">
        <v>50</v>
      </c>
      <c r="AP51" s="363"/>
      <c r="AQ51" s="350">
        <v>2013</v>
      </c>
      <c r="AR51" s="49">
        <v>0</v>
      </c>
      <c r="AS51" s="363"/>
      <c r="AT51" s="350">
        <v>2013</v>
      </c>
      <c r="AU51" s="419">
        <v>50</v>
      </c>
      <c r="AV51" s="363"/>
      <c r="AW51" s="350">
        <v>2013</v>
      </c>
      <c r="AX51" s="49">
        <v>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48.166666666666664</v>
      </c>
      <c r="C52" s="39"/>
      <c r="D52" s="43">
        <v>2014</v>
      </c>
      <c r="E52" s="19">
        <v>0</v>
      </c>
      <c r="F52" s="10" t="s">
        <v>2139</v>
      </c>
      <c r="G52" s="43">
        <v>2014</v>
      </c>
      <c r="H52" s="19">
        <v>50</v>
      </c>
      <c r="I52" s="10" t="s">
        <v>2138</v>
      </c>
      <c r="J52" s="43">
        <v>2014</v>
      </c>
      <c r="K52" s="19">
        <v>100</v>
      </c>
      <c r="L52" s="10"/>
      <c r="M52" s="43">
        <v>2014</v>
      </c>
      <c r="N52" s="19">
        <v>100</v>
      </c>
      <c r="O52" s="10" t="s">
        <v>890</v>
      </c>
      <c r="P52" s="43">
        <v>2014</v>
      </c>
      <c r="Q52" s="19">
        <v>100</v>
      </c>
      <c r="R52" s="10" t="s">
        <v>2137</v>
      </c>
      <c r="S52" s="43">
        <v>2014</v>
      </c>
      <c r="T52" s="19">
        <v>100</v>
      </c>
      <c r="U52" s="10"/>
      <c r="V52" s="43">
        <v>2014</v>
      </c>
      <c r="W52" s="52">
        <v>100</v>
      </c>
      <c r="X52" s="10" t="s">
        <v>2136</v>
      </c>
      <c r="Y52" s="350">
        <v>2014</v>
      </c>
      <c r="Z52" s="52">
        <v>100</v>
      </c>
      <c r="AA52" s="10" t="s">
        <v>2135</v>
      </c>
      <c r="AB52" s="350">
        <v>2014</v>
      </c>
      <c r="AC52" s="52">
        <v>100</v>
      </c>
      <c r="AD52" s="10" t="s">
        <v>2134</v>
      </c>
      <c r="AE52" s="350">
        <v>2014</v>
      </c>
      <c r="AF52" s="243">
        <f>0.67*AI52+0.33*AL52</f>
        <v>83.5</v>
      </c>
      <c r="AG52" s="10"/>
      <c r="AH52" s="350">
        <v>2014</v>
      </c>
      <c r="AI52" s="19">
        <v>100</v>
      </c>
      <c r="AJ52" s="10" t="s">
        <v>2133</v>
      </c>
      <c r="AK52" s="350">
        <v>2014</v>
      </c>
      <c r="AL52" s="34">
        <v>50</v>
      </c>
      <c r="AM52" s="10" t="s">
        <v>2132</v>
      </c>
      <c r="AN52" s="350">
        <v>2014</v>
      </c>
      <c r="AO52" s="19">
        <v>50</v>
      </c>
      <c r="AP52" s="10" t="s">
        <v>2131</v>
      </c>
      <c r="AQ52" s="350">
        <v>2014</v>
      </c>
      <c r="AR52" s="49">
        <v>0</v>
      </c>
      <c r="AS52" s="10" t="s">
        <v>4429</v>
      </c>
      <c r="AT52" s="350">
        <v>2014</v>
      </c>
      <c r="AU52" s="19">
        <v>50</v>
      </c>
      <c r="AV52" s="10" t="s">
        <v>2130</v>
      </c>
      <c r="AW52" s="350">
        <v>2014</v>
      </c>
      <c r="AX52" s="49">
        <v>0</v>
      </c>
      <c r="AY52" s="11" t="s">
        <v>2129</v>
      </c>
    </row>
    <row r="53" spans="1:81" ht="24.75" customHeight="1">
      <c r="A53" s="43">
        <v>2015</v>
      </c>
      <c r="B53" s="230">
        <f t="shared" si="8"/>
        <v>48.166666666666664</v>
      </c>
      <c r="C53" s="80"/>
      <c r="D53" s="43">
        <v>2015</v>
      </c>
      <c r="E53" s="19">
        <v>0</v>
      </c>
      <c r="F53" s="10"/>
      <c r="G53" s="43">
        <v>2015</v>
      </c>
      <c r="H53" s="19">
        <v>50</v>
      </c>
      <c r="I53" s="10"/>
      <c r="J53" s="43">
        <v>2015</v>
      </c>
      <c r="K53" s="19">
        <v>100</v>
      </c>
      <c r="L53" s="10"/>
      <c r="M53" s="43">
        <v>2015</v>
      </c>
      <c r="N53" s="19">
        <v>100</v>
      </c>
      <c r="O53" s="10"/>
      <c r="P53" s="43">
        <v>2015</v>
      </c>
      <c r="Q53" s="19">
        <v>100</v>
      </c>
      <c r="R53" s="10"/>
      <c r="S53" s="43">
        <v>2015</v>
      </c>
      <c r="T53" s="19">
        <v>100</v>
      </c>
      <c r="U53" s="10"/>
      <c r="V53" s="43">
        <v>2015</v>
      </c>
      <c r="W53" s="52">
        <v>100</v>
      </c>
      <c r="X53" s="10"/>
      <c r="Y53" s="350">
        <v>2015</v>
      </c>
      <c r="Z53" s="52">
        <v>100</v>
      </c>
      <c r="AA53" s="10"/>
      <c r="AB53" s="350">
        <v>2015</v>
      </c>
      <c r="AC53" s="52">
        <v>100</v>
      </c>
      <c r="AD53" s="10"/>
      <c r="AE53" s="350">
        <v>2015</v>
      </c>
      <c r="AF53" s="243">
        <f t="shared" ref="AF53:AF57" si="9">0.67*AI53+0.33*AL53</f>
        <v>83.5</v>
      </c>
      <c r="AG53" s="10"/>
      <c r="AH53" s="350">
        <v>2015</v>
      </c>
      <c r="AI53" s="19">
        <v>100</v>
      </c>
      <c r="AJ53" s="10"/>
      <c r="AK53" s="350">
        <v>2015</v>
      </c>
      <c r="AL53" s="49">
        <v>50</v>
      </c>
      <c r="AM53" s="10"/>
      <c r="AN53" s="350">
        <v>2015</v>
      </c>
      <c r="AO53" s="19">
        <v>50</v>
      </c>
      <c r="AP53" s="10"/>
      <c r="AQ53" s="350">
        <v>2015</v>
      </c>
      <c r="AR53" s="19">
        <v>0</v>
      </c>
      <c r="AS53" s="10"/>
      <c r="AT53" s="350">
        <v>2015</v>
      </c>
      <c r="AU53" s="49">
        <v>50</v>
      </c>
      <c r="AV53" s="10"/>
      <c r="AW53" s="350">
        <v>2015</v>
      </c>
      <c r="AX53" s="19">
        <v>0</v>
      </c>
      <c r="AY53" s="11"/>
    </row>
    <row r="54" spans="1:81" ht="24.75" customHeight="1">
      <c r="A54" s="43">
        <v>2016</v>
      </c>
      <c r="B54" s="230">
        <f t="shared" si="8"/>
        <v>59.277777777777779</v>
      </c>
      <c r="C54" s="80"/>
      <c r="D54" s="43">
        <v>2016</v>
      </c>
      <c r="E54" s="19">
        <v>0</v>
      </c>
      <c r="F54" s="10"/>
      <c r="G54" s="43">
        <v>2016</v>
      </c>
      <c r="H54" s="19">
        <v>50</v>
      </c>
      <c r="I54" s="10"/>
      <c r="J54" s="43">
        <v>2016</v>
      </c>
      <c r="K54" s="19">
        <v>100</v>
      </c>
      <c r="L54" s="10"/>
      <c r="M54" s="43">
        <v>2016</v>
      </c>
      <c r="N54" s="19">
        <v>100</v>
      </c>
      <c r="O54" s="10"/>
      <c r="P54" s="43">
        <v>2016</v>
      </c>
      <c r="Q54" s="19">
        <v>100</v>
      </c>
      <c r="R54" s="10"/>
      <c r="S54" s="43">
        <v>2016</v>
      </c>
      <c r="T54" s="19">
        <v>100</v>
      </c>
      <c r="U54" s="10"/>
      <c r="V54" s="43">
        <v>2016</v>
      </c>
      <c r="W54" s="52">
        <v>100</v>
      </c>
      <c r="X54" s="10"/>
      <c r="Y54" s="350">
        <v>2016</v>
      </c>
      <c r="Z54" s="52">
        <v>100</v>
      </c>
      <c r="AA54" s="10"/>
      <c r="AB54" s="350">
        <v>2016</v>
      </c>
      <c r="AC54" s="52">
        <v>100</v>
      </c>
      <c r="AD54" s="10"/>
      <c r="AE54" s="350">
        <v>2016</v>
      </c>
      <c r="AF54" s="243">
        <f t="shared" si="9"/>
        <v>83.5</v>
      </c>
      <c r="AG54" s="10"/>
      <c r="AH54" s="350">
        <v>2016</v>
      </c>
      <c r="AI54" s="19">
        <v>100</v>
      </c>
      <c r="AJ54" s="10"/>
      <c r="AK54" s="350">
        <v>2016</v>
      </c>
      <c r="AL54" s="49">
        <v>50</v>
      </c>
      <c r="AM54" s="10"/>
      <c r="AN54" s="350">
        <v>2016</v>
      </c>
      <c r="AO54" s="19">
        <v>50</v>
      </c>
      <c r="AP54" s="10"/>
      <c r="AQ54" s="350">
        <v>2016</v>
      </c>
      <c r="AR54" s="19">
        <v>0</v>
      </c>
      <c r="AS54" s="10"/>
      <c r="AT54" s="350">
        <v>2016</v>
      </c>
      <c r="AU54" s="49">
        <v>50</v>
      </c>
      <c r="AV54" s="10"/>
      <c r="AW54" s="350">
        <v>2016</v>
      </c>
      <c r="AX54" s="19">
        <v>100</v>
      </c>
      <c r="AY54" s="11" t="s">
        <v>2128</v>
      </c>
    </row>
    <row r="55" spans="1:81" ht="24.75" customHeight="1">
      <c r="A55" s="43">
        <v>2017</v>
      </c>
      <c r="B55" s="230">
        <f t="shared" si="8"/>
        <v>75.944444444444443</v>
      </c>
      <c r="C55" s="80"/>
      <c r="D55" s="43">
        <v>2017</v>
      </c>
      <c r="E55" s="19">
        <v>100</v>
      </c>
      <c r="F55" s="10" t="s">
        <v>2127</v>
      </c>
      <c r="G55" s="43">
        <v>2017</v>
      </c>
      <c r="H55" s="19">
        <v>50</v>
      </c>
      <c r="I55" s="10"/>
      <c r="J55" s="43">
        <v>2017</v>
      </c>
      <c r="K55" s="19">
        <v>100</v>
      </c>
      <c r="L55" s="10"/>
      <c r="M55" s="43">
        <v>2017</v>
      </c>
      <c r="N55" s="19">
        <v>100</v>
      </c>
      <c r="O55" s="10"/>
      <c r="P55" s="43">
        <v>2017</v>
      </c>
      <c r="Q55" s="19">
        <v>100</v>
      </c>
      <c r="R55" s="10"/>
      <c r="S55" s="43">
        <v>2017</v>
      </c>
      <c r="T55" s="19">
        <v>100</v>
      </c>
      <c r="U55" s="10"/>
      <c r="V55" s="43">
        <v>2017</v>
      </c>
      <c r="W55" s="52">
        <v>100</v>
      </c>
      <c r="X55" s="10"/>
      <c r="Y55" s="350">
        <v>2017</v>
      </c>
      <c r="Z55" s="52">
        <v>100</v>
      </c>
      <c r="AA55" s="10"/>
      <c r="AB55" s="350">
        <v>2017</v>
      </c>
      <c r="AC55" s="52">
        <v>100</v>
      </c>
      <c r="AD55" s="10"/>
      <c r="AE55" s="350">
        <v>2017</v>
      </c>
      <c r="AF55" s="243">
        <f t="shared" si="9"/>
        <v>83.5</v>
      </c>
      <c r="AG55" s="10"/>
      <c r="AH55" s="350">
        <v>2017</v>
      </c>
      <c r="AI55" s="19">
        <v>100</v>
      </c>
      <c r="AJ55" s="10"/>
      <c r="AK55" s="350">
        <v>2017</v>
      </c>
      <c r="AL55" s="49">
        <v>50</v>
      </c>
      <c r="AM55" s="10"/>
      <c r="AN55" s="350">
        <v>2017</v>
      </c>
      <c r="AO55" s="19">
        <v>100</v>
      </c>
      <c r="AP55" s="70" t="s">
        <v>2126</v>
      </c>
      <c r="AQ55" s="350">
        <v>2017</v>
      </c>
      <c r="AR55" s="19">
        <v>0</v>
      </c>
      <c r="AS55" s="10"/>
      <c r="AT55" s="350">
        <v>2017</v>
      </c>
      <c r="AU55" s="49">
        <v>50</v>
      </c>
      <c r="AV55" s="10"/>
      <c r="AW55" s="350">
        <v>2017</v>
      </c>
      <c r="AX55" s="19">
        <v>100</v>
      </c>
      <c r="AY55" s="11"/>
    </row>
    <row r="56" spans="1:81" ht="24.75" customHeight="1">
      <c r="A56" s="43">
        <v>2018</v>
      </c>
      <c r="B56" s="230">
        <f t="shared" si="8"/>
        <v>75.944444444444443</v>
      </c>
      <c r="C56" s="80"/>
      <c r="D56" s="43">
        <v>2018</v>
      </c>
      <c r="E56" s="19">
        <v>100</v>
      </c>
      <c r="F56" s="10" t="s">
        <v>2125</v>
      </c>
      <c r="G56" s="43">
        <v>2018</v>
      </c>
      <c r="H56" s="19">
        <v>50</v>
      </c>
      <c r="I56" s="10"/>
      <c r="J56" s="43">
        <v>2018</v>
      </c>
      <c r="K56" s="19">
        <v>100</v>
      </c>
      <c r="L56" s="10"/>
      <c r="M56" s="43">
        <v>2018</v>
      </c>
      <c r="N56" s="19">
        <v>100</v>
      </c>
      <c r="O56" s="10"/>
      <c r="P56" s="43">
        <v>2018</v>
      </c>
      <c r="Q56" s="19">
        <v>100</v>
      </c>
      <c r="R56" s="10"/>
      <c r="S56" s="43">
        <v>2018</v>
      </c>
      <c r="T56" s="19">
        <v>100</v>
      </c>
      <c r="U56" s="10"/>
      <c r="V56" s="43">
        <v>2018</v>
      </c>
      <c r="W56" s="52">
        <v>100</v>
      </c>
      <c r="X56" s="10"/>
      <c r="Y56" s="350">
        <v>2018</v>
      </c>
      <c r="Z56" s="52">
        <v>100</v>
      </c>
      <c r="AA56" s="10"/>
      <c r="AB56" s="350">
        <v>2018</v>
      </c>
      <c r="AC56" s="52">
        <v>100</v>
      </c>
      <c r="AD56" s="10"/>
      <c r="AE56" s="350">
        <v>2018</v>
      </c>
      <c r="AF56" s="243">
        <f t="shared" si="9"/>
        <v>83.5</v>
      </c>
      <c r="AG56" s="10"/>
      <c r="AH56" s="350">
        <v>2018</v>
      </c>
      <c r="AI56" s="19">
        <v>100</v>
      </c>
      <c r="AJ56" s="10"/>
      <c r="AK56" s="350">
        <v>2018</v>
      </c>
      <c r="AL56" s="49">
        <v>50</v>
      </c>
      <c r="AM56" s="10"/>
      <c r="AN56" s="350">
        <v>2018</v>
      </c>
      <c r="AO56" s="19">
        <v>100</v>
      </c>
      <c r="AP56" s="10"/>
      <c r="AQ56" s="350">
        <v>2018</v>
      </c>
      <c r="AR56" s="19">
        <v>0</v>
      </c>
      <c r="AS56" s="10"/>
      <c r="AT56" s="350">
        <v>2018</v>
      </c>
      <c r="AU56" s="49">
        <v>50</v>
      </c>
      <c r="AV56" s="10"/>
      <c r="AW56" s="350">
        <v>2018</v>
      </c>
      <c r="AX56" s="19">
        <v>100</v>
      </c>
      <c r="AY56" s="11"/>
    </row>
    <row r="57" spans="1:81" ht="24.75" customHeight="1">
      <c r="A57" s="43">
        <v>2019</v>
      </c>
      <c r="B57" s="230">
        <f t="shared" si="8"/>
        <v>75.944444444444443</v>
      </c>
      <c r="C57" s="80"/>
      <c r="D57" s="43">
        <v>2019</v>
      </c>
      <c r="E57" s="19">
        <v>100</v>
      </c>
      <c r="F57" s="10"/>
      <c r="G57" s="43">
        <v>2019</v>
      </c>
      <c r="H57" s="34">
        <v>50</v>
      </c>
      <c r="I57" s="10"/>
      <c r="J57" s="43">
        <v>2019</v>
      </c>
      <c r="K57" s="19">
        <v>100</v>
      </c>
      <c r="L57" s="10"/>
      <c r="M57" s="43">
        <v>2019</v>
      </c>
      <c r="N57" s="34">
        <v>100</v>
      </c>
      <c r="O57" s="10"/>
      <c r="P57" s="43">
        <v>2019</v>
      </c>
      <c r="Q57" s="34">
        <v>100</v>
      </c>
      <c r="R57" s="10"/>
      <c r="S57" s="43">
        <v>2019</v>
      </c>
      <c r="T57" s="34">
        <v>100</v>
      </c>
      <c r="U57" s="10"/>
      <c r="V57" s="43">
        <v>2019</v>
      </c>
      <c r="W57" s="52">
        <v>100</v>
      </c>
      <c r="X57" s="10"/>
      <c r="Y57" s="350">
        <v>2019</v>
      </c>
      <c r="Z57" s="52">
        <v>100</v>
      </c>
      <c r="AA57" s="10"/>
      <c r="AB57" s="350">
        <v>2019</v>
      </c>
      <c r="AC57" s="52">
        <v>100</v>
      </c>
      <c r="AD57" s="10"/>
      <c r="AE57" s="350">
        <v>2019</v>
      </c>
      <c r="AF57" s="243">
        <f t="shared" si="9"/>
        <v>83.5</v>
      </c>
      <c r="AG57" s="10"/>
      <c r="AH57" s="350">
        <v>2019</v>
      </c>
      <c r="AI57" s="19">
        <v>100</v>
      </c>
      <c r="AJ57" s="10"/>
      <c r="AK57" s="350">
        <v>2019</v>
      </c>
      <c r="AL57" s="49">
        <v>50</v>
      </c>
      <c r="AM57" s="10"/>
      <c r="AN57" s="350">
        <v>2019</v>
      </c>
      <c r="AO57" s="34">
        <v>100</v>
      </c>
      <c r="AP57" s="10"/>
      <c r="AQ57" s="350">
        <v>2019</v>
      </c>
      <c r="AR57" s="34">
        <v>0</v>
      </c>
      <c r="AS57" s="10"/>
      <c r="AT57" s="350">
        <v>2019</v>
      </c>
      <c r="AU57" s="49">
        <v>50</v>
      </c>
      <c r="AV57" s="10"/>
      <c r="AW57" s="350">
        <v>2019</v>
      </c>
      <c r="AX57" s="34">
        <v>100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4430</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4431</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69</v>
      </c>
      <c r="C69" s="363"/>
      <c r="D69" s="350">
        <v>2010</v>
      </c>
      <c r="E69" s="419">
        <v>100</v>
      </c>
      <c r="F69" s="363"/>
      <c r="G69" s="350">
        <v>2010</v>
      </c>
      <c r="H69" s="419">
        <v>50</v>
      </c>
      <c r="I69" s="363" t="s">
        <v>5144</v>
      </c>
      <c r="J69" s="350">
        <v>2010</v>
      </c>
      <c r="K69" s="419">
        <v>50</v>
      </c>
      <c r="L69" s="363"/>
      <c r="M69" s="350">
        <v>2010</v>
      </c>
      <c r="N69" s="8">
        <f t="shared" si="10"/>
        <v>100</v>
      </c>
      <c r="O69" s="363"/>
      <c r="P69" s="350">
        <v>2010</v>
      </c>
      <c r="Q69" s="419">
        <v>100</v>
      </c>
      <c r="R69" s="363"/>
      <c r="S69" s="350">
        <v>2010</v>
      </c>
      <c r="T69" s="419">
        <v>100</v>
      </c>
      <c r="U69" s="363"/>
      <c r="V69" s="350">
        <v>2010</v>
      </c>
      <c r="W69" s="419">
        <v>100</v>
      </c>
      <c r="X69" s="363"/>
      <c r="Y69" s="350">
        <v>2010</v>
      </c>
      <c r="Z69" s="419">
        <v>100</v>
      </c>
      <c r="AA69" s="363"/>
      <c r="AB69" s="350">
        <v>2010</v>
      </c>
      <c r="AC69" s="419">
        <v>50</v>
      </c>
      <c r="AD69" s="363"/>
      <c r="AE69" s="350">
        <v>2010</v>
      </c>
      <c r="AF69" s="419">
        <v>33</v>
      </c>
      <c r="AG69" s="363"/>
      <c r="AH69" s="350">
        <v>2010</v>
      </c>
      <c r="AI69" s="419">
        <v>0</v>
      </c>
      <c r="AJ69" s="363"/>
      <c r="AK69" s="350">
        <v>2010</v>
      </c>
      <c r="AL69" s="419">
        <v>50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69</v>
      </c>
      <c r="C70" s="363"/>
      <c r="D70" s="350">
        <v>2011</v>
      </c>
      <c r="E70" s="419">
        <v>100</v>
      </c>
      <c r="F70" s="363"/>
      <c r="G70" s="350">
        <v>2011</v>
      </c>
      <c r="H70" s="419">
        <v>50</v>
      </c>
      <c r="I70" s="363"/>
      <c r="J70" s="350">
        <v>2011</v>
      </c>
      <c r="K70" s="419">
        <v>50</v>
      </c>
      <c r="L70" s="363"/>
      <c r="M70" s="350">
        <v>2011</v>
      </c>
      <c r="N70" s="8">
        <f t="shared" si="10"/>
        <v>100</v>
      </c>
      <c r="O70" s="363"/>
      <c r="P70" s="350">
        <v>2011</v>
      </c>
      <c r="Q70" s="419">
        <v>100</v>
      </c>
      <c r="R70" s="363"/>
      <c r="S70" s="350">
        <v>2011</v>
      </c>
      <c r="T70" s="419">
        <v>100</v>
      </c>
      <c r="U70" s="363"/>
      <c r="V70" s="350">
        <v>2011</v>
      </c>
      <c r="W70" s="419">
        <v>100</v>
      </c>
      <c r="X70" s="363"/>
      <c r="Y70" s="350">
        <v>2011</v>
      </c>
      <c r="Z70" s="419">
        <v>100</v>
      </c>
      <c r="AA70" s="363"/>
      <c r="AB70" s="350">
        <v>2011</v>
      </c>
      <c r="AC70" s="419">
        <v>50</v>
      </c>
      <c r="AD70" s="363"/>
      <c r="AE70" s="350">
        <v>2011</v>
      </c>
      <c r="AF70" s="419">
        <v>33</v>
      </c>
      <c r="AG70" s="363"/>
      <c r="AH70" s="350">
        <v>2011</v>
      </c>
      <c r="AI70" s="419">
        <v>0</v>
      </c>
      <c r="AJ70" s="363"/>
      <c r="AK70" s="350">
        <v>2011</v>
      </c>
      <c r="AL70" s="419">
        <v>50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69</v>
      </c>
      <c r="C71" s="363"/>
      <c r="D71" s="350">
        <v>2012</v>
      </c>
      <c r="E71" s="419">
        <v>100</v>
      </c>
      <c r="F71" s="363"/>
      <c r="G71" s="350">
        <v>2012</v>
      </c>
      <c r="H71" s="419">
        <v>50</v>
      </c>
      <c r="I71" s="363"/>
      <c r="J71" s="350">
        <v>2012</v>
      </c>
      <c r="K71" s="419">
        <v>50</v>
      </c>
      <c r="L71" s="363"/>
      <c r="M71" s="350">
        <v>2012</v>
      </c>
      <c r="N71" s="8">
        <f t="shared" si="10"/>
        <v>100</v>
      </c>
      <c r="O71" s="363"/>
      <c r="P71" s="350">
        <v>2012</v>
      </c>
      <c r="Q71" s="419">
        <v>100</v>
      </c>
      <c r="R71" s="363"/>
      <c r="S71" s="350">
        <v>2012</v>
      </c>
      <c r="T71" s="419">
        <v>100</v>
      </c>
      <c r="U71" s="363"/>
      <c r="V71" s="350">
        <v>2012</v>
      </c>
      <c r="W71" s="419">
        <v>100</v>
      </c>
      <c r="X71" s="363"/>
      <c r="Y71" s="350">
        <v>2012</v>
      </c>
      <c r="Z71" s="419">
        <v>100</v>
      </c>
      <c r="AA71" s="363"/>
      <c r="AB71" s="350">
        <v>2012</v>
      </c>
      <c r="AC71" s="419">
        <v>50</v>
      </c>
      <c r="AD71" s="363"/>
      <c r="AE71" s="350">
        <v>2012</v>
      </c>
      <c r="AF71" s="419">
        <v>33</v>
      </c>
      <c r="AG71" s="363"/>
      <c r="AH71" s="350">
        <v>2012</v>
      </c>
      <c r="AI71" s="419">
        <v>0</v>
      </c>
      <c r="AJ71" s="363"/>
      <c r="AK71" s="350">
        <v>2012</v>
      </c>
      <c r="AL71" s="419">
        <v>50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69</v>
      </c>
      <c r="C72" s="363"/>
      <c r="D72" s="350">
        <v>2013</v>
      </c>
      <c r="E72" s="419">
        <v>100</v>
      </c>
      <c r="F72" s="363"/>
      <c r="G72" s="350">
        <v>2013</v>
      </c>
      <c r="H72" s="419">
        <v>50</v>
      </c>
      <c r="I72" s="363"/>
      <c r="J72" s="350">
        <v>2013</v>
      </c>
      <c r="K72" s="419">
        <v>50</v>
      </c>
      <c r="L72" s="363"/>
      <c r="M72" s="350">
        <v>2013</v>
      </c>
      <c r="N72" s="8">
        <f t="shared" si="10"/>
        <v>100</v>
      </c>
      <c r="O72" s="363"/>
      <c r="P72" s="350">
        <v>2013</v>
      </c>
      <c r="Q72" s="419">
        <v>100</v>
      </c>
      <c r="R72" s="363"/>
      <c r="S72" s="350">
        <v>2013</v>
      </c>
      <c r="T72" s="419">
        <v>100</v>
      </c>
      <c r="U72" s="363"/>
      <c r="V72" s="350">
        <v>2013</v>
      </c>
      <c r="W72" s="419">
        <v>100</v>
      </c>
      <c r="X72" s="363"/>
      <c r="Y72" s="350">
        <v>2013</v>
      </c>
      <c r="Z72" s="419">
        <v>100</v>
      </c>
      <c r="AA72" s="363"/>
      <c r="AB72" s="350">
        <v>2013</v>
      </c>
      <c r="AC72" s="419">
        <v>50</v>
      </c>
      <c r="AD72" s="363"/>
      <c r="AE72" s="350">
        <v>2013</v>
      </c>
      <c r="AF72" s="419">
        <v>33</v>
      </c>
      <c r="AG72" s="363"/>
      <c r="AH72" s="350">
        <v>2013</v>
      </c>
      <c r="AI72" s="419">
        <v>0</v>
      </c>
      <c r="AJ72" s="363"/>
      <c r="AK72" s="350">
        <v>2013</v>
      </c>
      <c r="AL72" s="419">
        <v>50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69</v>
      </c>
      <c r="C73" s="39"/>
      <c r="D73" s="43">
        <v>2014</v>
      </c>
      <c r="E73" s="19">
        <v>100</v>
      </c>
      <c r="F73" s="10" t="s">
        <v>2124</v>
      </c>
      <c r="G73" s="43">
        <v>2014</v>
      </c>
      <c r="H73" s="19">
        <v>50</v>
      </c>
      <c r="I73" s="10" t="s">
        <v>2123</v>
      </c>
      <c r="J73" s="43">
        <v>2014</v>
      </c>
      <c r="K73" s="34">
        <v>50</v>
      </c>
      <c r="L73" s="10" t="s">
        <v>2122</v>
      </c>
      <c r="M73" s="43">
        <v>2014</v>
      </c>
      <c r="N73" s="8">
        <f t="shared" ref="N73:N78" si="13">AVERAGE(Q73,T73,W73)</f>
        <v>100</v>
      </c>
      <c r="O73" s="19"/>
      <c r="P73" s="43">
        <v>2014</v>
      </c>
      <c r="Q73" s="19">
        <v>100</v>
      </c>
      <c r="R73" s="10" t="s">
        <v>2121</v>
      </c>
      <c r="S73" s="43">
        <v>2014</v>
      </c>
      <c r="T73" s="19">
        <v>100</v>
      </c>
      <c r="U73" s="10" t="s">
        <v>2120</v>
      </c>
      <c r="V73" s="43">
        <v>2014</v>
      </c>
      <c r="W73" s="19">
        <v>100</v>
      </c>
      <c r="X73" s="10" t="s">
        <v>2119</v>
      </c>
      <c r="Y73" s="350">
        <v>2014</v>
      </c>
      <c r="Z73" s="19">
        <v>100</v>
      </c>
      <c r="AA73" s="10" t="s">
        <v>2118</v>
      </c>
      <c r="AB73" s="350">
        <v>2014</v>
      </c>
      <c r="AC73" s="19">
        <v>50</v>
      </c>
      <c r="AD73" s="10" t="s">
        <v>2117</v>
      </c>
      <c r="AE73" s="350">
        <v>2014</v>
      </c>
      <c r="AF73" s="19">
        <v>33</v>
      </c>
      <c r="AG73" s="19"/>
      <c r="AH73" s="350">
        <v>2014</v>
      </c>
      <c r="AI73" s="19">
        <v>0</v>
      </c>
      <c r="AJ73" s="10" t="s">
        <v>2116</v>
      </c>
      <c r="AK73" s="350">
        <v>2014</v>
      </c>
      <c r="AL73" s="19">
        <v>50</v>
      </c>
      <c r="AM73" s="11" t="s">
        <v>2115</v>
      </c>
    </row>
    <row r="74" spans="1:81" ht="24.75" customHeight="1">
      <c r="A74" s="43">
        <v>2015</v>
      </c>
      <c r="B74" s="5">
        <f t="shared" si="12"/>
        <v>69</v>
      </c>
      <c r="C74" s="39"/>
      <c r="D74" s="43">
        <v>2015</v>
      </c>
      <c r="E74" s="19">
        <v>100</v>
      </c>
      <c r="F74" s="10"/>
      <c r="G74" s="43">
        <v>2015</v>
      </c>
      <c r="H74" s="19">
        <v>50</v>
      </c>
      <c r="I74" s="10"/>
      <c r="J74" s="43">
        <v>2015</v>
      </c>
      <c r="K74" s="34">
        <v>50</v>
      </c>
      <c r="L74" s="10"/>
      <c r="M74" s="43">
        <v>2015</v>
      </c>
      <c r="N74" s="8">
        <f t="shared" si="13"/>
        <v>100</v>
      </c>
      <c r="O74" s="19"/>
      <c r="P74" s="43">
        <v>2015</v>
      </c>
      <c r="Q74" s="19">
        <v>100</v>
      </c>
      <c r="R74" s="10"/>
      <c r="S74" s="43">
        <v>2015</v>
      </c>
      <c r="T74" s="19">
        <v>100</v>
      </c>
      <c r="U74" s="10"/>
      <c r="V74" s="43">
        <v>2015</v>
      </c>
      <c r="W74" s="19">
        <v>100</v>
      </c>
      <c r="X74" s="10"/>
      <c r="Y74" s="350">
        <v>2015</v>
      </c>
      <c r="Z74" s="19">
        <v>100</v>
      </c>
      <c r="AA74" s="10"/>
      <c r="AB74" s="350">
        <v>2015</v>
      </c>
      <c r="AC74" s="19">
        <v>50</v>
      </c>
      <c r="AD74" s="10"/>
      <c r="AE74" s="350">
        <v>2015</v>
      </c>
      <c r="AF74" s="19">
        <v>33</v>
      </c>
      <c r="AG74" s="19"/>
      <c r="AH74" s="350">
        <v>2015</v>
      </c>
      <c r="AI74" s="19">
        <v>0</v>
      </c>
      <c r="AJ74" s="10"/>
      <c r="AK74" s="350">
        <v>2015</v>
      </c>
      <c r="AL74" s="19">
        <v>50</v>
      </c>
      <c r="AM74" s="11"/>
    </row>
    <row r="75" spans="1:81" ht="24.75" customHeight="1">
      <c r="A75" s="43">
        <v>2016</v>
      </c>
      <c r="B75" s="5">
        <f t="shared" si="12"/>
        <v>69</v>
      </c>
      <c r="C75" s="39"/>
      <c r="D75" s="43">
        <v>2016</v>
      </c>
      <c r="E75" s="19">
        <v>100</v>
      </c>
      <c r="F75" s="10"/>
      <c r="G75" s="43">
        <v>2016</v>
      </c>
      <c r="H75" s="19">
        <v>50</v>
      </c>
      <c r="I75" s="10"/>
      <c r="J75" s="43">
        <v>2016</v>
      </c>
      <c r="K75" s="34">
        <v>50</v>
      </c>
      <c r="L75" s="10"/>
      <c r="M75" s="43">
        <v>2016</v>
      </c>
      <c r="N75" s="8">
        <f t="shared" si="13"/>
        <v>100</v>
      </c>
      <c r="O75" s="19"/>
      <c r="P75" s="43">
        <v>2016</v>
      </c>
      <c r="Q75" s="19">
        <v>100</v>
      </c>
      <c r="R75" s="10"/>
      <c r="S75" s="43">
        <v>2016</v>
      </c>
      <c r="T75" s="19">
        <v>100</v>
      </c>
      <c r="U75" s="10"/>
      <c r="V75" s="43">
        <v>2016</v>
      </c>
      <c r="W75" s="19">
        <v>100</v>
      </c>
      <c r="X75" s="10"/>
      <c r="Y75" s="350">
        <v>2016</v>
      </c>
      <c r="Z75" s="19">
        <v>100</v>
      </c>
      <c r="AA75" s="10"/>
      <c r="AB75" s="350">
        <v>2016</v>
      </c>
      <c r="AC75" s="19">
        <v>50</v>
      </c>
      <c r="AD75" s="10"/>
      <c r="AE75" s="350">
        <v>2016</v>
      </c>
      <c r="AF75" s="19">
        <v>33</v>
      </c>
      <c r="AG75" s="19"/>
      <c r="AH75" s="350">
        <v>2016</v>
      </c>
      <c r="AI75" s="19">
        <v>0</v>
      </c>
      <c r="AJ75" s="10"/>
      <c r="AK75" s="350">
        <v>2016</v>
      </c>
      <c r="AL75" s="19">
        <v>50</v>
      </c>
      <c r="AM75" s="11"/>
    </row>
    <row r="76" spans="1:81" ht="24.75" customHeight="1">
      <c r="A76" s="43">
        <v>2017</v>
      </c>
      <c r="B76" s="5">
        <f t="shared" si="12"/>
        <v>69</v>
      </c>
      <c r="C76" s="39"/>
      <c r="D76" s="43">
        <v>2017</v>
      </c>
      <c r="E76" s="19">
        <v>100</v>
      </c>
      <c r="F76" s="10"/>
      <c r="G76" s="43">
        <v>2017</v>
      </c>
      <c r="H76" s="19">
        <v>50</v>
      </c>
      <c r="I76" s="10"/>
      <c r="J76" s="43">
        <v>2017</v>
      </c>
      <c r="K76" s="34">
        <v>50</v>
      </c>
      <c r="L76" s="10"/>
      <c r="M76" s="43">
        <v>2017</v>
      </c>
      <c r="N76" s="8">
        <f t="shared" si="13"/>
        <v>100</v>
      </c>
      <c r="O76" s="19"/>
      <c r="P76" s="43">
        <v>2017</v>
      </c>
      <c r="Q76" s="19">
        <v>100</v>
      </c>
      <c r="R76" s="10"/>
      <c r="S76" s="43">
        <v>2017</v>
      </c>
      <c r="T76" s="19">
        <v>100</v>
      </c>
      <c r="U76" s="10"/>
      <c r="V76" s="43">
        <v>2017</v>
      </c>
      <c r="W76" s="19">
        <v>100</v>
      </c>
      <c r="X76" s="10"/>
      <c r="Y76" s="350">
        <v>2017</v>
      </c>
      <c r="Z76" s="19">
        <v>100</v>
      </c>
      <c r="AA76" s="10"/>
      <c r="AB76" s="350">
        <v>2017</v>
      </c>
      <c r="AC76" s="19">
        <v>50</v>
      </c>
      <c r="AD76" s="10"/>
      <c r="AE76" s="350">
        <v>2017</v>
      </c>
      <c r="AF76" s="19">
        <v>33</v>
      </c>
      <c r="AG76" s="19"/>
      <c r="AH76" s="350">
        <v>2017</v>
      </c>
      <c r="AI76" s="19">
        <v>0</v>
      </c>
      <c r="AJ76" s="10"/>
      <c r="AK76" s="350">
        <v>2017</v>
      </c>
      <c r="AL76" s="19">
        <v>50</v>
      </c>
      <c r="AM76" s="11"/>
    </row>
    <row r="77" spans="1:81" ht="24.75" customHeight="1">
      <c r="A77" s="43">
        <v>2018</v>
      </c>
      <c r="B77" s="5">
        <f t="shared" si="12"/>
        <v>69</v>
      </c>
      <c r="C77" s="39"/>
      <c r="D77" s="43">
        <v>2018</v>
      </c>
      <c r="E77" s="19">
        <v>100</v>
      </c>
      <c r="F77" s="10"/>
      <c r="G77" s="43">
        <v>2018</v>
      </c>
      <c r="H77" s="19">
        <v>50</v>
      </c>
      <c r="I77" s="10"/>
      <c r="J77" s="43">
        <v>2018</v>
      </c>
      <c r="K77" s="34">
        <v>50</v>
      </c>
      <c r="L77" s="10"/>
      <c r="M77" s="43">
        <v>2018</v>
      </c>
      <c r="N77" s="8">
        <f t="shared" si="13"/>
        <v>100</v>
      </c>
      <c r="O77" s="19"/>
      <c r="P77" s="43">
        <v>2018</v>
      </c>
      <c r="Q77" s="19">
        <v>100</v>
      </c>
      <c r="R77" s="10"/>
      <c r="S77" s="43">
        <v>2018</v>
      </c>
      <c r="T77" s="19">
        <v>100</v>
      </c>
      <c r="U77" s="10"/>
      <c r="V77" s="43">
        <v>2018</v>
      </c>
      <c r="W77" s="19">
        <v>100</v>
      </c>
      <c r="X77" s="10"/>
      <c r="Y77" s="350">
        <v>2018</v>
      </c>
      <c r="Z77" s="19">
        <v>100</v>
      </c>
      <c r="AA77" s="10"/>
      <c r="AB77" s="350">
        <v>2018</v>
      </c>
      <c r="AC77" s="19">
        <v>50</v>
      </c>
      <c r="AD77" s="10"/>
      <c r="AE77" s="350">
        <v>2018</v>
      </c>
      <c r="AF77" s="19">
        <v>33</v>
      </c>
      <c r="AG77" s="19"/>
      <c r="AH77" s="350">
        <v>2018</v>
      </c>
      <c r="AI77" s="19">
        <v>0</v>
      </c>
      <c r="AJ77" s="10"/>
      <c r="AK77" s="350">
        <v>2018</v>
      </c>
      <c r="AL77" s="19">
        <v>50</v>
      </c>
      <c r="AM77" s="11"/>
    </row>
    <row r="78" spans="1:81" ht="24.75" customHeight="1">
      <c r="A78" s="43">
        <v>2019</v>
      </c>
      <c r="B78" s="5">
        <f t="shared" si="12"/>
        <v>69</v>
      </c>
      <c r="C78" s="39"/>
      <c r="D78" s="43">
        <v>2019</v>
      </c>
      <c r="E78" s="19">
        <v>100</v>
      </c>
      <c r="F78" s="10"/>
      <c r="G78" s="43">
        <v>2019</v>
      </c>
      <c r="H78" s="19">
        <v>50</v>
      </c>
      <c r="I78" s="10"/>
      <c r="J78" s="43">
        <v>2019</v>
      </c>
      <c r="K78" s="34">
        <v>50</v>
      </c>
      <c r="L78" s="10"/>
      <c r="M78" s="43">
        <v>2019</v>
      </c>
      <c r="N78" s="8">
        <f t="shared" si="13"/>
        <v>100</v>
      </c>
      <c r="O78" s="19"/>
      <c r="P78" s="43">
        <v>2019</v>
      </c>
      <c r="Q78" s="19">
        <v>100</v>
      </c>
      <c r="R78" s="10"/>
      <c r="S78" s="43">
        <v>2019</v>
      </c>
      <c r="T78" s="19">
        <v>100</v>
      </c>
      <c r="U78" s="10"/>
      <c r="V78" s="43">
        <v>2019</v>
      </c>
      <c r="W78" s="19">
        <v>100</v>
      </c>
      <c r="X78" s="10"/>
      <c r="Y78" s="350">
        <v>2019</v>
      </c>
      <c r="Z78" s="19">
        <v>100</v>
      </c>
      <c r="AA78" s="10"/>
      <c r="AB78" s="350">
        <v>2019</v>
      </c>
      <c r="AC78" s="19">
        <v>50</v>
      </c>
      <c r="AD78" s="10"/>
      <c r="AE78" s="350">
        <v>2019</v>
      </c>
      <c r="AF78" s="19">
        <v>33</v>
      </c>
      <c r="AG78" s="19"/>
      <c r="AH78" s="350">
        <v>2019</v>
      </c>
      <c r="AI78" s="19">
        <v>0</v>
      </c>
      <c r="AJ78" s="10"/>
      <c r="AK78" s="350">
        <v>2019</v>
      </c>
      <c r="AL78" s="19">
        <v>50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4355</v>
      </c>
      <c r="I85" s="580"/>
      <c r="J85" s="43" t="s">
        <v>78</v>
      </c>
      <c r="K85" s="580" t="s">
        <v>4432</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4">AVERAGE(E87,H87,K87,N87,Q87)</f>
        <v>15</v>
      </c>
      <c r="C87" s="363"/>
      <c r="D87" s="350">
        <v>2007</v>
      </c>
      <c r="E87" s="34">
        <v>25</v>
      </c>
      <c r="F87" s="363" t="s">
        <v>5145</v>
      </c>
      <c r="G87" s="350">
        <v>2007</v>
      </c>
      <c r="H87" s="419">
        <v>0</v>
      </c>
      <c r="I87" s="363" t="s">
        <v>5146</v>
      </c>
      <c r="J87" s="350">
        <v>2007</v>
      </c>
      <c r="K87" s="419">
        <v>0</v>
      </c>
      <c r="L87" s="363" t="s">
        <v>5147</v>
      </c>
      <c r="M87" s="350">
        <v>2007</v>
      </c>
      <c r="N87" s="419">
        <v>0</v>
      </c>
      <c r="O87" s="363"/>
      <c r="P87" s="350">
        <v>2007</v>
      </c>
      <c r="Q87" s="419">
        <v>50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4"/>
        <v>15</v>
      </c>
      <c r="C88" s="363"/>
      <c r="D88" s="350">
        <v>2008</v>
      </c>
      <c r="E88" s="34">
        <v>25</v>
      </c>
      <c r="F88" s="363"/>
      <c r="G88" s="350">
        <v>2008</v>
      </c>
      <c r="H88" s="419">
        <v>0</v>
      </c>
      <c r="I88" s="363"/>
      <c r="J88" s="350">
        <v>2008</v>
      </c>
      <c r="K88" s="419">
        <v>0</v>
      </c>
      <c r="L88" s="363"/>
      <c r="M88" s="350">
        <v>2008</v>
      </c>
      <c r="N88" s="419">
        <v>0</v>
      </c>
      <c r="O88" s="363"/>
      <c r="P88" s="350">
        <v>2008</v>
      </c>
      <c r="Q88" s="419">
        <v>50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4"/>
        <v>15</v>
      </c>
      <c r="C89" s="363"/>
      <c r="D89" s="350">
        <v>2009</v>
      </c>
      <c r="E89" s="34">
        <v>25</v>
      </c>
      <c r="F89" s="363"/>
      <c r="G89" s="350">
        <v>2009</v>
      </c>
      <c r="H89" s="419">
        <v>0</v>
      </c>
      <c r="I89" s="363"/>
      <c r="J89" s="350">
        <v>2009</v>
      </c>
      <c r="K89" s="419">
        <v>0</v>
      </c>
      <c r="L89" s="363"/>
      <c r="M89" s="350">
        <v>2009</v>
      </c>
      <c r="N89" s="419">
        <v>0</v>
      </c>
      <c r="O89" s="363"/>
      <c r="P89" s="350">
        <v>2009</v>
      </c>
      <c r="Q89" s="419">
        <v>50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20</v>
      </c>
      <c r="C90" s="363"/>
      <c r="D90" s="350">
        <v>2010</v>
      </c>
      <c r="E90" s="34">
        <v>25</v>
      </c>
      <c r="F90" s="363"/>
      <c r="G90" s="350">
        <v>2010</v>
      </c>
      <c r="H90" s="419">
        <v>0</v>
      </c>
      <c r="I90" s="363"/>
      <c r="J90" s="350">
        <v>2010</v>
      </c>
      <c r="K90" s="419">
        <v>25</v>
      </c>
      <c r="L90" s="363" t="s">
        <v>5148</v>
      </c>
      <c r="M90" s="350">
        <v>2010</v>
      </c>
      <c r="N90" s="419">
        <v>0</v>
      </c>
      <c r="O90" s="363"/>
      <c r="P90" s="350">
        <v>2010</v>
      </c>
      <c r="Q90" s="419">
        <v>50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20</v>
      </c>
      <c r="C91" s="363"/>
      <c r="D91" s="350">
        <v>2011</v>
      </c>
      <c r="E91" s="34">
        <v>25</v>
      </c>
      <c r="F91" s="363"/>
      <c r="G91" s="350">
        <v>2011</v>
      </c>
      <c r="H91" s="419">
        <v>0</v>
      </c>
      <c r="I91" s="363"/>
      <c r="J91" s="350">
        <v>2011</v>
      </c>
      <c r="K91" s="419">
        <v>25</v>
      </c>
      <c r="L91" s="363"/>
      <c r="M91" s="350">
        <v>2011</v>
      </c>
      <c r="N91" s="419">
        <v>0</v>
      </c>
      <c r="O91" s="363"/>
      <c r="P91" s="350">
        <v>2011</v>
      </c>
      <c r="Q91" s="419">
        <v>50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20</v>
      </c>
      <c r="C92" s="363"/>
      <c r="D92" s="350">
        <v>2012</v>
      </c>
      <c r="E92" s="34">
        <v>25</v>
      </c>
      <c r="F92" s="363"/>
      <c r="G92" s="350">
        <v>2012</v>
      </c>
      <c r="H92" s="419">
        <v>0</v>
      </c>
      <c r="I92" s="363"/>
      <c r="J92" s="350">
        <v>2012</v>
      </c>
      <c r="K92" s="419">
        <v>25</v>
      </c>
      <c r="L92" s="363"/>
      <c r="M92" s="350">
        <v>2012</v>
      </c>
      <c r="N92" s="419">
        <v>0</v>
      </c>
      <c r="O92" s="363"/>
      <c r="P92" s="350">
        <v>2012</v>
      </c>
      <c r="Q92" s="419">
        <v>50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20</v>
      </c>
      <c r="C93" s="363"/>
      <c r="D93" s="350">
        <v>2013</v>
      </c>
      <c r="E93" s="34">
        <v>25</v>
      </c>
      <c r="F93" s="363"/>
      <c r="G93" s="350">
        <v>2013</v>
      </c>
      <c r="H93" s="419">
        <v>0</v>
      </c>
      <c r="I93" s="363"/>
      <c r="J93" s="350">
        <v>2013</v>
      </c>
      <c r="K93" s="419">
        <v>25</v>
      </c>
      <c r="L93" s="363"/>
      <c r="M93" s="350">
        <v>2013</v>
      </c>
      <c r="N93" s="419">
        <v>0</v>
      </c>
      <c r="O93" s="363"/>
      <c r="P93" s="350">
        <v>2013</v>
      </c>
      <c r="Q93" s="419">
        <v>50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20</v>
      </c>
      <c r="C94" s="39"/>
      <c r="D94" s="43">
        <v>2014</v>
      </c>
      <c r="E94" s="34">
        <v>25</v>
      </c>
      <c r="F94" s="10" t="s">
        <v>2114</v>
      </c>
      <c r="G94" s="43">
        <v>2014</v>
      </c>
      <c r="H94" s="19">
        <v>0</v>
      </c>
      <c r="I94" s="10" t="s">
        <v>2113</v>
      </c>
      <c r="J94" s="43">
        <v>2014</v>
      </c>
      <c r="K94" s="19">
        <v>25</v>
      </c>
      <c r="L94" s="10" t="s">
        <v>2112</v>
      </c>
      <c r="M94" s="43">
        <v>2014</v>
      </c>
      <c r="N94" s="19">
        <v>0</v>
      </c>
      <c r="O94" s="10"/>
      <c r="P94" s="43">
        <v>2014</v>
      </c>
      <c r="Q94" s="19">
        <v>50</v>
      </c>
      <c r="R94" s="11" t="s">
        <v>2111</v>
      </c>
    </row>
    <row r="95" spans="1:81" ht="24.75" customHeight="1">
      <c r="A95" s="43">
        <v>2015</v>
      </c>
      <c r="B95" s="2">
        <f>AVERAGE(E95,H95,K95,N95,Q95)</f>
        <v>20</v>
      </c>
      <c r="C95" s="80"/>
      <c r="D95" s="43">
        <v>2015</v>
      </c>
      <c r="E95" s="34">
        <v>25</v>
      </c>
      <c r="F95" s="10"/>
      <c r="G95" s="43">
        <v>2015</v>
      </c>
      <c r="H95" s="19">
        <v>0</v>
      </c>
      <c r="I95" s="10"/>
      <c r="J95" s="43">
        <v>2015</v>
      </c>
      <c r="K95" s="19">
        <v>25</v>
      </c>
      <c r="L95" s="10"/>
      <c r="M95" s="43">
        <v>2015</v>
      </c>
      <c r="N95" s="19">
        <v>0</v>
      </c>
      <c r="O95" s="10"/>
      <c r="P95" s="43">
        <v>2015</v>
      </c>
      <c r="Q95" s="19">
        <v>50</v>
      </c>
      <c r="R95" s="11"/>
    </row>
    <row r="96" spans="1:81" ht="24.75" customHeight="1">
      <c r="A96" s="43">
        <v>2016</v>
      </c>
      <c r="B96" s="2">
        <f>AVERAGE(E96,H96,K96,N96,Q96)</f>
        <v>20</v>
      </c>
      <c r="C96" s="80"/>
      <c r="D96" s="43">
        <v>2016</v>
      </c>
      <c r="E96" s="34">
        <v>25</v>
      </c>
      <c r="F96" s="10"/>
      <c r="G96" s="43">
        <v>2016</v>
      </c>
      <c r="H96" s="19">
        <v>0</v>
      </c>
      <c r="I96" s="10"/>
      <c r="J96" s="43">
        <v>2016</v>
      </c>
      <c r="K96" s="19">
        <v>25</v>
      </c>
      <c r="L96" s="10"/>
      <c r="M96" s="43">
        <v>2016</v>
      </c>
      <c r="N96" s="19">
        <v>0</v>
      </c>
      <c r="O96" s="10"/>
      <c r="P96" s="43">
        <v>2016</v>
      </c>
      <c r="Q96" s="19">
        <v>50</v>
      </c>
      <c r="R96" s="11"/>
    </row>
    <row r="97" spans="1:81" ht="24.75" customHeight="1">
      <c r="A97" s="43">
        <v>2017</v>
      </c>
      <c r="B97" s="2">
        <f t="shared" ref="B97:B99" si="15">AVERAGE(E97,H97,K97,N97,Q97)</f>
        <v>20</v>
      </c>
      <c r="C97" s="80"/>
      <c r="D97" s="43">
        <v>2017</v>
      </c>
      <c r="E97" s="34">
        <v>25</v>
      </c>
      <c r="F97" s="10"/>
      <c r="G97" s="43">
        <v>2017</v>
      </c>
      <c r="H97" s="19">
        <v>0</v>
      </c>
      <c r="I97" s="10"/>
      <c r="J97" s="43">
        <v>2017</v>
      </c>
      <c r="K97" s="19">
        <v>25</v>
      </c>
      <c r="L97" s="10"/>
      <c r="M97" s="43">
        <v>2017</v>
      </c>
      <c r="N97" s="19">
        <v>0</v>
      </c>
      <c r="O97" s="10"/>
      <c r="P97" s="43">
        <v>2017</v>
      </c>
      <c r="Q97" s="19">
        <v>50</v>
      </c>
      <c r="R97" s="11"/>
    </row>
    <row r="98" spans="1:81" ht="24.75" customHeight="1">
      <c r="A98" s="43">
        <v>2018</v>
      </c>
      <c r="B98" s="2">
        <f t="shared" si="15"/>
        <v>20</v>
      </c>
      <c r="C98" s="80"/>
      <c r="D98" s="43">
        <v>2018</v>
      </c>
      <c r="E98" s="34">
        <v>25</v>
      </c>
      <c r="F98" s="10"/>
      <c r="G98" s="43">
        <v>2018</v>
      </c>
      <c r="H98" s="19">
        <v>0</v>
      </c>
      <c r="I98" s="10"/>
      <c r="J98" s="43">
        <v>2018</v>
      </c>
      <c r="K98" s="19">
        <v>25</v>
      </c>
      <c r="L98" s="10"/>
      <c r="M98" s="43">
        <v>2018</v>
      </c>
      <c r="N98" s="19">
        <v>0</v>
      </c>
      <c r="O98" s="10"/>
      <c r="P98" s="43">
        <v>2018</v>
      </c>
      <c r="Q98" s="19">
        <v>50</v>
      </c>
      <c r="R98" s="11"/>
    </row>
    <row r="99" spans="1:81" ht="24.75" customHeight="1">
      <c r="A99" s="43">
        <v>2019</v>
      </c>
      <c r="B99" s="2">
        <f t="shared" si="15"/>
        <v>20</v>
      </c>
      <c r="C99" s="80"/>
      <c r="D99" s="43">
        <v>2019</v>
      </c>
      <c r="E99" s="34">
        <v>25</v>
      </c>
      <c r="F99" s="10"/>
      <c r="G99" s="43">
        <v>2019</v>
      </c>
      <c r="H99" s="19">
        <v>0</v>
      </c>
      <c r="I99" s="10"/>
      <c r="J99" s="43">
        <v>2019</v>
      </c>
      <c r="K99" s="19">
        <v>25</v>
      </c>
      <c r="L99" s="10"/>
      <c r="M99" s="43">
        <v>2019</v>
      </c>
      <c r="N99" s="19">
        <v>0</v>
      </c>
      <c r="O99" s="10"/>
      <c r="P99" s="43">
        <v>2019</v>
      </c>
      <c r="Q99" s="19">
        <v>50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6">AVERAGE(E108,((H108+K108)/2),((N108+Q108+T108)/3),W108)</f>
        <v>66.666666666666671</v>
      </c>
      <c r="C108" s="363"/>
      <c r="D108" s="350">
        <v>2007</v>
      </c>
      <c r="E108" s="419">
        <v>50</v>
      </c>
      <c r="F108" s="363"/>
      <c r="G108" s="350">
        <v>2007</v>
      </c>
      <c r="H108" s="419">
        <v>0</v>
      </c>
      <c r="I108" s="363"/>
      <c r="J108" s="350">
        <v>2007</v>
      </c>
      <c r="K108" s="419">
        <v>100</v>
      </c>
      <c r="L108" s="363"/>
      <c r="M108" s="350">
        <v>2007</v>
      </c>
      <c r="N108" s="419">
        <v>100</v>
      </c>
      <c r="O108" s="363"/>
      <c r="P108" s="350">
        <v>2007</v>
      </c>
      <c r="Q108" s="419">
        <v>100</v>
      </c>
      <c r="R108" s="363"/>
      <c r="S108" s="350">
        <v>2007</v>
      </c>
      <c r="T108" s="49">
        <v>0</v>
      </c>
      <c r="U108" s="431" t="s">
        <v>4192</v>
      </c>
      <c r="V108" s="350">
        <v>2007</v>
      </c>
      <c r="W108" s="419">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6"/>
        <v>66.666666666666671</v>
      </c>
      <c r="C109" s="363"/>
      <c r="D109" s="350">
        <v>2008</v>
      </c>
      <c r="E109" s="419">
        <v>50</v>
      </c>
      <c r="F109" s="363"/>
      <c r="G109" s="350">
        <v>2008</v>
      </c>
      <c r="H109" s="419">
        <v>0</v>
      </c>
      <c r="I109" s="363"/>
      <c r="J109" s="350">
        <v>2008</v>
      </c>
      <c r="K109" s="419">
        <v>100</v>
      </c>
      <c r="L109" s="363"/>
      <c r="M109" s="350">
        <v>2008</v>
      </c>
      <c r="N109" s="419">
        <v>100</v>
      </c>
      <c r="O109" s="363"/>
      <c r="P109" s="350">
        <v>2008</v>
      </c>
      <c r="Q109" s="419">
        <v>100</v>
      </c>
      <c r="R109" s="363"/>
      <c r="S109" s="350">
        <v>2008</v>
      </c>
      <c r="T109" s="49">
        <v>0</v>
      </c>
      <c r="U109" s="363"/>
      <c r="V109" s="350">
        <v>2008</v>
      </c>
      <c r="W109" s="419">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6"/>
        <v>66.666666666666671</v>
      </c>
      <c r="C110" s="363"/>
      <c r="D110" s="350">
        <v>2009</v>
      </c>
      <c r="E110" s="419">
        <v>50</v>
      </c>
      <c r="F110" s="363"/>
      <c r="G110" s="350">
        <v>2009</v>
      </c>
      <c r="H110" s="419">
        <v>0</v>
      </c>
      <c r="I110" s="363"/>
      <c r="J110" s="350">
        <v>2009</v>
      </c>
      <c r="K110" s="419">
        <v>100</v>
      </c>
      <c r="L110" s="363"/>
      <c r="M110" s="350">
        <v>2009</v>
      </c>
      <c r="N110" s="419">
        <v>100</v>
      </c>
      <c r="O110" s="363"/>
      <c r="P110" s="350">
        <v>2009</v>
      </c>
      <c r="Q110" s="419">
        <v>100</v>
      </c>
      <c r="R110" s="363"/>
      <c r="S110" s="350">
        <v>2009</v>
      </c>
      <c r="T110" s="49">
        <v>0</v>
      </c>
      <c r="U110" s="363"/>
      <c r="V110" s="350">
        <v>2009</v>
      </c>
      <c r="W110" s="419">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6"/>
        <v>66.666666666666671</v>
      </c>
      <c r="C111" s="363"/>
      <c r="D111" s="350">
        <v>2010</v>
      </c>
      <c r="E111" s="419">
        <v>50</v>
      </c>
      <c r="F111" s="363"/>
      <c r="G111" s="350">
        <v>2010</v>
      </c>
      <c r="H111" s="419">
        <v>0</v>
      </c>
      <c r="I111" s="363"/>
      <c r="J111" s="350">
        <v>2010</v>
      </c>
      <c r="K111" s="419">
        <v>100</v>
      </c>
      <c r="L111" s="363"/>
      <c r="M111" s="350">
        <v>2010</v>
      </c>
      <c r="N111" s="419">
        <v>100</v>
      </c>
      <c r="O111" s="363"/>
      <c r="P111" s="350">
        <v>2010</v>
      </c>
      <c r="Q111" s="419">
        <v>100</v>
      </c>
      <c r="R111" s="363"/>
      <c r="S111" s="350">
        <v>2010</v>
      </c>
      <c r="T111" s="49">
        <v>0</v>
      </c>
      <c r="U111" s="363"/>
      <c r="V111" s="350">
        <v>2010</v>
      </c>
      <c r="W111" s="419">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66.666666666666671</v>
      </c>
      <c r="C112" s="363"/>
      <c r="D112" s="350">
        <v>2011</v>
      </c>
      <c r="E112" s="419">
        <v>50</v>
      </c>
      <c r="F112" s="363"/>
      <c r="G112" s="350">
        <v>2011</v>
      </c>
      <c r="H112" s="419">
        <v>0</v>
      </c>
      <c r="I112" s="363"/>
      <c r="J112" s="350">
        <v>2011</v>
      </c>
      <c r="K112" s="419">
        <v>100</v>
      </c>
      <c r="L112" s="363"/>
      <c r="M112" s="350">
        <v>2011</v>
      </c>
      <c r="N112" s="419">
        <v>100</v>
      </c>
      <c r="O112" s="363"/>
      <c r="P112" s="350">
        <v>2011</v>
      </c>
      <c r="Q112" s="419">
        <v>100</v>
      </c>
      <c r="R112" s="363"/>
      <c r="S112" s="350">
        <v>2011</v>
      </c>
      <c r="T112" s="49">
        <v>0</v>
      </c>
      <c r="U112" s="363"/>
      <c r="V112" s="350">
        <v>2011</v>
      </c>
      <c r="W112" s="419">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66.666666666666671</v>
      </c>
      <c r="C113" s="363"/>
      <c r="D113" s="350">
        <v>2012</v>
      </c>
      <c r="E113" s="419">
        <v>50</v>
      </c>
      <c r="F113" s="363"/>
      <c r="G113" s="350">
        <v>2012</v>
      </c>
      <c r="H113" s="419">
        <v>0</v>
      </c>
      <c r="I113" s="363"/>
      <c r="J113" s="350">
        <v>2012</v>
      </c>
      <c r="K113" s="419">
        <v>100</v>
      </c>
      <c r="L113" s="363"/>
      <c r="M113" s="350">
        <v>2012</v>
      </c>
      <c r="N113" s="419">
        <v>100</v>
      </c>
      <c r="O113" s="363"/>
      <c r="P113" s="350">
        <v>2012</v>
      </c>
      <c r="Q113" s="419">
        <v>100</v>
      </c>
      <c r="R113" s="363"/>
      <c r="S113" s="350">
        <v>2012</v>
      </c>
      <c r="T113" s="49">
        <v>0</v>
      </c>
      <c r="U113" s="363"/>
      <c r="V113" s="350">
        <v>2012</v>
      </c>
      <c r="W113" s="419">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66.666666666666671</v>
      </c>
      <c r="C114" s="363"/>
      <c r="D114" s="350">
        <v>2013</v>
      </c>
      <c r="E114" s="419">
        <v>50</v>
      </c>
      <c r="F114" s="363"/>
      <c r="G114" s="350">
        <v>2013</v>
      </c>
      <c r="H114" s="419">
        <v>0</v>
      </c>
      <c r="I114" s="363"/>
      <c r="J114" s="350">
        <v>2013</v>
      </c>
      <c r="K114" s="419">
        <v>100</v>
      </c>
      <c r="L114" s="363"/>
      <c r="M114" s="350">
        <v>2013</v>
      </c>
      <c r="N114" s="419">
        <v>100</v>
      </c>
      <c r="O114" s="363"/>
      <c r="P114" s="350">
        <v>2013</v>
      </c>
      <c r="Q114" s="419">
        <v>100</v>
      </c>
      <c r="R114" s="363"/>
      <c r="S114" s="350">
        <v>2013</v>
      </c>
      <c r="T114" s="49">
        <v>0</v>
      </c>
      <c r="U114" s="363"/>
      <c r="V114" s="350">
        <v>2013</v>
      </c>
      <c r="W114" s="419">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66.666666666666671</v>
      </c>
      <c r="C115" s="39"/>
      <c r="D115" s="43">
        <v>2014</v>
      </c>
      <c r="E115" s="19">
        <v>50</v>
      </c>
      <c r="F115" s="10" t="s">
        <v>2110</v>
      </c>
      <c r="G115" s="43">
        <v>2014</v>
      </c>
      <c r="H115" s="19">
        <v>0</v>
      </c>
      <c r="I115" s="10" t="s">
        <v>2109</v>
      </c>
      <c r="J115" s="43">
        <v>2014</v>
      </c>
      <c r="K115" s="19">
        <v>100</v>
      </c>
      <c r="L115" s="10" t="s">
        <v>2108</v>
      </c>
      <c r="M115" s="43">
        <v>2014</v>
      </c>
      <c r="N115" s="19">
        <v>100</v>
      </c>
      <c r="O115" s="10" t="s">
        <v>2107</v>
      </c>
      <c r="P115" s="43">
        <v>2014</v>
      </c>
      <c r="Q115" s="19">
        <v>100</v>
      </c>
      <c r="R115" s="10" t="s">
        <v>2107</v>
      </c>
      <c r="S115" s="43">
        <v>2014</v>
      </c>
      <c r="T115" s="49">
        <v>0</v>
      </c>
      <c r="U115" s="10" t="s">
        <v>4192</v>
      </c>
      <c r="V115" s="43">
        <v>2014</v>
      </c>
      <c r="W115" s="19">
        <v>100</v>
      </c>
      <c r="X115" s="11" t="s">
        <v>2106</v>
      </c>
    </row>
    <row r="116" spans="1:81" ht="24.75" customHeight="1">
      <c r="A116" s="43">
        <v>2015</v>
      </c>
      <c r="B116" s="2">
        <f t="shared" si="17"/>
        <v>66.666666666666671</v>
      </c>
      <c r="C116" s="80"/>
      <c r="D116" s="43">
        <v>2015</v>
      </c>
      <c r="E116" s="19">
        <v>50</v>
      </c>
      <c r="F116" s="10"/>
      <c r="G116" s="43">
        <v>2015</v>
      </c>
      <c r="H116" s="19">
        <v>0</v>
      </c>
      <c r="I116" s="10"/>
      <c r="J116" s="43">
        <v>2015</v>
      </c>
      <c r="K116" s="19">
        <v>100</v>
      </c>
      <c r="L116" s="10" t="s">
        <v>2105</v>
      </c>
      <c r="M116" s="43">
        <v>2015</v>
      </c>
      <c r="N116" s="19">
        <v>100</v>
      </c>
      <c r="O116" s="10"/>
      <c r="P116" s="43">
        <v>2015</v>
      </c>
      <c r="Q116" s="19">
        <v>100</v>
      </c>
      <c r="R116" s="10"/>
      <c r="S116" s="43">
        <v>2015</v>
      </c>
      <c r="T116" s="49">
        <v>0</v>
      </c>
      <c r="U116" s="10"/>
      <c r="V116" s="43">
        <v>2015</v>
      </c>
      <c r="W116" s="19">
        <v>100</v>
      </c>
      <c r="X116" s="11"/>
    </row>
    <row r="117" spans="1:81" ht="24.75" customHeight="1">
      <c r="A117" s="43">
        <v>2016</v>
      </c>
      <c r="B117" s="2">
        <f t="shared" si="17"/>
        <v>66.666666666666671</v>
      </c>
      <c r="C117" s="80"/>
      <c r="D117" s="43">
        <v>2016</v>
      </c>
      <c r="E117" s="19">
        <v>50</v>
      </c>
      <c r="F117" s="10"/>
      <c r="G117" s="43">
        <v>2016</v>
      </c>
      <c r="H117" s="19">
        <v>0</v>
      </c>
      <c r="I117" s="10"/>
      <c r="J117" s="43">
        <v>2016</v>
      </c>
      <c r="K117" s="19">
        <v>100</v>
      </c>
      <c r="L117" s="10"/>
      <c r="M117" s="43">
        <v>2016</v>
      </c>
      <c r="N117" s="19">
        <v>100</v>
      </c>
      <c r="O117" s="10"/>
      <c r="P117" s="43">
        <v>2016</v>
      </c>
      <c r="Q117" s="19">
        <v>100</v>
      </c>
      <c r="R117" s="10"/>
      <c r="S117" s="43">
        <v>2016</v>
      </c>
      <c r="T117" s="49">
        <v>0</v>
      </c>
      <c r="U117" s="10"/>
      <c r="V117" s="43">
        <v>2016</v>
      </c>
      <c r="W117" s="19">
        <v>100</v>
      </c>
      <c r="X117" s="11"/>
    </row>
    <row r="118" spans="1:81" ht="24.75" customHeight="1">
      <c r="A118" s="43">
        <v>2017</v>
      </c>
      <c r="B118" s="2">
        <f t="shared" si="17"/>
        <v>75</v>
      </c>
      <c r="C118" s="80"/>
      <c r="D118" s="43">
        <v>2017</v>
      </c>
      <c r="E118" s="19">
        <v>50</v>
      </c>
      <c r="F118" s="10"/>
      <c r="G118" s="43">
        <v>2017</v>
      </c>
      <c r="H118" s="19">
        <v>0</v>
      </c>
      <c r="I118" s="10"/>
      <c r="J118" s="43">
        <v>2017</v>
      </c>
      <c r="K118" s="19">
        <v>100</v>
      </c>
      <c r="L118" s="10"/>
      <c r="M118" s="43">
        <v>2017</v>
      </c>
      <c r="N118" s="19">
        <v>100</v>
      </c>
      <c r="O118" s="10"/>
      <c r="P118" s="43">
        <v>2017</v>
      </c>
      <c r="Q118" s="19">
        <v>100</v>
      </c>
      <c r="R118" s="10"/>
      <c r="S118" s="43">
        <v>2017</v>
      </c>
      <c r="T118" s="19">
        <v>100</v>
      </c>
      <c r="U118" s="10" t="s">
        <v>2104</v>
      </c>
      <c r="V118" s="43">
        <v>2017</v>
      </c>
      <c r="W118" s="19">
        <v>100</v>
      </c>
      <c r="X118" s="11"/>
    </row>
    <row r="119" spans="1:81" ht="24.75" customHeight="1">
      <c r="A119" s="43">
        <v>2018</v>
      </c>
      <c r="B119" s="2">
        <f t="shared" si="17"/>
        <v>75</v>
      </c>
      <c r="C119" s="80"/>
      <c r="D119" s="43">
        <v>2018</v>
      </c>
      <c r="E119" s="19">
        <v>50</v>
      </c>
      <c r="F119" s="10"/>
      <c r="G119" s="43">
        <v>2018</v>
      </c>
      <c r="H119" s="19">
        <v>0</v>
      </c>
      <c r="I119" s="10"/>
      <c r="J119" s="43">
        <v>2018</v>
      </c>
      <c r="K119" s="19">
        <v>100</v>
      </c>
      <c r="L119" s="10"/>
      <c r="M119" s="43">
        <v>2018</v>
      </c>
      <c r="N119" s="19">
        <v>100</v>
      </c>
      <c r="O119" s="10"/>
      <c r="P119" s="43">
        <v>2018</v>
      </c>
      <c r="Q119" s="19">
        <v>100</v>
      </c>
      <c r="R119" s="10"/>
      <c r="S119" s="43">
        <v>2018</v>
      </c>
      <c r="T119" s="19">
        <v>100</v>
      </c>
      <c r="U119" s="10"/>
      <c r="V119" s="43">
        <v>2018</v>
      </c>
      <c r="W119" s="19">
        <v>100</v>
      </c>
      <c r="X119" s="11"/>
    </row>
    <row r="120" spans="1:81" ht="24.75" customHeight="1">
      <c r="A120" s="43">
        <v>2019</v>
      </c>
      <c r="B120" s="2">
        <f t="shared" si="17"/>
        <v>75</v>
      </c>
      <c r="C120" s="80"/>
      <c r="D120" s="43">
        <v>2019</v>
      </c>
      <c r="E120" s="19">
        <v>50</v>
      </c>
      <c r="F120" s="10"/>
      <c r="G120" s="43">
        <v>2019</v>
      </c>
      <c r="H120" s="19">
        <v>0</v>
      </c>
      <c r="I120" s="10"/>
      <c r="J120" s="43">
        <v>2019</v>
      </c>
      <c r="K120" s="19">
        <v>100</v>
      </c>
      <c r="L120" s="10"/>
      <c r="M120" s="43">
        <v>2019</v>
      </c>
      <c r="N120" s="19">
        <v>100</v>
      </c>
      <c r="O120" s="10"/>
      <c r="P120" s="43">
        <v>2019</v>
      </c>
      <c r="Q120" s="19">
        <v>100</v>
      </c>
      <c r="R120" s="10"/>
      <c r="S120" s="43">
        <v>2019</v>
      </c>
      <c r="T120" s="19">
        <v>100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 t="shared" ref="B129:B135" si="18">AVERAGE(E129,H129,K129,Z129)</f>
        <v>15.625</v>
      </c>
      <c r="C129" s="363"/>
      <c r="D129" s="350">
        <v>2007</v>
      </c>
      <c r="E129" s="419">
        <v>50</v>
      </c>
      <c r="F129" s="363"/>
      <c r="G129" s="350">
        <v>2007</v>
      </c>
      <c r="H129" s="419">
        <v>0</v>
      </c>
      <c r="I129" s="363"/>
      <c r="J129" s="350">
        <v>2007</v>
      </c>
      <c r="K129" s="8">
        <f t="shared" ref="K129:K135" si="19">AVERAGE(N129,Q129,T129,W129)</f>
        <v>12.5</v>
      </c>
      <c r="L129" s="363"/>
      <c r="M129" s="350">
        <v>2007</v>
      </c>
      <c r="N129" s="419">
        <v>0</v>
      </c>
      <c r="O129" s="363"/>
      <c r="P129" s="350">
        <v>2007</v>
      </c>
      <c r="Q129" s="419">
        <v>0</v>
      </c>
      <c r="R129" s="363"/>
      <c r="S129" s="350">
        <v>2007</v>
      </c>
      <c r="T129" s="419">
        <v>50</v>
      </c>
      <c r="U129" s="363"/>
      <c r="V129" s="350">
        <v>2007</v>
      </c>
      <c r="W129" s="419">
        <v>0</v>
      </c>
      <c r="X129" s="363"/>
      <c r="Y129" s="350">
        <v>2007</v>
      </c>
      <c r="Z129" s="419">
        <v>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si="18"/>
        <v>15.625</v>
      </c>
      <c r="C130" s="363"/>
      <c r="D130" s="350">
        <v>2008</v>
      </c>
      <c r="E130" s="419">
        <v>50</v>
      </c>
      <c r="F130" s="363"/>
      <c r="G130" s="350">
        <v>2008</v>
      </c>
      <c r="H130" s="419">
        <v>0</v>
      </c>
      <c r="I130" s="363"/>
      <c r="J130" s="350">
        <v>2008</v>
      </c>
      <c r="K130" s="8">
        <f t="shared" si="19"/>
        <v>12.5</v>
      </c>
      <c r="L130" s="363"/>
      <c r="M130" s="350">
        <v>2008</v>
      </c>
      <c r="N130" s="419">
        <v>0</v>
      </c>
      <c r="O130" s="363"/>
      <c r="P130" s="350">
        <v>2008</v>
      </c>
      <c r="Q130" s="419">
        <v>0</v>
      </c>
      <c r="R130" s="363"/>
      <c r="S130" s="350">
        <v>2008</v>
      </c>
      <c r="T130" s="419">
        <v>50</v>
      </c>
      <c r="U130" s="363"/>
      <c r="V130" s="350">
        <v>2008</v>
      </c>
      <c r="W130" s="419">
        <v>0</v>
      </c>
      <c r="X130" s="363"/>
      <c r="Y130" s="350">
        <v>2008</v>
      </c>
      <c r="Z130" s="419">
        <v>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18"/>
        <v>15.625</v>
      </c>
      <c r="C131" s="363"/>
      <c r="D131" s="350">
        <v>2009</v>
      </c>
      <c r="E131" s="419">
        <v>50</v>
      </c>
      <c r="F131" s="363"/>
      <c r="G131" s="350">
        <v>2009</v>
      </c>
      <c r="H131" s="419">
        <v>0</v>
      </c>
      <c r="I131" s="363"/>
      <c r="J131" s="350">
        <v>2009</v>
      </c>
      <c r="K131" s="8">
        <f t="shared" si="19"/>
        <v>12.5</v>
      </c>
      <c r="L131" s="363"/>
      <c r="M131" s="350">
        <v>2009</v>
      </c>
      <c r="N131" s="419">
        <v>0</v>
      </c>
      <c r="O131" s="363"/>
      <c r="P131" s="350">
        <v>2009</v>
      </c>
      <c r="Q131" s="419">
        <v>0</v>
      </c>
      <c r="R131" s="363"/>
      <c r="S131" s="350">
        <v>2009</v>
      </c>
      <c r="T131" s="419">
        <v>50</v>
      </c>
      <c r="U131" s="363"/>
      <c r="V131" s="350">
        <v>2009</v>
      </c>
      <c r="W131" s="419">
        <v>0</v>
      </c>
      <c r="X131" s="363"/>
      <c r="Y131" s="350">
        <v>2009</v>
      </c>
      <c r="Z131" s="419">
        <v>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15.625</v>
      </c>
      <c r="C132" s="363"/>
      <c r="D132" s="350">
        <v>2010</v>
      </c>
      <c r="E132" s="419">
        <v>50</v>
      </c>
      <c r="F132" s="363"/>
      <c r="G132" s="350">
        <v>2010</v>
      </c>
      <c r="H132" s="419">
        <v>0</v>
      </c>
      <c r="I132" s="363"/>
      <c r="J132" s="350">
        <v>2010</v>
      </c>
      <c r="K132" s="8">
        <f t="shared" si="19"/>
        <v>12.5</v>
      </c>
      <c r="L132" s="363"/>
      <c r="M132" s="350">
        <v>2010</v>
      </c>
      <c r="N132" s="419">
        <v>0</v>
      </c>
      <c r="O132" s="363"/>
      <c r="P132" s="350">
        <v>2010</v>
      </c>
      <c r="Q132" s="419">
        <v>0</v>
      </c>
      <c r="R132" s="363"/>
      <c r="S132" s="350">
        <v>2010</v>
      </c>
      <c r="T132" s="419">
        <v>50</v>
      </c>
      <c r="U132" s="363"/>
      <c r="V132" s="350">
        <v>2010</v>
      </c>
      <c r="W132" s="419">
        <v>0</v>
      </c>
      <c r="X132" s="363"/>
      <c r="Y132" s="350">
        <v>2010</v>
      </c>
      <c r="Z132" s="419">
        <v>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15.625</v>
      </c>
      <c r="C133" s="363"/>
      <c r="D133" s="350">
        <v>2011</v>
      </c>
      <c r="E133" s="419">
        <v>50</v>
      </c>
      <c r="F133" s="363"/>
      <c r="G133" s="350">
        <v>2011</v>
      </c>
      <c r="H133" s="419">
        <v>0</v>
      </c>
      <c r="I133" s="363"/>
      <c r="J133" s="350">
        <v>2011</v>
      </c>
      <c r="K133" s="8">
        <f t="shared" si="19"/>
        <v>12.5</v>
      </c>
      <c r="L133" s="363"/>
      <c r="M133" s="350">
        <v>2011</v>
      </c>
      <c r="N133" s="419">
        <v>0</v>
      </c>
      <c r="O133" s="363"/>
      <c r="P133" s="350">
        <v>2011</v>
      </c>
      <c r="Q133" s="419">
        <v>0</v>
      </c>
      <c r="R133" s="363"/>
      <c r="S133" s="350">
        <v>2011</v>
      </c>
      <c r="T133" s="419">
        <v>50</v>
      </c>
      <c r="U133" s="363"/>
      <c r="V133" s="350">
        <v>2011</v>
      </c>
      <c r="W133" s="419">
        <v>0</v>
      </c>
      <c r="X133" s="363"/>
      <c r="Y133" s="350">
        <v>2011</v>
      </c>
      <c r="Z133" s="419">
        <v>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15.625</v>
      </c>
      <c r="C134" s="363"/>
      <c r="D134" s="350">
        <v>2012</v>
      </c>
      <c r="E134" s="419">
        <v>50</v>
      </c>
      <c r="F134" s="363"/>
      <c r="G134" s="350">
        <v>2012</v>
      </c>
      <c r="H134" s="419">
        <v>0</v>
      </c>
      <c r="I134" s="363"/>
      <c r="J134" s="350">
        <v>2012</v>
      </c>
      <c r="K134" s="8">
        <f t="shared" si="19"/>
        <v>12.5</v>
      </c>
      <c r="L134" s="363"/>
      <c r="M134" s="350">
        <v>2012</v>
      </c>
      <c r="N134" s="419">
        <v>0</v>
      </c>
      <c r="O134" s="363"/>
      <c r="P134" s="350">
        <v>2012</v>
      </c>
      <c r="Q134" s="419">
        <v>0</v>
      </c>
      <c r="R134" s="363"/>
      <c r="S134" s="350">
        <v>2012</v>
      </c>
      <c r="T134" s="419">
        <v>50</v>
      </c>
      <c r="U134" s="363"/>
      <c r="V134" s="350">
        <v>2012</v>
      </c>
      <c r="W134" s="419">
        <v>0</v>
      </c>
      <c r="X134" s="363"/>
      <c r="Y134" s="350">
        <v>2012</v>
      </c>
      <c r="Z134" s="419">
        <v>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15.625</v>
      </c>
      <c r="C135" s="363"/>
      <c r="D135" s="350">
        <v>2013</v>
      </c>
      <c r="E135" s="419">
        <v>50</v>
      </c>
      <c r="F135" s="363"/>
      <c r="G135" s="350">
        <v>2013</v>
      </c>
      <c r="H135" s="419">
        <v>0</v>
      </c>
      <c r="I135" s="363"/>
      <c r="J135" s="350">
        <v>2013</v>
      </c>
      <c r="K135" s="8">
        <f t="shared" si="19"/>
        <v>12.5</v>
      </c>
      <c r="L135" s="363"/>
      <c r="M135" s="350">
        <v>2013</v>
      </c>
      <c r="N135" s="419">
        <v>0</v>
      </c>
      <c r="O135" s="363"/>
      <c r="P135" s="350">
        <v>2013</v>
      </c>
      <c r="Q135" s="419">
        <v>0</v>
      </c>
      <c r="R135" s="363"/>
      <c r="S135" s="350">
        <v>2013</v>
      </c>
      <c r="T135" s="419">
        <v>50</v>
      </c>
      <c r="U135" s="363"/>
      <c r="V135" s="350">
        <v>2013</v>
      </c>
      <c r="W135" s="419">
        <v>0</v>
      </c>
      <c r="X135" s="363"/>
      <c r="Y135" s="350">
        <v>2013</v>
      </c>
      <c r="Z135" s="419">
        <v>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15.625</v>
      </c>
      <c r="C136" s="80"/>
      <c r="D136" s="43">
        <v>2014</v>
      </c>
      <c r="E136" s="19">
        <v>50</v>
      </c>
      <c r="F136" s="10"/>
      <c r="G136" s="43">
        <v>2014</v>
      </c>
      <c r="H136" s="19">
        <v>0</v>
      </c>
      <c r="I136" s="10"/>
      <c r="J136" s="43">
        <v>2014</v>
      </c>
      <c r="K136" s="8">
        <f t="shared" ref="K136:K141" si="21">AVERAGE(N136,Q136,T136,W136)</f>
        <v>12.5</v>
      </c>
      <c r="L136" s="19"/>
      <c r="M136" s="43">
        <v>2014</v>
      </c>
      <c r="N136" s="19">
        <v>0</v>
      </c>
      <c r="O136" s="10" t="s">
        <v>2037</v>
      </c>
      <c r="P136" s="43">
        <v>2014</v>
      </c>
      <c r="Q136" s="19">
        <v>0</v>
      </c>
      <c r="R136" s="10" t="s">
        <v>2103</v>
      </c>
      <c r="S136" s="43">
        <v>2014</v>
      </c>
      <c r="T136" s="19">
        <v>50</v>
      </c>
      <c r="U136" s="10"/>
      <c r="V136" s="43">
        <v>2014</v>
      </c>
      <c r="W136" s="19">
        <v>0</v>
      </c>
      <c r="X136" s="10" t="s">
        <v>2102</v>
      </c>
      <c r="Y136" s="350">
        <v>2014</v>
      </c>
      <c r="Z136" s="19">
        <v>0</v>
      </c>
      <c r="AA136" s="11" t="s">
        <v>2101</v>
      </c>
    </row>
    <row r="137" spans="1:81" ht="24.75" customHeight="1">
      <c r="A137" s="43">
        <v>2015</v>
      </c>
      <c r="B137" s="2">
        <f t="shared" si="20"/>
        <v>15.625</v>
      </c>
      <c r="C137" s="80"/>
      <c r="D137" s="43">
        <v>2015</v>
      </c>
      <c r="E137" s="19">
        <v>50</v>
      </c>
      <c r="F137" s="10" t="s">
        <v>2100</v>
      </c>
      <c r="G137" s="43">
        <v>2015</v>
      </c>
      <c r="H137" s="19">
        <v>0</v>
      </c>
      <c r="I137" s="10"/>
      <c r="J137" s="43">
        <v>2015</v>
      </c>
      <c r="K137" s="8">
        <f t="shared" si="21"/>
        <v>12.5</v>
      </c>
      <c r="L137" s="19"/>
      <c r="M137" s="43">
        <v>2015</v>
      </c>
      <c r="N137" s="19">
        <v>0</v>
      </c>
      <c r="O137" s="10" t="s">
        <v>4433</v>
      </c>
      <c r="P137" s="43">
        <v>2015</v>
      </c>
      <c r="Q137" s="19">
        <v>0</v>
      </c>
      <c r="R137" s="10" t="s">
        <v>2099</v>
      </c>
      <c r="S137" s="43">
        <v>2015</v>
      </c>
      <c r="T137" s="19">
        <v>50</v>
      </c>
      <c r="U137" s="10" t="s">
        <v>2098</v>
      </c>
      <c r="V137" s="43">
        <v>2015</v>
      </c>
      <c r="W137" s="49">
        <v>0</v>
      </c>
      <c r="X137" s="10"/>
      <c r="Y137" s="350">
        <v>2015</v>
      </c>
      <c r="Z137" s="19">
        <v>0</v>
      </c>
      <c r="AA137" s="11"/>
    </row>
    <row r="138" spans="1:81" ht="24.75" customHeight="1">
      <c r="A138" s="43">
        <v>2016</v>
      </c>
      <c r="B138" s="2">
        <f t="shared" si="20"/>
        <v>15.625</v>
      </c>
      <c r="C138" s="80"/>
      <c r="D138" s="43">
        <v>2016</v>
      </c>
      <c r="E138" s="19">
        <v>50</v>
      </c>
      <c r="F138" s="10"/>
      <c r="G138" s="43">
        <v>2016</v>
      </c>
      <c r="H138" s="19">
        <v>0</v>
      </c>
      <c r="I138" s="10" t="s">
        <v>4434</v>
      </c>
      <c r="J138" s="43">
        <v>2016</v>
      </c>
      <c r="K138" s="8">
        <f t="shared" si="21"/>
        <v>12.5</v>
      </c>
      <c r="L138" s="19"/>
      <c r="M138" s="43">
        <v>2016</v>
      </c>
      <c r="N138" s="19">
        <v>0</v>
      </c>
      <c r="O138" s="10"/>
      <c r="P138" s="43">
        <v>2016</v>
      </c>
      <c r="Q138" s="19">
        <v>0</v>
      </c>
      <c r="R138" s="10"/>
      <c r="S138" s="43">
        <v>2016</v>
      </c>
      <c r="T138" s="19">
        <v>50</v>
      </c>
      <c r="U138" s="10"/>
      <c r="V138" s="43">
        <v>2016</v>
      </c>
      <c r="W138" s="49">
        <v>0</v>
      </c>
      <c r="X138" s="10"/>
      <c r="Y138" s="350">
        <v>2016</v>
      </c>
      <c r="Z138" s="19">
        <v>0</v>
      </c>
      <c r="AA138" s="11"/>
    </row>
    <row r="139" spans="1:81" ht="24.75" customHeight="1">
      <c r="A139" s="43">
        <v>2017</v>
      </c>
      <c r="B139" s="2">
        <f t="shared" si="20"/>
        <v>15.625</v>
      </c>
      <c r="C139" s="80"/>
      <c r="D139" s="43">
        <v>2017</v>
      </c>
      <c r="E139" s="19">
        <v>50</v>
      </c>
      <c r="F139" s="10"/>
      <c r="G139" s="43">
        <v>2017</v>
      </c>
      <c r="H139" s="19">
        <v>0</v>
      </c>
      <c r="I139" s="10"/>
      <c r="J139" s="43">
        <v>2017</v>
      </c>
      <c r="K139" s="8">
        <f t="shared" si="21"/>
        <v>12.5</v>
      </c>
      <c r="L139" s="19"/>
      <c r="M139" s="43">
        <v>2017</v>
      </c>
      <c r="N139" s="19">
        <v>0</v>
      </c>
      <c r="O139" s="10"/>
      <c r="P139" s="43">
        <v>2017</v>
      </c>
      <c r="Q139" s="19">
        <v>0</v>
      </c>
      <c r="R139" s="10"/>
      <c r="S139" s="43">
        <v>2017</v>
      </c>
      <c r="T139" s="19">
        <v>50</v>
      </c>
      <c r="U139" s="10"/>
      <c r="V139" s="43">
        <v>2017</v>
      </c>
      <c r="W139" s="49">
        <v>0</v>
      </c>
      <c r="X139" s="10"/>
      <c r="Y139" s="350">
        <v>2017</v>
      </c>
      <c r="Z139" s="19">
        <v>0</v>
      </c>
      <c r="AA139" s="11"/>
    </row>
    <row r="140" spans="1:81" ht="24.75" customHeight="1">
      <c r="A140" s="43">
        <v>2018</v>
      </c>
      <c r="B140" s="2">
        <f t="shared" si="20"/>
        <v>15.625</v>
      </c>
      <c r="C140" s="80"/>
      <c r="D140" s="43">
        <v>2018</v>
      </c>
      <c r="E140" s="19">
        <v>50</v>
      </c>
      <c r="F140" s="10"/>
      <c r="G140" s="43">
        <v>2018</v>
      </c>
      <c r="H140" s="19">
        <v>0</v>
      </c>
      <c r="I140" s="10"/>
      <c r="J140" s="43">
        <v>2018</v>
      </c>
      <c r="K140" s="8">
        <f t="shared" si="21"/>
        <v>12.5</v>
      </c>
      <c r="L140" s="19"/>
      <c r="M140" s="43">
        <v>2018</v>
      </c>
      <c r="N140" s="19">
        <v>0</v>
      </c>
      <c r="O140" s="10"/>
      <c r="P140" s="43">
        <v>2018</v>
      </c>
      <c r="Q140" s="19">
        <v>0</v>
      </c>
      <c r="R140" s="10"/>
      <c r="S140" s="43">
        <v>2018</v>
      </c>
      <c r="T140" s="19">
        <v>50</v>
      </c>
      <c r="U140" s="10"/>
      <c r="V140" s="43">
        <v>2018</v>
      </c>
      <c r="W140" s="49">
        <v>0</v>
      </c>
      <c r="X140" s="10"/>
      <c r="Y140" s="350">
        <v>2018</v>
      </c>
      <c r="Z140" s="19">
        <v>0</v>
      </c>
      <c r="AA140" s="11"/>
    </row>
    <row r="141" spans="1:81" ht="24.75" customHeight="1">
      <c r="A141" s="43">
        <v>2019</v>
      </c>
      <c r="B141" s="2">
        <f t="shared" si="20"/>
        <v>15.625</v>
      </c>
      <c r="C141" s="80"/>
      <c r="D141" s="43">
        <v>2019</v>
      </c>
      <c r="E141" s="19">
        <v>50</v>
      </c>
      <c r="F141" s="10"/>
      <c r="G141" s="43">
        <v>2019</v>
      </c>
      <c r="H141" s="19">
        <v>0</v>
      </c>
      <c r="I141" s="10"/>
      <c r="J141" s="43">
        <v>2019</v>
      </c>
      <c r="K141" s="8">
        <f t="shared" si="21"/>
        <v>12.5</v>
      </c>
      <c r="L141" s="19"/>
      <c r="M141" s="43">
        <v>2019</v>
      </c>
      <c r="N141" s="19">
        <v>0</v>
      </c>
      <c r="O141" s="10"/>
      <c r="P141" s="43">
        <v>2019</v>
      </c>
      <c r="Q141" s="19">
        <v>0</v>
      </c>
      <c r="R141" s="10"/>
      <c r="S141" s="43">
        <v>2019</v>
      </c>
      <c r="T141" s="19">
        <v>50</v>
      </c>
      <c r="U141" s="10"/>
      <c r="V141" s="43">
        <v>2019</v>
      </c>
      <c r="W141" s="49">
        <v>0</v>
      </c>
      <c r="X141" s="10"/>
      <c r="Y141" s="350">
        <v>2019</v>
      </c>
      <c r="Z141" s="19">
        <v>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119</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f t="shared" ref="B150:B156" si="22">AVERAGE(E150,H150, W150,((Z150+AC150+AF150)/3))</f>
        <v>38.541666666666664</v>
      </c>
      <c r="C150" s="363"/>
      <c r="D150" s="350">
        <v>2007</v>
      </c>
      <c r="E150" s="419">
        <v>50</v>
      </c>
      <c r="F150" s="363" t="s">
        <v>5149</v>
      </c>
      <c r="G150" s="350">
        <v>2007</v>
      </c>
      <c r="H150" s="8">
        <f t="shared" ref="H150:H156" si="23">AVERAGE(K150,N150,Q150,T150)</f>
        <v>12.5</v>
      </c>
      <c r="I150" s="363"/>
      <c r="J150" s="350">
        <v>2007</v>
      </c>
      <c r="K150" s="419">
        <v>50</v>
      </c>
      <c r="L150" s="363" t="s">
        <v>5150</v>
      </c>
      <c r="M150" s="350">
        <v>2007</v>
      </c>
      <c r="N150" s="419">
        <v>0</v>
      </c>
      <c r="O150" s="363"/>
      <c r="P150" s="350">
        <v>2007</v>
      </c>
      <c r="Q150" s="419">
        <v>0</v>
      </c>
      <c r="R150" s="363"/>
      <c r="S150" s="350">
        <v>2007</v>
      </c>
      <c r="T150" s="419">
        <v>0</v>
      </c>
      <c r="U150" s="363"/>
      <c r="V150" s="350">
        <v>2007</v>
      </c>
      <c r="W150" s="419">
        <v>75</v>
      </c>
      <c r="X150" s="363" t="s">
        <v>5151</v>
      </c>
      <c r="Y150" s="350">
        <v>2007</v>
      </c>
      <c r="Z150" s="419">
        <v>50</v>
      </c>
      <c r="AA150" s="363" t="s">
        <v>5152</v>
      </c>
      <c r="AB150" s="350">
        <v>2007</v>
      </c>
      <c r="AC150" s="363">
        <v>0</v>
      </c>
      <c r="AD150" s="363" t="s">
        <v>5154</v>
      </c>
      <c r="AE150" s="350">
        <v>2007</v>
      </c>
      <c r="AF150" s="420">
        <v>0</v>
      </c>
      <c r="AG150" s="363" t="s">
        <v>5155</v>
      </c>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f t="shared" si="22"/>
        <v>38.541666666666664</v>
      </c>
      <c r="C151" s="363"/>
      <c r="D151" s="350">
        <v>2008</v>
      </c>
      <c r="E151" s="419">
        <v>50</v>
      </c>
      <c r="F151" s="363"/>
      <c r="G151" s="350">
        <v>2008</v>
      </c>
      <c r="H151" s="8">
        <f t="shared" si="23"/>
        <v>12.5</v>
      </c>
      <c r="I151" s="363"/>
      <c r="J151" s="350">
        <v>2008</v>
      </c>
      <c r="K151" s="419">
        <v>50</v>
      </c>
      <c r="L151" s="363"/>
      <c r="M151" s="350">
        <v>2008</v>
      </c>
      <c r="N151" s="419">
        <v>0</v>
      </c>
      <c r="O151" s="363"/>
      <c r="P151" s="350">
        <v>2008</v>
      </c>
      <c r="Q151" s="419">
        <v>0</v>
      </c>
      <c r="R151" s="363"/>
      <c r="S151" s="350">
        <v>2008</v>
      </c>
      <c r="T151" s="419">
        <v>0</v>
      </c>
      <c r="U151" s="363"/>
      <c r="V151" s="350">
        <v>2008</v>
      </c>
      <c r="W151" s="419">
        <v>75</v>
      </c>
      <c r="X151" s="363"/>
      <c r="Y151" s="350">
        <v>2008</v>
      </c>
      <c r="Z151" s="419">
        <v>50</v>
      </c>
      <c r="AA151" s="363"/>
      <c r="AB151" s="350">
        <v>2008</v>
      </c>
      <c r="AC151" s="363">
        <v>0</v>
      </c>
      <c r="AD151" s="363"/>
      <c r="AE151" s="350">
        <v>2008</v>
      </c>
      <c r="AF151" s="420">
        <v>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f t="shared" si="22"/>
        <v>48.291666666666664</v>
      </c>
      <c r="C152" s="363"/>
      <c r="D152" s="350">
        <v>2009</v>
      </c>
      <c r="E152" s="419">
        <v>50</v>
      </c>
      <c r="F152" s="363"/>
      <c r="G152" s="350">
        <v>2009</v>
      </c>
      <c r="H152" s="8">
        <f t="shared" si="23"/>
        <v>12.5</v>
      </c>
      <c r="I152" s="363"/>
      <c r="J152" s="350">
        <v>2009</v>
      </c>
      <c r="K152" s="419">
        <v>50</v>
      </c>
      <c r="L152" s="363"/>
      <c r="M152" s="350">
        <v>2009</v>
      </c>
      <c r="N152" s="419">
        <v>0</v>
      </c>
      <c r="O152" s="363"/>
      <c r="P152" s="350">
        <v>2009</v>
      </c>
      <c r="Q152" s="419">
        <v>0</v>
      </c>
      <c r="R152" s="363"/>
      <c r="S152" s="350">
        <v>2009</v>
      </c>
      <c r="T152" s="419">
        <v>0</v>
      </c>
      <c r="U152" s="363"/>
      <c r="V152" s="350">
        <v>2009</v>
      </c>
      <c r="W152" s="419">
        <v>75</v>
      </c>
      <c r="X152" s="363"/>
      <c r="Y152" s="350">
        <v>2009</v>
      </c>
      <c r="Z152" s="419">
        <v>50</v>
      </c>
      <c r="AA152" s="363"/>
      <c r="AB152" s="350">
        <v>2009</v>
      </c>
      <c r="AC152" s="419">
        <v>67</v>
      </c>
      <c r="AD152" s="363" t="s">
        <v>5153</v>
      </c>
      <c r="AE152" s="350">
        <v>2009</v>
      </c>
      <c r="AF152" s="419">
        <v>50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48.291666666666664</v>
      </c>
      <c r="C153" s="363"/>
      <c r="D153" s="350">
        <v>2010</v>
      </c>
      <c r="E153" s="419">
        <v>50</v>
      </c>
      <c r="F153" s="363"/>
      <c r="G153" s="350">
        <v>2010</v>
      </c>
      <c r="H153" s="8">
        <f t="shared" si="23"/>
        <v>12.5</v>
      </c>
      <c r="I153" s="363"/>
      <c r="J153" s="350">
        <v>2010</v>
      </c>
      <c r="K153" s="419">
        <v>50</v>
      </c>
      <c r="L153" s="363"/>
      <c r="M153" s="350">
        <v>2010</v>
      </c>
      <c r="N153" s="419">
        <v>0</v>
      </c>
      <c r="O153" s="363"/>
      <c r="P153" s="350">
        <v>2010</v>
      </c>
      <c r="Q153" s="419">
        <v>0</v>
      </c>
      <c r="R153" s="363"/>
      <c r="S153" s="350">
        <v>2010</v>
      </c>
      <c r="T153" s="419">
        <v>0</v>
      </c>
      <c r="U153" s="363"/>
      <c r="V153" s="350">
        <v>2010</v>
      </c>
      <c r="W153" s="419">
        <v>75</v>
      </c>
      <c r="X153" s="363"/>
      <c r="Y153" s="350">
        <v>2010</v>
      </c>
      <c r="Z153" s="419">
        <v>50</v>
      </c>
      <c r="AA153" s="363"/>
      <c r="AB153" s="350">
        <v>2010</v>
      </c>
      <c r="AC153" s="419">
        <v>67</v>
      </c>
      <c r="AD153" s="363"/>
      <c r="AE153" s="350">
        <v>2010</v>
      </c>
      <c r="AF153" s="419">
        <v>50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48.291666666666664</v>
      </c>
      <c r="C154" s="363"/>
      <c r="D154" s="350">
        <v>2011</v>
      </c>
      <c r="E154" s="419">
        <v>50</v>
      </c>
      <c r="F154" s="363"/>
      <c r="G154" s="350">
        <v>2011</v>
      </c>
      <c r="H154" s="8">
        <f t="shared" si="23"/>
        <v>12.5</v>
      </c>
      <c r="I154" s="363"/>
      <c r="J154" s="350">
        <v>2011</v>
      </c>
      <c r="K154" s="419">
        <v>50</v>
      </c>
      <c r="L154" s="363"/>
      <c r="M154" s="350">
        <v>2011</v>
      </c>
      <c r="N154" s="419">
        <v>0</v>
      </c>
      <c r="O154" s="363"/>
      <c r="P154" s="350">
        <v>2011</v>
      </c>
      <c r="Q154" s="419">
        <v>0</v>
      </c>
      <c r="R154" s="363"/>
      <c r="S154" s="350">
        <v>2011</v>
      </c>
      <c r="T154" s="419">
        <v>0</v>
      </c>
      <c r="U154" s="363"/>
      <c r="V154" s="350">
        <v>2011</v>
      </c>
      <c r="W154" s="419">
        <v>75</v>
      </c>
      <c r="X154" s="363"/>
      <c r="Y154" s="350">
        <v>2011</v>
      </c>
      <c r="Z154" s="419">
        <v>50</v>
      </c>
      <c r="AA154" s="363"/>
      <c r="AB154" s="350">
        <v>2011</v>
      </c>
      <c r="AC154" s="419">
        <v>67</v>
      </c>
      <c r="AD154" s="363"/>
      <c r="AE154" s="350">
        <v>2011</v>
      </c>
      <c r="AF154" s="419">
        <v>50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48.291666666666664</v>
      </c>
      <c r="C155" s="363"/>
      <c r="D155" s="350">
        <v>2012</v>
      </c>
      <c r="E155" s="419">
        <v>50</v>
      </c>
      <c r="F155" s="363"/>
      <c r="G155" s="350">
        <v>2012</v>
      </c>
      <c r="H155" s="8">
        <f t="shared" si="23"/>
        <v>12.5</v>
      </c>
      <c r="I155" s="363"/>
      <c r="J155" s="350">
        <v>2012</v>
      </c>
      <c r="K155" s="419">
        <v>50</v>
      </c>
      <c r="L155" s="363"/>
      <c r="M155" s="350">
        <v>2012</v>
      </c>
      <c r="N155" s="419">
        <v>0</v>
      </c>
      <c r="O155" s="363"/>
      <c r="P155" s="350">
        <v>2012</v>
      </c>
      <c r="Q155" s="419">
        <v>0</v>
      </c>
      <c r="R155" s="363"/>
      <c r="S155" s="350">
        <v>2012</v>
      </c>
      <c r="T155" s="419">
        <v>0</v>
      </c>
      <c r="U155" s="363"/>
      <c r="V155" s="350">
        <v>2012</v>
      </c>
      <c r="W155" s="419">
        <v>75</v>
      </c>
      <c r="X155" s="363"/>
      <c r="Y155" s="350">
        <v>2012</v>
      </c>
      <c r="Z155" s="419">
        <v>50</v>
      </c>
      <c r="AA155" s="363"/>
      <c r="AB155" s="350">
        <v>2012</v>
      </c>
      <c r="AC155" s="419">
        <v>67</v>
      </c>
      <c r="AD155" s="363"/>
      <c r="AE155" s="350">
        <v>2012</v>
      </c>
      <c r="AF155" s="419">
        <v>50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48.291666666666664</v>
      </c>
      <c r="C156" s="363"/>
      <c r="D156" s="350">
        <v>2013</v>
      </c>
      <c r="E156" s="419">
        <v>50</v>
      </c>
      <c r="F156" s="363"/>
      <c r="G156" s="350">
        <v>2013</v>
      </c>
      <c r="H156" s="8">
        <f t="shared" si="23"/>
        <v>12.5</v>
      </c>
      <c r="I156" s="363"/>
      <c r="J156" s="350">
        <v>2013</v>
      </c>
      <c r="K156" s="419">
        <v>50</v>
      </c>
      <c r="L156" s="363"/>
      <c r="M156" s="350">
        <v>2013</v>
      </c>
      <c r="N156" s="419">
        <v>0</v>
      </c>
      <c r="O156" s="363"/>
      <c r="P156" s="350">
        <v>2013</v>
      </c>
      <c r="Q156" s="419">
        <v>0</v>
      </c>
      <c r="R156" s="363"/>
      <c r="S156" s="350">
        <v>2013</v>
      </c>
      <c r="T156" s="419">
        <v>0</v>
      </c>
      <c r="U156" s="363"/>
      <c r="V156" s="350">
        <v>2013</v>
      </c>
      <c r="W156" s="419">
        <v>75</v>
      </c>
      <c r="X156" s="363"/>
      <c r="Y156" s="350">
        <v>2013</v>
      </c>
      <c r="Z156" s="419">
        <v>50</v>
      </c>
      <c r="AA156" s="363"/>
      <c r="AB156" s="350">
        <v>2013</v>
      </c>
      <c r="AC156" s="419">
        <v>67</v>
      </c>
      <c r="AD156" s="363"/>
      <c r="AE156" s="350">
        <v>2013</v>
      </c>
      <c r="AF156" s="419">
        <v>50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48.291666666666664</v>
      </c>
      <c r="C157" s="80"/>
      <c r="D157" s="43">
        <v>2014</v>
      </c>
      <c r="E157" s="19">
        <v>50</v>
      </c>
      <c r="F157" s="10" t="s">
        <v>2097</v>
      </c>
      <c r="G157" s="43">
        <v>2014</v>
      </c>
      <c r="H157" s="8">
        <f t="shared" ref="H157:H162" si="25">AVERAGE(K157,N157,Q157,T157)</f>
        <v>12.5</v>
      </c>
      <c r="I157" s="19"/>
      <c r="J157" s="43">
        <v>2014</v>
      </c>
      <c r="K157" s="19">
        <v>50</v>
      </c>
      <c r="L157" s="10" t="s">
        <v>2096</v>
      </c>
      <c r="M157" s="43">
        <v>2014</v>
      </c>
      <c r="N157" s="19">
        <v>0</v>
      </c>
      <c r="O157" s="10" t="s">
        <v>2095</v>
      </c>
      <c r="P157" s="43">
        <v>2014</v>
      </c>
      <c r="Q157" s="19">
        <v>0</v>
      </c>
      <c r="R157" s="10" t="s">
        <v>2094</v>
      </c>
      <c r="S157" s="43">
        <v>2014</v>
      </c>
      <c r="T157" s="19">
        <v>0</v>
      </c>
      <c r="U157" s="10" t="s">
        <v>2093</v>
      </c>
      <c r="V157" s="43">
        <v>2014</v>
      </c>
      <c r="W157" s="19">
        <v>75</v>
      </c>
      <c r="X157" s="10" t="s">
        <v>2092</v>
      </c>
      <c r="Y157" s="350">
        <v>2014</v>
      </c>
      <c r="Z157" s="19">
        <v>50</v>
      </c>
      <c r="AA157" s="10" t="s">
        <v>2091</v>
      </c>
      <c r="AB157" s="350">
        <v>2014</v>
      </c>
      <c r="AC157" s="19">
        <v>67</v>
      </c>
      <c r="AD157" s="10" t="s">
        <v>2090</v>
      </c>
      <c r="AE157" s="350">
        <v>2014</v>
      </c>
      <c r="AF157" s="19">
        <v>50</v>
      </c>
      <c r="AG157" s="11" t="s">
        <v>2089</v>
      </c>
    </row>
    <row r="158" spans="1:81" ht="24.75" customHeight="1">
      <c r="A158" s="43">
        <v>2015</v>
      </c>
      <c r="B158" s="2">
        <f t="shared" si="24"/>
        <v>48.291666666666664</v>
      </c>
      <c r="C158" s="80"/>
      <c r="D158" s="43">
        <v>2015</v>
      </c>
      <c r="E158" s="19">
        <v>50</v>
      </c>
      <c r="F158" s="10"/>
      <c r="G158" s="43">
        <v>2015</v>
      </c>
      <c r="H158" s="8">
        <f t="shared" si="25"/>
        <v>12.5</v>
      </c>
      <c r="I158" s="19"/>
      <c r="J158" s="43">
        <v>2015</v>
      </c>
      <c r="K158" s="19">
        <v>50</v>
      </c>
      <c r="L158" s="10"/>
      <c r="M158" s="43">
        <v>2015</v>
      </c>
      <c r="N158" s="19">
        <v>0</v>
      </c>
      <c r="O158" s="10"/>
      <c r="P158" s="43">
        <v>2015</v>
      </c>
      <c r="Q158" s="19">
        <v>0</v>
      </c>
      <c r="R158" s="10"/>
      <c r="S158" s="43">
        <v>2015</v>
      </c>
      <c r="T158" s="19">
        <v>0</v>
      </c>
      <c r="U158" s="10"/>
      <c r="V158" s="43">
        <v>2015</v>
      </c>
      <c r="W158" s="19">
        <v>75</v>
      </c>
      <c r="X158" s="10"/>
      <c r="Y158" s="350">
        <v>2015</v>
      </c>
      <c r="Z158" s="19">
        <v>50</v>
      </c>
      <c r="AA158" s="10"/>
      <c r="AB158" s="350">
        <v>2015</v>
      </c>
      <c r="AC158" s="19">
        <v>67</v>
      </c>
      <c r="AD158" s="10"/>
      <c r="AE158" s="350">
        <v>2015</v>
      </c>
      <c r="AF158" s="19">
        <v>50</v>
      </c>
      <c r="AG158" s="11"/>
    </row>
    <row r="159" spans="1:81" ht="24.75" customHeight="1">
      <c r="A159" s="43">
        <v>2016</v>
      </c>
      <c r="B159" s="2">
        <f t="shared" si="24"/>
        <v>48.291666666666664</v>
      </c>
      <c r="C159" s="80"/>
      <c r="D159" s="43">
        <v>2016</v>
      </c>
      <c r="E159" s="19">
        <v>50</v>
      </c>
      <c r="F159" s="10"/>
      <c r="G159" s="43">
        <v>2016</v>
      </c>
      <c r="H159" s="8">
        <f t="shared" si="25"/>
        <v>12.5</v>
      </c>
      <c r="I159" s="19"/>
      <c r="J159" s="43">
        <v>2016</v>
      </c>
      <c r="K159" s="19">
        <v>50</v>
      </c>
      <c r="L159" s="10"/>
      <c r="M159" s="43">
        <v>2016</v>
      </c>
      <c r="N159" s="19">
        <v>0</v>
      </c>
      <c r="O159" s="10"/>
      <c r="P159" s="43">
        <v>2016</v>
      </c>
      <c r="Q159" s="19">
        <v>0</v>
      </c>
      <c r="R159" s="10"/>
      <c r="S159" s="43">
        <v>2016</v>
      </c>
      <c r="T159" s="19">
        <v>0</v>
      </c>
      <c r="U159" s="10"/>
      <c r="V159" s="43">
        <v>2016</v>
      </c>
      <c r="W159" s="19">
        <v>75</v>
      </c>
      <c r="X159" s="10"/>
      <c r="Y159" s="350">
        <v>2016</v>
      </c>
      <c r="Z159" s="19">
        <v>50</v>
      </c>
      <c r="AA159" s="10"/>
      <c r="AB159" s="350">
        <v>2016</v>
      </c>
      <c r="AC159" s="19">
        <v>67</v>
      </c>
      <c r="AD159" s="10"/>
      <c r="AE159" s="350">
        <v>2016</v>
      </c>
      <c r="AF159" s="19">
        <v>50</v>
      </c>
      <c r="AG159" s="11"/>
    </row>
    <row r="160" spans="1:81" ht="24.75" customHeight="1">
      <c r="A160" s="43">
        <v>2017</v>
      </c>
      <c r="B160" s="2">
        <f t="shared" si="24"/>
        <v>48.291666666666664</v>
      </c>
      <c r="C160" s="80"/>
      <c r="D160" s="43">
        <v>2017</v>
      </c>
      <c r="E160" s="19">
        <v>50</v>
      </c>
      <c r="F160" s="10"/>
      <c r="G160" s="43">
        <v>2017</v>
      </c>
      <c r="H160" s="8">
        <f t="shared" si="25"/>
        <v>12.5</v>
      </c>
      <c r="I160" s="19"/>
      <c r="J160" s="43">
        <v>2017</v>
      </c>
      <c r="K160" s="19">
        <v>50</v>
      </c>
      <c r="L160" s="10"/>
      <c r="M160" s="43">
        <v>2017</v>
      </c>
      <c r="N160" s="19">
        <v>0</v>
      </c>
      <c r="O160" s="10"/>
      <c r="P160" s="43">
        <v>2017</v>
      </c>
      <c r="Q160" s="19">
        <v>0</v>
      </c>
      <c r="R160" s="10"/>
      <c r="S160" s="43">
        <v>2017</v>
      </c>
      <c r="T160" s="19">
        <v>0</v>
      </c>
      <c r="U160" s="10"/>
      <c r="V160" s="43">
        <v>2017</v>
      </c>
      <c r="W160" s="19">
        <v>75</v>
      </c>
      <c r="X160" s="10"/>
      <c r="Y160" s="350">
        <v>2017</v>
      </c>
      <c r="Z160" s="19">
        <v>50</v>
      </c>
      <c r="AA160" s="10"/>
      <c r="AB160" s="350">
        <v>2017</v>
      </c>
      <c r="AC160" s="19">
        <v>67</v>
      </c>
      <c r="AD160" s="10"/>
      <c r="AE160" s="350">
        <v>2017</v>
      </c>
      <c r="AF160" s="19">
        <v>50</v>
      </c>
      <c r="AG160" s="11"/>
    </row>
    <row r="161" spans="1:41" ht="24.75" customHeight="1">
      <c r="A161" s="43">
        <v>2018</v>
      </c>
      <c r="B161" s="2">
        <f t="shared" si="24"/>
        <v>48.291666666666664</v>
      </c>
      <c r="C161" s="80"/>
      <c r="D161" s="43">
        <v>2018</v>
      </c>
      <c r="E161" s="19">
        <v>50</v>
      </c>
      <c r="F161" s="10"/>
      <c r="G161" s="43">
        <v>2018</v>
      </c>
      <c r="H161" s="8">
        <f t="shared" si="25"/>
        <v>12.5</v>
      </c>
      <c r="I161" s="19"/>
      <c r="J161" s="43">
        <v>2018</v>
      </c>
      <c r="K161" s="19">
        <v>50</v>
      </c>
      <c r="L161" s="10"/>
      <c r="M161" s="43">
        <v>2018</v>
      </c>
      <c r="N161" s="19">
        <v>0</v>
      </c>
      <c r="O161" s="10"/>
      <c r="P161" s="43">
        <v>2018</v>
      </c>
      <c r="Q161" s="19">
        <v>0</v>
      </c>
      <c r="R161" s="10"/>
      <c r="S161" s="43">
        <v>2018</v>
      </c>
      <c r="T161" s="19">
        <v>0</v>
      </c>
      <c r="U161" s="10"/>
      <c r="V161" s="43">
        <v>2018</v>
      </c>
      <c r="W161" s="19">
        <v>75</v>
      </c>
      <c r="X161" s="10"/>
      <c r="Y161" s="350">
        <v>2018</v>
      </c>
      <c r="Z161" s="19">
        <v>50</v>
      </c>
      <c r="AA161" s="10"/>
      <c r="AB161" s="350">
        <v>2018</v>
      </c>
      <c r="AC161" s="19">
        <v>67</v>
      </c>
      <c r="AD161" s="10"/>
      <c r="AE161" s="350">
        <v>2018</v>
      </c>
      <c r="AF161" s="19">
        <v>50</v>
      </c>
      <c r="AG161" s="11"/>
    </row>
    <row r="162" spans="1:41" ht="24.75" customHeight="1">
      <c r="A162" s="43">
        <v>2019</v>
      </c>
      <c r="B162" s="2">
        <f t="shared" si="24"/>
        <v>48.291666666666664</v>
      </c>
      <c r="C162" s="80"/>
      <c r="D162" s="43">
        <v>2019</v>
      </c>
      <c r="E162" s="19">
        <v>50</v>
      </c>
      <c r="F162" s="10"/>
      <c r="G162" s="43">
        <v>2019</v>
      </c>
      <c r="H162" s="8">
        <f t="shared" si="25"/>
        <v>12.5</v>
      </c>
      <c r="I162" s="19"/>
      <c r="J162" s="43">
        <v>2019</v>
      </c>
      <c r="K162" s="19">
        <v>50</v>
      </c>
      <c r="L162" s="10"/>
      <c r="M162" s="43">
        <v>2019</v>
      </c>
      <c r="N162" s="19">
        <v>0</v>
      </c>
      <c r="O162" s="10"/>
      <c r="P162" s="43">
        <v>2019</v>
      </c>
      <c r="Q162" s="19">
        <v>0</v>
      </c>
      <c r="R162" s="10"/>
      <c r="S162" s="43">
        <v>2019</v>
      </c>
      <c r="T162" s="19">
        <v>0</v>
      </c>
      <c r="U162" s="10"/>
      <c r="V162" s="43">
        <v>2019</v>
      </c>
      <c r="W162" s="19">
        <v>75</v>
      </c>
      <c r="X162" s="10"/>
      <c r="Y162" s="350">
        <v>2019</v>
      </c>
      <c r="Z162" s="19">
        <v>50</v>
      </c>
      <c r="AA162" s="10"/>
      <c r="AB162" s="350">
        <v>2019</v>
      </c>
      <c r="AC162" s="19">
        <v>67</v>
      </c>
      <c r="AD162" s="10"/>
      <c r="AE162" s="350">
        <v>2019</v>
      </c>
      <c r="AF162" s="19">
        <v>50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27.083333333333336</v>
      </c>
      <c r="C171" s="39"/>
      <c r="D171" s="43">
        <v>2014</v>
      </c>
      <c r="E171" s="8">
        <v>50</v>
      </c>
      <c r="F171" s="67" t="s">
        <v>2088</v>
      </c>
      <c r="G171" s="43">
        <v>2014</v>
      </c>
      <c r="H171" s="8">
        <v>0</v>
      </c>
      <c r="I171" s="67" t="s">
        <v>2087</v>
      </c>
      <c r="J171" s="43">
        <v>2014</v>
      </c>
      <c r="K171" s="8">
        <v>50</v>
      </c>
      <c r="L171" s="67" t="s">
        <v>2082</v>
      </c>
      <c r="M171" s="43">
        <v>2014</v>
      </c>
      <c r="N171" s="8">
        <v>0</v>
      </c>
      <c r="O171" s="67" t="s">
        <v>2080</v>
      </c>
      <c r="P171" s="43">
        <v>2014</v>
      </c>
      <c r="Q171" s="8">
        <v>100</v>
      </c>
      <c r="R171" s="67" t="s">
        <v>2086</v>
      </c>
      <c r="S171" s="43">
        <v>2014</v>
      </c>
      <c r="T171" s="8">
        <v>0</v>
      </c>
      <c r="U171" s="67" t="s">
        <v>2080</v>
      </c>
      <c r="V171" s="43">
        <v>2014</v>
      </c>
      <c r="W171" s="8">
        <v>67</v>
      </c>
      <c r="X171" s="67" t="s">
        <v>2079</v>
      </c>
      <c r="Y171" s="43">
        <v>2014</v>
      </c>
      <c r="Z171" s="8">
        <v>33</v>
      </c>
      <c r="AA171" s="67" t="s">
        <v>2078</v>
      </c>
      <c r="AB171" s="43">
        <v>2014</v>
      </c>
      <c r="AC171" s="8">
        <v>0</v>
      </c>
      <c r="AD171" s="67" t="s">
        <v>2077</v>
      </c>
      <c r="AE171" s="43">
        <v>2014</v>
      </c>
      <c r="AF171" s="8">
        <v>0</v>
      </c>
      <c r="AG171" s="67" t="s">
        <v>2076</v>
      </c>
      <c r="AH171" s="43">
        <v>2014</v>
      </c>
      <c r="AI171" s="8">
        <v>50</v>
      </c>
      <c r="AJ171" s="67" t="s">
        <v>2085</v>
      </c>
      <c r="AK171" s="43">
        <v>2014</v>
      </c>
      <c r="AL171" s="8">
        <v>0</v>
      </c>
      <c r="AM171" s="67" t="s">
        <v>2074</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29.166666666666668</v>
      </c>
      <c r="C176" s="80"/>
      <c r="D176" s="43">
        <v>2019</v>
      </c>
      <c r="E176" s="19">
        <v>50</v>
      </c>
      <c r="F176" s="11" t="s">
        <v>2084</v>
      </c>
      <c r="G176" s="43">
        <v>2019</v>
      </c>
      <c r="H176" s="19">
        <v>50</v>
      </c>
      <c r="I176" s="11" t="s">
        <v>2083</v>
      </c>
      <c r="J176" s="43">
        <v>2019</v>
      </c>
      <c r="K176" s="19">
        <v>50</v>
      </c>
      <c r="L176" s="11" t="s">
        <v>2082</v>
      </c>
      <c r="M176" s="43">
        <v>2019</v>
      </c>
      <c r="N176" s="19">
        <v>0</v>
      </c>
      <c r="O176" s="11" t="s">
        <v>2080</v>
      </c>
      <c r="P176" s="43">
        <v>2019</v>
      </c>
      <c r="Q176" s="19">
        <v>100</v>
      </c>
      <c r="R176" s="11" t="s">
        <v>2081</v>
      </c>
      <c r="S176" s="43">
        <v>2019</v>
      </c>
      <c r="T176" s="19">
        <v>0</v>
      </c>
      <c r="U176" s="11" t="s">
        <v>2080</v>
      </c>
      <c r="V176" s="43">
        <v>2019</v>
      </c>
      <c r="W176" s="19">
        <v>67</v>
      </c>
      <c r="X176" s="11" t="s">
        <v>2079</v>
      </c>
      <c r="Y176" s="43">
        <v>2019</v>
      </c>
      <c r="Z176" s="19">
        <v>33</v>
      </c>
      <c r="AA176" s="11" t="s">
        <v>2078</v>
      </c>
      <c r="AB176" s="43">
        <v>2019</v>
      </c>
      <c r="AC176" s="19">
        <v>0</v>
      </c>
      <c r="AD176" s="11" t="s">
        <v>2077</v>
      </c>
      <c r="AE176" s="43">
        <v>2019</v>
      </c>
      <c r="AF176" s="19">
        <v>0</v>
      </c>
      <c r="AG176" s="11" t="s">
        <v>2076</v>
      </c>
      <c r="AH176" s="43">
        <v>2019</v>
      </c>
      <c r="AI176" s="19">
        <v>50</v>
      </c>
      <c r="AJ176" s="11" t="s">
        <v>2075</v>
      </c>
      <c r="AK176" s="43">
        <v>2019</v>
      </c>
      <c r="AL176" s="19">
        <v>0</v>
      </c>
      <c r="AM176" s="67" t="s">
        <v>2074</v>
      </c>
      <c r="AN176" s="42"/>
      <c r="AO176" s="42"/>
    </row>
  </sheetData>
  <mergeCells count="443">
    <mergeCell ref="AF168:AG168"/>
    <mergeCell ref="AI168:AJ168"/>
    <mergeCell ref="AL168:AM168"/>
    <mergeCell ref="B169:C169"/>
    <mergeCell ref="E169:F169"/>
    <mergeCell ref="H169:I169"/>
    <mergeCell ref="K169:L169"/>
    <mergeCell ref="N169:O169"/>
    <mergeCell ref="Q169:R169"/>
    <mergeCell ref="B167:C167"/>
    <mergeCell ref="E167:F167"/>
    <mergeCell ref="H167:I167"/>
    <mergeCell ref="K167:L167"/>
    <mergeCell ref="N167:O167"/>
    <mergeCell ref="Q167:R167"/>
    <mergeCell ref="T167:U167"/>
    <mergeCell ref="AL169:AM169"/>
    <mergeCell ref="B168:C168"/>
    <mergeCell ref="E168:F168"/>
    <mergeCell ref="H168:I168"/>
    <mergeCell ref="K168:L168"/>
    <mergeCell ref="N168:O168"/>
    <mergeCell ref="Q168:R168"/>
    <mergeCell ref="T168:U168"/>
    <mergeCell ref="W168:X168"/>
    <mergeCell ref="Z168:AA168"/>
    <mergeCell ref="T169:U169"/>
    <mergeCell ref="W169:X169"/>
    <mergeCell ref="Z169:AA169"/>
    <mergeCell ref="AC169:AD169"/>
    <mergeCell ref="AF169:AG169"/>
    <mergeCell ref="AI169:AJ169"/>
    <mergeCell ref="AC168:AD168"/>
    <mergeCell ref="W167:X167"/>
    <mergeCell ref="Z167:AA167"/>
    <mergeCell ref="AC167:AD167"/>
    <mergeCell ref="AF167:AG167"/>
    <mergeCell ref="AI167:AJ167"/>
    <mergeCell ref="AL167:AM167"/>
    <mergeCell ref="AF166:AG166"/>
    <mergeCell ref="AI166:AJ166"/>
    <mergeCell ref="AL166:AM166"/>
    <mergeCell ref="W166:X166"/>
    <mergeCell ref="Z166:AA166"/>
    <mergeCell ref="AC166:AD166"/>
    <mergeCell ref="E166:F166"/>
    <mergeCell ref="H166:I166"/>
    <mergeCell ref="K166:L166"/>
    <mergeCell ref="N166:O166"/>
    <mergeCell ref="Q166:R166"/>
    <mergeCell ref="T166:U166"/>
    <mergeCell ref="AL165:AM165"/>
    <mergeCell ref="T165:U165"/>
    <mergeCell ref="W165:X165"/>
    <mergeCell ref="Z165:AA165"/>
    <mergeCell ref="AC165:AD165"/>
    <mergeCell ref="AF165:AG165"/>
    <mergeCell ref="AI165:AJ165"/>
    <mergeCell ref="W18:X18"/>
    <mergeCell ref="Z18:AA18"/>
    <mergeCell ref="AC18:AD18"/>
    <mergeCell ref="B164:AM164"/>
    <mergeCell ref="B165:C165"/>
    <mergeCell ref="E165:F165"/>
    <mergeCell ref="H165:I165"/>
    <mergeCell ref="K165:L165"/>
    <mergeCell ref="N165:O165"/>
    <mergeCell ref="Q165:R165"/>
    <mergeCell ref="B20:C20"/>
    <mergeCell ref="E20:F20"/>
    <mergeCell ref="H20:I20"/>
    <mergeCell ref="K20:L20"/>
    <mergeCell ref="N20:O20"/>
    <mergeCell ref="Q20:R20"/>
    <mergeCell ref="T20:U20"/>
    <mergeCell ref="B18:C18"/>
    <mergeCell ref="E18:F18"/>
    <mergeCell ref="H18:I18"/>
    <mergeCell ref="K18:L18"/>
    <mergeCell ref="N18:O18"/>
    <mergeCell ref="Q18:R18"/>
    <mergeCell ref="T18:U18"/>
    <mergeCell ref="Z21:AA21"/>
    <mergeCell ref="Q22:R22"/>
    <mergeCell ref="T22:U22"/>
    <mergeCell ref="E19:F19"/>
    <mergeCell ref="H19:I19"/>
    <mergeCell ref="K19:L19"/>
    <mergeCell ref="N19:O19"/>
    <mergeCell ref="Q19:R19"/>
    <mergeCell ref="T19:U19"/>
    <mergeCell ref="W19:X19"/>
    <mergeCell ref="Z19:AA19"/>
    <mergeCell ref="W20:X20"/>
    <mergeCell ref="Z20:AA20"/>
    <mergeCell ref="B39:C39"/>
    <mergeCell ref="E39:F39"/>
    <mergeCell ref="H39:I39"/>
    <mergeCell ref="T39:U39"/>
    <mergeCell ref="W39:X39"/>
    <mergeCell ref="Z39:AA39"/>
    <mergeCell ref="AC20:AD20"/>
    <mergeCell ref="B21:C21"/>
    <mergeCell ref="E21:F21"/>
    <mergeCell ref="H21:I21"/>
    <mergeCell ref="K21:L21"/>
    <mergeCell ref="AC21:AD21"/>
    <mergeCell ref="W22:X22"/>
    <mergeCell ref="Z22:AA22"/>
    <mergeCell ref="AC22:AD22"/>
    <mergeCell ref="B22:C22"/>
    <mergeCell ref="E22:F22"/>
    <mergeCell ref="H22:I22"/>
    <mergeCell ref="K22:L22"/>
    <mergeCell ref="N22:O22"/>
    <mergeCell ref="N21:O21"/>
    <mergeCell ref="Q21:R21"/>
    <mergeCell ref="T21:U21"/>
    <mergeCell ref="W21:X21"/>
    <mergeCell ref="K39:L39"/>
    <mergeCell ref="N39:O39"/>
    <mergeCell ref="Q39:R39"/>
    <mergeCell ref="Q40:R40"/>
    <mergeCell ref="Q41:R41"/>
    <mergeCell ref="AX39:AY39"/>
    <mergeCell ref="AC40:AD40"/>
    <mergeCell ref="AF40:AG40"/>
    <mergeCell ref="AI40:AJ40"/>
    <mergeCell ref="AL40:AM40"/>
    <mergeCell ref="AO40:AP40"/>
    <mergeCell ref="AC39:AD39"/>
    <mergeCell ref="AF39:AG39"/>
    <mergeCell ref="AI39:AJ39"/>
    <mergeCell ref="AX41:AY41"/>
    <mergeCell ref="T40:U40"/>
    <mergeCell ref="W40:X40"/>
    <mergeCell ref="Z40:AA40"/>
    <mergeCell ref="AL39:AM39"/>
    <mergeCell ref="AO39:AP39"/>
    <mergeCell ref="AR39:AS39"/>
    <mergeCell ref="AU39:AV39"/>
    <mergeCell ref="K40:L40"/>
    <mergeCell ref="N40:O40"/>
    <mergeCell ref="B41:C41"/>
    <mergeCell ref="E41:F41"/>
    <mergeCell ref="T42:U42"/>
    <mergeCell ref="AL42:AM42"/>
    <mergeCell ref="T41:U41"/>
    <mergeCell ref="W41:X41"/>
    <mergeCell ref="Z41:AA41"/>
    <mergeCell ref="AC41:AD41"/>
    <mergeCell ref="H41:I41"/>
    <mergeCell ref="K41:L41"/>
    <mergeCell ref="N41:O41"/>
    <mergeCell ref="B42:C42"/>
    <mergeCell ref="E42:F42"/>
    <mergeCell ref="W42:X42"/>
    <mergeCell ref="Z42:AA42"/>
    <mergeCell ref="AC42:AD42"/>
    <mergeCell ref="H42:I42"/>
    <mergeCell ref="K42:L42"/>
    <mergeCell ref="N42:O42"/>
    <mergeCell ref="Q42:R42"/>
    <mergeCell ref="AX42:AY42"/>
    <mergeCell ref="AF41:AG41"/>
    <mergeCell ref="AI41:AJ41"/>
    <mergeCell ref="AL41:AM41"/>
    <mergeCell ref="AF42:AG42"/>
    <mergeCell ref="AI42:AJ42"/>
    <mergeCell ref="AO41:AP41"/>
    <mergeCell ref="AR41:AS41"/>
    <mergeCell ref="AU41:AV41"/>
    <mergeCell ref="AO42:AP42"/>
    <mergeCell ref="AR42:AS42"/>
    <mergeCell ref="AU42:AV42"/>
    <mergeCell ref="AX43:AY43"/>
    <mergeCell ref="Q43:R43"/>
    <mergeCell ref="T43:U43"/>
    <mergeCell ref="W43:X43"/>
    <mergeCell ref="Z43:AA43"/>
    <mergeCell ref="AC43:AD43"/>
    <mergeCell ref="AF43:AG43"/>
    <mergeCell ref="AF63:AG63"/>
    <mergeCell ref="AL43:AM43"/>
    <mergeCell ref="AO43:AP43"/>
    <mergeCell ref="W62:X62"/>
    <mergeCell ref="Z62:AA62"/>
    <mergeCell ref="W61:X61"/>
    <mergeCell ref="T62:U62"/>
    <mergeCell ref="AL62:AM62"/>
    <mergeCell ref="AL60:AM60"/>
    <mergeCell ref="AC60:AD60"/>
    <mergeCell ref="AC61:AD61"/>
    <mergeCell ref="AL63:AM63"/>
    <mergeCell ref="AC63:AD63"/>
    <mergeCell ref="T63:U63"/>
    <mergeCell ref="B104:C104"/>
    <mergeCell ref="E104:F104"/>
    <mergeCell ref="AI43:AJ43"/>
    <mergeCell ref="AF60:AG60"/>
    <mergeCell ref="B62:C62"/>
    <mergeCell ref="E62:F62"/>
    <mergeCell ref="H62:I62"/>
    <mergeCell ref="K62:L62"/>
    <mergeCell ref="N62:O62"/>
    <mergeCell ref="Q62:R62"/>
    <mergeCell ref="B43:C43"/>
    <mergeCell ref="E43:F43"/>
    <mergeCell ref="H43:I43"/>
    <mergeCell ref="K43:L43"/>
    <mergeCell ref="N43:O43"/>
    <mergeCell ref="Q60:R60"/>
    <mergeCell ref="B60:C60"/>
    <mergeCell ref="AF62:AG62"/>
    <mergeCell ref="AI62:AJ62"/>
    <mergeCell ref="AC62:AD62"/>
    <mergeCell ref="T60:U60"/>
    <mergeCell ref="W60:X60"/>
    <mergeCell ref="Z60:AA60"/>
    <mergeCell ref="AI60:AJ60"/>
    <mergeCell ref="AI64:AJ64"/>
    <mergeCell ref="AL64:AM64"/>
    <mergeCell ref="B80:R80"/>
    <mergeCell ref="B64:C64"/>
    <mergeCell ref="E64:F64"/>
    <mergeCell ref="AF64:AG64"/>
    <mergeCell ref="H64:I64"/>
    <mergeCell ref="B63:C63"/>
    <mergeCell ref="E63:F63"/>
    <mergeCell ref="AC64:AD64"/>
    <mergeCell ref="W64:X64"/>
    <mergeCell ref="Z64:AA64"/>
    <mergeCell ref="T64:U64"/>
    <mergeCell ref="K64:L64"/>
    <mergeCell ref="N64:O64"/>
    <mergeCell ref="Q64:R64"/>
    <mergeCell ref="AI63:AJ63"/>
    <mergeCell ref="W63:X63"/>
    <mergeCell ref="H63:I63"/>
    <mergeCell ref="K63:L63"/>
    <mergeCell ref="N63:O63"/>
    <mergeCell ref="Z63:AA63"/>
    <mergeCell ref="Q63:R63"/>
    <mergeCell ref="B83:C83"/>
    <mergeCell ref="E83:F83"/>
    <mergeCell ref="H83:I83"/>
    <mergeCell ref="K83:L83"/>
    <mergeCell ref="N83:O83"/>
    <mergeCell ref="Q83:R83"/>
    <mergeCell ref="B81:C81"/>
    <mergeCell ref="E81:F81"/>
    <mergeCell ref="H81:I81"/>
    <mergeCell ref="K81:L81"/>
    <mergeCell ref="N81:O81"/>
    <mergeCell ref="Q81:R81"/>
    <mergeCell ref="Q82:R82"/>
    <mergeCell ref="H82:I82"/>
    <mergeCell ref="K82:L82"/>
    <mergeCell ref="N82:O82"/>
    <mergeCell ref="E82:F82"/>
    <mergeCell ref="B82:C82"/>
    <mergeCell ref="B85:C85"/>
    <mergeCell ref="E85:F85"/>
    <mergeCell ref="H85:I85"/>
    <mergeCell ref="K85:L85"/>
    <mergeCell ref="N85:O85"/>
    <mergeCell ref="Q85:R85"/>
    <mergeCell ref="B84:C84"/>
    <mergeCell ref="E84:F84"/>
    <mergeCell ref="H84:I84"/>
    <mergeCell ref="K84:L84"/>
    <mergeCell ref="N84:O84"/>
    <mergeCell ref="Q84:R84"/>
    <mergeCell ref="B101:X101"/>
    <mergeCell ref="B102:C102"/>
    <mergeCell ref="E102:F102"/>
    <mergeCell ref="H102:I102"/>
    <mergeCell ref="K102:L102"/>
    <mergeCell ref="N102:O102"/>
    <mergeCell ref="Q102:R102"/>
    <mergeCell ref="T102:U102"/>
    <mergeCell ref="W102:X102"/>
    <mergeCell ref="H104:I104"/>
    <mergeCell ref="K104:L104"/>
    <mergeCell ref="N104:O104"/>
    <mergeCell ref="Q104:R104"/>
    <mergeCell ref="T104:U104"/>
    <mergeCell ref="W104:X104"/>
    <mergeCell ref="H103:I103"/>
    <mergeCell ref="K103:L103"/>
    <mergeCell ref="N103:O103"/>
    <mergeCell ref="Q103:R103"/>
    <mergeCell ref="T103:U103"/>
    <mergeCell ref="W103:X103"/>
    <mergeCell ref="T105:U105"/>
    <mergeCell ref="W105:X105"/>
    <mergeCell ref="B106:C106"/>
    <mergeCell ref="E106:F106"/>
    <mergeCell ref="H106:I106"/>
    <mergeCell ref="K106:L106"/>
    <mergeCell ref="N106:O106"/>
    <mergeCell ref="Q106:R106"/>
    <mergeCell ref="T106:U106"/>
    <mergeCell ref="W106:X106"/>
    <mergeCell ref="B105:C105"/>
    <mergeCell ref="E105:F105"/>
    <mergeCell ref="H105:I105"/>
    <mergeCell ref="K105:L105"/>
    <mergeCell ref="N105:O105"/>
    <mergeCell ref="Q105:R105"/>
    <mergeCell ref="B122:AA122"/>
    <mergeCell ref="B123:C123"/>
    <mergeCell ref="E123:F123"/>
    <mergeCell ref="H123:I123"/>
    <mergeCell ref="K123:L123"/>
    <mergeCell ref="N123:O123"/>
    <mergeCell ref="Q123:R123"/>
    <mergeCell ref="T123:U123"/>
    <mergeCell ref="W123:X123"/>
    <mergeCell ref="Z123:AA123"/>
    <mergeCell ref="T126:U126"/>
    <mergeCell ref="W126:X126"/>
    <mergeCell ref="Z124:AA124"/>
    <mergeCell ref="B125:C125"/>
    <mergeCell ref="E125:F125"/>
    <mergeCell ref="H125:I125"/>
    <mergeCell ref="K125:L125"/>
    <mergeCell ref="N125:O125"/>
    <mergeCell ref="Q125:R125"/>
    <mergeCell ref="T125:U125"/>
    <mergeCell ref="W125:X125"/>
    <mergeCell ref="Z125:AA125"/>
    <mergeCell ref="H124:I124"/>
    <mergeCell ref="K124:L124"/>
    <mergeCell ref="N124:O124"/>
    <mergeCell ref="Q124:R124"/>
    <mergeCell ref="T124:U124"/>
    <mergeCell ref="W124:X124"/>
    <mergeCell ref="AC144:AD144"/>
    <mergeCell ref="AF144:AG144"/>
    <mergeCell ref="W144:X144"/>
    <mergeCell ref="K144:L144"/>
    <mergeCell ref="N144:O144"/>
    <mergeCell ref="Q144:R144"/>
    <mergeCell ref="T144:U144"/>
    <mergeCell ref="K145:L145"/>
    <mergeCell ref="N145:O145"/>
    <mergeCell ref="Q145:R145"/>
    <mergeCell ref="W145:X145"/>
    <mergeCell ref="Z145:AA145"/>
    <mergeCell ref="Z144:AA144"/>
    <mergeCell ref="A1:D1"/>
    <mergeCell ref="AF146:AG146"/>
    <mergeCell ref="W146:X146"/>
    <mergeCell ref="Z146:AA146"/>
    <mergeCell ref="T146:U146"/>
    <mergeCell ref="B103:C103"/>
    <mergeCell ref="E103:F103"/>
    <mergeCell ref="B124:C124"/>
    <mergeCell ref="E124:F124"/>
    <mergeCell ref="AC19:AD19"/>
    <mergeCell ref="B40:C40"/>
    <mergeCell ref="E40:F40"/>
    <mergeCell ref="B19:C19"/>
    <mergeCell ref="Z126:AA126"/>
    <mergeCell ref="W127:X127"/>
    <mergeCell ref="Z127:AA127"/>
    <mergeCell ref="T127:U127"/>
    <mergeCell ref="AC146:AD146"/>
    <mergeCell ref="AF145:AG145"/>
    <mergeCell ref="B143:AG143"/>
    <mergeCell ref="B144:C144"/>
    <mergeCell ref="E144:F144"/>
    <mergeCell ref="H144:I144"/>
    <mergeCell ref="T145:U145"/>
    <mergeCell ref="AF148:AG148"/>
    <mergeCell ref="T147:U147"/>
    <mergeCell ref="W147:X147"/>
    <mergeCell ref="Z147:AA147"/>
    <mergeCell ref="AC147:AD147"/>
    <mergeCell ref="AF147:AG147"/>
    <mergeCell ref="W148:X148"/>
    <mergeCell ref="Z148:AA148"/>
    <mergeCell ref="T148:U148"/>
    <mergeCell ref="B148:C148"/>
    <mergeCell ref="E148:F148"/>
    <mergeCell ref="H148:I148"/>
    <mergeCell ref="K148:L148"/>
    <mergeCell ref="N148:O148"/>
    <mergeCell ref="Q148:R148"/>
    <mergeCell ref="B146:C146"/>
    <mergeCell ref="E146:F146"/>
    <mergeCell ref="AC145:AD145"/>
    <mergeCell ref="B145:C145"/>
    <mergeCell ref="E145:F145"/>
    <mergeCell ref="AC148:AD148"/>
    <mergeCell ref="Q146:R146"/>
    <mergeCell ref="B147:C147"/>
    <mergeCell ref="E147:F147"/>
    <mergeCell ref="H147:I147"/>
    <mergeCell ref="K147:L147"/>
    <mergeCell ref="N147:O147"/>
    <mergeCell ref="Q147:R147"/>
    <mergeCell ref="H145:I145"/>
    <mergeCell ref="H146:I146"/>
    <mergeCell ref="K146:L146"/>
    <mergeCell ref="N146:O146"/>
    <mergeCell ref="AR40:AS40"/>
    <mergeCell ref="AU40:AV40"/>
    <mergeCell ref="AX40:AY40"/>
    <mergeCell ref="B61:C61"/>
    <mergeCell ref="E61:F61"/>
    <mergeCell ref="Z61:AA61"/>
    <mergeCell ref="AF61:AG61"/>
    <mergeCell ref="B17:AD17"/>
    <mergeCell ref="B38:AY38"/>
    <mergeCell ref="B59:AM59"/>
    <mergeCell ref="AI61:AJ61"/>
    <mergeCell ref="Q61:R61"/>
    <mergeCell ref="T61:U61"/>
    <mergeCell ref="AR43:AS43"/>
    <mergeCell ref="AU43:AV43"/>
    <mergeCell ref="AL61:AM61"/>
    <mergeCell ref="N60:O60"/>
    <mergeCell ref="E60:F60"/>
    <mergeCell ref="H60:I60"/>
    <mergeCell ref="K60:L60"/>
    <mergeCell ref="H61:I61"/>
    <mergeCell ref="K61:L61"/>
    <mergeCell ref="N61:O61"/>
    <mergeCell ref="H40:I40"/>
    <mergeCell ref="B127:C127"/>
    <mergeCell ref="E127:F127"/>
    <mergeCell ref="H127:I127"/>
    <mergeCell ref="K127:L127"/>
    <mergeCell ref="N127:O127"/>
    <mergeCell ref="Q127:R127"/>
    <mergeCell ref="B126:C126"/>
    <mergeCell ref="E126:F126"/>
    <mergeCell ref="H126:I126"/>
    <mergeCell ref="K126:L126"/>
    <mergeCell ref="N126:O126"/>
    <mergeCell ref="Q126:R126"/>
  </mergeCells>
  <hyperlinks>
    <hyperlink ref="AP55" r:id="rId1" display="https://www.riigiteataja.ee/akt/103012017001" xr:uid="{00000000-0004-0000-1000-000000000000}"/>
  </hyperlinks>
  <pageMargins left="0.70866141732283472" right="0.70866141732283472" top="0.74803149606299213" bottom="0.74803149606299213" header="0.31496062992125984" footer="0.31496062992125984"/>
  <pageSetup paperSize="9" scale="5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3"/>
  <dimension ref="A1:CC176"/>
  <sheetViews>
    <sheetView topLeftCell="F22" zoomScale="110" zoomScaleNormal="110" workbookViewId="0">
      <selection activeCell="AA173" sqref="AA173"/>
    </sheetView>
  </sheetViews>
  <sheetFormatPr defaultColWidth="8.855468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855468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54.770833333333343</v>
      </c>
    </row>
    <row r="4" spans="1:4" ht="24.75" customHeight="1">
      <c r="A4" s="347">
        <v>2008</v>
      </c>
      <c r="B4" s="229"/>
      <c r="C4" s="229"/>
      <c r="D4" s="229">
        <f t="shared" si="0"/>
        <v>54.770833333333343</v>
      </c>
    </row>
    <row r="5" spans="1:4" ht="24.75" customHeight="1">
      <c r="A5" s="347">
        <v>2009</v>
      </c>
      <c r="B5" s="229"/>
      <c r="C5" s="229"/>
      <c r="D5" s="229">
        <f t="shared" si="0"/>
        <v>54.076388888888893</v>
      </c>
    </row>
    <row r="6" spans="1:4" ht="24.75" customHeight="1">
      <c r="A6" s="347">
        <v>2010</v>
      </c>
      <c r="B6" s="229"/>
      <c r="C6" s="229">
        <f t="shared" ref="C6:C9" si="1">AVERAGE(B27,B48,B69,B90,B111,B132,B153)</f>
        <v>53.494047619047628</v>
      </c>
      <c r="D6" s="229">
        <f t="shared" si="0"/>
        <v>54.076388888888893</v>
      </c>
    </row>
    <row r="7" spans="1:4" ht="24.75" customHeight="1">
      <c r="A7" s="347">
        <v>2011</v>
      </c>
      <c r="B7" s="229"/>
      <c r="C7" s="229">
        <f t="shared" si="1"/>
        <v>56.708333333333336</v>
      </c>
      <c r="D7" s="229">
        <f t="shared" si="0"/>
        <v>57.826388888888893</v>
      </c>
    </row>
    <row r="8" spans="1:4" ht="24.75" customHeight="1">
      <c r="A8" s="347">
        <v>2012</v>
      </c>
      <c r="B8" s="229"/>
      <c r="C8" s="229">
        <f t="shared" si="1"/>
        <v>55.279761904761912</v>
      </c>
      <c r="D8" s="229">
        <f t="shared" si="0"/>
        <v>56.159722222222229</v>
      </c>
    </row>
    <row r="9" spans="1:4" ht="24.75" customHeight="1">
      <c r="A9" s="347">
        <v>2013</v>
      </c>
      <c r="B9" s="229"/>
      <c r="C9" s="229">
        <f t="shared" si="1"/>
        <v>54.259353741496604</v>
      </c>
      <c r="D9" s="229">
        <f t="shared" si="0"/>
        <v>56.159722222222229</v>
      </c>
    </row>
    <row r="10" spans="1:4" ht="24.75" customHeight="1">
      <c r="A10" s="38">
        <v>2014</v>
      </c>
      <c r="B10" s="229">
        <f>AVERAGE(B31,B52,B73,B94,B115,B136,B157,B171)</f>
        <v>57.372767857142861</v>
      </c>
      <c r="C10" s="229">
        <f t="shared" ref="C10:C15" si="2">AVERAGE(B31,B52,B73,B94,B115,B136,B157)</f>
        <v>55.449829931972786</v>
      </c>
      <c r="D10" s="229">
        <f t="shared" ref="D10:D15" si="3">AVERAGE(B31,B52,B94,B115,B136,B157)</f>
        <v>57.548611111111114</v>
      </c>
    </row>
    <row r="11" spans="1:4" ht="24.75" customHeight="1">
      <c r="A11" s="38">
        <v>2015</v>
      </c>
      <c r="B11" s="229"/>
      <c r="C11" s="229">
        <f t="shared" si="2"/>
        <v>56.789115646258502</v>
      </c>
      <c r="D11" s="229">
        <f t="shared" si="3"/>
        <v>59.111111111111114</v>
      </c>
    </row>
    <row r="12" spans="1:4" ht="24.75" customHeight="1">
      <c r="A12" s="38">
        <v>2016</v>
      </c>
      <c r="B12" s="229"/>
      <c r="C12" s="229">
        <f t="shared" si="2"/>
        <v>56.789115646258502</v>
      </c>
      <c r="D12" s="229">
        <f t="shared" si="3"/>
        <v>59.111111111111114</v>
      </c>
    </row>
    <row r="13" spans="1:4" ht="24.75" customHeight="1">
      <c r="A13" s="38">
        <v>2017</v>
      </c>
      <c r="B13" s="229"/>
      <c r="C13" s="229">
        <f t="shared" si="2"/>
        <v>56.789115646258502</v>
      </c>
      <c r="D13" s="229">
        <f t="shared" si="3"/>
        <v>59.111111111111114</v>
      </c>
    </row>
    <row r="14" spans="1:4" ht="24.75" customHeight="1">
      <c r="A14" s="38">
        <v>2018</v>
      </c>
      <c r="B14" s="229"/>
      <c r="C14" s="229">
        <f t="shared" si="2"/>
        <v>56.789115646258502</v>
      </c>
      <c r="D14" s="229">
        <f t="shared" si="3"/>
        <v>59.111111111111114</v>
      </c>
    </row>
    <row r="15" spans="1:4" ht="24.75" customHeight="1">
      <c r="A15" s="38">
        <v>2019</v>
      </c>
      <c r="B15" s="229">
        <f>AVERAGE(B36,B57,B78,B99,B120,B141,B162,B176)</f>
        <v>59.84672619047619</v>
      </c>
      <c r="C15" s="229">
        <f t="shared" si="2"/>
        <v>56.789115646258502</v>
      </c>
      <c r="D15" s="229">
        <f t="shared" si="3"/>
        <v>59.111111111111114</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4537</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61.111111111111114</v>
      </c>
      <c r="C24" s="363"/>
      <c r="D24" s="350">
        <v>2007</v>
      </c>
      <c r="E24" s="363">
        <v>50</v>
      </c>
      <c r="F24" s="363"/>
      <c r="G24" s="350">
        <v>2007</v>
      </c>
      <c r="H24" s="49">
        <v>50</v>
      </c>
      <c r="I24" s="431" t="s">
        <v>1329</v>
      </c>
      <c r="J24" s="350">
        <v>2007</v>
      </c>
      <c r="K24" s="419">
        <v>100</v>
      </c>
      <c r="L24" s="363"/>
      <c r="M24" s="350">
        <v>2007</v>
      </c>
      <c r="N24" s="419">
        <v>100</v>
      </c>
      <c r="O24" s="363"/>
      <c r="P24" s="350">
        <v>2007</v>
      </c>
      <c r="Q24" s="419">
        <v>100</v>
      </c>
      <c r="R24" s="363"/>
      <c r="S24" s="350">
        <v>2007</v>
      </c>
      <c r="T24" s="34">
        <v>50</v>
      </c>
      <c r="U24" s="363"/>
      <c r="V24" s="350">
        <v>2007</v>
      </c>
      <c r="W24" s="419">
        <v>0</v>
      </c>
      <c r="X24" s="363"/>
      <c r="Y24" s="350">
        <v>2007</v>
      </c>
      <c r="Z24" s="419">
        <v>0</v>
      </c>
      <c r="AA24" s="363"/>
      <c r="AB24" s="350">
        <v>2007</v>
      </c>
      <c r="AC24" s="419">
        <v>100</v>
      </c>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61.111111111111114</v>
      </c>
      <c r="C25" s="363"/>
      <c r="D25" s="350">
        <v>2008</v>
      </c>
      <c r="E25" s="363">
        <v>50</v>
      </c>
      <c r="F25" s="363"/>
      <c r="G25" s="350">
        <v>2008</v>
      </c>
      <c r="H25" s="49">
        <v>50</v>
      </c>
      <c r="I25" s="363"/>
      <c r="J25" s="350">
        <v>2008</v>
      </c>
      <c r="K25" s="419">
        <v>100</v>
      </c>
      <c r="L25" s="363"/>
      <c r="M25" s="350">
        <v>2008</v>
      </c>
      <c r="N25" s="419">
        <v>100</v>
      </c>
      <c r="O25" s="363"/>
      <c r="P25" s="350">
        <v>2008</v>
      </c>
      <c r="Q25" s="419">
        <v>100</v>
      </c>
      <c r="R25" s="363"/>
      <c r="S25" s="350">
        <v>2008</v>
      </c>
      <c r="T25" s="34">
        <v>50</v>
      </c>
      <c r="U25" s="363"/>
      <c r="V25" s="350">
        <v>2008</v>
      </c>
      <c r="W25" s="419">
        <v>0</v>
      </c>
      <c r="X25" s="363"/>
      <c r="Y25" s="350">
        <v>2008</v>
      </c>
      <c r="Z25" s="419">
        <v>0</v>
      </c>
      <c r="AA25" s="363"/>
      <c r="AB25" s="350">
        <v>2008</v>
      </c>
      <c r="AC25" s="419">
        <v>100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66.666666666666671</v>
      </c>
      <c r="C26" s="363"/>
      <c r="D26" s="350">
        <v>2009</v>
      </c>
      <c r="E26" s="363">
        <v>100</v>
      </c>
      <c r="F26" s="363" t="s">
        <v>5156</v>
      </c>
      <c r="G26" s="350">
        <v>2009</v>
      </c>
      <c r="H26" s="49">
        <v>50</v>
      </c>
      <c r="I26" s="363"/>
      <c r="J26" s="350">
        <v>2009</v>
      </c>
      <c r="K26" s="419">
        <v>100</v>
      </c>
      <c r="L26" s="363"/>
      <c r="M26" s="350">
        <v>2009</v>
      </c>
      <c r="N26" s="419">
        <v>100</v>
      </c>
      <c r="O26" s="363"/>
      <c r="P26" s="350">
        <v>2009</v>
      </c>
      <c r="Q26" s="419">
        <v>100</v>
      </c>
      <c r="R26" s="363"/>
      <c r="S26" s="350">
        <v>2009</v>
      </c>
      <c r="T26" s="34">
        <v>50</v>
      </c>
      <c r="U26" s="363"/>
      <c r="V26" s="350">
        <v>2009</v>
      </c>
      <c r="W26" s="419">
        <v>0</v>
      </c>
      <c r="X26" s="363"/>
      <c r="Y26" s="350">
        <v>2009</v>
      </c>
      <c r="Z26" s="419">
        <v>0</v>
      </c>
      <c r="AA26" s="363"/>
      <c r="AB26" s="350">
        <v>2009</v>
      </c>
      <c r="AC26" s="419">
        <v>100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66.666666666666671</v>
      </c>
      <c r="C27" s="363"/>
      <c r="D27" s="350">
        <v>2010</v>
      </c>
      <c r="E27" s="363">
        <v>100</v>
      </c>
      <c r="F27" s="363"/>
      <c r="G27" s="350">
        <v>2010</v>
      </c>
      <c r="H27" s="49">
        <v>50</v>
      </c>
      <c r="I27" s="363"/>
      <c r="J27" s="350">
        <v>2010</v>
      </c>
      <c r="K27" s="419">
        <v>100</v>
      </c>
      <c r="L27" s="363"/>
      <c r="M27" s="350">
        <v>2010</v>
      </c>
      <c r="N27" s="419">
        <v>100</v>
      </c>
      <c r="O27" s="363"/>
      <c r="P27" s="350">
        <v>2010</v>
      </c>
      <c r="Q27" s="419">
        <v>100</v>
      </c>
      <c r="R27" s="363"/>
      <c r="S27" s="350">
        <v>2010</v>
      </c>
      <c r="T27" s="34">
        <v>50</v>
      </c>
      <c r="U27" s="363"/>
      <c r="V27" s="350">
        <v>2010</v>
      </c>
      <c r="W27" s="419">
        <v>0</v>
      </c>
      <c r="X27" s="363"/>
      <c r="Y27" s="350">
        <v>2010</v>
      </c>
      <c r="Z27" s="419">
        <v>0</v>
      </c>
      <c r="AA27" s="363"/>
      <c r="AB27" s="350">
        <v>2010</v>
      </c>
      <c r="AC27" s="419">
        <v>100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66.666666666666671</v>
      </c>
      <c r="C28" s="363"/>
      <c r="D28" s="350">
        <v>2011</v>
      </c>
      <c r="E28" s="363">
        <v>100</v>
      </c>
      <c r="F28" s="363"/>
      <c r="G28" s="350">
        <v>2011</v>
      </c>
      <c r="H28" s="49">
        <v>50</v>
      </c>
      <c r="I28" s="363"/>
      <c r="J28" s="350">
        <v>2011</v>
      </c>
      <c r="K28" s="419">
        <v>100</v>
      </c>
      <c r="L28" s="363"/>
      <c r="M28" s="350">
        <v>2011</v>
      </c>
      <c r="N28" s="419">
        <v>100</v>
      </c>
      <c r="O28" s="363"/>
      <c r="P28" s="350">
        <v>2011</v>
      </c>
      <c r="Q28" s="419">
        <v>100</v>
      </c>
      <c r="R28" s="363"/>
      <c r="S28" s="350">
        <v>2011</v>
      </c>
      <c r="T28" s="34">
        <v>50</v>
      </c>
      <c r="U28" s="363"/>
      <c r="V28" s="350">
        <v>2011</v>
      </c>
      <c r="W28" s="419">
        <v>0</v>
      </c>
      <c r="X28" s="363"/>
      <c r="Y28" s="350">
        <v>2011</v>
      </c>
      <c r="Z28" s="419">
        <v>0</v>
      </c>
      <c r="AA28" s="363"/>
      <c r="AB28" s="350">
        <v>2011</v>
      </c>
      <c r="AC28" s="419">
        <v>100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66.666666666666671</v>
      </c>
      <c r="C29" s="363"/>
      <c r="D29" s="350">
        <v>2012</v>
      </c>
      <c r="E29" s="363">
        <v>100</v>
      </c>
      <c r="F29" s="363"/>
      <c r="G29" s="350">
        <v>2012</v>
      </c>
      <c r="H29" s="49">
        <v>50</v>
      </c>
      <c r="I29" s="363"/>
      <c r="J29" s="350">
        <v>2012</v>
      </c>
      <c r="K29" s="419">
        <v>100</v>
      </c>
      <c r="L29" s="363"/>
      <c r="M29" s="350">
        <v>2012</v>
      </c>
      <c r="N29" s="419">
        <v>100</v>
      </c>
      <c r="O29" s="363"/>
      <c r="P29" s="350">
        <v>2012</v>
      </c>
      <c r="Q29" s="419">
        <v>100</v>
      </c>
      <c r="R29" s="363"/>
      <c r="S29" s="350">
        <v>2012</v>
      </c>
      <c r="T29" s="34">
        <v>50</v>
      </c>
      <c r="U29" s="363"/>
      <c r="V29" s="350">
        <v>2012</v>
      </c>
      <c r="W29" s="419">
        <v>0</v>
      </c>
      <c r="X29" s="363"/>
      <c r="Y29" s="350">
        <v>2012</v>
      </c>
      <c r="Z29" s="419">
        <v>0</v>
      </c>
      <c r="AA29" s="363"/>
      <c r="AB29" s="350">
        <v>2012</v>
      </c>
      <c r="AC29" s="419">
        <v>100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66.666666666666671</v>
      </c>
      <c r="C30" s="363"/>
      <c r="D30" s="350">
        <v>2013</v>
      </c>
      <c r="E30" s="363">
        <v>100</v>
      </c>
      <c r="F30" s="363"/>
      <c r="G30" s="350">
        <v>2013</v>
      </c>
      <c r="H30" s="49">
        <v>50</v>
      </c>
      <c r="I30" s="363"/>
      <c r="J30" s="350">
        <v>2013</v>
      </c>
      <c r="K30" s="419">
        <v>100</v>
      </c>
      <c r="L30" s="363"/>
      <c r="M30" s="350">
        <v>2013</v>
      </c>
      <c r="N30" s="419">
        <v>100</v>
      </c>
      <c r="O30" s="363"/>
      <c r="P30" s="350">
        <v>2013</v>
      </c>
      <c r="Q30" s="419">
        <v>100</v>
      </c>
      <c r="R30" s="363"/>
      <c r="S30" s="350">
        <v>2013</v>
      </c>
      <c r="T30" s="34">
        <v>50</v>
      </c>
      <c r="U30" s="363"/>
      <c r="V30" s="350">
        <v>2013</v>
      </c>
      <c r="W30" s="419">
        <v>0</v>
      </c>
      <c r="X30" s="363"/>
      <c r="Y30" s="350">
        <v>2013</v>
      </c>
      <c r="Z30" s="419">
        <v>0</v>
      </c>
      <c r="AA30" s="363"/>
      <c r="AB30" s="350">
        <v>2013</v>
      </c>
      <c r="AC30" s="419">
        <v>100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66.666666666666671</v>
      </c>
      <c r="C31" s="39"/>
      <c r="D31" s="43">
        <v>2014</v>
      </c>
      <c r="E31" s="19">
        <v>100</v>
      </c>
      <c r="F31" s="10" t="s">
        <v>3747</v>
      </c>
      <c r="G31" s="43">
        <v>2014</v>
      </c>
      <c r="H31" s="49">
        <v>50</v>
      </c>
      <c r="I31" s="10" t="s">
        <v>1329</v>
      </c>
      <c r="J31" s="43">
        <v>2014</v>
      </c>
      <c r="K31" s="19">
        <v>100</v>
      </c>
      <c r="L31" s="10" t="s">
        <v>1317</v>
      </c>
      <c r="M31" s="43">
        <v>2014</v>
      </c>
      <c r="N31" s="19">
        <v>100</v>
      </c>
      <c r="O31" s="10" t="s">
        <v>1328</v>
      </c>
      <c r="P31" s="43">
        <v>2014</v>
      </c>
      <c r="Q31" s="19">
        <v>100</v>
      </c>
      <c r="R31" s="10" t="s">
        <v>3748</v>
      </c>
      <c r="S31" s="43">
        <v>2014</v>
      </c>
      <c r="T31" s="34">
        <v>50</v>
      </c>
      <c r="U31" s="10" t="s">
        <v>1330</v>
      </c>
      <c r="V31" s="43">
        <v>2014</v>
      </c>
      <c r="W31" s="19">
        <v>0</v>
      </c>
      <c r="X31" s="10" t="s">
        <v>3749</v>
      </c>
      <c r="Y31" s="350">
        <v>2014</v>
      </c>
      <c r="Z31" s="19">
        <v>0</v>
      </c>
      <c r="AA31" s="10" t="s">
        <v>3750</v>
      </c>
      <c r="AB31" s="350">
        <v>2014</v>
      </c>
      <c r="AC31" s="19">
        <v>100</v>
      </c>
      <c r="AD31" s="11" t="s">
        <v>1317</v>
      </c>
    </row>
    <row r="32" spans="1:81" ht="24.75" customHeight="1">
      <c r="A32" s="43">
        <v>2015</v>
      </c>
      <c r="B32" s="230">
        <f t="shared" si="5"/>
        <v>66.666666666666671</v>
      </c>
      <c r="C32" s="39"/>
      <c r="D32" s="43">
        <v>2015</v>
      </c>
      <c r="E32" s="19">
        <v>100</v>
      </c>
      <c r="F32" s="10" t="s">
        <v>1317</v>
      </c>
      <c r="G32" s="43">
        <v>2015</v>
      </c>
      <c r="H32" s="19">
        <v>50</v>
      </c>
      <c r="I32" s="10"/>
      <c r="J32" s="43">
        <v>2015</v>
      </c>
      <c r="K32" s="19">
        <v>100</v>
      </c>
      <c r="L32" s="10"/>
      <c r="M32" s="43">
        <v>2015</v>
      </c>
      <c r="N32" s="19">
        <v>100</v>
      </c>
      <c r="O32" s="10"/>
      <c r="P32" s="43">
        <v>2015</v>
      </c>
      <c r="Q32" s="19">
        <v>100</v>
      </c>
      <c r="R32" s="10"/>
      <c r="S32" s="43">
        <v>2015</v>
      </c>
      <c r="T32" s="34">
        <v>50</v>
      </c>
      <c r="U32" s="10" t="s">
        <v>1327</v>
      </c>
      <c r="V32" s="43">
        <v>2015</v>
      </c>
      <c r="W32" s="49">
        <v>0</v>
      </c>
      <c r="X32" s="10"/>
      <c r="Y32" s="350">
        <v>2015</v>
      </c>
      <c r="Z32" s="19">
        <v>0</v>
      </c>
      <c r="AA32" s="10"/>
      <c r="AB32" s="350">
        <v>2015</v>
      </c>
      <c r="AC32" s="19">
        <v>100</v>
      </c>
      <c r="AD32" s="11"/>
    </row>
    <row r="33" spans="1:81" ht="24.75" customHeight="1">
      <c r="A33" s="43">
        <v>2016</v>
      </c>
      <c r="B33" s="230">
        <f t="shared" si="5"/>
        <v>66.666666666666671</v>
      </c>
      <c r="C33" s="39"/>
      <c r="D33" s="43">
        <v>2016</v>
      </c>
      <c r="E33" s="19">
        <v>100</v>
      </c>
      <c r="F33" s="10"/>
      <c r="G33" s="43">
        <v>2016</v>
      </c>
      <c r="H33" s="19">
        <v>50</v>
      </c>
      <c r="I33" s="10"/>
      <c r="J33" s="43">
        <v>2016</v>
      </c>
      <c r="K33" s="19">
        <v>100</v>
      </c>
      <c r="L33" s="10"/>
      <c r="M33" s="43">
        <v>2016</v>
      </c>
      <c r="N33" s="19">
        <v>100</v>
      </c>
      <c r="O33" s="10"/>
      <c r="P33" s="43">
        <v>2016</v>
      </c>
      <c r="Q33" s="19">
        <v>100</v>
      </c>
      <c r="R33" s="10"/>
      <c r="S33" s="43">
        <v>2016</v>
      </c>
      <c r="T33" s="34">
        <v>50</v>
      </c>
      <c r="U33" s="10"/>
      <c r="V33" s="43">
        <v>2016</v>
      </c>
      <c r="W33" s="49">
        <v>0</v>
      </c>
      <c r="X33" s="10"/>
      <c r="Y33" s="350">
        <v>2016</v>
      </c>
      <c r="Z33" s="19">
        <v>0</v>
      </c>
      <c r="AA33" s="10"/>
      <c r="AB33" s="350">
        <v>2016</v>
      </c>
      <c r="AC33" s="19">
        <v>100</v>
      </c>
      <c r="AD33" s="11"/>
    </row>
    <row r="34" spans="1:81" ht="24.75" customHeight="1">
      <c r="A34" s="43">
        <v>2017</v>
      </c>
      <c r="B34" s="230">
        <f t="shared" si="5"/>
        <v>66.666666666666671</v>
      </c>
      <c r="C34" s="39"/>
      <c r="D34" s="43">
        <v>2017</v>
      </c>
      <c r="E34" s="19">
        <v>100</v>
      </c>
      <c r="F34" s="10"/>
      <c r="G34" s="43">
        <v>2017</v>
      </c>
      <c r="H34" s="19">
        <v>50</v>
      </c>
      <c r="I34" s="10"/>
      <c r="J34" s="43">
        <v>2017</v>
      </c>
      <c r="K34" s="19">
        <v>100</v>
      </c>
      <c r="L34" s="10"/>
      <c r="M34" s="43">
        <v>2017</v>
      </c>
      <c r="N34" s="19">
        <v>100</v>
      </c>
      <c r="O34" s="10"/>
      <c r="P34" s="43">
        <v>2017</v>
      </c>
      <c r="Q34" s="19">
        <v>100</v>
      </c>
      <c r="R34" s="10"/>
      <c r="S34" s="43">
        <v>2017</v>
      </c>
      <c r="T34" s="34">
        <v>50</v>
      </c>
      <c r="U34" s="10"/>
      <c r="V34" s="43">
        <v>2017</v>
      </c>
      <c r="W34" s="49">
        <v>0</v>
      </c>
      <c r="X34" s="10"/>
      <c r="Y34" s="350">
        <v>2017</v>
      </c>
      <c r="Z34" s="19">
        <v>0</v>
      </c>
      <c r="AA34" s="10"/>
      <c r="AB34" s="350">
        <v>2017</v>
      </c>
      <c r="AC34" s="19">
        <v>100</v>
      </c>
      <c r="AD34" s="11"/>
    </row>
    <row r="35" spans="1:81" ht="24.75" customHeight="1">
      <c r="A35" s="43">
        <v>2018</v>
      </c>
      <c r="B35" s="230">
        <f t="shared" si="5"/>
        <v>66.666666666666671</v>
      </c>
      <c r="C35" s="39"/>
      <c r="D35" s="43">
        <v>2018</v>
      </c>
      <c r="E35" s="19">
        <v>100</v>
      </c>
      <c r="F35" s="10"/>
      <c r="G35" s="43">
        <v>2018</v>
      </c>
      <c r="H35" s="19">
        <v>50</v>
      </c>
      <c r="I35" s="10"/>
      <c r="J35" s="43">
        <v>2018</v>
      </c>
      <c r="K35" s="19">
        <v>100</v>
      </c>
      <c r="L35" s="10"/>
      <c r="M35" s="43">
        <v>2018</v>
      </c>
      <c r="N35" s="19">
        <v>100</v>
      </c>
      <c r="O35" s="10"/>
      <c r="P35" s="43">
        <v>2018</v>
      </c>
      <c r="Q35" s="19">
        <v>100</v>
      </c>
      <c r="R35" s="10"/>
      <c r="S35" s="43">
        <v>2018</v>
      </c>
      <c r="T35" s="34">
        <v>50</v>
      </c>
      <c r="U35" s="10"/>
      <c r="V35" s="43">
        <v>2018</v>
      </c>
      <c r="W35" s="49">
        <v>0</v>
      </c>
      <c r="X35" s="10"/>
      <c r="Y35" s="350">
        <v>2018</v>
      </c>
      <c r="Z35" s="19">
        <v>0</v>
      </c>
      <c r="AA35" s="10"/>
      <c r="AB35" s="350">
        <v>2018</v>
      </c>
      <c r="AC35" s="19">
        <v>100</v>
      </c>
      <c r="AD35" s="11"/>
    </row>
    <row r="36" spans="1:81" ht="24.75" customHeight="1">
      <c r="A36" s="43">
        <v>2019</v>
      </c>
      <c r="B36" s="230">
        <f t="shared" si="5"/>
        <v>66.666666666666671</v>
      </c>
      <c r="C36" s="39"/>
      <c r="D36" s="43">
        <v>2019</v>
      </c>
      <c r="E36" s="19">
        <v>100</v>
      </c>
      <c r="F36" s="10"/>
      <c r="G36" s="43">
        <v>2019</v>
      </c>
      <c r="H36" s="19">
        <v>50</v>
      </c>
      <c r="I36" s="10"/>
      <c r="J36" s="43">
        <v>2019</v>
      </c>
      <c r="K36" s="19">
        <v>100</v>
      </c>
      <c r="L36" s="10"/>
      <c r="M36" s="43">
        <v>2019</v>
      </c>
      <c r="N36" s="19">
        <v>100</v>
      </c>
      <c r="O36" s="10"/>
      <c r="P36" s="43">
        <v>2019</v>
      </c>
      <c r="Q36" s="19">
        <v>100</v>
      </c>
      <c r="R36" s="10"/>
      <c r="S36" s="43">
        <v>2019</v>
      </c>
      <c r="T36" s="34">
        <v>50</v>
      </c>
      <c r="U36" s="10"/>
      <c r="V36" s="43">
        <v>2019</v>
      </c>
      <c r="W36" s="49">
        <v>0</v>
      </c>
      <c r="X36" s="10"/>
      <c r="Y36" s="350">
        <v>2019</v>
      </c>
      <c r="Z36" s="19">
        <v>0</v>
      </c>
      <c r="AA36" s="10"/>
      <c r="AB36" s="350">
        <v>2019</v>
      </c>
      <c r="AC36" s="19">
        <v>100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600"/>
      <c r="Y40" s="351" t="s">
        <v>105</v>
      </c>
      <c r="Z40" s="598" t="s">
        <v>19</v>
      </c>
      <c r="AA40" s="598"/>
      <c r="AB40" s="37" t="s">
        <v>105</v>
      </c>
      <c r="AC40" s="598" t="s">
        <v>20</v>
      </c>
      <c r="AD40" s="598"/>
      <c r="AE40" s="37" t="s">
        <v>105</v>
      </c>
      <c r="AF40" s="602"/>
      <c r="AG40" s="602"/>
      <c r="AH40" s="351" t="s">
        <v>105</v>
      </c>
      <c r="AI40" s="600" t="s">
        <v>22</v>
      </c>
      <c r="AJ40" s="600"/>
      <c r="AK40" s="351" t="s">
        <v>105</v>
      </c>
      <c r="AL40" s="600" t="s">
        <v>23</v>
      </c>
      <c r="AM40" s="600"/>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1613</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2495</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4457</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65.722222222222229</v>
      </c>
      <c r="C45" s="363"/>
      <c r="D45" s="350">
        <v>2007</v>
      </c>
      <c r="E45" s="419">
        <v>50</v>
      </c>
      <c r="F45" s="363" t="s">
        <v>5157</v>
      </c>
      <c r="G45" s="350">
        <v>2007</v>
      </c>
      <c r="H45" s="363">
        <v>75</v>
      </c>
      <c r="I45" s="363" t="s">
        <v>5158</v>
      </c>
      <c r="J45" s="350">
        <v>2007</v>
      </c>
      <c r="K45" s="419">
        <v>100</v>
      </c>
      <c r="L45" s="363"/>
      <c r="M45" s="350">
        <v>2007</v>
      </c>
      <c r="N45" s="419">
        <v>100</v>
      </c>
      <c r="O45" s="363"/>
      <c r="P45" s="350">
        <v>2007</v>
      </c>
      <c r="Q45" s="419">
        <v>100</v>
      </c>
      <c r="R45" s="363"/>
      <c r="S45" s="350">
        <v>2007</v>
      </c>
      <c r="T45" s="419">
        <v>100</v>
      </c>
      <c r="U45" s="363"/>
      <c r="V45" s="350">
        <v>2007</v>
      </c>
      <c r="W45" s="419">
        <v>100</v>
      </c>
      <c r="X45" s="363"/>
      <c r="Y45" s="350">
        <v>2007</v>
      </c>
      <c r="Z45" s="419">
        <v>100</v>
      </c>
      <c r="AA45" s="363"/>
      <c r="AB45" s="350">
        <v>2007</v>
      </c>
      <c r="AC45" s="419">
        <v>100</v>
      </c>
      <c r="AD45" s="363"/>
      <c r="AE45" s="350">
        <v>2007</v>
      </c>
      <c r="AF45" s="243">
        <f t="shared" ref="AF45:AF51" si="7">0.67*AI45+0.33*AL45</f>
        <v>16.5</v>
      </c>
      <c r="AG45" s="363"/>
      <c r="AH45" s="350">
        <v>2007</v>
      </c>
      <c r="AI45" s="49">
        <v>0</v>
      </c>
      <c r="AJ45" s="430" t="s">
        <v>5161</v>
      </c>
      <c r="AK45" s="350">
        <v>2007</v>
      </c>
      <c r="AL45" s="419">
        <v>50</v>
      </c>
      <c r="AM45" s="363" t="s">
        <v>5159</v>
      </c>
      <c r="AN45" s="350">
        <v>2007</v>
      </c>
      <c r="AO45" s="419">
        <v>100</v>
      </c>
      <c r="AP45" s="363"/>
      <c r="AQ45" s="350">
        <v>2007</v>
      </c>
      <c r="AR45" s="419">
        <v>50</v>
      </c>
      <c r="AS45" s="431" t="s">
        <v>3756</v>
      </c>
      <c r="AT45" s="350">
        <v>2007</v>
      </c>
      <c r="AU45" s="49">
        <v>50</v>
      </c>
      <c r="AV45" s="431" t="s">
        <v>3757</v>
      </c>
      <c r="AW45" s="350">
        <v>2007</v>
      </c>
      <c r="AX45" s="363">
        <v>50</v>
      </c>
      <c r="AY45" s="363" t="s">
        <v>5162</v>
      </c>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65.722222222222229</v>
      </c>
      <c r="C46" s="363"/>
      <c r="D46" s="350">
        <v>2008</v>
      </c>
      <c r="E46" s="419">
        <v>50</v>
      </c>
      <c r="F46" s="363"/>
      <c r="G46" s="350">
        <v>2008</v>
      </c>
      <c r="H46" s="363">
        <v>75</v>
      </c>
      <c r="I46" s="363"/>
      <c r="J46" s="350">
        <v>2008</v>
      </c>
      <c r="K46" s="419">
        <v>100</v>
      </c>
      <c r="L46" s="363"/>
      <c r="M46" s="350">
        <v>2008</v>
      </c>
      <c r="N46" s="419">
        <v>100</v>
      </c>
      <c r="O46" s="363"/>
      <c r="P46" s="350">
        <v>2008</v>
      </c>
      <c r="Q46" s="419">
        <v>100</v>
      </c>
      <c r="R46" s="363"/>
      <c r="S46" s="350">
        <v>2008</v>
      </c>
      <c r="T46" s="419">
        <v>100</v>
      </c>
      <c r="U46" s="363"/>
      <c r="V46" s="350">
        <v>2008</v>
      </c>
      <c r="W46" s="419">
        <v>100</v>
      </c>
      <c r="X46" s="363"/>
      <c r="Y46" s="350">
        <v>2008</v>
      </c>
      <c r="Z46" s="419">
        <v>100</v>
      </c>
      <c r="AA46" s="363"/>
      <c r="AB46" s="350">
        <v>2008</v>
      </c>
      <c r="AC46" s="419">
        <v>100</v>
      </c>
      <c r="AD46" s="363"/>
      <c r="AE46" s="350">
        <v>2008</v>
      </c>
      <c r="AF46" s="243">
        <f t="shared" si="7"/>
        <v>16.5</v>
      </c>
      <c r="AG46" s="363"/>
      <c r="AH46" s="350">
        <v>2008</v>
      </c>
      <c r="AI46" s="49">
        <v>0</v>
      </c>
      <c r="AJ46" s="363"/>
      <c r="AK46" s="350">
        <v>2008</v>
      </c>
      <c r="AL46" s="419">
        <v>50</v>
      </c>
      <c r="AM46" s="363"/>
      <c r="AN46" s="350">
        <v>2008</v>
      </c>
      <c r="AO46" s="419">
        <v>100</v>
      </c>
      <c r="AP46" s="363"/>
      <c r="AQ46" s="350">
        <v>2008</v>
      </c>
      <c r="AR46" s="419">
        <v>50</v>
      </c>
      <c r="AS46" s="363"/>
      <c r="AT46" s="350">
        <v>2008</v>
      </c>
      <c r="AU46" s="49">
        <v>50</v>
      </c>
      <c r="AV46" s="363"/>
      <c r="AW46" s="350">
        <v>2008</v>
      </c>
      <c r="AX46" s="363">
        <v>50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68.5</v>
      </c>
      <c r="C47" s="363"/>
      <c r="D47" s="350">
        <v>2009</v>
      </c>
      <c r="E47" s="419">
        <v>50</v>
      </c>
      <c r="F47" s="363"/>
      <c r="G47" s="350">
        <v>2009</v>
      </c>
      <c r="H47" s="363">
        <v>50</v>
      </c>
      <c r="I47" s="431" t="s">
        <v>3752</v>
      </c>
      <c r="J47" s="350">
        <v>2009</v>
      </c>
      <c r="K47" s="419">
        <v>100</v>
      </c>
      <c r="L47" s="363"/>
      <c r="M47" s="350">
        <v>2009</v>
      </c>
      <c r="N47" s="419">
        <v>100</v>
      </c>
      <c r="O47" s="363"/>
      <c r="P47" s="350">
        <v>2009</v>
      </c>
      <c r="Q47" s="419">
        <v>100</v>
      </c>
      <c r="R47" s="363"/>
      <c r="S47" s="350">
        <v>2009</v>
      </c>
      <c r="T47" s="419">
        <v>100</v>
      </c>
      <c r="U47" s="363"/>
      <c r="V47" s="350">
        <v>2009</v>
      </c>
      <c r="W47" s="419">
        <v>100</v>
      </c>
      <c r="X47" s="363"/>
      <c r="Y47" s="350">
        <v>2009</v>
      </c>
      <c r="Z47" s="419">
        <v>100</v>
      </c>
      <c r="AA47" s="363"/>
      <c r="AB47" s="350">
        <v>2009</v>
      </c>
      <c r="AC47" s="419">
        <v>100</v>
      </c>
      <c r="AD47" s="363"/>
      <c r="AE47" s="350">
        <v>2009</v>
      </c>
      <c r="AF47" s="243">
        <f t="shared" si="7"/>
        <v>16.5</v>
      </c>
      <c r="AG47" s="363"/>
      <c r="AH47" s="350">
        <v>2009</v>
      </c>
      <c r="AI47" s="49">
        <v>0</v>
      </c>
      <c r="AJ47" s="363"/>
      <c r="AK47" s="350">
        <v>2009</v>
      </c>
      <c r="AL47" s="419">
        <v>50</v>
      </c>
      <c r="AM47" s="363"/>
      <c r="AN47" s="350">
        <v>2009</v>
      </c>
      <c r="AO47" s="419">
        <v>100</v>
      </c>
      <c r="AP47" s="363"/>
      <c r="AQ47" s="350">
        <v>2009</v>
      </c>
      <c r="AR47" s="419">
        <v>50</v>
      </c>
      <c r="AS47" s="363"/>
      <c r="AT47" s="350">
        <v>2009</v>
      </c>
      <c r="AU47" s="49">
        <v>50</v>
      </c>
      <c r="AV47" s="363"/>
      <c r="AW47" s="350">
        <v>2009</v>
      </c>
      <c r="AX47" s="363">
        <v>100</v>
      </c>
      <c r="AY47" s="363" t="s">
        <v>5163</v>
      </c>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68.5</v>
      </c>
      <c r="C48" s="363"/>
      <c r="D48" s="350">
        <v>2010</v>
      </c>
      <c r="E48" s="419">
        <v>50</v>
      </c>
      <c r="F48" s="363"/>
      <c r="G48" s="350">
        <v>2010</v>
      </c>
      <c r="H48" s="363">
        <v>50</v>
      </c>
      <c r="I48" s="363"/>
      <c r="J48" s="350">
        <v>2010</v>
      </c>
      <c r="K48" s="419">
        <v>100</v>
      </c>
      <c r="L48" s="363"/>
      <c r="M48" s="350">
        <v>2010</v>
      </c>
      <c r="N48" s="419">
        <v>100</v>
      </c>
      <c r="O48" s="363"/>
      <c r="P48" s="350">
        <v>2010</v>
      </c>
      <c r="Q48" s="419">
        <v>100</v>
      </c>
      <c r="R48" s="363"/>
      <c r="S48" s="350">
        <v>2010</v>
      </c>
      <c r="T48" s="419">
        <v>100</v>
      </c>
      <c r="U48" s="363"/>
      <c r="V48" s="350">
        <v>2010</v>
      </c>
      <c r="W48" s="419">
        <v>100</v>
      </c>
      <c r="X48" s="363"/>
      <c r="Y48" s="350">
        <v>2010</v>
      </c>
      <c r="Z48" s="419">
        <v>100</v>
      </c>
      <c r="AA48" s="363"/>
      <c r="AB48" s="350">
        <v>2010</v>
      </c>
      <c r="AC48" s="419">
        <v>100</v>
      </c>
      <c r="AD48" s="363"/>
      <c r="AE48" s="350">
        <v>2010</v>
      </c>
      <c r="AF48" s="243">
        <f t="shared" si="7"/>
        <v>16.5</v>
      </c>
      <c r="AG48" s="363"/>
      <c r="AH48" s="350">
        <v>2010</v>
      </c>
      <c r="AI48" s="49">
        <v>0</v>
      </c>
      <c r="AJ48" s="363"/>
      <c r="AK48" s="350">
        <v>2010</v>
      </c>
      <c r="AL48" s="419">
        <v>50</v>
      </c>
      <c r="AM48" s="363" t="s">
        <v>5160</v>
      </c>
      <c r="AN48" s="350">
        <v>2010</v>
      </c>
      <c r="AO48" s="419">
        <v>100</v>
      </c>
      <c r="AP48" s="363"/>
      <c r="AQ48" s="350">
        <v>2010</v>
      </c>
      <c r="AR48" s="419">
        <v>50</v>
      </c>
      <c r="AS48" s="363"/>
      <c r="AT48" s="350">
        <v>2010</v>
      </c>
      <c r="AU48" s="49">
        <v>50</v>
      </c>
      <c r="AV48" s="363"/>
      <c r="AW48" s="350">
        <v>2010</v>
      </c>
      <c r="AX48" s="420">
        <v>100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68.5</v>
      </c>
      <c r="C49" s="363"/>
      <c r="D49" s="350">
        <v>2011</v>
      </c>
      <c r="E49" s="419">
        <v>50</v>
      </c>
      <c r="F49" s="363"/>
      <c r="G49" s="350">
        <v>2011</v>
      </c>
      <c r="H49" s="363">
        <v>50</v>
      </c>
      <c r="I49" s="363"/>
      <c r="J49" s="350">
        <v>2011</v>
      </c>
      <c r="K49" s="419">
        <v>100</v>
      </c>
      <c r="L49" s="363"/>
      <c r="M49" s="350">
        <v>2011</v>
      </c>
      <c r="N49" s="419">
        <v>100</v>
      </c>
      <c r="O49" s="363"/>
      <c r="P49" s="350">
        <v>2011</v>
      </c>
      <c r="Q49" s="419">
        <v>100</v>
      </c>
      <c r="R49" s="363"/>
      <c r="S49" s="350">
        <v>2011</v>
      </c>
      <c r="T49" s="419">
        <v>100</v>
      </c>
      <c r="U49" s="363"/>
      <c r="V49" s="350">
        <v>2011</v>
      </c>
      <c r="W49" s="419">
        <v>100</v>
      </c>
      <c r="X49" s="363"/>
      <c r="Y49" s="350">
        <v>2011</v>
      </c>
      <c r="Z49" s="419">
        <v>100</v>
      </c>
      <c r="AA49" s="363"/>
      <c r="AB49" s="350">
        <v>2011</v>
      </c>
      <c r="AC49" s="419">
        <v>100</v>
      </c>
      <c r="AD49" s="363"/>
      <c r="AE49" s="350">
        <v>2011</v>
      </c>
      <c r="AF49" s="243">
        <f t="shared" si="7"/>
        <v>16.5</v>
      </c>
      <c r="AG49" s="363"/>
      <c r="AH49" s="350">
        <v>2011</v>
      </c>
      <c r="AI49" s="49">
        <v>0</v>
      </c>
      <c r="AJ49" s="363" t="s">
        <v>5161</v>
      </c>
      <c r="AK49" s="350">
        <v>2011</v>
      </c>
      <c r="AL49" s="419">
        <v>50</v>
      </c>
      <c r="AM49" s="363"/>
      <c r="AN49" s="350">
        <v>2011</v>
      </c>
      <c r="AO49" s="419">
        <v>100</v>
      </c>
      <c r="AP49" s="363"/>
      <c r="AQ49" s="350">
        <v>2011</v>
      </c>
      <c r="AR49" s="419">
        <v>50</v>
      </c>
      <c r="AS49" s="363"/>
      <c r="AT49" s="350">
        <v>2011</v>
      </c>
      <c r="AU49" s="49">
        <v>50</v>
      </c>
      <c r="AV49" s="363"/>
      <c r="AW49" s="350">
        <v>2011</v>
      </c>
      <c r="AX49" s="420">
        <v>100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68.5</v>
      </c>
      <c r="C50" s="363"/>
      <c r="D50" s="350">
        <v>2012</v>
      </c>
      <c r="E50" s="419">
        <v>50</v>
      </c>
      <c r="F50" s="363"/>
      <c r="G50" s="350">
        <v>2012</v>
      </c>
      <c r="H50" s="363">
        <v>50</v>
      </c>
      <c r="I50" s="363"/>
      <c r="J50" s="350">
        <v>2012</v>
      </c>
      <c r="K50" s="419">
        <v>100</v>
      </c>
      <c r="L50" s="363"/>
      <c r="M50" s="350">
        <v>2012</v>
      </c>
      <c r="N50" s="419">
        <v>100</v>
      </c>
      <c r="O50" s="363"/>
      <c r="P50" s="350">
        <v>2012</v>
      </c>
      <c r="Q50" s="419">
        <v>100</v>
      </c>
      <c r="R50" s="363"/>
      <c r="S50" s="350">
        <v>2012</v>
      </c>
      <c r="T50" s="419">
        <v>100</v>
      </c>
      <c r="U50" s="363"/>
      <c r="V50" s="350">
        <v>2012</v>
      </c>
      <c r="W50" s="419">
        <v>100</v>
      </c>
      <c r="X50" s="363"/>
      <c r="Y50" s="350">
        <v>2012</v>
      </c>
      <c r="Z50" s="419">
        <v>100</v>
      </c>
      <c r="AA50" s="363"/>
      <c r="AB50" s="350">
        <v>2012</v>
      </c>
      <c r="AC50" s="419">
        <v>100</v>
      </c>
      <c r="AD50" s="363"/>
      <c r="AE50" s="350">
        <v>2012</v>
      </c>
      <c r="AF50" s="243">
        <f t="shared" si="7"/>
        <v>16.5</v>
      </c>
      <c r="AG50" s="363"/>
      <c r="AH50" s="350">
        <v>2012</v>
      </c>
      <c r="AI50" s="49">
        <v>0</v>
      </c>
      <c r="AJ50" s="363"/>
      <c r="AK50" s="350">
        <v>2012</v>
      </c>
      <c r="AL50" s="419">
        <v>50</v>
      </c>
      <c r="AM50" s="363"/>
      <c r="AN50" s="350">
        <v>2012</v>
      </c>
      <c r="AO50" s="419">
        <v>100</v>
      </c>
      <c r="AP50" s="363"/>
      <c r="AQ50" s="350">
        <v>2012</v>
      </c>
      <c r="AR50" s="419">
        <v>50</v>
      </c>
      <c r="AS50" s="363"/>
      <c r="AT50" s="350">
        <v>2012</v>
      </c>
      <c r="AU50" s="49">
        <v>50</v>
      </c>
      <c r="AV50" s="363"/>
      <c r="AW50" s="350">
        <v>2012</v>
      </c>
      <c r="AX50" s="420">
        <v>100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68.5</v>
      </c>
      <c r="C51" s="363"/>
      <c r="D51" s="350">
        <v>2013</v>
      </c>
      <c r="E51" s="419">
        <v>50</v>
      </c>
      <c r="F51" s="363"/>
      <c r="G51" s="350">
        <v>2013</v>
      </c>
      <c r="H51" s="363">
        <v>50</v>
      </c>
      <c r="I51" s="363"/>
      <c r="J51" s="350">
        <v>2013</v>
      </c>
      <c r="K51" s="419">
        <v>100</v>
      </c>
      <c r="L51" s="363"/>
      <c r="M51" s="350">
        <v>2013</v>
      </c>
      <c r="N51" s="419">
        <v>100</v>
      </c>
      <c r="O51" s="363"/>
      <c r="P51" s="350">
        <v>2013</v>
      </c>
      <c r="Q51" s="419">
        <v>100</v>
      </c>
      <c r="R51" s="363"/>
      <c r="S51" s="350">
        <v>2013</v>
      </c>
      <c r="T51" s="419">
        <v>100</v>
      </c>
      <c r="U51" s="363"/>
      <c r="V51" s="350">
        <v>2013</v>
      </c>
      <c r="W51" s="419">
        <v>100</v>
      </c>
      <c r="X51" s="363"/>
      <c r="Y51" s="350">
        <v>2013</v>
      </c>
      <c r="Z51" s="419">
        <v>100</v>
      </c>
      <c r="AA51" s="363"/>
      <c r="AB51" s="350">
        <v>2013</v>
      </c>
      <c r="AC51" s="419">
        <v>100</v>
      </c>
      <c r="AD51" s="363"/>
      <c r="AE51" s="350">
        <v>2013</v>
      </c>
      <c r="AF51" s="243">
        <f t="shared" si="7"/>
        <v>16.5</v>
      </c>
      <c r="AG51" s="363"/>
      <c r="AH51" s="350">
        <v>2013</v>
      </c>
      <c r="AI51" s="49">
        <v>0</v>
      </c>
      <c r="AJ51" s="363"/>
      <c r="AK51" s="350">
        <v>2013</v>
      </c>
      <c r="AL51" s="419">
        <v>50</v>
      </c>
      <c r="AM51" s="363"/>
      <c r="AN51" s="350">
        <v>2013</v>
      </c>
      <c r="AO51" s="419">
        <v>100</v>
      </c>
      <c r="AP51" s="363"/>
      <c r="AQ51" s="350">
        <v>2013</v>
      </c>
      <c r="AR51" s="419">
        <v>50</v>
      </c>
      <c r="AS51" s="363"/>
      <c r="AT51" s="350">
        <v>2013</v>
      </c>
      <c r="AU51" s="49">
        <v>50</v>
      </c>
      <c r="AV51" s="363"/>
      <c r="AW51" s="350">
        <v>2013</v>
      </c>
      <c r="AX51" s="420">
        <v>100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68.5</v>
      </c>
      <c r="C52" s="39"/>
      <c r="D52" s="43">
        <v>2014</v>
      </c>
      <c r="E52" s="19">
        <v>50</v>
      </c>
      <c r="F52" s="10" t="s">
        <v>3751</v>
      </c>
      <c r="G52" s="43">
        <v>2014</v>
      </c>
      <c r="H52" s="49">
        <v>50</v>
      </c>
      <c r="I52" s="10" t="s">
        <v>3752</v>
      </c>
      <c r="J52" s="43">
        <v>2014</v>
      </c>
      <c r="K52" s="19">
        <v>100</v>
      </c>
      <c r="L52" s="10"/>
      <c r="M52" s="43">
        <v>2014</v>
      </c>
      <c r="N52" s="34">
        <v>100</v>
      </c>
      <c r="O52" s="10" t="s">
        <v>3753</v>
      </c>
      <c r="P52" s="43">
        <v>2014</v>
      </c>
      <c r="Q52" s="34">
        <v>100</v>
      </c>
      <c r="R52" s="10"/>
      <c r="S52" s="43">
        <v>2014</v>
      </c>
      <c r="T52" s="52">
        <v>100</v>
      </c>
      <c r="U52" s="10"/>
      <c r="V52" s="43">
        <v>2014</v>
      </c>
      <c r="W52" s="34">
        <v>100</v>
      </c>
      <c r="X52" s="10" t="s">
        <v>1326</v>
      </c>
      <c r="Y52" s="350">
        <v>2014</v>
      </c>
      <c r="Z52" s="34">
        <v>100</v>
      </c>
      <c r="AA52" s="10"/>
      <c r="AB52" s="350">
        <v>2014</v>
      </c>
      <c r="AC52" s="34">
        <v>100</v>
      </c>
      <c r="AD52" s="10"/>
      <c r="AE52" s="350">
        <v>2014</v>
      </c>
      <c r="AF52" s="243">
        <f>0.67*AI52+0.33*AL52</f>
        <v>16.5</v>
      </c>
      <c r="AG52" s="10"/>
      <c r="AH52" s="350">
        <v>2014</v>
      </c>
      <c r="AI52" s="49">
        <v>0</v>
      </c>
      <c r="AJ52" s="10" t="s">
        <v>3754</v>
      </c>
      <c r="AK52" s="350">
        <v>2014</v>
      </c>
      <c r="AL52" s="19">
        <v>50</v>
      </c>
      <c r="AM52" s="10" t="s">
        <v>3755</v>
      </c>
      <c r="AN52" s="350">
        <v>2014</v>
      </c>
      <c r="AO52" s="19">
        <v>100</v>
      </c>
      <c r="AP52" s="10" t="s">
        <v>1325</v>
      </c>
      <c r="AQ52" s="350">
        <v>2014</v>
      </c>
      <c r="AR52" s="49">
        <v>50</v>
      </c>
      <c r="AS52" s="10" t="s">
        <v>3756</v>
      </c>
      <c r="AT52" s="350">
        <v>2014</v>
      </c>
      <c r="AU52" s="49">
        <v>50</v>
      </c>
      <c r="AV52" s="10" t="s">
        <v>3757</v>
      </c>
      <c r="AW52" s="350">
        <v>2014</v>
      </c>
      <c r="AX52" s="19">
        <v>100</v>
      </c>
      <c r="AY52" s="11" t="s">
        <v>3758</v>
      </c>
    </row>
    <row r="53" spans="1:81" ht="24.75" customHeight="1">
      <c r="A53" s="43">
        <v>2015</v>
      </c>
      <c r="B53" s="230">
        <f t="shared" si="8"/>
        <v>68.5</v>
      </c>
      <c r="C53" s="80"/>
      <c r="D53" s="43">
        <v>2015</v>
      </c>
      <c r="E53" s="19">
        <v>50</v>
      </c>
      <c r="F53" s="10"/>
      <c r="G53" s="43">
        <v>2015</v>
      </c>
      <c r="H53" s="34">
        <v>50</v>
      </c>
      <c r="I53" s="10"/>
      <c r="J53" s="43">
        <v>2015</v>
      </c>
      <c r="K53" s="19">
        <v>100</v>
      </c>
      <c r="L53" s="10"/>
      <c r="M53" s="43">
        <v>2015</v>
      </c>
      <c r="N53" s="34">
        <v>100</v>
      </c>
      <c r="O53" s="10"/>
      <c r="P53" s="43">
        <v>2015</v>
      </c>
      <c r="Q53" s="34">
        <v>100</v>
      </c>
      <c r="R53" s="10"/>
      <c r="S53" s="43">
        <v>2015</v>
      </c>
      <c r="T53" s="52">
        <v>100</v>
      </c>
      <c r="U53" s="10"/>
      <c r="V53" s="43">
        <v>2015</v>
      </c>
      <c r="W53" s="34">
        <v>100</v>
      </c>
      <c r="X53" s="10"/>
      <c r="Y53" s="350">
        <v>2015</v>
      </c>
      <c r="Z53" s="34">
        <v>100</v>
      </c>
      <c r="AA53" s="10"/>
      <c r="AB53" s="350">
        <v>2015</v>
      </c>
      <c r="AC53" s="34">
        <v>100</v>
      </c>
      <c r="AD53" s="10"/>
      <c r="AE53" s="350">
        <v>2015</v>
      </c>
      <c r="AF53" s="243">
        <f t="shared" ref="AF53:AF57" si="9">0.67*AI53+0.33*AL53</f>
        <v>16.5</v>
      </c>
      <c r="AG53" s="10"/>
      <c r="AH53" s="350">
        <v>2015</v>
      </c>
      <c r="AI53" s="19">
        <v>0</v>
      </c>
      <c r="AJ53" s="10"/>
      <c r="AK53" s="350">
        <v>2015</v>
      </c>
      <c r="AL53" s="19">
        <v>50</v>
      </c>
      <c r="AM53" s="10"/>
      <c r="AN53" s="350">
        <v>2015</v>
      </c>
      <c r="AO53" s="34">
        <v>100</v>
      </c>
      <c r="AP53" s="10"/>
      <c r="AQ53" s="350">
        <v>2015</v>
      </c>
      <c r="AR53" s="34">
        <v>50</v>
      </c>
      <c r="AS53" s="10"/>
      <c r="AT53" s="350">
        <v>2015</v>
      </c>
      <c r="AU53" s="34">
        <v>50</v>
      </c>
      <c r="AV53" s="10"/>
      <c r="AW53" s="350">
        <v>2015</v>
      </c>
      <c r="AX53" s="34">
        <v>100</v>
      </c>
      <c r="AY53" s="11"/>
    </row>
    <row r="54" spans="1:81" ht="24.75" customHeight="1">
      <c r="A54" s="43">
        <v>2016</v>
      </c>
      <c r="B54" s="230">
        <f t="shared" si="8"/>
        <v>68.5</v>
      </c>
      <c r="C54" s="80"/>
      <c r="D54" s="43">
        <v>2016</v>
      </c>
      <c r="E54" s="19">
        <v>50</v>
      </c>
      <c r="F54" s="10"/>
      <c r="G54" s="43">
        <v>2016</v>
      </c>
      <c r="H54" s="34">
        <v>50</v>
      </c>
      <c r="I54" s="10"/>
      <c r="J54" s="43">
        <v>2016</v>
      </c>
      <c r="K54" s="19">
        <v>100</v>
      </c>
      <c r="L54" s="10"/>
      <c r="M54" s="43">
        <v>2016</v>
      </c>
      <c r="N54" s="34">
        <v>100</v>
      </c>
      <c r="O54" s="10"/>
      <c r="P54" s="43">
        <v>2016</v>
      </c>
      <c r="Q54" s="34">
        <v>100</v>
      </c>
      <c r="R54" s="10"/>
      <c r="S54" s="43">
        <v>2016</v>
      </c>
      <c r="T54" s="52">
        <v>100</v>
      </c>
      <c r="U54" s="10"/>
      <c r="V54" s="43">
        <v>2016</v>
      </c>
      <c r="W54" s="34">
        <v>100</v>
      </c>
      <c r="X54" s="10"/>
      <c r="Y54" s="350">
        <v>2016</v>
      </c>
      <c r="Z54" s="34">
        <v>100</v>
      </c>
      <c r="AA54" s="10"/>
      <c r="AB54" s="350">
        <v>2016</v>
      </c>
      <c r="AC54" s="34">
        <v>100</v>
      </c>
      <c r="AD54" s="10"/>
      <c r="AE54" s="350">
        <v>2016</v>
      </c>
      <c r="AF54" s="243">
        <f t="shared" si="9"/>
        <v>16.5</v>
      </c>
      <c r="AG54" s="10"/>
      <c r="AH54" s="350">
        <v>2016</v>
      </c>
      <c r="AI54" s="19">
        <v>0</v>
      </c>
      <c r="AJ54" s="10"/>
      <c r="AK54" s="350">
        <v>2016</v>
      </c>
      <c r="AL54" s="19">
        <v>50</v>
      </c>
      <c r="AM54" s="10"/>
      <c r="AN54" s="350">
        <v>2016</v>
      </c>
      <c r="AO54" s="34">
        <v>100</v>
      </c>
      <c r="AP54" s="10"/>
      <c r="AQ54" s="350">
        <v>2016</v>
      </c>
      <c r="AR54" s="34">
        <v>50</v>
      </c>
      <c r="AS54" s="10"/>
      <c r="AT54" s="350">
        <v>2016</v>
      </c>
      <c r="AU54" s="34">
        <v>50</v>
      </c>
      <c r="AV54" s="10"/>
      <c r="AW54" s="350">
        <v>2016</v>
      </c>
      <c r="AX54" s="34">
        <v>100</v>
      </c>
      <c r="AY54" s="11"/>
    </row>
    <row r="55" spans="1:81" ht="24.75" customHeight="1">
      <c r="A55" s="43">
        <v>2017</v>
      </c>
      <c r="B55" s="230">
        <f t="shared" si="8"/>
        <v>68.5</v>
      </c>
      <c r="C55" s="80"/>
      <c r="D55" s="43">
        <v>2017</v>
      </c>
      <c r="E55" s="19">
        <v>50</v>
      </c>
      <c r="F55" s="10"/>
      <c r="G55" s="43">
        <v>2017</v>
      </c>
      <c r="H55" s="34">
        <v>50</v>
      </c>
      <c r="I55" s="10"/>
      <c r="J55" s="43">
        <v>2017</v>
      </c>
      <c r="K55" s="19">
        <v>100</v>
      </c>
      <c r="L55" s="10"/>
      <c r="M55" s="43">
        <v>2017</v>
      </c>
      <c r="N55" s="34">
        <v>100</v>
      </c>
      <c r="O55" s="10"/>
      <c r="P55" s="43">
        <v>2017</v>
      </c>
      <c r="Q55" s="34">
        <v>100</v>
      </c>
      <c r="R55" s="10"/>
      <c r="S55" s="43">
        <v>2017</v>
      </c>
      <c r="T55" s="52">
        <v>100</v>
      </c>
      <c r="U55" s="10"/>
      <c r="V55" s="43">
        <v>2017</v>
      </c>
      <c r="W55" s="34">
        <v>100</v>
      </c>
      <c r="X55" s="10"/>
      <c r="Y55" s="350">
        <v>2017</v>
      </c>
      <c r="Z55" s="34">
        <v>100</v>
      </c>
      <c r="AA55" s="10"/>
      <c r="AB55" s="350">
        <v>2017</v>
      </c>
      <c r="AC55" s="34">
        <v>100</v>
      </c>
      <c r="AD55" s="10"/>
      <c r="AE55" s="350">
        <v>2017</v>
      </c>
      <c r="AF55" s="243">
        <f t="shared" si="9"/>
        <v>16.5</v>
      </c>
      <c r="AG55" s="10"/>
      <c r="AH55" s="350">
        <v>2017</v>
      </c>
      <c r="AI55" s="19">
        <v>0</v>
      </c>
      <c r="AJ55" s="10"/>
      <c r="AK55" s="350">
        <v>2017</v>
      </c>
      <c r="AL55" s="19">
        <v>50</v>
      </c>
      <c r="AM55" s="10"/>
      <c r="AN55" s="350">
        <v>2017</v>
      </c>
      <c r="AO55" s="34">
        <v>100</v>
      </c>
      <c r="AP55" s="10"/>
      <c r="AQ55" s="350">
        <v>2017</v>
      </c>
      <c r="AR55" s="34">
        <v>50</v>
      </c>
      <c r="AS55" s="10"/>
      <c r="AT55" s="350">
        <v>2017</v>
      </c>
      <c r="AU55" s="34">
        <v>50</v>
      </c>
      <c r="AV55" s="10"/>
      <c r="AW55" s="350">
        <v>2017</v>
      </c>
      <c r="AX55" s="34">
        <v>100</v>
      </c>
      <c r="AY55" s="11"/>
    </row>
    <row r="56" spans="1:81" ht="24.75" customHeight="1">
      <c r="A56" s="43">
        <v>2018</v>
      </c>
      <c r="B56" s="230">
        <f t="shared" si="8"/>
        <v>68.5</v>
      </c>
      <c r="C56" s="80"/>
      <c r="D56" s="43">
        <v>2018</v>
      </c>
      <c r="E56" s="19">
        <v>50</v>
      </c>
      <c r="F56" s="10"/>
      <c r="G56" s="43">
        <v>2018</v>
      </c>
      <c r="H56" s="34">
        <v>50</v>
      </c>
      <c r="I56" s="10"/>
      <c r="J56" s="43">
        <v>2018</v>
      </c>
      <c r="K56" s="19">
        <v>100</v>
      </c>
      <c r="L56" s="10"/>
      <c r="M56" s="43">
        <v>2018</v>
      </c>
      <c r="N56" s="34">
        <v>100</v>
      </c>
      <c r="O56" s="10"/>
      <c r="P56" s="43">
        <v>2018</v>
      </c>
      <c r="Q56" s="34">
        <v>100</v>
      </c>
      <c r="R56" s="10"/>
      <c r="S56" s="43">
        <v>2018</v>
      </c>
      <c r="T56" s="52">
        <v>100</v>
      </c>
      <c r="U56" s="10"/>
      <c r="V56" s="43">
        <v>2018</v>
      </c>
      <c r="W56" s="34">
        <v>100</v>
      </c>
      <c r="X56" s="10"/>
      <c r="Y56" s="350">
        <v>2018</v>
      </c>
      <c r="Z56" s="34">
        <v>100</v>
      </c>
      <c r="AA56" s="10"/>
      <c r="AB56" s="350">
        <v>2018</v>
      </c>
      <c r="AC56" s="34">
        <v>100</v>
      </c>
      <c r="AD56" s="10"/>
      <c r="AE56" s="350">
        <v>2018</v>
      </c>
      <c r="AF56" s="243">
        <f t="shared" si="9"/>
        <v>16.5</v>
      </c>
      <c r="AG56" s="10"/>
      <c r="AH56" s="350">
        <v>2018</v>
      </c>
      <c r="AI56" s="19">
        <v>0</v>
      </c>
      <c r="AJ56" s="10"/>
      <c r="AK56" s="350">
        <v>2018</v>
      </c>
      <c r="AL56" s="19">
        <v>50</v>
      </c>
      <c r="AM56" s="10"/>
      <c r="AN56" s="350">
        <v>2018</v>
      </c>
      <c r="AO56" s="34">
        <v>100</v>
      </c>
      <c r="AP56" s="10"/>
      <c r="AQ56" s="350">
        <v>2018</v>
      </c>
      <c r="AR56" s="34">
        <v>50</v>
      </c>
      <c r="AS56" s="10"/>
      <c r="AT56" s="350">
        <v>2018</v>
      </c>
      <c r="AU56" s="34">
        <v>50</v>
      </c>
      <c r="AV56" s="10"/>
      <c r="AW56" s="350">
        <v>2018</v>
      </c>
      <c r="AX56" s="34">
        <v>100</v>
      </c>
      <c r="AY56" s="11"/>
    </row>
    <row r="57" spans="1:81" ht="24.75" customHeight="1">
      <c r="A57" s="43">
        <v>2019</v>
      </c>
      <c r="B57" s="230">
        <f t="shared" si="8"/>
        <v>68.5</v>
      </c>
      <c r="C57" s="80"/>
      <c r="D57" s="43">
        <v>2019</v>
      </c>
      <c r="E57" s="19">
        <v>50</v>
      </c>
      <c r="F57" s="10"/>
      <c r="G57" s="43">
        <v>2019</v>
      </c>
      <c r="H57" s="34">
        <v>50</v>
      </c>
      <c r="I57" s="10"/>
      <c r="J57" s="43">
        <v>2019</v>
      </c>
      <c r="K57" s="34">
        <v>100</v>
      </c>
      <c r="L57" s="10"/>
      <c r="M57" s="43">
        <v>2019</v>
      </c>
      <c r="N57" s="34">
        <v>100</v>
      </c>
      <c r="O57" s="10"/>
      <c r="P57" s="43">
        <v>2019</v>
      </c>
      <c r="Q57" s="34">
        <v>100</v>
      </c>
      <c r="R57" s="10"/>
      <c r="S57" s="43">
        <v>2019</v>
      </c>
      <c r="T57" s="52">
        <v>100</v>
      </c>
      <c r="U57" s="10"/>
      <c r="V57" s="43">
        <v>2019</v>
      </c>
      <c r="W57" s="34">
        <v>100</v>
      </c>
      <c r="X57" s="10"/>
      <c r="Y57" s="350">
        <v>2019</v>
      </c>
      <c r="Z57" s="34">
        <v>100</v>
      </c>
      <c r="AA57" s="10"/>
      <c r="AB57" s="350">
        <v>2019</v>
      </c>
      <c r="AC57" s="34">
        <v>100</v>
      </c>
      <c r="AD57" s="10"/>
      <c r="AE57" s="350">
        <v>2019</v>
      </c>
      <c r="AF57" s="243">
        <f t="shared" si="9"/>
        <v>16.5</v>
      </c>
      <c r="AG57" s="10"/>
      <c r="AH57" s="350">
        <v>2019</v>
      </c>
      <c r="AI57" s="19">
        <v>0</v>
      </c>
      <c r="AJ57" s="10"/>
      <c r="AK57" s="350">
        <v>2019</v>
      </c>
      <c r="AL57" s="19">
        <v>50</v>
      </c>
      <c r="AM57" s="10"/>
      <c r="AN57" s="350">
        <v>2019</v>
      </c>
      <c r="AO57" s="34">
        <v>100</v>
      </c>
      <c r="AP57" s="10"/>
      <c r="AQ57" s="350">
        <v>2019</v>
      </c>
      <c r="AR57" s="34">
        <v>50</v>
      </c>
      <c r="AS57" s="10"/>
      <c r="AT57" s="350">
        <v>2019</v>
      </c>
      <c r="AU57" s="34">
        <v>50</v>
      </c>
      <c r="AV57" s="10"/>
      <c r="AW57" s="350">
        <v>2019</v>
      </c>
      <c r="AX57" s="34">
        <v>100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1582</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4538</v>
      </c>
      <c r="L64" s="580"/>
      <c r="M64" s="43" t="s">
        <v>78</v>
      </c>
      <c r="N64" s="580" t="s">
        <v>79</v>
      </c>
      <c r="O64" s="580"/>
      <c r="P64" s="43" t="s">
        <v>78</v>
      </c>
      <c r="Q64" s="580" t="s">
        <v>4415</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50</v>
      </c>
      <c r="C69" s="363"/>
      <c r="D69" s="350">
        <v>2010</v>
      </c>
      <c r="E69" s="419">
        <v>100</v>
      </c>
      <c r="F69" s="363" t="s">
        <v>5164</v>
      </c>
      <c r="G69" s="350">
        <v>2010</v>
      </c>
      <c r="H69" s="419">
        <v>0</v>
      </c>
      <c r="I69" s="363"/>
      <c r="J69" s="350">
        <v>2010</v>
      </c>
      <c r="K69" s="419">
        <v>50</v>
      </c>
      <c r="L69" s="363"/>
      <c r="M69" s="350">
        <v>2010</v>
      </c>
      <c r="N69" s="8">
        <f t="shared" si="10"/>
        <v>50</v>
      </c>
      <c r="O69" s="363"/>
      <c r="P69" s="350">
        <v>2010</v>
      </c>
      <c r="Q69" s="419">
        <v>50</v>
      </c>
      <c r="R69" s="363"/>
      <c r="S69" s="350">
        <v>2010</v>
      </c>
      <c r="T69" s="78">
        <v>0</v>
      </c>
      <c r="U69" s="363"/>
      <c r="V69" s="350">
        <v>2010</v>
      </c>
      <c r="W69" s="49">
        <v>100</v>
      </c>
      <c r="X69" s="431" t="s">
        <v>3762</v>
      </c>
      <c r="Y69" s="350">
        <v>2010</v>
      </c>
      <c r="Z69" s="419">
        <v>50</v>
      </c>
      <c r="AA69" s="363"/>
      <c r="AB69" s="350">
        <v>2010</v>
      </c>
      <c r="AC69" s="363">
        <v>100</v>
      </c>
      <c r="AD69" s="363" t="s">
        <v>5165</v>
      </c>
      <c r="AE69" s="350">
        <v>2010</v>
      </c>
      <c r="AF69" s="419">
        <v>0</v>
      </c>
      <c r="AG69" s="363"/>
      <c r="AH69" s="350">
        <v>2010</v>
      </c>
      <c r="AI69" s="419">
        <v>0</v>
      </c>
      <c r="AJ69" s="363"/>
      <c r="AK69" s="350">
        <v>2010</v>
      </c>
      <c r="AL69" s="419">
        <v>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50</v>
      </c>
      <c r="C70" s="363"/>
      <c r="D70" s="350">
        <v>2011</v>
      </c>
      <c r="E70" s="419">
        <v>100</v>
      </c>
      <c r="F70" s="363"/>
      <c r="G70" s="350">
        <v>2011</v>
      </c>
      <c r="H70" s="419">
        <v>0</v>
      </c>
      <c r="I70" s="363"/>
      <c r="J70" s="350">
        <v>2011</v>
      </c>
      <c r="K70" s="419">
        <v>50</v>
      </c>
      <c r="L70" s="363"/>
      <c r="M70" s="350">
        <v>2011</v>
      </c>
      <c r="N70" s="8">
        <f t="shared" si="10"/>
        <v>50</v>
      </c>
      <c r="O70" s="363"/>
      <c r="P70" s="350">
        <v>2011</v>
      </c>
      <c r="Q70" s="419">
        <v>50</v>
      </c>
      <c r="R70" s="363"/>
      <c r="S70" s="350">
        <v>2011</v>
      </c>
      <c r="T70" s="78">
        <v>0</v>
      </c>
      <c r="U70" s="363"/>
      <c r="V70" s="350">
        <v>2011</v>
      </c>
      <c r="W70" s="49">
        <v>100</v>
      </c>
      <c r="X70" s="363"/>
      <c r="Y70" s="350">
        <v>2011</v>
      </c>
      <c r="Z70" s="419">
        <v>50</v>
      </c>
      <c r="AA70" s="363"/>
      <c r="AB70" s="350">
        <v>2011</v>
      </c>
      <c r="AC70" s="420">
        <v>100</v>
      </c>
      <c r="AD70" s="363"/>
      <c r="AE70" s="350">
        <v>2011</v>
      </c>
      <c r="AF70" s="419">
        <v>0</v>
      </c>
      <c r="AG70" s="363"/>
      <c r="AH70" s="350">
        <v>2011</v>
      </c>
      <c r="AI70" s="419">
        <v>0</v>
      </c>
      <c r="AJ70" s="363"/>
      <c r="AK70" s="350">
        <v>2011</v>
      </c>
      <c r="AL70" s="419">
        <v>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50</v>
      </c>
      <c r="C71" s="363"/>
      <c r="D71" s="350">
        <v>2012</v>
      </c>
      <c r="E71" s="419">
        <v>100</v>
      </c>
      <c r="F71" s="363"/>
      <c r="G71" s="350">
        <v>2012</v>
      </c>
      <c r="H71" s="419">
        <v>0</v>
      </c>
      <c r="I71" s="363"/>
      <c r="J71" s="350">
        <v>2012</v>
      </c>
      <c r="K71" s="419">
        <v>50</v>
      </c>
      <c r="L71" s="363"/>
      <c r="M71" s="350">
        <v>2012</v>
      </c>
      <c r="N71" s="8">
        <f t="shared" si="10"/>
        <v>50</v>
      </c>
      <c r="O71" s="363"/>
      <c r="P71" s="350">
        <v>2012</v>
      </c>
      <c r="Q71" s="419">
        <v>50</v>
      </c>
      <c r="R71" s="363"/>
      <c r="S71" s="350">
        <v>2012</v>
      </c>
      <c r="T71" s="78">
        <v>0</v>
      </c>
      <c r="U71" s="363"/>
      <c r="V71" s="350">
        <v>2012</v>
      </c>
      <c r="W71" s="49">
        <v>100</v>
      </c>
      <c r="X71" s="363"/>
      <c r="Y71" s="350">
        <v>2012</v>
      </c>
      <c r="Z71" s="419">
        <v>50</v>
      </c>
      <c r="AA71" s="363"/>
      <c r="AB71" s="350">
        <v>2012</v>
      </c>
      <c r="AC71" s="420">
        <v>100</v>
      </c>
      <c r="AD71" s="363"/>
      <c r="AE71" s="350">
        <v>2012</v>
      </c>
      <c r="AF71" s="419">
        <v>0</v>
      </c>
      <c r="AG71" s="363"/>
      <c r="AH71" s="350">
        <v>2012</v>
      </c>
      <c r="AI71" s="419">
        <v>0</v>
      </c>
      <c r="AJ71" s="363"/>
      <c r="AK71" s="350">
        <v>2012</v>
      </c>
      <c r="AL71" s="419">
        <v>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42.857142857142854</v>
      </c>
      <c r="C72" s="363"/>
      <c r="D72" s="350">
        <v>2013</v>
      </c>
      <c r="E72" s="419">
        <v>100</v>
      </c>
      <c r="F72" s="363"/>
      <c r="G72" s="350">
        <v>2013</v>
      </c>
      <c r="H72" s="419">
        <v>0</v>
      </c>
      <c r="I72" s="363"/>
      <c r="J72" s="350">
        <v>2013</v>
      </c>
      <c r="K72" s="419">
        <v>50</v>
      </c>
      <c r="L72" s="363"/>
      <c r="M72" s="350">
        <v>2013</v>
      </c>
      <c r="N72" s="8">
        <f t="shared" si="10"/>
        <v>50</v>
      </c>
      <c r="O72" s="363"/>
      <c r="P72" s="350">
        <v>2013</v>
      </c>
      <c r="Q72" s="419">
        <v>50</v>
      </c>
      <c r="R72" s="363"/>
      <c r="S72" s="350">
        <v>2013</v>
      </c>
      <c r="T72" s="78">
        <v>0</v>
      </c>
      <c r="U72" s="363"/>
      <c r="V72" s="350">
        <v>2013</v>
      </c>
      <c r="W72" s="49">
        <v>100</v>
      </c>
      <c r="X72" s="363"/>
      <c r="Y72" s="350">
        <v>2013</v>
      </c>
      <c r="Z72" s="419">
        <v>50</v>
      </c>
      <c r="AA72" s="363"/>
      <c r="AB72" s="350">
        <v>2013</v>
      </c>
      <c r="AC72" s="419">
        <v>50</v>
      </c>
      <c r="AD72" s="363" t="s">
        <v>5166</v>
      </c>
      <c r="AE72" s="350">
        <v>2013</v>
      </c>
      <c r="AF72" s="419">
        <v>0</v>
      </c>
      <c r="AG72" s="363"/>
      <c r="AH72" s="350">
        <v>2013</v>
      </c>
      <c r="AI72" s="419">
        <v>0</v>
      </c>
      <c r="AJ72" s="363"/>
      <c r="AK72" s="350">
        <v>2013</v>
      </c>
      <c r="AL72" s="419">
        <v>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42.857142857142854</v>
      </c>
      <c r="C73" s="39"/>
      <c r="D73" s="43">
        <v>2014</v>
      </c>
      <c r="E73" s="19">
        <v>100</v>
      </c>
      <c r="F73" s="10" t="s">
        <v>3759</v>
      </c>
      <c r="G73" s="43">
        <v>2014</v>
      </c>
      <c r="H73" s="19">
        <v>0</v>
      </c>
      <c r="I73" s="10"/>
      <c r="J73" s="43">
        <v>2014</v>
      </c>
      <c r="K73" s="19">
        <v>50</v>
      </c>
      <c r="L73" s="10" t="s">
        <v>1324</v>
      </c>
      <c r="M73" s="43">
        <v>2014</v>
      </c>
      <c r="N73" s="8">
        <f t="shared" ref="N73:N78" si="13">AVERAGE(Q73,T73,W73)</f>
        <v>50</v>
      </c>
      <c r="O73" s="19"/>
      <c r="P73" s="43">
        <v>2014</v>
      </c>
      <c r="Q73" s="19">
        <v>50</v>
      </c>
      <c r="R73" s="10" t="s">
        <v>3760</v>
      </c>
      <c r="S73" s="43">
        <v>2014</v>
      </c>
      <c r="T73" s="78">
        <v>0</v>
      </c>
      <c r="U73" s="10" t="s">
        <v>3761</v>
      </c>
      <c r="V73" s="43">
        <v>2014</v>
      </c>
      <c r="W73" s="49">
        <v>100</v>
      </c>
      <c r="X73" s="10" t="s">
        <v>3762</v>
      </c>
      <c r="Y73" s="350">
        <v>2014</v>
      </c>
      <c r="Z73" s="19">
        <v>50</v>
      </c>
      <c r="AA73" s="10" t="s">
        <v>3763</v>
      </c>
      <c r="AB73" s="350">
        <v>2014</v>
      </c>
      <c r="AC73" s="19">
        <v>50</v>
      </c>
      <c r="AD73" s="10" t="s">
        <v>3764</v>
      </c>
      <c r="AE73" s="350">
        <v>2014</v>
      </c>
      <c r="AF73" s="19">
        <v>0</v>
      </c>
      <c r="AG73" s="19"/>
      <c r="AH73" s="350">
        <v>2014</v>
      </c>
      <c r="AI73" s="19">
        <v>0</v>
      </c>
      <c r="AJ73" s="10" t="s">
        <v>1322</v>
      </c>
      <c r="AK73" s="350">
        <v>2014</v>
      </c>
      <c r="AL73" s="19">
        <v>0</v>
      </c>
      <c r="AM73" s="11" t="s">
        <v>1321</v>
      </c>
    </row>
    <row r="74" spans="1:81" ht="24.75" customHeight="1">
      <c r="A74" s="43">
        <v>2015</v>
      </c>
      <c r="B74" s="5">
        <f t="shared" si="12"/>
        <v>42.857142857142854</v>
      </c>
      <c r="C74" s="39"/>
      <c r="D74" s="43">
        <v>2015</v>
      </c>
      <c r="E74" s="19">
        <v>100</v>
      </c>
      <c r="F74" s="10"/>
      <c r="G74" s="43">
        <v>2015</v>
      </c>
      <c r="H74" s="19">
        <v>0</v>
      </c>
      <c r="I74" s="10"/>
      <c r="J74" s="43">
        <v>2015</v>
      </c>
      <c r="K74" s="49">
        <v>50</v>
      </c>
      <c r="L74" s="10"/>
      <c r="M74" s="43">
        <v>2015</v>
      </c>
      <c r="N74" s="8">
        <f t="shared" si="13"/>
        <v>50</v>
      </c>
      <c r="O74" s="19"/>
      <c r="P74" s="43">
        <v>2015</v>
      </c>
      <c r="Q74" s="19">
        <v>50</v>
      </c>
      <c r="R74" s="10"/>
      <c r="S74" s="43">
        <v>2015</v>
      </c>
      <c r="T74" s="49">
        <v>0</v>
      </c>
      <c r="U74" s="10"/>
      <c r="V74" s="43">
        <v>2015</v>
      </c>
      <c r="W74" s="19">
        <v>100</v>
      </c>
      <c r="X74" s="10"/>
      <c r="Y74" s="350">
        <v>2015</v>
      </c>
      <c r="Z74" s="19">
        <v>50</v>
      </c>
      <c r="AA74" s="10"/>
      <c r="AB74" s="350">
        <v>2015</v>
      </c>
      <c r="AC74" s="19">
        <v>50</v>
      </c>
      <c r="AD74" s="10" t="s">
        <v>1323</v>
      </c>
      <c r="AE74" s="350">
        <v>2015</v>
      </c>
      <c r="AF74" s="19">
        <v>0</v>
      </c>
      <c r="AG74" s="19"/>
      <c r="AH74" s="350">
        <v>2015</v>
      </c>
      <c r="AI74" s="19">
        <v>0</v>
      </c>
      <c r="AJ74" s="10"/>
      <c r="AK74" s="350">
        <v>2015</v>
      </c>
      <c r="AL74" s="19">
        <v>0</v>
      </c>
      <c r="AM74" s="11"/>
    </row>
    <row r="75" spans="1:81" ht="24.75" customHeight="1">
      <c r="A75" s="43">
        <v>2016</v>
      </c>
      <c r="B75" s="5">
        <f t="shared" si="12"/>
        <v>42.857142857142854</v>
      </c>
      <c r="C75" s="39"/>
      <c r="D75" s="43">
        <v>2016</v>
      </c>
      <c r="E75" s="19">
        <v>100</v>
      </c>
      <c r="F75" s="10"/>
      <c r="G75" s="43">
        <v>2016</v>
      </c>
      <c r="H75" s="19">
        <v>0</v>
      </c>
      <c r="I75" s="10"/>
      <c r="J75" s="43">
        <v>2016</v>
      </c>
      <c r="K75" s="49">
        <v>50</v>
      </c>
      <c r="L75" s="10"/>
      <c r="M75" s="43">
        <v>2016</v>
      </c>
      <c r="N75" s="8">
        <f t="shared" si="13"/>
        <v>50</v>
      </c>
      <c r="O75" s="19"/>
      <c r="P75" s="43">
        <v>2016</v>
      </c>
      <c r="Q75" s="19">
        <v>50</v>
      </c>
      <c r="R75" s="10"/>
      <c r="S75" s="43">
        <v>2016</v>
      </c>
      <c r="T75" s="49">
        <v>0</v>
      </c>
      <c r="U75" s="10"/>
      <c r="V75" s="43">
        <v>2016</v>
      </c>
      <c r="W75" s="19">
        <v>100</v>
      </c>
      <c r="X75" s="10"/>
      <c r="Y75" s="350">
        <v>2016</v>
      </c>
      <c r="Z75" s="19">
        <v>50</v>
      </c>
      <c r="AA75" s="10"/>
      <c r="AB75" s="350">
        <v>2016</v>
      </c>
      <c r="AC75" s="19">
        <v>50</v>
      </c>
      <c r="AD75" s="10"/>
      <c r="AE75" s="350">
        <v>2016</v>
      </c>
      <c r="AF75" s="19">
        <v>0</v>
      </c>
      <c r="AG75" s="19"/>
      <c r="AH75" s="350">
        <v>2016</v>
      </c>
      <c r="AI75" s="19">
        <v>0</v>
      </c>
      <c r="AJ75" s="10"/>
      <c r="AK75" s="350">
        <v>2016</v>
      </c>
      <c r="AL75" s="19">
        <v>0</v>
      </c>
      <c r="AM75" s="11"/>
    </row>
    <row r="76" spans="1:81" ht="24.75" customHeight="1">
      <c r="A76" s="43">
        <v>2017</v>
      </c>
      <c r="B76" s="5">
        <f t="shared" si="12"/>
        <v>42.857142857142854</v>
      </c>
      <c r="C76" s="39"/>
      <c r="D76" s="43">
        <v>2017</v>
      </c>
      <c r="E76" s="19">
        <v>100</v>
      </c>
      <c r="F76" s="10"/>
      <c r="G76" s="43">
        <v>2017</v>
      </c>
      <c r="H76" s="19">
        <v>0</v>
      </c>
      <c r="I76" s="10"/>
      <c r="J76" s="43">
        <v>2017</v>
      </c>
      <c r="K76" s="49">
        <v>50</v>
      </c>
      <c r="L76" s="10"/>
      <c r="M76" s="43">
        <v>2017</v>
      </c>
      <c r="N76" s="8">
        <f t="shared" si="13"/>
        <v>50</v>
      </c>
      <c r="O76" s="19"/>
      <c r="P76" s="43">
        <v>2017</v>
      </c>
      <c r="Q76" s="19">
        <v>50</v>
      </c>
      <c r="R76" s="10"/>
      <c r="S76" s="43">
        <v>2017</v>
      </c>
      <c r="T76" s="49">
        <v>0</v>
      </c>
      <c r="U76" s="10"/>
      <c r="V76" s="43">
        <v>2017</v>
      </c>
      <c r="W76" s="19">
        <v>100</v>
      </c>
      <c r="X76" s="10"/>
      <c r="Y76" s="350">
        <v>2017</v>
      </c>
      <c r="Z76" s="19">
        <v>50</v>
      </c>
      <c r="AA76" s="10"/>
      <c r="AB76" s="350">
        <v>2017</v>
      </c>
      <c r="AC76" s="19">
        <v>50</v>
      </c>
      <c r="AD76" s="10"/>
      <c r="AE76" s="350">
        <v>2017</v>
      </c>
      <c r="AF76" s="19">
        <v>0</v>
      </c>
      <c r="AG76" s="19"/>
      <c r="AH76" s="350">
        <v>2017</v>
      </c>
      <c r="AI76" s="19">
        <v>0</v>
      </c>
      <c r="AJ76" s="10"/>
      <c r="AK76" s="350">
        <v>2017</v>
      </c>
      <c r="AL76" s="19">
        <v>0</v>
      </c>
      <c r="AM76" s="11"/>
    </row>
    <row r="77" spans="1:81" ht="24.75" customHeight="1">
      <c r="A77" s="43">
        <v>2018</v>
      </c>
      <c r="B77" s="5">
        <f t="shared" si="12"/>
        <v>42.857142857142854</v>
      </c>
      <c r="C77" s="39"/>
      <c r="D77" s="43">
        <v>2018</v>
      </c>
      <c r="E77" s="19">
        <v>100</v>
      </c>
      <c r="F77" s="10"/>
      <c r="G77" s="43">
        <v>2018</v>
      </c>
      <c r="H77" s="19">
        <v>0</v>
      </c>
      <c r="I77" s="10"/>
      <c r="J77" s="43">
        <v>2018</v>
      </c>
      <c r="K77" s="49">
        <v>50</v>
      </c>
      <c r="L77" s="10"/>
      <c r="M77" s="43">
        <v>2018</v>
      </c>
      <c r="N77" s="8">
        <f t="shared" si="13"/>
        <v>50</v>
      </c>
      <c r="O77" s="19"/>
      <c r="P77" s="43">
        <v>2018</v>
      </c>
      <c r="Q77" s="19">
        <v>50</v>
      </c>
      <c r="R77" s="10"/>
      <c r="S77" s="43">
        <v>2018</v>
      </c>
      <c r="T77" s="49">
        <v>0</v>
      </c>
      <c r="U77" s="10"/>
      <c r="V77" s="43">
        <v>2018</v>
      </c>
      <c r="W77" s="19">
        <v>100</v>
      </c>
      <c r="X77" s="10"/>
      <c r="Y77" s="350">
        <v>2018</v>
      </c>
      <c r="Z77" s="19">
        <v>50</v>
      </c>
      <c r="AA77" s="10"/>
      <c r="AB77" s="350">
        <v>2018</v>
      </c>
      <c r="AC77" s="19">
        <v>50</v>
      </c>
      <c r="AD77" s="10"/>
      <c r="AE77" s="350">
        <v>2018</v>
      </c>
      <c r="AF77" s="19">
        <v>0</v>
      </c>
      <c r="AG77" s="19"/>
      <c r="AH77" s="350">
        <v>2018</v>
      </c>
      <c r="AI77" s="19">
        <v>0</v>
      </c>
      <c r="AJ77" s="10"/>
      <c r="AK77" s="350">
        <v>2018</v>
      </c>
      <c r="AL77" s="19">
        <v>0</v>
      </c>
      <c r="AM77" s="11"/>
    </row>
    <row r="78" spans="1:81" ht="24.75" customHeight="1">
      <c r="A78" s="43">
        <v>2019</v>
      </c>
      <c r="B78" s="5">
        <f t="shared" si="12"/>
        <v>42.857142857142854</v>
      </c>
      <c r="C78" s="39"/>
      <c r="D78" s="43">
        <v>2019</v>
      </c>
      <c r="E78" s="19">
        <v>100</v>
      </c>
      <c r="F78" s="10"/>
      <c r="G78" s="43">
        <v>2019</v>
      </c>
      <c r="H78" s="19">
        <v>0</v>
      </c>
      <c r="I78" s="10"/>
      <c r="J78" s="43">
        <v>2019</v>
      </c>
      <c r="K78" s="49">
        <v>50</v>
      </c>
      <c r="L78" s="10"/>
      <c r="M78" s="43">
        <v>2019</v>
      </c>
      <c r="N78" s="8">
        <f t="shared" si="13"/>
        <v>50</v>
      </c>
      <c r="O78" s="19"/>
      <c r="P78" s="43">
        <v>2019</v>
      </c>
      <c r="Q78" s="19">
        <v>50</v>
      </c>
      <c r="R78" s="10"/>
      <c r="S78" s="43">
        <v>2019</v>
      </c>
      <c r="T78" s="49">
        <v>0</v>
      </c>
      <c r="U78" s="10"/>
      <c r="V78" s="43">
        <v>2019</v>
      </c>
      <c r="W78" s="19">
        <v>100</v>
      </c>
      <c r="X78" s="10"/>
      <c r="Y78" s="350">
        <v>2019</v>
      </c>
      <c r="Z78" s="19">
        <v>50</v>
      </c>
      <c r="AA78" s="10"/>
      <c r="AB78" s="350">
        <v>2019</v>
      </c>
      <c r="AC78" s="19">
        <v>50</v>
      </c>
      <c r="AD78" s="10"/>
      <c r="AE78" s="350">
        <v>2019</v>
      </c>
      <c r="AF78" s="19">
        <v>0</v>
      </c>
      <c r="AG78" s="19"/>
      <c r="AH78" s="350">
        <v>2019</v>
      </c>
      <c r="AI78" s="19">
        <v>0</v>
      </c>
      <c r="AJ78" s="10"/>
      <c r="AK78" s="350">
        <v>2019</v>
      </c>
      <c r="AL78" s="19">
        <v>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4">AVERAGE(E87,H87,K87,N87,Q87)</f>
        <v>55</v>
      </c>
      <c r="C87" s="363"/>
      <c r="D87" s="350">
        <v>2007</v>
      </c>
      <c r="E87" s="49">
        <v>25</v>
      </c>
      <c r="F87" s="363" t="s">
        <v>5167</v>
      </c>
      <c r="G87" s="350">
        <v>2007</v>
      </c>
      <c r="H87" s="419">
        <v>100</v>
      </c>
      <c r="I87" s="363"/>
      <c r="J87" s="350">
        <v>2007</v>
      </c>
      <c r="K87" s="419">
        <v>100</v>
      </c>
      <c r="L87" s="363"/>
      <c r="M87" s="350">
        <v>2007</v>
      </c>
      <c r="N87" s="363">
        <v>0</v>
      </c>
      <c r="O87" s="363"/>
      <c r="P87" s="350">
        <v>2007</v>
      </c>
      <c r="Q87" s="363">
        <v>50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4"/>
        <v>55</v>
      </c>
      <c r="C88" s="363"/>
      <c r="D88" s="350">
        <v>2008</v>
      </c>
      <c r="E88" s="49">
        <v>25</v>
      </c>
      <c r="F88" s="363"/>
      <c r="G88" s="350">
        <v>2008</v>
      </c>
      <c r="H88" s="419">
        <v>100</v>
      </c>
      <c r="I88" s="363"/>
      <c r="J88" s="350">
        <v>2008</v>
      </c>
      <c r="K88" s="419">
        <v>100</v>
      </c>
      <c r="L88" s="363"/>
      <c r="M88" s="350">
        <v>2008</v>
      </c>
      <c r="N88" s="363">
        <v>0</v>
      </c>
      <c r="O88" s="363"/>
      <c r="P88" s="350">
        <v>2008</v>
      </c>
      <c r="Q88" s="363">
        <v>50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4"/>
        <v>55</v>
      </c>
      <c r="C89" s="363"/>
      <c r="D89" s="350">
        <v>2009</v>
      </c>
      <c r="E89" s="49">
        <v>25</v>
      </c>
      <c r="F89" s="363"/>
      <c r="G89" s="350">
        <v>2009</v>
      </c>
      <c r="H89" s="419">
        <v>100</v>
      </c>
      <c r="I89" s="363"/>
      <c r="J89" s="350">
        <v>2009</v>
      </c>
      <c r="K89" s="419">
        <v>100</v>
      </c>
      <c r="L89" s="363" t="s">
        <v>5169</v>
      </c>
      <c r="M89" s="350">
        <v>2009</v>
      </c>
      <c r="N89" s="363">
        <v>0</v>
      </c>
      <c r="O89" s="363"/>
      <c r="P89" s="350">
        <v>2009</v>
      </c>
      <c r="Q89" s="363">
        <v>50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55</v>
      </c>
      <c r="C90" s="363"/>
      <c r="D90" s="350">
        <v>2010</v>
      </c>
      <c r="E90" s="49">
        <v>25</v>
      </c>
      <c r="F90" s="363" t="s">
        <v>5168</v>
      </c>
      <c r="G90" s="350">
        <v>2010</v>
      </c>
      <c r="H90" s="419">
        <v>100</v>
      </c>
      <c r="I90" s="363"/>
      <c r="J90" s="350">
        <v>2010</v>
      </c>
      <c r="K90" s="419">
        <v>100</v>
      </c>
      <c r="L90" s="363"/>
      <c r="M90" s="350">
        <v>2010</v>
      </c>
      <c r="N90" s="363">
        <v>0</v>
      </c>
      <c r="O90" s="363"/>
      <c r="P90" s="350">
        <v>2010</v>
      </c>
      <c r="Q90" s="363">
        <v>50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65</v>
      </c>
      <c r="C91" s="363"/>
      <c r="D91" s="350">
        <v>2011</v>
      </c>
      <c r="E91" s="49">
        <v>25</v>
      </c>
      <c r="F91" s="363"/>
      <c r="G91" s="350">
        <v>2011</v>
      </c>
      <c r="H91" s="419">
        <v>100</v>
      </c>
      <c r="I91" s="363"/>
      <c r="J91" s="350">
        <v>2011</v>
      </c>
      <c r="K91" s="419">
        <v>100</v>
      </c>
      <c r="L91" s="363"/>
      <c r="M91" s="350">
        <v>2011</v>
      </c>
      <c r="N91" s="363">
        <v>50</v>
      </c>
      <c r="O91" s="363"/>
      <c r="P91" s="350">
        <v>2011</v>
      </c>
      <c r="Q91" s="363">
        <v>50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55</v>
      </c>
      <c r="C92" s="363"/>
      <c r="D92" s="350">
        <v>2012</v>
      </c>
      <c r="E92" s="49">
        <v>25</v>
      </c>
      <c r="F92" s="363"/>
      <c r="G92" s="350">
        <v>2012</v>
      </c>
      <c r="H92" s="419">
        <v>100</v>
      </c>
      <c r="I92" s="363"/>
      <c r="J92" s="350">
        <v>2012</v>
      </c>
      <c r="K92" s="419">
        <v>100</v>
      </c>
      <c r="L92" s="363"/>
      <c r="M92" s="350">
        <v>2012</v>
      </c>
      <c r="N92" s="363">
        <v>50</v>
      </c>
      <c r="O92" s="363" t="s">
        <v>5170</v>
      </c>
      <c r="P92" s="350">
        <v>2012</v>
      </c>
      <c r="Q92" s="363">
        <v>0</v>
      </c>
      <c r="R92" s="363" t="s">
        <v>5171</v>
      </c>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55</v>
      </c>
      <c r="C93" s="363"/>
      <c r="D93" s="350">
        <v>2013</v>
      </c>
      <c r="E93" s="49">
        <v>25</v>
      </c>
      <c r="F93" s="363"/>
      <c r="G93" s="350">
        <v>2013</v>
      </c>
      <c r="H93" s="419">
        <v>100</v>
      </c>
      <c r="I93" s="363"/>
      <c r="J93" s="350">
        <v>2013</v>
      </c>
      <c r="K93" s="419">
        <v>100</v>
      </c>
      <c r="L93" s="363"/>
      <c r="M93" s="350">
        <v>2013</v>
      </c>
      <c r="N93" s="363">
        <v>50</v>
      </c>
      <c r="O93" s="363"/>
      <c r="P93" s="350">
        <v>2013</v>
      </c>
      <c r="Q93" s="363">
        <v>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55</v>
      </c>
      <c r="C94" s="39"/>
      <c r="D94" s="43">
        <v>2014</v>
      </c>
      <c r="E94" s="49">
        <v>25</v>
      </c>
      <c r="F94" s="10" t="s">
        <v>3765</v>
      </c>
      <c r="G94" s="43">
        <v>2014</v>
      </c>
      <c r="H94" s="19">
        <v>100</v>
      </c>
      <c r="I94" s="10" t="s">
        <v>1319</v>
      </c>
      <c r="J94" s="43">
        <v>2014</v>
      </c>
      <c r="K94" s="29">
        <v>100</v>
      </c>
      <c r="L94" s="10" t="s">
        <v>1320</v>
      </c>
      <c r="M94" s="43">
        <v>2014</v>
      </c>
      <c r="N94" s="29">
        <v>50</v>
      </c>
      <c r="O94" s="10" t="s">
        <v>3766</v>
      </c>
      <c r="P94" s="43">
        <v>2014</v>
      </c>
      <c r="Q94" s="49">
        <v>0</v>
      </c>
      <c r="R94" s="11"/>
    </row>
    <row r="95" spans="1:81" ht="24.75" customHeight="1">
      <c r="A95" s="43">
        <v>2015</v>
      </c>
      <c r="B95" s="2">
        <f>AVERAGE(E95,H95,K95,N95,Q95)</f>
        <v>55</v>
      </c>
      <c r="C95" s="80"/>
      <c r="D95" s="43">
        <v>2015</v>
      </c>
      <c r="E95" s="49">
        <v>25</v>
      </c>
      <c r="F95" s="10"/>
      <c r="G95" s="43">
        <v>2015</v>
      </c>
      <c r="H95" s="19">
        <v>100</v>
      </c>
      <c r="I95" s="10"/>
      <c r="J95" s="43">
        <v>2015</v>
      </c>
      <c r="K95" s="19">
        <v>100</v>
      </c>
      <c r="L95" s="10"/>
      <c r="M95" s="43">
        <v>2015</v>
      </c>
      <c r="N95" s="19">
        <v>50</v>
      </c>
      <c r="O95" s="10"/>
      <c r="P95" s="43">
        <v>2015</v>
      </c>
      <c r="Q95" s="49">
        <v>0</v>
      </c>
      <c r="R95" s="11"/>
    </row>
    <row r="96" spans="1:81" ht="24.75" customHeight="1">
      <c r="A96" s="43">
        <v>2016</v>
      </c>
      <c r="B96" s="2">
        <f>AVERAGE(E96,H96,K96,N96,Q96)</f>
        <v>55</v>
      </c>
      <c r="C96" s="80"/>
      <c r="D96" s="43">
        <v>2016</v>
      </c>
      <c r="E96" s="49">
        <v>25</v>
      </c>
      <c r="F96" s="10"/>
      <c r="G96" s="43">
        <v>2016</v>
      </c>
      <c r="H96" s="19">
        <v>100</v>
      </c>
      <c r="I96" s="10"/>
      <c r="J96" s="43">
        <v>2016</v>
      </c>
      <c r="K96" s="19">
        <v>100</v>
      </c>
      <c r="L96" s="10"/>
      <c r="M96" s="43">
        <v>2016</v>
      </c>
      <c r="N96" s="19">
        <v>50</v>
      </c>
      <c r="O96" s="10"/>
      <c r="P96" s="43">
        <v>2016</v>
      </c>
      <c r="Q96" s="49">
        <v>0</v>
      </c>
      <c r="R96" s="11"/>
    </row>
    <row r="97" spans="1:81" ht="24.75" customHeight="1">
      <c r="A97" s="43">
        <v>2017</v>
      </c>
      <c r="B97" s="2">
        <f t="shared" ref="B97:B99" si="15">AVERAGE(E97,H97,K97,N97,Q97)</f>
        <v>55</v>
      </c>
      <c r="C97" s="80"/>
      <c r="D97" s="43">
        <v>2017</v>
      </c>
      <c r="E97" s="49">
        <v>25</v>
      </c>
      <c r="F97" s="10"/>
      <c r="G97" s="43">
        <v>2017</v>
      </c>
      <c r="H97" s="19">
        <v>100</v>
      </c>
      <c r="I97" s="10"/>
      <c r="J97" s="43">
        <v>2017</v>
      </c>
      <c r="K97" s="19">
        <v>100</v>
      </c>
      <c r="L97" s="10"/>
      <c r="M97" s="43">
        <v>2017</v>
      </c>
      <c r="N97" s="19">
        <v>50</v>
      </c>
      <c r="O97" s="10"/>
      <c r="P97" s="43">
        <v>2017</v>
      </c>
      <c r="Q97" s="49">
        <v>0</v>
      </c>
      <c r="R97" s="11"/>
    </row>
    <row r="98" spans="1:81" ht="24.75" customHeight="1">
      <c r="A98" s="43">
        <v>2018</v>
      </c>
      <c r="B98" s="2">
        <f t="shared" si="15"/>
        <v>55</v>
      </c>
      <c r="C98" s="80"/>
      <c r="D98" s="43">
        <v>2018</v>
      </c>
      <c r="E98" s="49">
        <v>25</v>
      </c>
      <c r="F98" s="10"/>
      <c r="G98" s="43">
        <v>2018</v>
      </c>
      <c r="H98" s="19">
        <v>100</v>
      </c>
      <c r="I98" s="10"/>
      <c r="J98" s="43">
        <v>2018</v>
      </c>
      <c r="K98" s="19">
        <v>100</v>
      </c>
      <c r="L98" s="10"/>
      <c r="M98" s="43">
        <v>2018</v>
      </c>
      <c r="N98" s="19">
        <v>50</v>
      </c>
      <c r="O98" s="10"/>
      <c r="P98" s="43">
        <v>2018</v>
      </c>
      <c r="Q98" s="49">
        <v>0</v>
      </c>
      <c r="R98" s="11"/>
    </row>
    <row r="99" spans="1:81" ht="24.75" customHeight="1">
      <c r="A99" s="43">
        <v>2019</v>
      </c>
      <c r="B99" s="2">
        <f t="shared" si="15"/>
        <v>55</v>
      </c>
      <c r="C99" s="80"/>
      <c r="D99" s="43">
        <v>2019</v>
      </c>
      <c r="E99" s="49">
        <v>25</v>
      </c>
      <c r="F99" s="10"/>
      <c r="G99" s="43">
        <v>2019</v>
      </c>
      <c r="H99" s="19">
        <v>100</v>
      </c>
      <c r="I99" s="10"/>
      <c r="J99" s="43">
        <v>2019</v>
      </c>
      <c r="K99" s="19">
        <v>100</v>
      </c>
      <c r="L99" s="10"/>
      <c r="M99" s="43">
        <v>2019</v>
      </c>
      <c r="N99" s="19">
        <v>50</v>
      </c>
      <c r="O99" s="10"/>
      <c r="P99" s="43">
        <v>2019</v>
      </c>
      <c r="Q99" s="49">
        <v>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6">AVERAGE(E108,((H108+K108)/2),((N108+Q108+T108)/3),W108)</f>
        <v>75</v>
      </c>
      <c r="C108" s="363"/>
      <c r="D108" s="350">
        <v>2007</v>
      </c>
      <c r="E108" s="419">
        <v>50</v>
      </c>
      <c r="F108" s="363" t="s">
        <v>5172</v>
      </c>
      <c r="G108" s="350">
        <v>2007</v>
      </c>
      <c r="H108" s="29">
        <v>100</v>
      </c>
      <c r="I108" s="363"/>
      <c r="J108" s="350">
        <v>2007</v>
      </c>
      <c r="K108" s="363">
        <v>100</v>
      </c>
      <c r="L108" s="363"/>
      <c r="M108" s="350">
        <v>2007</v>
      </c>
      <c r="N108" s="34">
        <v>100</v>
      </c>
      <c r="O108" s="363"/>
      <c r="P108" s="350">
        <v>2007</v>
      </c>
      <c r="Q108" s="419">
        <v>50</v>
      </c>
      <c r="R108" s="363"/>
      <c r="S108" s="350">
        <v>2007</v>
      </c>
      <c r="T108" s="419">
        <v>0</v>
      </c>
      <c r="U108" s="363" t="s">
        <v>5174</v>
      </c>
      <c r="V108" s="350">
        <v>2007</v>
      </c>
      <c r="W108" s="419">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6"/>
        <v>75</v>
      </c>
      <c r="C109" s="363"/>
      <c r="D109" s="350">
        <v>2008</v>
      </c>
      <c r="E109" s="419">
        <v>50</v>
      </c>
      <c r="F109" s="363"/>
      <c r="G109" s="350">
        <v>2008</v>
      </c>
      <c r="H109" s="29">
        <v>100</v>
      </c>
      <c r="I109" s="363"/>
      <c r="J109" s="350">
        <v>2008</v>
      </c>
      <c r="K109" s="363">
        <v>100</v>
      </c>
      <c r="L109" s="363"/>
      <c r="M109" s="350">
        <v>2008</v>
      </c>
      <c r="N109" s="34">
        <v>100</v>
      </c>
      <c r="O109" s="363"/>
      <c r="P109" s="350">
        <v>2008</v>
      </c>
      <c r="Q109" s="419">
        <v>50</v>
      </c>
      <c r="R109" s="363"/>
      <c r="S109" s="350">
        <v>2008</v>
      </c>
      <c r="T109" s="419">
        <v>0</v>
      </c>
      <c r="U109" s="363"/>
      <c r="V109" s="350">
        <v>2008</v>
      </c>
      <c r="W109" s="419">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6"/>
        <v>62.5</v>
      </c>
      <c r="C110" s="363"/>
      <c r="D110" s="350">
        <v>2009</v>
      </c>
      <c r="E110" s="419">
        <v>50</v>
      </c>
      <c r="F110" s="363"/>
      <c r="G110" s="350">
        <v>2009</v>
      </c>
      <c r="H110" s="29">
        <v>100</v>
      </c>
      <c r="I110" s="363"/>
      <c r="J110" s="350">
        <v>2009</v>
      </c>
      <c r="K110" s="363">
        <v>0</v>
      </c>
      <c r="L110" s="363" t="s">
        <v>5173</v>
      </c>
      <c r="M110" s="350">
        <v>2009</v>
      </c>
      <c r="N110" s="34">
        <v>100</v>
      </c>
      <c r="O110" s="363"/>
      <c r="P110" s="350">
        <v>2009</v>
      </c>
      <c r="Q110" s="419">
        <v>50</v>
      </c>
      <c r="R110" s="363"/>
      <c r="S110" s="350">
        <v>2009</v>
      </c>
      <c r="T110" s="419">
        <v>0</v>
      </c>
      <c r="U110" s="363"/>
      <c r="V110" s="350">
        <v>2009</v>
      </c>
      <c r="W110" s="419">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6"/>
        <v>62.5</v>
      </c>
      <c r="C111" s="363"/>
      <c r="D111" s="350">
        <v>2010</v>
      </c>
      <c r="E111" s="419">
        <v>50</v>
      </c>
      <c r="F111" s="363"/>
      <c r="G111" s="350">
        <v>2010</v>
      </c>
      <c r="H111" s="29">
        <v>100</v>
      </c>
      <c r="I111" s="363"/>
      <c r="J111" s="350">
        <v>2010</v>
      </c>
      <c r="K111" s="363">
        <v>0</v>
      </c>
      <c r="L111" s="363"/>
      <c r="M111" s="350">
        <v>2010</v>
      </c>
      <c r="N111" s="34">
        <v>100</v>
      </c>
      <c r="O111" s="363"/>
      <c r="P111" s="350">
        <v>2010</v>
      </c>
      <c r="Q111" s="419">
        <v>50</v>
      </c>
      <c r="R111" s="363"/>
      <c r="S111" s="350">
        <v>2010</v>
      </c>
      <c r="T111" s="419">
        <v>0</v>
      </c>
      <c r="U111" s="363"/>
      <c r="V111" s="350">
        <v>2010</v>
      </c>
      <c r="W111" s="419">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75</v>
      </c>
      <c r="C112" s="363"/>
      <c r="D112" s="350">
        <v>2011</v>
      </c>
      <c r="E112" s="419">
        <v>50</v>
      </c>
      <c r="F112" s="363"/>
      <c r="G112" s="350">
        <v>2011</v>
      </c>
      <c r="H112" s="29">
        <v>100</v>
      </c>
      <c r="I112" s="363"/>
      <c r="J112" s="350">
        <v>2011</v>
      </c>
      <c r="K112" s="363">
        <v>100</v>
      </c>
      <c r="L112" s="431" t="s">
        <v>3767</v>
      </c>
      <c r="M112" s="350">
        <v>2011</v>
      </c>
      <c r="N112" s="34">
        <v>100</v>
      </c>
      <c r="O112" s="363"/>
      <c r="P112" s="350">
        <v>2011</v>
      </c>
      <c r="Q112" s="419">
        <v>50</v>
      </c>
      <c r="R112" s="363"/>
      <c r="S112" s="350">
        <v>2011</v>
      </c>
      <c r="T112" s="419">
        <v>0</v>
      </c>
      <c r="U112" s="363"/>
      <c r="V112" s="350">
        <v>2011</v>
      </c>
      <c r="W112" s="419">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75</v>
      </c>
      <c r="C113" s="363"/>
      <c r="D113" s="350">
        <v>2012</v>
      </c>
      <c r="E113" s="419">
        <v>50</v>
      </c>
      <c r="F113" s="363"/>
      <c r="G113" s="350">
        <v>2012</v>
      </c>
      <c r="H113" s="29">
        <v>100</v>
      </c>
      <c r="I113" s="363"/>
      <c r="J113" s="350">
        <v>2012</v>
      </c>
      <c r="K113" s="363">
        <v>100</v>
      </c>
      <c r="L113" s="363"/>
      <c r="M113" s="350">
        <v>2012</v>
      </c>
      <c r="N113" s="34">
        <v>100</v>
      </c>
      <c r="O113" s="363"/>
      <c r="P113" s="350">
        <v>2012</v>
      </c>
      <c r="Q113" s="419">
        <v>50</v>
      </c>
      <c r="R113" s="363"/>
      <c r="S113" s="350">
        <v>2012</v>
      </c>
      <c r="T113" s="419">
        <v>0</v>
      </c>
      <c r="U113" s="363"/>
      <c r="V113" s="350">
        <v>2012</v>
      </c>
      <c r="W113" s="419">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75</v>
      </c>
      <c r="C114" s="363"/>
      <c r="D114" s="350">
        <v>2013</v>
      </c>
      <c r="E114" s="419">
        <v>50</v>
      </c>
      <c r="F114" s="363"/>
      <c r="G114" s="350">
        <v>2013</v>
      </c>
      <c r="H114" s="29">
        <v>100</v>
      </c>
      <c r="I114" s="363"/>
      <c r="J114" s="350">
        <v>2013</v>
      </c>
      <c r="K114" s="363">
        <v>100</v>
      </c>
      <c r="L114" s="363"/>
      <c r="M114" s="350">
        <v>2013</v>
      </c>
      <c r="N114" s="34">
        <v>100</v>
      </c>
      <c r="O114" s="363"/>
      <c r="P114" s="350">
        <v>2013</v>
      </c>
      <c r="Q114" s="419">
        <v>50</v>
      </c>
      <c r="R114" s="363"/>
      <c r="S114" s="350">
        <v>2013</v>
      </c>
      <c r="T114" s="419">
        <v>0</v>
      </c>
      <c r="U114" s="363"/>
      <c r="V114" s="350">
        <v>2013</v>
      </c>
      <c r="W114" s="419">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75</v>
      </c>
      <c r="C115" s="39"/>
      <c r="D115" s="43">
        <v>2014</v>
      </c>
      <c r="E115" s="19">
        <v>50</v>
      </c>
      <c r="F115" s="10" t="s">
        <v>1318</v>
      </c>
      <c r="G115" s="43">
        <v>2014</v>
      </c>
      <c r="H115" s="29">
        <v>100</v>
      </c>
      <c r="I115" s="10"/>
      <c r="J115" s="43">
        <v>2014</v>
      </c>
      <c r="K115" s="49">
        <v>100</v>
      </c>
      <c r="L115" s="10" t="s">
        <v>3767</v>
      </c>
      <c r="M115" s="43">
        <v>2014</v>
      </c>
      <c r="N115" s="34">
        <v>100</v>
      </c>
      <c r="O115" s="10" t="s">
        <v>3768</v>
      </c>
      <c r="P115" s="43">
        <v>2014</v>
      </c>
      <c r="Q115" s="19">
        <v>50</v>
      </c>
      <c r="R115" s="10" t="s">
        <v>3769</v>
      </c>
      <c r="S115" s="43">
        <v>2014</v>
      </c>
      <c r="T115" s="19">
        <v>0</v>
      </c>
      <c r="U115" s="10" t="s">
        <v>3770</v>
      </c>
      <c r="V115" s="43">
        <v>2014</v>
      </c>
      <c r="W115" s="19">
        <v>100</v>
      </c>
      <c r="X115" s="11" t="s">
        <v>1316</v>
      </c>
    </row>
    <row r="116" spans="1:81" ht="24.75" customHeight="1">
      <c r="A116" s="43">
        <v>2015</v>
      </c>
      <c r="B116" s="2">
        <f t="shared" si="17"/>
        <v>75</v>
      </c>
      <c r="C116" s="80"/>
      <c r="D116" s="43">
        <v>2015</v>
      </c>
      <c r="E116" s="19">
        <v>50</v>
      </c>
      <c r="F116" s="10"/>
      <c r="G116" s="43">
        <v>2015</v>
      </c>
      <c r="H116" s="29">
        <v>100</v>
      </c>
      <c r="I116" s="10"/>
      <c r="J116" s="43">
        <v>2015</v>
      </c>
      <c r="K116" s="19">
        <v>100</v>
      </c>
      <c r="L116" s="10"/>
      <c r="M116" s="43">
        <v>2015</v>
      </c>
      <c r="N116" s="34">
        <v>100</v>
      </c>
      <c r="O116" s="10"/>
      <c r="P116" s="43">
        <v>2015</v>
      </c>
      <c r="Q116" s="19">
        <v>50</v>
      </c>
      <c r="R116" s="10"/>
      <c r="S116" s="43">
        <v>2015</v>
      </c>
      <c r="T116" s="19">
        <v>0</v>
      </c>
      <c r="U116" s="10"/>
      <c r="V116" s="43">
        <v>2015</v>
      </c>
      <c r="W116" s="19">
        <v>100</v>
      </c>
      <c r="X116" s="11"/>
    </row>
    <row r="117" spans="1:81" ht="24.75" customHeight="1">
      <c r="A117" s="43">
        <v>2016</v>
      </c>
      <c r="B117" s="2">
        <f t="shared" si="17"/>
        <v>75</v>
      </c>
      <c r="C117" s="80"/>
      <c r="D117" s="43">
        <v>2016</v>
      </c>
      <c r="E117" s="19">
        <v>50</v>
      </c>
      <c r="F117" s="10"/>
      <c r="G117" s="43">
        <v>2016</v>
      </c>
      <c r="H117" s="29">
        <v>100</v>
      </c>
      <c r="I117" s="10"/>
      <c r="J117" s="43">
        <v>2016</v>
      </c>
      <c r="K117" s="19">
        <v>100</v>
      </c>
      <c r="L117" s="10"/>
      <c r="M117" s="43">
        <v>2016</v>
      </c>
      <c r="N117" s="34">
        <v>100</v>
      </c>
      <c r="O117" s="10"/>
      <c r="P117" s="43">
        <v>2016</v>
      </c>
      <c r="Q117" s="19">
        <v>50</v>
      </c>
      <c r="R117" s="10"/>
      <c r="S117" s="43">
        <v>2016</v>
      </c>
      <c r="T117" s="19">
        <v>0</v>
      </c>
      <c r="U117" s="10"/>
      <c r="V117" s="43">
        <v>2016</v>
      </c>
      <c r="W117" s="19">
        <v>100</v>
      </c>
      <c r="X117" s="11"/>
    </row>
    <row r="118" spans="1:81" ht="24.75" customHeight="1">
      <c r="A118" s="43">
        <v>2017</v>
      </c>
      <c r="B118" s="2">
        <f t="shared" si="17"/>
        <v>75</v>
      </c>
      <c r="C118" s="80"/>
      <c r="D118" s="43">
        <v>2017</v>
      </c>
      <c r="E118" s="19">
        <v>50</v>
      </c>
      <c r="F118" s="10"/>
      <c r="G118" s="43">
        <v>2017</v>
      </c>
      <c r="H118" s="29">
        <v>100</v>
      </c>
      <c r="I118" s="10"/>
      <c r="J118" s="43">
        <v>2017</v>
      </c>
      <c r="K118" s="19">
        <v>100</v>
      </c>
      <c r="L118" s="10"/>
      <c r="M118" s="43">
        <v>2017</v>
      </c>
      <c r="N118" s="34">
        <v>100</v>
      </c>
      <c r="O118" s="10"/>
      <c r="P118" s="43">
        <v>2017</v>
      </c>
      <c r="Q118" s="19">
        <v>50</v>
      </c>
      <c r="R118" s="10"/>
      <c r="S118" s="43">
        <v>2017</v>
      </c>
      <c r="T118" s="19">
        <v>0</v>
      </c>
      <c r="U118" s="10"/>
      <c r="V118" s="43">
        <v>2017</v>
      </c>
      <c r="W118" s="19">
        <v>100</v>
      </c>
      <c r="X118" s="11"/>
    </row>
    <row r="119" spans="1:81" ht="24.75" customHeight="1">
      <c r="A119" s="43">
        <v>2018</v>
      </c>
      <c r="B119" s="2">
        <f t="shared" si="17"/>
        <v>75</v>
      </c>
      <c r="C119" s="80"/>
      <c r="D119" s="43">
        <v>2018</v>
      </c>
      <c r="E119" s="19">
        <v>50</v>
      </c>
      <c r="F119" s="10"/>
      <c r="G119" s="43">
        <v>2018</v>
      </c>
      <c r="H119" s="29">
        <v>100</v>
      </c>
      <c r="I119" s="10"/>
      <c r="J119" s="43">
        <v>2018</v>
      </c>
      <c r="K119" s="19">
        <v>100</v>
      </c>
      <c r="L119" s="10"/>
      <c r="M119" s="43">
        <v>2018</v>
      </c>
      <c r="N119" s="34">
        <v>100</v>
      </c>
      <c r="O119" s="10"/>
      <c r="P119" s="43">
        <v>2018</v>
      </c>
      <c r="Q119" s="19">
        <v>50</v>
      </c>
      <c r="R119" s="10"/>
      <c r="S119" s="43">
        <v>2018</v>
      </c>
      <c r="T119" s="19">
        <v>0</v>
      </c>
      <c r="U119" s="10"/>
      <c r="V119" s="43">
        <v>2018</v>
      </c>
      <c r="W119" s="19">
        <v>100</v>
      </c>
      <c r="X119" s="11"/>
    </row>
    <row r="120" spans="1:81" ht="24.75" customHeight="1">
      <c r="A120" s="43">
        <v>2019</v>
      </c>
      <c r="B120" s="2">
        <f t="shared" si="17"/>
        <v>75</v>
      </c>
      <c r="C120" s="80"/>
      <c r="D120" s="43">
        <v>2019</v>
      </c>
      <c r="E120" s="19">
        <v>50</v>
      </c>
      <c r="F120" s="10"/>
      <c r="G120" s="43">
        <v>2019</v>
      </c>
      <c r="H120" s="29">
        <v>100</v>
      </c>
      <c r="I120" s="10"/>
      <c r="J120" s="43">
        <v>2019</v>
      </c>
      <c r="K120" s="19">
        <v>100</v>
      </c>
      <c r="L120" s="10"/>
      <c r="M120" s="43">
        <v>2019</v>
      </c>
      <c r="N120" s="34">
        <v>100</v>
      </c>
      <c r="O120" s="10"/>
      <c r="P120" s="43">
        <v>2019</v>
      </c>
      <c r="Q120" s="19">
        <v>50</v>
      </c>
      <c r="R120" s="10"/>
      <c r="S120" s="43">
        <v>2019</v>
      </c>
      <c r="T120" s="19">
        <v>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AVERAGE(E129,H129,K129,Z129)</f>
        <v>20.75</v>
      </c>
      <c r="C129" s="363"/>
      <c r="D129" s="350">
        <v>2007</v>
      </c>
      <c r="E129" s="419">
        <v>0</v>
      </c>
      <c r="F129" s="363"/>
      <c r="G129" s="350">
        <v>2007</v>
      </c>
      <c r="H129" s="34">
        <v>33</v>
      </c>
      <c r="I129" s="363"/>
      <c r="J129" s="350">
        <v>2007</v>
      </c>
      <c r="K129" s="8">
        <f t="shared" ref="K129:K135" si="18">AVERAGE(N129,Q129,T129,W129)</f>
        <v>0</v>
      </c>
      <c r="L129" s="363"/>
      <c r="M129" s="350">
        <v>2007</v>
      </c>
      <c r="N129" s="29">
        <v>0</v>
      </c>
      <c r="O129" s="363" t="s">
        <v>1314</v>
      </c>
      <c r="P129" s="350">
        <v>2007</v>
      </c>
      <c r="Q129" s="29">
        <v>0</v>
      </c>
      <c r="R129" s="363"/>
      <c r="S129" s="350">
        <v>2007</v>
      </c>
      <c r="T129" s="8">
        <v>0</v>
      </c>
      <c r="U129" s="363"/>
      <c r="V129" s="350">
        <v>2007</v>
      </c>
      <c r="W129" s="8">
        <v>0</v>
      </c>
      <c r="X129" s="363"/>
      <c r="Y129" s="350">
        <v>2007</v>
      </c>
      <c r="Z129" s="49">
        <v>50</v>
      </c>
      <c r="AA129" s="432" t="s">
        <v>3773</v>
      </c>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AVERAGE(E130,H130,K130,Z130)</f>
        <v>20.75</v>
      </c>
      <c r="C130" s="363"/>
      <c r="D130" s="350">
        <v>2008</v>
      </c>
      <c r="E130" s="419">
        <v>0</v>
      </c>
      <c r="F130" s="363"/>
      <c r="G130" s="350">
        <v>2008</v>
      </c>
      <c r="H130" s="34">
        <v>33</v>
      </c>
      <c r="I130" s="363"/>
      <c r="J130" s="350">
        <v>2008</v>
      </c>
      <c r="K130" s="8">
        <f t="shared" si="18"/>
        <v>0</v>
      </c>
      <c r="L130" s="363"/>
      <c r="M130" s="350">
        <v>2008</v>
      </c>
      <c r="N130" s="29">
        <v>0</v>
      </c>
      <c r="O130" s="363"/>
      <c r="P130" s="350">
        <v>2008</v>
      </c>
      <c r="Q130" s="29">
        <v>0</v>
      </c>
      <c r="R130" s="363"/>
      <c r="S130" s="350">
        <v>2008</v>
      </c>
      <c r="T130" s="8">
        <v>0</v>
      </c>
      <c r="U130" s="363"/>
      <c r="V130" s="350">
        <v>2008</v>
      </c>
      <c r="W130" s="8">
        <v>0</v>
      </c>
      <c r="X130" s="363"/>
      <c r="Y130" s="350">
        <v>2008</v>
      </c>
      <c r="Z130" s="49">
        <v>50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ref="B131:B134" si="19">AVERAGE(E131,H131,K131,Z131)</f>
        <v>20.75</v>
      </c>
      <c r="C131" s="363"/>
      <c r="D131" s="350">
        <v>2009</v>
      </c>
      <c r="E131" s="419">
        <v>0</v>
      </c>
      <c r="F131" s="363"/>
      <c r="G131" s="350">
        <v>2009</v>
      </c>
      <c r="H131" s="34">
        <v>33</v>
      </c>
      <c r="I131" s="363"/>
      <c r="J131" s="350">
        <v>2009</v>
      </c>
      <c r="K131" s="8">
        <f t="shared" si="18"/>
        <v>0</v>
      </c>
      <c r="L131" s="363"/>
      <c r="M131" s="350">
        <v>2009</v>
      </c>
      <c r="N131" s="29">
        <v>0</v>
      </c>
      <c r="O131" s="363"/>
      <c r="P131" s="350">
        <v>2009</v>
      </c>
      <c r="Q131" s="29">
        <v>0</v>
      </c>
      <c r="R131" s="363"/>
      <c r="S131" s="350">
        <v>2009</v>
      </c>
      <c r="T131" s="8">
        <v>0</v>
      </c>
      <c r="U131" s="363"/>
      <c r="V131" s="350">
        <v>2009</v>
      </c>
      <c r="W131" s="8">
        <v>0</v>
      </c>
      <c r="X131" s="363"/>
      <c r="Y131" s="350">
        <v>2009</v>
      </c>
      <c r="Z131" s="49">
        <v>50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9"/>
        <v>20.75</v>
      </c>
      <c r="C132" s="363"/>
      <c r="D132" s="350">
        <v>2010</v>
      </c>
      <c r="E132" s="419">
        <v>0</v>
      </c>
      <c r="F132" s="363"/>
      <c r="G132" s="350">
        <v>2010</v>
      </c>
      <c r="H132" s="34">
        <v>33</v>
      </c>
      <c r="I132" s="363"/>
      <c r="J132" s="350">
        <v>2010</v>
      </c>
      <c r="K132" s="8">
        <f t="shared" si="18"/>
        <v>0</v>
      </c>
      <c r="L132" s="363"/>
      <c r="M132" s="350">
        <v>2010</v>
      </c>
      <c r="N132" s="29">
        <v>0</v>
      </c>
      <c r="O132" s="363"/>
      <c r="P132" s="350">
        <v>2010</v>
      </c>
      <c r="Q132" s="29">
        <v>0</v>
      </c>
      <c r="R132" s="363"/>
      <c r="S132" s="350">
        <v>2010</v>
      </c>
      <c r="T132" s="8">
        <v>0</v>
      </c>
      <c r="U132" s="363"/>
      <c r="V132" s="350">
        <v>2010</v>
      </c>
      <c r="W132" s="8">
        <v>0</v>
      </c>
      <c r="X132" s="363"/>
      <c r="Y132" s="350">
        <v>2010</v>
      </c>
      <c r="Z132" s="49">
        <v>50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9"/>
        <v>20.75</v>
      </c>
      <c r="C133" s="363"/>
      <c r="D133" s="350">
        <v>2011</v>
      </c>
      <c r="E133" s="419">
        <v>0</v>
      </c>
      <c r="F133" s="363"/>
      <c r="G133" s="350">
        <v>2011</v>
      </c>
      <c r="H133" s="34">
        <v>33</v>
      </c>
      <c r="I133" s="363"/>
      <c r="J133" s="350">
        <v>2011</v>
      </c>
      <c r="K133" s="8">
        <f t="shared" si="18"/>
        <v>0</v>
      </c>
      <c r="L133" s="363"/>
      <c r="M133" s="350">
        <v>2011</v>
      </c>
      <c r="N133" s="29">
        <v>0</v>
      </c>
      <c r="O133" s="363"/>
      <c r="P133" s="350">
        <v>2011</v>
      </c>
      <c r="Q133" s="29">
        <v>0</v>
      </c>
      <c r="R133" s="363"/>
      <c r="S133" s="350">
        <v>2011</v>
      </c>
      <c r="T133" s="8">
        <v>0</v>
      </c>
      <c r="U133" s="363"/>
      <c r="V133" s="350">
        <v>2011</v>
      </c>
      <c r="W133" s="8">
        <v>0</v>
      </c>
      <c r="X133" s="363"/>
      <c r="Y133" s="350">
        <v>2011</v>
      </c>
      <c r="Z133" s="49">
        <v>50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9"/>
        <v>20.75</v>
      </c>
      <c r="C134" s="363"/>
      <c r="D134" s="350">
        <v>2012</v>
      </c>
      <c r="E134" s="419">
        <v>0</v>
      </c>
      <c r="F134" s="363"/>
      <c r="G134" s="350">
        <v>2012</v>
      </c>
      <c r="H134" s="34">
        <v>33</v>
      </c>
      <c r="I134" s="363"/>
      <c r="J134" s="350">
        <v>2012</v>
      </c>
      <c r="K134" s="8">
        <f t="shared" si="18"/>
        <v>0</v>
      </c>
      <c r="L134" s="363"/>
      <c r="M134" s="350">
        <v>2012</v>
      </c>
      <c r="N134" s="29">
        <v>0</v>
      </c>
      <c r="O134" s="363"/>
      <c r="P134" s="350">
        <v>2012</v>
      </c>
      <c r="Q134" s="29">
        <v>0</v>
      </c>
      <c r="R134" s="363"/>
      <c r="S134" s="350">
        <v>2012</v>
      </c>
      <c r="T134" s="8">
        <v>0</v>
      </c>
      <c r="U134" s="363"/>
      <c r="V134" s="350">
        <v>2012</v>
      </c>
      <c r="W134" s="8">
        <v>0</v>
      </c>
      <c r="X134" s="363"/>
      <c r="Y134" s="350">
        <v>2012</v>
      </c>
      <c r="Z134" s="49">
        <v>50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ref="B135" si="20">AVERAGE(E135,H135,K135,Z135)</f>
        <v>20.75</v>
      </c>
      <c r="C135" s="363"/>
      <c r="D135" s="350">
        <v>2013</v>
      </c>
      <c r="E135" s="419">
        <v>0</v>
      </c>
      <c r="F135" s="363"/>
      <c r="G135" s="350">
        <v>2013</v>
      </c>
      <c r="H135" s="34">
        <v>33</v>
      </c>
      <c r="I135" s="363"/>
      <c r="J135" s="350">
        <v>2013</v>
      </c>
      <c r="K135" s="8">
        <f t="shared" si="18"/>
        <v>0</v>
      </c>
      <c r="L135" s="363"/>
      <c r="M135" s="350">
        <v>2013</v>
      </c>
      <c r="N135" s="29">
        <v>0</v>
      </c>
      <c r="O135" s="363"/>
      <c r="P135" s="350">
        <v>2013</v>
      </c>
      <c r="Q135" s="29">
        <v>0</v>
      </c>
      <c r="R135" s="363"/>
      <c r="S135" s="350">
        <v>2013</v>
      </c>
      <c r="T135" s="8">
        <v>0</v>
      </c>
      <c r="U135" s="363"/>
      <c r="V135" s="350">
        <v>2013</v>
      </c>
      <c r="W135" s="8">
        <v>0</v>
      </c>
      <c r="X135" s="363"/>
      <c r="Y135" s="350">
        <v>2013</v>
      </c>
      <c r="Z135" s="49">
        <v>50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1">AVERAGE(E136,H136,K136,Z136)</f>
        <v>20.75</v>
      </c>
      <c r="C136" s="80"/>
      <c r="D136" s="43">
        <v>2014</v>
      </c>
      <c r="E136" s="19">
        <v>0</v>
      </c>
      <c r="F136" s="10" t="s">
        <v>1312</v>
      </c>
      <c r="G136" s="43">
        <v>2014</v>
      </c>
      <c r="H136" s="34">
        <v>33</v>
      </c>
      <c r="I136" s="10" t="s">
        <v>3771</v>
      </c>
      <c r="J136" s="43">
        <v>2014</v>
      </c>
      <c r="K136" s="8">
        <f t="shared" ref="K136:K141" si="22">AVERAGE(N136,Q136,T136,W136)</f>
        <v>0</v>
      </c>
      <c r="L136" s="19"/>
      <c r="M136" s="43">
        <v>2014</v>
      </c>
      <c r="N136" s="29">
        <v>0</v>
      </c>
      <c r="O136" s="10" t="s">
        <v>1315</v>
      </c>
      <c r="P136" s="43">
        <v>2014</v>
      </c>
      <c r="Q136" s="29">
        <v>0</v>
      </c>
      <c r="R136" s="10" t="s">
        <v>1314</v>
      </c>
      <c r="S136" s="43">
        <v>2014</v>
      </c>
      <c r="T136" s="8">
        <v>0</v>
      </c>
      <c r="U136" s="10" t="s">
        <v>1313</v>
      </c>
      <c r="V136" s="43">
        <v>2014</v>
      </c>
      <c r="W136" s="8">
        <v>0</v>
      </c>
      <c r="X136" s="10" t="s">
        <v>3772</v>
      </c>
      <c r="Y136" s="350">
        <v>2014</v>
      </c>
      <c r="Z136" s="49">
        <v>50</v>
      </c>
      <c r="AA136" s="11" t="s">
        <v>3773</v>
      </c>
    </row>
    <row r="137" spans="1:81" ht="24.75" customHeight="1">
      <c r="A137" s="43">
        <v>2015</v>
      </c>
      <c r="B137" s="2">
        <f t="shared" si="21"/>
        <v>30.125</v>
      </c>
      <c r="C137" s="80"/>
      <c r="D137" s="43">
        <v>2015</v>
      </c>
      <c r="E137" s="19">
        <v>0</v>
      </c>
      <c r="F137" s="10"/>
      <c r="G137" s="43">
        <v>2015</v>
      </c>
      <c r="H137" s="73">
        <v>33</v>
      </c>
      <c r="I137" s="10"/>
      <c r="J137" s="43">
        <v>2015</v>
      </c>
      <c r="K137" s="8">
        <f t="shared" si="22"/>
        <v>37.5</v>
      </c>
      <c r="L137" s="19"/>
      <c r="M137" s="43">
        <v>2015</v>
      </c>
      <c r="N137" s="19">
        <v>50</v>
      </c>
      <c r="O137" s="10" t="s">
        <v>1311</v>
      </c>
      <c r="P137" s="43">
        <v>2015</v>
      </c>
      <c r="Q137" s="29">
        <v>0</v>
      </c>
      <c r="R137" s="10" t="s">
        <v>1310</v>
      </c>
      <c r="S137" s="43">
        <v>2015</v>
      </c>
      <c r="T137" s="19">
        <v>100</v>
      </c>
      <c r="U137" s="10" t="s">
        <v>1309</v>
      </c>
      <c r="V137" s="43">
        <v>2015</v>
      </c>
      <c r="W137" s="8">
        <v>0</v>
      </c>
      <c r="X137" s="10"/>
      <c r="Y137" s="350">
        <v>2015</v>
      </c>
      <c r="Z137" s="19">
        <v>50</v>
      </c>
      <c r="AA137" s="11"/>
    </row>
    <row r="138" spans="1:81" ht="24.75" customHeight="1">
      <c r="A138" s="43">
        <v>2016</v>
      </c>
      <c r="B138" s="2">
        <f t="shared" si="21"/>
        <v>30.125</v>
      </c>
      <c r="C138" s="80"/>
      <c r="D138" s="43">
        <v>2016</v>
      </c>
      <c r="E138" s="19">
        <v>0</v>
      </c>
      <c r="F138" s="10"/>
      <c r="G138" s="43">
        <v>2016</v>
      </c>
      <c r="H138" s="73">
        <v>33</v>
      </c>
      <c r="I138" s="10"/>
      <c r="J138" s="43">
        <v>2016</v>
      </c>
      <c r="K138" s="8">
        <f t="shared" si="22"/>
        <v>37.5</v>
      </c>
      <c r="L138" s="19"/>
      <c r="M138" s="43">
        <v>2016</v>
      </c>
      <c r="N138" s="19">
        <v>50</v>
      </c>
      <c r="O138" s="10"/>
      <c r="P138" s="43">
        <v>2016</v>
      </c>
      <c r="Q138" s="29">
        <v>0</v>
      </c>
      <c r="R138" s="10"/>
      <c r="S138" s="43">
        <v>2016</v>
      </c>
      <c r="T138" s="19">
        <v>100</v>
      </c>
      <c r="U138" s="10"/>
      <c r="V138" s="43">
        <v>2016</v>
      </c>
      <c r="W138" s="8">
        <v>0</v>
      </c>
      <c r="X138" s="10"/>
      <c r="Y138" s="350">
        <v>2016</v>
      </c>
      <c r="Z138" s="19">
        <v>50</v>
      </c>
      <c r="AA138" s="11"/>
    </row>
    <row r="139" spans="1:81" ht="24.75" customHeight="1">
      <c r="A139" s="43">
        <v>2017</v>
      </c>
      <c r="B139" s="2">
        <f t="shared" si="21"/>
        <v>30.125</v>
      </c>
      <c r="C139" s="80"/>
      <c r="D139" s="43">
        <v>2017</v>
      </c>
      <c r="E139" s="19">
        <v>0</v>
      </c>
      <c r="F139" s="10"/>
      <c r="G139" s="43">
        <v>2017</v>
      </c>
      <c r="H139" s="73">
        <v>33</v>
      </c>
      <c r="I139" s="10"/>
      <c r="J139" s="43">
        <v>2017</v>
      </c>
      <c r="K139" s="8">
        <f t="shared" si="22"/>
        <v>37.5</v>
      </c>
      <c r="L139" s="19"/>
      <c r="M139" s="43">
        <v>2017</v>
      </c>
      <c r="N139" s="19">
        <v>50</v>
      </c>
      <c r="O139" s="10"/>
      <c r="P139" s="43">
        <v>2017</v>
      </c>
      <c r="Q139" s="29">
        <v>0</v>
      </c>
      <c r="R139" s="10"/>
      <c r="S139" s="43">
        <v>2017</v>
      </c>
      <c r="T139" s="19">
        <v>100</v>
      </c>
      <c r="U139" s="10"/>
      <c r="V139" s="43">
        <v>2017</v>
      </c>
      <c r="W139" s="8">
        <v>0</v>
      </c>
      <c r="X139" s="10"/>
      <c r="Y139" s="350">
        <v>2017</v>
      </c>
      <c r="Z139" s="19">
        <v>50</v>
      </c>
      <c r="AA139" s="11"/>
    </row>
    <row r="140" spans="1:81" ht="24.75" customHeight="1">
      <c r="A140" s="43">
        <v>2018</v>
      </c>
      <c r="B140" s="2">
        <f t="shared" si="21"/>
        <v>30.125</v>
      </c>
      <c r="C140" s="80"/>
      <c r="D140" s="43">
        <v>2018</v>
      </c>
      <c r="E140" s="19">
        <v>0</v>
      </c>
      <c r="F140" s="10"/>
      <c r="G140" s="43">
        <v>2018</v>
      </c>
      <c r="H140" s="73">
        <v>33</v>
      </c>
      <c r="I140" s="10"/>
      <c r="J140" s="43">
        <v>2018</v>
      </c>
      <c r="K140" s="8">
        <f t="shared" si="22"/>
        <v>37.5</v>
      </c>
      <c r="L140" s="19"/>
      <c r="M140" s="43">
        <v>2018</v>
      </c>
      <c r="N140" s="19">
        <v>50</v>
      </c>
      <c r="O140" s="10"/>
      <c r="P140" s="43">
        <v>2018</v>
      </c>
      <c r="Q140" s="29">
        <v>0</v>
      </c>
      <c r="R140" s="10"/>
      <c r="S140" s="43">
        <v>2018</v>
      </c>
      <c r="T140" s="19">
        <v>100</v>
      </c>
      <c r="U140" s="10"/>
      <c r="V140" s="43">
        <v>2018</v>
      </c>
      <c r="W140" s="8">
        <v>0</v>
      </c>
      <c r="X140" s="10"/>
      <c r="Y140" s="350">
        <v>2018</v>
      </c>
      <c r="Z140" s="19">
        <v>50</v>
      </c>
      <c r="AA140" s="11"/>
    </row>
    <row r="141" spans="1:81" ht="24.75" customHeight="1">
      <c r="A141" s="43">
        <v>2019</v>
      </c>
      <c r="B141" s="2">
        <f t="shared" si="21"/>
        <v>30.125</v>
      </c>
      <c r="C141" s="80"/>
      <c r="D141" s="43">
        <v>2019</v>
      </c>
      <c r="E141" s="19">
        <v>0</v>
      </c>
      <c r="F141" s="10"/>
      <c r="G141" s="43">
        <v>2019</v>
      </c>
      <c r="H141" s="73">
        <v>33</v>
      </c>
      <c r="I141" s="10"/>
      <c r="J141" s="43">
        <v>2019</v>
      </c>
      <c r="K141" s="8">
        <f t="shared" si="22"/>
        <v>37.5</v>
      </c>
      <c r="L141" s="19"/>
      <c r="M141" s="43">
        <v>2019</v>
      </c>
      <c r="N141" s="19">
        <v>50</v>
      </c>
      <c r="O141" s="10"/>
      <c r="P141" s="43">
        <v>2019</v>
      </c>
      <c r="Q141" s="29">
        <v>0</v>
      </c>
      <c r="R141" s="10"/>
      <c r="S141" s="43">
        <v>2019</v>
      </c>
      <c r="T141" s="19">
        <v>100</v>
      </c>
      <c r="U141" s="10"/>
      <c r="V141" s="43">
        <v>2019</v>
      </c>
      <c r="W141" s="8">
        <v>0</v>
      </c>
      <c r="X141" s="10"/>
      <c r="Y141" s="350">
        <v>2019</v>
      </c>
      <c r="Z141" s="19">
        <v>50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3342</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4539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2">
        <f t="shared" ref="B150:B156" si="23">AVERAGE(E150,H150, W150,((Z150+AC150+AF150)/3))</f>
        <v>51.041666666666664</v>
      </c>
      <c r="C150" s="363"/>
      <c r="D150" s="350">
        <v>2007</v>
      </c>
      <c r="E150" s="78">
        <v>50</v>
      </c>
      <c r="F150" s="363"/>
      <c r="G150" s="350">
        <v>2007</v>
      </c>
      <c r="H150" s="8">
        <f t="shared" ref="H150:H156" si="24">AVERAGE(K150,N150,Q150,T150)</f>
        <v>62.5</v>
      </c>
      <c r="I150" s="363"/>
      <c r="J150" s="350">
        <v>2007</v>
      </c>
      <c r="K150" s="49">
        <v>100</v>
      </c>
      <c r="L150" s="431" t="s">
        <v>3775</v>
      </c>
      <c r="M150" s="350">
        <v>2007</v>
      </c>
      <c r="N150" s="78">
        <v>50</v>
      </c>
      <c r="O150" s="363"/>
      <c r="P150" s="350">
        <v>2007</v>
      </c>
      <c r="Q150" s="78">
        <v>50</v>
      </c>
      <c r="R150" s="363"/>
      <c r="S150" s="350">
        <v>2007</v>
      </c>
      <c r="T150" s="78">
        <v>50</v>
      </c>
      <c r="U150" s="363"/>
      <c r="V150" s="350">
        <v>2007</v>
      </c>
      <c r="W150" s="419">
        <v>75</v>
      </c>
      <c r="X150" s="363"/>
      <c r="Y150" s="350">
        <v>2007</v>
      </c>
      <c r="Z150" s="34">
        <v>0</v>
      </c>
      <c r="AA150" s="363" t="s">
        <v>5175</v>
      </c>
      <c r="AB150" s="350">
        <v>2007</v>
      </c>
      <c r="AC150" s="34">
        <v>0</v>
      </c>
      <c r="AD150" s="363"/>
      <c r="AE150" s="350">
        <v>2007</v>
      </c>
      <c r="AF150" s="78">
        <v>50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2">
        <f t="shared" si="23"/>
        <v>51.041666666666664</v>
      </c>
      <c r="C151" s="363"/>
      <c r="D151" s="350">
        <v>2008</v>
      </c>
      <c r="E151" s="78">
        <v>50</v>
      </c>
      <c r="F151" s="363"/>
      <c r="G151" s="350">
        <v>2008</v>
      </c>
      <c r="H151" s="8">
        <f t="shared" si="24"/>
        <v>62.5</v>
      </c>
      <c r="I151" s="363"/>
      <c r="J151" s="350">
        <v>2008</v>
      </c>
      <c r="K151" s="49">
        <v>100</v>
      </c>
      <c r="L151" s="363"/>
      <c r="M151" s="350">
        <v>2008</v>
      </c>
      <c r="N151" s="78">
        <v>50</v>
      </c>
      <c r="O151" s="363"/>
      <c r="P151" s="350">
        <v>2008</v>
      </c>
      <c r="Q151" s="78">
        <v>50</v>
      </c>
      <c r="R151" s="363"/>
      <c r="S151" s="350">
        <v>2008</v>
      </c>
      <c r="T151" s="78">
        <v>50</v>
      </c>
      <c r="U151" s="363"/>
      <c r="V151" s="350">
        <v>2008</v>
      </c>
      <c r="W151" s="419">
        <v>75</v>
      </c>
      <c r="X151" s="363"/>
      <c r="Y151" s="350">
        <v>2008</v>
      </c>
      <c r="Z151" s="34">
        <v>0</v>
      </c>
      <c r="AA151" s="363"/>
      <c r="AB151" s="350">
        <v>2008</v>
      </c>
      <c r="AC151" s="34">
        <v>0</v>
      </c>
      <c r="AD151" s="363"/>
      <c r="AE151" s="350">
        <v>2008</v>
      </c>
      <c r="AF151" s="78">
        <v>50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2">
        <f t="shared" si="23"/>
        <v>51.041666666666664</v>
      </c>
      <c r="C152" s="363"/>
      <c r="D152" s="350">
        <v>2009</v>
      </c>
      <c r="E152" s="78">
        <v>50</v>
      </c>
      <c r="F152" s="363"/>
      <c r="G152" s="350">
        <v>2009</v>
      </c>
      <c r="H152" s="8">
        <f t="shared" si="24"/>
        <v>62.5</v>
      </c>
      <c r="I152" s="363"/>
      <c r="J152" s="350">
        <v>2009</v>
      </c>
      <c r="K152" s="49">
        <v>100</v>
      </c>
      <c r="L152" s="363"/>
      <c r="M152" s="350">
        <v>2009</v>
      </c>
      <c r="N152" s="78">
        <v>50</v>
      </c>
      <c r="O152" s="363"/>
      <c r="P152" s="350">
        <v>2009</v>
      </c>
      <c r="Q152" s="78">
        <v>50</v>
      </c>
      <c r="R152" s="363"/>
      <c r="S152" s="350">
        <v>2009</v>
      </c>
      <c r="T152" s="78">
        <v>50</v>
      </c>
      <c r="U152" s="363"/>
      <c r="V152" s="350">
        <v>2009</v>
      </c>
      <c r="W152" s="419">
        <v>75</v>
      </c>
      <c r="X152" s="363"/>
      <c r="Y152" s="350">
        <v>2009</v>
      </c>
      <c r="Z152" s="34">
        <v>0</v>
      </c>
      <c r="AA152" s="363"/>
      <c r="AB152" s="350">
        <v>2009</v>
      </c>
      <c r="AC152" s="34">
        <v>0</v>
      </c>
      <c r="AD152" s="363"/>
      <c r="AE152" s="350">
        <v>2009</v>
      </c>
      <c r="AF152" s="78">
        <v>50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2">
        <f t="shared" si="23"/>
        <v>51.041666666666664</v>
      </c>
      <c r="C153" s="363"/>
      <c r="D153" s="350">
        <v>2010</v>
      </c>
      <c r="E153" s="78">
        <v>50</v>
      </c>
      <c r="F153" s="363"/>
      <c r="G153" s="350">
        <v>2010</v>
      </c>
      <c r="H153" s="8">
        <f t="shared" si="24"/>
        <v>62.5</v>
      </c>
      <c r="I153" s="363"/>
      <c r="J153" s="350">
        <v>2010</v>
      </c>
      <c r="K153" s="49">
        <v>100</v>
      </c>
      <c r="L153" s="363"/>
      <c r="M153" s="350">
        <v>2010</v>
      </c>
      <c r="N153" s="78">
        <v>50</v>
      </c>
      <c r="O153" s="363"/>
      <c r="P153" s="350">
        <v>2010</v>
      </c>
      <c r="Q153" s="78">
        <v>50</v>
      </c>
      <c r="R153" s="363"/>
      <c r="S153" s="350">
        <v>2010</v>
      </c>
      <c r="T153" s="78">
        <v>50</v>
      </c>
      <c r="U153" s="363"/>
      <c r="V153" s="350">
        <v>2010</v>
      </c>
      <c r="W153" s="419">
        <v>75</v>
      </c>
      <c r="X153" s="363"/>
      <c r="Y153" s="350">
        <v>2010</v>
      </c>
      <c r="Z153" s="34">
        <v>0</v>
      </c>
      <c r="AA153" s="363"/>
      <c r="AB153" s="350">
        <v>2010</v>
      </c>
      <c r="AC153" s="34">
        <v>0</v>
      </c>
      <c r="AD153" s="363"/>
      <c r="AE153" s="350">
        <v>2010</v>
      </c>
      <c r="AF153" s="78">
        <v>50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2">
        <f t="shared" si="23"/>
        <v>51.041666666666664</v>
      </c>
      <c r="C154" s="363"/>
      <c r="D154" s="350">
        <v>2011</v>
      </c>
      <c r="E154" s="78">
        <v>50</v>
      </c>
      <c r="F154" s="363"/>
      <c r="G154" s="350">
        <v>2011</v>
      </c>
      <c r="H154" s="8">
        <f t="shared" si="24"/>
        <v>62.5</v>
      </c>
      <c r="I154" s="363"/>
      <c r="J154" s="350">
        <v>2011</v>
      </c>
      <c r="K154" s="49">
        <v>100</v>
      </c>
      <c r="L154" s="363"/>
      <c r="M154" s="350">
        <v>2011</v>
      </c>
      <c r="N154" s="78">
        <v>50</v>
      </c>
      <c r="O154" s="363"/>
      <c r="P154" s="350">
        <v>2011</v>
      </c>
      <c r="Q154" s="78">
        <v>50</v>
      </c>
      <c r="R154" s="363"/>
      <c r="S154" s="350">
        <v>2011</v>
      </c>
      <c r="T154" s="78">
        <v>50</v>
      </c>
      <c r="U154" s="363"/>
      <c r="V154" s="350">
        <v>2011</v>
      </c>
      <c r="W154" s="419">
        <v>75</v>
      </c>
      <c r="X154" s="363"/>
      <c r="Y154" s="350">
        <v>2011</v>
      </c>
      <c r="Z154" s="34">
        <v>0</v>
      </c>
      <c r="AA154" s="363"/>
      <c r="AB154" s="350">
        <v>2011</v>
      </c>
      <c r="AC154" s="34">
        <v>0</v>
      </c>
      <c r="AD154" s="363"/>
      <c r="AE154" s="350">
        <v>2011</v>
      </c>
      <c r="AF154" s="78">
        <v>50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2">
        <f t="shared" si="23"/>
        <v>51.041666666666664</v>
      </c>
      <c r="C155" s="363"/>
      <c r="D155" s="350">
        <v>2012</v>
      </c>
      <c r="E155" s="78">
        <v>50</v>
      </c>
      <c r="F155" s="363"/>
      <c r="G155" s="350">
        <v>2012</v>
      </c>
      <c r="H155" s="8">
        <f t="shared" si="24"/>
        <v>62.5</v>
      </c>
      <c r="I155" s="363"/>
      <c r="J155" s="350">
        <v>2012</v>
      </c>
      <c r="K155" s="49">
        <v>100</v>
      </c>
      <c r="L155" s="363"/>
      <c r="M155" s="350">
        <v>2012</v>
      </c>
      <c r="N155" s="78">
        <v>50</v>
      </c>
      <c r="O155" s="363"/>
      <c r="P155" s="350">
        <v>2012</v>
      </c>
      <c r="Q155" s="78">
        <v>50</v>
      </c>
      <c r="R155" s="363"/>
      <c r="S155" s="350">
        <v>2012</v>
      </c>
      <c r="T155" s="78">
        <v>50</v>
      </c>
      <c r="U155" s="363"/>
      <c r="V155" s="350">
        <v>2012</v>
      </c>
      <c r="W155" s="419">
        <v>75</v>
      </c>
      <c r="X155" s="363"/>
      <c r="Y155" s="350">
        <v>2012</v>
      </c>
      <c r="Z155" s="34">
        <v>0</v>
      </c>
      <c r="AA155" s="363"/>
      <c r="AB155" s="350">
        <v>2012</v>
      </c>
      <c r="AC155" s="34">
        <v>0</v>
      </c>
      <c r="AD155" s="363"/>
      <c r="AE155" s="350">
        <v>2012</v>
      </c>
      <c r="AF155" s="78">
        <v>50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2">
        <f t="shared" si="23"/>
        <v>51.041666666666664</v>
      </c>
      <c r="C156" s="363"/>
      <c r="D156" s="350">
        <v>2013</v>
      </c>
      <c r="E156" s="78">
        <v>50</v>
      </c>
      <c r="F156" s="363"/>
      <c r="G156" s="350">
        <v>2013</v>
      </c>
      <c r="H156" s="8">
        <f t="shared" si="24"/>
        <v>62.5</v>
      </c>
      <c r="I156" s="363"/>
      <c r="J156" s="350">
        <v>2013</v>
      </c>
      <c r="K156" s="49">
        <v>100</v>
      </c>
      <c r="L156" s="363"/>
      <c r="M156" s="350">
        <v>2013</v>
      </c>
      <c r="N156" s="78">
        <v>50</v>
      </c>
      <c r="O156" s="363"/>
      <c r="P156" s="350">
        <v>2013</v>
      </c>
      <c r="Q156" s="78">
        <v>50</v>
      </c>
      <c r="R156" s="363"/>
      <c r="S156" s="350">
        <v>2013</v>
      </c>
      <c r="T156" s="78">
        <v>50</v>
      </c>
      <c r="U156" s="363"/>
      <c r="V156" s="350">
        <v>2013</v>
      </c>
      <c r="W156" s="419">
        <v>75</v>
      </c>
      <c r="X156" s="363"/>
      <c r="Y156" s="350">
        <v>2013</v>
      </c>
      <c r="Z156" s="34">
        <v>0</v>
      </c>
      <c r="AA156" s="363"/>
      <c r="AB156" s="350">
        <v>2013</v>
      </c>
      <c r="AC156" s="34">
        <v>0</v>
      </c>
      <c r="AD156" s="363"/>
      <c r="AE156" s="350">
        <v>2013</v>
      </c>
      <c r="AF156" s="78">
        <v>50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5">AVERAGE(E157,H157, W157,((Z157+AC157+AF157)/3))</f>
        <v>59.375</v>
      </c>
      <c r="C157" s="80"/>
      <c r="D157" s="43">
        <v>2014</v>
      </c>
      <c r="E157" s="78">
        <v>50</v>
      </c>
      <c r="F157" s="10" t="s">
        <v>3774</v>
      </c>
      <c r="G157" s="43">
        <v>2014</v>
      </c>
      <c r="H157" s="8">
        <f t="shared" ref="H157:H162" si="26">AVERAGE(K157,N157,Q157,T157)</f>
        <v>62.5</v>
      </c>
      <c r="I157" s="19"/>
      <c r="J157" s="43">
        <v>2014</v>
      </c>
      <c r="K157" s="49">
        <v>100</v>
      </c>
      <c r="L157" s="10" t="s">
        <v>3775</v>
      </c>
      <c r="M157" s="43">
        <v>2014</v>
      </c>
      <c r="N157" s="78">
        <v>50</v>
      </c>
      <c r="O157" s="10" t="s">
        <v>3776</v>
      </c>
      <c r="P157" s="43">
        <v>2014</v>
      </c>
      <c r="Q157" s="19">
        <v>50</v>
      </c>
      <c r="R157" s="10" t="s">
        <v>3777</v>
      </c>
      <c r="S157" s="43">
        <v>2014</v>
      </c>
      <c r="T157" s="49">
        <v>50</v>
      </c>
      <c r="U157" s="10" t="s">
        <v>3778</v>
      </c>
      <c r="V157" s="43">
        <v>2014</v>
      </c>
      <c r="W157" s="19">
        <v>75</v>
      </c>
      <c r="X157" s="10" t="s">
        <v>3779</v>
      </c>
      <c r="Y157" s="350">
        <v>2014</v>
      </c>
      <c r="Z157" s="34">
        <v>0</v>
      </c>
      <c r="AA157" s="10" t="s">
        <v>4205</v>
      </c>
      <c r="AB157" s="350">
        <v>2014</v>
      </c>
      <c r="AC157" s="49">
        <v>100</v>
      </c>
      <c r="AD157" s="10" t="s">
        <v>4206</v>
      </c>
      <c r="AE157" s="350">
        <v>2014</v>
      </c>
      <c r="AF157" s="78">
        <v>50</v>
      </c>
      <c r="AG157" s="11" t="s">
        <v>3780</v>
      </c>
    </row>
    <row r="158" spans="1:81" ht="24.75" customHeight="1">
      <c r="A158" s="43">
        <v>2015</v>
      </c>
      <c r="B158" s="2">
        <f t="shared" si="25"/>
        <v>59.375</v>
      </c>
      <c r="C158" s="80"/>
      <c r="D158" s="43">
        <v>2015</v>
      </c>
      <c r="E158" s="49">
        <v>50</v>
      </c>
      <c r="F158" s="10"/>
      <c r="G158" s="43">
        <v>2015</v>
      </c>
      <c r="H158" s="8">
        <f t="shared" si="26"/>
        <v>62.5</v>
      </c>
      <c r="I158" s="19"/>
      <c r="J158" s="43">
        <v>2015</v>
      </c>
      <c r="K158" s="19">
        <v>100</v>
      </c>
      <c r="L158" s="10"/>
      <c r="M158" s="43">
        <v>2015</v>
      </c>
      <c r="N158" s="49">
        <v>50</v>
      </c>
      <c r="O158" s="10"/>
      <c r="P158" s="43">
        <v>2015</v>
      </c>
      <c r="Q158" s="19">
        <v>50</v>
      </c>
      <c r="R158" s="10"/>
      <c r="S158" s="43">
        <v>2015</v>
      </c>
      <c r="T158" s="49">
        <v>50</v>
      </c>
      <c r="U158" s="10"/>
      <c r="V158" s="43">
        <v>2015</v>
      </c>
      <c r="W158" s="19">
        <v>75</v>
      </c>
      <c r="X158" s="10"/>
      <c r="Y158" s="350">
        <v>2015</v>
      </c>
      <c r="Z158" s="49">
        <v>0</v>
      </c>
      <c r="AA158" s="10"/>
      <c r="AB158" s="350">
        <v>2015</v>
      </c>
      <c r="AC158" s="19">
        <v>100</v>
      </c>
      <c r="AD158" s="10"/>
      <c r="AE158" s="350">
        <v>2015</v>
      </c>
      <c r="AF158" s="49">
        <v>50</v>
      </c>
      <c r="AG158" s="11"/>
    </row>
    <row r="159" spans="1:81" ht="24.75" customHeight="1">
      <c r="A159" s="43">
        <v>2016</v>
      </c>
      <c r="B159" s="2">
        <f t="shared" si="25"/>
        <v>59.375</v>
      </c>
      <c r="C159" s="80"/>
      <c r="D159" s="43">
        <v>2016</v>
      </c>
      <c r="E159" s="49">
        <v>50</v>
      </c>
      <c r="F159" s="10"/>
      <c r="G159" s="43">
        <v>2016</v>
      </c>
      <c r="H159" s="8">
        <f t="shared" si="26"/>
        <v>62.5</v>
      </c>
      <c r="I159" s="19"/>
      <c r="J159" s="43">
        <v>2016</v>
      </c>
      <c r="K159" s="19">
        <v>100</v>
      </c>
      <c r="L159" s="10"/>
      <c r="M159" s="43">
        <v>2016</v>
      </c>
      <c r="N159" s="49">
        <v>50</v>
      </c>
      <c r="O159" s="10"/>
      <c r="P159" s="43">
        <v>2016</v>
      </c>
      <c r="Q159" s="19">
        <v>50</v>
      </c>
      <c r="R159" s="10"/>
      <c r="S159" s="43">
        <v>2016</v>
      </c>
      <c r="T159" s="49">
        <v>50</v>
      </c>
      <c r="U159" s="10"/>
      <c r="V159" s="43">
        <v>2016</v>
      </c>
      <c r="W159" s="19">
        <v>75</v>
      </c>
      <c r="X159" s="10"/>
      <c r="Y159" s="350">
        <v>2016</v>
      </c>
      <c r="Z159" s="49">
        <v>0</v>
      </c>
      <c r="AA159" s="10"/>
      <c r="AB159" s="350">
        <v>2016</v>
      </c>
      <c r="AC159" s="19">
        <v>100</v>
      </c>
      <c r="AD159" s="10"/>
      <c r="AE159" s="350">
        <v>2016</v>
      </c>
      <c r="AF159" s="49">
        <v>50</v>
      </c>
      <c r="AG159" s="11"/>
    </row>
    <row r="160" spans="1:81" ht="24.75" customHeight="1">
      <c r="A160" s="43">
        <v>2017</v>
      </c>
      <c r="B160" s="2">
        <f t="shared" si="25"/>
        <v>59.375</v>
      </c>
      <c r="C160" s="80"/>
      <c r="D160" s="43">
        <v>2017</v>
      </c>
      <c r="E160" s="49">
        <v>50</v>
      </c>
      <c r="F160" s="10"/>
      <c r="G160" s="43">
        <v>2017</v>
      </c>
      <c r="H160" s="8">
        <f t="shared" si="26"/>
        <v>62.5</v>
      </c>
      <c r="I160" s="19"/>
      <c r="J160" s="43">
        <v>2017</v>
      </c>
      <c r="K160" s="19">
        <v>100</v>
      </c>
      <c r="L160" s="10"/>
      <c r="M160" s="43">
        <v>2017</v>
      </c>
      <c r="N160" s="49">
        <v>50</v>
      </c>
      <c r="O160" s="10"/>
      <c r="P160" s="43">
        <v>2017</v>
      </c>
      <c r="Q160" s="19">
        <v>50</v>
      </c>
      <c r="R160" s="10"/>
      <c r="S160" s="43">
        <v>2017</v>
      </c>
      <c r="T160" s="49">
        <v>50</v>
      </c>
      <c r="U160" s="10"/>
      <c r="V160" s="43">
        <v>2017</v>
      </c>
      <c r="W160" s="19">
        <v>75</v>
      </c>
      <c r="X160" s="10"/>
      <c r="Y160" s="350">
        <v>2017</v>
      </c>
      <c r="Z160" s="49">
        <v>0</v>
      </c>
      <c r="AA160" s="10"/>
      <c r="AB160" s="350">
        <v>2017</v>
      </c>
      <c r="AC160" s="19">
        <v>100</v>
      </c>
      <c r="AD160" s="10"/>
      <c r="AE160" s="350">
        <v>2017</v>
      </c>
      <c r="AF160" s="49">
        <v>50</v>
      </c>
      <c r="AG160" s="11"/>
    </row>
    <row r="161" spans="1:41" ht="24.75" customHeight="1">
      <c r="A161" s="43">
        <v>2018</v>
      </c>
      <c r="B161" s="2">
        <f t="shared" si="25"/>
        <v>59.375</v>
      </c>
      <c r="C161" s="80"/>
      <c r="D161" s="43">
        <v>2018</v>
      </c>
      <c r="E161" s="49">
        <v>50</v>
      </c>
      <c r="F161" s="10"/>
      <c r="G161" s="43">
        <v>2018</v>
      </c>
      <c r="H161" s="8">
        <f t="shared" si="26"/>
        <v>62.5</v>
      </c>
      <c r="I161" s="19"/>
      <c r="J161" s="43">
        <v>2018</v>
      </c>
      <c r="K161" s="19">
        <v>100</v>
      </c>
      <c r="L161" s="10"/>
      <c r="M161" s="43">
        <v>2018</v>
      </c>
      <c r="N161" s="49">
        <v>50</v>
      </c>
      <c r="O161" s="10"/>
      <c r="P161" s="43">
        <v>2018</v>
      </c>
      <c r="Q161" s="19">
        <v>50</v>
      </c>
      <c r="R161" s="10"/>
      <c r="S161" s="43">
        <v>2018</v>
      </c>
      <c r="T161" s="49">
        <v>50</v>
      </c>
      <c r="U161" s="10" t="s">
        <v>3781</v>
      </c>
      <c r="V161" s="43">
        <v>2018</v>
      </c>
      <c r="W161" s="19">
        <v>75</v>
      </c>
      <c r="X161" s="10"/>
      <c r="Y161" s="350">
        <v>2018</v>
      </c>
      <c r="Z161" s="49">
        <v>0</v>
      </c>
      <c r="AA161" s="10"/>
      <c r="AB161" s="350">
        <v>2018</v>
      </c>
      <c r="AC161" s="19">
        <v>100</v>
      </c>
      <c r="AD161" s="10"/>
      <c r="AE161" s="350">
        <v>2018</v>
      </c>
      <c r="AF161" s="49">
        <v>50</v>
      </c>
      <c r="AG161" s="11"/>
    </row>
    <row r="162" spans="1:41" ht="24.75" customHeight="1">
      <c r="A162" s="43">
        <v>2019</v>
      </c>
      <c r="B162" s="2">
        <f t="shared" si="25"/>
        <v>59.375</v>
      </c>
      <c r="C162" s="80"/>
      <c r="D162" s="43">
        <v>2019</v>
      </c>
      <c r="E162" s="49">
        <v>50</v>
      </c>
      <c r="F162" s="10"/>
      <c r="G162" s="43">
        <v>2019</v>
      </c>
      <c r="H162" s="8">
        <f t="shared" si="26"/>
        <v>62.5</v>
      </c>
      <c r="I162" s="19"/>
      <c r="J162" s="43">
        <v>2019</v>
      </c>
      <c r="K162" s="19">
        <v>100</v>
      </c>
      <c r="L162" s="10"/>
      <c r="M162" s="43">
        <v>2019</v>
      </c>
      <c r="N162" s="49">
        <v>50</v>
      </c>
      <c r="O162" s="10"/>
      <c r="P162" s="43">
        <v>2019</v>
      </c>
      <c r="Q162" s="19">
        <v>50</v>
      </c>
      <c r="R162" s="10"/>
      <c r="S162" s="43">
        <v>2019</v>
      </c>
      <c r="T162" s="49">
        <v>50</v>
      </c>
      <c r="U162" s="10"/>
      <c r="V162" s="43">
        <v>2019</v>
      </c>
      <c r="W162" s="19">
        <v>75</v>
      </c>
      <c r="X162" s="10"/>
      <c r="Y162" s="350">
        <v>2019</v>
      </c>
      <c r="Z162" s="49">
        <v>0</v>
      </c>
      <c r="AA162" s="10"/>
      <c r="AB162" s="350">
        <v>2019</v>
      </c>
      <c r="AC162" s="19">
        <v>100</v>
      </c>
      <c r="AD162" s="10"/>
      <c r="AE162" s="350">
        <v>2019</v>
      </c>
      <c r="AF162" s="49">
        <v>50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70.833333333333343</v>
      </c>
      <c r="C171" s="39"/>
      <c r="D171" s="43">
        <v>2014</v>
      </c>
      <c r="E171" s="8">
        <v>50</v>
      </c>
      <c r="F171" s="67" t="s">
        <v>3782</v>
      </c>
      <c r="G171" s="43">
        <v>2014</v>
      </c>
      <c r="H171" s="19">
        <v>0</v>
      </c>
      <c r="I171" s="11" t="s">
        <v>3783</v>
      </c>
      <c r="J171" s="43">
        <v>2014</v>
      </c>
      <c r="K171" s="8">
        <v>100</v>
      </c>
      <c r="L171" s="11" t="s">
        <v>3784</v>
      </c>
      <c r="M171" s="43">
        <v>2014</v>
      </c>
      <c r="N171" s="19">
        <v>0</v>
      </c>
      <c r="O171" s="11" t="s">
        <v>3785</v>
      </c>
      <c r="P171" s="43">
        <v>2014</v>
      </c>
      <c r="Q171" s="8">
        <v>50</v>
      </c>
      <c r="R171" s="11" t="s">
        <v>3786</v>
      </c>
      <c r="S171" s="43">
        <v>2014</v>
      </c>
      <c r="T171" s="19">
        <v>0</v>
      </c>
      <c r="U171" s="11" t="s">
        <v>3787</v>
      </c>
      <c r="V171" s="43">
        <v>2014</v>
      </c>
      <c r="W171" s="19">
        <v>100</v>
      </c>
      <c r="X171" s="11" t="s">
        <v>3788</v>
      </c>
      <c r="Y171" s="43">
        <v>2014</v>
      </c>
      <c r="Z171" s="19">
        <v>100</v>
      </c>
      <c r="AA171" s="11" t="s">
        <v>3789</v>
      </c>
      <c r="AB171" s="43">
        <v>2014</v>
      </c>
      <c r="AC171" s="19">
        <v>100</v>
      </c>
      <c r="AD171" s="11" t="s">
        <v>3790</v>
      </c>
      <c r="AE171" s="43">
        <v>2014</v>
      </c>
      <c r="AF171" s="19">
        <v>50</v>
      </c>
      <c r="AG171" s="67" t="s">
        <v>3791</v>
      </c>
      <c r="AH171" s="43">
        <v>2014</v>
      </c>
      <c r="AI171" s="19">
        <v>100</v>
      </c>
      <c r="AJ171" s="11" t="s">
        <v>3792</v>
      </c>
      <c r="AK171" s="43">
        <v>2014</v>
      </c>
      <c r="AL171" s="19">
        <v>50</v>
      </c>
      <c r="AM171" s="11" t="s">
        <v>3793</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81.25</v>
      </c>
      <c r="C176" s="80"/>
      <c r="D176" s="43">
        <v>2019</v>
      </c>
      <c r="E176" s="19">
        <v>100</v>
      </c>
      <c r="F176" s="11" t="s">
        <v>3794</v>
      </c>
      <c r="G176" s="43">
        <v>2019</v>
      </c>
      <c r="H176" s="8">
        <v>0</v>
      </c>
      <c r="I176" s="67" t="s">
        <v>3795</v>
      </c>
      <c r="J176" s="43">
        <v>2019</v>
      </c>
      <c r="K176" s="19">
        <v>100</v>
      </c>
      <c r="L176" s="11" t="s">
        <v>3796</v>
      </c>
      <c r="M176" s="43">
        <v>2019</v>
      </c>
      <c r="N176" s="19">
        <v>0</v>
      </c>
      <c r="O176" s="11" t="s">
        <v>3797</v>
      </c>
      <c r="P176" s="43">
        <v>2019</v>
      </c>
      <c r="Q176" s="19">
        <v>100</v>
      </c>
      <c r="R176" s="11" t="s">
        <v>3798</v>
      </c>
      <c r="S176" s="43">
        <v>2019</v>
      </c>
      <c r="T176" s="19">
        <v>0</v>
      </c>
      <c r="U176" s="11" t="s">
        <v>3799</v>
      </c>
      <c r="V176" s="43">
        <v>2019</v>
      </c>
      <c r="W176" s="19">
        <v>100</v>
      </c>
      <c r="X176" s="11" t="s">
        <v>3800</v>
      </c>
      <c r="Y176" s="43">
        <v>2019</v>
      </c>
      <c r="Z176" s="19">
        <v>100</v>
      </c>
      <c r="AA176" s="11" t="s">
        <v>3801</v>
      </c>
      <c r="AB176" s="43">
        <v>2019</v>
      </c>
      <c r="AC176" s="19">
        <v>100</v>
      </c>
      <c r="AD176" s="11" t="s">
        <v>3802</v>
      </c>
      <c r="AE176" s="43">
        <v>2019</v>
      </c>
      <c r="AF176" s="19">
        <v>100</v>
      </c>
      <c r="AG176" s="11" t="s">
        <v>3803</v>
      </c>
      <c r="AH176" s="43">
        <v>2019</v>
      </c>
      <c r="AI176" s="19">
        <v>100</v>
      </c>
      <c r="AJ176" s="11" t="s">
        <v>3804</v>
      </c>
      <c r="AK176" s="43">
        <v>2019</v>
      </c>
      <c r="AL176" s="19">
        <v>50</v>
      </c>
      <c r="AM176" s="11" t="s">
        <v>3805</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B18:C18"/>
    <mergeCell ref="E18:F18"/>
    <mergeCell ref="H18:I18"/>
    <mergeCell ref="K18:L18"/>
    <mergeCell ref="T19:U19"/>
    <mergeCell ref="W19:X19"/>
    <mergeCell ref="Z19:AA19"/>
    <mergeCell ref="AC18:AD18"/>
    <mergeCell ref="N18:O18"/>
    <mergeCell ref="Q18:R18"/>
    <mergeCell ref="T18:U18"/>
    <mergeCell ref="W18:X18"/>
    <mergeCell ref="Z18:AA18"/>
    <mergeCell ref="B20:C20"/>
    <mergeCell ref="E20:F20"/>
    <mergeCell ref="H20:I20"/>
    <mergeCell ref="K20:L20"/>
    <mergeCell ref="N20:O20"/>
    <mergeCell ref="Q20:R20"/>
    <mergeCell ref="T21:U21"/>
    <mergeCell ref="B21:C21"/>
    <mergeCell ref="T20:U20"/>
    <mergeCell ref="W21:X21"/>
    <mergeCell ref="Z21:AA21"/>
    <mergeCell ref="AC21:AD21"/>
    <mergeCell ref="E19:F19"/>
    <mergeCell ref="H19:I19"/>
    <mergeCell ref="K19:L19"/>
    <mergeCell ref="N19:O19"/>
    <mergeCell ref="Q19:R19"/>
    <mergeCell ref="W22:X22"/>
    <mergeCell ref="Z22:AA22"/>
    <mergeCell ref="AC20:AD20"/>
    <mergeCell ref="E21:F21"/>
    <mergeCell ref="H21:I21"/>
    <mergeCell ref="K21:L21"/>
    <mergeCell ref="N21:O21"/>
    <mergeCell ref="Q21:R21"/>
    <mergeCell ref="W20:X20"/>
    <mergeCell ref="Z20:AA20"/>
    <mergeCell ref="AC19:AD19"/>
    <mergeCell ref="H22:I22"/>
    <mergeCell ref="K22:L22"/>
    <mergeCell ref="AC22:AD22"/>
    <mergeCell ref="N22:O22"/>
    <mergeCell ref="Q22:R22"/>
    <mergeCell ref="T22:U22"/>
    <mergeCell ref="B39:C39"/>
    <mergeCell ref="E39:F39"/>
    <mergeCell ref="H39:I39"/>
    <mergeCell ref="K39:L39"/>
    <mergeCell ref="N39:O39"/>
    <mergeCell ref="Q39:R39"/>
    <mergeCell ref="T39:U39"/>
    <mergeCell ref="W39:X39"/>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AF39:AG39"/>
    <mergeCell ref="AI39:AJ39"/>
    <mergeCell ref="AL39:AM39"/>
    <mergeCell ref="AR40:AS40"/>
    <mergeCell ref="AU40:AV40"/>
    <mergeCell ref="AX40:AY40"/>
    <mergeCell ref="H41:I41"/>
    <mergeCell ref="K41:L41"/>
    <mergeCell ref="N41:O41"/>
    <mergeCell ref="AI41:AJ41"/>
    <mergeCell ref="AL42:AM42"/>
    <mergeCell ref="AO42:AP42"/>
    <mergeCell ref="AR42:AS42"/>
    <mergeCell ref="B42:C42"/>
    <mergeCell ref="E42:F42"/>
    <mergeCell ref="H42:I42"/>
    <mergeCell ref="K42:L42"/>
    <mergeCell ref="N42:O42"/>
    <mergeCell ref="AR41:AS41"/>
    <mergeCell ref="T42:U42"/>
    <mergeCell ref="W42:X42"/>
    <mergeCell ref="Z42:AA42"/>
    <mergeCell ref="AC42:AD42"/>
    <mergeCell ref="Q42:R42"/>
    <mergeCell ref="AU41:AV41"/>
    <mergeCell ref="AX41:AY41"/>
    <mergeCell ref="Q41:R41"/>
    <mergeCell ref="T41:U41"/>
    <mergeCell ref="W41:X41"/>
    <mergeCell ref="Z41:AA41"/>
    <mergeCell ref="AC41:AD41"/>
    <mergeCell ref="AF41:AG41"/>
    <mergeCell ref="AL41:AM41"/>
    <mergeCell ref="AO41:AP41"/>
    <mergeCell ref="AO43:AP43"/>
    <mergeCell ref="AR43:AS43"/>
    <mergeCell ref="AU43:AV43"/>
    <mergeCell ref="AX43:AY43"/>
    <mergeCell ref="Q43:R43"/>
    <mergeCell ref="T43:U43"/>
    <mergeCell ref="W43:X43"/>
    <mergeCell ref="Z43:AA43"/>
    <mergeCell ref="AC43:AD43"/>
    <mergeCell ref="AF43:AG43"/>
    <mergeCell ref="AL63:AM63"/>
    <mergeCell ref="W63:X63"/>
    <mergeCell ref="AF64:AG64"/>
    <mergeCell ref="AL62:AM62"/>
    <mergeCell ref="AL64:AM64"/>
    <mergeCell ref="AI64:AJ64"/>
    <mergeCell ref="AC62:AD62"/>
    <mergeCell ref="AF62:AG62"/>
    <mergeCell ref="AI62:AJ62"/>
    <mergeCell ref="AC63:AD63"/>
    <mergeCell ref="AF63:AG63"/>
    <mergeCell ref="AI63:AJ63"/>
    <mergeCell ref="T64:U64"/>
    <mergeCell ref="W64:X64"/>
    <mergeCell ref="Z64:AA64"/>
    <mergeCell ref="AC64:AD64"/>
    <mergeCell ref="B63:C63"/>
    <mergeCell ref="E63:F63"/>
    <mergeCell ref="H63:I63"/>
    <mergeCell ref="K63:L63"/>
    <mergeCell ref="N63:O63"/>
    <mergeCell ref="Q63:R63"/>
    <mergeCell ref="Z63:AA63"/>
    <mergeCell ref="T63:U63"/>
    <mergeCell ref="H62:I62"/>
    <mergeCell ref="K62:L62"/>
    <mergeCell ref="N62:O62"/>
    <mergeCell ref="Q62:R62"/>
    <mergeCell ref="AC60:AD60"/>
    <mergeCell ref="AC61:AD61"/>
    <mergeCell ref="B60:C60"/>
    <mergeCell ref="E60:F60"/>
    <mergeCell ref="H60:I60"/>
    <mergeCell ref="K60:L60"/>
    <mergeCell ref="N60:O60"/>
    <mergeCell ref="W62:X62"/>
    <mergeCell ref="Z62:AA62"/>
    <mergeCell ref="T62:U62"/>
    <mergeCell ref="Z60:AA60"/>
    <mergeCell ref="Q60:R60"/>
    <mergeCell ref="T60:U60"/>
    <mergeCell ref="W60:X60"/>
    <mergeCell ref="H61:I61"/>
    <mergeCell ref="K61:L61"/>
    <mergeCell ref="N61:O61"/>
    <mergeCell ref="Q61:R61"/>
    <mergeCell ref="T61:U61"/>
    <mergeCell ref="W61:X61"/>
    <mergeCell ref="H81:I81"/>
    <mergeCell ref="K81:L81"/>
    <mergeCell ref="N81:O81"/>
    <mergeCell ref="Q81:R81"/>
    <mergeCell ref="Q64:R64"/>
    <mergeCell ref="K82:L82"/>
    <mergeCell ref="N82:O82"/>
    <mergeCell ref="Q82:R82"/>
    <mergeCell ref="H82:I82"/>
    <mergeCell ref="B80:R80"/>
    <mergeCell ref="B81:C81"/>
    <mergeCell ref="B64:C64"/>
    <mergeCell ref="E64:F64"/>
    <mergeCell ref="H64:I64"/>
    <mergeCell ref="K64:L64"/>
    <mergeCell ref="N64:O64"/>
    <mergeCell ref="E82:F82"/>
    <mergeCell ref="B82:C82"/>
    <mergeCell ref="H83:I83"/>
    <mergeCell ref="K83:L83"/>
    <mergeCell ref="N83:O83"/>
    <mergeCell ref="Q83:R83"/>
    <mergeCell ref="B84:C84"/>
    <mergeCell ref="E84:F84"/>
    <mergeCell ref="H84:I84"/>
    <mergeCell ref="K84:L84"/>
    <mergeCell ref="N84:O84"/>
    <mergeCell ref="Q84:R84"/>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H104:I104"/>
    <mergeCell ref="K104:L104"/>
    <mergeCell ref="N104:O104"/>
    <mergeCell ref="Q104:R104"/>
    <mergeCell ref="T104:U104"/>
    <mergeCell ref="W104:X104"/>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24:I124"/>
    <mergeCell ref="K124:L124"/>
    <mergeCell ref="N124:O124"/>
    <mergeCell ref="Q124:R124"/>
    <mergeCell ref="T124:U124"/>
    <mergeCell ref="W124:X124"/>
    <mergeCell ref="Z127:AA127"/>
    <mergeCell ref="Z124:AA124"/>
    <mergeCell ref="B122:AA122"/>
    <mergeCell ref="B123:C123"/>
    <mergeCell ref="E123:F123"/>
    <mergeCell ref="H123:I123"/>
    <mergeCell ref="K123:L123"/>
    <mergeCell ref="N123:O123"/>
    <mergeCell ref="Q123:R123"/>
    <mergeCell ref="T123:U123"/>
    <mergeCell ref="W123:X123"/>
    <mergeCell ref="Z123:AA123"/>
    <mergeCell ref="E127:F127"/>
    <mergeCell ref="H127:I127"/>
    <mergeCell ref="K127:L127"/>
    <mergeCell ref="N127:O127"/>
    <mergeCell ref="Q127:R127"/>
    <mergeCell ref="T144:U144"/>
    <mergeCell ref="W144:X144"/>
    <mergeCell ref="Z144:AA144"/>
    <mergeCell ref="B125:C125"/>
    <mergeCell ref="E125:F125"/>
    <mergeCell ref="H125:I125"/>
    <mergeCell ref="K125:L125"/>
    <mergeCell ref="N125:O125"/>
    <mergeCell ref="Q125:R125"/>
    <mergeCell ref="T125:U125"/>
    <mergeCell ref="W125:X125"/>
    <mergeCell ref="B126:C126"/>
    <mergeCell ref="E126:F126"/>
    <mergeCell ref="H126:I126"/>
    <mergeCell ref="K126:L126"/>
    <mergeCell ref="N126:O126"/>
    <mergeCell ref="Q126:R126"/>
    <mergeCell ref="Z125:AA125"/>
    <mergeCell ref="AC144:AD144"/>
    <mergeCell ref="AF144:AG144"/>
    <mergeCell ref="T126:U126"/>
    <mergeCell ref="W126:X126"/>
    <mergeCell ref="Z126:AA126"/>
    <mergeCell ref="T127:U127"/>
    <mergeCell ref="W127:X127"/>
    <mergeCell ref="Z145:AA145"/>
    <mergeCell ref="AC145:AD145"/>
    <mergeCell ref="AF145:AG145"/>
    <mergeCell ref="B143:AG143"/>
    <mergeCell ref="B144:C144"/>
    <mergeCell ref="E144:F144"/>
    <mergeCell ref="H144:I144"/>
    <mergeCell ref="K144:L144"/>
    <mergeCell ref="N144:O144"/>
    <mergeCell ref="Q144:R144"/>
    <mergeCell ref="H145:I145"/>
    <mergeCell ref="K145:L145"/>
    <mergeCell ref="N145:O145"/>
    <mergeCell ref="Q145:R145"/>
    <mergeCell ref="T145:U145"/>
    <mergeCell ref="W145:X145"/>
    <mergeCell ref="B127:C127"/>
    <mergeCell ref="B148:C148"/>
    <mergeCell ref="E148:F148"/>
    <mergeCell ref="H148:I148"/>
    <mergeCell ref="K148:L148"/>
    <mergeCell ref="N148:O148"/>
    <mergeCell ref="Q148:R148"/>
    <mergeCell ref="T148:U148"/>
    <mergeCell ref="B146:C146"/>
    <mergeCell ref="E146:F146"/>
    <mergeCell ref="H146:I146"/>
    <mergeCell ref="K146:L146"/>
    <mergeCell ref="N146:O146"/>
    <mergeCell ref="Q146:R146"/>
    <mergeCell ref="W146:X146"/>
    <mergeCell ref="Z146:AA146"/>
    <mergeCell ref="AC146:AD146"/>
    <mergeCell ref="AF146:AG146"/>
    <mergeCell ref="B147:C147"/>
    <mergeCell ref="E147:F147"/>
    <mergeCell ref="H147:I147"/>
    <mergeCell ref="K147:L147"/>
    <mergeCell ref="N147:O147"/>
    <mergeCell ref="Q147:R147"/>
    <mergeCell ref="T146:U146"/>
    <mergeCell ref="W148:X148"/>
    <mergeCell ref="Z148:AA148"/>
    <mergeCell ref="AC148:AD148"/>
    <mergeCell ref="AF148:AG148"/>
    <mergeCell ref="T147:U147"/>
    <mergeCell ref="W147:X147"/>
    <mergeCell ref="Z147:AA147"/>
    <mergeCell ref="AC147:AD147"/>
    <mergeCell ref="AF147:AG147"/>
    <mergeCell ref="B61:C61"/>
    <mergeCell ref="E61:F61"/>
    <mergeCell ref="Z61:AA61"/>
    <mergeCell ref="AF61:AG61"/>
    <mergeCell ref="A1:D1"/>
    <mergeCell ref="B17:AD17"/>
    <mergeCell ref="B38:AY38"/>
    <mergeCell ref="B59:AM59"/>
    <mergeCell ref="B43:C43"/>
    <mergeCell ref="AI43:AJ43"/>
    <mergeCell ref="AF60:AG60"/>
    <mergeCell ref="AL60:AM60"/>
    <mergeCell ref="AI61:AJ61"/>
    <mergeCell ref="AL61:AM61"/>
    <mergeCell ref="E43:F43"/>
    <mergeCell ref="H43:I43"/>
    <mergeCell ref="AL43:AM43"/>
    <mergeCell ref="K43:L43"/>
    <mergeCell ref="N43:O43"/>
    <mergeCell ref="AI60:AJ60"/>
    <mergeCell ref="AU42:AV42"/>
    <mergeCell ref="AX42:AY42"/>
    <mergeCell ref="AF42:AG42"/>
    <mergeCell ref="AI42:AJ42"/>
    <mergeCell ref="B103:C103"/>
    <mergeCell ref="E103:F103"/>
    <mergeCell ref="B124:C124"/>
    <mergeCell ref="E124:F124"/>
    <mergeCell ref="B145:C145"/>
    <mergeCell ref="E145:F145"/>
    <mergeCell ref="B40:C40"/>
    <mergeCell ref="E40:F40"/>
    <mergeCell ref="B19:C19"/>
    <mergeCell ref="B105:C105"/>
    <mergeCell ref="E105:F105"/>
    <mergeCell ref="B85:C85"/>
    <mergeCell ref="E85:F85"/>
    <mergeCell ref="B83:C83"/>
    <mergeCell ref="E83:F83"/>
    <mergeCell ref="E81:F81"/>
    <mergeCell ref="B104:C104"/>
    <mergeCell ref="E104:F104"/>
    <mergeCell ref="B62:C62"/>
    <mergeCell ref="E62:F62"/>
    <mergeCell ref="B41:C41"/>
    <mergeCell ref="E41:F41"/>
    <mergeCell ref="B22:C22"/>
    <mergeCell ref="E22:F22"/>
  </mergeCells>
  <pageMargins left="0.70866141732283472" right="0.70866141732283472" top="0.74803149606299213" bottom="0.74803149606299213" header="0.31496062992125984" footer="0.31496062992125984"/>
  <pageSetup paperSize="9" scale="5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4"/>
  <dimension ref="A1:CC176"/>
  <sheetViews>
    <sheetView topLeftCell="A66" zoomScale="110" zoomScaleNormal="110" workbookViewId="0">
      <selection activeCell="AA173" sqref="AA173"/>
    </sheetView>
  </sheetViews>
  <sheetFormatPr defaultColWidth="8.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7109375" style="35"/>
  </cols>
  <sheetData>
    <row r="1" spans="1:7" ht="24.75" customHeight="1">
      <c r="A1" s="553" t="s">
        <v>4219</v>
      </c>
      <c r="B1" s="553"/>
      <c r="C1" s="553"/>
      <c r="D1" s="553"/>
    </row>
    <row r="2" spans="1:7" ht="79.5" customHeight="1">
      <c r="A2" s="37" t="s">
        <v>0</v>
      </c>
      <c r="B2" s="37" t="s">
        <v>4220</v>
      </c>
      <c r="C2" s="37" t="s">
        <v>4221</v>
      </c>
      <c r="D2" s="37" t="s">
        <v>4222</v>
      </c>
    </row>
    <row r="3" spans="1:7" ht="24.75" customHeight="1">
      <c r="A3" s="347">
        <v>2007</v>
      </c>
      <c r="B3" s="229"/>
      <c r="C3" s="229"/>
      <c r="D3" s="229">
        <f t="shared" ref="D3:D9" si="0">AVERAGE(B24,B45,B87,B108,B129,B150)</f>
        <v>78.094907407407405</v>
      </c>
    </row>
    <row r="4" spans="1:7" ht="24.75" customHeight="1">
      <c r="A4" s="347">
        <v>2008</v>
      </c>
      <c r="B4" s="229"/>
      <c r="C4" s="229"/>
      <c r="D4" s="229">
        <f t="shared" si="0"/>
        <v>78.094907407407405</v>
      </c>
    </row>
    <row r="5" spans="1:7" ht="24.75" customHeight="1">
      <c r="A5" s="347">
        <v>2009</v>
      </c>
      <c r="B5" s="229"/>
      <c r="C5" s="229"/>
      <c r="D5" s="229">
        <f t="shared" si="0"/>
        <v>78.094907407407405</v>
      </c>
    </row>
    <row r="6" spans="1:7" ht="24.75" customHeight="1">
      <c r="A6" s="347">
        <v>2010</v>
      </c>
      <c r="B6" s="229"/>
      <c r="C6" s="229">
        <f t="shared" ref="C6:C9" si="1">AVERAGE(B27,B48,B69,B90,B111,B132,B153)</f>
        <v>79.530328798185934</v>
      </c>
      <c r="D6" s="229">
        <f t="shared" si="0"/>
        <v>78.094907407407405</v>
      </c>
    </row>
    <row r="7" spans="1:7" ht="24.75" customHeight="1">
      <c r="A7" s="347">
        <v>2011</v>
      </c>
      <c r="B7" s="229"/>
      <c r="C7" s="229">
        <f t="shared" si="1"/>
        <v>82.10969387755101</v>
      </c>
      <c r="D7" s="229">
        <f t="shared" si="0"/>
        <v>81.104166666666671</v>
      </c>
    </row>
    <row r="8" spans="1:7" ht="24.75" customHeight="1">
      <c r="A8" s="347">
        <v>2012</v>
      </c>
      <c r="B8" s="229"/>
      <c r="C8" s="229">
        <f t="shared" si="1"/>
        <v>82.10969387755101</v>
      </c>
      <c r="D8" s="229">
        <f t="shared" si="0"/>
        <v>81.104166666666671</v>
      </c>
    </row>
    <row r="9" spans="1:7" ht="24.75" customHeight="1">
      <c r="A9" s="347">
        <v>2013</v>
      </c>
      <c r="B9" s="229"/>
      <c r="C9" s="229">
        <f t="shared" si="1"/>
        <v>82.10969387755101</v>
      </c>
      <c r="D9" s="229">
        <f t="shared" si="0"/>
        <v>81.104166666666671</v>
      </c>
    </row>
    <row r="10" spans="1:7" ht="24.75" customHeight="1">
      <c r="A10" s="347">
        <v>2014</v>
      </c>
      <c r="B10" s="229">
        <f>AVERAGE(B31,B52,B73,B94,B115,B136,B157,B171)</f>
        <v>81.830357142857153</v>
      </c>
      <c r="C10" s="229">
        <f t="shared" ref="C10:C15" si="2">AVERAGE(B31,B52,B73,B94,B115,B136,B157)</f>
        <v>83.990646258503403</v>
      </c>
      <c r="D10" s="229">
        <f t="shared" ref="D10:D15" si="3">AVERAGE(B31,B52,B94,B115,B136,B157)</f>
        <v>83.298611111111114</v>
      </c>
      <c r="F10" s="377"/>
      <c r="G10" s="377"/>
    </row>
    <row r="11" spans="1:7" ht="24.75" customHeight="1">
      <c r="A11" s="347">
        <v>2015</v>
      </c>
      <c r="B11" s="229"/>
      <c r="C11" s="229">
        <f t="shared" si="2"/>
        <v>86.391439909297034</v>
      </c>
      <c r="D11" s="229">
        <f t="shared" si="3"/>
        <v>86.099537037037024</v>
      </c>
      <c r="F11" s="377"/>
      <c r="G11" s="377"/>
    </row>
    <row r="12" spans="1:7" ht="24.75" customHeight="1">
      <c r="A12" s="347">
        <v>2016</v>
      </c>
      <c r="B12" s="229"/>
      <c r="C12" s="229">
        <f t="shared" si="2"/>
        <v>86.391439909297034</v>
      </c>
      <c r="D12" s="229">
        <f t="shared" si="3"/>
        <v>86.099537037037024</v>
      </c>
      <c r="F12" s="377"/>
      <c r="G12" s="377"/>
    </row>
    <row r="13" spans="1:7" ht="24.75" customHeight="1">
      <c r="A13" s="347">
        <v>2017</v>
      </c>
      <c r="B13" s="229"/>
      <c r="C13" s="229">
        <f t="shared" si="2"/>
        <v>86.391439909297034</v>
      </c>
      <c r="D13" s="229">
        <f t="shared" si="3"/>
        <v>86.099537037037024</v>
      </c>
      <c r="F13" s="377"/>
      <c r="G13" s="377"/>
    </row>
    <row r="14" spans="1:7" ht="24.75" customHeight="1">
      <c r="A14" s="347">
        <v>2018</v>
      </c>
      <c r="B14" s="229"/>
      <c r="C14" s="229">
        <f t="shared" si="2"/>
        <v>86.391439909297034</v>
      </c>
      <c r="D14" s="229">
        <f t="shared" si="3"/>
        <v>86.099537037037024</v>
      </c>
      <c r="F14" s="377"/>
      <c r="G14" s="377"/>
    </row>
    <row r="15" spans="1:7" ht="24.75" customHeight="1">
      <c r="A15" s="347">
        <v>2019</v>
      </c>
      <c r="B15" s="229">
        <f>AVERAGE(B36,B57,B78,B99,B120,B141,B162,B176)</f>
        <v>84.625496031746039</v>
      </c>
      <c r="C15" s="229">
        <f t="shared" si="2"/>
        <v>87.185090702947846</v>
      </c>
      <c r="D15" s="229">
        <f t="shared" si="3"/>
        <v>87.025462962962976</v>
      </c>
      <c r="F15" s="377"/>
      <c r="G15" s="377"/>
    </row>
    <row r="16" spans="1:7" ht="24.75" customHeight="1"/>
    <row r="17" spans="1:81" ht="24.75" customHeight="1">
      <c r="A17" s="351"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376"/>
      <c r="AF17" s="376"/>
      <c r="AG17" s="376"/>
      <c r="AH17" s="376"/>
      <c r="AI17" s="376"/>
      <c r="AJ17" s="376"/>
    </row>
    <row r="18" spans="1:81" ht="24.75" customHeight="1">
      <c r="A18" s="351" t="s">
        <v>106</v>
      </c>
      <c r="B18" s="596" t="s">
        <v>1</v>
      </c>
      <c r="C18" s="596"/>
      <c r="D18" s="351" t="s">
        <v>106</v>
      </c>
      <c r="E18" s="600" t="s">
        <v>2</v>
      </c>
      <c r="F18" s="600"/>
      <c r="G18" s="351" t="s">
        <v>106</v>
      </c>
      <c r="H18" s="600" t="s">
        <v>3</v>
      </c>
      <c r="I18" s="600"/>
      <c r="J18" s="351" t="s">
        <v>106</v>
      </c>
      <c r="K18" s="600" t="s">
        <v>4</v>
      </c>
      <c r="L18" s="600"/>
      <c r="M18" s="351" t="s">
        <v>106</v>
      </c>
      <c r="N18" s="597" t="s">
        <v>5</v>
      </c>
      <c r="O18" s="597"/>
      <c r="P18" s="351" t="s">
        <v>106</v>
      </c>
      <c r="Q18" s="596" t="s">
        <v>6</v>
      </c>
      <c r="R18" s="596"/>
      <c r="S18" s="351" t="s">
        <v>106</v>
      </c>
      <c r="T18" s="597" t="s">
        <v>7</v>
      </c>
      <c r="U18" s="597"/>
      <c r="V18" s="37" t="s">
        <v>106</v>
      </c>
      <c r="W18" s="598" t="s">
        <v>8</v>
      </c>
      <c r="X18" s="599"/>
      <c r="Y18" s="37" t="s">
        <v>106</v>
      </c>
      <c r="Z18" s="598" t="s">
        <v>9</v>
      </c>
      <c r="AA18" s="599"/>
      <c r="AB18" s="37" t="s">
        <v>106</v>
      </c>
      <c r="AC18" s="598" t="s">
        <v>10</v>
      </c>
      <c r="AD18" s="599"/>
    </row>
    <row r="19" spans="1:81" ht="24.75" customHeight="1">
      <c r="A19" s="351" t="s">
        <v>105</v>
      </c>
      <c r="B19" s="591"/>
      <c r="C19" s="592"/>
      <c r="D19" s="351" t="s">
        <v>105</v>
      </c>
      <c r="E19" s="600"/>
      <c r="F19" s="600"/>
      <c r="G19" s="351" t="s">
        <v>105</v>
      </c>
      <c r="H19" s="600"/>
      <c r="I19" s="600"/>
      <c r="J19" s="351" t="s">
        <v>105</v>
      </c>
      <c r="K19" s="600"/>
      <c r="L19" s="600"/>
      <c r="M19" s="351" t="s">
        <v>105</v>
      </c>
      <c r="N19" s="600"/>
      <c r="O19" s="600"/>
      <c r="P19" s="351" t="s">
        <v>105</v>
      </c>
      <c r="Q19" s="597"/>
      <c r="R19" s="597"/>
      <c r="S19" s="351" t="s">
        <v>105</v>
      </c>
      <c r="T19" s="597"/>
      <c r="U19" s="597"/>
      <c r="V19" s="37" t="s">
        <v>105</v>
      </c>
      <c r="W19" s="598"/>
      <c r="X19" s="599"/>
      <c r="Y19" s="37" t="s">
        <v>105</v>
      </c>
      <c r="Z19" s="598"/>
      <c r="AA19" s="599"/>
      <c r="AB19" s="37" t="s">
        <v>105</v>
      </c>
      <c r="AC19" s="598"/>
      <c r="AD19" s="599"/>
    </row>
    <row r="20" spans="1:81" ht="24.75" customHeight="1">
      <c r="A20" s="350" t="s">
        <v>92</v>
      </c>
      <c r="B20" s="595" t="s">
        <v>278</v>
      </c>
      <c r="C20" s="595"/>
      <c r="D20" s="350" t="s">
        <v>92</v>
      </c>
      <c r="E20" s="595" t="s">
        <v>277</v>
      </c>
      <c r="F20" s="595"/>
      <c r="G20" s="350" t="s">
        <v>92</v>
      </c>
      <c r="H20" s="595" t="s">
        <v>276</v>
      </c>
      <c r="I20" s="595"/>
      <c r="J20" s="350" t="s">
        <v>92</v>
      </c>
      <c r="K20" s="595" t="s">
        <v>275</v>
      </c>
      <c r="L20" s="595"/>
      <c r="M20" s="350" t="s">
        <v>92</v>
      </c>
      <c r="N20" s="595" t="s">
        <v>274</v>
      </c>
      <c r="O20" s="595"/>
      <c r="P20" s="350" t="s">
        <v>92</v>
      </c>
      <c r="Q20" s="595" t="s">
        <v>273</v>
      </c>
      <c r="R20" s="595"/>
      <c r="S20" s="350" t="s">
        <v>92</v>
      </c>
      <c r="T20" s="595" t="s">
        <v>272</v>
      </c>
      <c r="U20" s="595"/>
      <c r="V20" s="347" t="s">
        <v>92</v>
      </c>
      <c r="W20" s="579" t="s">
        <v>271</v>
      </c>
      <c r="X20" s="579"/>
      <c r="Y20" s="347" t="s">
        <v>92</v>
      </c>
      <c r="Z20" s="579" t="s">
        <v>270</v>
      </c>
      <c r="AA20" s="579"/>
      <c r="AB20" s="347" t="s">
        <v>92</v>
      </c>
      <c r="AC20" s="595" t="s">
        <v>269</v>
      </c>
      <c r="AD20" s="595"/>
    </row>
    <row r="21" spans="1:81" ht="24.75" customHeight="1">
      <c r="A21" s="350" t="s">
        <v>81</v>
      </c>
      <c r="B21" s="595" t="s">
        <v>90</v>
      </c>
      <c r="C21" s="595"/>
      <c r="D21" s="350" t="s">
        <v>81</v>
      </c>
      <c r="E21" s="580" t="s">
        <v>268</v>
      </c>
      <c r="F21" s="580"/>
      <c r="G21" s="350" t="s">
        <v>81</v>
      </c>
      <c r="H21" s="580" t="s">
        <v>267</v>
      </c>
      <c r="I21" s="580"/>
      <c r="J21" s="350" t="s">
        <v>81</v>
      </c>
      <c r="K21" s="580" t="s">
        <v>266</v>
      </c>
      <c r="L21" s="580"/>
      <c r="M21" s="350" t="s">
        <v>81</v>
      </c>
      <c r="N21" s="580" t="s">
        <v>265</v>
      </c>
      <c r="O21" s="580"/>
      <c r="P21" s="350" t="s">
        <v>81</v>
      </c>
      <c r="Q21" s="580" t="s">
        <v>264</v>
      </c>
      <c r="R21" s="580"/>
      <c r="S21" s="350" t="s">
        <v>81</v>
      </c>
      <c r="T21" s="580" t="s">
        <v>263</v>
      </c>
      <c r="U21" s="580"/>
      <c r="V21" s="347" t="s">
        <v>81</v>
      </c>
      <c r="W21" s="601" t="s">
        <v>262</v>
      </c>
      <c r="X21" s="601"/>
      <c r="Y21" s="347" t="s">
        <v>81</v>
      </c>
      <c r="Z21" s="601" t="s">
        <v>261</v>
      </c>
      <c r="AA21" s="601"/>
      <c r="AB21" s="347" t="s">
        <v>81</v>
      </c>
      <c r="AC21" s="580" t="s">
        <v>260</v>
      </c>
      <c r="AD21" s="580"/>
    </row>
    <row r="22" spans="1:81" ht="24.75" customHeight="1">
      <c r="A22" s="350" t="s">
        <v>78</v>
      </c>
      <c r="B22" s="580" t="s">
        <v>79</v>
      </c>
      <c r="C22" s="580"/>
      <c r="D22" s="350" t="s">
        <v>78</v>
      </c>
      <c r="E22" s="580" t="s">
        <v>4320</v>
      </c>
      <c r="F22" s="580"/>
      <c r="G22" s="350" t="s">
        <v>78</v>
      </c>
      <c r="H22" s="601" t="s">
        <v>4321</v>
      </c>
      <c r="I22" s="601"/>
      <c r="J22" s="350" t="s">
        <v>78</v>
      </c>
      <c r="K22" s="601" t="s">
        <v>4322</v>
      </c>
      <c r="L22" s="601"/>
      <c r="M22" s="350" t="s">
        <v>78</v>
      </c>
      <c r="N22" s="580" t="s">
        <v>4323</v>
      </c>
      <c r="O22" s="580"/>
      <c r="P22" s="350" t="s">
        <v>78</v>
      </c>
      <c r="Q22" s="580" t="s">
        <v>4324</v>
      </c>
      <c r="R22" s="580"/>
      <c r="S22" s="350" t="s">
        <v>78</v>
      </c>
      <c r="T22" s="580" t="s">
        <v>4325</v>
      </c>
      <c r="U22" s="580"/>
      <c r="V22" s="347" t="s">
        <v>78</v>
      </c>
      <c r="W22" s="601" t="s">
        <v>4326</v>
      </c>
      <c r="X22" s="601"/>
      <c r="Y22" s="347" t="s">
        <v>78</v>
      </c>
      <c r="Z22" s="601" t="s">
        <v>4327</v>
      </c>
      <c r="AA22" s="601"/>
      <c r="AB22" s="347" t="s">
        <v>78</v>
      </c>
      <c r="AC22" s="580" t="s">
        <v>4328</v>
      </c>
      <c r="AD22" s="580"/>
    </row>
    <row r="23" spans="1:81" s="47" customFormat="1" ht="24.75" customHeight="1">
      <c r="A23" s="350" t="s">
        <v>0</v>
      </c>
      <c r="B23" s="350" t="s">
        <v>77</v>
      </c>
      <c r="C23" s="350" t="s">
        <v>76</v>
      </c>
      <c r="D23" s="350" t="s">
        <v>0</v>
      </c>
      <c r="E23" s="350" t="s">
        <v>77</v>
      </c>
      <c r="F23" s="350" t="s">
        <v>76</v>
      </c>
      <c r="G23" s="350" t="s">
        <v>0</v>
      </c>
      <c r="H23" s="350" t="s">
        <v>77</v>
      </c>
      <c r="I23" s="350" t="s">
        <v>76</v>
      </c>
      <c r="J23" s="350" t="s">
        <v>0</v>
      </c>
      <c r="K23" s="350" t="s">
        <v>77</v>
      </c>
      <c r="L23" s="350" t="s">
        <v>76</v>
      </c>
      <c r="M23" s="350" t="s">
        <v>0</v>
      </c>
      <c r="N23" s="350" t="s">
        <v>77</v>
      </c>
      <c r="O23" s="350" t="s">
        <v>76</v>
      </c>
      <c r="P23" s="350" t="s">
        <v>0</v>
      </c>
      <c r="Q23" s="350" t="s">
        <v>77</v>
      </c>
      <c r="R23" s="350" t="s">
        <v>76</v>
      </c>
      <c r="S23" s="350" t="s">
        <v>0</v>
      </c>
      <c r="T23" s="350" t="s">
        <v>74</v>
      </c>
      <c r="U23" s="350" t="s">
        <v>76</v>
      </c>
      <c r="V23" s="350" t="s">
        <v>0</v>
      </c>
      <c r="W23" s="350" t="s">
        <v>77</v>
      </c>
      <c r="X23" s="350" t="s">
        <v>76</v>
      </c>
      <c r="Y23" s="350" t="s">
        <v>0</v>
      </c>
      <c r="Z23" s="350" t="s">
        <v>77</v>
      </c>
      <c r="AA23" s="350" t="s">
        <v>76</v>
      </c>
      <c r="AB23" s="350" t="s">
        <v>0</v>
      </c>
      <c r="AC23" s="350" t="s">
        <v>77</v>
      </c>
      <c r="AD23" s="350" t="s">
        <v>76</v>
      </c>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row>
    <row r="24" spans="1:81" s="47" customFormat="1" ht="24.75" customHeight="1">
      <c r="A24" s="350">
        <v>2007</v>
      </c>
      <c r="B24" s="230">
        <f t="shared" ref="B24:B30" si="4">AVERAGE(E24, H24,K24,N24,Q24,T24,W24,Z24,AC24)</f>
        <v>79.666666666666671</v>
      </c>
      <c r="C24" s="363"/>
      <c r="D24" s="350">
        <v>2007</v>
      </c>
      <c r="E24" s="49">
        <v>50</v>
      </c>
      <c r="F24" s="367" t="s">
        <v>3045</v>
      </c>
      <c r="G24" s="350">
        <v>2007</v>
      </c>
      <c r="H24" s="49">
        <v>100</v>
      </c>
      <c r="I24" s="363"/>
      <c r="J24" s="350">
        <v>2007</v>
      </c>
      <c r="K24" s="49">
        <v>100</v>
      </c>
      <c r="L24" s="363"/>
      <c r="M24" s="350">
        <v>2007</v>
      </c>
      <c r="N24" s="49">
        <v>100</v>
      </c>
      <c r="O24" s="363"/>
      <c r="P24" s="350">
        <v>2007</v>
      </c>
      <c r="Q24" s="49">
        <v>67</v>
      </c>
      <c r="R24" s="367" t="s">
        <v>3048</v>
      </c>
      <c r="S24" s="350">
        <v>2007</v>
      </c>
      <c r="T24" s="33">
        <v>100</v>
      </c>
      <c r="U24" s="369" t="s">
        <v>3049</v>
      </c>
      <c r="V24" s="350">
        <v>2007</v>
      </c>
      <c r="W24" s="418">
        <v>100</v>
      </c>
      <c r="X24" s="363"/>
      <c r="Y24" s="350">
        <v>2007</v>
      </c>
      <c r="Z24" s="363">
        <v>50</v>
      </c>
      <c r="AA24" s="363"/>
      <c r="AB24" s="350">
        <v>2007</v>
      </c>
      <c r="AC24" s="418">
        <v>50</v>
      </c>
      <c r="AD24" s="363"/>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c r="BS24" s="35"/>
      <c r="BT24" s="35"/>
      <c r="BU24" s="35"/>
      <c r="BV24" s="35"/>
      <c r="BW24" s="35"/>
      <c r="BX24" s="35"/>
      <c r="BY24" s="35"/>
      <c r="BZ24" s="35"/>
      <c r="CA24" s="35"/>
      <c r="CB24" s="35"/>
      <c r="CC24" s="35"/>
    </row>
    <row r="25" spans="1:81" s="47" customFormat="1" ht="24.75" customHeight="1">
      <c r="A25" s="350">
        <v>2008</v>
      </c>
      <c r="B25" s="230">
        <f t="shared" si="4"/>
        <v>79.666666666666671</v>
      </c>
      <c r="C25" s="363"/>
      <c r="D25" s="350">
        <v>2008</v>
      </c>
      <c r="E25" s="49">
        <v>50</v>
      </c>
      <c r="F25" s="363"/>
      <c r="G25" s="350">
        <v>2008</v>
      </c>
      <c r="H25" s="49">
        <v>100</v>
      </c>
      <c r="I25" s="363"/>
      <c r="J25" s="350">
        <v>2008</v>
      </c>
      <c r="K25" s="49">
        <v>100</v>
      </c>
      <c r="L25" s="363"/>
      <c r="M25" s="350">
        <v>2008</v>
      </c>
      <c r="N25" s="49">
        <v>100</v>
      </c>
      <c r="O25" s="363"/>
      <c r="P25" s="350">
        <v>2008</v>
      </c>
      <c r="Q25" s="49">
        <v>67</v>
      </c>
      <c r="R25" s="363"/>
      <c r="S25" s="350">
        <v>2008</v>
      </c>
      <c r="T25" s="33">
        <v>100</v>
      </c>
      <c r="U25" s="363"/>
      <c r="V25" s="350">
        <v>2008</v>
      </c>
      <c r="W25" s="418">
        <v>100</v>
      </c>
      <c r="X25" s="363"/>
      <c r="Y25" s="350">
        <v>2008</v>
      </c>
      <c r="Z25" s="363">
        <v>50</v>
      </c>
      <c r="AA25" s="363"/>
      <c r="AB25" s="350">
        <v>2008</v>
      </c>
      <c r="AC25" s="418">
        <v>50</v>
      </c>
      <c r="AD25" s="363"/>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row>
    <row r="26" spans="1:81" s="47" customFormat="1" ht="24.75" customHeight="1">
      <c r="A26" s="350">
        <v>2009</v>
      </c>
      <c r="B26" s="230">
        <f t="shared" si="4"/>
        <v>79.666666666666671</v>
      </c>
      <c r="C26" s="363"/>
      <c r="D26" s="350">
        <v>2009</v>
      </c>
      <c r="E26" s="49">
        <v>50</v>
      </c>
      <c r="F26" s="363"/>
      <c r="G26" s="350">
        <v>2009</v>
      </c>
      <c r="H26" s="49">
        <v>100</v>
      </c>
      <c r="I26" s="363"/>
      <c r="J26" s="350">
        <v>2009</v>
      </c>
      <c r="K26" s="49">
        <v>100</v>
      </c>
      <c r="L26" s="363"/>
      <c r="M26" s="350">
        <v>2009</v>
      </c>
      <c r="N26" s="49">
        <v>100</v>
      </c>
      <c r="O26" s="363"/>
      <c r="P26" s="350">
        <v>2009</v>
      </c>
      <c r="Q26" s="49">
        <v>67</v>
      </c>
      <c r="R26" s="363"/>
      <c r="S26" s="350">
        <v>2009</v>
      </c>
      <c r="T26" s="33">
        <v>100</v>
      </c>
      <c r="U26" s="363"/>
      <c r="V26" s="350">
        <v>2009</v>
      </c>
      <c r="W26" s="418">
        <v>100</v>
      </c>
      <c r="X26" s="363"/>
      <c r="Y26" s="350">
        <v>2009</v>
      </c>
      <c r="Z26" s="363">
        <v>50</v>
      </c>
      <c r="AA26" s="363"/>
      <c r="AB26" s="350">
        <v>2009</v>
      </c>
      <c r="AC26" s="418">
        <v>50</v>
      </c>
      <c r="AD26" s="363"/>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35"/>
      <c r="BZ26" s="35"/>
      <c r="CA26" s="35"/>
      <c r="CB26" s="35"/>
      <c r="CC26" s="35"/>
    </row>
    <row r="27" spans="1:81" s="47" customFormat="1" ht="24.75" customHeight="1">
      <c r="A27" s="350">
        <v>2010</v>
      </c>
      <c r="B27" s="230">
        <f t="shared" si="4"/>
        <v>79.666666666666671</v>
      </c>
      <c r="C27" s="363"/>
      <c r="D27" s="350">
        <v>2010</v>
      </c>
      <c r="E27" s="49">
        <v>50</v>
      </c>
      <c r="F27" s="363"/>
      <c r="G27" s="350">
        <v>2010</v>
      </c>
      <c r="H27" s="49">
        <v>100</v>
      </c>
      <c r="I27" s="363"/>
      <c r="J27" s="350">
        <v>2010</v>
      </c>
      <c r="K27" s="49">
        <v>100</v>
      </c>
      <c r="L27" s="363"/>
      <c r="M27" s="350">
        <v>2010</v>
      </c>
      <c r="N27" s="49">
        <v>100</v>
      </c>
      <c r="O27" s="363"/>
      <c r="P27" s="350">
        <v>2010</v>
      </c>
      <c r="Q27" s="49">
        <v>67</v>
      </c>
      <c r="R27" s="363"/>
      <c r="S27" s="350">
        <v>2010</v>
      </c>
      <c r="T27" s="33">
        <v>100</v>
      </c>
      <c r="U27" s="363"/>
      <c r="V27" s="350">
        <v>2010</v>
      </c>
      <c r="W27" s="418">
        <v>100</v>
      </c>
      <c r="X27" s="363"/>
      <c r="Y27" s="350">
        <v>2010</v>
      </c>
      <c r="Z27" s="363">
        <v>50</v>
      </c>
      <c r="AA27" s="363"/>
      <c r="AB27" s="350">
        <v>2010</v>
      </c>
      <c r="AC27" s="418">
        <v>50</v>
      </c>
      <c r="AD27" s="363"/>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row>
    <row r="28" spans="1:81" s="47" customFormat="1" ht="24.75" customHeight="1">
      <c r="A28" s="350">
        <v>2011</v>
      </c>
      <c r="B28" s="230">
        <f t="shared" si="4"/>
        <v>85.222222222222229</v>
      </c>
      <c r="C28" s="363"/>
      <c r="D28" s="350">
        <v>2011</v>
      </c>
      <c r="E28" s="49">
        <v>50</v>
      </c>
      <c r="F28" s="363"/>
      <c r="G28" s="350">
        <v>2011</v>
      </c>
      <c r="H28" s="49">
        <v>100</v>
      </c>
      <c r="I28" s="363"/>
      <c r="J28" s="350">
        <v>2011</v>
      </c>
      <c r="K28" s="49">
        <v>100</v>
      </c>
      <c r="L28" s="363"/>
      <c r="M28" s="350">
        <v>2011</v>
      </c>
      <c r="N28" s="49">
        <v>100</v>
      </c>
      <c r="O28" s="363"/>
      <c r="P28" s="350">
        <v>2011</v>
      </c>
      <c r="Q28" s="49">
        <v>67</v>
      </c>
      <c r="R28" s="363"/>
      <c r="S28" s="350">
        <v>2011</v>
      </c>
      <c r="T28" s="33">
        <v>100</v>
      </c>
      <c r="U28" s="363"/>
      <c r="V28" s="350">
        <v>2011</v>
      </c>
      <c r="W28" s="418">
        <v>100</v>
      </c>
      <c r="X28" s="363"/>
      <c r="Y28" s="350">
        <v>2011</v>
      </c>
      <c r="Z28" s="363">
        <v>100</v>
      </c>
      <c r="AA28" s="363" t="s">
        <v>3050</v>
      </c>
      <c r="AB28" s="350">
        <v>2011</v>
      </c>
      <c r="AC28" s="418">
        <v>50</v>
      </c>
      <c r="AD28" s="363"/>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row>
    <row r="29" spans="1:81" s="47" customFormat="1" ht="24.75" customHeight="1">
      <c r="A29" s="350">
        <v>2012</v>
      </c>
      <c r="B29" s="230">
        <f t="shared" si="4"/>
        <v>85.222222222222229</v>
      </c>
      <c r="C29" s="363"/>
      <c r="D29" s="350">
        <v>2012</v>
      </c>
      <c r="E29" s="49">
        <v>50</v>
      </c>
      <c r="F29" s="363"/>
      <c r="G29" s="350">
        <v>2012</v>
      </c>
      <c r="H29" s="49">
        <v>100</v>
      </c>
      <c r="I29" s="363"/>
      <c r="J29" s="350">
        <v>2012</v>
      </c>
      <c r="K29" s="49">
        <v>100</v>
      </c>
      <c r="L29" s="363"/>
      <c r="M29" s="350">
        <v>2012</v>
      </c>
      <c r="N29" s="49">
        <v>100</v>
      </c>
      <c r="O29" s="363"/>
      <c r="P29" s="350">
        <v>2012</v>
      </c>
      <c r="Q29" s="49">
        <v>67</v>
      </c>
      <c r="R29" s="363"/>
      <c r="S29" s="350">
        <v>2012</v>
      </c>
      <c r="T29" s="33">
        <v>100</v>
      </c>
      <c r="U29" s="363"/>
      <c r="V29" s="350">
        <v>2012</v>
      </c>
      <c r="W29" s="418">
        <v>100</v>
      </c>
      <c r="X29" s="363"/>
      <c r="Y29" s="350">
        <v>2012</v>
      </c>
      <c r="Z29" s="363">
        <v>100</v>
      </c>
      <c r="AA29" s="363"/>
      <c r="AB29" s="350">
        <v>2012</v>
      </c>
      <c r="AC29" s="418">
        <v>50</v>
      </c>
      <c r="AD29" s="363"/>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row>
    <row r="30" spans="1:81" s="47" customFormat="1" ht="24.75" customHeight="1">
      <c r="A30" s="350">
        <v>2013</v>
      </c>
      <c r="B30" s="230">
        <f t="shared" si="4"/>
        <v>85.222222222222229</v>
      </c>
      <c r="C30" s="363"/>
      <c r="D30" s="350">
        <v>2013</v>
      </c>
      <c r="E30" s="49">
        <v>50</v>
      </c>
      <c r="F30" s="363"/>
      <c r="G30" s="350">
        <v>2013</v>
      </c>
      <c r="H30" s="49">
        <v>100</v>
      </c>
      <c r="I30" s="363"/>
      <c r="J30" s="350">
        <v>2013</v>
      </c>
      <c r="K30" s="49">
        <v>100</v>
      </c>
      <c r="L30" s="363"/>
      <c r="M30" s="350">
        <v>2013</v>
      </c>
      <c r="N30" s="49">
        <v>100</v>
      </c>
      <c r="O30" s="363"/>
      <c r="P30" s="350">
        <v>2013</v>
      </c>
      <c r="Q30" s="49">
        <v>67</v>
      </c>
      <c r="R30" s="363"/>
      <c r="S30" s="350">
        <v>2013</v>
      </c>
      <c r="T30" s="33">
        <v>100</v>
      </c>
      <c r="U30" s="363"/>
      <c r="V30" s="350">
        <v>2013</v>
      </c>
      <c r="W30" s="418">
        <v>100</v>
      </c>
      <c r="X30" s="363"/>
      <c r="Y30" s="350">
        <v>2013</v>
      </c>
      <c r="Z30" s="363">
        <v>100</v>
      </c>
      <c r="AA30" s="363"/>
      <c r="AB30" s="350">
        <v>2013</v>
      </c>
      <c r="AC30" s="418">
        <v>50</v>
      </c>
      <c r="AD30" s="363"/>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35"/>
      <c r="CC30" s="35"/>
    </row>
    <row r="31" spans="1:81" ht="24.75" customHeight="1">
      <c r="A31" s="350">
        <v>2014</v>
      </c>
      <c r="B31" s="230">
        <f t="shared" ref="B31:B36" si="5">AVERAGE(E31, H31,K31,N31,Q31,T31,W31,Z31,AC31)</f>
        <v>85.222222222222229</v>
      </c>
      <c r="C31" s="39"/>
      <c r="D31" s="350">
        <v>2014</v>
      </c>
      <c r="E31" s="49">
        <v>50</v>
      </c>
      <c r="F31" s="367" t="s">
        <v>3045</v>
      </c>
      <c r="G31" s="350">
        <v>2014</v>
      </c>
      <c r="H31" s="49">
        <v>100</v>
      </c>
      <c r="I31" s="375" t="s">
        <v>3046</v>
      </c>
      <c r="J31" s="350">
        <v>2014</v>
      </c>
      <c r="K31" s="49">
        <v>100</v>
      </c>
      <c r="L31" s="367" t="s">
        <v>3047</v>
      </c>
      <c r="M31" s="350">
        <v>2014</v>
      </c>
      <c r="N31" s="344">
        <v>100</v>
      </c>
      <c r="O31" s="367"/>
      <c r="P31" s="350">
        <v>2014</v>
      </c>
      <c r="Q31" s="49">
        <v>67</v>
      </c>
      <c r="R31" s="367" t="s">
        <v>3048</v>
      </c>
      <c r="S31" s="350">
        <v>2014</v>
      </c>
      <c r="T31" s="33">
        <v>100</v>
      </c>
      <c r="U31" s="369" t="s">
        <v>3049</v>
      </c>
      <c r="V31" s="350">
        <v>2014</v>
      </c>
      <c r="W31" s="344">
        <v>100</v>
      </c>
      <c r="X31" s="367" t="s">
        <v>770</v>
      </c>
      <c r="Y31" s="350">
        <v>2014</v>
      </c>
      <c r="Z31" s="78">
        <v>100</v>
      </c>
      <c r="AA31" s="367" t="s">
        <v>3050</v>
      </c>
      <c r="AB31" s="350">
        <v>2014</v>
      </c>
      <c r="AC31" s="344">
        <v>50</v>
      </c>
      <c r="AD31" s="314"/>
    </row>
    <row r="32" spans="1:81" ht="24.75" customHeight="1">
      <c r="A32" s="350">
        <v>2015</v>
      </c>
      <c r="B32" s="230">
        <f t="shared" si="5"/>
        <v>85.222222222222229</v>
      </c>
      <c r="C32" s="39"/>
      <c r="D32" s="350">
        <v>2015</v>
      </c>
      <c r="E32" s="344">
        <v>50</v>
      </c>
      <c r="F32" s="367"/>
      <c r="G32" s="350">
        <v>2015</v>
      </c>
      <c r="H32" s="49">
        <v>100</v>
      </c>
      <c r="I32" s="367"/>
      <c r="J32" s="350">
        <v>2015</v>
      </c>
      <c r="K32" s="49">
        <v>100</v>
      </c>
      <c r="L32" s="367"/>
      <c r="M32" s="350">
        <v>2015</v>
      </c>
      <c r="N32" s="344">
        <v>100</v>
      </c>
      <c r="O32" s="367"/>
      <c r="P32" s="350">
        <v>2015</v>
      </c>
      <c r="Q32" s="344">
        <v>67</v>
      </c>
      <c r="R32" s="367"/>
      <c r="S32" s="350">
        <v>2015</v>
      </c>
      <c r="T32" s="133">
        <v>100</v>
      </c>
      <c r="U32" s="367"/>
      <c r="V32" s="350">
        <v>2015</v>
      </c>
      <c r="W32" s="344">
        <v>100</v>
      </c>
      <c r="X32" s="367"/>
      <c r="Y32" s="350">
        <v>2015</v>
      </c>
      <c r="Z32" s="49">
        <v>100</v>
      </c>
      <c r="AA32" s="367" t="s">
        <v>4895</v>
      </c>
      <c r="AB32" s="350">
        <v>2015</v>
      </c>
      <c r="AC32" s="344">
        <v>50</v>
      </c>
      <c r="AD32" s="314"/>
    </row>
    <row r="33" spans="1:81" ht="24.75" customHeight="1">
      <c r="A33" s="350">
        <v>2016</v>
      </c>
      <c r="B33" s="230">
        <f t="shared" si="5"/>
        <v>85.222222222222229</v>
      </c>
      <c r="C33" s="39"/>
      <c r="D33" s="350">
        <v>2016</v>
      </c>
      <c r="E33" s="344">
        <v>50</v>
      </c>
      <c r="F33" s="367"/>
      <c r="G33" s="350">
        <v>2016</v>
      </c>
      <c r="H33" s="49">
        <v>100</v>
      </c>
      <c r="I33" s="367"/>
      <c r="J33" s="350">
        <v>2016</v>
      </c>
      <c r="K33" s="49">
        <v>100</v>
      </c>
      <c r="L33" s="367"/>
      <c r="M33" s="350">
        <v>2016</v>
      </c>
      <c r="N33" s="344">
        <v>100</v>
      </c>
      <c r="O33" s="367"/>
      <c r="P33" s="350">
        <v>2016</v>
      </c>
      <c r="Q33" s="344">
        <v>67</v>
      </c>
      <c r="R33" s="367"/>
      <c r="S33" s="350">
        <v>2016</v>
      </c>
      <c r="T33" s="133">
        <v>100</v>
      </c>
      <c r="U33" s="367" t="s">
        <v>769</v>
      </c>
      <c r="V33" s="350">
        <v>2016</v>
      </c>
      <c r="W33" s="344">
        <v>100</v>
      </c>
      <c r="X33" s="367"/>
      <c r="Y33" s="350">
        <v>2016</v>
      </c>
      <c r="Z33" s="49">
        <v>100</v>
      </c>
      <c r="AA33" s="367"/>
      <c r="AB33" s="350">
        <v>2016</v>
      </c>
      <c r="AC33" s="344">
        <v>50</v>
      </c>
      <c r="AD33" s="314"/>
    </row>
    <row r="34" spans="1:81" ht="24.75" customHeight="1">
      <c r="A34" s="350">
        <v>2017</v>
      </c>
      <c r="B34" s="230">
        <f t="shared" si="5"/>
        <v>85.222222222222229</v>
      </c>
      <c r="C34" s="39"/>
      <c r="D34" s="350">
        <v>2017</v>
      </c>
      <c r="E34" s="344">
        <v>50</v>
      </c>
      <c r="F34" s="367"/>
      <c r="G34" s="350">
        <v>2017</v>
      </c>
      <c r="H34" s="49">
        <v>100</v>
      </c>
      <c r="I34" s="367"/>
      <c r="J34" s="350">
        <v>2017</v>
      </c>
      <c r="K34" s="49">
        <v>100</v>
      </c>
      <c r="L34" s="367"/>
      <c r="M34" s="350">
        <v>2017</v>
      </c>
      <c r="N34" s="344">
        <v>100</v>
      </c>
      <c r="O34" s="367"/>
      <c r="P34" s="350">
        <v>2017</v>
      </c>
      <c r="Q34" s="344">
        <v>67</v>
      </c>
      <c r="R34" s="367" t="s">
        <v>756</v>
      </c>
      <c r="S34" s="350">
        <v>2017</v>
      </c>
      <c r="T34" s="133">
        <v>100</v>
      </c>
      <c r="U34" s="367"/>
      <c r="V34" s="350">
        <v>2017</v>
      </c>
      <c r="W34" s="344">
        <v>100</v>
      </c>
      <c r="X34" s="367"/>
      <c r="Y34" s="350">
        <v>2017</v>
      </c>
      <c r="Z34" s="49">
        <v>100</v>
      </c>
      <c r="AA34" s="367"/>
      <c r="AB34" s="350">
        <v>2017</v>
      </c>
      <c r="AC34" s="344">
        <v>50</v>
      </c>
      <c r="AD34" s="314"/>
    </row>
    <row r="35" spans="1:81" ht="24.75" customHeight="1">
      <c r="A35" s="350">
        <v>2018</v>
      </c>
      <c r="B35" s="230">
        <f t="shared" si="5"/>
        <v>85.222222222222229</v>
      </c>
      <c r="C35" s="39"/>
      <c r="D35" s="350">
        <v>2018</v>
      </c>
      <c r="E35" s="344">
        <v>50</v>
      </c>
      <c r="F35" s="367"/>
      <c r="G35" s="350">
        <v>2018</v>
      </c>
      <c r="H35" s="49">
        <v>100</v>
      </c>
      <c r="I35" s="367"/>
      <c r="J35" s="350">
        <v>2018</v>
      </c>
      <c r="K35" s="49">
        <v>100</v>
      </c>
      <c r="L35" s="367" t="s">
        <v>768</v>
      </c>
      <c r="M35" s="350">
        <v>2018</v>
      </c>
      <c r="N35" s="344">
        <v>100</v>
      </c>
      <c r="O35" s="367"/>
      <c r="P35" s="350">
        <v>2018</v>
      </c>
      <c r="Q35" s="344">
        <v>67</v>
      </c>
      <c r="R35" s="367"/>
      <c r="S35" s="350">
        <v>2018</v>
      </c>
      <c r="T35" s="133">
        <v>100</v>
      </c>
      <c r="U35" s="70"/>
      <c r="V35" s="350">
        <v>2018</v>
      </c>
      <c r="W35" s="344">
        <v>100</v>
      </c>
      <c r="X35" s="367"/>
      <c r="Y35" s="350">
        <v>2018</v>
      </c>
      <c r="Z35" s="49">
        <v>100</v>
      </c>
      <c r="AA35" s="367"/>
      <c r="AB35" s="350">
        <v>2018</v>
      </c>
      <c r="AC35" s="344">
        <v>50</v>
      </c>
      <c r="AD35" s="314"/>
    </row>
    <row r="36" spans="1:81" ht="24.75" customHeight="1">
      <c r="A36" s="350">
        <v>2019</v>
      </c>
      <c r="B36" s="230">
        <f t="shared" si="5"/>
        <v>90.777777777777771</v>
      </c>
      <c r="C36" s="39"/>
      <c r="D36" s="350">
        <v>2019</v>
      </c>
      <c r="E36" s="78">
        <v>100</v>
      </c>
      <c r="F36" s="367" t="s">
        <v>767</v>
      </c>
      <c r="G36" s="350">
        <v>2019</v>
      </c>
      <c r="H36" s="49">
        <v>100</v>
      </c>
      <c r="I36" s="375"/>
      <c r="J36" s="350">
        <v>2019</v>
      </c>
      <c r="K36" s="49">
        <v>100</v>
      </c>
      <c r="L36" s="367"/>
      <c r="M36" s="350">
        <v>2019</v>
      </c>
      <c r="N36" s="344">
        <v>100</v>
      </c>
      <c r="O36" s="367"/>
      <c r="P36" s="350">
        <v>2019</v>
      </c>
      <c r="Q36" s="344">
        <v>67</v>
      </c>
      <c r="R36" s="367"/>
      <c r="S36" s="350">
        <v>2019</v>
      </c>
      <c r="T36" s="133">
        <v>100</v>
      </c>
      <c r="U36" s="367"/>
      <c r="V36" s="350">
        <v>2019</v>
      </c>
      <c r="W36" s="344">
        <v>100</v>
      </c>
      <c r="X36" s="367"/>
      <c r="Y36" s="350">
        <v>2019</v>
      </c>
      <c r="Z36" s="49">
        <v>100</v>
      </c>
      <c r="AA36" s="367"/>
      <c r="AB36" s="350">
        <v>2019</v>
      </c>
      <c r="AC36" s="344">
        <v>50</v>
      </c>
      <c r="AD36" s="314" t="s">
        <v>766</v>
      </c>
    </row>
    <row r="37" spans="1:81" ht="24.75" customHeight="1">
      <c r="A37" s="50"/>
      <c r="B37" s="50"/>
      <c r="C37" s="50"/>
      <c r="D37" s="50"/>
      <c r="E37" s="50"/>
      <c r="F37" s="50"/>
      <c r="G37" s="50"/>
      <c r="H37" s="50"/>
      <c r="I37" s="50"/>
      <c r="J37" s="50"/>
      <c r="K37" s="50"/>
      <c r="L37" s="50"/>
      <c r="M37" s="50"/>
      <c r="N37" s="50"/>
    </row>
    <row r="38" spans="1:81" ht="24.75" customHeight="1">
      <c r="A38" s="351"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351" t="s">
        <v>106</v>
      </c>
      <c r="B39" s="596" t="s">
        <v>11</v>
      </c>
      <c r="C39" s="596"/>
      <c r="D39" s="351" t="s">
        <v>106</v>
      </c>
      <c r="E39" s="597" t="s">
        <v>12</v>
      </c>
      <c r="F39" s="597"/>
      <c r="G39" s="351" t="s">
        <v>106</v>
      </c>
      <c r="H39" s="597" t="s">
        <v>13</v>
      </c>
      <c r="I39" s="597"/>
      <c r="J39" s="351" t="s">
        <v>106</v>
      </c>
      <c r="K39" s="597" t="s">
        <v>14</v>
      </c>
      <c r="L39" s="597"/>
      <c r="M39" s="351" t="s">
        <v>106</v>
      </c>
      <c r="N39" s="597"/>
      <c r="O39" s="597"/>
      <c r="P39" s="351" t="s">
        <v>106</v>
      </c>
      <c r="Q39" s="597"/>
      <c r="R39" s="597"/>
      <c r="S39" s="351" t="s">
        <v>106</v>
      </c>
      <c r="T39" s="596" t="s">
        <v>17</v>
      </c>
      <c r="U39" s="596"/>
      <c r="V39" s="351"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351" t="s">
        <v>105</v>
      </c>
      <c r="B40" s="591"/>
      <c r="C40" s="592"/>
      <c r="D40" s="351" t="s">
        <v>105</v>
      </c>
      <c r="E40" s="593"/>
      <c r="F40" s="594"/>
      <c r="G40" s="351" t="s">
        <v>105</v>
      </c>
      <c r="H40" s="600"/>
      <c r="I40" s="600"/>
      <c r="J40" s="351" t="s">
        <v>105</v>
      </c>
      <c r="K40" s="600"/>
      <c r="L40" s="600"/>
      <c r="M40" s="351" t="s">
        <v>105</v>
      </c>
      <c r="N40" s="600" t="s">
        <v>15</v>
      </c>
      <c r="O40" s="600"/>
      <c r="P40" s="351" t="s">
        <v>105</v>
      </c>
      <c r="Q40" s="600" t="s">
        <v>16</v>
      </c>
      <c r="R40" s="600"/>
      <c r="S40" s="351" t="s">
        <v>105</v>
      </c>
      <c r="T40" s="597"/>
      <c r="U40" s="597"/>
      <c r="V40" s="351"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350" t="s">
        <v>92</v>
      </c>
      <c r="B41" s="595" t="s">
        <v>254</v>
      </c>
      <c r="C41" s="595"/>
      <c r="D41" s="350" t="s">
        <v>92</v>
      </c>
      <c r="E41" s="595" t="s">
        <v>253</v>
      </c>
      <c r="F41" s="595"/>
      <c r="G41" s="350" t="s">
        <v>92</v>
      </c>
      <c r="H41" s="595" t="s">
        <v>252</v>
      </c>
      <c r="I41" s="595"/>
      <c r="J41" s="350" t="s">
        <v>92</v>
      </c>
      <c r="K41" s="595" t="s">
        <v>1555</v>
      </c>
      <c r="L41" s="595"/>
      <c r="M41" s="350" t="s">
        <v>92</v>
      </c>
      <c r="N41" s="595" t="s">
        <v>1556</v>
      </c>
      <c r="O41" s="595"/>
      <c r="P41" s="350" t="s">
        <v>92</v>
      </c>
      <c r="Q41" s="595" t="s">
        <v>1557</v>
      </c>
      <c r="R41" s="595"/>
      <c r="S41" s="350" t="s">
        <v>92</v>
      </c>
      <c r="T41" s="595" t="s">
        <v>1558</v>
      </c>
      <c r="U41" s="595"/>
      <c r="V41" s="350"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350" t="s">
        <v>81</v>
      </c>
      <c r="B42" s="595" t="s">
        <v>90</v>
      </c>
      <c r="C42" s="595"/>
      <c r="D42" s="350" t="s">
        <v>81</v>
      </c>
      <c r="E42" s="580" t="s">
        <v>4329</v>
      </c>
      <c r="F42" s="580"/>
      <c r="G42" s="350" t="s">
        <v>81</v>
      </c>
      <c r="H42" s="580" t="s">
        <v>242</v>
      </c>
      <c r="I42" s="580"/>
      <c r="J42" s="350" t="s">
        <v>81</v>
      </c>
      <c r="K42" s="580"/>
      <c r="L42" s="580"/>
      <c r="M42" s="350" t="s">
        <v>81</v>
      </c>
      <c r="N42" s="580" t="s">
        <v>1559</v>
      </c>
      <c r="O42" s="580"/>
      <c r="P42" s="350" t="s">
        <v>81</v>
      </c>
      <c r="Q42" s="580" t="s">
        <v>1560</v>
      </c>
      <c r="R42" s="580"/>
      <c r="S42" s="350" t="s">
        <v>81</v>
      </c>
      <c r="T42" s="580"/>
      <c r="U42" s="580"/>
      <c r="V42" s="350" t="s">
        <v>81</v>
      </c>
      <c r="W42" s="580" t="s">
        <v>1613</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350" t="s">
        <v>78</v>
      </c>
      <c r="B43" s="580" t="s">
        <v>79</v>
      </c>
      <c r="C43" s="580"/>
      <c r="D43" s="350" t="s">
        <v>78</v>
      </c>
      <c r="E43" s="580" t="s">
        <v>4330</v>
      </c>
      <c r="F43" s="580"/>
      <c r="G43" s="350" t="s">
        <v>78</v>
      </c>
      <c r="H43" s="580" t="s">
        <v>4331</v>
      </c>
      <c r="I43" s="580"/>
      <c r="J43" s="350" t="s">
        <v>78</v>
      </c>
      <c r="K43" s="579" t="s">
        <v>4875</v>
      </c>
      <c r="L43" s="580"/>
      <c r="M43" s="350" t="s">
        <v>78</v>
      </c>
      <c r="N43" s="580" t="s">
        <v>4332</v>
      </c>
      <c r="O43" s="580"/>
      <c r="P43" s="350" t="s">
        <v>78</v>
      </c>
      <c r="Q43" s="580" t="s">
        <v>4333</v>
      </c>
      <c r="R43" s="580"/>
      <c r="S43" s="350" t="s">
        <v>78</v>
      </c>
      <c r="T43" s="580" t="s">
        <v>4876</v>
      </c>
      <c r="U43" s="580"/>
      <c r="V43" s="350" t="s">
        <v>78</v>
      </c>
      <c r="W43" s="580" t="s">
        <v>4334</v>
      </c>
      <c r="X43" s="580"/>
      <c r="Y43" s="350" t="s">
        <v>78</v>
      </c>
      <c r="Z43" s="580" t="s">
        <v>4335</v>
      </c>
      <c r="AA43" s="580"/>
      <c r="AB43" s="350" t="s">
        <v>78</v>
      </c>
      <c r="AC43" s="580" t="s">
        <v>4410</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350" t="s">
        <v>0</v>
      </c>
      <c r="B44" s="350" t="s">
        <v>77</v>
      </c>
      <c r="C44" s="350" t="s">
        <v>76</v>
      </c>
      <c r="D44" s="350" t="s">
        <v>75</v>
      </c>
      <c r="E44" s="350" t="s">
        <v>74</v>
      </c>
      <c r="F44" s="348"/>
      <c r="G44" s="350" t="s">
        <v>0</v>
      </c>
      <c r="H44" s="350" t="s">
        <v>77</v>
      </c>
      <c r="I44" s="350" t="s">
        <v>229</v>
      </c>
      <c r="J44" s="350" t="s">
        <v>0</v>
      </c>
      <c r="K44" s="350" t="s">
        <v>77</v>
      </c>
      <c r="L44" s="350" t="s">
        <v>229</v>
      </c>
      <c r="M44" s="350" t="s">
        <v>0</v>
      </c>
      <c r="N44" s="350" t="s">
        <v>77</v>
      </c>
      <c r="O44" s="350" t="s">
        <v>229</v>
      </c>
      <c r="P44" s="350" t="s">
        <v>0</v>
      </c>
      <c r="Q44" s="350" t="s">
        <v>77</v>
      </c>
      <c r="R44" s="350" t="s">
        <v>229</v>
      </c>
      <c r="S44" s="350" t="s">
        <v>75</v>
      </c>
      <c r="T44" s="350" t="s">
        <v>74</v>
      </c>
      <c r="U44" s="350" t="s">
        <v>230</v>
      </c>
      <c r="V44" s="350" t="s">
        <v>75</v>
      </c>
      <c r="W44" s="350" t="s">
        <v>74</v>
      </c>
      <c r="X44" s="350"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61.111111111111114</v>
      </c>
      <c r="C45" s="363"/>
      <c r="D45" s="350">
        <v>2007</v>
      </c>
      <c r="E45" s="418">
        <v>100</v>
      </c>
      <c r="F45" s="363"/>
      <c r="G45" s="350">
        <v>2007</v>
      </c>
      <c r="H45" s="49">
        <v>0</v>
      </c>
      <c r="I45" s="363"/>
      <c r="J45" s="350">
        <v>2007</v>
      </c>
      <c r="K45" s="418">
        <v>100</v>
      </c>
      <c r="L45" s="363"/>
      <c r="M45" s="350">
        <v>2007</v>
      </c>
      <c r="N45" s="418">
        <v>100</v>
      </c>
      <c r="O45" s="363"/>
      <c r="P45" s="350">
        <v>2007</v>
      </c>
      <c r="Q45" s="418">
        <v>100</v>
      </c>
      <c r="R45" s="363"/>
      <c r="S45" s="350">
        <v>2007</v>
      </c>
      <c r="T45" s="418">
        <v>100</v>
      </c>
      <c r="U45" s="363"/>
      <c r="V45" s="350">
        <v>2007</v>
      </c>
      <c r="W45" s="418">
        <v>100</v>
      </c>
      <c r="X45" s="363"/>
      <c r="Y45" s="350">
        <v>2007</v>
      </c>
      <c r="Z45" s="418">
        <v>100</v>
      </c>
      <c r="AA45" s="363"/>
      <c r="AB45" s="350">
        <v>2007</v>
      </c>
      <c r="AC45" s="418">
        <v>100</v>
      </c>
      <c r="AD45" s="363"/>
      <c r="AE45" s="350">
        <v>2007</v>
      </c>
      <c r="AF45" s="372">
        <f t="shared" ref="AF45:AF51" si="7">0.67*AI45+0.33*AL45</f>
        <v>100</v>
      </c>
      <c r="AG45" s="363"/>
      <c r="AH45" s="350">
        <v>2007</v>
      </c>
      <c r="AI45" s="78">
        <v>100</v>
      </c>
      <c r="AJ45" s="363"/>
      <c r="AK45" s="350">
        <v>2007</v>
      </c>
      <c r="AL45" s="78">
        <v>100</v>
      </c>
      <c r="AM45" s="363"/>
      <c r="AN45" s="350">
        <v>2007</v>
      </c>
      <c r="AO45" s="78">
        <v>100</v>
      </c>
      <c r="AP45" s="363"/>
      <c r="AQ45" s="350">
        <v>2007</v>
      </c>
      <c r="AR45" s="418">
        <v>0</v>
      </c>
      <c r="AS45" s="363" t="s">
        <v>4963</v>
      </c>
      <c r="AT45" s="350">
        <v>2007</v>
      </c>
      <c r="AU45" s="418">
        <v>50</v>
      </c>
      <c r="AV45" s="363"/>
      <c r="AW45" s="350">
        <v>2007</v>
      </c>
      <c r="AX45" s="78">
        <v>0</v>
      </c>
      <c r="AY45" s="363"/>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row>
    <row r="46" spans="1:81" s="47" customFormat="1" ht="24.75" customHeight="1">
      <c r="A46" s="350">
        <v>2008</v>
      </c>
      <c r="B46" s="230">
        <f t="shared" si="6"/>
        <v>61.111111111111114</v>
      </c>
      <c r="C46" s="363"/>
      <c r="D46" s="350">
        <v>2008</v>
      </c>
      <c r="E46" s="418">
        <v>100</v>
      </c>
      <c r="F46" s="363"/>
      <c r="G46" s="350">
        <v>2008</v>
      </c>
      <c r="H46" s="49">
        <v>0</v>
      </c>
      <c r="I46" s="363"/>
      <c r="J46" s="350">
        <v>2008</v>
      </c>
      <c r="K46" s="418">
        <v>100</v>
      </c>
      <c r="L46" s="363"/>
      <c r="M46" s="350">
        <v>2008</v>
      </c>
      <c r="N46" s="418">
        <v>100</v>
      </c>
      <c r="O46" s="363"/>
      <c r="P46" s="350">
        <v>2008</v>
      </c>
      <c r="Q46" s="418">
        <v>100</v>
      </c>
      <c r="R46" s="363"/>
      <c r="S46" s="350">
        <v>2008</v>
      </c>
      <c r="T46" s="418">
        <v>100</v>
      </c>
      <c r="U46" s="363"/>
      <c r="V46" s="350">
        <v>2008</v>
      </c>
      <c r="W46" s="418">
        <v>100</v>
      </c>
      <c r="X46" s="363"/>
      <c r="Y46" s="350">
        <v>2008</v>
      </c>
      <c r="Z46" s="418">
        <v>100</v>
      </c>
      <c r="AA46" s="363"/>
      <c r="AB46" s="350">
        <v>2008</v>
      </c>
      <c r="AC46" s="418">
        <v>100</v>
      </c>
      <c r="AD46" s="363"/>
      <c r="AE46" s="350">
        <v>2008</v>
      </c>
      <c r="AF46" s="372">
        <f t="shared" si="7"/>
        <v>100</v>
      </c>
      <c r="AG46" s="363"/>
      <c r="AH46" s="350">
        <v>2008</v>
      </c>
      <c r="AI46" s="78">
        <v>100</v>
      </c>
      <c r="AJ46" s="363"/>
      <c r="AK46" s="350">
        <v>2008</v>
      </c>
      <c r="AL46" s="78">
        <v>100</v>
      </c>
      <c r="AM46" s="363"/>
      <c r="AN46" s="350">
        <v>2008</v>
      </c>
      <c r="AO46" s="78">
        <v>100</v>
      </c>
      <c r="AP46" s="363"/>
      <c r="AQ46" s="350">
        <v>2008</v>
      </c>
      <c r="AR46" s="418">
        <v>0</v>
      </c>
      <c r="AS46" s="363"/>
      <c r="AT46" s="350">
        <v>2008</v>
      </c>
      <c r="AU46" s="418">
        <v>50</v>
      </c>
      <c r="AV46" s="363"/>
      <c r="AW46" s="350">
        <v>2008</v>
      </c>
      <c r="AX46" s="78">
        <v>0</v>
      </c>
      <c r="AY46" s="363"/>
      <c r="AZ46" s="35"/>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row>
    <row r="47" spans="1:81" s="47" customFormat="1" ht="24.75" customHeight="1">
      <c r="A47" s="350">
        <v>2009</v>
      </c>
      <c r="B47" s="230">
        <f t="shared" si="6"/>
        <v>61.111111111111114</v>
      </c>
      <c r="C47" s="363"/>
      <c r="D47" s="350">
        <v>2009</v>
      </c>
      <c r="E47" s="418">
        <v>100</v>
      </c>
      <c r="F47" s="363"/>
      <c r="G47" s="350">
        <v>2009</v>
      </c>
      <c r="H47" s="49">
        <v>0</v>
      </c>
      <c r="I47" s="363"/>
      <c r="J47" s="350">
        <v>2009</v>
      </c>
      <c r="K47" s="418">
        <v>100</v>
      </c>
      <c r="L47" s="363"/>
      <c r="M47" s="350">
        <v>2009</v>
      </c>
      <c r="N47" s="418">
        <v>100</v>
      </c>
      <c r="O47" s="363"/>
      <c r="P47" s="350">
        <v>2009</v>
      </c>
      <c r="Q47" s="418">
        <v>100</v>
      </c>
      <c r="R47" s="363"/>
      <c r="S47" s="350">
        <v>2009</v>
      </c>
      <c r="T47" s="418">
        <v>100</v>
      </c>
      <c r="U47" s="363"/>
      <c r="V47" s="350">
        <v>2009</v>
      </c>
      <c r="W47" s="418">
        <v>100</v>
      </c>
      <c r="X47" s="363"/>
      <c r="Y47" s="350">
        <v>2009</v>
      </c>
      <c r="Z47" s="418">
        <v>100</v>
      </c>
      <c r="AA47" s="363"/>
      <c r="AB47" s="350">
        <v>2009</v>
      </c>
      <c r="AC47" s="418">
        <v>100</v>
      </c>
      <c r="AD47" s="363"/>
      <c r="AE47" s="350">
        <v>2009</v>
      </c>
      <c r="AF47" s="372">
        <f t="shared" si="7"/>
        <v>100</v>
      </c>
      <c r="AG47" s="363"/>
      <c r="AH47" s="350">
        <v>2009</v>
      </c>
      <c r="AI47" s="78">
        <v>100</v>
      </c>
      <c r="AJ47" s="363"/>
      <c r="AK47" s="350">
        <v>2009</v>
      </c>
      <c r="AL47" s="78">
        <v>100</v>
      </c>
      <c r="AM47" s="363"/>
      <c r="AN47" s="350">
        <v>2009</v>
      </c>
      <c r="AO47" s="78">
        <v>100</v>
      </c>
      <c r="AP47" s="363"/>
      <c r="AQ47" s="350">
        <v>2009</v>
      </c>
      <c r="AR47" s="418">
        <v>0</v>
      </c>
      <c r="AS47" s="363"/>
      <c r="AT47" s="350">
        <v>2009</v>
      </c>
      <c r="AU47" s="418">
        <v>50</v>
      </c>
      <c r="AV47" s="363"/>
      <c r="AW47" s="350">
        <v>2009</v>
      </c>
      <c r="AX47" s="78">
        <v>0</v>
      </c>
      <c r="AY47" s="363"/>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row>
    <row r="48" spans="1:81" s="47" customFormat="1" ht="24.75" customHeight="1">
      <c r="A48" s="350">
        <v>2010</v>
      </c>
      <c r="B48" s="230">
        <f t="shared" si="6"/>
        <v>61.111111111111114</v>
      </c>
      <c r="C48" s="363"/>
      <c r="D48" s="350">
        <v>2010</v>
      </c>
      <c r="E48" s="418">
        <v>100</v>
      </c>
      <c r="F48" s="363"/>
      <c r="G48" s="350">
        <v>2010</v>
      </c>
      <c r="H48" s="49">
        <v>0</v>
      </c>
      <c r="I48" s="363" t="s">
        <v>4959</v>
      </c>
      <c r="J48" s="350">
        <v>2010</v>
      </c>
      <c r="K48" s="418">
        <v>100</v>
      </c>
      <c r="L48" s="363"/>
      <c r="M48" s="350">
        <v>2010</v>
      </c>
      <c r="N48" s="418">
        <v>100</v>
      </c>
      <c r="O48" s="363"/>
      <c r="P48" s="350">
        <v>2010</v>
      </c>
      <c r="Q48" s="418">
        <v>100</v>
      </c>
      <c r="R48" s="363"/>
      <c r="S48" s="350">
        <v>2010</v>
      </c>
      <c r="T48" s="418">
        <v>100</v>
      </c>
      <c r="U48" s="363"/>
      <c r="V48" s="350">
        <v>2010</v>
      </c>
      <c r="W48" s="418">
        <v>100</v>
      </c>
      <c r="X48" s="363"/>
      <c r="Y48" s="350">
        <v>2010</v>
      </c>
      <c r="Z48" s="418">
        <v>100</v>
      </c>
      <c r="AA48" s="363"/>
      <c r="AB48" s="350">
        <v>2010</v>
      </c>
      <c r="AC48" s="418">
        <v>100</v>
      </c>
      <c r="AD48" s="363"/>
      <c r="AE48" s="350">
        <v>2010</v>
      </c>
      <c r="AF48" s="372">
        <f t="shared" si="7"/>
        <v>100</v>
      </c>
      <c r="AG48" s="363"/>
      <c r="AH48" s="350">
        <v>2010</v>
      </c>
      <c r="AI48" s="78">
        <v>100</v>
      </c>
      <c r="AJ48" s="363"/>
      <c r="AK48" s="350">
        <v>2010</v>
      </c>
      <c r="AL48" s="78">
        <v>100</v>
      </c>
      <c r="AM48" s="363"/>
      <c r="AN48" s="350">
        <v>2010</v>
      </c>
      <c r="AO48" s="78">
        <v>100</v>
      </c>
      <c r="AP48" s="363"/>
      <c r="AQ48" s="350">
        <v>2010</v>
      </c>
      <c r="AR48" s="418">
        <v>0</v>
      </c>
      <c r="AS48" s="363" t="s">
        <v>4962</v>
      </c>
      <c r="AT48" s="350">
        <v>2010</v>
      </c>
      <c r="AU48" s="418">
        <v>50</v>
      </c>
      <c r="AV48" s="363"/>
      <c r="AW48" s="350">
        <v>2010</v>
      </c>
      <c r="AX48" s="78">
        <v>0</v>
      </c>
      <c r="AY48" s="363"/>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row>
    <row r="49" spans="1:81" s="47" customFormat="1" ht="24.75" customHeight="1">
      <c r="A49" s="350">
        <v>2011</v>
      </c>
      <c r="B49" s="230">
        <f t="shared" si="6"/>
        <v>61.111111111111114</v>
      </c>
      <c r="C49" s="363"/>
      <c r="D49" s="350">
        <v>2011</v>
      </c>
      <c r="E49" s="418">
        <v>100</v>
      </c>
      <c r="F49" s="363"/>
      <c r="G49" s="350">
        <v>2011</v>
      </c>
      <c r="H49" s="49">
        <v>0</v>
      </c>
      <c r="I49" s="363"/>
      <c r="J49" s="350">
        <v>2011</v>
      </c>
      <c r="K49" s="418">
        <v>100</v>
      </c>
      <c r="L49" s="363"/>
      <c r="M49" s="350">
        <v>2011</v>
      </c>
      <c r="N49" s="418">
        <v>100</v>
      </c>
      <c r="O49" s="363"/>
      <c r="P49" s="350">
        <v>2011</v>
      </c>
      <c r="Q49" s="418">
        <v>100</v>
      </c>
      <c r="R49" s="363"/>
      <c r="S49" s="350">
        <v>2011</v>
      </c>
      <c r="T49" s="418">
        <v>100</v>
      </c>
      <c r="U49" s="363"/>
      <c r="V49" s="350">
        <v>2011</v>
      </c>
      <c r="W49" s="418">
        <v>100</v>
      </c>
      <c r="X49" s="363"/>
      <c r="Y49" s="350">
        <v>2011</v>
      </c>
      <c r="Z49" s="418">
        <v>100</v>
      </c>
      <c r="AA49" s="363"/>
      <c r="AB49" s="350">
        <v>2011</v>
      </c>
      <c r="AC49" s="418">
        <v>100</v>
      </c>
      <c r="AD49" s="363"/>
      <c r="AE49" s="350">
        <v>2011</v>
      </c>
      <c r="AF49" s="372">
        <f t="shared" si="7"/>
        <v>100</v>
      </c>
      <c r="AG49" s="363"/>
      <c r="AH49" s="350">
        <v>2011</v>
      </c>
      <c r="AI49" s="78">
        <v>100</v>
      </c>
      <c r="AJ49" s="363" t="s">
        <v>4960</v>
      </c>
      <c r="AK49" s="350">
        <v>2011</v>
      </c>
      <c r="AL49" s="78">
        <v>100</v>
      </c>
      <c r="AM49" s="363"/>
      <c r="AN49" s="350">
        <v>2011</v>
      </c>
      <c r="AO49" s="78">
        <v>100</v>
      </c>
      <c r="AP49" s="363"/>
      <c r="AQ49" s="350">
        <v>2011</v>
      </c>
      <c r="AR49" s="418">
        <v>0</v>
      </c>
      <c r="AS49" s="363" t="s">
        <v>4961</v>
      </c>
      <c r="AT49" s="350">
        <v>2011</v>
      </c>
      <c r="AU49" s="418">
        <v>50</v>
      </c>
      <c r="AV49" s="363"/>
      <c r="AW49" s="350">
        <v>2011</v>
      </c>
      <c r="AX49" s="78">
        <v>0</v>
      </c>
      <c r="AY49" s="363"/>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row>
    <row r="50" spans="1:81" s="47" customFormat="1" ht="24.75" customHeight="1">
      <c r="A50" s="350">
        <v>2012</v>
      </c>
      <c r="B50" s="230">
        <f t="shared" si="6"/>
        <v>61.111111111111114</v>
      </c>
      <c r="C50" s="363"/>
      <c r="D50" s="350">
        <v>2012</v>
      </c>
      <c r="E50" s="418">
        <v>100</v>
      </c>
      <c r="F50" s="363"/>
      <c r="G50" s="350">
        <v>2012</v>
      </c>
      <c r="H50" s="49">
        <v>0</v>
      </c>
      <c r="I50" s="363"/>
      <c r="J50" s="350">
        <v>2012</v>
      </c>
      <c r="K50" s="418">
        <v>100</v>
      </c>
      <c r="L50" s="363"/>
      <c r="M50" s="350">
        <v>2012</v>
      </c>
      <c r="N50" s="418">
        <v>100</v>
      </c>
      <c r="O50" s="363"/>
      <c r="P50" s="350">
        <v>2012</v>
      </c>
      <c r="Q50" s="418">
        <v>100</v>
      </c>
      <c r="R50" s="363"/>
      <c r="S50" s="350">
        <v>2012</v>
      </c>
      <c r="T50" s="418">
        <v>100</v>
      </c>
      <c r="U50" s="363"/>
      <c r="V50" s="350">
        <v>2012</v>
      </c>
      <c r="W50" s="418">
        <v>100</v>
      </c>
      <c r="X50" s="363"/>
      <c r="Y50" s="350">
        <v>2012</v>
      </c>
      <c r="Z50" s="418">
        <v>100</v>
      </c>
      <c r="AA50" s="363"/>
      <c r="AB50" s="350">
        <v>2012</v>
      </c>
      <c r="AC50" s="418">
        <v>100</v>
      </c>
      <c r="AD50" s="363"/>
      <c r="AE50" s="350">
        <v>2012</v>
      </c>
      <c r="AF50" s="372">
        <f t="shared" si="7"/>
        <v>100</v>
      </c>
      <c r="AG50" s="363"/>
      <c r="AH50" s="350">
        <v>2012</v>
      </c>
      <c r="AI50" s="78">
        <v>100</v>
      </c>
      <c r="AJ50" s="363"/>
      <c r="AK50" s="350">
        <v>2012</v>
      </c>
      <c r="AL50" s="78">
        <v>100</v>
      </c>
      <c r="AM50" s="363"/>
      <c r="AN50" s="350">
        <v>2012</v>
      </c>
      <c r="AO50" s="78">
        <v>100</v>
      </c>
      <c r="AP50" s="363"/>
      <c r="AQ50" s="350">
        <v>2012</v>
      </c>
      <c r="AR50" s="418">
        <v>0</v>
      </c>
      <c r="AS50" s="363"/>
      <c r="AT50" s="350">
        <v>2012</v>
      </c>
      <c r="AU50" s="418">
        <v>50</v>
      </c>
      <c r="AV50" s="363"/>
      <c r="AW50" s="350">
        <v>2012</v>
      </c>
      <c r="AX50" s="78">
        <v>0</v>
      </c>
      <c r="AY50" s="363"/>
      <c r="AZ50" s="35"/>
      <c r="BA50" s="35"/>
      <c r="BB50" s="35"/>
      <c r="BC50" s="35"/>
      <c r="BD50" s="35"/>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row>
    <row r="51" spans="1:81" s="47" customFormat="1" ht="24.75" customHeight="1">
      <c r="A51" s="350">
        <v>2013</v>
      </c>
      <c r="B51" s="230">
        <f t="shared" si="6"/>
        <v>61.111111111111114</v>
      </c>
      <c r="C51" s="363"/>
      <c r="D51" s="350">
        <v>2013</v>
      </c>
      <c r="E51" s="418">
        <v>100</v>
      </c>
      <c r="F51" s="363"/>
      <c r="G51" s="350">
        <v>2013</v>
      </c>
      <c r="H51" s="49">
        <v>0</v>
      </c>
      <c r="I51" s="363"/>
      <c r="J51" s="350">
        <v>2013</v>
      </c>
      <c r="K51" s="418">
        <v>100</v>
      </c>
      <c r="L51" s="363"/>
      <c r="M51" s="350">
        <v>2013</v>
      </c>
      <c r="N51" s="418">
        <v>100</v>
      </c>
      <c r="O51" s="363"/>
      <c r="P51" s="350">
        <v>2013</v>
      </c>
      <c r="Q51" s="418">
        <v>100</v>
      </c>
      <c r="R51" s="363"/>
      <c r="S51" s="350">
        <v>2013</v>
      </c>
      <c r="T51" s="418">
        <v>100</v>
      </c>
      <c r="U51" s="363"/>
      <c r="V51" s="350">
        <v>2013</v>
      </c>
      <c r="W51" s="418">
        <v>100</v>
      </c>
      <c r="X51" s="363"/>
      <c r="Y51" s="350">
        <v>2013</v>
      </c>
      <c r="Z51" s="418">
        <v>100</v>
      </c>
      <c r="AA51" s="363"/>
      <c r="AB51" s="350">
        <v>2013</v>
      </c>
      <c r="AC51" s="418">
        <v>100</v>
      </c>
      <c r="AD51" s="363"/>
      <c r="AE51" s="350">
        <v>2013</v>
      </c>
      <c r="AF51" s="372">
        <f t="shared" si="7"/>
        <v>100</v>
      </c>
      <c r="AG51" s="363"/>
      <c r="AH51" s="350">
        <v>2013</v>
      </c>
      <c r="AI51" s="78">
        <v>100</v>
      </c>
      <c r="AJ51" s="363"/>
      <c r="AK51" s="350">
        <v>2013</v>
      </c>
      <c r="AL51" s="78">
        <v>100</v>
      </c>
      <c r="AM51" s="363"/>
      <c r="AN51" s="350">
        <v>2013</v>
      </c>
      <c r="AO51" s="78">
        <v>100</v>
      </c>
      <c r="AP51" s="363"/>
      <c r="AQ51" s="350">
        <v>2013</v>
      </c>
      <c r="AR51" s="418">
        <v>0</v>
      </c>
      <c r="AS51" s="363"/>
      <c r="AT51" s="350">
        <v>2013</v>
      </c>
      <c r="AU51" s="418">
        <v>50</v>
      </c>
      <c r="AV51" s="363"/>
      <c r="AW51" s="350">
        <v>2013</v>
      </c>
      <c r="AX51" s="78">
        <v>0</v>
      </c>
      <c r="AY51" s="363"/>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row>
    <row r="52" spans="1:81" ht="24.75" customHeight="1">
      <c r="A52" s="350">
        <v>2014</v>
      </c>
      <c r="B52" s="230">
        <f t="shared" ref="B52:B57" si="8">AVERAGE(E52,H52,K52,T52,AF52,AO52,AU52,AX52,AR52)</f>
        <v>61.111111111111114</v>
      </c>
      <c r="C52" s="39"/>
      <c r="D52" s="350">
        <v>2014</v>
      </c>
      <c r="E52" s="344">
        <v>100</v>
      </c>
      <c r="F52" s="367" t="s">
        <v>765</v>
      </c>
      <c r="G52" s="350">
        <v>2014</v>
      </c>
      <c r="H52" s="49">
        <v>0</v>
      </c>
      <c r="I52" s="367" t="s">
        <v>3051</v>
      </c>
      <c r="J52" s="350">
        <v>2014</v>
      </c>
      <c r="K52" s="344">
        <v>100</v>
      </c>
      <c r="L52" s="367"/>
      <c r="M52" s="350">
        <v>2014</v>
      </c>
      <c r="N52" s="344">
        <v>100</v>
      </c>
      <c r="O52" s="367"/>
      <c r="P52" s="350">
        <v>2014</v>
      </c>
      <c r="Q52" s="344">
        <v>100</v>
      </c>
      <c r="R52" s="367"/>
      <c r="S52" s="350">
        <v>2014</v>
      </c>
      <c r="T52" s="373">
        <v>100</v>
      </c>
      <c r="U52" s="367"/>
      <c r="V52" s="350">
        <v>2014</v>
      </c>
      <c r="W52" s="373">
        <v>100</v>
      </c>
      <c r="X52" s="367"/>
      <c r="Y52" s="350">
        <v>2014</v>
      </c>
      <c r="Z52" s="373">
        <v>100</v>
      </c>
      <c r="AA52" s="367"/>
      <c r="AB52" s="350">
        <v>2014</v>
      </c>
      <c r="AC52" s="373">
        <v>100</v>
      </c>
      <c r="AD52" s="367"/>
      <c r="AE52" s="350">
        <v>2014</v>
      </c>
      <c r="AF52" s="372">
        <f t="shared" ref="AF52:AF57" si="9">0.67*AI52+0.33*AL52</f>
        <v>100</v>
      </c>
      <c r="AG52" s="367"/>
      <c r="AH52" s="350">
        <v>2014</v>
      </c>
      <c r="AI52" s="78">
        <v>100</v>
      </c>
      <c r="AJ52" s="369" t="s">
        <v>3052</v>
      </c>
      <c r="AK52" s="350">
        <v>2014</v>
      </c>
      <c r="AL52" s="344">
        <v>100</v>
      </c>
      <c r="AM52" s="367"/>
      <c r="AN52" s="350">
        <v>2014</v>
      </c>
      <c r="AO52" s="344">
        <v>100</v>
      </c>
      <c r="AP52" s="367"/>
      <c r="AQ52" s="350">
        <v>2014</v>
      </c>
      <c r="AR52" s="344">
        <v>0</v>
      </c>
      <c r="AS52" s="367" t="s">
        <v>3053</v>
      </c>
      <c r="AT52" s="350">
        <v>2014</v>
      </c>
      <c r="AU52" s="344">
        <v>50</v>
      </c>
      <c r="AV52" s="367" t="s">
        <v>764</v>
      </c>
      <c r="AW52" s="350">
        <v>2014</v>
      </c>
      <c r="AX52" s="78">
        <v>0</v>
      </c>
      <c r="AY52" s="374" t="s">
        <v>3054</v>
      </c>
    </row>
    <row r="53" spans="1:81" ht="24.75" customHeight="1">
      <c r="A53" s="350">
        <v>2015</v>
      </c>
      <c r="B53" s="230">
        <f t="shared" si="8"/>
        <v>66.666666666666671</v>
      </c>
      <c r="C53" s="80"/>
      <c r="D53" s="350">
        <v>2015</v>
      </c>
      <c r="E53" s="344">
        <v>100</v>
      </c>
      <c r="F53" s="367"/>
      <c r="G53" s="350">
        <v>2015</v>
      </c>
      <c r="H53" s="49">
        <v>0</v>
      </c>
      <c r="I53" s="367"/>
      <c r="J53" s="350">
        <v>2015</v>
      </c>
      <c r="K53" s="344">
        <v>100</v>
      </c>
      <c r="L53" s="367"/>
      <c r="M53" s="350">
        <v>2015</v>
      </c>
      <c r="N53" s="344">
        <v>100</v>
      </c>
      <c r="O53" s="367"/>
      <c r="P53" s="350">
        <v>2015</v>
      </c>
      <c r="Q53" s="344">
        <v>100</v>
      </c>
      <c r="R53" s="367"/>
      <c r="S53" s="350">
        <v>2015</v>
      </c>
      <c r="T53" s="373">
        <v>100</v>
      </c>
      <c r="U53" s="367"/>
      <c r="V53" s="350">
        <v>2015</v>
      </c>
      <c r="W53" s="373">
        <v>100</v>
      </c>
      <c r="X53" s="367"/>
      <c r="Y53" s="350">
        <v>2015</v>
      </c>
      <c r="Z53" s="373">
        <v>100</v>
      </c>
      <c r="AA53" s="367"/>
      <c r="AB53" s="350">
        <v>2015</v>
      </c>
      <c r="AC53" s="373">
        <v>100</v>
      </c>
      <c r="AD53" s="367"/>
      <c r="AE53" s="350">
        <v>2015</v>
      </c>
      <c r="AF53" s="372">
        <f t="shared" si="9"/>
        <v>100</v>
      </c>
      <c r="AG53" s="367"/>
      <c r="AH53" s="350">
        <v>2015</v>
      </c>
      <c r="AI53" s="49">
        <v>100</v>
      </c>
      <c r="AJ53" s="367"/>
      <c r="AK53" s="350">
        <v>2015</v>
      </c>
      <c r="AL53" s="344">
        <v>100</v>
      </c>
      <c r="AM53" s="367"/>
      <c r="AN53" s="350">
        <v>2015</v>
      </c>
      <c r="AO53" s="344">
        <v>100</v>
      </c>
      <c r="AP53" s="367"/>
      <c r="AQ53" s="350">
        <v>2015</v>
      </c>
      <c r="AR53" s="344">
        <v>0</v>
      </c>
      <c r="AS53" s="367"/>
      <c r="AT53" s="350">
        <v>2015</v>
      </c>
      <c r="AU53" s="344">
        <v>100</v>
      </c>
      <c r="AV53" s="367" t="s">
        <v>4894</v>
      </c>
      <c r="AW53" s="350">
        <v>2015</v>
      </c>
      <c r="AX53" s="49">
        <v>0</v>
      </c>
      <c r="AY53" s="314"/>
    </row>
    <row r="54" spans="1:81" ht="24.75" customHeight="1">
      <c r="A54" s="350">
        <v>2016</v>
      </c>
      <c r="B54" s="230">
        <f t="shared" si="8"/>
        <v>66.666666666666671</v>
      </c>
      <c r="C54" s="80"/>
      <c r="D54" s="350">
        <v>2016</v>
      </c>
      <c r="E54" s="344">
        <v>100</v>
      </c>
      <c r="F54" s="367"/>
      <c r="G54" s="350">
        <v>2016</v>
      </c>
      <c r="H54" s="49">
        <v>0</v>
      </c>
      <c r="I54" s="367"/>
      <c r="J54" s="350">
        <v>2016</v>
      </c>
      <c r="K54" s="344">
        <v>100</v>
      </c>
      <c r="L54" s="367"/>
      <c r="M54" s="350">
        <v>2016</v>
      </c>
      <c r="N54" s="344">
        <v>100</v>
      </c>
      <c r="O54" s="367"/>
      <c r="P54" s="350">
        <v>2016</v>
      </c>
      <c r="Q54" s="344">
        <v>100</v>
      </c>
      <c r="R54" s="367"/>
      <c r="S54" s="350">
        <v>2016</v>
      </c>
      <c r="T54" s="373">
        <v>100</v>
      </c>
      <c r="U54" s="367"/>
      <c r="V54" s="350">
        <v>2016</v>
      </c>
      <c r="W54" s="373">
        <v>100</v>
      </c>
      <c r="X54" s="367"/>
      <c r="Y54" s="350">
        <v>2016</v>
      </c>
      <c r="Z54" s="373">
        <v>100</v>
      </c>
      <c r="AA54" s="367"/>
      <c r="AB54" s="350">
        <v>2016</v>
      </c>
      <c r="AC54" s="373">
        <v>100</v>
      </c>
      <c r="AD54" s="367"/>
      <c r="AE54" s="350">
        <v>2016</v>
      </c>
      <c r="AF54" s="372">
        <f t="shared" si="9"/>
        <v>100</v>
      </c>
      <c r="AG54" s="367"/>
      <c r="AH54" s="350">
        <v>2016</v>
      </c>
      <c r="AI54" s="49">
        <v>100</v>
      </c>
      <c r="AJ54" s="367" t="s">
        <v>763</v>
      </c>
      <c r="AK54" s="350">
        <v>2016</v>
      </c>
      <c r="AL54" s="344">
        <v>100</v>
      </c>
      <c r="AM54" s="367"/>
      <c r="AN54" s="350">
        <v>2016</v>
      </c>
      <c r="AO54" s="344">
        <v>100</v>
      </c>
      <c r="AP54" s="367"/>
      <c r="AQ54" s="350">
        <v>2016</v>
      </c>
      <c r="AR54" s="344">
        <v>0</v>
      </c>
      <c r="AS54" s="367"/>
      <c r="AT54" s="350">
        <v>2016</v>
      </c>
      <c r="AU54" s="344">
        <v>100</v>
      </c>
      <c r="AV54" s="367"/>
      <c r="AW54" s="350">
        <v>2016</v>
      </c>
      <c r="AX54" s="49">
        <v>0</v>
      </c>
      <c r="AY54" s="314"/>
    </row>
    <row r="55" spans="1:81" ht="24.75" customHeight="1">
      <c r="A55" s="350">
        <v>2017</v>
      </c>
      <c r="B55" s="230">
        <f t="shared" si="8"/>
        <v>66.666666666666671</v>
      </c>
      <c r="C55" s="80"/>
      <c r="D55" s="350">
        <v>2017</v>
      </c>
      <c r="E55" s="344">
        <v>100</v>
      </c>
      <c r="F55" s="367"/>
      <c r="G55" s="350">
        <v>2017</v>
      </c>
      <c r="H55" s="49">
        <v>0</v>
      </c>
      <c r="I55" s="367"/>
      <c r="J55" s="350">
        <v>2017</v>
      </c>
      <c r="K55" s="344">
        <v>100</v>
      </c>
      <c r="L55" s="367"/>
      <c r="M55" s="350">
        <v>2017</v>
      </c>
      <c r="N55" s="344">
        <v>100</v>
      </c>
      <c r="O55" s="367"/>
      <c r="P55" s="350">
        <v>2017</v>
      </c>
      <c r="Q55" s="344">
        <v>100</v>
      </c>
      <c r="R55" s="367"/>
      <c r="S55" s="350">
        <v>2017</v>
      </c>
      <c r="T55" s="373">
        <v>100</v>
      </c>
      <c r="U55" s="367"/>
      <c r="V55" s="350">
        <v>2017</v>
      </c>
      <c r="W55" s="373">
        <v>100</v>
      </c>
      <c r="X55" s="367"/>
      <c r="Y55" s="350">
        <v>2017</v>
      </c>
      <c r="Z55" s="373">
        <v>100</v>
      </c>
      <c r="AA55" s="367"/>
      <c r="AB55" s="350">
        <v>2017</v>
      </c>
      <c r="AC55" s="373">
        <v>100</v>
      </c>
      <c r="AD55" s="367"/>
      <c r="AE55" s="350">
        <v>2017</v>
      </c>
      <c r="AF55" s="372">
        <f t="shared" si="9"/>
        <v>100</v>
      </c>
      <c r="AG55" s="367"/>
      <c r="AH55" s="350">
        <v>2017</v>
      </c>
      <c r="AI55" s="49">
        <v>100</v>
      </c>
      <c r="AJ55" s="367"/>
      <c r="AK55" s="350">
        <v>2017</v>
      </c>
      <c r="AL55" s="344">
        <v>100</v>
      </c>
      <c r="AM55" s="367"/>
      <c r="AN55" s="350">
        <v>2017</v>
      </c>
      <c r="AO55" s="344">
        <v>100</v>
      </c>
      <c r="AP55" s="367"/>
      <c r="AQ55" s="350">
        <v>2017</v>
      </c>
      <c r="AR55" s="344">
        <v>0</v>
      </c>
      <c r="AS55" s="367"/>
      <c r="AT55" s="350">
        <v>2017</v>
      </c>
      <c r="AU55" s="344">
        <v>100</v>
      </c>
      <c r="AV55" s="367"/>
      <c r="AW55" s="350">
        <v>2017</v>
      </c>
      <c r="AX55" s="49">
        <v>0</v>
      </c>
      <c r="AY55" s="314"/>
    </row>
    <row r="56" spans="1:81" ht="24.75" customHeight="1">
      <c r="A56" s="350">
        <v>2018</v>
      </c>
      <c r="B56" s="230">
        <f t="shared" si="8"/>
        <v>66.666666666666671</v>
      </c>
      <c r="C56" s="80"/>
      <c r="D56" s="350">
        <v>2018</v>
      </c>
      <c r="E56" s="344">
        <v>100</v>
      </c>
      <c r="F56" s="367"/>
      <c r="G56" s="350">
        <v>2018</v>
      </c>
      <c r="H56" s="49">
        <v>0</v>
      </c>
      <c r="I56" s="367"/>
      <c r="J56" s="350">
        <v>2018</v>
      </c>
      <c r="K56" s="344">
        <v>100</v>
      </c>
      <c r="L56" s="367"/>
      <c r="M56" s="350">
        <v>2018</v>
      </c>
      <c r="N56" s="344">
        <v>100</v>
      </c>
      <c r="O56" s="367"/>
      <c r="P56" s="350">
        <v>2018</v>
      </c>
      <c r="Q56" s="344">
        <v>100</v>
      </c>
      <c r="R56" s="367"/>
      <c r="S56" s="350">
        <v>2018</v>
      </c>
      <c r="T56" s="373">
        <v>100</v>
      </c>
      <c r="U56" s="367"/>
      <c r="V56" s="350">
        <v>2018</v>
      </c>
      <c r="W56" s="373">
        <v>100</v>
      </c>
      <c r="X56" s="367"/>
      <c r="Y56" s="350">
        <v>2018</v>
      </c>
      <c r="Z56" s="373">
        <v>100</v>
      </c>
      <c r="AA56" s="367"/>
      <c r="AB56" s="350">
        <v>2018</v>
      </c>
      <c r="AC56" s="373">
        <v>100</v>
      </c>
      <c r="AD56" s="367"/>
      <c r="AE56" s="350">
        <v>2018</v>
      </c>
      <c r="AF56" s="372">
        <f t="shared" si="9"/>
        <v>100</v>
      </c>
      <c r="AG56" s="367"/>
      <c r="AH56" s="350">
        <v>2018</v>
      </c>
      <c r="AI56" s="49">
        <v>100</v>
      </c>
      <c r="AJ56" s="367"/>
      <c r="AK56" s="350">
        <v>2018</v>
      </c>
      <c r="AL56" s="344">
        <v>100</v>
      </c>
      <c r="AM56" s="367"/>
      <c r="AN56" s="350">
        <v>2018</v>
      </c>
      <c r="AO56" s="344">
        <v>100</v>
      </c>
      <c r="AP56" s="367"/>
      <c r="AQ56" s="350">
        <v>2018</v>
      </c>
      <c r="AR56" s="344">
        <v>0</v>
      </c>
      <c r="AS56" s="367"/>
      <c r="AT56" s="350">
        <v>2018</v>
      </c>
      <c r="AU56" s="344">
        <v>100</v>
      </c>
      <c r="AV56" s="367"/>
      <c r="AW56" s="350">
        <v>2018</v>
      </c>
      <c r="AX56" s="49">
        <v>0</v>
      </c>
      <c r="AY56" s="314"/>
    </row>
    <row r="57" spans="1:81" ht="24.75" customHeight="1">
      <c r="A57" s="350">
        <v>2019</v>
      </c>
      <c r="B57" s="230">
        <f t="shared" si="8"/>
        <v>66.666666666666671</v>
      </c>
      <c r="C57" s="80"/>
      <c r="D57" s="350">
        <v>2019</v>
      </c>
      <c r="E57" s="344">
        <v>100</v>
      </c>
      <c r="F57" s="367"/>
      <c r="G57" s="350">
        <v>2019</v>
      </c>
      <c r="H57" s="49">
        <v>0</v>
      </c>
      <c r="I57" s="367"/>
      <c r="J57" s="350">
        <v>2019</v>
      </c>
      <c r="K57" s="231">
        <v>100</v>
      </c>
      <c r="L57" s="367"/>
      <c r="M57" s="350">
        <v>2019</v>
      </c>
      <c r="N57" s="344">
        <v>100</v>
      </c>
      <c r="O57" s="367"/>
      <c r="P57" s="350">
        <v>2019</v>
      </c>
      <c r="Q57" s="344">
        <v>100</v>
      </c>
      <c r="R57" s="367"/>
      <c r="S57" s="350">
        <v>2019</v>
      </c>
      <c r="T57" s="373">
        <v>100</v>
      </c>
      <c r="U57" s="367"/>
      <c r="V57" s="350">
        <v>2019</v>
      </c>
      <c r="W57" s="373">
        <v>100</v>
      </c>
      <c r="X57" s="367"/>
      <c r="Y57" s="350">
        <v>2019</v>
      </c>
      <c r="Z57" s="373">
        <v>100</v>
      </c>
      <c r="AA57" s="367"/>
      <c r="AB57" s="350">
        <v>2019</v>
      </c>
      <c r="AC57" s="373">
        <v>100</v>
      </c>
      <c r="AD57" s="367"/>
      <c r="AE57" s="350">
        <v>2019</v>
      </c>
      <c r="AF57" s="372">
        <f t="shared" si="9"/>
        <v>100</v>
      </c>
      <c r="AG57" s="367"/>
      <c r="AH57" s="350">
        <v>2019</v>
      </c>
      <c r="AI57" s="49">
        <v>100</v>
      </c>
      <c r="AJ57" s="367"/>
      <c r="AK57" s="350">
        <v>2019</v>
      </c>
      <c r="AL57" s="344">
        <v>100</v>
      </c>
      <c r="AM57" s="367"/>
      <c r="AN57" s="350">
        <v>2019</v>
      </c>
      <c r="AO57" s="231">
        <v>100</v>
      </c>
      <c r="AP57" s="367"/>
      <c r="AQ57" s="350">
        <v>2019</v>
      </c>
      <c r="AR57" s="231">
        <v>0</v>
      </c>
      <c r="AS57" s="367"/>
      <c r="AT57" s="350">
        <v>2019</v>
      </c>
      <c r="AU57" s="231">
        <v>100</v>
      </c>
      <c r="AV57" s="367"/>
      <c r="AW57" s="350">
        <v>2019</v>
      </c>
      <c r="AX57" s="33">
        <v>0</v>
      </c>
      <c r="AY57" s="314"/>
    </row>
    <row r="58" spans="1:81" ht="24.75" customHeight="1">
      <c r="A58" s="50"/>
      <c r="B58" s="50"/>
      <c r="C58" s="50"/>
      <c r="D58" s="50"/>
      <c r="E58" s="50"/>
      <c r="F58" s="50"/>
      <c r="G58" s="50"/>
      <c r="H58" s="50"/>
      <c r="I58" s="50"/>
      <c r="J58" s="50"/>
      <c r="K58" s="50"/>
      <c r="L58" s="50"/>
      <c r="M58" s="50"/>
      <c r="N58" s="50"/>
      <c r="AD58" s="69"/>
    </row>
    <row r="59" spans="1:81" ht="24.75" customHeight="1">
      <c r="A59" s="351"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row>
    <row r="60" spans="1:81" ht="24.75" customHeight="1">
      <c r="A60" s="351" t="s">
        <v>106</v>
      </c>
      <c r="B60" s="596" t="s">
        <v>28</v>
      </c>
      <c r="C60" s="596"/>
      <c r="D60" s="351" t="s">
        <v>106</v>
      </c>
      <c r="E60" s="597" t="s">
        <v>29</v>
      </c>
      <c r="F60" s="597"/>
      <c r="G60" s="351" t="s">
        <v>106</v>
      </c>
      <c r="H60" s="597" t="s">
        <v>30</v>
      </c>
      <c r="I60" s="597"/>
      <c r="J60" s="351" t="s">
        <v>106</v>
      </c>
      <c r="K60" s="597" t="s">
        <v>31</v>
      </c>
      <c r="L60" s="597"/>
      <c r="M60" s="351" t="s">
        <v>106</v>
      </c>
      <c r="N60" s="597" t="s">
        <v>32</v>
      </c>
      <c r="O60" s="597"/>
      <c r="P60" s="351" t="s">
        <v>106</v>
      </c>
      <c r="Q60" s="597"/>
      <c r="R60" s="597"/>
      <c r="S60" s="351" t="s">
        <v>106</v>
      </c>
      <c r="T60" s="596"/>
      <c r="U60" s="596"/>
      <c r="V60" s="351"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351" t="s">
        <v>105</v>
      </c>
      <c r="B61" s="591"/>
      <c r="C61" s="592"/>
      <c r="D61" s="351" t="s">
        <v>105</v>
      </c>
      <c r="E61" s="593"/>
      <c r="F61" s="594"/>
      <c r="G61" s="351" t="s">
        <v>105</v>
      </c>
      <c r="H61" s="600"/>
      <c r="I61" s="600"/>
      <c r="J61" s="351" t="s">
        <v>105</v>
      </c>
      <c r="K61" s="600"/>
      <c r="L61" s="600"/>
      <c r="M61" s="351" t="s">
        <v>105</v>
      </c>
      <c r="N61" s="600"/>
      <c r="O61" s="600"/>
      <c r="P61" s="351" t="s">
        <v>105</v>
      </c>
      <c r="Q61" s="600" t="s">
        <v>33</v>
      </c>
      <c r="R61" s="600"/>
      <c r="S61" s="351" t="s">
        <v>105</v>
      </c>
      <c r="T61" s="600" t="s">
        <v>34</v>
      </c>
      <c r="U61" s="597"/>
      <c r="V61" s="351"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350" t="s">
        <v>92</v>
      </c>
      <c r="B62" s="595" t="s">
        <v>130</v>
      </c>
      <c r="C62" s="595"/>
      <c r="D62" s="350" t="s">
        <v>92</v>
      </c>
      <c r="E62" s="595" t="s">
        <v>214</v>
      </c>
      <c r="F62" s="595"/>
      <c r="G62" s="350" t="s">
        <v>92</v>
      </c>
      <c r="H62" s="595" t="s">
        <v>213</v>
      </c>
      <c r="I62" s="595"/>
      <c r="J62" s="350" t="s">
        <v>92</v>
      </c>
      <c r="K62" s="595" t="s">
        <v>212</v>
      </c>
      <c r="L62" s="595"/>
      <c r="M62" s="350" t="s">
        <v>92</v>
      </c>
      <c r="N62" s="595" t="s">
        <v>211</v>
      </c>
      <c r="O62" s="595"/>
      <c r="P62" s="350" t="s">
        <v>92</v>
      </c>
      <c r="Q62" s="595" t="s">
        <v>211</v>
      </c>
      <c r="R62" s="595"/>
      <c r="S62" s="350" t="s">
        <v>92</v>
      </c>
      <c r="T62" s="595" t="s">
        <v>210</v>
      </c>
      <c r="U62" s="595"/>
      <c r="V62" s="350"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350" t="s">
        <v>81</v>
      </c>
      <c r="B63" s="595" t="s">
        <v>90</v>
      </c>
      <c r="C63" s="595"/>
      <c r="D63" s="350" t="s">
        <v>81</v>
      </c>
      <c r="E63" s="580" t="s">
        <v>203</v>
      </c>
      <c r="F63" s="580"/>
      <c r="G63" s="350" t="s">
        <v>81</v>
      </c>
      <c r="H63" s="580" t="s">
        <v>202</v>
      </c>
      <c r="I63" s="580"/>
      <c r="J63" s="350" t="s">
        <v>81</v>
      </c>
      <c r="K63" s="580" t="s">
        <v>201</v>
      </c>
      <c r="L63" s="580"/>
      <c r="M63" s="350" t="s">
        <v>81</v>
      </c>
      <c r="N63" s="580" t="s">
        <v>200</v>
      </c>
      <c r="O63" s="580"/>
      <c r="P63" s="350" t="s">
        <v>81</v>
      </c>
      <c r="Q63" s="580" t="s">
        <v>2873</v>
      </c>
      <c r="R63" s="580"/>
      <c r="S63" s="350" t="s">
        <v>81</v>
      </c>
      <c r="T63" s="580" t="s">
        <v>198</v>
      </c>
      <c r="U63" s="580"/>
      <c r="V63" s="350"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3055</v>
      </c>
      <c r="AM63" s="580"/>
    </row>
    <row r="64" spans="1:81" ht="24.75" customHeight="1">
      <c r="A64" s="350" t="s">
        <v>78</v>
      </c>
      <c r="B64" s="580" t="s">
        <v>79</v>
      </c>
      <c r="C64" s="580"/>
      <c r="D64" s="350" t="s">
        <v>78</v>
      </c>
      <c r="E64" s="580" t="s">
        <v>4343</v>
      </c>
      <c r="F64" s="580"/>
      <c r="G64" s="350" t="s">
        <v>78</v>
      </c>
      <c r="H64" s="580" t="s">
        <v>4344</v>
      </c>
      <c r="I64" s="580"/>
      <c r="J64" s="350" t="s">
        <v>78</v>
      </c>
      <c r="K64" s="580" t="s">
        <v>4475</v>
      </c>
      <c r="L64" s="580"/>
      <c r="M64" s="350" t="s">
        <v>78</v>
      </c>
      <c r="N64" s="580" t="s">
        <v>79</v>
      </c>
      <c r="O64" s="580"/>
      <c r="P64" s="350" t="s">
        <v>78</v>
      </c>
      <c r="Q64" s="580" t="s">
        <v>4415</v>
      </c>
      <c r="R64" s="580"/>
      <c r="S64" s="350" t="s">
        <v>78</v>
      </c>
      <c r="T64" s="580" t="s">
        <v>4347</v>
      </c>
      <c r="U64" s="580"/>
      <c r="V64" s="350"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350" t="s">
        <v>0</v>
      </c>
      <c r="B65" s="350" t="s">
        <v>77</v>
      </c>
      <c r="C65" s="350" t="s">
        <v>76</v>
      </c>
      <c r="D65" s="350" t="s">
        <v>75</v>
      </c>
      <c r="E65" s="350" t="s">
        <v>74</v>
      </c>
      <c r="F65" s="350" t="s">
        <v>73</v>
      </c>
      <c r="G65" s="350" t="s">
        <v>75</v>
      </c>
      <c r="H65" s="350" t="s">
        <v>74</v>
      </c>
      <c r="I65" s="350" t="s">
        <v>73</v>
      </c>
      <c r="J65" s="350" t="s">
        <v>75</v>
      </c>
      <c r="K65" s="350" t="s">
        <v>74</v>
      </c>
      <c r="L65" s="350" t="s">
        <v>73</v>
      </c>
      <c r="M65" s="350" t="s">
        <v>75</v>
      </c>
      <c r="N65" s="350" t="s">
        <v>74</v>
      </c>
      <c r="O65" s="350" t="s">
        <v>73</v>
      </c>
      <c r="P65" s="350" t="s">
        <v>75</v>
      </c>
      <c r="Q65" s="350" t="s">
        <v>74</v>
      </c>
      <c r="R65" s="350" t="s">
        <v>73</v>
      </c>
      <c r="S65" s="350" t="s">
        <v>75</v>
      </c>
      <c r="T65" s="350" t="s">
        <v>74</v>
      </c>
      <c r="U65" s="350" t="s">
        <v>73</v>
      </c>
      <c r="V65" s="350" t="s">
        <v>75</v>
      </c>
      <c r="W65" s="350" t="s">
        <v>74</v>
      </c>
      <c r="X65" s="350"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t="e">
        <f t="shared" ref="B66:B68" si="10">AVERAGE(E66,H66,K66,N66,Z66,AC66,AF66)</f>
        <v>#DIV/0!</v>
      </c>
      <c r="C66" s="363"/>
      <c r="D66" s="350">
        <v>2007</v>
      </c>
      <c r="E66" s="49"/>
      <c r="F66" s="367"/>
      <c r="G66" s="350">
        <v>2007</v>
      </c>
      <c r="H66" s="363"/>
      <c r="I66" s="363"/>
      <c r="J66" s="350">
        <v>2007</v>
      </c>
      <c r="K66" s="363"/>
      <c r="L66" s="363"/>
      <c r="M66" s="350">
        <v>2007</v>
      </c>
      <c r="N66" s="316" t="e">
        <f t="shared" ref="N66:N72" si="11">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row>
    <row r="67" spans="1:81" s="47" customFormat="1" ht="24.75" customHeight="1">
      <c r="A67" s="350">
        <v>2008</v>
      </c>
      <c r="B67" s="5" t="e">
        <f t="shared" si="10"/>
        <v>#DIV/0!</v>
      </c>
      <c r="C67" s="363"/>
      <c r="D67" s="350">
        <v>2008</v>
      </c>
      <c r="E67" s="49"/>
      <c r="F67" s="363"/>
      <c r="G67" s="350">
        <v>2008</v>
      </c>
      <c r="H67" s="363"/>
      <c r="I67" s="363"/>
      <c r="J67" s="350">
        <v>2008</v>
      </c>
      <c r="K67" s="363"/>
      <c r="L67" s="363"/>
      <c r="M67" s="350">
        <v>2008</v>
      </c>
      <c r="N67" s="316" t="e">
        <f t="shared" si="11"/>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c r="BS67" s="35"/>
      <c r="BT67" s="35"/>
      <c r="BU67" s="35"/>
      <c r="BV67" s="35"/>
      <c r="BW67" s="35"/>
      <c r="BX67" s="35"/>
      <c r="BY67" s="35"/>
      <c r="BZ67" s="35"/>
      <c r="CA67" s="35"/>
      <c r="CB67" s="35"/>
      <c r="CC67" s="35"/>
    </row>
    <row r="68" spans="1:81" s="47" customFormat="1" ht="24.75" customHeight="1">
      <c r="A68" s="350">
        <v>2009</v>
      </c>
      <c r="B68" s="5" t="e">
        <f t="shared" si="10"/>
        <v>#DIV/0!</v>
      </c>
      <c r="C68" s="363"/>
      <c r="D68" s="350">
        <v>2009</v>
      </c>
      <c r="E68" s="49"/>
      <c r="F68" s="363"/>
      <c r="G68" s="350">
        <v>2009</v>
      </c>
      <c r="H68" s="363"/>
      <c r="I68" s="363"/>
      <c r="J68" s="350">
        <v>2009</v>
      </c>
      <c r="K68" s="363"/>
      <c r="L68" s="363"/>
      <c r="M68" s="350">
        <v>2009</v>
      </c>
      <c r="N68" s="316" t="e">
        <f t="shared" si="11"/>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row>
    <row r="69" spans="1:81" s="47" customFormat="1" ht="24.75" customHeight="1">
      <c r="A69" s="350">
        <v>2010</v>
      </c>
      <c r="B69" s="5">
        <f t="shared" ref="B69:B72" si="12">AVERAGE(E69,H69,K69,N69,Z69,AC69,AF69)</f>
        <v>88.142857142857139</v>
      </c>
      <c r="C69" s="363"/>
      <c r="D69" s="350">
        <v>2010</v>
      </c>
      <c r="E69" s="49">
        <v>67</v>
      </c>
      <c r="F69" s="367" t="s">
        <v>3056</v>
      </c>
      <c r="G69" s="350">
        <v>2010</v>
      </c>
      <c r="H69" s="418">
        <v>100</v>
      </c>
      <c r="I69" s="363"/>
      <c r="J69" s="350">
        <v>2010</v>
      </c>
      <c r="K69" s="418">
        <v>100</v>
      </c>
      <c r="L69" s="363"/>
      <c r="M69" s="350">
        <v>2010</v>
      </c>
      <c r="N69" s="316">
        <f t="shared" si="11"/>
        <v>100</v>
      </c>
      <c r="O69" s="363"/>
      <c r="P69" s="350">
        <v>2010</v>
      </c>
      <c r="Q69" s="418">
        <v>100</v>
      </c>
      <c r="R69" s="363"/>
      <c r="S69" s="350">
        <v>2010</v>
      </c>
      <c r="T69" s="418">
        <v>100</v>
      </c>
      <c r="U69" s="363"/>
      <c r="V69" s="350">
        <v>2010</v>
      </c>
      <c r="W69" s="418">
        <v>100</v>
      </c>
      <c r="X69" s="363"/>
      <c r="Y69" s="350">
        <v>2010</v>
      </c>
      <c r="Z69" s="418">
        <v>100</v>
      </c>
      <c r="AA69" s="363"/>
      <c r="AB69" s="350">
        <v>2010</v>
      </c>
      <c r="AC69" s="418">
        <v>50</v>
      </c>
      <c r="AD69" s="363"/>
      <c r="AE69" s="350">
        <v>2010</v>
      </c>
      <c r="AF69" s="418">
        <v>100</v>
      </c>
      <c r="AG69" s="363"/>
      <c r="AH69" s="350">
        <v>2010</v>
      </c>
      <c r="AI69" s="418">
        <v>50</v>
      </c>
      <c r="AJ69" s="363"/>
      <c r="AK69" s="350">
        <v>2010</v>
      </c>
      <c r="AL69" s="418">
        <v>50</v>
      </c>
      <c r="AM69" s="363"/>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35"/>
      <c r="BQ69" s="35"/>
      <c r="BR69" s="35"/>
      <c r="BS69" s="35"/>
      <c r="BT69" s="35"/>
      <c r="BU69" s="35"/>
      <c r="BV69" s="35"/>
      <c r="BW69" s="35"/>
      <c r="BX69" s="35"/>
      <c r="BY69" s="35"/>
      <c r="BZ69" s="35"/>
      <c r="CA69" s="35"/>
      <c r="CB69" s="35"/>
      <c r="CC69" s="35"/>
    </row>
    <row r="70" spans="1:81" s="47" customFormat="1" ht="24.75" customHeight="1">
      <c r="A70" s="350">
        <v>2011</v>
      </c>
      <c r="B70" s="5">
        <f t="shared" si="12"/>
        <v>88.142857142857139</v>
      </c>
      <c r="C70" s="363"/>
      <c r="D70" s="350">
        <v>2011</v>
      </c>
      <c r="E70" s="49">
        <v>67</v>
      </c>
      <c r="F70" s="363"/>
      <c r="G70" s="350">
        <v>2011</v>
      </c>
      <c r="H70" s="418">
        <v>100</v>
      </c>
      <c r="I70" s="363"/>
      <c r="J70" s="350">
        <v>2011</v>
      </c>
      <c r="K70" s="418">
        <v>100</v>
      </c>
      <c r="L70" s="363"/>
      <c r="M70" s="350">
        <v>2011</v>
      </c>
      <c r="N70" s="316">
        <f t="shared" si="11"/>
        <v>100</v>
      </c>
      <c r="O70" s="363"/>
      <c r="P70" s="350">
        <v>2011</v>
      </c>
      <c r="Q70" s="418">
        <v>100</v>
      </c>
      <c r="R70" s="363"/>
      <c r="S70" s="350">
        <v>2011</v>
      </c>
      <c r="T70" s="418">
        <v>100</v>
      </c>
      <c r="U70" s="363"/>
      <c r="V70" s="350">
        <v>2011</v>
      </c>
      <c r="W70" s="418">
        <v>100</v>
      </c>
      <c r="X70" s="363"/>
      <c r="Y70" s="350">
        <v>2011</v>
      </c>
      <c r="Z70" s="418">
        <v>100</v>
      </c>
      <c r="AA70" s="363"/>
      <c r="AB70" s="350">
        <v>2011</v>
      </c>
      <c r="AC70" s="418">
        <v>50</v>
      </c>
      <c r="AD70" s="363"/>
      <c r="AE70" s="350">
        <v>2011</v>
      </c>
      <c r="AF70" s="418">
        <v>100</v>
      </c>
      <c r="AG70" s="363"/>
      <c r="AH70" s="350">
        <v>2011</v>
      </c>
      <c r="AI70" s="418">
        <v>50</v>
      </c>
      <c r="AJ70" s="363"/>
      <c r="AK70" s="350">
        <v>2011</v>
      </c>
      <c r="AL70" s="418">
        <v>50</v>
      </c>
      <c r="AM70" s="363"/>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row>
    <row r="71" spans="1:81" s="47" customFormat="1" ht="24.75" customHeight="1">
      <c r="A71" s="350">
        <v>2012</v>
      </c>
      <c r="B71" s="5">
        <f t="shared" si="12"/>
        <v>88.142857142857139</v>
      </c>
      <c r="C71" s="363"/>
      <c r="D71" s="350">
        <v>2012</v>
      </c>
      <c r="E71" s="49">
        <v>67</v>
      </c>
      <c r="F71" s="363"/>
      <c r="G71" s="350">
        <v>2012</v>
      </c>
      <c r="H71" s="418">
        <v>100</v>
      </c>
      <c r="I71" s="363"/>
      <c r="J71" s="350">
        <v>2012</v>
      </c>
      <c r="K71" s="418">
        <v>100</v>
      </c>
      <c r="L71" s="363"/>
      <c r="M71" s="350">
        <v>2012</v>
      </c>
      <c r="N71" s="316">
        <f t="shared" si="11"/>
        <v>100</v>
      </c>
      <c r="O71" s="363"/>
      <c r="P71" s="350">
        <v>2012</v>
      </c>
      <c r="Q71" s="418">
        <v>100</v>
      </c>
      <c r="R71" s="363"/>
      <c r="S71" s="350">
        <v>2012</v>
      </c>
      <c r="T71" s="418">
        <v>100</v>
      </c>
      <c r="U71" s="363"/>
      <c r="V71" s="350">
        <v>2012</v>
      </c>
      <c r="W71" s="418">
        <v>100</v>
      </c>
      <c r="X71" s="363"/>
      <c r="Y71" s="350">
        <v>2012</v>
      </c>
      <c r="Z71" s="418">
        <v>100</v>
      </c>
      <c r="AA71" s="363"/>
      <c r="AB71" s="350">
        <v>2012</v>
      </c>
      <c r="AC71" s="418">
        <v>50</v>
      </c>
      <c r="AD71" s="363"/>
      <c r="AE71" s="350">
        <v>2012</v>
      </c>
      <c r="AF71" s="418">
        <v>100</v>
      </c>
      <c r="AG71" s="363"/>
      <c r="AH71" s="350">
        <v>2012</v>
      </c>
      <c r="AI71" s="418">
        <v>50</v>
      </c>
      <c r="AJ71" s="363"/>
      <c r="AK71" s="350">
        <v>2012</v>
      </c>
      <c r="AL71" s="418">
        <v>50</v>
      </c>
      <c r="AM71" s="363"/>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row>
    <row r="72" spans="1:81" s="47" customFormat="1" ht="24.75" customHeight="1">
      <c r="A72" s="350">
        <v>2013</v>
      </c>
      <c r="B72" s="5">
        <f t="shared" si="12"/>
        <v>88.142857142857139</v>
      </c>
      <c r="C72" s="363"/>
      <c r="D72" s="350">
        <v>2013</v>
      </c>
      <c r="E72" s="49">
        <v>67</v>
      </c>
      <c r="F72" s="363"/>
      <c r="G72" s="350">
        <v>2013</v>
      </c>
      <c r="H72" s="418">
        <v>100</v>
      </c>
      <c r="I72" s="363"/>
      <c r="J72" s="350">
        <v>2013</v>
      </c>
      <c r="K72" s="418">
        <v>100</v>
      </c>
      <c r="L72" s="363"/>
      <c r="M72" s="350">
        <v>2013</v>
      </c>
      <c r="N72" s="316">
        <f t="shared" si="11"/>
        <v>100</v>
      </c>
      <c r="O72" s="363"/>
      <c r="P72" s="350">
        <v>2013</v>
      </c>
      <c r="Q72" s="418">
        <v>100</v>
      </c>
      <c r="R72" s="363"/>
      <c r="S72" s="350">
        <v>2013</v>
      </c>
      <c r="T72" s="418">
        <v>100</v>
      </c>
      <c r="U72" s="363"/>
      <c r="V72" s="350">
        <v>2013</v>
      </c>
      <c r="W72" s="418">
        <v>100</v>
      </c>
      <c r="X72" s="363"/>
      <c r="Y72" s="350">
        <v>2013</v>
      </c>
      <c r="Z72" s="418">
        <v>100</v>
      </c>
      <c r="AA72" s="363"/>
      <c r="AB72" s="350">
        <v>2013</v>
      </c>
      <c r="AC72" s="418">
        <v>50</v>
      </c>
      <c r="AD72" s="363"/>
      <c r="AE72" s="350">
        <v>2013</v>
      </c>
      <c r="AF72" s="418">
        <v>100</v>
      </c>
      <c r="AG72" s="363"/>
      <c r="AH72" s="350">
        <v>2013</v>
      </c>
      <c r="AI72" s="418">
        <v>50</v>
      </c>
      <c r="AJ72" s="363"/>
      <c r="AK72" s="350">
        <v>2013</v>
      </c>
      <c r="AL72" s="418">
        <v>50</v>
      </c>
      <c r="AM72" s="363"/>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row>
    <row r="73" spans="1:81" ht="24.75" customHeight="1">
      <c r="A73" s="350">
        <v>2014</v>
      </c>
      <c r="B73" s="5">
        <f t="shared" ref="B73:B78" si="13">AVERAGE(E73,H73,K73,N73,Z73,AC73,AF73)</f>
        <v>88.142857142857139</v>
      </c>
      <c r="C73" s="39"/>
      <c r="D73" s="350">
        <v>2014</v>
      </c>
      <c r="E73" s="49">
        <v>67</v>
      </c>
      <c r="F73" s="367" t="s">
        <v>3056</v>
      </c>
      <c r="G73" s="350">
        <v>2014</v>
      </c>
      <c r="H73" s="344">
        <v>100</v>
      </c>
      <c r="I73" s="367" t="s">
        <v>762</v>
      </c>
      <c r="J73" s="350">
        <v>2014</v>
      </c>
      <c r="K73" s="344">
        <v>100</v>
      </c>
      <c r="L73" s="367"/>
      <c r="M73" s="350">
        <v>2014</v>
      </c>
      <c r="N73" s="316">
        <f t="shared" ref="N73:N78" si="14">AVERAGE(Q73,T73,W73)</f>
        <v>100</v>
      </c>
      <c r="O73" s="344"/>
      <c r="P73" s="350">
        <v>2014</v>
      </c>
      <c r="Q73" s="344">
        <v>100</v>
      </c>
      <c r="R73" s="367" t="s">
        <v>761</v>
      </c>
      <c r="S73" s="350">
        <v>2014</v>
      </c>
      <c r="T73" s="344">
        <v>100</v>
      </c>
      <c r="U73" s="367"/>
      <c r="V73" s="350">
        <v>2014</v>
      </c>
      <c r="W73" s="344">
        <v>100</v>
      </c>
      <c r="X73" s="371" t="s">
        <v>760</v>
      </c>
      <c r="Y73" s="350">
        <v>2014</v>
      </c>
      <c r="Z73" s="344">
        <v>100</v>
      </c>
      <c r="AA73" s="367"/>
      <c r="AB73" s="350">
        <v>2014</v>
      </c>
      <c r="AC73" s="344">
        <v>50</v>
      </c>
      <c r="AD73" s="370" t="s">
        <v>759</v>
      </c>
      <c r="AE73" s="350">
        <v>2014</v>
      </c>
      <c r="AF73" s="344">
        <v>100</v>
      </c>
      <c r="AG73" s="344"/>
      <c r="AH73" s="350">
        <v>2014</v>
      </c>
      <c r="AI73" s="344">
        <v>50</v>
      </c>
      <c r="AJ73" s="367" t="s">
        <v>758</v>
      </c>
      <c r="AK73" s="350">
        <v>2014</v>
      </c>
      <c r="AL73" s="344">
        <v>50</v>
      </c>
      <c r="AM73" s="314" t="s">
        <v>3057</v>
      </c>
    </row>
    <row r="74" spans="1:81" ht="24.75" customHeight="1">
      <c r="A74" s="350">
        <v>2015</v>
      </c>
      <c r="B74" s="5">
        <f t="shared" si="13"/>
        <v>88.142857142857139</v>
      </c>
      <c r="C74" s="39"/>
      <c r="D74" s="350">
        <v>2015</v>
      </c>
      <c r="E74" s="49">
        <v>67</v>
      </c>
      <c r="F74" s="367"/>
      <c r="G74" s="350">
        <v>2015</v>
      </c>
      <c r="H74" s="344">
        <v>100</v>
      </c>
      <c r="I74" s="70"/>
      <c r="J74" s="350">
        <v>2015</v>
      </c>
      <c r="K74" s="344">
        <v>100</v>
      </c>
      <c r="L74" s="367"/>
      <c r="M74" s="350">
        <v>2015</v>
      </c>
      <c r="N74" s="316">
        <f t="shared" si="14"/>
        <v>100</v>
      </c>
      <c r="O74" s="344"/>
      <c r="P74" s="350">
        <v>2015</v>
      </c>
      <c r="Q74" s="344">
        <v>100</v>
      </c>
      <c r="R74" s="367"/>
      <c r="S74" s="350">
        <v>2015</v>
      </c>
      <c r="T74" s="344">
        <v>100</v>
      </c>
      <c r="U74" s="367"/>
      <c r="V74" s="350">
        <v>2015</v>
      </c>
      <c r="W74" s="344">
        <v>100</v>
      </c>
      <c r="X74" s="367"/>
      <c r="Y74" s="350">
        <v>2015</v>
      </c>
      <c r="Z74" s="344">
        <v>100</v>
      </c>
      <c r="AA74" s="367"/>
      <c r="AB74" s="350">
        <v>2015</v>
      </c>
      <c r="AC74" s="344">
        <v>50</v>
      </c>
      <c r="AD74" s="367"/>
      <c r="AE74" s="350">
        <v>2015</v>
      </c>
      <c r="AF74" s="344">
        <v>100</v>
      </c>
      <c r="AG74" s="344"/>
      <c r="AH74" s="350">
        <v>2015</v>
      </c>
      <c r="AI74" s="344">
        <v>50</v>
      </c>
      <c r="AJ74" s="367"/>
      <c r="AK74" s="350">
        <v>2015</v>
      </c>
      <c r="AL74" s="344">
        <v>50</v>
      </c>
      <c r="AM74" s="314"/>
    </row>
    <row r="75" spans="1:81" ht="24.75" customHeight="1">
      <c r="A75" s="350">
        <v>2016</v>
      </c>
      <c r="B75" s="5">
        <f t="shared" si="13"/>
        <v>88.142857142857139</v>
      </c>
      <c r="C75" s="39"/>
      <c r="D75" s="350">
        <v>2016</v>
      </c>
      <c r="E75" s="49">
        <v>67</v>
      </c>
      <c r="F75" s="367"/>
      <c r="G75" s="350">
        <v>2016</v>
      </c>
      <c r="H75" s="344">
        <v>100</v>
      </c>
      <c r="I75" s="367"/>
      <c r="J75" s="350">
        <v>2016</v>
      </c>
      <c r="K75" s="344">
        <v>100</v>
      </c>
      <c r="L75" s="367"/>
      <c r="M75" s="350">
        <v>2016</v>
      </c>
      <c r="N75" s="316">
        <f t="shared" si="14"/>
        <v>100</v>
      </c>
      <c r="O75" s="344"/>
      <c r="P75" s="350">
        <v>2016</v>
      </c>
      <c r="Q75" s="344">
        <v>100</v>
      </c>
      <c r="R75" s="367"/>
      <c r="S75" s="350">
        <v>2016</v>
      </c>
      <c r="T75" s="344">
        <v>100</v>
      </c>
      <c r="U75" s="367"/>
      <c r="V75" s="350">
        <v>2016</v>
      </c>
      <c r="W75" s="344">
        <v>100</v>
      </c>
      <c r="X75" s="367"/>
      <c r="Y75" s="350">
        <v>2016</v>
      </c>
      <c r="Z75" s="344">
        <v>100</v>
      </c>
      <c r="AA75" s="367"/>
      <c r="AB75" s="350">
        <v>2016</v>
      </c>
      <c r="AC75" s="344">
        <v>50</v>
      </c>
      <c r="AD75" s="367" t="s">
        <v>757</v>
      </c>
      <c r="AE75" s="350">
        <v>2016</v>
      </c>
      <c r="AF75" s="344">
        <v>100</v>
      </c>
      <c r="AG75" s="344"/>
      <c r="AH75" s="350">
        <v>2016</v>
      </c>
      <c r="AI75" s="344">
        <v>50</v>
      </c>
      <c r="AJ75" s="367"/>
      <c r="AK75" s="350">
        <v>2016</v>
      </c>
      <c r="AL75" s="344">
        <v>50</v>
      </c>
      <c r="AM75" s="314"/>
    </row>
    <row r="76" spans="1:81" ht="24.75" customHeight="1">
      <c r="A76" s="350">
        <v>2017</v>
      </c>
      <c r="B76" s="5">
        <f t="shared" si="13"/>
        <v>88.142857142857139</v>
      </c>
      <c r="C76" s="39"/>
      <c r="D76" s="350">
        <v>2017</v>
      </c>
      <c r="E76" s="49">
        <v>67</v>
      </c>
      <c r="F76" s="367" t="s">
        <v>756</v>
      </c>
      <c r="G76" s="350">
        <v>2017</v>
      </c>
      <c r="H76" s="344">
        <v>100</v>
      </c>
      <c r="I76" s="367"/>
      <c r="J76" s="350">
        <v>2017</v>
      </c>
      <c r="K76" s="344">
        <v>100</v>
      </c>
      <c r="L76" s="367"/>
      <c r="M76" s="350">
        <v>2017</v>
      </c>
      <c r="N76" s="316">
        <f t="shared" si="14"/>
        <v>100</v>
      </c>
      <c r="O76" s="344"/>
      <c r="P76" s="350">
        <v>2017</v>
      </c>
      <c r="Q76" s="344">
        <v>100</v>
      </c>
      <c r="R76" s="367"/>
      <c r="S76" s="350">
        <v>2017</v>
      </c>
      <c r="T76" s="344">
        <v>100</v>
      </c>
      <c r="U76" s="367"/>
      <c r="V76" s="350">
        <v>2017</v>
      </c>
      <c r="W76" s="344">
        <v>100</v>
      </c>
      <c r="X76" s="367"/>
      <c r="Y76" s="350">
        <v>2017</v>
      </c>
      <c r="Z76" s="344">
        <v>100</v>
      </c>
      <c r="AA76" s="367"/>
      <c r="AB76" s="350">
        <v>2017</v>
      </c>
      <c r="AC76" s="344">
        <v>50</v>
      </c>
      <c r="AD76" s="367"/>
      <c r="AE76" s="350">
        <v>2017</v>
      </c>
      <c r="AF76" s="344">
        <v>100</v>
      </c>
      <c r="AG76" s="344"/>
      <c r="AH76" s="350">
        <v>2017</v>
      </c>
      <c r="AI76" s="344">
        <v>50</v>
      </c>
      <c r="AJ76" s="367"/>
      <c r="AK76" s="350">
        <v>2017</v>
      </c>
      <c r="AL76" s="344">
        <v>50</v>
      </c>
      <c r="AM76" s="314"/>
    </row>
    <row r="77" spans="1:81" ht="24.75" customHeight="1">
      <c r="A77" s="350">
        <v>2018</v>
      </c>
      <c r="B77" s="5">
        <f t="shared" si="13"/>
        <v>88.142857142857139</v>
      </c>
      <c r="C77" s="39"/>
      <c r="D77" s="350">
        <v>2018</v>
      </c>
      <c r="E77" s="49">
        <v>67</v>
      </c>
      <c r="F77" s="367"/>
      <c r="G77" s="350">
        <v>2018</v>
      </c>
      <c r="H77" s="344">
        <v>100</v>
      </c>
      <c r="I77" s="367"/>
      <c r="J77" s="350">
        <v>2018</v>
      </c>
      <c r="K77" s="344">
        <v>100</v>
      </c>
      <c r="L77" s="367"/>
      <c r="M77" s="350">
        <v>2018</v>
      </c>
      <c r="N77" s="316">
        <f t="shared" si="14"/>
        <v>100</v>
      </c>
      <c r="O77" s="344"/>
      <c r="P77" s="350">
        <v>2018</v>
      </c>
      <c r="Q77" s="344">
        <v>100</v>
      </c>
      <c r="R77" s="367"/>
      <c r="S77" s="350">
        <v>2018</v>
      </c>
      <c r="T77" s="344">
        <v>100</v>
      </c>
      <c r="U77" s="367"/>
      <c r="V77" s="350">
        <v>2018</v>
      </c>
      <c r="W77" s="344">
        <v>100</v>
      </c>
      <c r="X77" s="367"/>
      <c r="Y77" s="350">
        <v>2018</v>
      </c>
      <c r="Z77" s="344">
        <v>100</v>
      </c>
      <c r="AA77" s="367"/>
      <c r="AB77" s="350">
        <v>2018</v>
      </c>
      <c r="AC77" s="344">
        <v>50</v>
      </c>
      <c r="AD77" s="367"/>
      <c r="AE77" s="350">
        <v>2018</v>
      </c>
      <c r="AF77" s="344">
        <v>100</v>
      </c>
      <c r="AG77" s="344"/>
      <c r="AH77" s="350">
        <v>2018</v>
      </c>
      <c r="AI77" s="344">
        <v>50</v>
      </c>
      <c r="AJ77" s="367"/>
      <c r="AK77" s="350">
        <v>2018</v>
      </c>
      <c r="AL77" s="344">
        <v>50</v>
      </c>
      <c r="AM77" s="314"/>
    </row>
    <row r="78" spans="1:81" ht="24.75" customHeight="1">
      <c r="A78" s="350">
        <v>2019</v>
      </c>
      <c r="B78" s="5">
        <f t="shared" si="13"/>
        <v>88.142857142857139</v>
      </c>
      <c r="C78" s="39"/>
      <c r="D78" s="350">
        <v>2019</v>
      </c>
      <c r="E78" s="49">
        <v>67</v>
      </c>
      <c r="F78" s="367"/>
      <c r="G78" s="350">
        <v>2019</v>
      </c>
      <c r="H78" s="344">
        <v>100</v>
      </c>
      <c r="I78" s="367"/>
      <c r="J78" s="350">
        <v>2019</v>
      </c>
      <c r="K78" s="344">
        <v>100</v>
      </c>
      <c r="L78" s="367"/>
      <c r="M78" s="350">
        <v>2019</v>
      </c>
      <c r="N78" s="316">
        <f t="shared" si="14"/>
        <v>100</v>
      </c>
      <c r="O78" s="344"/>
      <c r="P78" s="350">
        <v>2019</v>
      </c>
      <c r="Q78" s="344">
        <v>100</v>
      </c>
      <c r="R78" s="367"/>
      <c r="S78" s="350">
        <v>2019</v>
      </c>
      <c r="T78" s="344">
        <v>100</v>
      </c>
      <c r="U78" s="367"/>
      <c r="V78" s="350">
        <v>2019</v>
      </c>
      <c r="W78" s="344">
        <v>100</v>
      </c>
      <c r="X78" s="367"/>
      <c r="Y78" s="350">
        <v>2019</v>
      </c>
      <c r="Z78" s="344">
        <v>100</v>
      </c>
      <c r="AA78" s="367"/>
      <c r="AB78" s="350">
        <v>2019</v>
      </c>
      <c r="AC78" s="344">
        <v>50</v>
      </c>
      <c r="AD78" s="367"/>
      <c r="AE78" s="350">
        <v>2019</v>
      </c>
      <c r="AF78" s="344">
        <v>100</v>
      </c>
      <c r="AG78" s="344"/>
      <c r="AH78" s="350">
        <v>2019</v>
      </c>
      <c r="AI78" s="344">
        <v>50</v>
      </c>
      <c r="AJ78" s="367" t="s">
        <v>755</v>
      </c>
      <c r="AK78" s="350">
        <v>2019</v>
      </c>
      <c r="AL78" s="344">
        <v>50</v>
      </c>
      <c r="AM78" s="314"/>
    </row>
    <row r="79" spans="1:81" ht="24.75" customHeight="1"/>
    <row r="80" spans="1:81" ht="24.75" customHeight="1">
      <c r="A80" s="351" t="s">
        <v>114</v>
      </c>
      <c r="B80" s="553" t="s">
        <v>189</v>
      </c>
      <c r="C80" s="553"/>
      <c r="D80" s="553"/>
      <c r="E80" s="553"/>
      <c r="F80" s="553"/>
      <c r="G80" s="553"/>
      <c r="H80" s="553"/>
      <c r="I80" s="553"/>
      <c r="J80" s="553"/>
      <c r="K80" s="553"/>
      <c r="L80" s="553"/>
      <c r="M80" s="553"/>
      <c r="N80" s="553"/>
      <c r="O80" s="553"/>
      <c r="P80" s="553"/>
      <c r="Q80" s="553"/>
      <c r="R80" s="553"/>
    </row>
    <row r="81" spans="1:81" ht="24.75" customHeight="1">
      <c r="A81" s="351" t="s">
        <v>106</v>
      </c>
      <c r="B81" s="596" t="s">
        <v>41</v>
      </c>
      <c r="C81" s="596"/>
      <c r="D81" s="351" t="s">
        <v>106</v>
      </c>
      <c r="E81" s="597" t="s">
        <v>42</v>
      </c>
      <c r="F81" s="597"/>
      <c r="G81" s="351" t="s">
        <v>106</v>
      </c>
      <c r="H81" s="597" t="s">
        <v>43</v>
      </c>
      <c r="I81" s="597"/>
      <c r="J81" s="351" t="s">
        <v>106</v>
      </c>
      <c r="K81" s="597" t="s">
        <v>44</v>
      </c>
      <c r="L81" s="597"/>
      <c r="M81" s="351" t="s">
        <v>106</v>
      </c>
      <c r="N81" s="597" t="s">
        <v>45</v>
      </c>
      <c r="O81" s="597"/>
      <c r="P81" s="351" t="s">
        <v>106</v>
      </c>
      <c r="Q81" s="597" t="s">
        <v>46</v>
      </c>
      <c r="R81" s="597"/>
    </row>
    <row r="82" spans="1:81" ht="24.75" customHeight="1">
      <c r="A82" s="351" t="s">
        <v>105</v>
      </c>
      <c r="B82" s="591"/>
      <c r="C82" s="592"/>
      <c r="D82" s="351" t="s">
        <v>105</v>
      </c>
      <c r="E82" s="593"/>
      <c r="F82" s="594"/>
      <c r="G82" s="351" t="s">
        <v>105</v>
      </c>
      <c r="H82" s="600"/>
      <c r="I82" s="600"/>
      <c r="J82" s="351" t="s">
        <v>105</v>
      </c>
      <c r="K82" s="600"/>
      <c r="L82" s="600"/>
      <c r="M82" s="351" t="s">
        <v>105</v>
      </c>
      <c r="N82" s="600"/>
      <c r="O82" s="600"/>
      <c r="P82" s="351" t="s">
        <v>105</v>
      </c>
      <c r="Q82" s="600"/>
      <c r="R82" s="600"/>
    </row>
    <row r="83" spans="1:81" ht="24.75" customHeight="1">
      <c r="A83" s="350" t="s">
        <v>92</v>
      </c>
      <c r="B83" s="595" t="s">
        <v>188</v>
      </c>
      <c r="C83" s="595"/>
      <c r="D83" s="350" t="s">
        <v>92</v>
      </c>
      <c r="E83" s="595" t="s">
        <v>187</v>
      </c>
      <c r="F83" s="595"/>
      <c r="G83" s="350" t="s">
        <v>92</v>
      </c>
      <c r="H83" s="595" t="s">
        <v>186</v>
      </c>
      <c r="I83" s="595"/>
      <c r="J83" s="350" t="s">
        <v>92</v>
      </c>
      <c r="K83" s="595" t="s">
        <v>185</v>
      </c>
      <c r="L83" s="595"/>
      <c r="M83" s="350" t="s">
        <v>92</v>
      </c>
      <c r="N83" s="595" t="s">
        <v>184</v>
      </c>
      <c r="O83" s="595"/>
      <c r="P83" s="350" t="s">
        <v>92</v>
      </c>
      <c r="Q83" s="595" t="s">
        <v>183</v>
      </c>
      <c r="R83" s="595"/>
    </row>
    <row r="84" spans="1:81" ht="24.75" customHeight="1">
      <c r="A84" s="350" t="s">
        <v>81</v>
      </c>
      <c r="B84" s="595" t="s">
        <v>90</v>
      </c>
      <c r="C84" s="595"/>
      <c r="D84" s="350" t="s">
        <v>81</v>
      </c>
      <c r="E84" s="580" t="s">
        <v>182</v>
      </c>
      <c r="F84" s="580"/>
      <c r="G84" s="350" t="s">
        <v>81</v>
      </c>
      <c r="H84" s="580" t="s">
        <v>181</v>
      </c>
      <c r="I84" s="580"/>
      <c r="J84" s="350" t="s">
        <v>81</v>
      </c>
      <c r="K84" s="580" t="s">
        <v>4353</v>
      </c>
      <c r="L84" s="580"/>
      <c r="M84" s="350" t="s">
        <v>81</v>
      </c>
      <c r="N84" s="580" t="s">
        <v>1565</v>
      </c>
      <c r="O84" s="580"/>
      <c r="P84" s="350" t="s">
        <v>81</v>
      </c>
      <c r="Q84" s="580" t="s">
        <v>180</v>
      </c>
      <c r="R84" s="580"/>
    </row>
    <row r="85" spans="1:81" ht="24.75" customHeight="1">
      <c r="A85" s="350" t="s">
        <v>78</v>
      </c>
      <c r="B85" s="580" t="s">
        <v>79</v>
      </c>
      <c r="C85" s="580"/>
      <c r="D85" s="350" t="s">
        <v>78</v>
      </c>
      <c r="E85" s="580" t="s">
        <v>4354</v>
      </c>
      <c r="F85" s="580"/>
      <c r="G85" s="350" t="s">
        <v>78</v>
      </c>
      <c r="H85" s="580" t="s">
        <v>4402</v>
      </c>
      <c r="I85" s="580"/>
      <c r="J85" s="350" t="s">
        <v>78</v>
      </c>
      <c r="K85" s="580" t="s">
        <v>4356</v>
      </c>
      <c r="L85" s="580"/>
      <c r="M85" s="350" t="s">
        <v>78</v>
      </c>
      <c r="N85" s="595" t="s">
        <v>4357</v>
      </c>
      <c r="O85" s="580"/>
      <c r="P85" s="350" t="s">
        <v>78</v>
      </c>
      <c r="Q85" s="580" t="s">
        <v>4358</v>
      </c>
      <c r="R85" s="580"/>
    </row>
    <row r="86" spans="1:81" ht="24.75" customHeight="1">
      <c r="A86" s="350" t="s">
        <v>0</v>
      </c>
      <c r="B86" s="350" t="s">
        <v>77</v>
      </c>
      <c r="C86" s="350" t="s">
        <v>76</v>
      </c>
      <c r="D86" s="350" t="s">
        <v>75</v>
      </c>
      <c r="E86" s="350" t="s">
        <v>74</v>
      </c>
      <c r="F86" s="350" t="s">
        <v>73</v>
      </c>
      <c r="G86" s="350" t="s">
        <v>75</v>
      </c>
      <c r="H86" s="350" t="s">
        <v>74</v>
      </c>
      <c r="I86" s="350" t="s">
        <v>73</v>
      </c>
      <c r="J86" s="350" t="s">
        <v>75</v>
      </c>
      <c r="K86" s="350" t="s">
        <v>74</v>
      </c>
      <c r="L86" s="350" t="s">
        <v>73</v>
      </c>
      <c r="M86" s="350" t="s">
        <v>75</v>
      </c>
      <c r="N86" s="350" t="s">
        <v>74</v>
      </c>
      <c r="O86" s="350" t="s">
        <v>73</v>
      </c>
      <c r="P86" s="350" t="s">
        <v>75</v>
      </c>
      <c r="Q86" s="350" t="s">
        <v>74</v>
      </c>
      <c r="R86" s="350" t="s">
        <v>73</v>
      </c>
    </row>
    <row r="87" spans="1:81" s="47" customFormat="1" ht="24.75" customHeight="1">
      <c r="A87" s="350">
        <v>2007</v>
      </c>
      <c r="B87" s="2">
        <f t="shared" ref="B87:B93" si="15">AVERAGE(E87,H87,K87,N87,Q87)</f>
        <v>90</v>
      </c>
      <c r="C87" s="363"/>
      <c r="D87" s="350">
        <v>2007</v>
      </c>
      <c r="E87" s="418">
        <v>75</v>
      </c>
      <c r="F87" s="363"/>
      <c r="G87" s="350">
        <v>2007</v>
      </c>
      <c r="H87" s="418">
        <v>100</v>
      </c>
      <c r="I87" s="363"/>
      <c r="J87" s="350">
        <v>2007</v>
      </c>
      <c r="K87" s="418">
        <v>75</v>
      </c>
      <c r="L87" s="363"/>
      <c r="M87" s="350">
        <v>2007</v>
      </c>
      <c r="N87" s="418">
        <v>100</v>
      </c>
      <c r="O87" s="363"/>
      <c r="P87" s="350">
        <v>2007</v>
      </c>
      <c r="Q87" s="418">
        <v>100</v>
      </c>
      <c r="R87" s="363"/>
      <c r="S87" s="387"/>
      <c r="T87" s="387"/>
      <c r="U87" s="387"/>
      <c r="V87" s="387"/>
      <c r="W87" s="387"/>
      <c r="X87" s="387"/>
      <c r="Y87" s="387"/>
      <c r="Z87" s="387"/>
      <c r="AA87" s="387"/>
      <c r="AB87" s="387"/>
      <c r="AC87" s="387"/>
      <c r="AD87" s="387"/>
      <c r="AE87" s="42"/>
      <c r="AF87" s="35"/>
      <c r="AG87" s="35"/>
      <c r="AH87" s="35"/>
      <c r="AI87" s="35"/>
      <c r="AJ87" s="35"/>
      <c r="AK87" s="35"/>
      <c r="AL87" s="35"/>
      <c r="AM87" s="35"/>
      <c r="AN87" s="35"/>
      <c r="AO87" s="35"/>
      <c r="AP87" s="35"/>
      <c r="AQ87" s="35"/>
      <c r="AR87" s="35"/>
      <c r="AS87" s="35"/>
      <c r="AT87" s="35"/>
      <c r="AU87" s="35"/>
      <c r="AV87" s="35"/>
      <c r="AW87" s="35"/>
      <c r="AX87" s="35"/>
      <c r="AY87" s="35"/>
      <c r="AZ87" s="35"/>
      <c r="BA87" s="35"/>
      <c r="BB87" s="35"/>
      <c r="BC87" s="35"/>
      <c r="BD87" s="35"/>
      <c r="BE87" s="35"/>
      <c r="BF87" s="35"/>
      <c r="BG87" s="35"/>
      <c r="BH87" s="35"/>
      <c r="BI87" s="35"/>
      <c r="BJ87" s="35"/>
      <c r="BK87" s="35"/>
      <c r="BL87" s="35"/>
      <c r="BM87" s="35"/>
      <c r="BN87" s="35"/>
      <c r="BO87" s="35"/>
      <c r="BP87" s="35"/>
      <c r="BQ87" s="35"/>
      <c r="BR87" s="35"/>
      <c r="BS87" s="35"/>
      <c r="BT87" s="35"/>
      <c r="BU87" s="35"/>
      <c r="BV87" s="35"/>
      <c r="BW87" s="35"/>
      <c r="BX87" s="35"/>
      <c r="BY87" s="35"/>
      <c r="BZ87" s="35"/>
      <c r="CA87" s="35"/>
      <c r="CB87" s="35"/>
      <c r="CC87" s="35"/>
    </row>
    <row r="88" spans="1:81" s="47" customFormat="1" ht="24.75" customHeight="1">
      <c r="A88" s="350">
        <v>2008</v>
      </c>
      <c r="B88" s="2">
        <f t="shared" si="15"/>
        <v>90</v>
      </c>
      <c r="C88" s="363"/>
      <c r="D88" s="350">
        <v>2008</v>
      </c>
      <c r="E88" s="418">
        <v>75</v>
      </c>
      <c r="F88" s="363"/>
      <c r="G88" s="350">
        <v>2008</v>
      </c>
      <c r="H88" s="418">
        <v>100</v>
      </c>
      <c r="I88" s="363"/>
      <c r="J88" s="350">
        <v>2008</v>
      </c>
      <c r="K88" s="418">
        <v>75</v>
      </c>
      <c r="L88" s="363"/>
      <c r="M88" s="350">
        <v>2008</v>
      </c>
      <c r="N88" s="418">
        <v>100</v>
      </c>
      <c r="O88" s="363"/>
      <c r="P88" s="350">
        <v>2008</v>
      </c>
      <c r="Q88" s="418">
        <v>100</v>
      </c>
      <c r="R88" s="363"/>
      <c r="S88" s="387"/>
      <c r="T88" s="387"/>
      <c r="U88" s="387"/>
      <c r="V88" s="387"/>
      <c r="W88" s="387"/>
      <c r="X88" s="387"/>
      <c r="Y88" s="387"/>
      <c r="Z88" s="387"/>
      <c r="AA88" s="387"/>
      <c r="AB88" s="387"/>
      <c r="AC88" s="387"/>
      <c r="AD88" s="387"/>
      <c r="AE88" s="42"/>
      <c r="AF88" s="35"/>
      <c r="AG88" s="35"/>
      <c r="AH88" s="35"/>
      <c r="AI88" s="35"/>
      <c r="AJ88" s="35"/>
      <c r="AK88" s="35"/>
      <c r="AL88" s="35"/>
      <c r="AM88" s="35"/>
      <c r="AN88" s="35"/>
      <c r="AO88" s="35"/>
      <c r="AP88" s="35"/>
      <c r="AQ88" s="35"/>
      <c r="AR88" s="35"/>
      <c r="AS88" s="35"/>
      <c r="AT88" s="35"/>
      <c r="AU88" s="35"/>
      <c r="AV88" s="35"/>
      <c r="AW88" s="35"/>
      <c r="AX88" s="35"/>
      <c r="AY88" s="35"/>
      <c r="AZ88" s="35"/>
      <c r="BA88" s="35"/>
      <c r="BB88" s="35"/>
      <c r="BC88" s="35"/>
      <c r="BD88" s="35"/>
      <c r="BE88" s="35"/>
      <c r="BF88" s="35"/>
      <c r="BG88" s="35"/>
      <c r="BH88" s="35"/>
      <c r="BI88" s="35"/>
      <c r="BJ88" s="35"/>
      <c r="BK88" s="35"/>
      <c r="BL88" s="35"/>
      <c r="BM88" s="35"/>
      <c r="BN88" s="35"/>
      <c r="BO88" s="35"/>
      <c r="BP88" s="35"/>
      <c r="BQ88" s="35"/>
      <c r="BR88" s="35"/>
      <c r="BS88" s="35"/>
      <c r="BT88" s="35"/>
      <c r="BU88" s="35"/>
      <c r="BV88" s="35"/>
      <c r="BW88" s="35"/>
      <c r="BX88" s="35"/>
      <c r="BY88" s="35"/>
      <c r="BZ88" s="35"/>
      <c r="CA88" s="35"/>
      <c r="CB88" s="35"/>
      <c r="CC88" s="35"/>
    </row>
    <row r="89" spans="1:81" s="47" customFormat="1" ht="24.75" customHeight="1">
      <c r="A89" s="350">
        <v>2009</v>
      </c>
      <c r="B89" s="2">
        <f t="shared" si="15"/>
        <v>90</v>
      </c>
      <c r="C89" s="363"/>
      <c r="D89" s="350">
        <v>2009</v>
      </c>
      <c r="E89" s="418">
        <v>75</v>
      </c>
      <c r="F89" s="363"/>
      <c r="G89" s="350">
        <v>2009</v>
      </c>
      <c r="H89" s="418">
        <v>100</v>
      </c>
      <c r="I89" s="363"/>
      <c r="J89" s="350">
        <v>2009</v>
      </c>
      <c r="K89" s="418">
        <v>75</v>
      </c>
      <c r="L89" s="363"/>
      <c r="M89" s="350">
        <v>2009</v>
      </c>
      <c r="N89" s="418">
        <v>100</v>
      </c>
      <c r="O89" s="363"/>
      <c r="P89" s="350">
        <v>2009</v>
      </c>
      <c r="Q89" s="418">
        <v>100</v>
      </c>
      <c r="R89" s="363"/>
      <c r="S89" s="387"/>
      <c r="T89" s="387"/>
      <c r="U89" s="387"/>
      <c r="V89" s="387"/>
      <c r="W89" s="387"/>
      <c r="X89" s="387"/>
      <c r="Y89" s="387"/>
      <c r="Z89" s="387"/>
      <c r="AA89" s="387"/>
      <c r="AB89" s="387"/>
      <c r="AC89" s="387"/>
      <c r="AD89" s="387"/>
      <c r="AE89" s="42"/>
      <c r="AF89" s="35"/>
      <c r="AG89" s="35"/>
      <c r="AH89" s="35"/>
      <c r="AI89" s="35"/>
      <c r="AJ89" s="35"/>
      <c r="AK89" s="35"/>
      <c r="AL89" s="35"/>
      <c r="AM89" s="35"/>
      <c r="AN89" s="35"/>
      <c r="AO89" s="35"/>
      <c r="AP89" s="35"/>
      <c r="AQ89" s="35"/>
      <c r="AR89" s="35"/>
      <c r="AS89" s="35"/>
      <c r="AT89" s="35"/>
      <c r="AU89" s="35"/>
      <c r="AV89" s="35"/>
      <c r="AW89" s="35"/>
      <c r="AX89" s="35"/>
      <c r="AY89" s="35"/>
      <c r="AZ89" s="35"/>
      <c r="BA89" s="35"/>
      <c r="BB89" s="35"/>
      <c r="BC89" s="35"/>
      <c r="BD89" s="35"/>
      <c r="BE89" s="35"/>
      <c r="BF89" s="35"/>
      <c r="BG89" s="35"/>
      <c r="BH89" s="35"/>
      <c r="BI89" s="35"/>
      <c r="BJ89" s="35"/>
      <c r="BK89" s="35"/>
      <c r="BL89" s="35"/>
      <c r="BM89" s="35"/>
      <c r="BN89" s="35"/>
      <c r="BO89" s="35"/>
      <c r="BP89" s="35"/>
      <c r="BQ89" s="35"/>
      <c r="BR89" s="35"/>
      <c r="BS89" s="35"/>
      <c r="BT89" s="35"/>
      <c r="BU89" s="35"/>
      <c r="BV89" s="35"/>
      <c r="BW89" s="35"/>
      <c r="BX89" s="35"/>
      <c r="BY89" s="35"/>
      <c r="BZ89" s="35"/>
      <c r="CA89" s="35"/>
      <c r="CB89" s="35"/>
      <c r="CC89" s="35"/>
    </row>
    <row r="90" spans="1:81" s="47" customFormat="1" ht="24.75" customHeight="1">
      <c r="A90" s="350">
        <v>2010</v>
      </c>
      <c r="B90" s="2">
        <f t="shared" si="15"/>
        <v>90</v>
      </c>
      <c r="C90" s="363"/>
      <c r="D90" s="350">
        <v>2010</v>
      </c>
      <c r="E90" s="418">
        <v>75</v>
      </c>
      <c r="F90" s="363"/>
      <c r="G90" s="350">
        <v>2010</v>
      </c>
      <c r="H90" s="418">
        <v>100</v>
      </c>
      <c r="I90" s="363"/>
      <c r="J90" s="350">
        <v>2010</v>
      </c>
      <c r="K90" s="418">
        <v>75</v>
      </c>
      <c r="L90" s="363"/>
      <c r="M90" s="350">
        <v>2010</v>
      </c>
      <c r="N90" s="418">
        <v>100</v>
      </c>
      <c r="O90" s="363"/>
      <c r="P90" s="350">
        <v>2010</v>
      </c>
      <c r="Q90" s="418">
        <v>100</v>
      </c>
      <c r="R90" s="363"/>
      <c r="S90" s="387"/>
      <c r="T90" s="387"/>
      <c r="U90" s="387"/>
      <c r="V90" s="387"/>
      <c r="W90" s="387"/>
      <c r="X90" s="387"/>
      <c r="Y90" s="387"/>
      <c r="Z90" s="387"/>
      <c r="AA90" s="387"/>
      <c r="AB90" s="387"/>
      <c r="AC90" s="387"/>
      <c r="AD90" s="387"/>
      <c r="AE90" s="42"/>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35"/>
      <c r="BQ90" s="35"/>
      <c r="BR90" s="35"/>
      <c r="BS90" s="35"/>
      <c r="BT90" s="35"/>
      <c r="BU90" s="35"/>
      <c r="BV90" s="35"/>
      <c r="BW90" s="35"/>
      <c r="BX90" s="35"/>
      <c r="BY90" s="35"/>
      <c r="BZ90" s="35"/>
      <c r="CA90" s="35"/>
      <c r="CB90" s="35"/>
      <c r="CC90" s="35"/>
    </row>
    <row r="91" spans="1:81" s="47" customFormat="1" ht="24.75" customHeight="1">
      <c r="A91" s="350">
        <v>2011</v>
      </c>
      <c r="B91" s="2">
        <f t="shared" si="15"/>
        <v>90</v>
      </c>
      <c r="C91" s="363"/>
      <c r="D91" s="350">
        <v>2011</v>
      </c>
      <c r="E91" s="418">
        <v>75</v>
      </c>
      <c r="F91" s="363"/>
      <c r="G91" s="350">
        <v>2011</v>
      </c>
      <c r="H91" s="418">
        <v>100</v>
      </c>
      <c r="I91" s="363"/>
      <c r="J91" s="350">
        <v>2011</v>
      </c>
      <c r="K91" s="418">
        <v>75</v>
      </c>
      <c r="L91" s="363"/>
      <c r="M91" s="350">
        <v>2011</v>
      </c>
      <c r="N91" s="418">
        <v>100</v>
      </c>
      <c r="O91" s="363"/>
      <c r="P91" s="350">
        <v>2011</v>
      </c>
      <c r="Q91" s="418">
        <v>100</v>
      </c>
      <c r="R91" s="363"/>
      <c r="S91" s="387"/>
      <c r="T91" s="387"/>
      <c r="U91" s="387"/>
      <c r="V91" s="387"/>
      <c r="W91" s="387"/>
      <c r="X91" s="387"/>
      <c r="Y91" s="387"/>
      <c r="Z91" s="387"/>
      <c r="AA91" s="387"/>
      <c r="AB91" s="387"/>
      <c r="AC91" s="387"/>
      <c r="AD91" s="387"/>
      <c r="AE91" s="42"/>
      <c r="AF91" s="35"/>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35"/>
      <c r="BE91" s="35"/>
      <c r="BF91" s="35"/>
      <c r="BG91" s="35"/>
      <c r="BH91" s="35"/>
      <c r="BI91" s="35"/>
      <c r="BJ91" s="35"/>
      <c r="BK91" s="35"/>
      <c r="BL91" s="35"/>
      <c r="BM91" s="35"/>
      <c r="BN91" s="35"/>
      <c r="BO91" s="35"/>
      <c r="BP91" s="35"/>
      <c r="BQ91" s="35"/>
      <c r="BR91" s="35"/>
      <c r="BS91" s="35"/>
      <c r="BT91" s="35"/>
      <c r="BU91" s="35"/>
      <c r="BV91" s="35"/>
      <c r="BW91" s="35"/>
      <c r="BX91" s="35"/>
      <c r="BY91" s="35"/>
      <c r="BZ91" s="35"/>
      <c r="CA91" s="35"/>
      <c r="CB91" s="35"/>
      <c r="CC91" s="35"/>
    </row>
    <row r="92" spans="1:81" s="47" customFormat="1" ht="24.75" customHeight="1">
      <c r="A92" s="350">
        <v>2012</v>
      </c>
      <c r="B92" s="2">
        <f t="shared" si="15"/>
        <v>90</v>
      </c>
      <c r="C92" s="363"/>
      <c r="D92" s="350">
        <v>2012</v>
      </c>
      <c r="E92" s="418">
        <v>75</v>
      </c>
      <c r="F92" s="363"/>
      <c r="G92" s="350">
        <v>2012</v>
      </c>
      <c r="H92" s="418">
        <v>100</v>
      </c>
      <c r="I92" s="363"/>
      <c r="J92" s="350">
        <v>2012</v>
      </c>
      <c r="K92" s="418">
        <v>75</v>
      </c>
      <c r="L92" s="363"/>
      <c r="M92" s="350">
        <v>2012</v>
      </c>
      <c r="N92" s="418">
        <v>100</v>
      </c>
      <c r="O92" s="363"/>
      <c r="P92" s="350">
        <v>2012</v>
      </c>
      <c r="Q92" s="418">
        <v>100</v>
      </c>
      <c r="R92" s="363"/>
      <c r="S92" s="387"/>
      <c r="T92" s="387"/>
      <c r="U92" s="387"/>
      <c r="V92" s="387"/>
      <c r="W92" s="387"/>
      <c r="X92" s="387"/>
      <c r="Y92" s="387"/>
      <c r="Z92" s="387"/>
      <c r="AA92" s="387"/>
      <c r="AB92" s="387"/>
      <c r="AC92" s="387"/>
      <c r="AD92" s="387"/>
      <c r="AE92" s="42"/>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c r="BN92" s="35"/>
      <c r="BO92" s="35"/>
      <c r="BP92" s="35"/>
      <c r="BQ92" s="35"/>
      <c r="BR92" s="35"/>
      <c r="BS92" s="35"/>
      <c r="BT92" s="35"/>
      <c r="BU92" s="35"/>
      <c r="BV92" s="35"/>
      <c r="BW92" s="35"/>
      <c r="BX92" s="35"/>
      <c r="BY92" s="35"/>
      <c r="BZ92" s="35"/>
      <c r="CA92" s="35"/>
      <c r="CB92" s="35"/>
      <c r="CC92" s="35"/>
    </row>
    <row r="93" spans="1:81" s="47" customFormat="1" ht="24.75" customHeight="1">
      <c r="A93" s="350">
        <v>2013</v>
      </c>
      <c r="B93" s="2">
        <f t="shared" si="15"/>
        <v>90</v>
      </c>
      <c r="C93" s="363"/>
      <c r="D93" s="350">
        <v>2013</v>
      </c>
      <c r="E93" s="418">
        <v>75</v>
      </c>
      <c r="F93" s="363"/>
      <c r="G93" s="350">
        <v>2013</v>
      </c>
      <c r="H93" s="418">
        <v>100</v>
      </c>
      <c r="I93" s="363"/>
      <c r="J93" s="350">
        <v>2013</v>
      </c>
      <c r="K93" s="418">
        <v>75</v>
      </c>
      <c r="L93" s="363"/>
      <c r="M93" s="350">
        <v>2013</v>
      </c>
      <c r="N93" s="418">
        <v>100</v>
      </c>
      <c r="O93" s="363"/>
      <c r="P93" s="350">
        <v>2013</v>
      </c>
      <c r="Q93" s="418">
        <v>100</v>
      </c>
      <c r="R93" s="363"/>
      <c r="S93" s="387"/>
      <c r="T93" s="387"/>
      <c r="U93" s="387"/>
      <c r="V93" s="387"/>
      <c r="W93" s="387"/>
      <c r="X93" s="387"/>
      <c r="Y93" s="387"/>
      <c r="Z93" s="387"/>
      <c r="AA93" s="387"/>
      <c r="AB93" s="387"/>
      <c r="AC93" s="387"/>
      <c r="AD93" s="387"/>
      <c r="AE93" s="42"/>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35"/>
      <c r="BP93" s="35"/>
      <c r="BQ93" s="35"/>
      <c r="BR93" s="35"/>
      <c r="BS93" s="35"/>
      <c r="BT93" s="35"/>
      <c r="BU93" s="35"/>
      <c r="BV93" s="35"/>
      <c r="BW93" s="35"/>
      <c r="BX93" s="35"/>
      <c r="BY93" s="35"/>
      <c r="BZ93" s="35"/>
      <c r="CA93" s="35"/>
      <c r="CB93" s="35"/>
      <c r="CC93" s="35"/>
    </row>
    <row r="94" spans="1:81" ht="24.75" customHeight="1">
      <c r="A94" s="350">
        <v>2014</v>
      </c>
      <c r="B94" s="2">
        <f t="shared" ref="B94:B99" si="16">AVERAGE(E94,H94,K94,N94,Q94)</f>
        <v>90</v>
      </c>
      <c r="C94" s="39"/>
      <c r="D94" s="350">
        <v>2014</v>
      </c>
      <c r="E94" s="344">
        <v>75</v>
      </c>
      <c r="F94" s="367" t="s">
        <v>3058</v>
      </c>
      <c r="G94" s="350">
        <v>2014</v>
      </c>
      <c r="H94" s="344">
        <v>100</v>
      </c>
      <c r="I94" s="367"/>
      <c r="J94" s="350">
        <v>2014</v>
      </c>
      <c r="K94" s="344">
        <v>75</v>
      </c>
      <c r="L94" s="367" t="s">
        <v>4754</v>
      </c>
      <c r="M94" s="350">
        <v>2014</v>
      </c>
      <c r="N94" s="344">
        <v>100</v>
      </c>
      <c r="O94" s="367"/>
      <c r="P94" s="350">
        <v>2014</v>
      </c>
      <c r="Q94" s="344">
        <v>100</v>
      </c>
      <c r="R94" s="314"/>
    </row>
    <row r="95" spans="1:81" ht="24.75" customHeight="1">
      <c r="A95" s="350">
        <v>2015</v>
      </c>
      <c r="B95" s="2">
        <f t="shared" si="16"/>
        <v>95</v>
      </c>
      <c r="C95" s="80"/>
      <c r="D95" s="350">
        <v>2015</v>
      </c>
      <c r="E95" s="344">
        <v>75</v>
      </c>
      <c r="F95" s="367"/>
      <c r="G95" s="350">
        <v>2015</v>
      </c>
      <c r="H95" s="344">
        <v>100</v>
      </c>
      <c r="I95" s="367"/>
      <c r="J95" s="350">
        <v>2015</v>
      </c>
      <c r="K95" s="344">
        <v>100</v>
      </c>
      <c r="L95" s="369" t="s">
        <v>754</v>
      </c>
      <c r="M95" s="350">
        <v>2015</v>
      </c>
      <c r="N95" s="344">
        <v>100</v>
      </c>
      <c r="O95" s="367"/>
      <c r="P95" s="350">
        <v>2015</v>
      </c>
      <c r="Q95" s="344">
        <v>100</v>
      </c>
      <c r="R95" s="314"/>
    </row>
    <row r="96" spans="1:81" ht="24.75" customHeight="1">
      <c r="A96" s="350">
        <v>2016</v>
      </c>
      <c r="B96" s="2">
        <f t="shared" si="16"/>
        <v>95</v>
      </c>
      <c r="C96" s="80"/>
      <c r="D96" s="350">
        <v>2016</v>
      </c>
      <c r="E96" s="344">
        <v>75</v>
      </c>
      <c r="F96" s="367"/>
      <c r="G96" s="350">
        <v>2016</v>
      </c>
      <c r="H96" s="344">
        <v>100</v>
      </c>
      <c r="I96" s="367"/>
      <c r="J96" s="350">
        <v>2016</v>
      </c>
      <c r="K96" s="344">
        <v>100</v>
      </c>
      <c r="L96" s="367"/>
      <c r="M96" s="350">
        <v>2016</v>
      </c>
      <c r="N96" s="344">
        <v>100</v>
      </c>
      <c r="O96" s="367"/>
      <c r="P96" s="350">
        <v>2016</v>
      </c>
      <c r="Q96" s="344">
        <v>100</v>
      </c>
      <c r="R96" s="314"/>
    </row>
    <row r="97" spans="1:81" ht="24.75" customHeight="1">
      <c r="A97" s="350">
        <v>2017</v>
      </c>
      <c r="B97" s="2">
        <f t="shared" si="16"/>
        <v>95</v>
      </c>
      <c r="C97" s="80"/>
      <c r="D97" s="350">
        <v>2017</v>
      </c>
      <c r="E97" s="344">
        <v>75</v>
      </c>
      <c r="F97" s="367"/>
      <c r="G97" s="350">
        <v>2017</v>
      </c>
      <c r="H97" s="344">
        <v>100</v>
      </c>
      <c r="I97" s="367"/>
      <c r="J97" s="350">
        <v>2017</v>
      </c>
      <c r="K97" s="344">
        <v>100</v>
      </c>
      <c r="L97" s="367"/>
      <c r="M97" s="350">
        <v>2017</v>
      </c>
      <c r="N97" s="344">
        <v>100</v>
      </c>
      <c r="O97" s="367"/>
      <c r="P97" s="350">
        <v>2017</v>
      </c>
      <c r="Q97" s="344">
        <v>100</v>
      </c>
      <c r="R97" s="314"/>
    </row>
    <row r="98" spans="1:81" ht="24.75" customHeight="1">
      <c r="A98" s="350">
        <v>2018</v>
      </c>
      <c r="B98" s="2">
        <f t="shared" si="16"/>
        <v>95</v>
      </c>
      <c r="C98" s="80"/>
      <c r="D98" s="350">
        <v>2018</v>
      </c>
      <c r="E98" s="344">
        <v>75</v>
      </c>
      <c r="F98" s="367"/>
      <c r="G98" s="350">
        <v>2018</v>
      </c>
      <c r="H98" s="344">
        <v>100</v>
      </c>
      <c r="I98" s="367"/>
      <c r="J98" s="350">
        <v>2018</v>
      </c>
      <c r="K98" s="344">
        <v>100</v>
      </c>
      <c r="L98" s="367"/>
      <c r="M98" s="350">
        <v>2018</v>
      </c>
      <c r="N98" s="344">
        <v>100</v>
      </c>
      <c r="O98" s="367"/>
      <c r="P98" s="350">
        <v>2018</v>
      </c>
      <c r="Q98" s="344">
        <v>100</v>
      </c>
      <c r="R98" s="314"/>
    </row>
    <row r="99" spans="1:81" ht="24.75" customHeight="1">
      <c r="A99" s="350">
        <v>2019</v>
      </c>
      <c r="B99" s="2">
        <f t="shared" si="16"/>
        <v>95</v>
      </c>
      <c r="C99" s="80"/>
      <c r="D99" s="350">
        <v>2019</v>
      </c>
      <c r="E99" s="344">
        <v>75</v>
      </c>
      <c r="F99" s="367"/>
      <c r="G99" s="350">
        <v>2019</v>
      </c>
      <c r="H99" s="344">
        <v>100</v>
      </c>
      <c r="I99" s="367"/>
      <c r="J99" s="350">
        <v>2019</v>
      </c>
      <c r="K99" s="344">
        <v>100</v>
      </c>
      <c r="L99" s="367"/>
      <c r="M99" s="350">
        <v>2019</v>
      </c>
      <c r="N99" s="344">
        <v>100</v>
      </c>
      <c r="O99" s="367"/>
      <c r="P99" s="350">
        <v>2019</v>
      </c>
      <c r="Q99" s="344">
        <v>100</v>
      </c>
      <c r="R99" s="314"/>
    </row>
    <row r="100" spans="1:81" ht="24.75" customHeight="1"/>
    <row r="101" spans="1:81" ht="24.75" customHeight="1">
      <c r="A101" s="351"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351" t="s">
        <v>106</v>
      </c>
      <c r="B102" s="596" t="s">
        <v>47</v>
      </c>
      <c r="C102" s="596"/>
      <c r="D102" s="351" t="s">
        <v>106</v>
      </c>
      <c r="E102" s="597" t="s">
        <v>48</v>
      </c>
      <c r="F102" s="597"/>
      <c r="G102" s="351" t="s">
        <v>106</v>
      </c>
      <c r="H102" s="597" t="s">
        <v>49</v>
      </c>
      <c r="I102" s="597"/>
      <c r="J102" s="351" t="s">
        <v>106</v>
      </c>
      <c r="K102" s="597" t="s">
        <v>50</v>
      </c>
      <c r="L102" s="597"/>
      <c r="M102" s="351" t="s">
        <v>106</v>
      </c>
      <c r="N102" s="597" t="s">
        <v>51</v>
      </c>
      <c r="O102" s="597"/>
      <c r="P102" s="351" t="s">
        <v>106</v>
      </c>
      <c r="Q102" s="597" t="s">
        <v>52</v>
      </c>
      <c r="R102" s="597"/>
      <c r="S102" s="351" t="s">
        <v>106</v>
      </c>
      <c r="T102" s="597" t="s">
        <v>53</v>
      </c>
      <c r="U102" s="597"/>
      <c r="V102" s="351" t="s">
        <v>106</v>
      </c>
      <c r="W102" s="597" t="s">
        <v>54</v>
      </c>
      <c r="X102" s="597"/>
    </row>
    <row r="103" spans="1:81" ht="24.75" customHeight="1">
      <c r="A103" s="351" t="s">
        <v>105</v>
      </c>
      <c r="B103" s="591"/>
      <c r="C103" s="592"/>
      <c r="D103" s="351" t="s">
        <v>105</v>
      </c>
      <c r="E103" s="593"/>
      <c r="F103" s="594"/>
      <c r="G103" s="351" t="s">
        <v>105</v>
      </c>
      <c r="H103" s="600"/>
      <c r="I103" s="600"/>
      <c r="J103" s="351" t="s">
        <v>105</v>
      </c>
      <c r="K103" s="600"/>
      <c r="L103" s="600"/>
      <c r="M103" s="351" t="s">
        <v>105</v>
      </c>
      <c r="N103" s="600"/>
      <c r="O103" s="600"/>
      <c r="P103" s="351" t="s">
        <v>105</v>
      </c>
      <c r="Q103" s="600"/>
      <c r="R103" s="600"/>
      <c r="S103" s="351" t="s">
        <v>105</v>
      </c>
      <c r="T103" s="600"/>
      <c r="U103" s="600"/>
      <c r="V103" s="351" t="s">
        <v>105</v>
      </c>
      <c r="W103" s="600"/>
      <c r="X103" s="600"/>
    </row>
    <row r="104" spans="1:81" ht="24.75" customHeight="1">
      <c r="A104" s="350" t="s">
        <v>92</v>
      </c>
      <c r="B104" s="595" t="s">
        <v>173</v>
      </c>
      <c r="C104" s="595"/>
      <c r="D104" s="350" t="s">
        <v>92</v>
      </c>
      <c r="E104" s="595" t="s">
        <v>172</v>
      </c>
      <c r="F104" s="595"/>
      <c r="G104" s="350" t="s">
        <v>92</v>
      </c>
      <c r="H104" s="595" t="s">
        <v>171</v>
      </c>
      <c r="I104" s="595"/>
      <c r="J104" s="350" t="s">
        <v>92</v>
      </c>
      <c r="K104" s="595" t="s">
        <v>145</v>
      </c>
      <c r="L104" s="595"/>
      <c r="M104" s="350" t="s">
        <v>92</v>
      </c>
      <c r="N104" s="595" t="s">
        <v>170</v>
      </c>
      <c r="O104" s="595"/>
      <c r="P104" s="350" t="s">
        <v>92</v>
      </c>
      <c r="Q104" s="595" t="s">
        <v>163</v>
      </c>
      <c r="R104" s="595"/>
      <c r="S104" s="350" t="s">
        <v>92</v>
      </c>
      <c r="T104" s="595" t="s">
        <v>169</v>
      </c>
      <c r="U104" s="595"/>
      <c r="V104" s="350" t="s">
        <v>92</v>
      </c>
      <c r="W104" s="595" t="s">
        <v>168</v>
      </c>
      <c r="X104" s="595"/>
    </row>
    <row r="105" spans="1:81" ht="24.75" customHeight="1">
      <c r="A105" s="350" t="s">
        <v>81</v>
      </c>
      <c r="B105" s="595" t="s">
        <v>90</v>
      </c>
      <c r="C105" s="595"/>
      <c r="D105" s="350" t="s">
        <v>81</v>
      </c>
      <c r="E105" s="580" t="s">
        <v>167</v>
      </c>
      <c r="F105" s="580"/>
      <c r="G105" s="350" t="s">
        <v>81</v>
      </c>
      <c r="H105" s="580" t="s">
        <v>166</v>
      </c>
      <c r="I105" s="580"/>
      <c r="J105" s="350" t="s">
        <v>81</v>
      </c>
      <c r="K105" s="580" t="s">
        <v>165</v>
      </c>
      <c r="L105" s="580"/>
      <c r="M105" s="350" t="s">
        <v>81</v>
      </c>
      <c r="N105" s="580" t="s">
        <v>164</v>
      </c>
      <c r="O105" s="580"/>
      <c r="P105" s="350" t="s">
        <v>81</v>
      </c>
      <c r="Q105" s="580" t="s">
        <v>163</v>
      </c>
      <c r="R105" s="580"/>
      <c r="S105" s="350" t="s">
        <v>81</v>
      </c>
      <c r="T105" s="580" t="s">
        <v>162</v>
      </c>
      <c r="U105" s="580"/>
      <c r="V105" s="350" t="s">
        <v>81</v>
      </c>
      <c r="W105" s="601" t="s">
        <v>161</v>
      </c>
      <c r="X105" s="601"/>
    </row>
    <row r="106" spans="1:81" ht="24.75" customHeight="1">
      <c r="A106" s="350" t="s">
        <v>78</v>
      </c>
      <c r="B106" s="580" t="s">
        <v>79</v>
      </c>
      <c r="C106" s="580"/>
      <c r="D106" s="350" t="s">
        <v>78</v>
      </c>
      <c r="E106" s="580" t="s">
        <v>4359</v>
      </c>
      <c r="F106" s="580"/>
      <c r="G106" s="350" t="s">
        <v>78</v>
      </c>
      <c r="H106" s="580" t="s">
        <v>4360</v>
      </c>
      <c r="I106" s="580"/>
      <c r="J106" s="350" t="s">
        <v>78</v>
      </c>
      <c r="K106" s="580" t="s">
        <v>4336</v>
      </c>
      <c r="L106" s="580"/>
      <c r="M106" s="350" t="s">
        <v>78</v>
      </c>
      <c r="N106" s="580" t="s">
        <v>4361</v>
      </c>
      <c r="O106" s="580"/>
      <c r="P106" s="350" t="s">
        <v>78</v>
      </c>
      <c r="Q106" s="580" t="s">
        <v>4362</v>
      </c>
      <c r="R106" s="580"/>
      <c r="S106" s="350" t="s">
        <v>78</v>
      </c>
      <c r="T106" s="580" t="s">
        <v>4363</v>
      </c>
      <c r="U106" s="580"/>
      <c r="V106" s="350" t="s">
        <v>78</v>
      </c>
      <c r="W106" s="580" t="s">
        <v>4364</v>
      </c>
      <c r="X106" s="580"/>
    </row>
    <row r="107" spans="1:81" ht="24.75" customHeight="1">
      <c r="A107" s="350" t="s">
        <v>0</v>
      </c>
      <c r="B107" s="350" t="s">
        <v>77</v>
      </c>
      <c r="C107" s="350" t="s">
        <v>76</v>
      </c>
      <c r="D107" s="350" t="s">
        <v>75</v>
      </c>
      <c r="E107" s="350" t="s">
        <v>74</v>
      </c>
      <c r="F107" s="350" t="s">
        <v>73</v>
      </c>
      <c r="G107" s="350" t="s">
        <v>75</v>
      </c>
      <c r="H107" s="350" t="s">
        <v>74</v>
      </c>
      <c r="I107" s="350" t="s">
        <v>73</v>
      </c>
      <c r="J107" s="350" t="s">
        <v>75</v>
      </c>
      <c r="K107" s="350" t="s">
        <v>74</v>
      </c>
      <c r="L107" s="350" t="s">
        <v>73</v>
      </c>
      <c r="M107" s="350" t="s">
        <v>75</v>
      </c>
      <c r="N107" s="350" t="s">
        <v>74</v>
      </c>
      <c r="O107" s="350" t="s">
        <v>73</v>
      </c>
      <c r="P107" s="350" t="s">
        <v>75</v>
      </c>
      <c r="Q107" s="350" t="s">
        <v>74</v>
      </c>
      <c r="R107" s="350" t="s">
        <v>73</v>
      </c>
      <c r="S107" s="350" t="s">
        <v>75</v>
      </c>
      <c r="T107" s="350" t="s">
        <v>74</v>
      </c>
      <c r="U107" s="350" t="s">
        <v>73</v>
      </c>
      <c r="V107" s="350" t="s">
        <v>75</v>
      </c>
      <c r="W107" s="350" t="s">
        <v>74</v>
      </c>
      <c r="X107" s="350" t="s">
        <v>73</v>
      </c>
    </row>
    <row r="108" spans="1:81" s="47" customFormat="1" ht="24.75" customHeight="1">
      <c r="A108" s="350">
        <v>2007</v>
      </c>
      <c r="B108" s="2">
        <f t="shared" ref="B108:B114" si="17">AVERAGE(E108,((H108+K108)/2),((N108+Q108+T108)/3),W108)</f>
        <v>89.583333333333329</v>
      </c>
      <c r="C108" s="363"/>
      <c r="D108" s="350">
        <v>2007</v>
      </c>
      <c r="E108" s="231">
        <v>100</v>
      </c>
      <c r="F108" s="363"/>
      <c r="G108" s="350">
        <v>2007</v>
      </c>
      <c r="H108" s="231">
        <v>100</v>
      </c>
      <c r="I108" s="363"/>
      <c r="J108" s="350">
        <v>2007</v>
      </c>
      <c r="K108" s="363">
        <v>50</v>
      </c>
      <c r="L108" s="363"/>
      <c r="M108" s="350">
        <v>2007</v>
      </c>
      <c r="N108" s="418">
        <v>100</v>
      </c>
      <c r="O108" s="363"/>
      <c r="P108" s="350">
        <v>2007</v>
      </c>
      <c r="Q108" s="418">
        <v>100</v>
      </c>
      <c r="R108" s="363"/>
      <c r="S108" s="350">
        <v>2007</v>
      </c>
      <c r="T108" s="78">
        <v>50</v>
      </c>
      <c r="U108" s="363"/>
      <c r="V108" s="350">
        <v>2007</v>
      </c>
      <c r="W108" s="418">
        <v>100</v>
      </c>
      <c r="X108" s="363"/>
      <c r="Y108" s="387"/>
      <c r="Z108" s="387"/>
      <c r="AA108" s="387"/>
      <c r="AB108" s="387"/>
      <c r="AC108" s="387"/>
      <c r="AD108" s="387"/>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35"/>
      <c r="BQ108" s="35"/>
      <c r="BR108" s="35"/>
      <c r="BS108" s="35"/>
      <c r="BT108" s="35"/>
      <c r="BU108" s="35"/>
      <c r="BV108" s="35"/>
      <c r="BW108" s="35"/>
      <c r="BX108" s="35"/>
      <c r="BY108" s="35"/>
      <c r="BZ108" s="35"/>
      <c r="CA108" s="35"/>
      <c r="CB108" s="35"/>
      <c r="CC108" s="35"/>
    </row>
    <row r="109" spans="1:81" s="47" customFormat="1" ht="24.75" customHeight="1">
      <c r="A109" s="350">
        <v>2008</v>
      </c>
      <c r="B109" s="2">
        <f t="shared" si="17"/>
        <v>89.583333333333329</v>
      </c>
      <c r="C109" s="363"/>
      <c r="D109" s="350">
        <v>2008</v>
      </c>
      <c r="E109" s="231">
        <v>100</v>
      </c>
      <c r="F109" s="363"/>
      <c r="G109" s="350">
        <v>2008</v>
      </c>
      <c r="H109" s="231">
        <v>100</v>
      </c>
      <c r="I109" s="363"/>
      <c r="J109" s="350">
        <v>2008</v>
      </c>
      <c r="K109" s="420">
        <v>50</v>
      </c>
      <c r="L109" s="363"/>
      <c r="M109" s="350">
        <v>2008</v>
      </c>
      <c r="N109" s="418">
        <v>100</v>
      </c>
      <c r="O109" s="363"/>
      <c r="P109" s="350">
        <v>2008</v>
      </c>
      <c r="Q109" s="418">
        <v>100</v>
      </c>
      <c r="R109" s="363"/>
      <c r="S109" s="350">
        <v>2008</v>
      </c>
      <c r="T109" s="78">
        <v>50</v>
      </c>
      <c r="U109" s="363"/>
      <c r="V109" s="350">
        <v>2008</v>
      </c>
      <c r="W109" s="418">
        <v>100</v>
      </c>
      <c r="X109" s="363"/>
      <c r="Y109" s="387"/>
      <c r="Z109" s="387"/>
      <c r="AA109" s="387"/>
      <c r="AB109" s="387"/>
      <c r="AC109" s="387"/>
      <c r="AD109" s="387"/>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row>
    <row r="110" spans="1:81" s="47" customFormat="1" ht="24.75" customHeight="1">
      <c r="A110" s="350">
        <v>2009</v>
      </c>
      <c r="B110" s="2">
        <f t="shared" si="17"/>
        <v>89.583333333333329</v>
      </c>
      <c r="C110" s="363"/>
      <c r="D110" s="350">
        <v>2009</v>
      </c>
      <c r="E110" s="231">
        <v>100</v>
      </c>
      <c r="F110" s="363"/>
      <c r="G110" s="350">
        <v>2009</v>
      </c>
      <c r="H110" s="231">
        <v>100</v>
      </c>
      <c r="I110" s="363"/>
      <c r="J110" s="350">
        <v>2009</v>
      </c>
      <c r="K110" s="420">
        <v>50</v>
      </c>
      <c r="L110" s="363"/>
      <c r="M110" s="350">
        <v>2009</v>
      </c>
      <c r="N110" s="418">
        <v>100</v>
      </c>
      <c r="O110" s="363"/>
      <c r="P110" s="350">
        <v>2009</v>
      </c>
      <c r="Q110" s="418">
        <v>100</v>
      </c>
      <c r="R110" s="363"/>
      <c r="S110" s="350">
        <v>2009</v>
      </c>
      <c r="T110" s="78">
        <v>50</v>
      </c>
      <c r="U110" s="363"/>
      <c r="V110" s="350">
        <v>2009</v>
      </c>
      <c r="W110" s="418">
        <v>100</v>
      </c>
      <c r="X110" s="363"/>
      <c r="Y110" s="387"/>
      <c r="Z110" s="387"/>
      <c r="AA110" s="387"/>
      <c r="AB110" s="387"/>
      <c r="AC110" s="387"/>
      <c r="AD110" s="387"/>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35"/>
      <c r="BQ110" s="35"/>
      <c r="BR110" s="35"/>
      <c r="BS110" s="35"/>
      <c r="BT110" s="35"/>
      <c r="BU110" s="35"/>
      <c r="BV110" s="35"/>
      <c r="BW110" s="35"/>
      <c r="BX110" s="35"/>
      <c r="BY110" s="35"/>
      <c r="BZ110" s="35"/>
      <c r="CA110" s="35"/>
      <c r="CB110" s="35"/>
      <c r="CC110" s="35"/>
    </row>
    <row r="111" spans="1:81" s="47" customFormat="1" ht="24.75" customHeight="1">
      <c r="A111" s="350">
        <v>2010</v>
      </c>
      <c r="B111" s="2">
        <f t="shared" si="17"/>
        <v>89.583333333333329</v>
      </c>
      <c r="C111" s="363"/>
      <c r="D111" s="350">
        <v>2010</v>
      </c>
      <c r="E111" s="231">
        <v>100</v>
      </c>
      <c r="F111" s="363"/>
      <c r="G111" s="350">
        <v>2010</v>
      </c>
      <c r="H111" s="231">
        <v>100</v>
      </c>
      <c r="I111" s="363"/>
      <c r="J111" s="350">
        <v>2010</v>
      </c>
      <c r="K111" s="420">
        <v>50</v>
      </c>
      <c r="L111" s="363"/>
      <c r="M111" s="350">
        <v>2010</v>
      </c>
      <c r="N111" s="418">
        <v>100</v>
      </c>
      <c r="O111" s="363"/>
      <c r="P111" s="350">
        <v>2010</v>
      </c>
      <c r="Q111" s="418">
        <v>100</v>
      </c>
      <c r="R111" s="363"/>
      <c r="S111" s="350">
        <v>2010</v>
      </c>
      <c r="T111" s="78">
        <v>50</v>
      </c>
      <c r="U111" s="363"/>
      <c r="V111" s="350">
        <v>2010</v>
      </c>
      <c r="W111" s="418">
        <v>100</v>
      </c>
      <c r="X111" s="363"/>
      <c r="Y111" s="387"/>
      <c r="Z111" s="387"/>
      <c r="AA111" s="387"/>
      <c r="AB111" s="387"/>
      <c r="AC111" s="387"/>
      <c r="AD111" s="387"/>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row>
    <row r="112" spans="1:81" s="47" customFormat="1" ht="24.75" customHeight="1">
      <c r="A112" s="350">
        <v>2011</v>
      </c>
      <c r="B112" s="2">
        <f t="shared" si="17"/>
        <v>89.583333333333329</v>
      </c>
      <c r="C112" s="363"/>
      <c r="D112" s="350">
        <v>2011</v>
      </c>
      <c r="E112" s="231">
        <v>100</v>
      </c>
      <c r="F112" s="363"/>
      <c r="G112" s="350">
        <v>2011</v>
      </c>
      <c r="H112" s="231">
        <v>100</v>
      </c>
      <c r="I112" s="363"/>
      <c r="J112" s="350">
        <v>2011</v>
      </c>
      <c r="K112" s="420">
        <v>50</v>
      </c>
      <c r="L112" s="363"/>
      <c r="M112" s="350">
        <v>2011</v>
      </c>
      <c r="N112" s="418">
        <v>100</v>
      </c>
      <c r="O112" s="363"/>
      <c r="P112" s="350">
        <v>2011</v>
      </c>
      <c r="Q112" s="418">
        <v>100</v>
      </c>
      <c r="R112" s="363"/>
      <c r="S112" s="350">
        <v>2011</v>
      </c>
      <c r="T112" s="78">
        <v>50</v>
      </c>
      <c r="U112" s="363"/>
      <c r="V112" s="350">
        <v>2011</v>
      </c>
      <c r="W112" s="418">
        <v>100</v>
      </c>
      <c r="X112" s="363"/>
      <c r="Y112" s="387"/>
      <c r="Z112" s="387"/>
      <c r="AA112" s="387"/>
      <c r="AB112" s="387"/>
      <c r="AC112" s="387"/>
      <c r="AD112" s="387"/>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35"/>
      <c r="BQ112" s="35"/>
      <c r="BR112" s="35"/>
      <c r="BS112" s="35"/>
      <c r="BT112" s="35"/>
      <c r="BU112" s="35"/>
      <c r="BV112" s="35"/>
      <c r="BW112" s="35"/>
      <c r="BX112" s="35"/>
      <c r="BY112" s="35"/>
      <c r="BZ112" s="35"/>
      <c r="CA112" s="35"/>
      <c r="CB112" s="35"/>
      <c r="CC112" s="35"/>
    </row>
    <row r="113" spans="1:81" s="47" customFormat="1" ht="24.75" customHeight="1">
      <c r="A113" s="350">
        <v>2012</v>
      </c>
      <c r="B113" s="2">
        <f t="shared" si="17"/>
        <v>89.583333333333329</v>
      </c>
      <c r="C113" s="363"/>
      <c r="D113" s="350">
        <v>2012</v>
      </c>
      <c r="E113" s="231">
        <v>100</v>
      </c>
      <c r="F113" s="363"/>
      <c r="G113" s="350">
        <v>2012</v>
      </c>
      <c r="H113" s="231">
        <v>100</v>
      </c>
      <c r="I113" s="363"/>
      <c r="J113" s="350">
        <v>2012</v>
      </c>
      <c r="K113" s="420">
        <v>50</v>
      </c>
      <c r="L113" s="363"/>
      <c r="M113" s="350">
        <v>2012</v>
      </c>
      <c r="N113" s="418">
        <v>100</v>
      </c>
      <c r="O113" s="363"/>
      <c r="P113" s="350">
        <v>2012</v>
      </c>
      <c r="Q113" s="418">
        <v>100</v>
      </c>
      <c r="R113" s="363"/>
      <c r="S113" s="350">
        <v>2012</v>
      </c>
      <c r="T113" s="78">
        <v>50</v>
      </c>
      <c r="U113" s="363"/>
      <c r="V113" s="350">
        <v>2012</v>
      </c>
      <c r="W113" s="418">
        <v>100</v>
      </c>
      <c r="X113" s="363"/>
      <c r="Y113" s="387"/>
      <c r="Z113" s="387"/>
      <c r="AA113" s="387"/>
      <c r="AB113" s="387"/>
      <c r="AC113" s="387"/>
      <c r="AD113" s="387"/>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row>
    <row r="114" spans="1:81" s="47" customFormat="1" ht="24.75" customHeight="1">
      <c r="A114" s="350">
        <v>2013</v>
      </c>
      <c r="B114" s="2">
        <f t="shared" si="17"/>
        <v>89.583333333333329</v>
      </c>
      <c r="C114" s="363"/>
      <c r="D114" s="350">
        <v>2013</v>
      </c>
      <c r="E114" s="231">
        <v>100</v>
      </c>
      <c r="F114" s="363"/>
      <c r="G114" s="350">
        <v>2013</v>
      </c>
      <c r="H114" s="231">
        <v>100</v>
      </c>
      <c r="I114" s="363"/>
      <c r="J114" s="350">
        <v>2013</v>
      </c>
      <c r="K114" s="420">
        <v>50</v>
      </c>
      <c r="L114" s="363"/>
      <c r="M114" s="350">
        <v>2013</v>
      </c>
      <c r="N114" s="418">
        <v>100</v>
      </c>
      <c r="O114" s="363"/>
      <c r="P114" s="350">
        <v>2013</v>
      </c>
      <c r="Q114" s="418">
        <v>100</v>
      </c>
      <c r="R114" s="363"/>
      <c r="S114" s="350">
        <v>2013</v>
      </c>
      <c r="T114" s="78">
        <v>50</v>
      </c>
      <c r="U114" s="363"/>
      <c r="V114" s="350">
        <v>2013</v>
      </c>
      <c r="W114" s="418">
        <v>100</v>
      </c>
      <c r="X114" s="363"/>
      <c r="Y114" s="387"/>
      <c r="Z114" s="387"/>
      <c r="AA114" s="387"/>
      <c r="AB114" s="387"/>
      <c r="AC114" s="387"/>
      <c r="AD114" s="387"/>
      <c r="AE114" s="35"/>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35"/>
      <c r="BQ114" s="35"/>
      <c r="BR114" s="35"/>
      <c r="BS114" s="35"/>
      <c r="BT114" s="35"/>
      <c r="BU114" s="35"/>
      <c r="BV114" s="35"/>
      <c r="BW114" s="35"/>
      <c r="BX114" s="35"/>
      <c r="BY114" s="35"/>
      <c r="BZ114" s="35"/>
      <c r="CA114" s="35"/>
      <c r="CB114" s="35"/>
      <c r="CC114" s="35"/>
    </row>
    <row r="115" spans="1:81" ht="24.75" customHeight="1">
      <c r="A115" s="350">
        <v>2014</v>
      </c>
      <c r="B115" s="2">
        <f t="shared" ref="B115:B120" si="18">AVERAGE(E115,((H115+K115)/2),((N115+Q115+T115)/3),W115)</f>
        <v>95.833333333333329</v>
      </c>
      <c r="C115" s="39"/>
      <c r="D115" s="350">
        <v>2014</v>
      </c>
      <c r="E115" s="231">
        <v>100</v>
      </c>
      <c r="F115" s="367" t="s">
        <v>753</v>
      </c>
      <c r="G115" s="350">
        <v>2014</v>
      </c>
      <c r="H115" s="344">
        <v>100</v>
      </c>
      <c r="I115" s="367"/>
      <c r="J115" s="350">
        <v>2014</v>
      </c>
      <c r="K115" s="49">
        <v>100</v>
      </c>
      <c r="L115" s="369" t="s">
        <v>3059</v>
      </c>
      <c r="M115" s="350">
        <v>2014</v>
      </c>
      <c r="N115" s="344">
        <v>100</v>
      </c>
      <c r="O115" s="367" t="s">
        <v>752</v>
      </c>
      <c r="P115" s="350">
        <v>2014</v>
      </c>
      <c r="Q115" s="344">
        <v>100</v>
      </c>
      <c r="R115" s="367" t="s">
        <v>3060</v>
      </c>
      <c r="S115" s="350">
        <v>2014</v>
      </c>
      <c r="T115" s="78">
        <v>50</v>
      </c>
      <c r="U115" s="367" t="s">
        <v>3061</v>
      </c>
      <c r="V115" s="350">
        <v>2014</v>
      </c>
      <c r="W115" s="344">
        <v>100</v>
      </c>
      <c r="X115" s="314"/>
    </row>
    <row r="116" spans="1:81" ht="24.75" customHeight="1">
      <c r="A116" s="350">
        <v>2015</v>
      </c>
      <c r="B116" s="2">
        <f t="shared" si="18"/>
        <v>95.833333333333329</v>
      </c>
      <c r="C116" s="80"/>
      <c r="D116" s="350">
        <v>2015</v>
      </c>
      <c r="E116" s="231">
        <v>100</v>
      </c>
      <c r="F116" s="367"/>
      <c r="G116" s="350">
        <v>2015</v>
      </c>
      <c r="H116" s="344">
        <v>100</v>
      </c>
      <c r="I116" s="367"/>
      <c r="J116" s="350">
        <v>2015</v>
      </c>
      <c r="K116" s="78">
        <v>100</v>
      </c>
      <c r="L116" s="367"/>
      <c r="M116" s="350">
        <v>2015</v>
      </c>
      <c r="N116" s="344">
        <v>100</v>
      </c>
      <c r="O116" s="367"/>
      <c r="P116" s="350">
        <v>2015</v>
      </c>
      <c r="Q116" s="344">
        <v>100</v>
      </c>
      <c r="R116" s="367"/>
      <c r="S116" s="350">
        <v>2015</v>
      </c>
      <c r="T116" s="49">
        <v>50</v>
      </c>
      <c r="U116" s="367"/>
      <c r="V116" s="350">
        <v>2015</v>
      </c>
      <c r="W116" s="344">
        <v>100</v>
      </c>
      <c r="X116" s="314"/>
    </row>
    <row r="117" spans="1:81" ht="24.75" customHeight="1">
      <c r="A117" s="350">
        <v>2016</v>
      </c>
      <c r="B117" s="2">
        <f t="shared" si="18"/>
        <v>95.833333333333329</v>
      </c>
      <c r="C117" s="80"/>
      <c r="D117" s="350">
        <v>2016</v>
      </c>
      <c r="E117" s="231">
        <v>100</v>
      </c>
      <c r="F117" s="367"/>
      <c r="G117" s="350">
        <v>2016</v>
      </c>
      <c r="H117" s="344">
        <v>100</v>
      </c>
      <c r="I117" s="367"/>
      <c r="J117" s="350">
        <v>2016</v>
      </c>
      <c r="K117" s="78">
        <v>100</v>
      </c>
      <c r="L117" s="367"/>
      <c r="M117" s="350">
        <v>2016</v>
      </c>
      <c r="N117" s="344">
        <v>100</v>
      </c>
      <c r="O117" s="367"/>
      <c r="P117" s="350">
        <v>2016</v>
      </c>
      <c r="Q117" s="344">
        <v>100</v>
      </c>
      <c r="R117" s="367"/>
      <c r="S117" s="350">
        <v>2016</v>
      </c>
      <c r="T117" s="49">
        <v>50</v>
      </c>
      <c r="U117" s="367"/>
      <c r="V117" s="350">
        <v>2016</v>
      </c>
      <c r="W117" s="344">
        <v>100</v>
      </c>
      <c r="X117" s="314"/>
    </row>
    <row r="118" spans="1:81" ht="24.75" customHeight="1">
      <c r="A118" s="350">
        <v>2017</v>
      </c>
      <c r="B118" s="2">
        <f t="shared" si="18"/>
        <v>95.833333333333329</v>
      </c>
      <c r="C118" s="80"/>
      <c r="D118" s="350">
        <v>2017</v>
      </c>
      <c r="E118" s="231">
        <v>100</v>
      </c>
      <c r="F118" s="367"/>
      <c r="G118" s="350">
        <v>2017</v>
      </c>
      <c r="H118" s="344">
        <v>100</v>
      </c>
      <c r="I118" s="367"/>
      <c r="J118" s="350">
        <v>2017</v>
      </c>
      <c r="K118" s="78">
        <v>100</v>
      </c>
      <c r="L118" s="367"/>
      <c r="M118" s="350">
        <v>2017</v>
      </c>
      <c r="N118" s="344">
        <v>100</v>
      </c>
      <c r="O118" s="367"/>
      <c r="P118" s="350">
        <v>2017</v>
      </c>
      <c r="Q118" s="344">
        <v>100</v>
      </c>
      <c r="R118" s="367"/>
      <c r="S118" s="350">
        <v>2017</v>
      </c>
      <c r="T118" s="49">
        <v>50</v>
      </c>
      <c r="U118" s="367"/>
      <c r="V118" s="350">
        <v>2017</v>
      </c>
      <c r="W118" s="344">
        <v>100</v>
      </c>
      <c r="X118" s="314"/>
    </row>
    <row r="119" spans="1:81" ht="24.75" customHeight="1">
      <c r="A119" s="350">
        <v>2018</v>
      </c>
      <c r="B119" s="2">
        <f t="shared" si="18"/>
        <v>95.833333333333329</v>
      </c>
      <c r="C119" s="80"/>
      <c r="D119" s="350">
        <v>2018</v>
      </c>
      <c r="E119" s="231">
        <v>100</v>
      </c>
      <c r="F119" s="367"/>
      <c r="G119" s="350">
        <v>2018</v>
      </c>
      <c r="H119" s="344">
        <v>100</v>
      </c>
      <c r="I119" s="367"/>
      <c r="J119" s="350">
        <v>2018</v>
      </c>
      <c r="K119" s="78">
        <v>100</v>
      </c>
      <c r="L119" s="367"/>
      <c r="M119" s="350">
        <v>2018</v>
      </c>
      <c r="N119" s="344">
        <v>100</v>
      </c>
      <c r="O119" s="367"/>
      <c r="P119" s="350">
        <v>2018</v>
      </c>
      <c r="Q119" s="344">
        <v>100</v>
      </c>
      <c r="R119" s="367"/>
      <c r="S119" s="350">
        <v>2018</v>
      </c>
      <c r="T119" s="49">
        <v>50</v>
      </c>
      <c r="U119" s="367"/>
      <c r="V119" s="350">
        <v>2018</v>
      </c>
      <c r="W119" s="344">
        <v>100</v>
      </c>
      <c r="X119" s="314"/>
    </row>
    <row r="120" spans="1:81" ht="24.75" customHeight="1">
      <c r="A120" s="350">
        <v>2019</v>
      </c>
      <c r="B120" s="2">
        <f t="shared" si="18"/>
        <v>95.833333333333329</v>
      </c>
      <c r="C120" s="80"/>
      <c r="D120" s="350">
        <v>2019</v>
      </c>
      <c r="E120" s="231">
        <v>100</v>
      </c>
      <c r="F120" s="367"/>
      <c r="G120" s="350">
        <v>2019</v>
      </c>
      <c r="H120" s="344">
        <v>100</v>
      </c>
      <c r="I120" s="367"/>
      <c r="J120" s="350">
        <v>2019</v>
      </c>
      <c r="K120" s="78">
        <v>100</v>
      </c>
      <c r="L120" s="367"/>
      <c r="M120" s="350">
        <v>2019</v>
      </c>
      <c r="N120" s="344">
        <v>100</v>
      </c>
      <c r="O120" s="367"/>
      <c r="P120" s="350">
        <v>2019</v>
      </c>
      <c r="Q120" s="344">
        <v>100</v>
      </c>
      <c r="R120" s="367"/>
      <c r="S120" s="350">
        <v>2019</v>
      </c>
      <c r="T120" s="49">
        <v>50</v>
      </c>
      <c r="U120" s="367"/>
      <c r="V120" s="350">
        <v>2019</v>
      </c>
      <c r="W120" s="344">
        <v>100</v>
      </c>
      <c r="X120" s="314"/>
    </row>
    <row r="121" spans="1:81" ht="24.75" customHeight="1"/>
    <row r="122" spans="1:81" ht="24.75" customHeight="1">
      <c r="A122" s="351"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351" t="s">
        <v>106</v>
      </c>
      <c r="B123" s="596" t="s">
        <v>55</v>
      </c>
      <c r="C123" s="596"/>
      <c r="D123" s="351" t="s">
        <v>106</v>
      </c>
      <c r="E123" s="597" t="s">
        <v>56</v>
      </c>
      <c r="F123" s="597"/>
      <c r="G123" s="351" t="s">
        <v>106</v>
      </c>
      <c r="H123" s="597" t="s">
        <v>751</v>
      </c>
      <c r="I123" s="597"/>
      <c r="J123" s="351" t="s">
        <v>106</v>
      </c>
      <c r="K123" s="597" t="s">
        <v>153</v>
      </c>
      <c r="L123" s="597"/>
      <c r="M123" s="351" t="s">
        <v>106</v>
      </c>
      <c r="N123" s="597"/>
      <c r="O123" s="597"/>
      <c r="P123" s="351" t="s">
        <v>106</v>
      </c>
      <c r="Q123" s="597"/>
      <c r="R123" s="597"/>
      <c r="S123" s="351" t="s">
        <v>106</v>
      </c>
      <c r="T123" s="597"/>
      <c r="U123" s="597"/>
      <c r="V123" s="351" t="s">
        <v>106</v>
      </c>
      <c r="W123" s="597"/>
      <c r="X123" s="597"/>
      <c r="Y123" s="351" t="s">
        <v>106</v>
      </c>
      <c r="Z123" s="597" t="s">
        <v>61</v>
      </c>
      <c r="AA123" s="597"/>
    </row>
    <row r="124" spans="1:81" ht="24.75" customHeight="1">
      <c r="A124" s="351" t="s">
        <v>105</v>
      </c>
      <c r="B124" s="591"/>
      <c r="C124" s="592"/>
      <c r="D124" s="351" t="s">
        <v>105</v>
      </c>
      <c r="E124" s="593"/>
      <c r="F124" s="594"/>
      <c r="G124" s="351" t="s">
        <v>105</v>
      </c>
      <c r="H124" s="600"/>
      <c r="I124" s="600"/>
      <c r="J124" s="351" t="s">
        <v>105</v>
      </c>
      <c r="K124" s="600"/>
      <c r="L124" s="600"/>
      <c r="M124" s="351" t="s">
        <v>105</v>
      </c>
      <c r="N124" s="600" t="s">
        <v>59</v>
      </c>
      <c r="O124" s="600"/>
      <c r="P124" s="351" t="s">
        <v>105</v>
      </c>
      <c r="Q124" s="600" t="s">
        <v>152</v>
      </c>
      <c r="R124" s="600"/>
      <c r="S124" s="351" t="s">
        <v>105</v>
      </c>
      <c r="T124" s="600" t="s">
        <v>60</v>
      </c>
      <c r="U124" s="600"/>
      <c r="V124" s="351" t="s">
        <v>105</v>
      </c>
      <c r="W124" s="600" t="s">
        <v>151</v>
      </c>
      <c r="X124" s="600"/>
      <c r="Y124" s="351" t="s">
        <v>105</v>
      </c>
      <c r="Z124" s="600"/>
      <c r="AA124" s="600"/>
    </row>
    <row r="125" spans="1:81" ht="24.75" customHeight="1">
      <c r="A125" s="350" t="s">
        <v>92</v>
      </c>
      <c r="B125" s="595" t="s">
        <v>150</v>
      </c>
      <c r="C125" s="595"/>
      <c r="D125" s="350" t="s">
        <v>92</v>
      </c>
      <c r="E125" s="595" t="s">
        <v>149</v>
      </c>
      <c r="F125" s="595"/>
      <c r="G125" s="350" t="s">
        <v>92</v>
      </c>
      <c r="H125" s="595" t="s">
        <v>1569</v>
      </c>
      <c r="I125" s="595"/>
      <c r="J125" s="350" t="s">
        <v>92</v>
      </c>
      <c r="K125" s="595" t="s">
        <v>148</v>
      </c>
      <c r="L125" s="595"/>
      <c r="M125" s="350" t="s">
        <v>92</v>
      </c>
      <c r="N125" s="595" t="s">
        <v>147</v>
      </c>
      <c r="O125" s="595"/>
      <c r="P125" s="350" t="s">
        <v>92</v>
      </c>
      <c r="Q125" s="595" t="s">
        <v>146</v>
      </c>
      <c r="R125" s="595"/>
      <c r="S125" s="350" t="s">
        <v>92</v>
      </c>
      <c r="T125" s="595" t="s">
        <v>145</v>
      </c>
      <c r="U125" s="595"/>
      <c r="V125" s="350" t="s">
        <v>92</v>
      </c>
      <c r="W125" s="595" t="s">
        <v>144</v>
      </c>
      <c r="X125" s="595"/>
      <c r="Y125" s="350" t="s">
        <v>92</v>
      </c>
      <c r="Z125" s="595" t="s">
        <v>143</v>
      </c>
      <c r="AA125" s="595"/>
    </row>
    <row r="126" spans="1:81" ht="24.75" customHeight="1">
      <c r="A126" s="350" t="s">
        <v>81</v>
      </c>
      <c r="B126" s="595" t="s">
        <v>90</v>
      </c>
      <c r="C126" s="595"/>
      <c r="D126" s="350" t="s">
        <v>81</v>
      </c>
      <c r="E126" s="580" t="s">
        <v>142</v>
      </c>
      <c r="F126" s="580"/>
      <c r="G126" s="350" t="s">
        <v>81</v>
      </c>
      <c r="H126" s="580" t="s">
        <v>1570</v>
      </c>
      <c r="I126" s="580"/>
      <c r="J126" s="350" t="s">
        <v>81</v>
      </c>
      <c r="K126" s="580" t="s">
        <v>141</v>
      </c>
      <c r="L126" s="580"/>
      <c r="M126" s="350" t="s">
        <v>81</v>
      </c>
      <c r="N126" s="580" t="s">
        <v>140</v>
      </c>
      <c r="O126" s="580"/>
      <c r="P126" s="350" t="s">
        <v>81</v>
      </c>
      <c r="Q126" s="580" t="s">
        <v>139</v>
      </c>
      <c r="R126" s="580"/>
      <c r="S126" s="350" t="s">
        <v>81</v>
      </c>
      <c r="T126" s="580" t="s">
        <v>138</v>
      </c>
      <c r="U126" s="580"/>
      <c r="V126" s="350" t="s">
        <v>81</v>
      </c>
      <c r="W126" s="580" t="s">
        <v>137</v>
      </c>
      <c r="X126" s="580"/>
      <c r="Y126" s="350" t="s">
        <v>81</v>
      </c>
      <c r="Z126" s="580" t="s">
        <v>136</v>
      </c>
      <c r="AA126" s="580"/>
    </row>
    <row r="127" spans="1:81" ht="24.75" customHeight="1">
      <c r="A127" s="350" t="s">
        <v>78</v>
      </c>
      <c r="B127" s="580" t="s">
        <v>79</v>
      </c>
      <c r="C127" s="580"/>
      <c r="D127" s="350" t="s">
        <v>78</v>
      </c>
      <c r="E127" s="580" t="s">
        <v>4366</v>
      </c>
      <c r="F127" s="580"/>
      <c r="G127" s="350" t="s">
        <v>78</v>
      </c>
      <c r="H127" s="580" t="s">
        <v>4367</v>
      </c>
      <c r="I127" s="580"/>
      <c r="J127" s="350" t="s">
        <v>78</v>
      </c>
      <c r="K127" s="580" t="s">
        <v>79</v>
      </c>
      <c r="L127" s="580"/>
      <c r="M127" s="350" t="s">
        <v>78</v>
      </c>
      <c r="N127" s="580" t="s">
        <v>4368</v>
      </c>
      <c r="O127" s="580"/>
      <c r="P127" s="350" t="s">
        <v>78</v>
      </c>
      <c r="Q127" s="580" t="s">
        <v>4369</v>
      </c>
      <c r="R127" s="580"/>
      <c r="S127" s="350" t="s">
        <v>78</v>
      </c>
      <c r="T127" s="580" t="s">
        <v>4370</v>
      </c>
      <c r="U127" s="580"/>
      <c r="V127" s="350" t="s">
        <v>78</v>
      </c>
      <c r="W127" s="580" t="s">
        <v>4371</v>
      </c>
      <c r="X127" s="580"/>
      <c r="Y127" s="350" t="s">
        <v>78</v>
      </c>
      <c r="Z127" s="595" t="s">
        <v>4372</v>
      </c>
      <c r="AA127" s="580"/>
    </row>
    <row r="128" spans="1:81" ht="24.75" customHeight="1">
      <c r="A128" s="350" t="s">
        <v>75</v>
      </c>
      <c r="B128" s="350" t="s">
        <v>74</v>
      </c>
      <c r="C128" s="350" t="s">
        <v>73</v>
      </c>
      <c r="D128" s="350" t="s">
        <v>75</v>
      </c>
      <c r="E128" s="350" t="s">
        <v>74</v>
      </c>
      <c r="F128" s="350" t="s">
        <v>73</v>
      </c>
      <c r="G128" s="350" t="s">
        <v>75</v>
      </c>
      <c r="H128" s="350" t="s">
        <v>74</v>
      </c>
      <c r="I128" s="350" t="s">
        <v>73</v>
      </c>
      <c r="J128" s="350" t="s">
        <v>75</v>
      </c>
      <c r="K128" s="350" t="s">
        <v>74</v>
      </c>
      <c r="L128" s="350" t="s">
        <v>73</v>
      </c>
      <c r="M128" s="350" t="s">
        <v>75</v>
      </c>
      <c r="N128" s="350" t="s">
        <v>74</v>
      </c>
      <c r="O128" s="350" t="s">
        <v>73</v>
      </c>
      <c r="P128" s="350" t="s">
        <v>75</v>
      </c>
      <c r="Q128" s="350" t="s">
        <v>74</v>
      </c>
      <c r="R128" s="350" t="s">
        <v>73</v>
      </c>
      <c r="S128" s="350" t="s">
        <v>75</v>
      </c>
      <c r="T128" s="350" t="s">
        <v>74</v>
      </c>
      <c r="U128" s="350" t="s">
        <v>73</v>
      </c>
      <c r="V128" s="350" t="s">
        <v>75</v>
      </c>
      <c r="W128" s="350" t="s">
        <v>74</v>
      </c>
      <c r="X128" s="350" t="s">
        <v>73</v>
      </c>
      <c r="Y128" s="350" t="s">
        <v>75</v>
      </c>
      <c r="Z128" s="350" t="s">
        <v>74</v>
      </c>
      <c r="AA128" s="350" t="s">
        <v>73</v>
      </c>
    </row>
    <row r="129" spans="1:81" s="47" customFormat="1" ht="24.75" customHeight="1">
      <c r="A129" s="350">
        <v>2007</v>
      </c>
      <c r="B129" s="2">
        <f t="shared" ref="B129:B135" si="19">AVERAGE(E129,H129,K129,Z129)</f>
        <v>61.375</v>
      </c>
      <c r="C129" s="363"/>
      <c r="D129" s="350">
        <v>2007</v>
      </c>
      <c r="E129" s="363">
        <v>50</v>
      </c>
      <c r="F129" s="363" t="s">
        <v>4964</v>
      </c>
      <c r="G129" s="350">
        <v>2007</v>
      </c>
      <c r="H129" s="418">
        <v>33</v>
      </c>
      <c r="I129" s="363"/>
      <c r="J129" s="350">
        <v>2007</v>
      </c>
      <c r="K129" s="316">
        <f t="shared" ref="K129:K135" si="20">AVERAGE(N129,Q129,T129,W129)</f>
        <v>62.5</v>
      </c>
      <c r="L129" s="363"/>
      <c r="M129" s="350">
        <v>2007</v>
      </c>
      <c r="N129" s="418">
        <v>0</v>
      </c>
      <c r="O129" s="363"/>
      <c r="P129" s="350">
        <v>2007</v>
      </c>
      <c r="Q129" s="418">
        <v>100</v>
      </c>
      <c r="R129" s="363"/>
      <c r="S129" s="350">
        <v>2007</v>
      </c>
      <c r="T129" s="418">
        <v>50</v>
      </c>
      <c r="U129" s="363"/>
      <c r="V129" s="350">
        <v>2007</v>
      </c>
      <c r="W129" s="418">
        <v>100</v>
      </c>
      <c r="X129" s="363" t="s">
        <v>4967</v>
      </c>
      <c r="Y129" s="350">
        <v>2007</v>
      </c>
      <c r="Z129" s="418">
        <v>100</v>
      </c>
      <c r="AA129" s="363"/>
      <c r="AB129" s="387"/>
      <c r="AC129" s="387"/>
      <c r="AD129" s="387"/>
      <c r="AE129" s="35"/>
      <c r="AF129" s="35"/>
      <c r="AG129" s="35"/>
      <c r="AH129" s="35"/>
      <c r="AI129" s="35"/>
      <c r="AJ129" s="35"/>
      <c r="AK129" s="35"/>
      <c r="AL129" s="35"/>
      <c r="AM129" s="35"/>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row>
    <row r="130" spans="1:81" s="47" customFormat="1" ht="24.75" customHeight="1">
      <c r="A130" s="350">
        <v>2008</v>
      </c>
      <c r="B130" s="2">
        <f t="shared" si="19"/>
        <v>61.375</v>
      </c>
      <c r="C130" s="363"/>
      <c r="D130" s="350">
        <v>2008</v>
      </c>
      <c r="E130" s="363">
        <v>50</v>
      </c>
      <c r="F130" s="363"/>
      <c r="G130" s="350">
        <v>2008</v>
      </c>
      <c r="H130" s="418">
        <v>33</v>
      </c>
      <c r="I130" s="363"/>
      <c r="J130" s="350">
        <v>2008</v>
      </c>
      <c r="K130" s="316">
        <f t="shared" si="20"/>
        <v>62.5</v>
      </c>
      <c r="L130" s="363"/>
      <c r="M130" s="350">
        <v>2008</v>
      </c>
      <c r="N130" s="418">
        <v>0</v>
      </c>
      <c r="O130" s="363"/>
      <c r="P130" s="350">
        <v>2008</v>
      </c>
      <c r="Q130" s="418">
        <v>100</v>
      </c>
      <c r="R130" s="363"/>
      <c r="S130" s="350">
        <v>2008</v>
      </c>
      <c r="T130" s="418">
        <v>50</v>
      </c>
      <c r="U130" s="363"/>
      <c r="V130" s="350">
        <v>2008</v>
      </c>
      <c r="W130" s="418">
        <v>100</v>
      </c>
      <c r="X130" s="363"/>
      <c r="Y130" s="350">
        <v>2008</v>
      </c>
      <c r="Z130" s="418">
        <v>100</v>
      </c>
      <c r="AA130" s="363"/>
      <c r="AB130" s="387"/>
      <c r="AC130" s="387"/>
      <c r="AD130" s="387"/>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row>
    <row r="131" spans="1:81" s="47" customFormat="1" ht="24.75" customHeight="1">
      <c r="A131" s="350">
        <v>2009</v>
      </c>
      <c r="B131" s="2">
        <f t="shared" si="19"/>
        <v>61.375</v>
      </c>
      <c r="C131" s="363"/>
      <c r="D131" s="350">
        <v>2009</v>
      </c>
      <c r="E131" s="363">
        <v>50</v>
      </c>
      <c r="F131" s="363" t="s">
        <v>4964</v>
      </c>
      <c r="G131" s="350">
        <v>2009</v>
      </c>
      <c r="H131" s="418">
        <v>33</v>
      </c>
      <c r="I131" s="363"/>
      <c r="J131" s="350">
        <v>2009</v>
      </c>
      <c r="K131" s="316">
        <f t="shared" si="20"/>
        <v>62.5</v>
      </c>
      <c r="L131" s="363"/>
      <c r="M131" s="350">
        <v>2009</v>
      </c>
      <c r="N131" s="418">
        <v>0</v>
      </c>
      <c r="O131" s="363"/>
      <c r="P131" s="350">
        <v>2009</v>
      </c>
      <c r="Q131" s="418">
        <v>100</v>
      </c>
      <c r="R131" s="363"/>
      <c r="S131" s="350">
        <v>2009</v>
      </c>
      <c r="T131" s="418">
        <v>50</v>
      </c>
      <c r="U131" s="363"/>
      <c r="V131" s="350">
        <v>2009</v>
      </c>
      <c r="W131" s="418">
        <v>100</v>
      </c>
      <c r="X131" s="363"/>
      <c r="Y131" s="350">
        <v>2009</v>
      </c>
      <c r="Z131" s="418">
        <v>100</v>
      </c>
      <c r="AA131" s="363"/>
      <c r="AB131" s="387"/>
      <c r="AC131" s="387"/>
      <c r="AD131" s="387"/>
      <c r="AE131" s="35"/>
      <c r="AF131" s="35"/>
      <c r="AG131" s="35"/>
      <c r="AH131" s="35"/>
      <c r="AI131" s="35"/>
      <c r="AJ131" s="35"/>
      <c r="AK131" s="35"/>
      <c r="AL131" s="35"/>
      <c r="AM131" s="35"/>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row>
    <row r="132" spans="1:81" s="47" customFormat="1" ht="24.75" customHeight="1">
      <c r="A132" s="350">
        <v>2010</v>
      </c>
      <c r="B132" s="2">
        <f t="shared" si="19"/>
        <v>61.375</v>
      </c>
      <c r="C132" s="363"/>
      <c r="D132" s="350">
        <v>2010</v>
      </c>
      <c r="E132" s="363">
        <v>50</v>
      </c>
      <c r="F132" s="363" t="s">
        <v>4965</v>
      </c>
      <c r="G132" s="350">
        <v>2010</v>
      </c>
      <c r="H132" s="418">
        <v>33</v>
      </c>
      <c r="I132" s="363"/>
      <c r="J132" s="350">
        <v>2010</v>
      </c>
      <c r="K132" s="316">
        <f t="shared" si="20"/>
        <v>62.5</v>
      </c>
      <c r="L132" s="363"/>
      <c r="M132" s="350">
        <v>2010</v>
      </c>
      <c r="N132" s="418">
        <v>0</v>
      </c>
      <c r="O132" s="363"/>
      <c r="P132" s="350">
        <v>2010</v>
      </c>
      <c r="Q132" s="418">
        <v>100</v>
      </c>
      <c r="R132" s="363"/>
      <c r="S132" s="350">
        <v>2010</v>
      </c>
      <c r="T132" s="418">
        <v>50</v>
      </c>
      <c r="U132" s="363"/>
      <c r="V132" s="350">
        <v>2010</v>
      </c>
      <c r="W132" s="418">
        <v>100</v>
      </c>
      <c r="X132" s="363" t="s">
        <v>4968</v>
      </c>
      <c r="Y132" s="350">
        <v>2010</v>
      </c>
      <c r="Z132" s="418">
        <v>100</v>
      </c>
      <c r="AA132" s="363"/>
      <c r="AB132" s="387"/>
      <c r="AC132" s="387"/>
      <c r="AD132" s="387"/>
      <c r="AE132" s="35"/>
      <c r="AF132" s="35"/>
      <c r="AG132" s="35"/>
      <c r="AH132" s="35"/>
      <c r="AI132" s="35"/>
      <c r="AJ132" s="35"/>
      <c r="AK132" s="35"/>
      <c r="AL132" s="35"/>
      <c r="AM132" s="35"/>
      <c r="AN132" s="35"/>
      <c r="AO132" s="35"/>
      <c r="AP132" s="35"/>
      <c r="AQ132" s="35"/>
      <c r="AR132" s="35"/>
      <c r="AS132" s="35"/>
      <c r="AT132" s="35"/>
      <c r="AU132" s="35"/>
      <c r="AV132" s="35"/>
      <c r="AW132" s="35"/>
      <c r="AX132" s="35"/>
      <c r="AY132" s="35"/>
      <c r="AZ132" s="35"/>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row>
    <row r="133" spans="1:81" s="47" customFormat="1" ht="24.75" customHeight="1">
      <c r="A133" s="350">
        <v>2011</v>
      </c>
      <c r="B133" s="2">
        <f t="shared" si="19"/>
        <v>73.875</v>
      </c>
      <c r="C133" s="363"/>
      <c r="D133" s="350">
        <v>2011</v>
      </c>
      <c r="E133" s="363">
        <v>100</v>
      </c>
      <c r="F133" s="363" t="s">
        <v>4966</v>
      </c>
      <c r="G133" s="350">
        <v>2011</v>
      </c>
      <c r="H133" s="418">
        <v>33</v>
      </c>
      <c r="I133" s="363"/>
      <c r="J133" s="350">
        <v>2011</v>
      </c>
      <c r="K133" s="316">
        <f t="shared" si="20"/>
        <v>62.5</v>
      </c>
      <c r="L133" s="363"/>
      <c r="M133" s="350">
        <v>2011</v>
      </c>
      <c r="N133" s="418">
        <v>0</v>
      </c>
      <c r="O133" s="363"/>
      <c r="P133" s="350">
        <v>2011</v>
      </c>
      <c r="Q133" s="418">
        <v>100</v>
      </c>
      <c r="R133" s="363"/>
      <c r="S133" s="350">
        <v>2011</v>
      </c>
      <c r="T133" s="418">
        <v>50</v>
      </c>
      <c r="U133" s="363"/>
      <c r="V133" s="350">
        <v>2011</v>
      </c>
      <c r="W133" s="418">
        <v>100</v>
      </c>
      <c r="X133" s="363"/>
      <c r="Y133" s="350">
        <v>2011</v>
      </c>
      <c r="Z133" s="418">
        <v>100</v>
      </c>
      <c r="AA133" s="363"/>
      <c r="AB133" s="387"/>
      <c r="AC133" s="387"/>
      <c r="AD133" s="387"/>
      <c r="AE133" s="35"/>
      <c r="AF133" s="35"/>
      <c r="AG133" s="35"/>
      <c r="AH133" s="35"/>
      <c r="AI133" s="35"/>
      <c r="AJ133" s="35"/>
      <c r="AK133" s="35"/>
      <c r="AL133" s="35"/>
      <c r="AM133" s="35"/>
      <c r="AN133" s="35"/>
      <c r="AO133" s="35"/>
      <c r="AP133" s="35"/>
      <c r="AQ133" s="35"/>
      <c r="AR133" s="35"/>
      <c r="AS133" s="35"/>
      <c r="AT133" s="35"/>
      <c r="AU133" s="35"/>
      <c r="AV133" s="35"/>
      <c r="AW133" s="35"/>
      <c r="AX133" s="35"/>
      <c r="AY133" s="35"/>
      <c r="AZ133" s="35"/>
      <c r="BA133" s="35"/>
      <c r="BB133" s="35"/>
      <c r="BC133" s="35"/>
      <c r="BD133" s="35"/>
      <c r="BE133" s="35"/>
      <c r="BF133" s="35"/>
      <c r="BG133" s="35"/>
      <c r="BH133" s="35"/>
      <c r="BI133" s="35"/>
      <c r="BJ133" s="35"/>
      <c r="BK133" s="35"/>
      <c r="BL133" s="35"/>
      <c r="BM133" s="35"/>
      <c r="BN133" s="35"/>
      <c r="BO133" s="35"/>
      <c r="BP133" s="35"/>
      <c r="BQ133" s="35"/>
      <c r="BR133" s="35"/>
      <c r="BS133" s="35"/>
      <c r="BT133" s="35"/>
      <c r="BU133" s="35"/>
      <c r="BV133" s="35"/>
      <c r="BW133" s="35"/>
      <c r="BX133" s="35"/>
      <c r="BY133" s="35"/>
      <c r="BZ133" s="35"/>
      <c r="CA133" s="35"/>
      <c r="CB133" s="35"/>
      <c r="CC133" s="35"/>
    </row>
    <row r="134" spans="1:81" s="47" customFormat="1" ht="24.75" customHeight="1">
      <c r="A134" s="350">
        <v>2012</v>
      </c>
      <c r="B134" s="2">
        <f t="shared" si="19"/>
        <v>73.875</v>
      </c>
      <c r="C134" s="363"/>
      <c r="D134" s="350">
        <v>2012</v>
      </c>
      <c r="E134" s="363">
        <v>100</v>
      </c>
      <c r="F134" s="363"/>
      <c r="G134" s="350">
        <v>2012</v>
      </c>
      <c r="H134" s="418">
        <v>33</v>
      </c>
      <c r="I134" s="363"/>
      <c r="J134" s="350">
        <v>2012</v>
      </c>
      <c r="K134" s="316">
        <f t="shared" si="20"/>
        <v>62.5</v>
      </c>
      <c r="L134" s="363"/>
      <c r="M134" s="350">
        <v>2012</v>
      </c>
      <c r="N134" s="418">
        <v>0</v>
      </c>
      <c r="O134" s="363"/>
      <c r="P134" s="350">
        <v>2012</v>
      </c>
      <c r="Q134" s="418">
        <v>100</v>
      </c>
      <c r="R134" s="363"/>
      <c r="S134" s="350">
        <v>2012</v>
      </c>
      <c r="T134" s="418">
        <v>50</v>
      </c>
      <c r="U134" s="363"/>
      <c r="V134" s="350">
        <v>2012</v>
      </c>
      <c r="W134" s="418">
        <v>100</v>
      </c>
      <c r="X134" s="363"/>
      <c r="Y134" s="350">
        <v>2012</v>
      </c>
      <c r="Z134" s="418">
        <v>100</v>
      </c>
      <c r="AA134" s="363"/>
      <c r="AB134" s="387"/>
      <c r="AC134" s="387"/>
      <c r="AD134" s="387"/>
      <c r="AE134" s="35"/>
      <c r="AF134" s="35"/>
      <c r="AG134" s="35"/>
      <c r="AH134" s="35"/>
      <c r="AI134" s="35"/>
      <c r="AJ134" s="35"/>
      <c r="AK134" s="35"/>
      <c r="AL134" s="35"/>
      <c r="AM134" s="35"/>
      <c r="AN134" s="35"/>
      <c r="AO134" s="35"/>
      <c r="AP134" s="35"/>
      <c r="AQ134" s="35"/>
      <c r="AR134" s="35"/>
      <c r="AS134" s="35"/>
      <c r="AT134" s="35"/>
      <c r="AU134" s="35"/>
      <c r="AV134" s="35"/>
      <c r="AW134" s="35"/>
      <c r="AX134" s="35"/>
      <c r="AY134" s="35"/>
      <c r="AZ134" s="35"/>
      <c r="BA134" s="35"/>
      <c r="BB134" s="35"/>
      <c r="BC134" s="35"/>
      <c r="BD134" s="35"/>
      <c r="BE134" s="35"/>
      <c r="BF134" s="35"/>
      <c r="BG134" s="35"/>
      <c r="BH134" s="35"/>
      <c r="BI134" s="35"/>
      <c r="BJ134" s="35"/>
      <c r="BK134" s="35"/>
      <c r="BL134" s="35"/>
      <c r="BM134" s="35"/>
      <c r="BN134" s="35"/>
      <c r="BO134" s="35"/>
      <c r="BP134" s="35"/>
      <c r="BQ134" s="35"/>
      <c r="BR134" s="35"/>
      <c r="BS134" s="35"/>
      <c r="BT134" s="35"/>
      <c r="BU134" s="35"/>
      <c r="BV134" s="35"/>
      <c r="BW134" s="35"/>
      <c r="BX134" s="35"/>
      <c r="BY134" s="35"/>
      <c r="BZ134" s="35"/>
      <c r="CA134" s="35"/>
      <c r="CB134" s="35"/>
      <c r="CC134" s="35"/>
    </row>
    <row r="135" spans="1:81" s="47" customFormat="1" ht="24.75" customHeight="1">
      <c r="A135" s="350">
        <v>2013</v>
      </c>
      <c r="B135" s="2">
        <f t="shared" si="19"/>
        <v>73.875</v>
      </c>
      <c r="C135" s="363"/>
      <c r="D135" s="350">
        <v>2013</v>
      </c>
      <c r="E135" s="363">
        <v>100</v>
      </c>
      <c r="F135" s="363"/>
      <c r="G135" s="350">
        <v>2013</v>
      </c>
      <c r="H135" s="418">
        <v>33</v>
      </c>
      <c r="I135" s="363"/>
      <c r="J135" s="350">
        <v>2013</v>
      </c>
      <c r="K135" s="316">
        <f t="shared" si="20"/>
        <v>62.5</v>
      </c>
      <c r="L135" s="363"/>
      <c r="M135" s="350">
        <v>2013</v>
      </c>
      <c r="N135" s="418">
        <v>0</v>
      </c>
      <c r="O135" s="363"/>
      <c r="P135" s="350">
        <v>2013</v>
      </c>
      <c r="Q135" s="418">
        <v>100</v>
      </c>
      <c r="R135" s="363"/>
      <c r="S135" s="350">
        <v>2013</v>
      </c>
      <c r="T135" s="418">
        <v>50</v>
      </c>
      <c r="U135" s="363"/>
      <c r="V135" s="350">
        <v>2013</v>
      </c>
      <c r="W135" s="418">
        <v>100</v>
      </c>
      <c r="X135" s="363"/>
      <c r="Y135" s="350">
        <v>2013</v>
      </c>
      <c r="Z135" s="418">
        <v>100</v>
      </c>
      <c r="AA135" s="363"/>
      <c r="AB135" s="387"/>
      <c r="AC135" s="387"/>
      <c r="AD135" s="387"/>
      <c r="AE135" s="35"/>
      <c r="AF135" s="35"/>
      <c r="AG135" s="35"/>
      <c r="AH135" s="35"/>
      <c r="AI135" s="35"/>
      <c r="AJ135" s="35"/>
      <c r="AK135" s="35"/>
      <c r="AL135" s="35"/>
      <c r="AM135" s="35"/>
      <c r="AN135" s="35"/>
      <c r="AO135" s="35"/>
      <c r="AP135" s="35"/>
      <c r="AQ135" s="35"/>
      <c r="AR135" s="35"/>
      <c r="AS135" s="35"/>
      <c r="AT135" s="35"/>
      <c r="AU135" s="35"/>
      <c r="AV135" s="35"/>
      <c r="AW135" s="35"/>
      <c r="AX135" s="35"/>
      <c r="AY135" s="35"/>
      <c r="AZ135" s="35"/>
      <c r="BA135" s="35"/>
      <c r="BB135" s="35"/>
      <c r="BC135" s="35"/>
      <c r="BD135" s="35"/>
      <c r="BE135" s="35"/>
      <c r="BF135" s="35"/>
      <c r="BG135" s="35"/>
      <c r="BH135" s="35"/>
      <c r="BI135" s="35"/>
      <c r="BJ135" s="35"/>
      <c r="BK135" s="35"/>
      <c r="BL135" s="35"/>
      <c r="BM135" s="35"/>
      <c r="BN135" s="35"/>
      <c r="BO135" s="35"/>
      <c r="BP135" s="35"/>
      <c r="BQ135" s="35"/>
      <c r="BR135" s="35"/>
      <c r="BS135" s="35"/>
      <c r="BT135" s="35"/>
      <c r="BU135" s="35"/>
      <c r="BV135" s="35"/>
      <c r="BW135" s="35"/>
      <c r="BX135" s="35"/>
      <c r="BY135" s="35"/>
      <c r="BZ135" s="35"/>
      <c r="CA135" s="35"/>
      <c r="CB135" s="35"/>
      <c r="CC135" s="35"/>
    </row>
    <row r="136" spans="1:81" ht="24.75" customHeight="1">
      <c r="A136" s="350">
        <v>2014</v>
      </c>
      <c r="B136" s="2">
        <f t="shared" ref="B136:B141" si="21">AVERAGE(E136,H136,K136,Z136)</f>
        <v>73.875</v>
      </c>
      <c r="C136" s="80"/>
      <c r="D136" s="350">
        <v>2014</v>
      </c>
      <c r="E136" s="344">
        <v>100</v>
      </c>
      <c r="F136" s="367" t="s">
        <v>3062</v>
      </c>
      <c r="G136" s="350">
        <v>2014</v>
      </c>
      <c r="H136" s="344">
        <v>33</v>
      </c>
      <c r="I136" s="367" t="s">
        <v>3063</v>
      </c>
      <c r="J136" s="350">
        <v>2014</v>
      </c>
      <c r="K136" s="316">
        <f t="shared" ref="K136:K141" si="22">AVERAGE(N136,Q136,T136,W136)</f>
        <v>62.5</v>
      </c>
      <c r="L136" s="344"/>
      <c r="M136" s="350">
        <v>2014</v>
      </c>
      <c r="N136" s="344">
        <v>0</v>
      </c>
      <c r="O136" s="367" t="s">
        <v>750</v>
      </c>
      <c r="P136" s="350">
        <v>2014</v>
      </c>
      <c r="Q136" s="344">
        <v>100</v>
      </c>
      <c r="R136" s="367"/>
      <c r="S136" s="350">
        <v>2014</v>
      </c>
      <c r="T136" s="344">
        <v>50</v>
      </c>
      <c r="U136" s="367"/>
      <c r="V136" s="350">
        <v>2014</v>
      </c>
      <c r="W136" s="344">
        <v>100</v>
      </c>
      <c r="X136" s="367" t="s">
        <v>749</v>
      </c>
      <c r="Y136" s="350">
        <v>2014</v>
      </c>
      <c r="Z136" s="344">
        <v>100</v>
      </c>
      <c r="AA136" s="314" t="s">
        <v>4755</v>
      </c>
    </row>
    <row r="137" spans="1:81" ht="24.75" customHeight="1">
      <c r="A137" s="350">
        <v>2015</v>
      </c>
      <c r="B137" s="2">
        <f t="shared" si="21"/>
        <v>73.875</v>
      </c>
      <c r="C137" s="80"/>
      <c r="D137" s="350">
        <v>2015</v>
      </c>
      <c r="E137" s="344">
        <v>100</v>
      </c>
      <c r="F137" s="367"/>
      <c r="G137" s="350">
        <v>2015</v>
      </c>
      <c r="H137" s="49">
        <v>33</v>
      </c>
      <c r="I137" s="367"/>
      <c r="J137" s="350">
        <v>2015</v>
      </c>
      <c r="K137" s="316">
        <f t="shared" si="22"/>
        <v>62.5</v>
      </c>
      <c r="L137" s="344"/>
      <c r="M137" s="350">
        <v>2015</v>
      </c>
      <c r="N137" s="344">
        <v>0</v>
      </c>
      <c r="O137" s="367"/>
      <c r="P137" s="350">
        <v>2015</v>
      </c>
      <c r="Q137" s="344">
        <v>100</v>
      </c>
      <c r="R137" s="367"/>
      <c r="S137" s="350">
        <v>2015</v>
      </c>
      <c r="T137" s="344">
        <v>50</v>
      </c>
      <c r="U137" s="367"/>
      <c r="V137" s="350">
        <v>2015</v>
      </c>
      <c r="W137" s="344">
        <v>100</v>
      </c>
      <c r="X137" s="367"/>
      <c r="Y137" s="350">
        <v>2015</v>
      </c>
      <c r="Z137" s="344">
        <v>100</v>
      </c>
      <c r="AA137" s="314"/>
    </row>
    <row r="138" spans="1:81" ht="24.75" customHeight="1">
      <c r="A138" s="350">
        <v>2016</v>
      </c>
      <c r="B138" s="2">
        <f t="shared" si="21"/>
        <v>73.875</v>
      </c>
      <c r="C138" s="80"/>
      <c r="D138" s="350">
        <v>2016</v>
      </c>
      <c r="E138" s="344">
        <v>100</v>
      </c>
      <c r="F138" s="367"/>
      <c r="G138" s="350">
        <v>2016</v>
      </c>
      <c r="H138" s="49">
        <v>33</v>
      </c>
      <c r="I138" s="367"/>
      <c r="J138" s="350">
        <v>2016</v>
      </c>
      <c r="K138" s="316">
        <f t="shared" si="22"/>
        <v>62.5</v>
      </c>
      <c r="L138" s="344"/>
      <c r="M138" s="350">
        <v>2016</v>
      </c>
      <c r="N138" s="344">
        <v>0</v>
      </c>
      <c r="O138" s="367"/>
      <c r="P138" s="350">
        <v>2016</v>
      </c>
      <c r="Q138" s="344">
        <v>100</v>
      </c>
      <c r="R138" s="367"/>
      <c r="S138" s="350">
        <v>2016</v>
      </c>
      <c r="T138" s="344">
        <v>50</v>
      </c>
      <c r="U138" s="367"/>
      <c r="V138" s="350">
        <v>2016</v>
      </c>
      <c r="W138" s="344">
        <v>100</v>
      </c>
      <c r="X138" s="367"/>
      <c r="Y138" s="350">
        <v>2016</v>
      </c>
      <c r="Z138" s="344">
        <v>100</v>
      </c>
      <c r="AA138" s="314"/>
    </row>
    <row r="139" spans="1:81" ht="24.75" customHeight="1">
      <c r="A139" s="350">
        <v>2017</v>
      </c>
      <c r="B139" s="2">
        <f t="shared" si="21"/>
        <v>73.875</v>
      </c>
      <c r="C139" s="80"/>
      <c r="D139" s="350">
        <v>2017</v>
      </c>
      <c r="E139" s="344">
        <v>100</v>
      </c>
      <c r="F139" s="367"/>
      <c r="G139" s="350">
        <v>2017</v>
      </c>
      <c r="H139" s="49">
        <v>33</v>
      </c>
      <c r="I139" s="367"/>
      <c r="J139" s="350">
        <v>2017</v>
      </c>
      <c r="K139" s="316">
        <f t="shared" si="22"/>
        <v>62.5</v>
      </c>
      <c r="L139" s="344"/>
      <c r="M139" s="350">
        <v>2017</v>
      </c>
      <c r="N139" s="344">
        <v>0</v>
      </c>
      <c r="O139" s="367"/>
      <c r="P139" s="350">
        <v>2017</v>
      </c>
      <c r="Q139" s="344">
        <v>100</v>
      </c>
      <c r="R139" s="367"/>
      <c r="S139" s="350">
        <v>2017</v>
      </c>
      <c r="T139" s="344">
        <v>50</v>
      </c>
      <c r="U139" s="367"/>
      <c r="V139" s="350">
        <v>2017</v>
      </c>
      <c r="W139" s="344">
        <v>100</v>
      </c>
      <c r="X139" s="367"/>
      <c r="Y139" s="350">
        <v>2017</v>
      </c>
      <c r="Z139" s="344">
        <v>100</v>
      </c>
      <c r="AA139" s="314"/>
    </row>
    <row r="140" spans="1:81" ht="24.75" customHeight="1">
      <c r="A140" s="350">
        <v>2018</v>
      </c>
      <c r="B140" s="2">
        <f t="shared" si="21"/>
        <v>73.875</v>
      </c>
      <c r="C140" s="80"/>
      <c r="D140" s="350">
        <v>2018</v>
      </c>
      <c r="E140" s="344">
        <v>100</v>
      </c>
      <c r="F140" s="367"/>
      <c r="G140" s="350">
        <v>2018</v>
      </c>
      <c r="H140" s="49">
        <v>33</v>
      </c>
      <c r="I140" s="367"/>
      <c r="J140" s="350">
        <v>2018</v>
      </c>
      <c r="K140" s="316">
        <f t="shared" si="22"/>
        <v>62.5</v>
      </c>
      <c r="L140" s="344"/>
      <c r="M140" s="350">
        <v>2018</v>
      </c>
      <c r="N140" s="344">
        <v>0</v>
      </c>
      <c r="O140" s="367"/>
      <c r="P140" s="350">
        <v>2018</v>
      </c>
      <c r="Q140" s="344">
        <v>100</v>
      </c>
      <c r="R140" s="367"/>
      <c r="S140" s="350">
        <v>2018</v>
      </c>
      <c r="T140" s="344">
        <v>50</v>
      </c>
      <c r="U140" s="367"/>
      <c r="V140" s="350">
        <v>2018</v>
      </c>
      <c r="W140" s="344">
        <v>100</v>
      </c>
      <c r="X140" s="367"/>
      <c r="Y140" s="350">
        <v>2018</v>
      </c>
      <c r="Z140" s="344">
        <v>100</v>
      </c>
      <c r="AA140" s="314"/>
    </row>
    <row r="141" spans="1:81" ht="24.75" customHeight="1">
      <c r="A141" s="350">
        <v>2019</v>
      </c>
      <c r="B141" s="2">
        <f t="shared" si="21"/>
        <v>73.875</v>
      </c>
      <c r="C141" s="80"/>
      <c r="D141" s="350">
        <v>2019</v>
      </c>
      <c r="E141" s="344">
        <v>100</v>
      </c>
      <c r="F141" s="367"/>
      <c r="G141" s="350">
        <v>2019</v>
      </c>
      <c r="H141" s="49">
        <v>33</v>
      </c>
      <c r="I141" s="367"/>
      <c r="J141" s="350">
        <v>2019</v>
      </c>
      <c r="K141" s="316">
        <f t="shared" si="22"/>
        <v>62.5</v>
      </c>
      <c r="L141" s="344"/>
      <c r="M141" s="350">
        <v>2019</v>
      </c>
      <c r="N141" s="344">
        <v>0</v>
      </c>
      <c r="O141" s="367"/>
      <c r="P141" s="350">
        <v>2019</v>
      </c>
      <c r="Q141" s="344">
        <v>100</v>
      </c>
      <c r="R141" s="367"/>
      <c r="S141" s="350">
        <v>2019</v>
      </c>
      <c r="T141" s="344">
        <v>50</v>
      </c>
      <c r="U141" s="367"/>
      <c r="V141" s="350">
        <v>2019</v>
      </c>
      <c r="W141" s="344">
        <v>100</v>
      </c>
      <c r="X141" s="367"/>
      <c r="Y141" s="350">
        <v>2019</v>
      </c>
      <c r="Z141" s="344">
        <v>100</v>
      </c>
      <c r="AA141" s="314"/>
    </row>
    <row r="142" spans="1:81" ht="24.75" customHeight="1"/>
    <row r="143" spans="1:81" ht="24.75" customHeight="1">
      <c r="A143" s="351"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351" t="s">
        <v>106</v>
      </c>
      <c r="B144" s="596" t="s">
        <v>62</v>
      </c>
      <c r="C144" s="596"/>
      <c r="D144" s="351" t="s">
        <v>106</v>
      </c>
      <c r="E144" s="597" t="s">
        <v>63</v>
      </c>
      <c r="F144" s="597"/>
      <c r="G144" s="351" t="s">
        <v>106</v>
      </c>
      <c r="H144" s="597" t="s">
        <v>64</v>
      </c>
      <c r="I144" s="597"/>
      <c r="J144" s="351" t="s">
        <v>106</v>
      </c>
      <c r="K144" s="597"/>
      <c r="L144" s="597"/>
      <c r="M144" s="351" t="s">
        <v>106</v>
      </c>
      <c r="N144" s="597"/>
      <c r="O144" s="597"/>
      <c r="P144" s="351" t="s">
        <v>106</v>
      </c>
      <c r="Q144" s="597"/>
      <c r="R144" s="597"/>
      <c r="S144" s="351" t="s">
        <v>106</v>
      </c>
      <c r="T144" s="597"/>
      <c r="U144" s="597"/>
      <c r="V144" s="351"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351" t="s">
        <v>105</v>
      </c>
      <c r="B145" s="591"/>
      <c r="C145" s="592"/>
      <c r="D145" s="351" t="s">
        <v>105</v>
      </c>
      <c r="E145" s="593"/>
      <c r="F145" s="594"/>
      <c r="G145" s="351" t="s">
        <v>105</v>
      </c>
      <c r="H145" s="600"/>
      <c r="I145" s="600"/>
      <c r="J145" s="351" t="s">
        <v>105</v>
      </c>
      <c r="K145" s="600" t="s">
        <v>65</v>
      </c>
      <c r="L145" s="600"/>
      <c r="M145" s="351" t="s">
        <v>105</v>
      </c>
      <c r="N145" s="600" t="s">
        <v>66</v>
      </c>
      <c r="O145" s="600"/>
      <c r="P145" s="351" t="s">
        <v>105</v>
      </c>
      <c r="Q145" s="600" t="s">
        <v>67</v>
      </c>
      <c r="R145" s="600"/>
      <c r="S145" s="351" t="s">
        <v>105</v>
      </c>
      <c r="T145" s="600" t="s">
        <v>68</v>
      </c>
      <c r="U145" s="600"/>
      <c r="V145" s="351" t="s">
        <v>105</v>
      </c>
      <c r="W145" s="606"/>
      <c r="X145" s="607"/>
      <c r="Y145" s="351" t="s">
        <v>105</v>
      </c>
      <c r="Z145" s="600"/>
      <c r="AA145" s="600"/>
      <c r="AB145" s="351" t="s">
        <v>105</v>
      </c>
      <c r="AC145" s="600"/>
      <c r="AD145" s="600"/>
      <c r="AE145" s="351" t="s">
        <v>105</v>
      </c>
      <c r="AF145" s="600"/>
      <c r="AG145" s="600"/>
    </row>
    <row r="146" spans="1:81" ht="24.75" customHeight="1">
      <c r="A146" s="350" t="s">
        <v>92</v>
      </c>
      <c r="B146" s="595" t="s">
        <v>134</v>
      </c>
      <c r="C146" s="595"/>
      <c r="D146" s="350" t="s">
        <v>92</v>
      </c>
      <c r="E146" s="595" t="s">
        <v>133</v>
      </c>
      <c r="F146" s="595"/>
      <c r="G146" s="350" t="s">
        <v>92</v>
      </c>
      <c r="H146" s="595" t="s">
        <v>132</v>
      </c>
      <c r="I146" s="595"/>
      <c r="J146" s="350" t="s">
        <v>92</v>
      </c>
      <c r="K146" s="595" t="s">
        <v>131</v>
      </c>
      <c r="L146" s="595"/>
      <c r="M146" s="350" t="s">
        <v>92</v>
      </c>
      <c r="N146" s="595" t="s">
        <v>130</v>
      </c>
      <c r="O146" s="595"/>
      <c r="P146" s="350" t="s">
        <v>92</v>
      </c>
      <c r="Q146" s="595" t="s">
        <v>129</v>
      </c>
      <c r="R146" s="595"/>
      <c r="S146" s="350" t="s">
        <v>92</v>
      </c>
      <c r="T146" s="595" t="s">
        <v>1573</v>
      </c>
      <c r="U146" s="595"/>
      <c r="V146" s="350"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350" t="s">
        <v>81</v>
      </c>
      <c r="B147" s="595" t="s">
        <v>90</v>
      </c>
      <c r="C147" s="595"/>
      <c r="D147" s="350" t="s">
        <v>81</v>
      </c>
      <c r="E147" s="580" t="s">
        <v>124</v>
      </c>
      <c r="F147" s="580"/>
      <c r="G147" s="350" t="s">
        <v>81</v>
      </c>
      <c r="H147" s="580" t="s">
        <v>123</v>
      </c>
      <c r="I147" s="580"/>
      <c r="J147" s="350" t="s">
        <v>81</v>
      </c>
      <c r="K147" s="580" t="s">
        <v>122</v>
      </c>
      <c r="L147" s="580"/>
      <c r="M147" s="350" t="s">
        <v>81</v>
      </c>
      <c r="N147" s="580" t="s">
        <v>121</v>
      </c>
      <c r="O147" s="580"/>
      <c r="P147" s="350" t="s">
        <v>81</v>
      </c>
      <c r="Q147" s="580" t="s">
        <v>120</v>
      </c>
      <c r="R147" s="580"/>
      <c r="S147" s="350" t="s">
        <v>81</v>
      </c>
      <c r="T147" s="580" t="s">
        <v>1574</v>
      </c>
      <c r="U147" s="580"/>
      <c r="V147" s="350"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350" t="s">
        <v>78</v>
      </c>
      <c r="B148" s="580" t="s">
        <v>79</v>
      </c>
      <c r="C148" s="580"/>
      <c r="D148" s="350" t="s">
        <v>78</v>
      </c>
      <c r="E148" s="580" t="s">
        <v>4375</v>
      </c>
      <c r="F148" s="580"/>
      <c r="G148" s="350" t="s">
        <v>78</v>
      </c>
      <c r="H148" s="580" t="s">
        <v>79</v>
      </c>
      <c r="I148" s="580"/>
      <c r="J148" s="350" t="s">
        <v>78</v>
      </c>
      <c r="K148" s="580" t="s">
        <v>4376</v>
      </c>
      <c r="L148" s="580"/>
      <c r="M148" s="350" t="s">
        <v>78</v>
      </c>
      <c r="N148" s="580" t="s">
        <v>4376</v>
      </c>
      <c r="O148" s="580"/>
      <c r="P148" s="350" t="s">
        <v>78</v>
      </c>
      <c r="Q148" s="580" t="s">
        <v>4376</v>
      </c>
      <c r="R148" s="580"/>
      <c r="S148" s="350" t="s">
        <v>78</v>
      </c>
      <c r="T148" s="580" t="s">
        <v>4376</v>
      </c>
      <c r="U148" s="580"/>
      <c r="V148" s="350" t="s">
        <v>78</v>
      </c>
      <c r="W148" s="610" t="s">
        <v>4756</v>
      </c>
      <c r="X148" s="611"/>
      <c r="Y148" s="350" t="s">
        <v>78</v>
      </c>
      <c r="Z148" s="580" t="s">
        <v>4378</v>
      </c>
      <c r="AA148" s="580"/>
      <c r="AB148" s="350" t="s">
        <v>78</v>
      </c>
      <c r="AC148" s="580" t="s">
        <v>4577</v>
      </c>
      <c r="AD148" s="580"/>
      <c r="AE148" s="350" t="s">
        <v>78</v>
      </c>
      <c r="AF148" s="580" t="s">
        <v>4380</v>
      </c>
      <c r="AG148" s="580"/>
    </row>
    <row r="149" spans="1:81" ht="24.75" customHeight="1">
      <c r="A149" s="350" t="s">
        <v>75</v>
      </c>
      <c r="B149" s="350" t="s">
        <v>74</v>
      </c>
      <c r="C149" s="350" t="s">
        <v>73</v>
      </c>
      <c r="D149" s="350" t="s">
        <v>75</v>
      </c>
      <c r="E149" s="350" t="s">
        <v>74</v>
      </c>
      <c r="F149" s="350" t="s">
        <v>73</v>
      </c>
      <c r="G149" s="350" t="s">
        <v>75</v>
      </c>
      <c r="H149" s="350" t="s">
        <v>74</v>
      </c>
      <c r="I149" s="350" t="s">
        <v>73</v>
      </c>
      <c r="J149" s="350" t="s">
        <v>75</v>
      </c>
      <c r="K149" s="350" t="s">
        <v>74</v>
      </c>
      <c r="L149" s="350" t="s">
        <v>73</v>
      </c>
      <c r="M149" s="350" t="s">
        <v>75</v>
      </c>
      <c r="N149" s="350" t="s">
        <v>74</v>
      </c>
      <c r="O149" s="350" t="s">
        <v>73</v>
      </c>
      <c r="P149" s="350" t="s">
        <v>75</v>
      </c>
      <c r="Q149" s="350" t="s">
        <v>74</v>
      </c>
      <c r="R149" s="350" t="s">
        <v>73</v>
      </c>
      <c r="S149" s="350" t="s">
        <v>75</v>
      </c>
      <c r="T149" s="350" t="s">
        <v>74</v>
      </c>
      <c r="U149" s="350" t="s">
        <v>73</v>
      </c>
      <c r="V149" s="350" t="s">
        <v>75</v>
      </c>
      <c r="W149" s="350" t="s">
        <v>74</v>
      </c>
      <c r="X149" s="350"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f t="shared" ref="B150:B156" si="23">AVERAGE(E150,H150, W150,((Z150+AC150+AF150)/3))</f>
        <v>86.833333333333329</v>
      </c>
      <c r="C150" s="363"/>
      <c r="D150" s="350">
        <v>2007</v>
      </c>
      <c r="E150" s="418">
        <v>100</v>
      </c>
      <c r="F150" s="363"/>
      <c r="G150" s="350">
        <v>2007</v>
      </c>
      <c r="H150" s="316">
        <f t="shared" ref="H150:H156" si="24">AVERAGE(K150,N150,Q150,T150)</f>
        <v>100</v>
      </c>
      <c r="I150" s="363"/>
      <c r="J150" s="350">
        <v>2007</v>
      </c>
      <c r="K150" s="418">
        <v>100</v>
      </c>
      <c r="L150" s="363"/>
      <c r="M150" s="350">
        <v>2007</v>
      </c>
      <c r="N150" s="418">
        <v>100</v>
      </c>
      <c r="O150" s="363"/>
      <c r="P150" s="350">
        <v>2007</v>
      </c>
      <c r="Q150" s="418">
        <v>100</v>
      </c>
      <c r="R150" s="363"/>
      <c r="S150" s="350">
        <v>2007</v>
      </c>
      <c r="T150" s="418">
        <v>100</v>
      </c>
      <c r="U150" s="363"/>
      <c r="V150" s="350">
        <v>2007</v>
      </c>
      <c r="W150" s="418">
        <v>75</v>
      </c>
      <c r="X150" s="363"/>
      <c r="Y150" s="350">
        <v>2007</v>
      </c>
      <c r="Z150" s="363">
        <v>50</v>
      </c>
      <c r="AA150" s="363"/>
      <c r="AB150" s="350">
        <v>2007</v>
      </c>
      <c r="AC150" s="363">
        <v>67</v>
      </c>
      <c r="AD150" s="363" t="s">
        <v>4970</v>
      </c>
      <c r="AE150" s="350">
        <v>2007</v>
      </c>
      <c r="AF150" s="78">
        <v>100</v>
      </c>
      <c r="AG150" s="363" t="s">
        <v>4969</v>
      </c>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row>
    <row r="151" spans="1:81" s="47" customFormat="1" ht="24.75" customHeight="1">
      <c r="A151" s="350">
        <v>2008</v>
      </c>
      <c r="B151" s="396">
        <f t="shared" si="23"/>
        <v>86.833333333333329</v>
      </c>
      <c r="C151" s="363"/>
      <c r="D151" s="350">
        <v>2008</v>
      </c>
      <c r="E151" s="418">
        <v>100</v>
      </c>
      <c r="F151" s="363"/>
      <c r="G151" s="350">
        <v>2008</v>
      </c>
      <c r="H151" s="316">
        <f t="shared" si="24"/>
        <v>100</v>
      </c>
      <c r="I151" s="363"/>
      <c r="J151" s="350">
        <v>2008</v>
      </c>
      <c r="K151" s="418">
        <v>100</v>
      </c>
      <c r="L151" s="363"/>
      <c r="M151" s="350">
        <v>2008</v>
      </c>
      <c r="N151" s="418">
        <v>100</v>
      </c>
      <c r="O151" s="363"/>
      <c r="P151" s="350">
        <v>2008</v>
      </c>
      <c r="Q151" s="418">
        <v>100</v>
      </c>
      <c r="R151" s="363"/>
      <c r="S151" s="350">
        <v>2008</v>
      </c>
      <c r="T151" s="418">
        <v>100</v>
      </c>
      <c r="U151" s="363"/>
      <c r="V151" s="350">
        <v>2008</v>
      </c>
      <c r="W151" s="418">
        <v>75</v>
      </c>
      <c r="X151" s="363"/>
      <c r="Y151" s="350">
        <v>2008</v>
      </c>
      <c r="Z151" s="420">
        <v>50</v>
      </c>
      <c r="AA151" s="363"/>
      <c r="AB151" s="350">
        <v>2008</v>
      </c>
      <c r="AC151" s="420">
        <v>67</v>
      </c>
      <c r="AD151" s="363"/>
      <c r="AE151" s="350">
        <v>2008</v>
      </c>
      <c r="AF151" s="78">
        <v>100</v>
      </c>
      <c r="AG151" s="363"/>
      <c r="AH151" s="35"/>
      <c r="AI151" s="35"/>
      <c r="AJ151" s="35"/>
      <c r="AK151" s="35"/>
      <c r="AL151" s="35"/>
      <c r="AM151" s="35"/>
      <c r="AN151" s="35"/>
      <c r="AO151" s="35"/>
      <c r="AP151" s="35"/>
      <c r="AQ151" s="35"/>
      <c r="AR151" s="35"/>
      <c r="AS151" s="35"/>
      <c r="AT151" s="35"/>
      <c r="AU151" s="35"/>
      <c r="AV151" s="35"/>
      <c r="AW151" s="35"/>
      <c r="AX151" s="35"/>
      <c r="AY151" s="35"/>
      <c r="AZ151" s="35"/>
      <c r="BA151" s="35"/>
      <c r="BB151" s="35"/>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row>
    <row r="152" spans="1:81" s="47" customFormat="1" ht="24.75" customHeight="1">
      <c r="A152" s="350">
        <v>2009</v>
      </c>
      <c r="B152" s="396">
        <f t="shared" si="23"/>
        <v>86.833333333333329</v>
      </c>
      <c r="C152" s="363"/>
      <c r="D152" s="350">
        <v>2009</v>
      </c>
      <c r="E152" s="418">
        <v>100</v>
      </c>
      <c r="F152" s="363"/>
      <c r="G152" s="350">
        <v>2009</v>
      </c>
      <c r="H152" s="316">
        <f t="shared" si="24"/>
        <v>100</v>
      </c>
      <c r="I152" s="363"/>
      <c r="J152" s="350">
        <v>2009</v>
      </c>
      <c r="K152" s="418">
        <v>100</v>
      </c>
      <c r="L152" s="363"/>
      <c r="M152" s="350">
        <v>2009</v>
      </c>
      <c r="N152" s="418">
        <v>100</v>
      </c>
      <c r="O152" s="363"/>
      <c r="P152" s="350">
        <v>2009</v>
      </c>
      <c r="Q152" s="418">
        <v>100</v>
      </c>
      <c r="R152" s="363"/>
      <c r="S152" s="350">
        <v>2009</v>
      </c>
      <c r="T152" s="418">
        <v>100</v>
      </c>
      <c r="U152" s="363"/>
      <c r="V152" s="350">
        <v>2009</v>
      </c>
      <c r="W152" s="418">
        <v>75</v>
      </c>
      <c r="X152" s="363"/>
      <c r="Y152" s="350">
        <v>2009</v>
      </c>
      <c r="Z152" s="420">
        <v>50</v>
      </c>
      <c r="AA152" s="363"/>
      <c r="AB152" s="350">
        <v>2009</v>
      </c>
      <c r="AC152" s="420">
        <v>67</v>
      </c>
      <c r="AD152" s="363"/>
      <c r="AE152" s="350">
        <v>2009</v>
      </c>
      <c r="AF152" s="78">
        <v>100</v>
      </c>
      <c r="AG152" s="363"/>
      <c r="AH152" s="35"/>
      <c r="AI152" s="35"/>
      <c r="AJ152" s="35"/>
      <c r="AK152" s="35"/>
      <c r="AL152" s="35"/>
      <c r="AM152" s="35"/>
      <c r="AN152" s="35"/>
      <c r="AO152" s="35"/>
      <c r="AP152" s="35"/>
      <c r="AQ152" s="35"/>
      <c r="AR152" s="35"/>
      <c r="AS152" s="35"/>
      <c r="AT152" s="35"/>
      <c r="AU152" s="35"/>
      <c r="AV152" s="35"/>
      <c r="AW152" s="35"/>
      <c r="AX152" s="35"/>
      <c r="AY152" s="35"/>
      <c r="AZ152" s="35"/>
      <c r="BA152" s="35"/>
      <c r="BB152" s="35"/>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row>
    <row r="153" spans="1:81" s="47" customFormat="1" ht="24.75" customHeight="1">
      <c r="A153" s="350">
        <v>2010</v>
      </c>
      <c r="B153" s="396">
        <f t="shared" si="23"/>
        <v>86.833333333333329</v>
      </c>
      <c r="C153" s="363"/>
      <c r="D153" s="350">
        <v>2010</v>
      </c>
      <c r="E153" s="418">
        <v>100</v>
      </c>
      <c r="F153" s="363"/>
      <c r="G153" s="350">
        <v>2010</v>
      </c>
      <c r="H153" s="316">
        <f t="shared" si="24"/>
        <v>100</v>
      </c>
      <c r="I153" s="363"/>
      <c r="J153" s="350">
        <v>2010</v>
      </c>
      <c r="K153" s="418">
        <v>100</v>
      </c>
      <c r="L153" s="363"/>
      <c r="M153" s="350">
        <v>2010</v>
      </c>
      <c r="N153" s="418">
        <v>100</v>
      </c>
      <c r="O153" s="363"/>
      <c r="P153" s="350">
        <v>2010</v>
      </c>
      <c r="Q153" s="418">
        <v>100</v>
      </c>
      <c r="R153" s="363"/>
      <c r="S153" s="350">
        <v>2010</v>
      </c>
      <c r="T153" s="418">
        <v>100</v>
      </c>
      <c r="U153" s="363"/>
      <c r="V153" s="350">
        <v>2010</v>
      </c>
      <c r="W153" s="418">
        <v>75</v>
      </c>
      <c r="X153" s="363"/>
      <c r="Y153" s="350">
        <v>2010</v>
      </c>
      <c r="Z153" s="420">
        <v>50</v>
      </c>
      <c r="AA153" s="363"/>
      <c r="AB153" s="350">
        <v>2010</v>
      </c>
      <c r="AC153" s="420">
        <v>67</v>
      </c>
      <c r="AD153" s="363"/>
      <c r="AE153" s="350">
        <v>2010</v>
      </c>
      <c r="AF153" s="78">
        <v>100</v>
      </c>
      <c r="AG153" s="363"/>
      <c r="AH153" s="35"/>
      <c r="AI153" s="35"/>
      <c r="AJ153" s="35"/>
      <c r="AK153" s="35"/>
      <c r="AL153" s="35"/>
      <c r="AM153" s="35"/>
      <c r="AN153" s="35"/>
      <c r="AO153" s="35"/>
      <c r="AP153" s="35"/>
      <c r="AQ153" s="35"/>
      <c r="AR153" s="35"/>
      <c r="AS153" s="35"/>
      <c r="AT153" s="35"/>
      <c r="AU153" s="35"/>
      <c r="AV153" s="35"/>
      <c r="AW153" s="35"/>
      <c r="AX153" s="35"/>
      <c r="AY153" s="35"/>
      <c r="AZ153" s="35"/>
      <c r="BA153" s="35"/>
      <c r="BB153" s="35"/>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row>
    <row r="154" spans="1:81" s="47" customFormat="1" ht="24.75" customHeight="1">
      <c r="A154" s="350">
        <v>2011</v>
      </c>
      <c r="B154" s="396">
        <f t="shared" si="23"/>
        <v>86.833333333333329</v>
      </c>
      <c r="C154" s="363"/>
      <c r="D154" s="350">
        <v>2011</v>
      </c>
      <c r="E154" s="418">
        <v>100</v>
      </c>
      <c r="F154" s="363"/>
      <c r="G154" s="350">
        <v>2011</v>
      </c>
      <c r="H154" s="316">
        <f t="shared" si="24"/>
        <v>100</v>
      </c>
      <c r="I154" s="363"/>
      <c r="J154" s="350">
        <v>2011</v>
      </c>
      <c r="K154" s="418">
        <v>100</v>
      </c>
      <c r="L154" s="363"/>
      <c r="M154" s="350">
        <v>2011</v>
      </c>
      <c r="N154" s="418">
        <v>100</v>
      </c>
      <c r="O154" s="363"/>
      <c r="P154" s="350">
        <v>2011</v>
      </c>
      <c r="Q154" s="418">
        <v>100</v>
      </c>
      <c r="R154" s="363"/>
      <c r="S154" s="350">
        <v>2011</v>
      </c>
      <c r="T154" s="418">
        <v>100</v>
      </c>
      <c r="U154" s="363"/>
      <c r="V154" s="350">
        <v>2011</v>
      </c>
      <c r="W154" s="418">
        <v>75</v>
      </c>
      <c r="X154" s="363"/>
      <c r="Y154" s="350">
        <v>2011</v>
      </c>
      <c r="Z154" s="420">
        <v>50</v>
      </c>
      <c r="AA154" s="363"/>
      <c r="AB154" s="350">
        <v>2011</v>
      </c>
      <c r="AC154" s="420">
        <v>67</v>
      </c>
      <c r="AD154" s="363"/>
      <c r="AE154" s="350">
        <v>2011</v>
      </c>
      <c r="AF154" s="78">
        <v>100</v>
      </c>
      <c r="AG154" s="363"/>
      <c r="AH154" s="35"/>
      <c r="AI154" s="35"/>
      <c r="AJ154" s="35"/>
      <c r="AK154" s="35"/>
      <c r="AL154" s="35"/>
      <c r="AM154" s="35"/>
      <c r="AN154" s="35"/>
      <c r="AO154" s="35"/>
      <c r="AP154" s="35"/>
      <c r="AQ154" s="35"/>
      <c r="AR154" s="35"/>
      <c r="AS154" s="35"/>
      <c r="AT154" s="35"/>
      <c r="AU154" s="35"/>
      <c r="AV154" s="35"/>
      <c r="AW154" s="35"/>
      <c r="AX154" s="35"/>
      <c r="AY154" s="35"/>
      <c r="AZ154" s="35"/>
      <c r="BA154" s="35"/>
      <c r="BB154" s="35"/>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row>
    <row r="155" spans="1:81" s="47" customFormat="1" ht="24.75" customHeight="1">
      <c r="A155" s="350">
        <v>2012</v>
      </c>
      <c r="B155" s="396">
        <f t="shared" si="23"/>
        <v>86.833333333333329</v>
      </c>
      <c r="C155" s="363"/>
      <c r="D155" s="350">
        <v>2012</v>
      </c>
      <c r="E155" s="418">
        <v>100</v>
      </c>
      <c r="F155" s="363"/>
      <c r="G155" s="350">
        <v>2012</v>
      </c>
      <c r="H155" s="316">
        <f t="shared" si="24"/>
        <v>100</v>
      </c>
      <c r="I155" s="363"/>
      <c r="J155" s="350">
        <v>2012</v>
      </c>
      <c r="K155" s="418">
        <v>100</v>
      </c>
      <c r="L155" s="363"/>
      <c r="M155" s="350">
        <v>2012</v>
      </c>
      <c r="N155" s="418">
        <v>100</v>
      </c>
      <c r="O155" s="363"/>
      <c r="P155" s="350">
        <v>2012</v>
      </c>
      <c r="Q155" s="418">
        <v>100</v>
      </c>
      <c r="R155" s="363"/>
      <c r="S155" s="350">
        <v>2012</v>
      </c>
      <c r="T155" s="418">
        <v>100</v>
      </c>
      <c r="U155" s="363"/>
      <c r="V155" s="350">
        <v>2012</v>
      </c>
      <c r="W155" s="418">
        <v>75</v>
      </c>
      <c r="X155" s="363"/>
      <c r="Y155" s="350">
        <v>2012</v>
      </c>
      <c r="Z155" s="420">
        <v>50</v>
      </c>
      <c r="AA155" s="363"/>
      <c r="AB155" s="350">
        <v>2012</v>
      </c>
      <c r="AC155" s="420">
        <v>67</v>
      </c>
      <c r="AD155" s="363"/>
      <c r="AE155" s="350">
        <v>2012</v>
      </c>
      <c r="AF155" s="78">
        <v>100</v>
      </c>
      <c r="AG155" s="363"/>
      <c r="AH155" s="35"/>
      <c r="AI155" s="35"/>
      <c r="AJ155" s="35"/>
      <c r="AK155" s="35"/>
      <c r="AL155" s="35"/>
      <c r="AM155" s="35"/>
      <c r="AN155" s="35"/>
      <c r="AO155" s="35"/>
      <c r="AP155" s="35"/>
      <c r="AQ155" s="35"/>
      <c r="AR155" s="35"/>
      <c r="AS155" s="35"/>
      <c r="AT155" s="35"/>
      <c r="AU155" s="35"/>
      <c r="AV155" s="35"/>
      <c r="AW155" s="35"/>
      <c r="AX155" s="35"/>
      <c r="AY155" s="35"/>
      <c r="AZ155" s="35"/>
      <c r="BA155" s="35"/>
      <c r="BB155" s="35"/>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row>
    <row r="156" spans="1:81" s="47" customFormat="1" ht="24.75" customHeight="1">
      <c r="A156" s="350">
        <v>2013</v>
      </c>
      <c r="B156" s="396">
        <f t="shared" si="23"/>
        <v>86.833333333333329</v>
      </c>
      <c r="C156" s="363"/>
      <c r="D156" s="350">
        <v>2013</v>
      </c>
      <c r="E156" s="418">
        <v>100</v>
      </c>
      <c r="F156" s="363"/>
      <c r="G156" s="350">
        <v>2013</v>
      </c>
      <c r="H156" s="316">
        <f t="shared" si="24"/>
        <v>100</v>
      </c>
      <c r="I156" s="363"/>
      <c r="J156" s="350">
        <v>2013</v>
      </c>
      <c r="K156" s="418">
        <v>100</v>
      </c>
      <c r="L156" s="363"/>
      <c r="M156" s="350">
        <v>2013</v>
      </c>
      <c r="N156" s="418">
        <v>100</v>
      </c>
      <c r="O156" s="363"/>
      <c r="P156" s="350">
        <v>2013</v>
      </c>
      <c r="Q156" s="418">
        <v>100</v>
      </c>
      <c r="R156" s="363"/>
      <c r="S156" s="350">
        <v>2013</v>
      </c>
      <c r="T156" s="418">
        <v>100</v>
      </c>
      <c r="U156" s="363"/>
      <c r="V156" s="350">
        <v>2013</v>
      </c>
      <c r="W156" s="418">
        <v>75</v>
      </c>
      <c r="X156" s="363"/>
      <c r="Y156" s="350">
        <v>2013</v>
      </c>
      <c r="Z156" s="420">
        <v>50</v>
      </c>
      <c r="AA156" s="363"/>
      <c r="AB156" s="350">
        <v>2013</v>
      </c>
      <c r="AC156" s="420">
        <v>67</v>
      </c>
      <c r="AD156" s="363"/>
      <c r="AE156" s="350">
        <v>2013</v>
      </c>
      <c r="AF156" s="78">
        <v>100</v>
      </c>
      <c r="AG156" s="363"/>
      <c r="AH156" s="35"/>
      <c r="AI156" s="35"/>
      <c r="AJ156" s="35"/>
      <c r="AK156" s="35"/>
      <c r="AL156" s="35"/>
      <c r="AM156" s="35"/>
      <c r="AN156" s="35"/>
      <c r="AO156" s="35"/>
      <c r="AP156" s="35"/>
      <c r="AQ156" s="35"/>
      <c r="AR156" s="35"/>
      <c r="AS156" s="35"/>
      <c r="AT156" s="35"/>
      <c r="AU156" s="35"/>
      <c r="AV156" s="35"/>
      <c r="AW156" s="35"/>
      <c r="AX156" s="35"/>
      <c r="AY156" s="35"/>
      <c r="AZ156" s="35"/>
      <c r="BA156" s="35"/>
      <c r="BB156" s="35"/>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row>
    <row r="157" spans="1:81" ht="24.75" customHeight="1">
      <c r="A157" s="350">
        <v>2014</v>
      </c>
      <c r="B157" s="2">
        <f t="shared" ref="B157:B162" si="25">AVERAGE(E157,H157, W157,((Z157+AC157+AF157)/3))</f>
        <v>93.75</v>
      </c>
      <c r="C157" s="80"/>
      <c r="D157" s="350">
        <v>2014</v>
      </c>
      <c r="E157" s="344">
        <v>100</v>
      </c>
      <c r="F157" s="367" t="s">
        <v>748</v>
      </c>
      <c r="G157" s="350">
        <v>2014</v>
      </c>
      <c r="H157" s="316">
        <f t="shared" ref="H157:H162" si="26">AVERAGE(K157,N157,Q157,T157)</f>
        <v>100</v>
      </c>
      <c r="I157" s="344"/>
      <c r="J157" s="350">
        <v>2014</v>
      </c>
      <c r="K157" s="344">
        <v>100</v>
      </c>
      <c r="L157" s="367"/>
      <c r="M157" s="350">
        <v>2014</v>
      </c>
      <c r="N157" s="344">
        <v>100</v>
      </c>
      <c r="O157" s="367"/>
      <c r="P157" s="350">
        <v>2014</v>
      </c>
      <c r="Q157" s="344">
        <v>100</v>
      </c>
      <c r="R157" s="367" t="s">
        <v>747</v>
      </c>
      <c r="S157" s="350">
        <v>2014</v>
      </c>
      <c r="T157" s="344">
        <v>100</v>
      </c>
      <c r="U157" s="367"/>
      <c r="V157" s="350">
        <v>2014</v>
      </c>
      <c r="W157" s="344">
        <v>75</v>
      </c>
      <c r="X157" s="367" t="s">
        <v>4757</v>
      </c>
      <c r="Y157" s="350">
        <v>2014</v>
      </c>
      <c r="Z157" s="344">
        <v>100</v>
      </c>
      <c r="AA157" s="367" t="s">
        <v>3064</v>
      </c>
      <c r="AB157" s="350">
        <v>2014</v>
      </c>
      <c r="AC157" s="344">
        <v>100</v>
      </c>
      <c r="AD157" s="367" t="s">
        <v>3065</v>
      </c>
      <c r="AE157" s="350">
        <v>2014</v>
      </c>
      <c r="AF157" s="78">
        <v>100</v>
      </c>
      <c r="AG157" s="314" t="s">
        <v>3066</v>
      </c>
    </row>
    <row r="158" spans="1:81" ht="24.75" customHeight="1">
      <c r="A158" s="350">
        <v>2015</v>
      </c>
      <c r="B158" s="2">
        <f t="shared" si="25"/>
        <v>100</v>
      </c>
      <c r="C158" s="80"/>
      <c r="D158" s="350">
        <v>2015</v>
      </c>
      <c r="E158" s="344">
        <v>100</v>
      </c>
      <c r="F158" s="368" t="s">
        <v>746</v>
      </c>
      <c r="G158" s="350">
        <v>2015</v>
      </c>
      <c r="H158" s="316">
        <f t="shared" si="26"/>
        <v>100</v>
      </c>
      <c r="I158" s="344"/>
      <c r="J158" s="350">
        <v>2015</v>
      </c>
      <c r="K158" s="344">
        <v>100</v>
      </c>
      <c r="L158" s="367" t="s">
        <v>745</v>
      </c>
      <c r="M158" s="350">
        <v>2015</v>
      </c>
      <c r="N158" s="344">
        <v>100</v>
      </c>
      <c r="O158" s="367" t="s">
        <v>745</v>
      </c>
      <c r="P158" s="350">
        <v>2015</v>
      </c>
      <c r="Q158" s="344">
        <v>100</v>
      </c>
      <c r="R158" s="367" t="s">
        <v>745</v>
      </c>
      <c r="S158" s="350">
        <v>2015</v>
      </c>
      <c r="T158" s="344">
        <v>100</v>
      </c>
      <c r="U158" s="367" t="s">
        <v>745</v>
      </c>
      <c r="V158" s="350">
        <v>2015</v>
      </c>
      <c r="W158" s="49">
        <v>100</v>
      </c>
      <c r="X158" s="367" t="s">
        <v>744</v>
      </c>
      <c r="Y158" s="350">
        <v>2015</v>
      </c>
      <c r="Z158" s="344">
        <v>100</v>
      </c>
      <c r="AA158" s="367" t="s">
        <v>743</v>
      </c>
      <c r="AB158" s="350">
        <v>2015</v>
      </c>
      <c r="AC158" s="344">
        <v>100</v>
      </c>
      <c r="AD158" s="367" t="s">
        <v>742</v>
      </c>
      <c r="AE158" s="350">
        <v>2015</v>
      </c>
      <c r="AF158" s="49">
        <v>100</v>
      </c>
      <c r="AG158" s="314" t="s">
        <v>4893</v>
      </c>
    </row>
    <row r="159" spans="1:81" ht="24.75" customHeight="1">
      <c r="A159" s="350">
        <v>2016</v>
      </c>
      <c r="B159" s="2">
        <f t="shared" si="25"/>
        <v>100</v>
      </c>
      <c r="C159" s="80"/>
      <c r="D159" s="350">
        <v>2016</v>
      </c>
      <c r="E159" s="344">
        <v>100</v>
      </c>
      <c r="F159" s="367"/>
      <c r="G159" s="350">
        <v>2016</v>
      </c>
      <c r="H159" s="316">
        <f t="shared" si="26"/>
        <v>100</v>
      </c>
      <c r="I159" s="344"/>
      <c r="J159" s="350">
        <v>2016</v>
      </c>
      <c r="K159" s="344">
        <v>100</v>
      </c>
      <c r="L159" s="367"/>
      <c r="M159" s="350">
        <v>2016</v>
      </c>
      <c r="N159" s="344">
        <v>100</v>
      </c>
      <c r="O159" s="367"/>
      <c r="P159" s="350">
        <v>2016</v>
      </c>
      <c r="Q159" s="344">
        <v>100</v>
      </c>
      <c r="R159" s="367"/>
      <c r="S159" s="350">
        <v>2016</v>
      </c>
      <c r="T159" s="344">
        <v>100</v>
      </c>
      <c r="U159" s="367"/>
      <c r="V159" s="350">
        <v>2016</v>
      </c>
      <c r="W159" s="49">
        <v>100</v>
      </c>
      <c r="X159" s="367"/>
      <c r="Y159" s="350">
        <v>2016</v>
      </c>
      <c r="Z159" s="344">
        <v>100</v>
      </c>
      <c r="AA159" s="367"/>
      <c r="AB159" s="350">
        <v>2016</v>
      </c>
      <c r="AC159" s="344">
        <v>100</v>
      </c>
      <c r="AD159" s="367"/>
      <c r="AE159" s="350">
        <v>2016</v>
      </c>
      <c r="AF159" s="49">
        <v>100</v>
      </c>
      <c r="AG159" s="314"/>
    </row>
    <row r="160" spans="1:81" ht="24.75" customHeight="1">
      <c r="A160" s="350">
        <v>2017</v>
      </c>
      <c r="B160" s="2">
        <f t="shared" si="25"/>
        <v>100</v>
      </c>
      <c r="C160" s="80"/>
      <c r="D160" s="350">
        <v>2017</v>
      </c>
      <c r="E160" s="344">
        <v>100</v>
      </c>
      <c r="F160" s="367"/>
      <c r="G160" s="350">
        <v>2017</v>
      </c>
      <c r="H160" s="316">
        <f t="shared" si="26"/>
        <v>100</v>
      </c>
      <c r="I160" s="344"/>
      <c r="J160" s="350">
        <v>2017</v>
      </c>
      <c r="K160" s="344">
        <v>100</v>
      </c>
      <c r="L160" s="367"/>
      <c r="M160" s="350">
        <v>2017</v>
      </c>
      <c r="N160" s="344">
        <v>100</v>
      </c>
      <c r="O160" s="367"/>
      <c r="P160" s="350">
        <v>2017</v>
      </c>
      <c r="Q160" s="344">
        <v>100</v>
      </c>
      <c r="R160" s="367"/>
      <c r="S160" s="350">
        <v>2017</v>
      </c>
      <c r="T160" s="344">
        <v>100</v>
      </c>
      <c r="U160" s="367"/>
      <c r="V160" s="350">
        <v>2017</v>
      </c>
      <c r="W160" s="49">
        <v>100</v>
      </c>
      <c r="X160" s="367"/>
      <c r="Y160" s="350">
        <v>2017</v>
      </c>
      <c r="Z160" s="344">
        <v>100</v>
      </c>
      <c r="AA160" s="367"/>
      <c r="AB160" s="350">
        <v>2017</v>
      </c>
      <c r="AC160" s="344">
        <v>100</v>
      </c>
      <c r="AD160" s="367"/>
      <c r="AE160" s="350">
        <v>2017</v>
      </c>
      <c r="AF160" s="49">
        <v>100</v>
      </c>
      <c r="AG160" s="314"/>
    </row>
    <row r="161" spans="1:39" ht="24.75" customHeight="1">
      <c r="A161" s="350">
        <v>2018</v>
      </c>
      <c r="B161" s="2">
        <f t="shared" si="25"/>
        <v>100</v>
      </c>
      <c r="C161" s="80"/>
      <c r="D161" s="350">
        <v>2018</v>
      </c>
      <c r="E161" s="344">
        <v>100</v>
      </c>
      <c r="F161" s="367"/>
      <c r="G161" s="350">
        <v>2018</v>
      </c>
      <c r="H161" s="316">
        <f t="shared" si="26"/>
        <v>100</v>
      </c>
      <c r="I161" s="344"/>
      <c r="J161" s="350">
        <v>2018</v>
      </c>
      <c r="K161" s="344">
        <v>100</v>
      </c>
      <c r="L161" s="367"/>
      <c r="M161" s="350">
        <v>2018</v>
      </c>
      <c r="N161" s="344">
        <v>100</v>
      </c>
      <c r="O161" s="367"/>
      <c r="P161" s="350">
        <v>2018</v>
      </c>
      <c r="Q161" s="344">
        <v>100</v>
      </c>
      <c r="R161" s="367"/>
      <c r="S161" s="350">
        <v>2018</v>
      </c>
      <c r="T161" s="344">
        <v>100</v>
      </c>
      <c r="U161" s="367"/>
      <c r="V161" s="350">
        <v>2018</v>
      </c>
      <c r="W161" s="49">
        <v>100</v>
      </c>
      <c r="X161" s="367"/>
      <c r="Y161" s="350">
        <v>2018</v>
      </c>
      <c r="Z161" s="344">
        <v>100</v>
      </c>
      <c r="AA161" s="367"/>
      <c r="AB161" s="350">
        <v>2018</v>
      </c>
      <c r="AC161" s="344">
        <v>100</v>
      </c>
      <c r="AD161" s="367"/>
      <c r="AE161" s="350">
        <v>2018</v>
      </c>
      <c r="AF161" s="49">
        <v>100</v>
      </c>
      <c r="AG161" s="314"/>
    </row>
    <row r="162" spans="1:39" ht="24.75" customHeight="1">
      <c r="A162" s="350">
        <v>2019</v>
      </c>
      <c r="B162" s="2">
        <f t="shared" si="25"/>
        <v>100</v>
      </c>
      <c r="C162" s="80"/>
      <c r="D162" s="350">
        <v>2019</v>
      </c>
      <c r="E162" s="344">
        <v>100</v>
      </c>
      <c r="F162" s="367"/>
      <c r="G162" s="350">
        <v>2019</v>
      </c>
      <c r="H162" s="316">
        <f t="shared" si="26"/>
        <v>100</v>
      </c>
      <c r="I162" s="344"/>
      <c r="J162" s="350">
        <v>2019</v>
      </c>
      <c r="K162" s="344">
        <v>100</v>
      </c>
      <c r="L162" s="367"/>
      <c r="M162" s="350">
        <v>2019</v>
      </c>
      <c r="N162" s="344">
        <v>100</v>
      </c>
      <c r="O162" s="367"/>
      <c r="P162" s="350">
        <v>2019</v>
      </c>
      <c r="Q162" s="344">
        <v>100</v>
      </c>
      <c r="R162" s="367"/>
      <c r="S162" s="350">
        <v>2019</v>
      </c>
      <c r="T162" s="344">
        <v>100</v>
      </c>
      <c r="U162" s="367"/>
      <c r="V162" s="350">
        <v>2019</v>
      </c>
      <c r="W162" s="49">
        <v>100</v>
      </c>
      <c r="X162" s="367"/>
      <c r="Y162" s="350">
        <v>2019</v>
      </c>
      <c r="Z162" s="344">
        <v>100</v>
      </c>
      <c r="AA162" s="367"/>
      <c r="AB162" s="350">
        <v>2019</v>
      </c>
      <c r="AC162" s="344">
        <v>100</v>
      </c>
      <c r="AD162" s="367"/>
      <c r="AE162" s="350">
        <v>2019</v>
      </c>
      <c r="AF162" s="49">
        <v>100</v>
      </c>
      <c r="AG162" s="314"/>
    </row>
    <row r="163" spans="1:39" ht="24.75" customHeight="1"/>
    <row r="164" spans="1:39" ht="24.75" customHeight="1">
      <c r="A164" s="351"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39" ht="24.75" customHeight="1">
      <c r="A165" s="351" t="s">
        <v>106</v>
      </c>
      <c r="B165" s="596" t="s">
        <v>72</v>
      </c>
      <c r="C165" s="596"/>
      <c r="D165" s="351" t="s">
        <v>106</v>
      </c>
      <c r="E165" s="597" t="s">
        <v>112</v>
      </c>
      <c r="F165" s="597"/>
      <c r="G165" s="351" t="s">
        <v>106</v>
      </c>
      <c r="H165" s="597">
        <v>148</v>
      </c>
      <c r="I165" s="597"/>
      <c r="J165" s="351" t="s">
        <v>106</v>
      </c>
      <c r="K165" s="597" t="s">
        <v>111</v>
      </c>
      <c r="L165" s="597"/>
      <c r="M165" s="351" t="s">
        <v>106</v>
      </c>
      <c r="N165" s="597">
        <v>149</v>
      </c>
      <c r="O165" s="597"/>
      <c r="P165" s="351" t="s">
        <v>106</v>
      </c>
      <c r="Q165" s="597" t="s">
        <v>110</v>
      </c>
      <c r="R165" s="597"/>
      <c r="S165" s="351" t="s">
        <v>106</v>
      </c>
      <c r="T165" s="597">
        <v>150</v>
      </c>
      <c r="U165" s="597"/>
      <c r="V165" s="351" t="s">
        <v>106</v>
      </c>
      <c r="W165" s="597" t="s">
        <v>109</v>
      </c>
      <c r="X165" s="597"/>
      <c r="Y165" s="351" t="s">
        <v>106</v>
      </c>
      <c r="Z165" s="597" t="s">
        <v>108</v>
      </c>
      <c r="AA165" s="597"/>
      <c r="AB165" s="351" t="s">
        <v>106</v>
      </c>
      <c r="AC165" s="597" t="s">
        <v>107</v>
      </c>
      <c r="AD165" s="597"/>
      <c r="AE165" s="351" t="s">
        <v>106</v>
      </c>
      <c r="AF165" s="597">
        <v>159</v>
      </c>
      <c r="AG165" s="597"/>
      <c r="AH165" s="351" t="s">
        <v>106</v>
      </c>
      <c r="AI165" s="597">
        <v>163</v>
      </c>
      <c r="AJ165" s="597"/>
      <c r="AK165" s="351" t="s">
        <v>106</v>
      </c>
      <c r="AL165" s="597">
        <v>165</v>
      </c>
      <c r="AM165" s="597"/>
    </row>
    <row r="166" spans="1:39" ht="24.75" customHeight="1">
      <c r="A166" s="351" t="s">
        <v>105</v>
      </c>
      <c r="B166" s="350"/>
      <c r="C166" s="350"/>
      <c r="D166" s="351" t="s">
        <v>105</v>
      </c>
      <c r="E166" s="600"/>
      <c r="F166" s="600"/>
      <c r="G166" s="351" t="s">
        <v>105</v>
      </c>
      <c r="H166" s="600"/>
      <c r="I166" s="600"/>
      <c r="J166" s="351" t="s">
        <v>105</v>
      </c>
      <c r="K166" s="600"/>
      <c r="L166" s="600"/>
      <c r="M166" s="351" t="s">
        <v>105</v>
      </c>
      <c r="N166" s="600"/>
      <c r="O166" s="600"/>
      <c r="P166" s="351" t="s">
        <v>105</v>
      </c>
      <c r="Q166" s="600"/>
      <c r="R166" s="600"/>
      <c r="S166" s="351" t="s">
        <v>105</v>
      </c>
      <c r="T166" s="600"/>
      <c r="U166" s="600"/>
      <c r="V166" s="351" t="s">
        <v>105</v>
      </c>
      <c r="W166" s="600"/>
      <c r="X166" s="600"/>
      <c r="Y166" s="351" t="s">
        <v>105</v>
      </c>
      <c r="Z166" s="600"/>
      <c r="AA166" s="600"/>
      <c r="AB166" s="351" t="s">
        <v>105</v>
      </c>
      <c r="AC166" s="600"/>
      <c r="AD166" s="600"/>
      <c r="AE166" s="351" t="s">
        <v>105</v>
      </c>
      <c r="AF166" s="600"/>
      <c r="AG166" s="600"/>
      <c r="AH166" s="351" t="s">
        <v>105</v>
      </c>
      <c r="AI166" s="600"/>
      <c r="AJ166" s="600"/>
      <c r="AK166" s="351" t="s">
        <v>105</v>
      </c>
      <c r="AL166" s="600"/>
      <c r="AM166" s="600"/>
    </row>
    <row r="167" spans="1:39" ht="24.75" customHeight="1">
      <c r="A167" s="350" t="s">
        <v>92</v>
      </c>
      <c r="B167" s="595" t="s">
        <v>104</v>
      </c>
      <c r="C167" s="595"/>
      <c r="D167" s="350" t="s">
        <v>92</v>
      </c>
      <c r="E167" s="595" t="s">
        <v>103</v>
      </c>
      <c r="F167" s="595"/>
      <c r="G167" s="350" t="s">
        <v>92</v>
      </c>
      <c r="H167" s="595" t="s">
        <v>102</v>
      </c>
      <c r="I167" s="595"/>
      <c r="J167" s="350" t="s">
        <v>92</v>
      </c>
      <c r="K167" s="595" t="s">
        <v>101</v>
      </c>
      <c r="L167" s="595"/>
      <c r="M167" s="350" t="s">
        <v>92</v>
      </c>
      <c r="N167" s="595" t="s">
        <v>100</v>
      </c>
      <c r="O167" s="595"/>
      <c r="P167" s="350" t="s">
        <v>92</v>
      </c>
      <c r="Q167" s="595" t="s">
        <v>99</v>
      </c>
      <c r="R167" s="595"/>
      <c r="S167" s="350" t="s">
        <v>92</v>
      </c>
      <c r="T167" s="595" t="s">
        <v>98</v>
      </c>
      <c r="U167" s="595"/>
      <c r="V167" s="350" t="s">
        <v>92</v>
      </c>
      <c r="W167" s="595" t="s">
        <v>97</v>
      </c>
      <c r="X167" s="595"/>
      <c r="Y167" s="350" t="s">
        <v>92</v>
      </c>
      <c r="Z167" s="595" t="s">
        <v>96</v>
      </c>
      <c r="AA167" s="595"/>
      <c r="AB167" s="350" t="s">
        <v>92</v>
      </c>
      <c r="AC167" s="595" t="s">
        <v>95</v>
      </c>
      <c r="AD167" s="595"/>
      <c r="AE167" s="350" t="s">
        <v>92</v>
      </c>
      <c r="AF167" s="595" t="s">
        <v>94</v>
      </c>
      <c r="AG167" s="595"/>
      <c r="AH167" s="350" t="s">
        <v>92</v>
      </c>
      <c r="AI167" s="595" t="s">
        <v>93</v>
      </c>
      <c r="AJ167" s="595"/>
      <c r="AK167" s="350" t="s">
        <v>92</v>
      </c>
      <c r="AL167" s="595" t="s">
        <v>91</v>
      </c>
      <c r="AM167" s="595"/>
    </row>
    <row r="168" spans="1:39" ht="24.75" customHeight="1">
      <c r="A168" s="350" t="s">
        <v>81</v>
      </c>
      <c r="B168" s="595" t="s">
        <v>90</v>
      </c>
      <c r="C168" s="595"/>
      <c r="D168" s="350" t="s">
        <v>81</v>
      </c>
      <c r="E168" s="601" t="s">
        <v>89</v>
      </c>
      <c r="F168" s="601"/>
      <c r="G168" s="350" t="s">
        <v>81</v>
      </c>
      <c r="H168" s="601" t="s">
        <v>86</v>
      </c>
      <c r="I168" s="601"/>
      <c r="J168" s="350" t="s">
        <v>81</v>
      </c>
      <c r="K168" s="601" t="s">
        <v>88</v>
      </c>
      <c r="L168" s="601"/>
      <c r="M168" s="350" t="s">
        <v>81</v>
      </c>
      <c r="N168" s="601" t="s">
        <v>86</v>
      </c>
      <c r="O168" s="601"/>
      <c r="P168" s="350" t="s">
        <v>81</v>
      </c>
      <c r="Q168" s="601" t="s">
        <v>87</v>
      </c>
      <c r="R168" s="601"/>
      <c r="S168" s="350" t="s">
        <v>81</v>
      </c>
      <c r="T168" s="601" t="s">
        <v>86</v>
      </c>
      <c r="U168" s="601"/>
      <c r="V168" s="350" t="s">
        <v>81</v>
      </c>
      <c r="W168" s="580" t="s">
        <v>1576</v>
      </c>
      <c r="X168" s="580"/>
      <c r="Y168" s="350" t="s">
        <v>81</v>
      </c>
      <c r="Z168" s="580" t="s">
        <v>4107</v>
      </c>
      <c r="AA168" s="580"/>
      <c r="AB168" s="350" t="s">
        <v>81</v>
      </c>
      <c r="AC168" s="580" t="s">
        <v>84</v>
      </c>
      <c r="AD168" s="580"/>
      <c r="AE168" s="350" t="s">
        <v>81</v>
      </c>
      <c r="AF168" s="580" t="s">
        <v>83</v>
      </c>
      <c r="AG168" s="580"/>
      <c r="AH168" s="350" t="s">
        <v>81</v>
      </c>
      <c r="AI168" s="580" t="s">
        <v>82</v>
      </c>
      <c r="AJ168" s="580"/>
      <c r="AK168" s="350" t="s">
        <v>81</v>
      </c>
      <c r="AL168" s="580" t="s">
        <v>80</v>
      </c>
      <c r="AM168" s="580"/>
    </row>
    <row r="169" spans="1:39" ht="24.75" customHeight="1">
      <c r="A169" s="350" t="s">
        <v>78</v>
      </c>
      <c r="B169" s="580" t="s">
        <v>79</v>
      </c>
      <c r="C169" s="580"/>
      <c r="D169" s="350" t="s">
        <v>78</v>
      </c>
      <c r="E169" s="580" t="s">
        <v>4387</v>
      </c>
      <c r="F169" s="580"/>
      <c r="G169" s="350" t="s">
        <v>78</v>
      </c>
      <c r="H169" s="580" t="s">
        <v>4388</v>
      </c>
      <c r="I169" s="580"/>
      <c r="J169" s="350" t="s">
        <v>78</v>
      </c>
      <c r="K169" s="580" t="s">
        <v>4389</v>
      </c>
      <c r="L169" s="580"/>
      <c r="M169" s="350" t="s">
        <v>78</v>
      </c>
      <c r="N169" s="580" t="s">
        <v>4388</v>
      </c>
      <c r="O169" s="580"/>
      <c r="P169" s="350" t="s">
        <v>78</v>
      </c>
      <c r="Q169" s="580" t="s">
        <v>4389</v>
      </c>
      <c r="R169" s="580"/>
      <c r="S169" s="350" t="s">
        <v>78</v>
      </c>
      <c r="T169" s="580" t="s">
        <v>4388</v>
      </c>
      <c r="U169" s="580"/>
      <c r="V169" s="350" t="s">
        <v>78</v>
      </c>
      <c r="W169" s="580" t="s">
        <v>4390</v>
      </c>
      <c r="X169" s="580"/>
      <c r="Y169" s="350" t="s">
        <v>78</v>
      </c>
      <c r="Z169" s="580" t="s">
        <v>4390</v>
      </c>
      <c r="AA169" s="580"/>
      <c r="AB169" s="350" t="s">
        <v>78</v>
      </c>
      <c r="AC169" s="580" t="s">
        <v>4391</v>
      </c>
      <c r="AD169" s="580"/>
      <c r="AE169" s="350" t="s">
        <v>78</v>
      </c>
      <c r="AF169" s="580" t="s">
        <v>4392</v>
      </c>
      <c r="AG169" s="580"/>
      <c r="AH169" s="350" t="s">
        <v>78</v>
      </c>
      <c r="AI169" s="580" t="s">
        <v>4393</v>
      </c>
      <c r="AJ169" s="580"/>
      <c r="AK169" s="350" t="s">
        <v>78</v>
      </c>
      <c r="AL169" s="580" t="s">
        <v>281</v>
      </c>
      <c r="AM169" s="580"/>
    </row>
    <row r="170" spans="1:39" ht="24.75" customHeight="1">
      <c r="A170" s="350" t="s">
        <v>0</v>
      </c>
      <c r="B170" s="350" t="s">
        <v>77</v>
      </c>
      <c r="C170" s="350" t="s">
        <v>76</v>
      </c>
      <c r="D170" s="350" t="s">
        <v>75</v>
      </c>
      <c r="E170" s="350" t="s">
        <v>74</v>
      </c>
      <c r="F170" s="350" t="s">
        <v>73</v>
      </c>
      <c r="G170" s="350" t="s">
        <v>75</v>
      </c>
      <c r="H170" s="350" t="s">
        <v>74</v>
      </c>
      <c r="I170" s="350" t="s">
        <v>73</v>
      </c>
      <c r="J170" s="350" t="s">
        <v>75</v>
      </c>
      <c r="K170" s="350" t="s">
        <v>74</v>
      </c>
      <c r="L170" s="350" t="s">
        <v>73</v>
      </c>
      <c r="M170" s="350" t="s">
        <v>75</v>
      </c>
      <c r="N170" s="350" t="s">
        <v>74</v>
      </c>
      <c r="O170" s="350" t="s">
        <v>73</v>
      </c>
      <c r="P170" s="350" t="s">
        <v>75</v>
      </c>
      <c r="Q170" s="350" t="s">
        <v>74</v>
      </c>
      <c r="R170" s="350" t="s">
        <v>73</v>
      </c>
      <c r="S170" s="350" t="s">
        <v>75</v>
      </c>
      <c r="T170" s="350" t="s">
        <v>74</v>
      </c>
      <c r="U170" s="350" t="s">
        <v>73</v>
      </c>
      <c r="V170" s="350" t="s">
        <v>75</v>
      </c>
      <c r="W170" s="350" t="s">
        <v>74</v>
      </c>
      <c r="X170" s="350" t="s">
        <v>73</v>
      </c>
      <c r="Y170" s="350" t="s">
        <v>75</v>
      </c>
      <c r="Z170" s="350" t="s">
        <v>74</v>
      </c>
      <c r="AA170" s="350" t="s">
        <v>73</v>
      </c>
      <c r="AB170" s="350" t="s">
        <v>75</v>
      </c>
      <c r="AC170" s="350" t="s">
        <v>74</v>
      </c>
      <c r="AD170" s="350" t="s">
        <v>73</v>
      </c>
      <c r="AE170" s="350" t="s">
        <v>75</v>
      </c>
      <c r="AF170" s="350" t="s">
        <v>74</v>
      </c>
      <c r="AG170" s="350" t="s">
        <v>73</v>
      </c>
      <c r="AH170" s="350" t="s">
        <v>75</v>
      </c>
      <c r="AI170" s="350" t="s">
        <v>74</v>
      </c>
      <c r="AJ170" s="350" t="s">
        <v>73</v>
      </c>
      <c r="AK170" s="350" t="s">
        <v>75</v>
      </c>
      <c r="AL170" s="350" t="s">
        <v>74</v>
      </c>
      <c r="AM170" s="350" t="s">
        <v>73</v>
      </c>
    </row>
    <row r="171" spans="1:39" ht="24.75" customHeight="1">
      <c r="A171" s="350">
        <v>2014</v>
      </c>
      <c r="B171" s="2">
        <f>AVERAGE((E171+K171+Q171)/3+(H171+N171+T171)/3+W171+Z171+AC171+AF171+AI171+AL171)/8</f>
        <v>66.708333333333343</v>
      </c>
      <c r="C171" s="39"/>
      <c r="D171" s="350">
        <v>2014</v>
      </c>
      <c r="E171" s="344">
        <v>50</v>
      </c>
      <c r="F171" s="314" t="s">
        <v>3067</v>
      </c>
      <c r="G171" s="350">
        <v>2014</v>
      </c>
      <c r="H171" s="49">
        <v>100</v>
      </c>
      <c r="I171" s="314" t="s">
        <v>3068</v>
      </c>
      <c r="J171" s="350">
        <v>2014</v>
      </c>
      <c r="K171" s="344">
        <v>50</v>
      </c>
      <c r="L171" s="314" t="s">
        <v>3069</v>
      </c>
      <c r="M171" s="350">
        <v>2014</v>
      </c>
      <c r="N171" s="344">
        <v>50</v>
      </c>
      <c r="O171" s="314" t="s">
        <v>3070</v>
      </c>
      <c r="P171" s="350">
        <v>2014</v>
      </c>
      <c r="Q171" s="344">
        <v>100</v>
      </c>
      <c r="R171" s="314" t="s">
        <v>3071</v>
      </c>
      <c r="S171" s="350">
        <v>2014</v>
      </c>
      <c r="T171" s="49">
        <v>0</v>
      </c>
      <c r="U171" s="314" t="s">
        <v>3072</v>
      </c>
      <c r="V171" s="350">
        <v>2014</v>
      </c>
      <c r="W171" s="344">
        <v>67</v>
      </c>
      <c r="X171" s="314" t="s">
        <v>3073</v>
      </c>
      <c r="Y171" s="350">
        <v>2014</v>
      </c>
      <c r="Z171" s="344">
        <v>100</v>
      </c>
      <c r="AA171" s="314">
        <v>0</v>
      </c>
      <c r="AB171" s="350">
        <v>2014</v>
      </c>
      <c r="AC171" s="344">
        <v>100</v>
      </c>
      <c r="AD171" s="314" t="s">
        <v>3074</v>
      </c>
      <c r="AE171" s="350">
        <v>2014</v>
      </c>
      <c r="AF171" s="344">
        <v>50</v>
      </c>
      <c r="AG171" s="314" t="s">
        <v>3075</v>
      </c>
      <c r="AH171" s="350">
        <v>2014</v>
      </c>
      <c r="AI171" s="344">
        <v>100</v>
      </c>
      <c r="AJ171" s="314" t="s">
        <v>3076</v>
      </c>
      <c r="AK171" s="350">
        <v>2014</v>
      </c>
      <c r="AL171" s="344">
        <v>0</v>
      </c>
      <c r="AM171" s="314" t="s">
        <v>3077</v>
      </c>
    </row>
    <row r="172" spans="1:39" ht="24.75" customHeight="1">
      <c r="A172" s="350">
        <v>2015</v>
      </c>
      <c r="B172" s="2"/>
      <c r="C172" s="80"/>
      <c r="D172" s="350">
        <v>2015</v>
      </c>
      <c r="E172" s="344"/>
      <c r="F172" s="314"/>
      <c r="G172" s="350">
        <v>2015</v>
      </c>
      <c r="H172" s="49"/>
      <c r="I172" s="314"/>
      <c r="J172" s="350">
        <v>2015</v>
      </c>
      <c r="K172" s="344"/>
      <c r="L172" s="314"/>
      <c r="M172" s="350">
        <v>2015</v>
      </c>
      <c r="N172" s="344"/>
      <c r="O172" s="314"/>
      <c r="P172" s="350">
        <v>2015</v>
      </c>
      <c r="Q172" s="344"/>
      <c r="R172" s="314"/>
      <c r="S172" s="350">
        <v>2015</v>
      </c>
      <c r="T172" s="49"/>
      <c r="U172" s="314"/>
      <c r="V172" s="350">
        <v>2015</v>
      </c>
      <c r="W172" s="344"/>
      <c r="X172" s="314"/>
      <c r="Y172" s="350">
        <v>2015</v>
      </c>
      <c r="Z172" s="344"/>
      <c r="AA172" s="314"/>
      <c r="AB172" s="350">
        <v>2015</v>
      </c>
      <c r="AC172" s="344"/>
      <c r="AD172" s="314"/>
      <c r="AE172" s="350">
        <v>2015</v>
      </c>
      <c r="AF172" s="344"/>
      <c r="AG172" s="314"/>
      <c r="AH172" s="350">
        <v>2015</v>
      </c>
      <c r="AI172" s="344"/>
      <c r="AJ172" s="314"/>
      <c r="AK172" s="350">
        <v>2015</v>
      </c>
      <c r="AL172" s="344"/>
      <c r="AM172" s="314"/>
    </row>
    <row r="173" spans="1:39" ht="24.75" customHeight="1">
      <c r="A173" s="350">
        <v>2016</v>
      </c>
      <c r="B173" s="2"/>
      <c r="C173" s="80"/>
      <c r="D173" s="350">
        <v>2016</v>
      </c>
      <c r="E173" s="344"/>
      <c r="F173" s="314"/>
      <c r="G173" s="350">
        <v>2016</v>
      </c>
      <c r="H173" s="49"/>
      <c r="I173" s="314"/>
      <c r="J173" s="350">
        <v>2016</v>
      </c>
      <c r="K173" s="344"/>
      <c r="L173" s="314"/>
      <c r="M173" s="350">
        <v>2016</v>
      </c>
      <c r="N173" s="344"/>
      <c r="O173" s="314"/>
      <c r="P173" s="350">
        <v>2016</v>
      </c>
      <c r="Q173" s="344"/>
      <c r="R173" s="314"/>
      <c r="S173" s="350">
        <v>2016</v>
      </c>
      <c r="T173" s="49"/>
      <c r="U173" s="314"/>
      <c r="V173" s="350">
        <v>2016</v>
      </c>
      <c r="W173" s="344"/>
      <c r="X173" s="314"/>
      <c r="Y173" s="350">
        <v>2016</v>
      </c>
      <c r="Z173" s="344"/>
      <c r="AA173" s="314"/>
      <c r="AB173" s="350">
        <v>2016</v>
      </c>
      <c r="AC173" s="344"/>
      <c r="AD173" s="314"/>
      <c r="AE173" s="350">
        <v>2016</v>
      </c>
      <c r="AF173" s="344"/>
      <c r="AG173" s="314"/>
      <c r="AH173" s="350">
        <v>2016</v>
      </c>
      <c r="AI173" s="344"/>
      <c r="AJ173" s="314"/>
      <c r="AK173" s="350">
        <v>2016</v>
      </c>
      <c r="AL173" s="344"/>
      <c r="AM173" s="314"/>
    </row>
    <row r="174" spans="1:39" ht="24.75" customHeight="1">
      <c r="A174" s="350">
        <v>2017</v>
      </c>
      <c r="B174" s="2"/>
      <c r="C174" s="80"/>
      <c r="D174" s="350">
        <v>2017</v>
      </c>
      <c r="E174" s="344"/>
      <c r="F174" s="314"/>
      <c r="G174" s="350">
        <v>2017</v>
      </c>
      <c r="H174" s="49"/>
      <c r="I174" s="314"/>
      <c r="J174" s="350">
        <v>2017</v>
      </c>
      <c r="K174" s="344"/>
      <c r="L174" s="314"/>
      <c r="M174" s="350">
        <v>2017</v>
      </c>
      <c r="N174" s="344"/>
      <c r="O174" s="314"/>
      <c r="P174" s="350">
        <v>2017</v>
      </c>
      <c r="Q174" s="344"/>
      <c r="R174" s="314"/>
      <c r="S174" s="350">
        <v>2017</v>
      </c>
      <c r="T174" s="49"/>
      <c r="U174" s="314"/>
      <c r="V174" s="350">
        <v>2017</v>
      </c>
      <c r="W174" s="344"/>
      <c r="X174" s="314"/>
      <c r="Y174" s="350">
        <v>2017</v>
      </c>
      <c r="Z174" s="344"/>
      <c r="AA174" s="314"/>
      <c r="AB174" s="350">
        <v>2017</v>
      </c>
      <c r="AC174" s="344"/>
      <c r="AD174" s="314"/>
      <c r="AE174" s="350">
        <v>2017</v>
      </c>
      <c r="AF174" s="344"/>
      <c r="AG174" s="314"/>
      <c r="AH174" s="350">
        <v>2017</v>
      </c>
      <c r="AI174" s="344"/>
      <c r="AJ174" s="314"/>
      <c r="AK174" s="350">
        <v>2017</v>
      </c>
      <c r="AL174" s="344"/>
      <c r="AM174" s="314"/>
    </row>
    <row r="175" spans="1:39" ht="24.75" customHeight="1">
      <c r="A175" s="350">
        <v>2018</v>
      </c>
      <c r="B175" s="2"/>
      <c r="C175" s="80"/>
      <c r="D175" s="350">
        <v>2018</v>
      </c>
      <c r="E175" s="344"/>
      <c r="F175" s="314"/>
      <c r="G175" s="350">
        <v>2018</v>
      </c>
      <c r="H175" s="49"/>
      <c r="I175" s="314"/>
      <c r="J175" s="350">
        <v>2018</v>
      </c>
      <c r="K175" s="344"/>
      <c r="L175" s="314"/>
      <c r="M175" s="350">
        <v>2018</v>
      </c>
      <c r="N175" s="344"/>
      <c r="O175" s="314"/>
      <c r="P175" s="350">
        <v>2018</v>
      </c>
      <c r="Q175" s="344"/>
      <c r="R175" s="314"/>
      <c r="S175" s="350">
        <v>2018</v>
      </c>
      <c r="T175" s="49"/>
      <c r="U175" s="314"/>
      <c r="V175" s="350">
        <v>2018</v>
      </c>
      <c r="W175" s="344"/>
      <c r="X175" s="314"/>
      <c r="Y175" s="350">
        <v>2018</v>
      </c>
      <c r="Z175" s="344"/>
      <c r="AA175" s="314"/>
      <c r="AB175" s="350">
        <v>2018</v>
      </c>
      <c r="AC175" s="344"/>
      <c r="AD175" s="314"/>
      <c r="AE175" s="350">
        <v>2018</v>
      </c>
      <c r="AF175" s="344"/>
      <c r="AG175" s="314"/>
      <c r="AH175" s="350">
        <v>2018</v>
      </c>
      <c r="AI175" s="344"/>
      <c r="AJ175" s="314"/>
      <c r="AK175" s="350">
        <v>2018</v>
      </c>
      <c r="AL175" s="344"/>
      <c r="AM175" s="314"/>
    </row>
    <row r="176" spans="1:39" ht="24.75" customHeight="1">
      <c r="A176" s="350">
        <v>2019</v>
      </c>
      <c r="B176" s="2">
        <f>AVERAGE((E176+K176+Q176)/3+(H176+N176+T176)/3+W176+Z176+AC176+AF176+AI176+AL176)/8</f>
        <v>66.708333333333343</v>
      </c>
      <c r="C176" s="80"/>
      <c r="D176" s="350">
        <v>2019</v>
      </c>
      <c r="E176" s="344">
        <v>50</v>
      </c>
      <c r="F176" s="314" t="s">
        <v>3078</v>
      </c>
      <c r="G176" s="350">
        <v>2019</v>
      </c>
      <c r="H176" s="316">
        <v>100</v>
      </c>
      <c r="I176" s="315" t="s">
        <v>3068</v>
      </c>
      <c r="J176" s="350">
        <v>2019</v>
      </c>
      <c r="K176" s="344">
        <v>50</v>
      </c>
      <c r="L176" s="314" t="s">
        <v>3069</v>
      </c>
      <c r="M176" s="350">
        <v>2019</v>
      </c>
      <c r="N176" s="344">
        <v>50</v>
      </c>
      <c r="O176" s="314" t="s">
        <v>3070</v>
      </c>
      <c r="P176" s="350">
        <v>2019</v>
      </c>
      <c r="Q176" s="344">
        <v>100</v>
      </c>
      <c r="R176" s="314" t="s">
        <v>3071</v>
      </c>
      <c r="S176" s="350">
        <v>2019</v>
      </c>
      <c r="T176" s="344">
        <v>0</v>
      </c>
      <c r="U176" s="314" t="s">
        <v>3072</v>
      </c>
      <c r="V176" s="350">
        <v>2019</v>
      </c>
      <c r="W176" s="344">
        <v>67</v>
      </c>
      <c r="X176" s="314" t="s">
        <v>3079</v>
      </c>
      <c r="Y176" s="350">
        <v>2019</v>
      </c>
      <c r="Z176" s="344">
        <v>100</v>
      </c>
      <c r="AA176" s="314">
        <v>0</v>
      </c>
      <c r="AB176" s="350">
        <v>2019</v>
      </c>
      <c r="AC176" s="344">
        <v>100</v>
      </c>
      <c r="AD176" s="314" t="s">
        <v>3074</v>
      </c>
      <c r="AE176" s="350">
        <v>2019</v>
      </c>
      <c r="AF176" s="344">
        <v>50</v>
      </c>
      <c r="AG176" s="314" t="s">
        <v>3075</v>
      </c>
      <c r="AH176" s="350">
        <v>2019</v>
      </c>
      <c r="AI176" s="344">
        <v>100</v>
      </c>
      <c r="AJ176" s="314" t="s">
        <v>3076</v>
      </c>
      <c r="AK176" s="350">
        <v>2019</v>
      </c>
      <c r="AL176" s="344">
        <v>0</v>
      </c>
      <c r="AM176" s="314" t="s">
        <v>3077</v>
      </c>
    </row>
  </sheetData>
  <mergeCells count="443">
    <mergeCell ref="A1:D1"/>
    <mergeCell ref="B17:AD17"/>
    <mergeCell ref="W19:X19"/>
    <mergeCell ref="Z19:AA19"/>
    <mergeCell ref="B20:C20"/>
    <mergeCell ref="E20:F20"/>
    <mergeCell ref="B18:C18"/>
    <mergeCell ref="E18:F18"/>
    <mergeCell ref="H18:I18"/>
    <mergeCell ref="K18:L18"/>
    <mergeCell ref="Z20:AA20"/>
    <mergeCell ref="AC20:AD20"/>
    <mergeCell ref="N18:O18"/>
    <mergeCell ref="Q18:R18"/>
    <mergeCell ref="T18:U18"/>
    <mergeCell ref="W18:X18"/>
    <mergeCell ref="E19:F19"/>
    <mergeCell ref="H19:I19"/>
    <mergeCell ref="K19:L19"/>
    <mergeCell ref="N19:O19"/>
    <mergeCell ref="Q19:R19"/>
    <mergeCell ref="T19:U19"/>
    <mergeCell ref="Z18:AA18"/>
    <mergeCell ref="AC18:AD18"/>
    <mergeCell ref="T21:U21"/>
    <mergeCell ref="W21:X21"/>
    <mergeCell ref="H20:I20"/>
    <mergeCell ref="K20:L20"/>
    <mergeCell ref="N20:O20"/>
    <mergeCell ref="Q20:R20"/>
    <mergeCell ref="T20:U20"/>
    <mergeCell ref="W20:X20"/>
    <mergeCell ref="Z21:AA21"/>
    <mergeCell ref="AC21:AD21"/>
    <mergeCell ref="B21:C21"/>
    <mergeCell ref="E21:F21"/>
    <mergeCell ref="H21:I21"/>
    <mergeCell ref="K21:L21"/>
    <mergeCell ref="N21:O21"/>
    <mergeCell ref="Q21:R21"/>
    <mergeCell ref="AU39:AV39"/>
    <mergeCell ref="T39:U39"/>
    <mergeCell ref="W39:X39"/>
    <mergeCell ref="Z39:AA39"/>
    <mergeCell ref="B38:AY38"/>
    <mergeCell ref="W22:X22"/>
    <mergeCell ref="Z22:AA22"/>
    <mergeCell ref="AX39:AY39"/>
    <mergeCell ref="AR39:AS39"/>
    <mergeCell ref="AC22:AD22"/>
    <mergeCell ref="B22:C22"/>
    <mergeCell ref="E22:F22"/>
    <mergeCell ref="H22:I22"/>
    <mergeCell ref="K22:L22"/>
    <mergeCell ref="N22:O22"/>
    <mergeCell ref="Q22:R22"/>
    <mergeCell ref="T22:U22"/>
    <mergeCell ref="AC40:AD40"/>
    <mergeCell ref="AF40:AG40"/>
    <mergeCell ref="AI40:AJ40"/>
    <mergeCell ref="AL40:AM40"/>
    <mergeCell ref="AO40:AP40"/>
    <mergeCell ref="AC39:AD39"/>
    <mergeCell ref="AF39:AG39"/>
    <mergeCell ref="AI39:AJ39"/>
    <mergeCell ref="AL39:AM39"/>
    <mergeCell ref="AO39:AP39"/>
    <mergeCell ref="K41:L41"/>
    <mergeCell ref="N41:O41"/>
    <mergeCell ref="H40:I40"/>
    <mergeCell ref="K40:L40"/>
    <mergeCell ref="N40:O40"/>
    <mergeCell ref="Q40:R40"/>
    <mergeCell ref="Q41:R41"/>
    <mergeCell ref="B39:C39"/>
    <mergeCell ref="E39:F39"/>
    <mergeCell ref="H39:I39"/>
    <mergeCell ref="K39:L39"/>
    <mergeCell ref="N39:O39"/>
    <mergeCell ref="Q39:R39"/>
    <mergeCell ref="B41:C41"/>
    <mergeCell ref="E41:F41"/>
    <mergeCell ref="AR41:AS41"/>
    <mergeCell ref="AU41:AV41"/>
    <mergeCell ref="AX41:AY41"/>
    <mergeCell ref="W42:X42"/>
    <mergeCell ref="Z42:AA42"/>
    <mergeCell ref="AC42:AD42"/>
    <mergeCell ref="AR42:AS42"/>
    <mergeCell ref="AU42:AV42"/>
    <mergeCell ref="AX42:AY42"/>
    <mergeCell ref="AF42:AG42"/>
    <mergeCell ref="B42:C42"/>
    <mergeCell ref="E42:F42"/>
    <mergeCell ref="H42:I42"/>
    <mergeCell ref="K42:L42"/>
    <mergeCell ref="N42:O42"/>
    <mergeCell ref="Q42:R42"/>
    <mergeCell ref="AL43:AM43"/>
    <mergeCell ref="AO43:AP43"/>
    <mergeCell ref="T40:U40"/>
    <mergeCell ref="W40:X40"/>
    <mergeCell ref="Z40:AA40"/>
    <mergeCell ref="AL42:AM42"/>
    <mergeCell ref="AO42:AP42"/>
    <mergeCell ref="AI41:AJ41"/>
    <mergeCell ref="AL41:AM41"/>
    <mergeCell ref="AO41:AP41"/>
    <mergeCell ref="AI42:AJ42"/>
    <mergeCell ref="T41:U41"/>
    <mergeCell ref="W41:X41"/>
    <mergeCell ref="Z41:AA41"/>
    <mergeCell ref="AC41:AD41"/>
    <mergeCell ref="AF41:AG41"/>
    <mergeCell ref="T42:U42"/>
    <mergeCell ref="H41:I41"/>
    <mergeCell ref="B63:C63"/>
    <mergeCell ref="E63:F63"/>
    <mergeCell ref="H63:I63"/>
    <mergeCell ref="B104:C104"/>
    <mergeCell ref="E104:F104"/>
    <mergeCell ref="AI43:AJ43"/>
    <mergeCell ref="AF60:AG60"/>
    <mergeCell ref="B62:C62"/>
    <mergeCell ref="E62:F62"/>
    <mergeCell ref="H62:I62"/>
    <mergeCell ref="B60:C60"/>
    <mergeCell ref="E60:F60"/>
    <mergeCell ref="H60:I60"/>
    <mergeCell ref="K60:L60"/>
    <mergeCell ref="N43:O43"/>
    <mergeCell ref="B59:AM59"/>
    <mergeCell ref="B43:C43"/>
    <mergeCell ref="E43:F43"/>
    <mergeCell ref="H43:I43"/>
    <mergeCell ref="K43:L43"/>
    <mergeCell ref="AL60:AM60"/>
    <mergeCell ref="N60:O60"/>
    <mergeCell ref="AC60:AD60"/>
    <mergeCell ref="AF63:AG63"/>
    <mergeCell ref="AI60:AJ60"/>
    <mergeCell ref="N62:O62"/>
    <mergeCell ref="Q62:R62"/>
    <mergeCell ref="W61:X61"/>
    <mergeCell ref="T62:U62"/>
    <mergeCell ref="N61:O61"/>
    <mergeCell ref="Q61:R61"/>
    <mergeCell ref="AR43:AS43"/>
    <mergeCell ref="AX43:AY43"/>
    <mergeCell ref="Q43:R43"/>
    <mergeCell ref="T43:U43"/>
    <mergeCell ref="W43:X43"/>
    <mergeCell ref="Z43:AA43"/>
    <mergeCell ref="AC43:AD43"/>
    <mergeCell ref="AF43:AG43"/>
    <mergeCell ref="AU43:AV43"/>
    <mergeCell ref="W63:X63"/>
    <mergeCell ref="Z63:AA63"/>
    <mergeCell ref="W62:X62"/>
    <mergeCell ref="Z62:AA62"/>
    <mergeCell ref="AC62:AD62"/>
    <mergeCell ref="Q60:R60"/>
    <mergeCell ref="AC63:AD63"/>
    <mergeCell ref="N63:O63"/>
    <mergeCell ref="Q63:R63"/>
    <mergeCell ref="T63:U63"/>
    <mergeCell ref="T60:U60"/>
    <mergeCell ref="W60:X60"/>
    <mergeCell ref="Z60:AA60"/>
    <mergeCell ref="AF64:AG64"/>
    <mergeCell ref="H64:I64"/>
    <mergeCell ref="K64:L64"/>
    <mergeCell ref="N64:O64"/>
    <mergeCell ref="Q64:R64"/>
    <mergeCell ref="AC64:AD64"/>
    <mergeCell ref="AC61:AD61"/>
    <mergeCell ref="AI61:AJ61"/>
    <mergeCell ref="AL61:AM61"/>
    <mergeCell ref="AL62:AM62"/>
    <mergeCell ref="AF62:AG62"/>
    <mergeCell ref="AI62:AJ62"/>
    <mergeCell ref="AL64:AM64"/>
    <mergeCell ref="Z64:AA64"/>
    <mergeCell ref="AL63:AM63"/>
    <mergeCell ref="K63:L63"/>
    <mergeCell ref="W64:X64"/>
    <mergeCell ref="AI64:AJ64"/>
    <mergeCell ref="K62:L62"/>
    <mergeCell ref="H61:I61"/>
    <mergeCell ref="K61:L61"/>
    <mergeCell ref="T61:U61"/>
    <mergeCell ref="T64:U64"/>
    <mergeCell ref="AI63:AJ63"/>
    <mergeCell ref="E64:F64"/>
    <mergeCell ref="Q85:R85"/>
    <mergeCell ref="B84:C84"/>
    <mergeCell ref="E84:F84"/>
    <mergeCell ref="H84:I84"/>
    <mergeCell ref="K84:L84"/>
    <mergeCell ref="N84:O84"/>
    <mergeCell ref="Q84:R84"/>
    <mergeCell ref="B64:C64"/>
    <mergeCell ref="B85:C85"/>
    <mergeCell ref="E85:F85"/>
    <mergeCell ref="H85:I85"/>
    <mergeCell ref="K85:L85"/>
    <mergeCell ref="N85:O85"/>
    <mergeCell ref="Q83:R83"/>
    <mergeCell ref="B80:R80"/>
    <mergeCell ref="B81:C81"/>
    <mergeCell ref="E81:F81"/>
    <mergeCell ref="H81:I81"/>
    <mergeCell ref="K81:L81"/>
    <mergeCell ref="N81:O81"/>
    <mergeCell ref="Q81:R81"/>
    <mergeCell ref="Q82:R82"/>
    <mergeCell ref="H82:I82"/>
    <mergeCell ref="K82:L82"/>
    <mergeCell ref="N82:O82"/>
    <mergeCell ref="B83:C83"/>
    <mergeCell ref="E83:F83"/>
    <mergeCell ref="H83:I83"/>
    <mergeCell ref="K83:L83"/>
    <mergeCell ref="N83:O83"/>
    <mergeCell ref="H103:I103"/>
    <mergeCell ref="K103:L103"/>
    <mergeCell ref="N103:O103"/>
    <mergeCell ref="B101:X101"/>
    <mergeCell ref="B102:C102"/>
    <mergeCell ref="E102:F102"/>
    <mergeCell ref="H102:I102"/>
    <mergeCell ref="K102:L102"/>
    <mergeCell ref="N102:O102"/>
    <mergeCell ref="Q102:R102"/>
    <mergeCell ref="T102:U102"/>
    <mergeCell ref="W102:X102"/>
    <mergeCell ref="Q103:R103"/>
    <mergeCell ref="T103:U103"/>
    <mergeCell ref="W103:X103"/>
    <mergeCell ref="H104:I104"/>
    <mergeCell ref="K104:L104"/>
    <mergeCell ref="N104:O104"/>
    <mergeCell ref="Q104:R104"/>
    <mergeCell ref="T104:U104"/>
    <mergeCell ref="W104:X104"/>
    <mergeCell ref="T105:U105"/>
    <mergeCell ref="W105:X105"/>
    <mergeCell ref="B106:C106"/>
    <mergeCell ref="E106:F106"/>
    <mergeCell ref="H106:I106"/>
    <mergeCell ref="K106:L106"/>
    <mergeCell ref="N106:O106"/>
    <mergeCell ref="Q106:R106"/>
    <mergeCell ref="T106:U106"/>
    <mergeCell ref="W106:X106"/>
    <mergeCell ref="B105:C105"/>
    <mergeCell ref="E105:F105"/>
    <mergeCell ref="H105:I105"/>
    <mergeCell ref="K105:L105"/>
    <mergeCell ref="N105:O105"/>
    <mergeCell ref="Q105:R105"/>
    <mergeCell ref="B122:AA122"/>
    <mergeCell ref="B123:C123"/>
    <mergeCell ref="E123:F123"/>
    <mergeCell ref="H123:I123"/>
    <mergeCell ref="K123:L123"/>
    <mergeCell ref="N123:O123"/>
    <mergeCell ref="Q123:R123"/>
    <mergeCell ref="T123:U123"/>
    <mergeCell ref="W123:X123"/>
    <mergeCell ref="Z123:AA123"/>
    <mergeCell ref="H124:I124"/>
    <mergeCell ref="K124:L124"/>
    <mergeCell ref="N124:O124"/>
    <mergeCell ref="Q124:R124"/>
    <mergeCell ref="T124:U124"/>
    <mergeCell ref="W124:X124"/>
    <mergeCell ref="Z124:AA124"/>
    <mergeCell ref="T125:U125"/>
    <mergeCell ref="B125:C125"/>
    <mergeCell ref="E125:F125"/>
    <mergeCell ref="H125:I125"/>
    <mergeCell ref="K125:L125"/>
    <mergeCell ref="N125:O125"/>
    <mergeCell ref="Q125:R125"/>
    <mergeCell ref="B124:C124"/>
    <mergeCell ref="E124:F124"/>
    <mergeCell ref="Z125:AA125"/>
    <mergeCell ref="B126:C126"/>
    <mergeCell ref="E126:F126"/>
    <mergeCell ref="H126:I126"/>
    <mergeCell ref="K126:L126"/>
    <mergeCell ref="N126:O126"/>
    <mergeCell ref="Q126:R126"/>
    <mergeCell ref="W126:X126"/>
    <mergeCell ref="Z126:AA126"/>
    <mergeCell ref="Z146:AA146"/>
    <mergeCell ref="T146:U146"/>
    <mergeCell ref="Z145:AA145"/>
    <mergeCell ref="AC145:AD145"/>
    <mergeCell ref="AF145:AG145"/>
    <mergeCell ref="B144:C144"/>
    <mergeCell ref="E144:F144"/>
    <mergeCell ref="H144:I144"/>
    <mergeCell ref="H145:I145"/>
    <mergeCell ref="K144:L144"/>
    <mergeCell ref="N144:O144"/>
    <mergeCell ref="T145:U145"/>
    <mergeCell ref="AC144:AD144"/>
    <mergeCell ref="AF144:AG144"/>
    <mergeCell ref="Z144:AA144"/>
    <mergeCell ref="W145:X145"/>
    <mergeCell ref="B145:C145"/>
    <mergeCell ref="E145:F145"/>
    <mergeCell ref="AC165:AD165"/>
    <mergeCell ref="AF165:AG165"/>
    <mergeCell ref="W148:X148"/>
    <mergeCell ref="T148:U148"/>
    <mergeCell ref="H146:I146"/>
    <mergeCell ref="K146:L146"/>
    <mergeCell ref="N146:O146"/>
    <mergeCell ref="Q146:R146"/>
    <mergeCell ref="B147:C147"/>
    <mergeCell ref="E147:F147"/>
    <mergeCell ref="H147:I147"/>
    <mergeCell ref="K147:L147"/>
    <mergeCell ref="N147:O147"/>
    <mergeCell ref="B146:C146"/>
    <mergeCell ref="E146:F146"/>
    <mergeCell ref="Q147:R147"/>
    <mergeCell ref="B148:C148"/>
    <mergeCell ref="E148:F148"/>
    <mergeCell ref="H148:I148"/>
    <mergeCell ref="K148:L148"/>
    <mergeCell ref="N148:O148"/>
    <mergeCell ref="AC146:AD146"/>
    <mergeCell ref="AF146:AG146"/>
    <mergeCell ref="W146:X146"/>
    <mergeCell ref="Z148:AA148"/>
    <mergeCell ref="AC148:AD148"/>
    <mergeCell ref="AF148:AG148"/>
    <mergeCell ref="T147:U147"/>
    <mergeCell ref="W147:X147"/>
    <mergeCell ref="Z147:AA147"/>
    <mergeCell ref="Q148:R148"/>
    <mergeCell ref="AC147:AD147"/>
    <mergeCell ref="AF147:AG147"/>
    <mergeCell ref="E166:F166"/>
    <mergeCell ref="H166:I166"/>
    <mergeCell ref="K166:L166"/>
    <mergeCell ref="N166:O166"/>
    <mergeCell ref="Q166:R166"/>
    <mergeCell ref="T166:U166"/>
    <mergeCell ref="AI165:AJ165"/>
    <mergeCell ref="B164:AM164"/>
    <mergeCell ref="B165:C165"/>
    <mergeCell ref="E165:F165"/>
    <mergeCell ref="H165:I165"/>
    <mergeCell ref="K165:L165"/>
    <mergeCell ref="N165:O165"/>
    <mergeCell ref="Q165:R165"/>
    <mergeCell ref="AF166:AG166"/>
    <mergeCell ref="AI166:AJ166"/>
    <mergeCell ref="AL166:AM166"/>
    <mergeCell ref="W166:X166"/>
    <mergeCell ref="Z166:AA166"/>
    <mergeCell ref="AC166:AD166"/>
    <mergeCell ref="AL165:AM165"/>
    <mergeCell ref="T165:U165"/>
    <mergeCell ref="W165:X165"/>
    <mergeCell ref="Z165:AA165"/>
    <mergeCell ref="Z167:AA167"/>
    <mergeCell ref="AC167:AD167"/>
    <mergeCell ref="AF167:AG167"/>
    <mergeCell ref="AI167:AJ167"/>
    <mergeCell ref="AL167:AM167"/>
    <mergeCell ref="AC169:AD169"/>
    <mergeCell ref="AF169:AG169"/>
    <mergeCell ref="T167:U167"/>
    <mergeCell ref="AL169:AM169"/>
    <mergeCell ref="B168:C168"/>
    <mergeCell ref="E168:F168"/>
    <mergeCell ref="H168:I168"/>
    <mergeCell ref="K168:L168"/>
    <mergeCell ref="N168:O168"/>
    <mergeCell ref="Q168:R168"/>
    <mergeCell ref="T168:U168"/>
    <mergeCell ref="W168:X168"/>
    <mergeCell ref="B167:C167"/>
    <mergeCell ref="E167:F167"/>
    <mergeCell ref="H167:I167"/>
    <mergeCell ref="K167:L167"/>
    <mergeCell ref="N167:O167"/>
    <mergeCell ref="Q167:R167"/>
    <mergeCell ref="W167:X167"/>
    <mergeCell ref="Q169:R169"/>
    <mergeCell ref="AC19:AD19"/>
    <mergeCell ref="B40:C40"/>
    <mergeCell ref="E40:F40"/>
    <mergeCell ref="B19:C19"/>
    <mergeCell ref="AR40:AS40"/>
    <mergeCell ref="E82:F82"/>
    <mergeCell ref="B82:C82"/>
    <mergeCell ref="B103:C103"/>
    <mergeCell ref="E103:F103"/>
    <mergeCell ref="AI169:AJ169"/>
    <mergeCell ref="AC168:AD168"/>
    <mergeCell ref="AF168:AG168"/>
    <mergeCell ref="AI168:AJ168"/>
    <mergeCell ref="AL168:AM168"/>
    <mergeCell ref="B169:C169"/>
    <mergeCell ref="E169:F169"/>
    <mergeCell ref="H169:I169"/>
    <mergeCell ref="K169:L169"/>
    <mergeCell ref="N169:O169"/>
    <mergeCell ref="Z168:AA168"/>
    <mergeCell ref="T169:U169"/>
    <mergeCell ref="W169:X169"/>
    <mergeCell ref="Z169:AA169"/>
    <mergeCell ref="AU40:AV40"/>
    <mergeCell ref="AX40:AY40"/>
    <mergeCell ref="B61:C61"/>
    <mergeCell ref="E61:F61"/>
    <mergeCell ref="Z61:AA61"/>
    <mergeCell ref="AF61:AG61"/>
    <mergeCell ref="K145:L145"/>
    <mergeCell ref="N145:O145"/>
    <mergeCell ref="Q145:R145"/>
    <mergeCell ref="B127:C127"/>
    <mergeCell ref="W127:X127"/>
    <mergeCell ref="E127:F127"/>
    <mergeCell ref="H127:I127"/>
    <mergeCell ref="K127:L127"/>
    <mergeCell ref="N127:O127"/>
    <mergeCell ref="B143:AG143"/>
    <mergeCell ref="Q127:R127"/>
    <mergeCell ref="T127:U127"/>
    <mergeCell ref="T126:U126"/>
    <mergeCell ref="W144:X144"/>
    <mergeCell ref="Q144:R144"/>
    <mergeCell ref="T144:U144"/>
    <mergeCell ref="Z127:AA127"/>
    <mergeCell ref="W125:X125"/>
  </mergeCells>
  <pageMargins left="0.70866141732283472" right="0.70866141732283472" top="0.74803149606299213" bottom="0.74803149606299213" header="0.31496062992125984" footer="0.31496062992125984"/>
  <pageSetup paperSize="9" scale="5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3"/>
  <dimension ref="A1:CC176"/>
  <sheetViews>
    <sheetView topLeftCell="P144" zoomScale="110" zoomScaleNormal="110" zoomScaleSheetLayoutView="90" workbookViewId="0">
      <selection activeCell="AA173" sqref="AA173"/>
    </sheetView>
  </sheetViews>
  <sheetFormatPr defaultColWidth="8.855468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855468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58.25694444444445</v>
      </c>
    </row>
    <row r="4" spans="1:4" ht="24.75" customHeight="1">
      <c r="A4" s="347">
        <v>2008</v>
      </c>
      <c r="B4" s="229"/>
      <c r="C4" s="229"/>
      <c r="D4" s="229">
        <f t="shared" si="0"/>
        <v>57.331018518518526</v>
      </c>
    </row>
    <row r="5" spans="1:4" ht="24.75" customHeight="1">
      <c r="A5" s="347">
        <v>2009</v>
      </c>
      <c r="B5" s="229"/>
      <c r="C5" s="229"/>
      <c r="D5" s="229">
        <f t="shared" si="0"/>
        <v>56.173611111111114</v>
      </c>
    </row>
    <row r="6" spans="1:4" ht="24.75" customHeight="1">
      <c r="A6" s="347">
        <v>2010</v>
      </c>
      <c r="B6" s="229"/>
      <c r="C6" s="229">
        <f t="shared" ref="C6:C9" si="1">AVERAGE(B27,B48,B69,B90,B111,B132,B153)</f>
        <v>51.550170068027214</v>
      </c>
      <c r="D6" s="229">
        <f t="shared" si="0"/>
        <v>56.173611111111114</v>
      </c>
    </row>
    <row r="7" spans="1:4" ht="24.75" customHeight="1">
      <c r="A7" s="347">
        <v>2011</v>
      </c>
      <c r="B7" s="229"/>
      <c r="C7" s="229">
        <f t="shared" si="1"/>
        <v>51.550170068027214</v>
      </c>
      <c r="D7" s="229">
        <f t="shared" si="0"/>
        <v>56.173611111111114</v>
      </c>
    </row>
    <row r="8" spans="1:4" ht="24.75" customHeight="1">
      <c r="A8" s="347">
        <v>2012</v>
      </c>
      <c r="B8" s="229"/>
      <c r="C8" s="229">
        <f t="shared" si="1"/>
        <v>52.230442176870746</v>
      </c>
      <c r="D8" s="229">
        <f t="shared" si="0"/>
        <v>56.173611111111114</v>
      </c>
    </row>
    <row r="9" spans="1:4" ht="24.75" customHeight="1">
      <c r="A9" s="347">
        <v>2013</v>
      </c>
      <c r="B9" s="229"/>
      <c r="C9" s="229">
        <f t="shared" si="1"/>
        <v>52.230442176870746</v>
      </c>
      <c r="D9" s="229">
        <f t="shared" si="0"/>
        <v>56.173611111111114</v>
      </c>
    </row>
    <row r="10" spans="1:4" ht="24.75" customHeight="1">
      <c r="A10" s="38">
        <v>2014</v>
      </c>
      <c r="B10" s="229">
        <f>AVERAGE(B31,B52,B73,B94,B115,B136,B157,B171)</f>
        <v>52.993303571428569</v>
      </c>
      <c r="C10" s="229">
        <f t="shared" ref="C10:C15" si="2">AVERAGE(B31,B52,B73,B94,B115,B136,B157)</f>
        <v>52.230442176870746</v>
      </c>
      <c r="D10" s="229">
        <f t="shared" ref="D10:D15" si="3">AVERAGE(B31,B52,B94,B115,B136,B157)</f>
        <v>56.173611111111114</v>
      </c>
    </row>
    <row r="11" spans="1:4" ht="24.75" customHeight="1">
      <c r="A11" s="38">
        <v>2015</v>
      </c>
      <c r="B11" s="229"/>
      <c r="C11" s="229">
        <f t="shared" si="2"/>
        <v>53.250850340136061</v>
      </c>
      <c r="D11" s="229">
        <f t="shared" si="3"/>
        <v>56.173611111111114</v>
      </c>
    </row>
    <row r="12" spans="1:4" ht="24.75" customHeight="1">
      <c r="A12" s="38">
        <v>2016</v>
      </c>
      <c r="B12" s="229"/>
      <c r="C12" s="229">
        <f t="shared" si="2"/>
        <v>54.044501133786852</v>
      </c>
      <c r="D12" s="229">
        <f t="shared" si="3"/>
        <v>57.099537037037038</v>
      </c>
    </row>
    <row r="13" spans="1:4" ht="24.75" customHeight="1">
      <c r="A13" s="38">
        <v>2017</v>
      </c>
      <c r="B13" s="229"/>
      <c r="C13" s="229">
        <f t="shared" si="2"/>
        <v>54.044501133786852</v>
      </c>
      <c r="D13" s="229">
        <f t="shared" si="3"/>
        <v>57.099537037037038</v>
      </c>
    </row>
    <row r="14" spans="1:4" ht="24.75" customHeight="1">
      <c r="A14" s="38">
        <v>2018</v>
      </c>
      <c r="B14" s="229"/>
      <c r="C14" s="229">
        <f t="shared" si="2"/>
        <v>54.758786848072567</v>
      </c>
      <c r="D14" s="229">
        <f t="shared" si="3"/>
        <v>57.932870370370374</v>
      </c>
    </row>
    <row r="15" spans="1:4" ht="24.75" customHeight="1">
      <c r="A15" s="38">
        <v>2019</v>
      </c>
      <c r="B15" s="229">
        <f>AVERAGE(B36,B57,B78,B99,B120,B141,B162,B176)</f>
        <v>55.986855158730158</v>
      </c>
      <c r="C15" s="229">
        <f t="shared" si="2"/>
        <v>54.758786848072567</v>
      </c>
      <c r="D15" s="229">
        <f t="shared" si="3"/>
        <v>57.932870370370374</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79"/>
      <c r="AF17" s="79"/>
      <c r="AG17" s="79"/>
      <c r="AH17" s="79"/>
      <c r="AI17" s="79"/>
      <c r="AJ17" s="79"/>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4453</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46.333333333333336</v>
      </c>
      <c r="C24" s="363"/>
      <c r="D24" s="350">
        <v>2007</v>
      </c>
      <c r="E24" s="34">
        <v>50</v>
      </c>
      <c r="F24" s="363"/>
      <c r="G24" s="350">
        <v>2007</v>
      </c>
      <c r="H24" s="34">
        <v>0</v>
      </c>
      <c r="I24" s="363"/>
      <c r="J24" s="350">
        <v>2007</v>
      </c>
      <c r="K24" s="34">
        <v>0</v>
      </c>
      <c r="L24" s="363"/>
      <c r="M24" s="350">
        <v>2007</v>
      </c>
      <c r="N24" s="29">
        <v>100</v>
      </c>
      <c r="O24" s="363"/>
      <c r="P24" s="350">
        <v>2007</v>
      </c>
      <c r="Q24" s="419">
        <v>67</v>
      </c>
      <c r="R24" s="363"/>
      <c r="S24" s="350">
        <v>2007</v>
      </c>
      <c r="T24" s="29">
        <v>0</v>
      </c>
      <c r="U24" s="363"/>
      <c r="V24" s="350">
        <v>2007</v>
      </c>
      <c r="W24" s="363">
        <v>0</v>
      </c>
      <c r="X24" s="363"/>
      <c r="Y24" s="350">
        <v>2007</v>
      </c>
      <c r="Z24" s="34">
        <v>100</v>
      </c>
      <c r="AA24" s="363" t="s">
        <v>5114</v>
      </c>
      <c r="AB24" s="350">
        <v>2007</v>
      </c>
      <c r="AC24" s="419">
        <v>100</v>
      </c>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46.333333333333336</v>
      </c>
      <c r="C25" s="363"/>
      <c r="D25" s="350">
        <v>2008</v>
      </c>
      <c r="E25" s="34">
        <v>50</v>
      </c>
      <c r="F25" s="363"/>
      <c r="G25" s="350">
        <v>2008</v>
      </c>
      <c r="H25" s="34">
        <v>0</v>
      </c>
      <c r="I25" s="363"/>
      <c r="J25" s="350">
        <v>2008</v>
      </c>
      <c r="K25" s="34">
        <v>0</v>
      </c>
      <c r="L25" s="363"/>
      <c r="M25" s="350">
        <v>2008</v>
      </c>
      <c r="N25" s="29">
        <v>100</v>
      </c>
      <c r="O25" s="363"/>
      <c r="P25" s="350">
        <v>2008</v>
      </c>
      <c r="Q25" s="419">
        <v>67</v>
      </c>
      <c r="R25" s="363"/>
      <c r="S25" s="350">
        <v>2008</v>
      </c>
      <c r="T25" s="29">
        <v>0</v>
      </c>
      <c r="U25" s="363"/>
      <c r="V25" s="350">
        <v>2008</v>
      </c>
      <c r="W25" s="363">
        <v>0</v>
      </c>
      <c r="X25" s="363"/>
      <c r="Y25" s="350">
        <v>2008</v>
      </c>
      <c r="Z25" s="34">
        <v>100</v>
      </c>
      <c r="AA25" s="363"/>
      <c r="AB25" s="350">
        <v>2008</v>
      </c>
      <c r="AC25" s="419">
        <v>100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51.888888888888886</v>
      </c>
      <c r="C26" s="363"/>
      <c r="D26" s="350">
        <v>2009</v>
      </c>
      <c r="E26" s="34">
        <v>50</v>
      </c>
      <c r="F26" s="363"/>
      <c r="G26" s="350">
        <v>2009</v>
      </c>
      <c r="H26" s="34">
        <v>0</v>
      </c>
      <c r="I26" s="363"/>
      <c r="J26" s="350">
        <v>2009</v>
      </c>
      <c r="K26" s="34">
        <v>0</v>
      </c>
      <c r="L26" s="363"/>
      <c r="M26" s="350">
        <v>2009</v>
      </c>
      <c r="N26" s="29">
        <v>100</v>
      </c>
      <c r="O26" s="363"/>
      <c r="P26" s="350">
        <v>2009</v>
      </c>
      <c r="Q26" s="419">
        <v>67</v>
      </c>
      <c r="R26" s="363"/>
      <c r="S26" s="350">
        <v>2009</v>
      </c>
      <c r="T26" s="29">
        <v>0</v>
      </c>
      <c r="U26" s="363"/>
      <c r="V26" s="350">
        <v>2009</v>
      </c>
      <c r="W26" s="34">
        <v>50</v>
      </c>
      <c r="X26" s="363" t="s">
        <v>5113</v>
      </c>
      <c r="Y26" s="350">
        <v>2009</v>
      </c>
      <c r="Z26" s="34">
        <v>100</v>
      </c>
      <c r="AA26" s="363"/>
      <c r="AB26" s="350">
        <v>2009</v>
      </c>
      <c r="AC26" s="419">
        <v>100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51.888888888888886</v>
      </c>
      <c r="C27" s="363"/>
      <c r="D27" s="350">
        <v>2010</v>
      </c>
      <c r="E27" s="34">
        <v>50</v>
      </c>
      <c r="F27" s="363"/>
      <c r="G27" s="350">
        <v>2010</v>
      </c>
      <c r="H27" s="34">
        <v>0</v>
      </c>
      <c r="I27" s="363"/>
      <c r="J27" s="350">
        <v>2010</v>
      </c>
      <c r="K27" s="34">
        <v>0</v>
      </c>
      <c r="L27" s="363"/>
      <c r="M27" s="350">
        <v>2010</v>
      </c>
      <c r="N27" s="29">
        <v>100</v>
      </c>
      <c r="O27" s="363"/>
      <c r="P27" s="350">
        <v>2010</v>
      </c>
      <c r="Q27" s="419">
        <v>67</v>
      </c>
      <c r="R27" s="363"/>
      <c r="S27" s="350">
        <v>2010</v>
      </c>
      <c r="T27" s="29">
        <v>0</v>
      </c>
      <c r="U27" s="363"/>
      <c r="V27" s="350">
        <v>2010</v>
      </c>
      <c r="W27" s="34">
        <v>50</v>
      </c>
      <c r="X27" s="363"/>
      <c r="Y27" s="350">
        <v>2010</v>
      </c>
      <c r="Z27" s="34">
        <v>100</v>
      </c>
      <c r="AA27" s="363"/>
      <c r="AB27" s="350">
        <v>2010</v>
      </c>
      <c r="AC27" s="419">
        <v>100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51.888888888888886</v>
      </c>
      <c r="C28" s="363"/>
      <c r="D28" s="350">
        <v>2011</v>
      </c>
      <c r="E28" s="34">
        <v>50</v>
      </c>
      <c r="F28" s="363"/>
      <c r="G28" s="350">
        <v>2011</v>
      </c>
      <c r="H28" s="34">
        <v>0</v>
      </c>
      <c r="I28" s="363"/>
      <c r="J28" s="350">
        <v>2011</v>
      </c>
      <c r="K28" s="34">
        <v>0</v>
      </c>
      <c r="L28" s="363"/>
      <c r="M28" s="350">
        <v>2011</v>
      </c>
      <c r="N28" s="29">
        <v>100</v>
      </c>
      <c r="O28" s="363"/>
      <c r="P28" s="350">
        <v>2011</v>
      </c>
      <c r="Q28" s="419">
        <v>67</v>
      </c>
      <c r="R28" s="363"/>
      <c r="S28" s="350">
        <v>2011</v>
      </c>
      <c r="T28" s="29">
        <v>0</v>
      </c>
      <c r="U28" s="363"/>
      <c r="V28" s="350">
        <v>2011</v>
      </c>
      <c r="W28" s="34">
        <v>50</v>
      </c>
      <c r="X28" s="363"/>
      <c r="Y28" s="350">
        <v>2011</v>
      </c>
      <c r="Z28" s="34">
        <v>100</v>
      </c>
      <c r="AA28" s="363"/>
      <c r="AB28" s="350">
        <v>2011</v>
      </c>
      <c r="AC28" s="419">
        <v>100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51.888888888888886</v>
      </c>
      <c r="C29" s="363"/>
      <c r="D29" s="350">
        <v>2012</v>
      </c>
      <c r="E29" s="34">
        <v>50</v>
      </c>
      <c r="F29" s="363"/>
      <c r="G29" s="350">
        <v>2012</v>
      </c>
      <c r="H29" s="34">
        <v>0</v>
      </c>
      <c r="I29" s="363"/>
      <c r="J29" s="350">
        <v>2012</v>
      </c>
      <c r="K29" s="34">
        <v>0</v>
      </c>
      <c r="L29" s="363"/>
      <c r="M29" s="350">
        <v>2012</v>
      </c>
      <c r="N29" s="29">
        <v>100</v>
      </c>
      <c r="O29" s="363"/>
      <c r="P29" s="350">
        <v>2012</v>
      </c>
      <c r="Q29" s="419">
        <v>67</v>
      </c>
      <c r="R29" s="363"/>
      <c r="S29" s="350">
        <v>2012</v>
      </c>
      <c r="T29" s="29">
        <v>0</v>
      </c>
      <c r="U29" s="363"/>
      <c r="V29" s="350">
        <v>2012</v>
      </c>
      <c r="W29" s="34">
        <v>50</v>
      </c>
      <c r="X29" s="363"/>
      <c r="Y29" s="350">
        <v>2012</v>
      </c>
      <c r="Z29" s="34">
        <v>100</v>
      </c>
      <c r="AA29" s="363"/>
      <c r="AB29" s="350">
        <v>2012</v>
      </c>
      <c r="AC29" s="419">
        <v>100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51.888888888888886</v>
      </c>
      <c r="C30" s="363"/>
      <c r="D30" s="350">
        <v>2013</v>
      </c>
      <c r="E30" s="34">
        <v>50</v>
      </c>
      <c r="F30" s="363"/>
      <c r="G30" s="350">
        <v>2013</v>
      </c>
      <c r="H30" s="34">
        <v>0</v>
      </c>
      <c r="I30" s="363"/>
      <c r="J30" s="350">
        <v>2013</v>
      </c>
      <c r="K30" s="34">
        <v>0</v>
      </c>
      <c r="L30" s="363"/>
      <c r="M30" s="350">
        <v>2013</v>
      </c>
      <c r="N30" s="29">
        <v>100</v>
      </c>
      <c r="O30" s="363"/>
      <c r="P30" s="350">
        <v>2013</v>
      </c>
      <c r="Q30" s="419">
        <v>67</v>
      </c>
      <c r="R30" s="363"/>
      <c r="S30" s="350">
        <v>2013</v>
      </c>
      <c r="T30" s="29">
        <v>0</v>
      </c>
      <c r="U30" s="363"/>
      <c r="V30" s="350">
        <v>2013</v>
      </c>
      <c r="W30" s="34">
        <v>50</v>
      </c>
      <c r="X30" s="363"/>
      <c r="Y30" s="350">
        <v>2013</v>
      </c>
      <c r="Z30" s="34">
        <v>100</v>
      </c>
      <c r="AA30" s="363"/>
      <c r="AB30" s="350">
        <v>2013</v>
      </c>
      <c r="AC30" s="419">
        <v>100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51.888888888888886</v>
      </c>
      <c r="C31" s="39"/>
      <c r="D31" s="43">
        <v>2014</v>
      </c>
      <c r="E31" s="34">
        <v>50</v>
      </c>
      <c r="F31" s="10" t="s">
        <v>4667</v>
      </c>
      <c r="G31" s="43">
        <v>2014</v>
      </c>
      <c r="H31" s="34">
        <v>0</v>
      </c>
      <c r="I31" s="10" t="s">
        <v>796</v>
      </c>
      <c r="J31" s="43">
        <v>2014</v>
      </c>
      <c r="K31" s="34">
        <v>0</v>
      </c>
      <c r="L31" s="306" t="s">
        <v>3080</v>
      </c>
      <c r="M31" s="43">
        <v>2014</v>
      </c>
      <c r="N31" s="29">
        <v>100</v>
      </c>
      <c r="O31" s="10" t="s">
        <v>795</v>
      </c>
      <c r="P31" s="43">
        <v>2014</v>
      </c>
      <c r="Q31" s="19">
        <v>67</v>
      </c>
      <c r="R31" s="10" t="s">
        <v>3081</v>
      </c>
      <c r="S31" s="43">
        <v>2014</v>
      </c>
      <c r="T31" s="29">
        <v>0</v>
      </c>
      <c r="U31" s="10" t="s">
        <v>4668</v>
      </c>
      <c r="V31" s="43">
        <v>2014</v>
      </c>
      <c r="W31" s="34">
        <v>50</v>
      </c>
      <c r="X31" s="10" t="s">
        <v>794</v>
      </c>
      <c r="Y31" s="350">
        <v>2014</v>
      </c>
      <c r="Z31" s="34">
        <v>100</v>
      </c>
      <c r="AA31" s="10" t="s">
        <v>3082</v>
      </c>
      <c r="AB31" s="350">
        <v>2014</v>
      </c>
      <c r="AC31" s="19">
        <v>100</v>
      </c>
      <c r="AD31" s="11" t="s">
        <v>4669</v>
      </c>
    </row>
    <row r="32" spans="1:81" ht="24.75" customHeight="1">
      <c r="A32" s="43">
        <v>2015</v>
      </c>
      <c r="B32" s="230">
        <f t="shared" si="5"/>
        <v>51.888888888888886</v>
      </c>
      <c r="C32" s="39"/>
      <c r="D32" s="43">
        <v>2015</v>
      </c>
      <c r="E32" s="19">
        <v>50</v>
      </c>
      <c r="F32" s="10"/>
      <c r="G32" s="43">
        <v>2015</v>
      </c>
      <c r="H32" s="19">
        <v>0</v>
      </c>
      <c r="I32" s="71"/>
      <c r="J32" s="43">
        <v>2015</v>
      </c>
      <c r="K32" s="19">
        <v>0</v>
      </c>
      <c r="L32" s="10"/>
      <c r="M32" s="43">
        <v>2015</v>
      </c>
      <c r="N32" s="19">
        <v>100</v>
      </c>
      <c r="O32" s="10"/>
      <c r="P32" s="43">
        <v>2015</v>
      </c>
      <c r="Q32" s="19">
        <v>67</v>
      </c>
      <c r="R32" s="10"/>
      <c r="S32" s="43">
        <v>2015</v>
      </c>
      <c r="T32" s="34">
        <v>0</v>
      </c>
      <c r="U32" s="10"/>
      <c r="V32" s="43">
        <v>2015</v>
      </c>
      <c r="W32" s="19">
        <v>50</v>
      </c>
      <c r="X32" s="10"/>
      <c r="Y32" s="350">
        <v>2015</v>
      </c>
      <c r="Z32" s="19">
        <v>100</v>
      </c>
      <c r="AA32" s="10"/>
      <c r="AB32" s="350">
        <v>2015</v>
      </c>
      <c r="AC32" s="19">
        <v>100</v>
      </c>
      <c r="AD32" s="11"/>
    </row>
    <row r="33" spans="1:81" ht="24.75" customHeight="1">
      <c r="A33" s="43">
        <v>2016</v>
      </c>
      <c r="B33" s="230">
        <f t="shared" si="5"/>
        <v>51.888888888888886</v>
      </c>
      <c r="C33" s="39"/>
      <c r="D33" s="43">
        <v>2016</v>
      </c>
      <c r="E33" s="19">
        <v>50</v>
      </c>
      <c r="F33" s="10"/>
      <c r="G33" s="43">
        <v>2016</v>
      </c>
      <c r="H33" s="19">
        <v>0</v>
      </c>
      <c r="I33" s="10" t="s">
        <v>3083</v>
      </c>
      <c r="J33" s="43">
        <v>2016</v>
      </c>
      <c r="K33" s="19">
        <v>0</v>
      </c>
      <c r="L33" s="10"/>
      <c r="M33" s="43">
        <v>2016</v>
      </c>
      <c r="N33" s="29">
        <v>100</v>
      </c>
      <c r="O33" s="10"/>
      <c r="P33" s="43">
        <v>2016</v>
      </c>
      <c r="Q33" s="19">
        <v>67</v>
      </c>
      <c r="R33" s="10"/>
      <c r="S33" s="43">
        <v>2016</v>
      </c>
      <c r="T33" s="34">
        <v>0</v>
      </c>
      <c r="U33" s="10"/>
      <c r="V33" s="43">
        <v>2016</v>
      </c>
      <c r="W33" s="19">
        <v>50</v>
      </c>
      <c r="X33" s="10" t="s">
        <v>793</v>
      </c>
      <c r="Y33" s="350">
        <v>2016</v>
      </c>
      <c r="Z33" s="19">
        <v>100</v>
      </c>
      <c r="AA33" s="10"/>
      <c r="AB33" s="350">
        <v>2016</v>
      </c>
      <c r="AC33" s="19">
        <v>100</v>
      </c>
      <c r="AD33" s="11"/>
    </row>
    <row r="34" spans="1:81" ht="24.75" customHeight="1">
      <c r="A34" s="43">
        <v>2017</v>
      </c>
      <c r="B34" s="230">
        <f t="shared" si="5"/>
        <v>51.888888888888886</v>
      </c>
      <c r="C34" s="39"/>
      <c r="D34" s="43">
        <v>2017</v>
      </c>
      <c r="E34" s="19">
        <v>50</v>
      </c>
      <c r="F34" s="10" t="s">
        <v>4670</v>
      </c>
      <c r="G34" s="43">
        <v>2017</v>
      </c>
      <c r="H34" s="19">
        <v>0</v>
      </c>
      <c r="I34" s="10"/>
      <c r="J34" s="43">
        <v>2017</v>
      </c>
      <c r="K34" s="19">
        <v>0</v>
      </c>
      <c r="L34" s="10" t="s">
        <v>4671</v>
      </c>
      <c r="M34" s="43">
        <v>2017</v>
      </c>
      <c r="N34" s="19">
        <v>100</v>
      </c>
      <c r="O34" s="10"/>
      <c r="P34" s="43">
        <v>2017</v>
      </c>
      <c r="Q34" s="19">
        <v>67</v>
      </c>
      <c r="R34" s="10"/>
      <c r="S34" s="43">
        <v>2017</v>
      </c>
      <c r="T34" s="34">
        <v>0</v>
      </c>
      <c r="U34" s="10"/>
      <c r="V34" s="43">
        <v>2017</v>
      </c>
      <c r="W34" s="19">
        <v>50</v>
      </c>
      <c r="X34" s="10" t="s">
        <v>4672</v>
      </c>
      <c r="Y34" s="350">
        <v>2017</v>
      </c>
      <c r="Z34" s="19">
        <v>100</v>
      </c>
      <c r="AA34" s="10"/>
      <c r="AB34" s="350">
        <v>2017</v>
      </c>
      <c r="AC34" s="19">
        <v>100</v>
      </c>
      <c r="AD34" s="11"/>
    </row>
    <row r="35" spans="1:81" ht="24.75" customHeight="1">
      <c r="A35" s="43">
        <v>2018</v>
      </c>
      <c r="B35" s="230">
        <f t="shared" si="5"/>
        <v>51.888888888888886</v>
      </c>
      <c r="C35" s="39"/>
      <c r="D35" s="43">
        <v>2018</v>
      </c>
      <c r="E35" s="19">
        <v>50</v>
      </c>
      <c r="F35" s="10"/>
      <c r="G35" s="43">
        <v>2018</v>
      </c>
      <c r="H35" s="19">
        <v>0</v>
      </c>
      <c r="I35" s="10"/>
      <c r="J35" s="43">
        <v>2018</v>
      </c>
      <c r="K35" s="19">
        <v>0</v>
      </c>
      <c r="L35" s="10"/>
      <c r="M35" s="43">
        <v>2018</v>
      </c>
      <c r="N35" s="29">
        <v>100</v>
      </c>
      <c r="O35" s="10"/>
      <c r="P35" s="43">
        <v>2018</v>
      </c>
      <c r="Q35" s="19">
        <v>67</v>
      </c>
      <c r="R35" s="10" t="s">
        <v>4673</v>
      </c>
      <c r="S35" s="43">
        <v>2018</v>
      </c>
      <c r="T35" s="34">
        <v>0</v>
      </c>
      <c r="U35" s="10"/>
      <c r="V35" s="43">
        <v>2018</v>
      </c>
      <c r="W35" s="19">
        <v>50</v>
      </c>
      <c r="X35" s="10" t="s">
        <v>4674</v>
      </c>
      <c r="Y35" s="350">
        <v>2018</v>
      </c>
      <c r="Z35" s="19">
        <v>100</v>
      </c>
      <c r="AA35" s="10" t="s">
        <v>4675</v>
      </c>
      <c r="AB35" s="350">
        <v>2018</v>
      </c>
      <c r="AC35" s="19">
        <v>100</v>
      </c>
      <c r="AD35" s="11"/>
    </row>
    <row r="36" spans="1:81" ht="24.75" customHeight="1">
      <c r="A36" s="43">
        <v>2019</v>
      </c>
      <c r="B36" s="230">
        <f t="shared" si="5"/>
        <v>51.888888888888886</v>
      </c>
      <c r="C36" s="39"/>
      <c r="D36" s="43">
        <v>2019</v>
      </c>
      <c r="E36" s="19">
        <v>50</v>
      </c>
      <c r="F36" s="10" t="s">
        <v>4676</v>
      </c>
      <c r="G36" s="43">
        <v>2019</v>
      </c>
      <c r="H36" s="19">
        <v>0</v>
      </c>
      <c r="I36" s="10"/>
      <c r="J36" s="43">
        <v>2019</v>
      </c>
      <c r="K36" s="19">
        <v>0</v>
      </c>
      <c r="L36" s="10"/>
      <c r="M36" s="43">
        <v>2019</v>
      </c>
      <c r="N36" s="19">
        <v>100</v>
      </c>
      <c r="O36" s="10" t="s">
        <v>4111</v>
      </c>
      <c r="P36" s="43">
        <v>2019</v>
      </c>
      <c r="Q36" s="19">
        <v>67</v>
      </c>
      <c r="R36" s="10"/>
      <c r="S36" s="43">
        <v>2019</v>
      </c>
      <c r="T36" s="34">
        <v>0</v>
      </c>
      <c r="U36" s="10"/>
      <c r="V36" s="43">
        <v>2019</v>
      </c>
      <c r="W36" s="19">
        <v>50</v>
      </c>
      <c r="X36" s="10" t="s">
        <v>4677</v>
      </c>
      <c r="Y36" s="350">
        <v>2019</v>
      </c>
      <c r="Z36" s="19">
        <v>100</v>
      </c>
      <c r="AA36" s="10" t="s">
        <v>4224</v>
      </c>
      <c r="AB36" s="350">
        <v>2019</v>
      </c>
      <c r="AC36" s="19">
        <v>100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1613</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792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4436</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43.333333333333336</v>
      </c>
      <c r="C45" s="363"/>
      <c r="D45" s="350">
        <v>2007</v>
      </c>
      <c r="E45" s="29">
        <v>0</v>
      </c>
      <c r="F45" s="363"/>
      <c r="G45" s="350">
        <v>2007</v>
      </c>
      <c r="H45" s="29">
        <v>0</v>
      </c>
      <c r="I45" s="363"/>
      <c r="J45" s="350">
        <v>2007</v>
      </c>
      <c r="K45" s="363">
        <v>100</v>
      </c>
      <c r="L45" s="363"/>
      <c r="M45" s="350">
        <v>2007</v>
      </c>
      <c r="N45" s="419">
        <v>100</v>
      </c>
      <c r="O45" s="363"/>
      <c r="P45" s="350">
        <v>2007</v>
      </c>
      <c r="Q45" s="419">
        <v>100</v>
      </c>
      <c r="R45" s="363"/>
      <c r="S45" s="350">
        <v>2007</v>
      </c>
      <c r="T45" s="52">
        <v>90</v>
      </c>
      <c r="U45" s="363"/>
      <c r="V45" s="350">
        <v>2007</v>
      </c>
      <c r="W45" s="34">
        <v>50</v>
      </c>
      <c r="X45" s="363"/>
      <c r="Y45" s="350">
        <v>2007</v>
      </c>
      <c r="Z45" s="34">
        <v>100</v>
      </c>
      <c r="AA45" s="363"/>
      <c r="AB45" s="350">
        <v>2007</v>
      </c>
      <c r="AC45" s="34">
        <v>50</v>
      </c>
      <c r="AD45" s="363"/>
      <c r="AE45" s="350">
        <v>2007</v>
      </c>
      <c r="AF45" s="243">
        <f t="shared" ref="AF45:AF51" si="7">0.67*AI45+0.33*AL45</f>
        <v>0</v>
      </c>
      <c r="AG45" s="363"/>
      <c r="AH45" s="350">
        <v>2007</v>
      </c>
      <c r="AI45" s="34">
        <v>0</v>
      </c>
      <c r="AJ45" s="363"/>
      <c r="AK45" s="350">
        <v>2007</v>
      </c>
      <c r="AL45" s="34">
        <v>0</v>
      </c>
      <c r="AM45" s="363"/>
      <c r="AN45" s="350">
        <v>2007</v>
      </c>
      <c r="AO45" s="419">
        <v>50</v>
      </c>
      <c r="AP45" s="363"/>
      <c r="AQ45" s="350">
        <v>2007</v>
      </c>
      <c r="AR45" s="78">
        <v>0</v>
      </c>
      <c r="AS45" s="363"/>
      <c r="AT45" s="350">
        <v>2007</v>
      </c>
      <c r="AU45" s="34">
        <v>100</v>
      </c>
      <c r="AV45" s="363"/>
      <c r="AW45" s="350">
        <v>2007</v>
      </c>
      <c r="AX45" s="34">
        <v>50</v>
      </c>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37.777777777777779</v>
      </c>
      <c r="C46" s="363"/>
      <c r="D46" s="350">
        <v>2008</v>
      </c>
      <c r="E46" s="29">
        <v>0</v>
      </c>
      <c r="F46" s="363"/>
      <c r="G46" s="350">
        <v>2008</v>
      </c>
      <c r="H46" s="29">
        <v>0</v>
      </c>
      <c r="I46" s="363"/>
      <c r="J46" s="350">
        <v>2008</v>
      </c>
      <c r="K46" s="419">
        <v>50</v>
      </c>
      <c r="L46" s="363"/>
      <c r="M46" s="350">
        <v>2008</v>
      </c>
      <c r="N46" s="419">
        <v>50</v>
      </c>
      <c r="O46" s="363" t="s">
        <v>5115</v>
      </c>
      <c r="P46" s="350">
        <v>2008</v>
      </c>
      <c r="Q46" s="419">
        <v>50</v>
      </c>
      <c r="R46" s="363" t="s">
        <v>5116</v>
      </c>
      <c r="S46" s="350">
        <v>2008</v>
      </c>
      <c r="T46" s="52">
        <v>90</v>
      </c>
      <c r="U46" s="363"/>
      <c r="V46" s="350">
        <v>2008</v>
      </c>
      <c r="W46" s="34">
        <v>50</v>
      </c>
      <c r="X46" s="363"/>
      <c r="Y46" s="350">
        <v>2008</v>
      </c>
      <c r="Z46" s="34">
        <v>100</v>
      </c>
      <c r="AA46" s="363"/>
      <c r="AB46" s="350">
        <v>2008</v>
      </c>
      <c r="AC46" s="34">
        <v>50</v>
      </c>
      <c r="AD46" s="363"/>
      <c r="AE46" s="350">
        <v>2008</v>
      </c>
      <c r="AF46" s="243">
        <f t="shared" si="7"/>
        <v>0</v>
      </c>
      <c r="AG46" s="363"/>
      <c r="AH46" s="350">
        <v>2008</v>
      </c>
      <c r="AI46" s="34">
        <v>0</v>
      </c>
      <c r="AJ46" s="363"/>
      <c r="AK46" s="350">
        <v>2008</v>
      </c>
      <c r="AL46" s="34">
        <v>0</v>
      </c>
      <c r="AM46" s="363"/>
      <c r="AN46" s="350">
        <v>2008</v>
      </c>
      <c r="AO46" s="419">
        <v>50</v>
      </c>
      <c r="AP46" s="363"/>
      <c r="AQ46" s="350">
        <v>2008</v>
      </c>
      <c r="AR46" s="78">
        <v>0</v>
      </c>
      <c r="AS46" s="363"/>
      <c r="AT46" s="350">
        <v>2008</v>
      </c>
      <c r="AU46" s="34">
        <v>100</v>
      </c>
      <c r="AV46" s="363"/>
      <c r="AW46" s="350">
        <v>2008</v>
      </c>
      <c r="AX46" s="34">
        <v>50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37.777777777777779</v>
      </c>
      <c r="C47" s="363"/>
      <c r="D47" s="350">
        <v>2009</v>
      </c>
      <c r="E47" s="29">
        <v>0</v>
      </c>
      <c r="F47" s="363"/>
      <c r="G47" s="350">
        <v>2009</v>
      </c>
      <c r="H47" s="29">
        <v>0</v>
      </c>
      <c r="I47" s="363"/>
      <c r="J47" s="350">
        <v>2009</v>
      </c>
      <c r="K47" s="419">
        <v>50</v>
      </c>
      <c r="L47" s="363"/>
      <c r="M47" s="350">
        <v>2009</v>
      </c>
      <c r="N47" s="419">
        <v>50</v>
      </c>
      <c r="O47" s="363" t="s">
        <v>5115</v>
      </c>
      <c r="P47" s="350">
        <v>2009</v>
      </c>
      <c r="Q47" s="419">
        <v>50</v>
      </c>
      <c r="R47" s="363" t="s">
        <v>5116</v>
      </c>
      <c r="S47" s="350">
        <v>2009</v>
      </c>
      <c r="T47" s="52">
        <v>90</v>
      </c>
      <c r="U47" s="363"/>
      <c r="V47" s="350">
        <v>2009</v>
      </c>
      <c r="W47" s="34">
        <v>50</v>
      </c>
      <c r="X47" s="363"/>
      <c r="Y47" s="350">
        <v>2009</v>
      </c>
      <c r="Z47" s="34">
        <v>100</v>
      </c>
      <c r="AA47" s="363"/>
      <c r="AB47" s="350">
        <v>2009</v>
      </c>
      <c r="AC47" s="34">
        <v>50</v>
      </c>
      <c r="AD47" s="363"/>
      <c r="AE47" s="350">
        <v>2009</v>
      </c>
      <c r="AF47" s="243">
        <f t="shared" si="7"/>
        <v>0</v>
      </c>
      <c r="AG47" s="363"/>
      <c r="AH47" s="350">
        <v>2009</v>
      </c>
      <c r="AI47" s="34">
        <v>0</v>
      </c>
      <c r="AJ47" s="363"/>
      <c r="AK47" s="350">
        <v>2009</v>
      </c>
      <c r="AL47" s="34">
        <v>0</v>
      </c>
      <c r="AM47" s="363"/>
      <c r="AN47" s="350">
        <v>2009</v>
      </c>
      <c r="AO47" s="419">
        <v>50</v>
      </c>
      <c r="AP47" s="363"/>
      <c r="AQ47" s="350">
        <v>2009</v>
      </c>
      <c r="AR47" s="78">
        <v>0</v>
      </c>
      <c r="AS47" s="363"/>
      <c r="AT47" s="350">
        <v>2009</v>
      </c>
      <c r="AU47" s="34">
        <v>100</v>
      </c>
      <c r="AV47" s="363"/>
      <c r="AW47" s="350">
        <v>2009</v>
      </c>
      <c r="AX47" s="34">
        <v>50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37.777777777777779</v>
      </c>
      <c r="C48" s="363"/>
      <c r="D48" s="350">
        <v>2010</v>
      </c>
      <c r="E48" s="29">
        <v>0</v>
      </c>
      <c r="F48" s="363"/>
      <c r="G48" s="350">
        <v>2010</v>
      </c>
      <c r="H48" s="29">
        <v>0</v>
      </c>
      <c r="I48" s="363"/>
      <c r="J48" s="350">
        <v>2010</v>
      </c>
      <c r="K48" s="419">
        <v>50</v>
      </c>
      <c r="L48" s="363"/>
      <c r="M48" s="350">
        <v>2010</v>
      </c>
      <c r="N48" s="419">
        <v>50</v>
      </c>
      <c r="O48" s="363"/>
      <c r="P48" s="350">
        <v>2010</v>
      </c>
      <c r="Q48" s="419">
        <v>50</v>
      </c>
      <c r="R48" s="363"/>
      <c r="S48" s="350">
        <v>2010</v>
      </c>
      <c r="T48" s="52">
        <v>90</v>
      </c>
      <c r="U48" s="363"/>
      <c r="V48" s="350">
        <v>2010</v>
      </c>
      <c r="W48" s="34">
        <v>50</v>
      </c>
      <c r="X48" s="363"/>
      <c r="Y48" s="350">
        <v>2010</v>
      </c>
      <c r="Z48" s="34">
        <v>100</v>
      </c>
      <c r="AA48" s="363"/>
      <c r="AB48" s="350">
        <v>2010</v>
      </c>
      <c r="AC48" s="34">
        <v>50</v>
      </c>
      <c r="AD48" s="363"/>
      <c r="AE48" s="350">
        <v>2010</v>
      </c>
      <c r="AF48" s="243">
        <f t="shared" si="7"/>
        <v>0</v>
      </c>
      <c r="AG48" s="363"/>
      <c r="AH48" s="350">
        <v>2010</v>
      </c>
      <c r="AI48" s="34">
        <v>0</v>
      </c>
      <c r="AJ48" s="363"/>
      <c r="AK48" s="350">
        <v>2010</v>
      </c>
      <c r="AL48" s="34">
        <v>0</v>
      </c>
      <c r="AM48" s="363"/>
      <c r="AN48" s="350">
        <v>2010</v>
      </c>
      <c r="AO48" s="419">
        <v>50</v>
      </c>
      <c r="AP48" s="363"/>
      <c r="AQ48" s="350">
        <v>2010</v>
      </c>
      <c r="AR48" s="78">
        <v>0</v>
      </c>
      <c r="AS48" s="363"/>
      <c r="AT48" s="350">
        <v>2010</v>
      </c>
      <c r="AU48" s="34">
        <v>100</v>
      </c>
      <c r="AV48" s="363"/>
      <c r="AW48" s="350">
        <v>2010</v>
      </c>
      <c r="AX48" s="34">
        <v>50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37.777777777777779</v>
      </c>
      <c r="C49" s="363"/>
      <c r="D49" s="350">
        <v>2011</v>
      </c>
      <c r="E49" s="29">
        <v>0</v>
      </c>
      <c r="F49" s="363"/>
      <c r="G49" s="350">
        <v>2011</v>
      </c>
      <c r="H49" s="29">
        <v>0</v>
      </c>
      <c r="I49" s="363"/>
      <c r="J49" s="350">
        <v>2011</v>
      </c>
      <c r="K49" s="419">
        <v>50</v>
      </c>
      <c r="L49" s="363"/>
      <c r="M49" s="350">
        <v>2011</v>
      </c>
      <c r="N49" s="419">
        <v>50</v>
      </c>
      <c r="O49" s="363"/>
      <c r="P49" s="350">
        <v>2011</v>
      </c>
      <c r="Q49" s="419">
        <v>50</v>
      </c>
      <c r="R49" s="363"/>
      <c r="S49" s="350">
        <v>2011</v>
      </c>
      <c r="T49" s="52">
        <v>90</v>
      </c>
      <c r="U49" s="363"/>
      <c r="V49" s="350">
        <v>2011</v>
      </c>
      <c r="W49" s="34">
        <v>50</v>
      </c>
      <c r="X49" s="363"/>
      <c r="Y49" s="350">
        <v>2011</v>
      </c>
      <c r="Z49" s="34">
        <v>100</v>
      </c>
      <c r="AA49" s="363"/>
      <c r="AB49" s="350">
        <v>2011</v>
      </c>
      <c r="AC49" s="34">
        <v>50</v>
      </c>
      <c r="AD49" s="363"/>
      <c r="AE49" s="350">
        <v>2011</v>
      </c>
      <c r="AF49" s="243">
        <f t="shared" si="7"/>
        <v>0</v>
      </c>
      <c r="AG49" s="363"/>
      <c r="AH49" s="350">
        <v>2011</v>
      </c>
      <c r="AI49" s="34">
        <v>0</v>
      </c>
      <c r="AJ49" s="363"/>
      <c r="AK49" s="350">
        <v>2011</v>
      </c>
      <c r="AL49" s="34">
        <v>0</v>
      </c>
      <c r="AM49" s="363"/>
      <c r="AN49" s="350">
        <v>2011</v>
      </c>
      <c r="AO49" s="419">
        <v>50</v>
      </c>
      <c r="AP49" s="363"/>
      <c r="AQ49" s="350">
        <v>2011</v>
      </c>
      <c r="AR49" s="78">
        <v>0</v>
      </c>
      <c r="AS49" s="363"/>
      <c r="AT49" s="350">
        <v>2011</v>
      </c>
      <c r="AU49" s="34">
        <v>100</v>
      </c>
      <c r="AV49" s="363"/>
      <c r="AW49" s="350">
        <v>2011</v>
      </c>
      <c r="AX49" s="34">
        <v>50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37.777777777777779</v>
      </c>
      <c r="C50" s="363"/>
      <c r="D50" s="350">
        <v>2012</v>
      </c>
      <c r="E50" s="29">
        <v>0</v>
      </c>
      <c r="F50" s="363"/>
      <c r="G50" s="350">
        <v>2012</v>
      </c>
      <c r="H50" s="29">
        <v>0</v>
      </c>
      <c r="I50" s="363"/>
      <c r="J50" s="350">
        <v>2012</v>
      </c>
      <c r="K50" s="419">
        <v>50</v>
      </c>
      <c r="L50" s="363"/>
      <c r="M50" s="350">
        <v>2012</v>
      </c>
      <c r="N50" s="419">
        <v>50</v>
      </c>
      <c r="O50" s="363"/>
      <c r="P50" s="350">
        <v>2012</v>
      </c>
      <c r="Q50" s="419">
        <v>50</v>
      </c>
      <c r="R50" s="363"/>
      <c r="S50" s="350">
        <v>2012</v>
      </c>
      <c r="T50" s="52">
        <v>90</v>
      </c>
      <c r="U50" s="363"/>
      <c r="V50" s="350">
        <v>2012</v>
      </c>
      <c r="W50" s="34">
        <v>50</v>
      </c>
      <c r="X50" s="363"/>
      <c r="Y50" s="350">
        <v>2012</v>
      </c>
      <c r="Z50" s="34">
        <v>100</v>
      </c>
      <c r="AA50" s="363"/>
      <c r="AB50" s="350">
        <v>2012</v>
      </c>
      <c r="AC50" s="34">
        <v>50</v>
      </c>
      <c r="AD50" s="363"/>
      <c r="AE50" s="350">
        <v>2012</v>
      </c>
      <c r="AF50" s="243">
        <f t="shared" si="7"/>
        <v>0</v>
      </c>
      <c r="AG50" s="363"/>
      <c r="AH50" s="350">
        <v>2012</v>
      </c>
      <c r="AI50" s="34">
        <v>0</v>
      </c>
      <c r="AJ50" s="363"/>
      <c r="AK50" s="350">
        <v>2012</v>
      </c>
      <c r="AL50" s="34">
        <v>0</v>
      </c>
      <c r="AM50" s="363"/>
      <c r="AN50" s="350">
        <v>2012</v>
      </c>
      <c r="AO50" s="419">
        <v>50</v>
      </c>
      <c r="AP50" s="363"/>
      <c r="AQ50" s="350">
        <v>2012</v>
      </c>
      <c r="AR50" s="78">
        <v>0</v>
      </c>
      <c r="AS50" s="363"/>
      <c r="AT50" s="350">
        <v>2012</v>
      </c>
      <c r="AU50" s="34">
        <v>100</v>
      </c>
      <c r="AV50" s="363"/>
      <c r="AW50" s="350">
        <v>2012</v>
      </c>
      <c r="AX50" s="34">
        <v>50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37.777777777777779</v>
      </c>
      <c r="C51" s="363"/>
      <c r="D51" s="350">
        <v>2013</v>
      </c>
      <c r="E51" s="29">
        <v>0</v>
      </c>
      <c r="F51" s="363"/>
      <c r="G51" s="350">
        <v>2013</v>
      </c>
      <c r="H51" s="29">
        <v>0</v>
      </c>
      <c r="I51" s="363"/>
      <c r="J51" s="350">
        <v>2013</v>
      </c>
      <c r="K51" s="419">
        <v>50</v>
      </c>
      <c r="L51" s="363"/>
      <c r="M51" s="350">
        <v>2013</v>
      </c>
      <c r="N51" s="419">
        <v>50</v>
      </c>
      <c r="O51" s="363"/>
      <c r="P51" s="350">
        <v>2013</v>
      </c>
      <c r="Q51" s="419">
        <v>50</v>
      </c>
      <c r="R51" s="363"/>
      <c r="S51" s="350">
        <v>2013</v>
      </c>
      <c r="T51" s="52">
        <v>90</v>
      </c>
      <c r="U51" s="363"/>
      <c r="V51" s="350">
        <v>2013</v>
      </c>
      <c r="W51" s="34">
        <v>50</v>
      </c>
      <c r="X51" s="363"/>
      <c r="Y51" s="350">
        <v>2013</v>
      </c>
      <c r="Z51" s="34">
        <v>100</v>
      </c>
      <c r="AA51" s="363"/>
      <c r="AB51" s="350">
        <v>2013</v>
      </c>
      <c r="AC51" s="34">
        <v>50</v>
      </c>
      <c r="AD51" s="363"/>
      <c r="AE51" s="350">
        <v>2013</v>
      </c>
      <c r="AF51" s="243">
        <f t="shared" si="7"/>
        <v>0</v>
      </c>
      <c r="AG51" s="363"/>
      <c r="AH51" s="350">
        <v>2013</v>
      </c>
      <c r="AI51" s="34">
        <v>0</v>
      </c>
      <c r="AJ51" s="363"/>
      <c r="AK51" s="350">
        <v>2013</v>
      </c>
      <c r="AL51" s="34">
        <v>0</v>
      </c>
      <c r="AM51" s="363"/>
      <c r="AN51" s="350">
        <v>2013</v>
      </c>
      <c r="AO51" s="419">
        <v>50</v>
      </c>
      <c r="AP51" s="363"/>
      <c r="AQ51" s="350">
        <v>2013</v>
      </c>
      <c r="AR51" s="78">
        <v>0</v>
      </c>
      <c r="AS51" s="363"/>
      <c r="AT51" s="350">
        <v>2013</v>
      </c>
      <c r="AU51" s="34">
        <v>100</v>
      </c>
      <c r="AV51" s="363"/>
      <c r="AW51" s="350">
        <v>2013</v>
      </c>
      <c r="AX51" s="34">
        <v>50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37.777777777777779</v>
      </c>
      <c r="C52" s="39"/>
      <c r="D52" s="43">
        <v>2014</v>
      </c>
      <c r="E52" s="29">
        <v>0</v>
      </c>
      <c r="F52" s="10" t="s">
        <v>4678</v>
      </c>
      <c r="G52" s="43">
        <v>2014</v>
      </c>
      <c r="H52" s="19">
        <v>0</v>
      </c>
      <c r="I52" s="10" t="s">
        <v>4225</v>
      </c>
      <c r="J52" s="43">
        <v>2014</v>
      </c>
      <c r="K52" s="19">
        <v>50</v>
      </c>
      <c r="L52" s="10"/>
      <c r="M52" s="43">
        <v>2014</v>
      </c>
      <c r="N52" s="34">
        <v>50</v>
      </c>
      <c r="O52" s="10" t="s">
        <v>4679</v>
      </c>
      <c r="P52" s="43">
        <v>2014</v>
      </c>
      <c r="Q52" s="34">
        <v>50</v>
      </c>
      <c r="R52" s="10" t="s">
        <v>791</v>
      </c>
      <c r="S52" s="43">
        <v>2014</v>
      </c>
      <c r="T52" s="52">
        <v>90</v>
      </c>
      <c r="U52" s="10"/>
      <c r="V52" s="43">
        <v>2014</v>
      </c>
      <c r="W52" s="34">
        <v>50</v>
      </c>
      <c r="X52" s="10" t="s">
        <v>4680</v>
      </c>
      <c r="Y52" s="350">
        <v>2014</v>
      </c>
      <c r="Z52" s="34">
        <v>100</v>
      </c>
      <c r="AA52" s="71" t="s">
        <v>4681</v>
      </c>
      <c r="AB52" s="350">
        <v>2014</v>
      </c>
      <c r="AC52" s="34">
        <v>50</v>
      </c>
      <c r="AD52" s="10" t="s">
        <v>4682</v>
      </c>
      <c r="AE52" s="350">
        <v>2014</v>
      </c>
      <c r="AF52" s="243">
        <f>0.67*AI52+0.33*AL52</f>
        <v>0</v>
      </c>
      <c r="AG52" s="10"/>
      <c r="AH52" s="350">
        <v>2014</v>
      </c>
      <c r="AI52" s="34">
        <v>0</v>
      </c>
      <c r="AJ52" s="10" t="s">
        <v>4683</v>
      </c>
      <c r="AK52" s="350">
        <v>2014</v>
      </c>
      <c r="AL52" s="34">
        <v>0</v>
      </c>
      <c r="AM52" s="10" t="s">
        <v>4684</v>
      </c>
      <c r="AN52" s="350">
        <v>2014</v>
      </c>
      <c r="AO52" s="19">
        <v>50</v>
      </c>
      <c r="AP52" s="10" t="s">
        <v>4685</v>
      </c>
      <c r="AQ52" s="350">
        <v>2014</v>
      </c>
      <c r="AR52" s="78">
        <v>0</v>
      </c>
      <c r="AS52" s="10" t="s">
        <v>3084</v>
      </c>
      <c r="AT52" s="350">
        <v>2014</v>
      </c>
      <c r="AU52" s="34">
        <v>100</v>
      </c>
      <c r="AV52" s="10" t="s">
        <v>790</v>
      </c>
      <c r="AW52" s="350">
        <v>2014</v>
      </c>
      <c r="AX52" s="34">
        <v>50</v>
      </c>
      <c r="AY52" s="11" t="s">
        <v>4686</v>
      </c>
    </row>
    <row r="53" spans="1:81" ht="24.75" customHeight="1">
      <c r="A53" s="43">
        <v>2015</v>
      </c>
      <c r="B53" s="230">
        <f t="shared" si="8"/>
        <v>37.777777777777779</v>
      </c>
      <c r="C53" s="80"/>
      <c r="D53" s="43">
        <v>2015</v>
      </c>
      <c r="E53" s="29">
        <v>0</v>
      </c>
      <c r="F53" s="10" t="s">
        <v>4687</v>
      </c>
      <c r="G53" s="43">
        <v>2015</v>
      </c>
      <c r="H53" s="19">
        <v>0</v>
      </c>
      <c r="I53" s="10"/>
      <c r="J53" s="44">
        <v>2015</v>
      </c>
      <c r="K53" s="19">
        <v>50</v>
      </c>
      <c r="L53" s="10"/>
      <c r="M53" s="43">
        <v>2015</v>
      </c>
      <c r="N53" s="34">
        <v>50</v>
      </c>
      <c r="O53" s="10"/>
      <c r="P53" s="43">
        <v>2015</v>
      </c>
      <c r="Q53" s="34">
        <v>50</v>
      </c>
      <c r="R53" s="10"/>
      <c r="S53" s="43">
        <v>2015</v>
      </c>
      <c r="T53" s="52">
        <v>90</v>
      </c>
      <c r="U53" s="10"/>
      <c r="V53" s="43">
        <v>2015</v>
      </c>
      <c r="W53" s="52">
        <v>50</v>
      </c>
      <c r="X53" s="10"/>
      <c r="Y53" s="350">
        <v>2015</v>
      </c>
      <c r="Z53" s="34">
        <v>100</v>
      </c>
      <c r="AA53" s="10"/>
      <c r="AB53" s="350">
        <v>2015</v>
      </c>
      <c r="AC53" s="34">
        <v>50</v>
      </c>
      <c r="AD53" s="10"/>
      <c r="AE53" s="350">
        <v>2015</v>
      </c>
      <c r="AF53" s="243">
        <f t="shared" ref="AF53:AF57" si="9">0.67*AI53+0.33*AL53</f>
        <v>0</v>
      </c>
      <c r="AG53" s="10"/>
      <c r="AH53" s="350">
        <v>2015</v>
      </c>
      <c r="AI53" s="19">
        <v>0</v>
      </c>
      <c r="AJ53" s="10" t="s">
        <v>4688</v>
      </c>
      <c r="AK53" s="350">
        <v>2015</v>
      </c>
      <c r="AL53" s="34">
        <v>0</v>
      </c>
      <c r="AM53" s="10" t="s">
        <v>4689</v>
      </c>
      <c r="AN53" s="350">
        <v>2015</v>
      </c>
      <c r="AO53" s="19">
        <v>50</v>
      </c>
      <c r="AP53" s="10"/>
      <c r="AQ53" s="350"/>
      <c r="AR53" s="49">
        <v>0</v>
      </c>
      <c r="AS53" s="10"/>
      <c r="AT53" s="350">
        <v>2015</v>
      </c>
      <c r="AU53" s="19">
        <v>100</v>
      </c>
      <c r="AV53" s="71" t="s">
        <v>4690</v>
      </c>
      <c r="AW53" s="350">
        <v>2015</v>
      </c>
      <c r="AX53" s="34">
        <v>50</v>
      </c>
      <c r="AY53" s="11"/>
    </row>
    <row r="54" spans="1:81" ht="24.75" customHeight="1">
      <c r="A54" s="43">
        <v>2016</v>
      </c>
      <c r="B54" s="230">
        <f t="shared" si="8"/>
        <v>43.333333333333336</v>
      </c>
      <c r="C54" s="80"/>
      <c r="D54" s="43">
        <v>2016</v>
      </c>
      <c r="E54" s="29">
        <v>0</v>
      </c>
      <c r="F54" s="10"/>
      <c r="G54" s="43">
        <v>2016</v>
      </c>
      <c r="H54" s="19">
        <v>0</v>
      </c>
      <c r="I54" s="10"/>
      <c r="J54" s="43">
        <v>2016</v>
      </c>
      <c r="K54" s="19">
        <v>100</v>
      </c>
      <c r="L54" s="10"/>
      <c r="M54" s="43">
        <v>2016</v>
      </c>
      <c r="N54" s="19">
        <v>100</v>
      </c>
      <c r="O54" s="10" t="s">
        <v>4691</v>
      </c>
      <c r="P54" s="43">
        <v>2016</v>
      </c>
      <c r="Q54" s="34">
        <v>100</v>
      </c>
      <c r="R54" s="10" t="s">
        <v>4692</v>
      </c>
      <c r="S54" s="43">
        <v>2016</v>
      </c>
      <c r="T54" s="52">
        <v>90</v>
      </c>
      <c r="U54" s="10"/>
      <c r="V54" s="43">
        <v>2016</v>
      </c>
      <c r="W54" s="52">
        <v>50</v>
      </c>
      <c r="X54" s="10" t="s">
        <v>4693</v>
      </c>
      <c r="Y54" s="350">
        <v>2016</v>
      </c>
      <c r="Z54" s="34">
        <v>100</v>
      </c>
      <c r="AA54" s="10" t="s">
        <v>789</v>
      </c>
      <c r="AB54" s="350">
        <v>2016</v>
      </c>
      <c r="AC54" s="34">
        <v>50</v>
      </c>
      <c r="AD54" s="71" t="s">
        <v>4694</v>
      </c>
      <c r="AE54" s="350">
        <v>2016</v>
      </c>
      <c r="AF54" s="243">
        <f t="shared" si="9"/>
        <v>0</v>
      </c>
      <c r="AG54" s="10"/>
      <c r="AH54" s="350">
        <v>2016</v>
      </c>
      <c r="AI54" s="19">
        <v>0</v>
      </c>
      <c r="AJ54" s="71" t="s">
        <v>4695</v>
      </c>
      <c r="AK54" s="350">
        <v>2016</v>
      </c>
      <c r="AL54" s="34">
        <v>0</v>
      </c>
      <c r="AM54" s="10"/>
      <c r="AN54" s="350">
        <v>2016</v>
      </c>
      <c r="AO54" s="19">
        <v>50</v>
      </c>
      <c r="AP54" s="10"/>
      <c r="AQ54" s="350">
        <v>2016</v>
      </c>
      <c r="AR54" s="49">
        <v>0</v>
      </c>
      <c r="AS54" s="10"/>
      <c r="AT54" s="350">
        <v>2016</v>
      </c>
      <c r="AU54" s="19">
        <v>100</v>
      </c>
      <c r="AV54" s="10"/>
      <c r="AW54" s="350">
        <v>2016</v>
      </c>
      <c r="AX54" s="34">
        <v>50</v>
      </c>
      <c r="AY54" s="11" t="s">
        <v>4696</v>
      </c>
    </row>
    <row r="55" spans="1:81" ht="24.75" customHeight="1">
      <c r="A55" s="43">
        <v>2017</v>
      </c>
      <c r="B55" s="230">
        <f t="shared" si="8"/>
        <v>43.333333333333336</v>
      </c>
      <c r="C55" s="80"/>
      <c r="D55" s="43">
        <v>2017</v>
      </c>
      <c r="E55" s="29">
        <v>0</v>
      </c>
      <c r="F55" s="10"/>
      <c r="G55" s="43">
        <v>2017</v>
      </c>
      <c r="H55" s="19">
        <v>0</v>
      </c>
      <c r="I55" s="10"/>
      <c r="J55" s="43">
        <v>2017</v>
      </c>
      <c r="K55" s="19">
        <v>100</v>
      </c>
      <c r="L55" s="10"/>
      <c r="M55" s="43">
        <v>2017</v>
      </c>
      <c r="N55" s="19">
        <v>100</v>
      </c>
      <c r="O55" s="10"/>
      <c r="P55" s="43">
        <v>2017</v>
      </c>
      <c r="Q55" s="34">
        <v>100</v>
      </c>
      <c r="R55" s="10"/>
      <c r="S55" s="43">
        <v>2017</v>
      </c>
      <c r="T55" s="52">
        <v>90</v>
      </c>
      <c r="U55" s="10"/>
      <c r="V55" s="43">
        <v>2017</v>
      </c>
      <c r="W55" s="52">
        <v>50</v>
      </c>
      <c r="X55" s="10"/>
      <c r="Y55" s="350">
        <v>2017</v>
      </c>
      <c r="Z55" s="34">
        <v>100</v>
      </c>
      <c r="AA55" s="10"/>
      <c r="AB55" s="350">
        <v>2017</v>
      </c>
      <c r="AC55" s="34">
        <v>50</v>
      </c>
      <c r="AD55" s="10"/>
      <c r="AE55" s="350">
        <v>2017</v>
      </c>
      <c r="AF55" s="243">
        <f t="shared" si="9"/>
        <v>0</v>
      </c>
      <c r="AG55" s="10"/>
      <c r="AH55" s="350">
        <v>2017</v>
      </c>
      <c r="AI55" s="19">
        <v>0</v>
      </c>
      <c r="AJ55" s="10"/>
      <c r="AK55" s="350">
        <v>2017</v>
      </c>
      <c r="AL55" s="34">
        <v>0</v>
      </c>
      <c r="AM55" s="10"/>
      <c r="AN55" s="350">
        <v>2017</v>
      </c>
      <c r="AO55" s="19">
        <v>50</v>
      </c>
      <c r="AP55" s="10"/>
      <c r="AQ55" s="350">
        <v>2017</v>
      </c>
      <c r="AR55" s="49">
        <v>0</v>
      </c>
      <c r="AS55" s="10" t="s">
        <v>4697</v>
      </c>
      <c r="AT55" s="350">
        <v>2017</v>
      </c>
      <c r="AU55" s="19">
        <v>100</v>
      </c>
      <c r="AV55" s="10"/>
      <c r="AW55" s="350">
        <v>2017</v>
      </c>
      <c r="AX55" s="34">
        <v>50</v>
      </c>
      <c r="AY55" s="11"/>
    </row>
    <row r="56" spans="1:81" ht="24.75" customHeight="1">
      <c r="A56" s="43">
        <v>2018</v>
      </c>
      <c r="B56" s="230">
        <f t="shared" si="8"/>
        <v>43.333333333333336</v>
      </c>
      <c r="C56" s="80"/>
      <c r="D56" s="43">
        <v>2018</v>
      </c>
      <c r="E56" s="29">
        <v>0</v>
      </c>
      <c r="F56" s="10"/>
      <c r="G56" s="43">
        <v>2018</v>
      </c>
      <c r="H56" s="19">
        <v>0</v>
      </c>
      <c r="I56" s="10"/>
      <c r="J56" s="43">
        <v>2018</v>
      </c>
      <c r="K56" s="19">
        <v>100</v>
      </c>
      <c r="L56" s="10"/>
      <c r="M56" s="43">
        <v>2018</v>
      </c>
      <c r="N56" s="19">
        <v>100</v>
      </c>
      <c r="O56" s="10"/>
      <c r="P56" s="43">
        <v>2018</v>
      </c>
      <c r="Q56" s="34">
        <v>100</v>
      </c>
      <c r="R56" s="10"/>
      <c r="S56" s="43">
        <v>2018</v>
      </c>
      <c r="T56" s="52">
        <v>90</v>
      </c>
      <c r="U56" s="10"/>
      <c r="V56" s="43">
        <v>2018</v>
      </c>
      <c r="W56" s="52">
        <v>50</v>
      </c>
      <c r="X56" s="10" t="s">
        <v>4698</v>
      </c>
      <c r="Y56" s="350">
        <v>2018</v>
      </c>
      <c r="Z56" s="34">
        <v>100</v>
      </c>
      <c r="AA56" s="10"/>
      <c r="AB56" s="350">
        <v>2018</v>
      </c>
      <c r="AC56" s="34">
        <v>50</v>
      </c>
      <c r="AD56" s="10" t="s">
        <v>4699</v>
      </c>
      <c r="AE56" s="350">
        <v>2018</v>
      </c>
      <c r="AF56" s="243">
        <f t="shared" si="9"/>
        <v>0</v>
      </c>
      <c r="AG56" s="10"/>
      <c r="AH56" s="350">
        <v>2018</v>
      </c>
      <c r="AI56" s="19">
        <v>0</v>
      </c>
      <c r="AJ56" s="10"/>
      <c r="AK56" s="350">
        <v>2018</v>
      </c>
      <c r="AL56" s="34">
        <v>0</v>
      </c>
      <c r="AM56" s="10"/>
      <c r="AN56" s="350">
        <v>2018</v>
      </c>
      <c r="AO56" s="19">
        <v>50</v>
      </c>
      <c r="AP56" s="10" t="s">
        <v>4700</v>
      </c>
      <c r="AQ56" s="350">
        <v>2018</v>
      </c>
      <c r="AR56" s="49">
        <v>0</v>
      </c>
      <c r="AS56" s="10" t="s">
        <v>4701</v>
      </c>
      <c r="AT56" s="350">
        <v>2018</v>
      </c>
      <c r="AU56" s="19">
        <v>100</v>
      </c>
      <c r="AV56" s="10"/>
      <c r="AW56" s="350">
        <v>2018</v>
      </c>
      <c r="AX56" s="34">
        <v>50</v>
      </c>
      <c r="AY56" s="11"/>
    </row>
    <row r="57" spans="1:81" ht="24.75" customHeight="1">
      <c r="A57" s="43">
        <v>2019</v>
      </c>
      <c r="B57" s="230">
        <f t="shared" si="8"/>
        <v>43.333333333333336</v>
      </c>
      <c r="C57" s="80"/>
      <c r="D57" s="43">
        <v>2019</v>
      </c>
      <c r="E57" s="29">
        <v>0</v>
      </c>
      <c r="F57" s="10"/>
      <c r="G57" s="43">
        <v>2019</v>
      </c>
      <c r="H57" s="19">
        <v>0</v>
      </c>
      <c r="I57" s="10" t="s">
        <v>4702</v>
      </c>
      <c r="J57" s="43">
        <v>2019</v>
      </c>
      <c r="K57" s="34">
        <v>100</v>
      </c>
      <c r="L57" s="10"/>
      <c r="M57" s="43">
        <v>2019</v>
      </c>
      <c r="N57" s="19">
        <v>100</v>
      </c>
      <c r="O57" s="10"/>
      <c r="P57" s="43">
        <v>2019</v>
      </c>
      <c r="Q57" s="34">
        <v>100</v>
      </c>
      <c r="R57" s="10"/>
      <c r="S57" s="43">
        <v>2019</v>
      </c>
      <c r="T57" s="52">
        <v>90</v>
      </c>
      <c r="U57" s="10"/>
      <c r="V57" s="43">
        <v>2019</v>
      </c>
      <c r="W57" s="52">
        <v>50</v>
      </c>
      <c r="X57" s="10" t="s">
        <v>4703</v>
      </c>
      <c r="Y57" s="350">
        <v>2019</v>
      </c>
      <c r="Z57" s="34">
        <v>100</v>
      </c>
      <c r="AA57" s="10" t="s">
        <v>4704</v>
      </c>
      <c r="AB57" s="350">
        <v>2019</v>
      </c>
      <c r="AC57" s="34">
        <v>50</v>
      </c>
      <c r="AD57" s="10"/>
      <c r="AE57" s="350">
        <v>2019</v>
      </c>
      <c r="AF57" s="243">
        <f t="shared" si="9"/>
        <v>0</v>
      </c>
      <c r="AG57" s="10"/>
      <c r="AH57" s="350">
        <v>2019</v>
      </c>
      <c r="AI57" s="19">
        <v>0</v>
      </c>
      <c r="AJ57" s="10"/>
      <c r="AK57" s="350">
        <v>2019</v>
      </c>
      <c r="AL57" s="34">
        <v>0</v>
      </c>
      <c r="AM57" s="10"/>
      <c r="AN57" s="350">
        <v>2019</v>
      </c>
      <c r="AO57" s="19">
        <v>50</v>
      </c>
      <c r="AP57" s="10"/>
      <c r="AQ57" s="350">
        <v>2019</v>
      </c>
      <c r="AR57" s="49">
        <v>0</v>
      </c>
      <c r="AS57" s="10"/>
      <c r="AT57" s="350">
        <v>2019</v>
      </c>
      <c r="AU57" s="19">
        <v>100</v>
      </c>
      <c r="AV57" s="10"/>
      <c r="AW57" s="350">
        <v>2019</v>
      </c>
      <c r="AX57" s="34">
        <v>50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c r="AT60" s="35" t="s">
        <v>358</v>
      </c>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2873</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4705</v>
      </c>
      <c r="F64" s="580"/>
      <c r="G64" s="43" t="s">
        <v>78</v>
      </c>
      <c r="H64" s="580" t="s">
        <v>4344</v>
      </c>
      <c r="I64" s="580"/>
      <c r="J64" s="43" t="s">
        <v>78</v>
      </c>
      <c r="K64" s="580" t="s">
        <v>4662</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23.809523809523807</v>
      </c>
      <c r="C69" s="363"/>
      <c r="D69" s="350">
        <v>2010</v>
      </c>
      <c r="E69" s="419">
        <v>100</v>
      </c>
      <c r="F69" s="363"/>
      <c r="G69" s="350">
        <v>2010</v>
      </c>
      <c r="H69" s="34">
        <v>0</v>
      </c>
      <c r="I69" s="363"/>
      <c r="J69" s="350">
        <v>2010</v>
      </c>
      <c r="K69" s="34">
        <v>50</v>
      </c>
      <c r="L69" s="363"/>
      <c r="M69" s="350">
        <v>2010</v>
      </c>
      <c r="N69" s="8">
        <f t="shared" si="10"/>
        <v>16.666666666666668</v>
      </c>
      <c r="O69" s="363"/>
      <c r="P69" s="350">
        <v>2010</v>
      </c>
      <c r="Q69" s="34">
        <v>50</v>
      </c>
      <c r="R69" s="363" t="s">
        <v>5117</v>
      </c>
      <c r="S69" s="350">
        <v>2010</v>
      </c>
      <c r="T69" s="363">
        <v>0</v>
      </c>
      <c r="U69" s="363" t="s">
        <v>5119</v>
      </c>
      <c r="V69" s="350">
        <v>2010</v>
      </c>
      <c r="W69" s="29">
        <v>0</v>
      </c>
      <c r="X69" s="363" t="s">
        <v>5120</v>
      </c>
      <c r="Y69" s="350">
        <v>2010</v>
      </c>
      <c r="Z69" s="29">
        <v>0</v>
      </c>
      <c r="AA69" s="363" t="s">
        <v>5122</v>
      </c>
      <c r="AB69" s="350">
        <v>2010</v>
      </c>
      <c r="AC69" s="29">
        <v>0</v>
      </c>
      <c r="AD69" s="363"/>
      <c r="AE69" s="350">
        <v>2010</v>
      </c>
      <c r="AF69" s="29">
        <v>0</v>
      </c>
      <c r="AG69" s="363"/>
      <c r="AH69" s="350">
        <v>2010</v>
      </c>
      <c r="AI69" s="29">
        <v>0</v>
      </c>
      <c r="AJ69" s="363"/>
      <c r="AK69" s="350">
        <v>2010</v>
      </c>
      <c r="AL69" s="29">
        <v>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23.809523809523807</v>
      </c>
      <c r="C70" s="363"/>
      <c r="D70" s="350">
        <v>2011</v>
      </c>
      <c r="E70" s="419">
        <v>100</v>
      </c>
      <c r="F70" s="363"/>
      <c r="G70" s="350">
        <v>2011</v>
      </c>
      <c r="H70" s="34">
        <v>0</v>
      </c>
      <c r="I70" s="363"/>
      <c r="J70" s="350">
        <v>2011</v>
      </c>
      <c r="K70" s="34">
        <v>50</v>
      </c>
      <c r="L70" s="363"/>
      <c r="M70" s="350">
        <v>2011</v>
      </c>
      <c r="N70" s="8">
        <f t="shared" si="10"/>
        <v>16.666666666666668</v>
      </c>
      <c r="O70" s="363"/>
      <c r="P70" s="350">
        <v>2011</v>
      </c>
      <c r="Q70" s="34">
        <v>50</v>
      </c>
      <c r="R70" s="363"/>
      <c r="S70" s="350">
        <v>2011</v>
      </c>
      <c r="T70" s="363">
        <v>0</v>
      </c>
      <c r="U70" s="363"/>
      <c r="V70" s="350">
        <v>2011</v>
      </c>
      <c r="W70" s="29">
        <v>0</v>
      </c>
      <c r="X70" s="363"/>
      <c r="Y70" s="350">
        <v>2011</v>
      </c>
      <c r="Z70" s="29">
        <v>0</v>
      </c>
      <c r="AA70" s="363"/>
      <c r="AB70" s="350">
        <v>2011</v>
      </c>
      <c r="AC70" s="29">
        <v>0</v>
      </c>
      <c r="AD70" s="363"/>
      <c r="AE70" s="350">
        <v>2011</v>
      </c>
      <c r="AF70" s="29">
        <v>0</v>
      </c>
      <c r="AG70" s="363"/>
      <c r="AH70" s="350">
        <v>2011</v>
      </c>
      <c r="AI70" s="29">
        <v>0</v>
      </c>
      <c r="AJ70" s="363"/>
      <c r="AK70" s="350">
        <v>2011</v>
      </c>
      <c r="AL70" s="29">
        <v>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28.571428571428573</v>
      </c>
      <c r="C71" s="363"/>
      <c r="D71" s="350">
        <v>2012</v>
      </c>
      <c r="E71" s="419">
        <v>100</v>
      </c>
      <c r="F71" s="363"/>
      <c r="G71" s="350">
        <v>2012</v>
      </c>
      <c r="H71" s="34">
        <v>0</v>
      </c>
      <c r="I71" s="363"/>
      <c r="J71" s="350">
        <v>2012</v>
      </c>
      <c r="K71" s="34">
        <v>50</v>
      </c>
      <c r="L71" s="363"/>
      <c r="M71" s="350">
        <v>2012</v>
      </c>
      <c r="N71" s="8">
        <f t="shared" si="10"/>
        <v>50</v>
      </c>
      <c r="O71" s="363"/>
      <c r="P71" s="350">
        <v>2012</v>
      </c>
      <c r="Q71" s="34">
        <v>50</v>
      </c>
      <c r="R71" s="363"/>
      <c r="S71" s="350">
        <v>2012</v>
      </c>
      <c r="T71" s="29">
        <v>100</v>
      </c>
      <c r="U71" s="363" t="s">
        <v>5118</v>
      </c>
      <c r="V71" s="350">
        <v>2012</v>
      </c>
      <c r="W71" s="29">
        <v>0</v>
      </c>
      <c r="X71" s="363" t="s">
        <v>5121</v>
      </c>
      <c r="Y71" s="350">
        <v>2012</v>
      </c>
      <c r="Z71" s="29">
        <v>0</v>
      </c>
      <c r="AA71" s="363" t="s">
        <v>785</v>
      </c>
      <c r="AB71" s="350">
        <v>2012</v>
      </c>
      <c r="AC71" s="29">
        <v>0</v>
      </c>
      <c r="AD71" s="363"/>
      <c r="AE71" s="350">
        <v>2012</v>
      </c>
      <c r="AF71" s="29">
        <v>0</v>
      </c>
      <c r="AG71" s="363"/>
      <c r="AH71" s="350">
        <v>2012</v>
      </c>
      <c r="AI71" s="29">
        <v>0</v>
      </c>
      <c r="AJ71" s="363"/>
      <c r="AK71" s="350">
        <v>2012</v>
      </c>
      <c r="AL71" s="29">
        <v>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28.571428571428573</v>
      </c>
      <c r="C72" s="363"/>
      <c r="D72" s="350">
        <v>2013</v>
      </c>
      <c r="E72" s="419">
        <v>100</v>
      </c>
      <c r="F72" s="363"/>
      <c r="G72" s="350">
        <v>2013</v>
      </c>
      <c r="H72" s="34">
        <v>0</v>
      </c>
      <c r="I72" s="363" t="s">
        <v>788</v>
      </c>
      <c r="J72" s="350">
        <v>2013</v>
      </c>
      <c r="K72" s="34">
        <v>50</v>
      </c>
      <c r="L72" s="363"/>
      <c r="M72" s="350">
        <v>2013</v>
      </c>
      <c r="N72" s="8">
        <f t="shared" si="10"/>
        <v>50</v>
      </c>
      <c r="O72" s="363"/>
      <c r="P72" s="350">
        <v>2013</v>
      </c>
      <c r="Q72" s="34">
        <v>50</v>
      </c>
      <c r="R72" s="363"/>
      <c r="S72" s="350">
        <v>2013</v>
      </c>
      <c r="T72" s="29">
        <v>100</v>
      </c>
      <c r="U72" s="363"/>
      <c r="V72" s="350">
        <v>2013</v>
      </c>
      <c r="W72" s="29">
        <v>0</v>
      </c>
      <c r="X72" s="363"/>
      <c r="Y72" s="350">
        <v>2013</v>
      </c>
      <c r="Z72" s="29">
        <v>0</v>
      </c>
      <c r="AA72" s="363"/>
      <c r="AB72" s="350">
        <v>2013</v>
      </c>
      <c r="AC72" s="29">
        <v>0</v>
      </c>
      <c r="AD72" s="363"/>
      <c r="AE72" s="350">
        <v>2013</v>
      </c>
      <c r="AF72" s="29">
        <v>0</v>
      </c>
      <c r="AG72" s="363"/>
      <c r="AH72" s="350">
        <v>2013</v>
      </c>
      <c r="AI72" s="29">
        <v>0</v>
      </c>
      <c r="AJ72" s="363"/>
      <c r="AK72" s="350">
        <v>2013</v>
      </c>
      <c r="AL72" s="29">
        <v>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28.571428571428573</v>
      </c>
      <c r="C73" s="39"/>
      <c r="D73" s="43">
        <v>2014</v>
      </c>
      <c r="E73" s="19">
        <v>100</v>
      </c>
      <c r="F73" s="10" t="s">
        <v>4706</v>
      </c>
      <c r="G73" s="43">
        <v>2014</v>
      </c>
      <c r="H73" s="34">
        <v>0</v>
      </c>
      <c r="I73" s="10" t="s">
        <v>788</v>
      </c>
      <c r="J73" s="43">
        <v>2014</v>
      </c>
      <c r="K73" s="34">
        <v>50</v>
      </c>
      <c r="L73" s="10" t="s">
        <v>787</v>
      </c>
      <c r="M73" s="43">
        <v>2014</v>
      </c>
      <c r="N73" s="8">
        <f t="shared" ref="N73:N78" si="13">AVERAGE(Q73,T73,W73)</f>
        <v>50</v>
      </c>
      <c r="O73" s="19"/>
      <c r="P73" s="43">
        <v>2014</v>
      </c>
      <c r="Q73" s="19">
        <v>50</v>
      </c>
      <c r="R73" s="10" t="s">
        <v>786</v>
      </c>
      <c r="S73" s="43">
        <v>2014</v>
      </c>
      <c r="T73" s="29">
        <v>100</v>
      </c>
      <c r="U73" s="10" t="s">
        <v>4707</v>
      </c>
      <c r="V73" s="43">
        <v>2014</v>
      </c>
      <c r="W73" s="29">
        <v>0</v>
      </c>
      <c r="X73" s="10" t="s">
        <v>4708</v>
      </c>
      <c r="Y73" s="350">
        <v>2014</v>
      </c>
      <c r="Z73" s="29">
        <v>0</v>
      </c>
      <c r="AA73" s="10" t="s">
        <v>785</v>
      </c>
      <c r="AB73" s="350">
        <v>2014</v>
      </c>
      <c r="AC73" s="34">
        <v>0</v>
      </c>
      <c r="AD73" s="10" t="s">
        <v>784</v>
      </c>
      <c r="AE73" s="350">
        <v>2014</v>
      </c>
      <c r="AF73" s="19">
        <v>0</v>
      </c>
      <c r="AG73" s="19"/>
      <c r="AH73" s="350">
        <v>2014</v>
      </c>
      <c r="AI73" s="34">
        <v>0</v>
      </c>
      <c r="AJ73" s="10" t="s">
        <v>783</v>
      </c>
      <c r="AK73" s="350">
        <v>2014</v>
      </c>
      <c r="AL73" s="19">
        <v>0</v>
      </c>
      <c r="AM73" s="145" t="s">
        <v>4709</v>
      </c>
    </row>
    <row r="74" spans="1:81" ht="24.75" customHeight="1">
      <c r="A74" s="43">
        <v>2015</v>
      </c>
      <c r="B74" s="5">
        <f t="shared" si="12"/>
        <v>35.714285714285715</v>
      </c>
      <c r="C74" s="39"/>
      <c r="D74" s="43">
        <v>2015</v>
      </c>
      <c r="E74" s="19">
        <v>100</v>
      </c>
      <c r="F74" s="10"/>
      <c r="G74" s="43">
        <v>2015</v>
      </c>
      <c r="H74" s="34">
        <v>50</v>
      </c>
      <c r="I74" s="10" t="s">
        <v>4710</v>
      </c>
      <c r="J74" s="43">
        <v>2015</v>
      </c>
      <c r="K74" s="19">
        <v>50</v>
      </c>
      <c r="L74" s="10" t="s">
        <v>782</v>
      </c>
      <c r="M74" s="43">
        <v>2015</v>
      </c>
      <c r="N74" s="8">
        <f t="shared" si="13"/>
        <v>50</v>
      </c>
      <c r="O74" s="19"/>
      <c r="P74" s="43">
        <v>2015</v>
      </c>
      <c r="Q74" s="19">
        <v>50</v>
      </c>
      <c r="R74" s="10"/>
      <c r="S74" s="43">
        <v>2015</v>
      </c>
      <c r="T74" s="19">
        <v>100</v>
      </c>
      <c r="U74" s="10"/>
      <c r="V74" s="43">
        <v>2015</v>
      </c>
      <c r="W74" s="19">
        <v>0</v>
      </c>
      <c r="X74" s="10" t="s">
        <v>4711</v>
      </c>
      <c r="Y74" s="350">
        <v>2015</v>
      </c>
      <c r="Z74" s="29">
        <v>0</v>
      </c>
      <c r="AA74" s="10"/>
      <c r="AB74" s="350">
        <v>2015</v>
      </c>
      <c r="AC74" s="34">
        <v>0</v>
      </c>
      <c r="AD74" s="10"/>
      <c r="AE74" s="350">
        <v>2015</v>
      </c>
      <c r="AF74" s="19">
        <v>0</v>
      </c>
      <c r="AG74" s="19"/>
      <c r="AH74" s="350">
        <v>2015</v>
      </c>
      <c r="AI74" s="34">
        <v>0</v>
      </c>
      <c r="AJ74" s="10"/>
      <c r="AK74" s="350">
        <v>2015</v>
      </c>
      <c r="AL74" s="19">
        <v>0</v>
      </c>
      <c r="AM74" s="11"/>
    </row>
    <row r="75" spans="1:81" ht="24.75" customHeight="1">
      <c r="A75" s="43">
        <v>2016</v>
      </c>
      <c r="B75" s="5">
        <f t="shared" si="12"/>
        <v>35.714285714285715</v>
      </c>
      <c r="C75" s="39"/>
      <c r="D75" s="43">
        <v>2016</v>
      </c>
      <c r="E75" s="19">
        <v>100</v>
      </c>
      <c r="F75" s="10"/>
      <c r="G75" s="43">
        <v>2016</v>
      </c>
      <c r="H75" s="34">
        <v>50</v>
      </c>
      <c r="I75" s="10" t="s">
        <v>4712</v>
      </c>
      <c r="J75" s="43">
        <v>2016</v>
      </c>
      <c r="K75" s="19">
        <v>50</v>
      </c>
      <c r="L75" s="10" t="s">
        <v>782</v>
      </c>
      <c r="M75" s="43">
        <v>2016</v>
      </c>
      <c r="N75" s="8">
        <f t="shared" si="13"/>
        <v>50</v>
      </c>
      <c r="O75" s="19"/>
      <c r="P75" s="43">
        <v>2016</v>
      </c>
      <c r="Q75" s="19">
        <v>50</v>
      </c>
      <c r="R75" s="10"/>
      <c r="S75" s="43">
        <v>2016</v>
      </c>
      <c r="T75" s="19">
        <v>100</v>
      </c>
      <c r="U75" s="10"/>
      <c r="V75" s="43">
        <v>2016</v>
      </c>
      <c r="W75" s="19">
        <v>0</v>
      </c>
      <c r="X75" s="10"/>
      <c r="Y75" s="350">
        <v>2016</v>
      </c>
      <c r="Z75" s="29">
        <v>0</v>
      </c>
      <c r="AA75" s="10"/>
      <c r="AB75" s="350">
        <v>2016</v>
      </c>
      <c r="AC75" s="34">
        <v>0</v>
      </c>
      <c r="AD75" s="10"/>
      <c r="AE75" s="350">
        <v>2016</v>
      </c>
      <c r="AF75" s="19">
        <v>0</v>
      </c>
      <c r="AG75" s="19"/>
      <c r="AH75" s="350">
        <v>2016</v>
      </c>
      <c r="AI75" s="34">
        <v>0</v>
      </c>
      <c r="AJ75" s="10"/>
      <c r="AK75" s="350">
        <v>2016</v>
      </c>
      <c r="AL75" s="19">
        <v>0</v>
      </c>
      <c r="AM75" s="11"/>
    </row>
    <row r="76" spans="1:81" ht="24.75" customHeight="1">
      <c r="A76" s="43">
        <v>2017</v>
      </c>
      <c r="B76" s="5">
        <f t="shared" si="12"/>
        <v>35.714285714285715</v>
      </c>
      <c r="C76" s="39"/>
      <c r="D76" s="43">
        <v>2017</v>
      </c>
      <c r="E76" s="19">
        <v>100</v>
      </c>
      <c r="F76" s="10"/>
      <c r="G76" s="43">
        <v>2017</v>
      </c>
      <c r="H76" s="34">
        <v>50</v>
      </c>
      <c r="I76" s="10" t="s">
        <v>4713</v>
      </c>
      <c r="J76" s="43">
        <v>2017</v>
      </c>
      <c r="K76" s="19">
        <v>50</v>
      </c>
      <c r="L76" s="10" t="s">
        <v>782</v>
      </c>
      <c r="M76" s="43">
        <v>2017</v>
      </c>
      <c r="N76" s="8">
        <f t="shared" si="13"/>
        <v>50</v>
      </c>
      <c r="O76" s="19"/>
      <c r="P76" s="43">
        <v>2017</v>
      </c>
      <c r="Q76" s="19">
        <v>50</v>
      </c>
      <c r="R76" s="10" t="s">
        <v>781</v>
      </c>
      <c r="S76" s="43">
        <v>2017</v>
      </c>
      <c r="T76" s="19">
        <v>100</v>
      </c>
      <c r="U76" s="10"/>
      <c r="V76" s="43">
        <v>2017</v>
      </c>
      <c r="W76" s="19">
        <v>0</v>
      </c>
      <c r="X76" s="10"/>
      <c r="Y76" s="350">
        <v>2017</v>
      </c>
      <c r="Z76" s="29">
        <v>0</v>
      </c>
      <c r="AA76" s="10" t="s">
        <v>4714</v>
      </c>
      <c r="AB76" s="350">
        <v>2017</v>
      </c>
      <c r="AC76" s="34">
        <v>0</v>
      </c>
      <c r="AD76" s="10"/>
      <c r="AE76" s="350">
        <v>2017</v>
      </c>
      <c r="AF76" s="19">
        <v>0</v>
      </c>
      <c r="AG76" s="19"/>
      <c r="AH76" s="350">
        <v>2017</v>
      </c>
      <c r="AI76" s="34">
        <v>0</v>
      </c>
      <c r="AJ76" s="10" t="s">
        <v>4715</v>
      </c>
      <c r="AK76" s="350">
        <v>2017</v>
      </c>
      <c r="AL76" s="19">
        <v>0</v>
      </c>
      <c r="AM76" s="11"/>
    </row>
    <row r="77" spans="1:81" ht="24.75" customHeight="1">
      <c r="A77" s="43">
        <v>2018</v>
      </c>
      <c r="B77" s="5">
        <f t="shared" si="12"/>
        <v>35.714285714285715</v>
      </c>
      <c r="C77" s="39"/>
      <c r="D77" s="43">
        <v>2018</v>
      </c>
      <c r="E77" s="19">
        <v>100</v>
      </c>
      <c r="F77" s="10"/>
      <c r="G77" s="43">
        <v>2018</v>
      </c>
      <c r="H77" s="34">
        <v>50</v>
      </c>
      <c r="I77" s="10" t="s">
        <v>780</v>
      </c>
      <c r="J77" s="43">
        <v>2018</v>
      </c>
      <c r="K77" s="19">
        <v>50</v>
      </c>
      <c r="L77" s="10" t="s">
        <v>779</v>
      </c>
      <c r="M77" s="43">
        <v>2018</v>
      </c>
      <c r="N77" s="8">
        <f t="shared" si="13"/>
        <v>50</v>
      </c>
      <c r="O77" s="19"/>
      <c r="P77" s="43">
        <v>2018</v>
      </c>
      <c r="Q77" s="19">
        <v>50</v>
      </c>
      <c r="R77" s="10"/>
      <c r="S77" s="43">
        <v>2018</v>
      </c>
      <c r="T77" s="19">
        <v>100</v>
      </c>
      <c r="U77" s="10"/>
      <c r="V77" s="43">
        <v>2018</v>
      </c>
      <c r="W77" s="19">
        <v>0</v>
      </c>
      <c r="X77" s="10"/>
      <c r="Y77" s="350">
        <v>2018</v>
      </c>
      <c r="Z77" s="29">
        <v>0</v>
      </c>
      <c r="AA77" s="10"/>
      <c r="AB77" s="350">
        <v>2018</v>
      </c>
      <c r="AC77" s="34">
        <v>0</v>
      </c>
      <c r="AD77" s="10"/>
      <c r="AE77" s="350">
        <v>2018</v>
      </c>
      <c r="AF77" s="19">
        <v>0</v>
      </c>
      <c r="AG77" s="19"/>
      <c r="AH77" s="350">
        <v>2018</v>
      </c>
      <c r="AI77" s="34">
        <v>0</v>
      </c>
      <c r="AJ77" s="10"/>
      <c r="AK77" s="350">
        <v>2018</v>
      </c>
      <c r="AL77" s="19">
        <v>0</v>
      </c>
      <c r="AM77" s="11"/>
    </row>
    <row r="78" spans="1:81" ht="24.75" customHeight="1">
      <c r="A78" s="43">
        <v>2019</v>
      </c>
      <c r="B78" s="5">
        <f t="shared" si="12"/>
        <v>35.714285714285715</v>
      </c>
      <c r="C78" s="39"/>
      <c r="D78" s="43">
        <v>2019</v>
      </c>
      <c r="E78" s="19">
        <v>100</v>
      </c>
      <c r="F78" s="10" t="s">
        <v>4716</v>
      </c>
      <c r="G78" s="43">
        <v>2019</v>
      </c>
      <c r="H78" s="19">
        <v>50</v>
      </c>
      <c r="I78" s="10" t="s">
        <v>778</v>
      </c>
      <c r="J78" s="43">
        <v>2019</v>
      </c>
      <c r="K78" s="19">
        <v>50</v>
      </c>
      <c r="L78" s="76" t="s">
        <v>4717</v>
      </c>
      <c r="M78" s="43">
        <v>2019</v>
      </c>
      <c r="N78" s="8">
        <f t="shared" si="13"/>
        <v>50</v>
      </c>
      <c r="O78" s="19"/>
      <c r="P78" s="43">
        <v>2019</v>
      </c>
      <c r="Q78" s="19">
        <v>50</v>
      </c>
      <c r="R78" s="10"/>
      <c r="S78" s="43">
        <v>2019</v>
      </c>
      <c r="T78" s="19">
        <v>100</v>
      </c>
      <c r="U78" s="10"/>
      <c r="V78" s="43">
        <v>2019</v>
      </c>
      <c r="W78" s="19">
        <v>0</v>
      </c>
      <c r="X78" s="10"/>
      <c r="Y78" s="350">
        <v>2019</v>
      </c>
      <c r="Z78" s="19">
        <v>0</v>
      </c>
      <c r="AA78" s="10"/>
      <c r="AB78" s="350">
        <v>2019</v>
      </c>
      <c r="AC78" s="19">
        <v>0</v>
      </c>
      <c r="AD78" s="10"/>
      <c r="AE78" s="350">
        <v>2019</v>
      </c>
      <c r="AF78" s="19">
        <v>0</v>
      </c>
      <c r="AG78" s="19"/>
      <c r="AH78" s="350">
        <v>2019</v>
      </c>
      <c r="AI78" s="19">
        <v>0</v>
      </c>
      <c r="AJ78" s="10"/>
      <c r="AK78" s="350">
        <v>2019</v>
      </c>
      <c r="AL78" s="19">
        <v>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4">AVERAGE(E87,H87,K87,N87,Q87)</f>
        <v>40</v>
      </c>
      <c r="C87" s="363"/>
      <c r="D87" s="350">
        <v>2007</v>
      </c>
      <c r="E87" s="419">
        <v>0</v>
      </c>
      <c r="F87" s="363"/>
      <c r="G87" s="350">
        <v>2007</v>
      </c>
      <c r="H87" s="419">
        <v>100</v>
      </c>
      <c r="I87" s="363"/>
      <c r="J87" s="350">
        <v>2007</v>
      </c>
      <c r="K87" s="419">
        <v>0</v>
      </c>
      <c r="L87" s="363"/>
      <c r="M87" s="350">
        <v>2007</v>
      </c>
      <c r="N87" s="419">
        <v>0</v>
      </c>
      <c r="O87" s="363"/>
      <c r="P87" s="350">
        <v>2007</v>
      </c>
      <c r="Q87" s="34">
        <v>100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4"/>
        <v>40</v>
      </c>
      <c r="C88" s="363"/>
      <c r="D88" s="350">
        <v>2008</v>
      </c>
      <c r="E88" s="419">
        <v>0</v>
      </c>
      <c r="F88" s="363"/>
      <c r="G88" s="350">
        <v>2008</v>
      </c>
      <c r="H88" s="419">
        <v>100</v>
      </c>
      <c r="I88" s="363"/>
      <c r="J88" s="350">
        <v>2008</v>
      </c>
      <c r="K88" s="419">
        <v>0</v>
      </c>
      <c r="L88" s="363"/>
      <c r="M88" s="350">
        <v>2008</v>
      </c>
      <c r="N88" s="419">
        <v>0</v>
      </c>
      <c r="O88" s="363"/>
      <c r="P88" s="350">
        <v>2008</v>
      </c>
      <c r="Q88" s="34">
        <v>100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4"/>
        <v>40</v>
      </c>
      <c r="C89" s="363"/>
      <c r="D89" s="350">
        <v>2009</v>
      </c>
      <c r="E89" s="419">
        <v>0</v>
      </c>
      <c r="F89" s="363"/>
      <c r="G89" s="350">
        <v>2009</v>
      </c>
      <c r="H89" s="419">
        <v>100</v>
      </c>
      <c r="I89" s="363"/>
      <c r="J89" s="350">
        <v>2009</v>
      </c>
      <c r="K89" s="419">
        <v>0</v>
      </c>
      <c r="L89" s="363"/>
      <c r="M89" s="350">
        <v>2009</v>
      </c>
      <c r="N89" s="419">
        <v>0</v>
      </c>
      <c r="O89" s="363"/>
      <c r="P89" s="350">
        <v>2009</v>
      </c>
      <c r="Q89" s="34">
        <v>100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40</v>
      </c>
      <c r="C90" s="363"/>
      <c r="D90" s="350">
        <v>2010</v>
      </c>
      <c r="E90" s="419">
        <v>0</v>
      </c>
      <c r="F90" s="363"/>
      <c r="G90" s="350">
        <v>2010</v>
      </c>
      <c r="H90" s="419">
        <v>100</v>
      </c>
      <c r="I90" s="363"/>
      <c r="J90" s="350">
        <v>2010</v>
      </c>
      <c r="K90" s="419">
        <v>0</v>
      </c>
      <c r="L90" s="363"/>
      <c r="M90" s="350">
        <v>2010</v>
      </c>
      <c r="N90" s="419">
        <v>0</v>
      </c>
      <c r="O90" s="363"/>
      <c r="P90" s="350">
        <v>2010</v>
      </c>
      <c r="Q90" s="34">
        <v>100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40</v>
      </c>
      <c r="C91" s="363"/>
      <c r="D91" s="350">
        <v>2011</v>
      </c>
      <c r="E91" s="419">
        <v>0</v>
      </c>
      <c r="F91" s="363"/>
      <c r="G91" s="350">
        <v>2011</v>
      </c>
      <c r="H91" s="419">
        <v>100</v>
      </c>
      <c r="I91" s="363"/>
      <c r="J91" s="350">
        <v>2011</v>
      </c>
      <c r="K91" s="419">
        <v>0</v>
      </c>
      <c r="L91" s="363"/>
      <c r="M91" s="350">
        <v>2011</v>
      </c>
      <c r="N91" s="419">
        <v>0</v>
      </c>
      <c r="O91" s="363"/>
      <c r="P91" s="350">
        <v>2011</v>
      </c>
      <c r="Q91" s="34">
        <v>100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40</v>
      </c>
      <c r="C92" s="363"/>
      <c r="D92" s="350">
        <v>2012</v>
      </c>
      <c r="E92" s="419">
        <v>0</v>
      </c>
      <c r="F92" s="363"/>
      <c r="G92" s="350">
        <v>2012</v>
      </c>
      <c r="H92" s="419">
        <v>100</v>
      </c>
      <c r="I92" s="363"/>
      <c r="J92" s="350">
        <v>2012</v>
      </c>
      <c r="K92" s="419">
        <v>0</v>
      </c>
      <c r="L92" s="363"/>
      <c r="M92" s="350">
        <v>2012</v>
      </c>
      <c r="N92" s="419">
        <v>0</v>
      </c>
      <c r="O92" s="363"/>
      <c r="P92" s="350">
        <v>2012</v>
      </c>
      <c r="Q92" s="34">
        <v>100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40</v>
      </c>
      <c r="C93" s="363"/>
      <c r="D93" s="350">
        <v>2013</v>
      </c>
      <c r="E93" s="419">
        <v>0</v>
      </c>
      <c r="F93" s="363"/>
      <c r="G93" s="350">
        <v>2013</v>
      </c>
      <c r="H93" s="419">
        <v>100</v>
      </c>
      <c r="I93" s="363"/>
      <c r="J93" s="350">
        <v>2013</v>
      </c>
      <c r="K93" s="419">
        <v>0</v>
      </c>
      <c r="L93" s="363"/>
      <c r="M93" s="350">
        <v>2013</v>
      </c>
      <c r="N93" s="419">
        <v>0</v>
      </c>
      <c r="O93" s="363"/>
      <c r="P93" s="350">
        <v>2013</v>
      </c>
      <c r="Q93" s="34">
        <v>100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40</v>
      </c>
      <c r="C94" s="39"/>
      <c r="D94" s="43">
        <v>2014</v>
      </c>
      <c r="E94" s="19">
        <v>0</v>
      </c>
      <c r="F94" s="10"/>
      <c r="G94" s="43">
        <v>2014</v>
      </c>
      <c r="H94" s="19">
        <v>100</v>
      </c>
      <c r="I94" s="10" t="s">
        <v>777</v>
      </c>
      <c r="J94" s="43">
        <v>2014</v>
      </c>
      <c r="K94" s="19">
        <v>0</v>
      </c>
      <c r="L94" s="10"/>
      <c r="M94" s="43">
        <v>2014</v>
      </c>
      <c r="N94" s="19">
        <v>0</v>
      </c>
      <c r="O94" s="10" t="s">
        <v>3085</v>
      </c>
      <c r="P94" s="43">
        <v>2014</v>
      </c>
      <c r="Q94" s="34">
        <v>100</v>
      </c>
      <c r="R94" s="11" t="s">
        <v>776</v>
      </c>
    </row>
    <row r="95" spans="1:81" ht="24.75" customHeight="1">
      <c r="A95" s="43">
        <v>2015</v>
      </c>
      <c r="B95" s="2">
        <f>AVERAGE(E95,H95,K95,N95,Q95)</f>
        <v>40</v>
      </c>
      <c r="C95" s="80"/>
      <c r="D95" s="43">
        <v>2015</v>
      </c>
      <c r="E95" s="19">
        <v>0</v>
      </c>
      <c r="F95" s="10"/>
      <c r="G95" s="43">
        <v>2015</v>
      </c>
      <c r="H95" s="19">
        <v>100</v>
      </c>
      <c r="I95" s="10"/>
      <c r="J95" s="43">
        <v>2015</v>
      </c>
      <c r="K95" s="19">
        <v>0</v>
      </c>
      <c r="L95" s="10"/>
      <c r="M95" s="43">
        <v>2015</v>
      </c>
      <c r="N95" s="19">
        <v>0</v>
      </c>
      <c r="O95" s="10"/>
      <c r="P95" s="43">
        <v>2015</v>
      </c>
      <c r="Q95" s="34">
        <v>100</v>
      </c>
      <c r="R95" s="11"/>
    </row>
    <row r="96" spans="1:81" ht="24.75" customHeight="1">
      <c r="A96" s="43">
        <v>2016</v>
      </c>
      <c r="B96" s="2">
        <f>AVERAGE(E96,H96,K96,N96,Q96)</f>
        <v>40</v>
      </c>
      <c r="C96" s="80"/>
      <c r="D96" s="43">
        <v>2016</v>
      </c>
      <c r="E96" s="19">
        <v>0</v>
      </c>
      <c r="F96" s="10"/>
      <c r="G96" s="43">
        <v>2016</v>
      </c>
      <c r="H96" s="19">
        <v>100</v>
      </c>
      <c r="I96" s="10"/>
      <c r="J96" s="43">
        <v>2016</v>
      </c>
      <c r="K96" s="19">
        <v>0</v>
      </c>
      <c r="L96" s="10"/>
      <c r="M96" s="43">
        <v>2016</v>
      </c>
      <c r="N96" s="19">
        <v>0</v>
      </c>
      <c r="O96" s="10" t="s">
        <v>4718</v>
      </c>
      <c r="P96" s="43">
        <v>2016</v>
      </c>
      <c r="Q96" s="34">
        <v>100</v>
      </c>
      <c r="R96" s="11"/>
    </row>
    <row r="97" spans="1:81" ht="24.75" customHeight="1">
      <c r="A97" s="43">
        <v>2017</v>
      </c>
      <c r="B97" s="2">
        <f t="shared" ref="B97:B99" si="15">AVERAGE(E97,H97,K97,N97,Q97)</f>
        <v>40</v>
      </c>
      <c r="C97" s="80"/>
      <c r="D97" s="43">
        <v>2017</v>
      </c>
      <c r="E97" s="19">
        <v>0</v>
      </c>
      <c r="F97" s="10"/>
      <c r="G97" s="43">
        <v>2017</v>
      </c>
      <c r="H97" s="19">
        <v>100</v>
      </c>
      <c r="I97" s="10"/>
      <c r="J97" s="43">
        <v>2017</v>
      </c>
      <c r="K97" s="19">
        <v>0</v>
      </c>
      <c r="L97" s="10"/>
      <c r="M97" s="43">
        <v>2017</v>
      </c>
      <c r="N97" s="19">
        <v>0</v>
      </c>
      <c r="O97" s="10"/>
      <c r="P97" s="43">
        <v>2017</v>
      </c>
      <c r="Q97" s="34">
        <v>100</v>
      </c>
      <c r="R97" s="11"/>
    </row>
    <row r="98" spans="1:81" ht="24.75" customHeight="1">
      <c r="A98" s="43">
        <v>2018</v>
      </c>
      <c r="B98" s="2">
        <f t="shared" si="15"/>
        <v>45</v>
      </c>
      <c r="C98" s="80"/>
      <c r="D98" s="43">
        <v>2018</v>
      </c>
      <c r="E98" s="19">
        <v>0</v>
      </c>
      <c r="F98" s="10"/>
      <c r="G98" s="43">
        <v>2018</v>
      </c>
      <c r="H98" s="19">
        <v>100</v>
      </c>
      <c r="I98" s="10"/>
      <c r="J98" s="43">
        <v>2018</v>
      </c>
      <c r="K98" s="49">
        <v>25</v>
      </c>
      <c r="L98" s="10" t="s">
        <v>4719</v>
      </c>
      <c r="M98" s="43">
        <v>2018</v>
      </c>
      <c r="N98" s="19">
        <v>0</v>
      </c>
      <c r="O98" s="10"/>
      <c r="P98" s="43">
        <v>2018</v>
      </c>
      <c r="Q98" s="34">
        <v>100</v>
      </c>
      <c r="R98" s="11"/>
    </row>
    <row r="99" spans="1:81" ht="24.75" customHeight="1">
      <c r="A99" s="43">
        <v>2019</v>
      </c>
      <c r="B99" s="2">
        <f t="shared" si="15"/>
        <v>45</v>
      </c>
      <c r="C99" s="80"/>
      <c r="D99" s="43">
        <v>2019</v>
      </c>
      <c r="E99" s="19">
        <v>0</v>
      </c>
      <c r="F99" s="10"/>
      <c r="G99" s="43">
        <v>2019</v>
      </c>
      <c r="H99" s="19">
        <v>100</v>
      </c>
      <c r="I99" s="10"/>
      <c r="J99" s="43">
        <v>2019</v>
      </c>
      <c r="K99" s="49">
        <v>25</v>
      </c>
      <c r="L99" s="10"/>
      <c r="M99" s="43">
        <v>2019</v>
      </c>
      <c r="N99" s="19">
        <v>0</v>
      </c>
      <c r="O99" s="10" t="s">
        <v>4720</v>
      </c>
      <c r="P99" s="43">
        <v>2019</v>
      </c>
      <c r="Q99" s="34">
        <v>100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269</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3" si="16">AVERAGE(E108,((H108+K108)/2),((N108+Q108+T108)/3),W108)</f>
        <v>58.333333333333329</v>
      </c>
      <c r="C108" s="363"/>
      <c r="D108" s="350">
        <v>2007</v>
      </c>
      <c r="E108" s="419">
        <v>50</v>
      </c>
      <c r="F108" s="363"/>
      <c r="G108" s="350">
        <v>2007</v>
      </c>
      <c r="H108" s="34">
        <v>0</v>
      </c>
      <c r="I108" s="363"/>
      <c r="J108" s="350">
        <v>2007</v>
      </c>
      <c r="K108" s="33">
        <v>0</v>
      </c>
      <c r="L108" s="431" t="s">
        <v>4723</v>
      </c>
      <c r="M108" s="350">
        <v>2007</v>
      </c>
      <c r="N108" s="34">
        <v>100</v>
      </c>
      <c r="O108" s="363"/>
      <c r="P108" s="350">
        <v>2007</v>
      </c>
      <c r="Q108" s="419">
        <v>50</v>
      </c>
      <c r="R108" s="363"/>
      <c r="S108" s="350">
        <v>2007</v>
      </c>
      <c r="T108" s="34">
        <v>100</v>
      </c>
      <c r="U108" s="363"/>
      <c r="V108" s="350">
        <v>2007</v>
      </c>
      <c r="W108" s="419">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6"/>
        <v>58.333333333333329</v>
      </c>
      <c r="C109" s="363"/>
      <c r="D109" s="350">
        <v>2008</v>
      </c>
      <c r="E109" s="419">
        <v>50</v>
      </c>
      <c r="F109" s="363"/>
      <c r="G109" s="350">
        <v>2008</v>
      </c>
      <c r="H109" s="34">
        <v>0</v>
      </c>
      <c r="I109" s="363"/>
      <c r="J109" s="350">
        <v>2008</v>
      </c>
      <c r="K109" s="33">
        <v>0</v>
      </c>
      <c r="L109" s="363"/>
      <c r="M109" s="350">
        <v>2008</v>
      </c>
      <c r="N109" s="34">
        <v>100</v>
      </c>
      <c r="O109" s="363"/>
      <c r="P109" s="350">
        <v>2008</v>
      </c>
      <c r="Q109" s="419">
        <v>50</v>
      </c>
      <c r="R109" s="363"/>
      <c r="S109" s="350">
        <v>2008</v>
      </c>
      <c r="T109" s="34">
        <v>100</v>
      </c>
      <c r="U109" s="363"/>
      <c r="V109" s="350">
        <v>2008</v>
      </c>
      <c r="W109" s="419">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6"/>
        <v>58.333333333333329</v>
      </c>
      <c r="C110" s="363"/>
      <c r="D110" s="350">
        <v>2009</v>
      </c>
      <c r="E110" s="419">
        <v>50</v>
      </c>
      <c r="F110" s="363"/>
      <c r="G110" s="350">
        <v>2009</v>
      </c>
      <c r="H110" s="34">
        <v>0</v>
      </c>
      <c r="I110" s="363"/>
      <c r="J110" s="350">
        <v>2009</v>
      </c>
      <c r="K110" s="33">
        <v>0</v>
      </c>
      <c r="L110" s="363"/>
      <c r="M110" s="350">
        <v>2009</v>
      </c>
      <c r="N110" s="34">
        <v>100</v>
      </c>
      <c r="O110" s="363"/>
      <c r="P110" s="350">
        <v>2009</v>
      </c>
      <c r="Q110" s="419">
        <v>50</v>
      </c>
      <c r="R110" s="363"/>
      <c r="S110" s="350">
        <v>2009</v>
      </c>
      <c r="T110" s="34">
        <v>100</v>
      </c>
      <c r="U110" s="363"/>
      <c r="V110" s="350">
        <v>2009</v>
      </c>
      <c r="W110" s="419">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6"/>
        <v>58.333333333333329</v>
      </c>
      <c r="C111" s="363"/>
      <c r="D111" s="350">
        <v>2010</v>
      </c>
      <c r="E111" s="419">
        <v>50</v>
      </c>
      <c r="F111" s="363"/>
      <c r="G111" s="350">
        <v>2010</v>
      </c>
      <c r="H111" s="34">
        <v>0</v>
      </c>
      <c r="I111" s="363"/>
      <c r="J111" s="350">
        <v>2010</v>
      </c>
      <c r="K111" s="33">
        <v>0</v>
      </c>
      <c r="L111" s="363"/>
      <c r="M111" s="350">
        <v>2010</v>
      </c>
      <c r="N111" s="34">
        <v>100</v>
      </c>
      <c r="O111" s="363"/>
      <c r="P111" s="350">
        <v>2010</v>
      </c>
      <c r="Q111" s="419">
        <v>50</v>
      </c>
      <c r="R111" s="363"/>
      <c r="S111" s="350">
        <v>2010</v>
      </c>
      <c r="T111" s="34">
        <v>100</v>
      </c>
      <c r="U111" s="363"/>
      <c r="V111" s="350">
        <v>2010</v>
      </c>
      <c r="W111" s="419">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58.333333333333329</v>
      </c>
      <c r="C112" s="363"/>
      <c r="D112" s="350">
        <v>2011</v>
      </c>
      <c r="E112" s="419">
        <v>50</v>
      </c>
      <c r="F112" s="363"/>
      <c r="G112" s="350">
        <v>2011</v>
      </c>
      <c r="H112" s="34">
        <v>0</v>
      </c>
      <c r="I112" s="363"/>
      <c r="J112" s="350">
        <v>2011</v>
      </c>
      <c r="K112" s="33">
        <v>0</v>
      </c>
      <c r="L112" s="363"/>
      <c r="M112" s="350">
        <v>2011</v>
      </c>
      <c r="N112" s="34">
        <v>100</v>
      </c>
      <c r="O112" s="363"/>
      <c r="P112" s="350">
        <v>2011</v>
      </c>
      <c r="Q112" s="419">
        <v>50</v>
      </c>
      <c r="R112" s="363"/>
      <c r="S112" s="350">
        <v>2011</v>
      </c>
      <c r="T112" s="34">
        <v>100</v>
      </c>
      <c r="U112" s="363"/>
      <c r="V112" s="350">
        <v>2011</v>
      </c>
      <c r="W112" s="419">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58.333333333333329</v>
      </c>
      <c r="C113" s="363"/>
      <c r="D113" s="350">
        <v>2012</v>
      </c>
      <c r="E113" s="419">
        <v>50</v>
      </c>
      <c r="F113" s="363"/>
      <c r="G113" s="350">
        <v>2012</v>
      </c>
      <c r="H113" s="34">
        <v>0</v>
      </c>
      <c r="I113" s="363"/>
      <c r="J113" s="350">
        <v>2012</v>
      </c>
      <c r="K113" s="33">
        <v>0</v>
      </c>
      <c r="L113" s="363"/>
      <c r="M113" s="350">
        <v>2012</v>
      </c>
      <c r="N113" s="34">
        <v>100</v>
      </c>
      <c r="O113" s="363"/>
      <c r="P113" s="350">
        <v>2012</v>
      </c>
      <c r="Q113" s="419">
        <v>50</v>
      </c>
      <c r="R113" s="363"/>
      <c r="S113" s="350">
        <v>2012</v>
      </c>
      <c r="T113" s="34">
        <v>100</v>
      </c>
      <c r="U113" s="363"/>
      <c r="V113" s="350">
        <v>2012</v>
      </c>
      <c r="W113" s="419">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ref="B114:B120" si="17">AVERAGE(E114,((H114+K114)/2),((N114+Q114+T114)/3),W114)</f>
        <v>58.333333333333329</v>
      </c>
      <c r="C114" s="363"/>
      <c r="D114" s="350">
        <v>2013</v>
      </c>
      <c r="E114" s="419">
        <v>50</v>
      </c>
      <c r="F114" s="363"/>
      <c r="G114" s="350">
        <v>2013</v>
      </c>
      <c r="H114" s="34">
        <v>0</v>
      </c>
      <c r="I114" s="363"/>
      <c r="J114" s="350">
        <v>2013</v>
      </c>
      <c r="K114" s="33">
        <v>0</v>
      </c>
      <c r="L114" s="363"/>
      <c r="M114" s="350">
        <v>2013</v>
      </c>
      <c r="N114" s="34">
        <v>100</v>
      </c>
      <c r="O114" s="363"/>
      <c r="P114" s="350">
        <v>2013</v>
      </c>
      <c r="Q114" s="419">
        <v>50</v>
      </c>
      <c r="R114" s="363"/>
      <c r="S114" s="350">
        <v>2013</v>
      </c>
      <c r="T114" s="34">
        <v>100</v>
      </c>
      <c r="U114" s="363"/>
      <c r="V114" s="350">
        <v>2013</v>
      </c>
      <c r="W114" s="419">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si="17"/>
        <v>58.333333333333329</v>
      </c>
      <c r="C115" s="39"/>
      <c r="D115" s="43">
        <v>2014</v>
      </c>
      <c r="E115" s="19">
        <v>50</v>
      </c>
      <c r="F115" s="10" t="s">
        <v>4721</v>
      </c>
      <c r="G115" s="43">
        <v>2014</v>
      </c>
      <c r="H115" s="34">
        <v>0</v>
      </c>
      <c r="I115" s="10" t="s">
        <v>4722</v>
      </c>
      <c r="J115" s="43">
        <v>2014</v>
      </c>
      <c r="K115" s="33">
        <v>0</v>
      </c>
      <c r="L115" s="10" t="s">
        <v>4723</v>
      </c>
      <c r="M115" s="43">
        <v>2014</v>
      </c>
      <c r="N115" s="34">
        <v>100</v>
      </c>
      <c r="O115" s="10" t="s">
        <v>4724</v>
      </c>
      <c r="P115" s="43">
        <v>2014</v>
      </c>
      <c r="Q115" s="19">
        <v>50</v>
      </c>
      <c r="R115" s="10" t="s">
        <v>4725</v>
      </c>
      <c r="S115" s="43">
        <v>2014</v>
      </c>
      <c r="T115" s="34">
        <v>100</v>
      </c>
      <c r="U115" s="10" t="s">
        <v>4726</v>
      </c>
      <c r="V115" s="43">
        <v>2014</v>
      </c>
      <c r="W115" s="19">
        <v>100</v>
      </c>
      <c r="X115" s="11" t="s">
        <v>4727</v>
      </c>
    </row>
    <row r="116" spans="1:81" ht="24.75" customHeight="1">
      <c r="A116" s="43">
        <v>2015</v>
      </c>
      <c r="B116" s="2">
        <f t="shared" si="17"/>
        <v>58.333333333333329</v>
      </c>
      <c r="C116" s="80"/>
      <c r="D116" s="43">
        <v>2015</v>
      </c>
      <c r="E116" s="19">
        <v>50</v>
      </c>
      <c r="F116" s="10"/>
      <c r="G116" s="43">
        <v>2015</v>
      </c>
      <c r="H116" s="34">
        <v>0</v>
      </c>
      <c r="I116" s="10"/>
      <c r="J116" s="43">
        <v>2015</v>
      </c>
      <c r="K116" s="78">
        <v>0</v>
      </c>
      <c r="L116" s="10"/>
      <c r="M116" s="43">
        <v>2015</v>
      </c>
      <c r="N116" s="34">
        <v>100</v>
      </c>
      <c r="O116" s="10"/>
      <c r="P116" s="43">
        <v>2015</v>
      </c>
      <c r="Q116" s="19">
        <v>50</v>
      </c>
      <c r="R116" s="10"/>
      <c r="S116" s="43">
        <v>2015</v>
      </c>
      <c r="T116" s="34">
        <v>100</v>
      </c>
      <c r="U116" s="10"/>
      <c r="V116" s="43">
        <v>2015</v>
      </c>
      <c r="W116" s="19">
        <v>100</v>
      </c>
      <c r="X116" s="11"/>
    </row>
    <row r="117" spans="1:81" ht="24.75" customHeight="1">
      <c r="A117" s="43">
        <v>2016</v>
      </c>
      <c r="B117" s="2">
        <f t="shared" si="17"/>
        <v>58.333333333333329</v>
      </c>
      <c r="C117" s="80"/>
      <c r="D117" s="43">
        <v>2016</v>
      </c>
      <c r="E117" s="19">
        <v>50</v>
      </c>
      <c r="F117" s="10"/>
      <c r="G117" s="43">
        <v>2016</v>
      </c>
      <c r="H117" s="34">
        <v>0</v>
      </c>
      <c r="I117" s="10" t="s">
        <v>4728</v>
      </c>
      <c r="J117" s="43">
        <v>2016</v>
      </c>
      <c r="K117" s="78">
        <v>0</v>
      </c>
      <c r="L117" s="10" t="s">
        <v>4729</v>
      </c>
      <c r="M117" s="43">
        <v>2016</v>
      </c>
      <c r="N117" s="34">
        <v>100</v>
      </c>
      <c r="O117" s="10"/>
      <c r="P117" s="43">
        <v>2016</v>
      </c>
      <c r="Q117" s="19">
        <v>50</v>
      </c>
      <c r="R117" s="10"/>
      <c r="S117" s="43">
        <v>2016</v>
      </c>
      <c r="T117" s="34">
        <v>100</v>
      </c>
      <c r="U117" s="10"/>
      <c r="V117" s="43">
        <v>2016</v>
      </c>
      <c r="W117" s="19">
        <v>100</v>
      </c>
      <c r="X117" s="11"/>
    </row>
    <row r="118" spans="1:81" ht="24.75" customHeight="1">
      <c r="A118" s="43">
        <v>2017</v>
      </c>
      <c r="B118" s="2">
        <f t="shared" si="17"/>
        <v>58.333333333333329</v>
      </c>
      <c r="C118" s="80"/>
      <c r="D118" s="43">
        <v>2017</v>
      </c>
      <c r="E118" s="19">
        <v>50</v>
      </c>
      <c r="F118" s="10"/>
      <c r="G118" s="43">
        <v>2017</v>
      </c>
      <c r="H118" s="34">
        <v>0</v>
      </c>
      <c r="I118" s="10"/>
      <c r="J118" s="43">
        <v>2017</v>
      </c>
      <c r="K118" s="78">
        <v>0</v>
      </c>
      <c r="L118" s="10"/>
      <c r="M118" s="43">
        <v>2017</v>
      </c>
      <c r="N118" s="34">
        <v>100</v>
      </c>
      <c r="O118" s="10"/>
      <c r="P118" s="43">
        <v>2017</v>
      </c>
      <c r="Q118" s="19">
        <v>50</v>
      </c>
      <c r="R118" s="10"/>
      <c r="S118" s="43">
        <v>2017</v>
      </c>
      <c r="T118" s="34">
        <v>100</v>
      </c>
      <c r="U118" s="10"/>
      <c r="V118" s="43">
        <v>2017</v>
      </c>
      <c r="W118" s="19">
        <v>100</v>
      </c>
      <c r="X118" s="11"/>
    </row>
    <row r="119" spans="1:81" ht="24.75" customHeight="1">
      <c r="A119" s="43">
        <v>2018</v>
      </c>
      <c r="B119" s="2">
        <f t="shared" si="17"/>
        <v>58.333333333333329</v>
      </c>
      <c r="C119" s="80"/>
      <c r="D119" s="43">
        <v>2018</v>
      </c>
      <c r="E119" s="19">
        <v>50</v>
      </c>
      <c r="F119" s="10"/>
      <c r="G119" s="43">
        <v>2018</v>
      </c>
      <c r="H119" s="34">
        <v>0</v>
      </c>
      <c r="I119" s="10" t="s">
        <v>4730</v>
      </c>
      <c r="J119" s="43">
        <v>2018</v>
      </c>
      <c r="K119" s="78">
        <v>0</v>
      </c>
      <c r="L119" s="10" t="s">
        <v>4731</v>
      </c>
      <c r="M119" s="43">
        <v>2018</v>
      </c>
      <c r="N119" s="34">
        <v>100</v>
      </c>
      <c r="O119" s="10"/>
      <c r="P119" s="43">
        <v>2018</v>
      </c>
      <c r="Q119" s="19">
        <v>50</v>
      </c>
      <c r="R119" s="10"/>
      <c r="S119" s="43">
        <v>2018</v>
      </c>
      <c r="T119" s="34">
        <v>100</v>
      </c>
      <c r="U119" s="10"/>
      <c r="V119" s="43">
        <v>2018</v>
      </c>
      <c r="W119" s="19">
        <v>100</v>
      </c>
      <c r="X119" s="11"/>
    </row>
    <row r="120" spans="1:81" ht="24.75" customHeight="1">
      <c r="A120" s="43">
        <v>2019</v>
      </c>
      <c r="B120" s="2">
        <f t="shared" si="17"/>
        <v>58.333333333333329</v>
      </c>
      <c r="C120" s="80"/>
      <c r="D120" s="43">
        <v>2019</v>
      </c>
      <c r="E120" s="19">
        <v>50</v>
      </c>
      <c r="F120" s="10" t="s">
        <v>4732</v>
      </c>
      <c r="G120" s="43">
        <v>2019</v>
      </c>
      <c r="H120" s="34">
        <v>0</v>
      </c>
      <c r="I120" s="10"/>
      <c r="J120" s="43">
        <v>2019</v>
      </c>
      <c r="K120" s="78">
        <v>0</v>
      </c>
      <c r="L120" s="10"/>
      <c r="M120" s="43">
        <v>2019</v>
      </c>
      <c r="N120" s="34">
        <v>100</v>
      </c>
      <c r="O120" s="10"/>
      <c r="P120" s="43">
        <v>2019</v>
      </c>
      <c r="Q120" s="19">
        <v>50</v>
      </c>
      <c r="R120" s="10"/>
      <c r="S120" s="43">
        <v>2019</v>
      </c>
      <c r="T120" s="34">
        <v>100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 t="shared" ref="B129:B135" si="18">AVERAGE(E129,H129,K129,Z129)</f>
        <v>69.875</v>
      </c>
      <c r="C129" s="363"/>
      <c r="D129" s="350">
        <v>2007</v>
      </c>
      <c r="E129" s="34">
        <v>100</v>
      </c>
      <c r="F129" s="363"/>
      <c r="G129" s="350">
        <v>2007</v>
      </c>
      <c r="H129" s="49">
        <v>67</v>
      </c>
      <c r="I129" s="431" t="s">
        <v>4734</v>
      </c>
      <c r="J129" s="350">
        <v>2007</v>
      </c>
      <c r="K129" s="8">
        <f t="shared" ref="K129:K135" si="19">AVERAGE(N129,Q129,T129,W129)</f>
        <v>12.5</v>
      </c>
      <c r="L129" s="363"/>
      <c r="M129" s="350">
        <v>2007</v>
      </c>
      <c r="N129" s="34">
        <v>0</v>
      </c>
      <c r="O129" s="363" t="s">
        <v>5123</v>
      </c>
      <c r="P129" s="350">
        <v>2007</v>
      </c>
      <c r="Q129" s="34">
        <v>0</v>
      </c>
      <c r="R129" s="363"/>
      <c r="S129" s="350">
        <v>2007</v>
      </c>
      <c r="T129" s="34">
        <v>0</v>
      </c>
      <c r="U129" s="363"/>
      <c r="V129" s="350">
        <v>2007</v>
      </c>
      <c r="W129" s="33">
        <v>50</v>
      </c>
      <c r="X129" s="431" t="s">
        <v>4737</v>
      </c>
      <c r="Y129" s="350">
        <v>2007</v>
      </c>
      <c r="Z129" s="419">
        <v>100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si="18"/>
        <v>69.875</v>
      </c>
      <c r="C130" s="363"/>
      <c r="D130" s="350">
        <v>2008</v>
      </c>
      <c r="E130" s="34">
        <v>100</v>
      </c>
      <c r="F130" s="363"/>
      <c r="G130" s="350">
        <v>2008</v>
      </c>
      <c r="H130" s="49">
        <v>67</v>
      </c>
      <c r="I130" s="363"/>
      <c r="J130" s="350">
        <v>2008</v>
      </c>
      <c r="K130" s="8">
        <f t="shared" si="19"/>
        <v>12.5</v>
      </c>
      <c r="L130" s="363"/>
      <c r="M130" s="350">
        <v>2008</v>
      </c>
      <c r="N130" s="34">
        <v>0</v>
      </c>
      <c r="O130" s="363"/>
      <c r="P130" s="350">
        <v>2008</v>
      </c>
      <c r="Q130" s="34">
        <v>0</v>
      </c>
      <c r="R130" s="363"/>
      <c r="S130" s="350">
        <v>2008</v>
      </c>
      <c r="T130" s="34">
        <v>0</v>
      </c>
      <c r="U130" s="363"/>
      <c r="V130" s="350">
        <v>2008</v>
      </c>
      <c r="W130" s="33">
        <v>50</v>
      </c>
      <c r="X130" s="363"/>
      <c r="Y130" s="350">
        <v>2008</v>
      </c>
      <c r="Z130" s="419">
        <v>100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18"/>
        <v>69.875</v>
      </c>
      <c r="C131" s="363"/>
      <c r="D131" s="350">
        <v>2009</v>
      </c>
      <c r="E131" s="34">
        <v>100</v>
      </c>
      <c r="F131" s="363"/>
      <c r="G131" s="350">
        <v>2009</v>
      </c>
      <c r="H131" s="49">
        <v>67</v>
      </c>
      <c r="I131" s="363"/>
      <c r="J131" s="350">
        <v>2009</v>
      </c>
      <c r="K131" s="8">
        <f t="shared" si="19"/>
        <v>12.5</v>
      </c>
      <c r="L131" s="363"/>
      <c r="M131" s="350">
        <v>2009</v>
      </c>
      <c r="N131" s="34">
        <v>0</v>
      </c>
      <c r="O131" s="363"/>
      <c r="P131" s="350">
        <v>2009</v>
      </c>
      <c r="Q131" s="34">
        <v>0</v>
      </c>
      <c r="R131" s="363"/>
      <c r="S131" s="350">
        <v>2009</v>
      </c>
      <c r="T131" s="34">
        <v>0</v>
      </c>
      <c r="U131" s="363"/>
      <c r="V131" s="350">
        <v>2009</v>
      </c>
      <c r="W131" s="33">
        <v>50</v>
      </c>
      <c r="X131" s="363"/>
      <c r="Y131" s="350">
        <v>2009</v>
      </c>
      <c r="Z131" s="419">
        <v>100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69.875</v>
      </c>
      <c r="C132" s="363"/>
      <c r="D132" s="350">
        <v>2010</v>
      </c>
      <c r="E132" s="34">
        <v>100</v>
      </c>
      <c r="F132" s="363"/>
      <c r="G132" s="350">
        <v>2010</v>
      </c>
      <c r="H132" s="49">
        <v>67</v>
      </c>
      <c r="I132" s="363"/>
      <c r="J132" s="350">
        <v>2010</v>
      </c>
      <c r="K132" s="8">
        <f t="shared" si="19"/>
        <v>12.5</v>
      </c>
      <c r="L132" s="363"/>
      <c r="M132" s="350">
        <v>2010</v>
      </c>
      <c r="N132" s="34">
        <v>0</v>
      </c>
      <c r="O132" s="363"/>
      <c r="P132" s="350">
        <v>2010</v>
      </c>
      <c r="Q132" s="34">
        <v>0</v>
      </c>
      <c r="R132" s="363"/>
      <c r="S132" s="350">
        <v>2010</v>
      </c>
      <c r="T132" s="34">
        <v>0</v>
      </c>
      <c r="U132" s="363"/>
      <c r="V132" s="350">
        <v>2010</v>
      </c>
      <c r="W132" s="33">
        <v>50</v>
      </c>
      <c r="X132" s="363"/>
      <c r="Y132" s="350">
        <v>2010</v>
      </c>
      <c r="Z132" s="419">
        <v>100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69.875</v>
      </c>
      <c r="C133" s="363"/>
      <c r="D133" s="350">
        <v>2011</v>
      </c>
      <c r="E133" s="34">
        <v>100</v>
      </c>
      <c r="F133" s="363"/>
      <c r="G133" s="350">
        <v>2011</v>
      </c>
      <c r="H133" s="49">
        <v>67</v>
      </c>
      <c r="I133" s="363"/>
      <c r="J133" s="350">
        <v>2011</v>
      </c>
      <c r="K133" s="8">
        <f t="shared" si="19"/>
        <v>12.5</v>
      </c>
      <c r="L133" s="363"/>
      <c r="M133" s="350">
        <v>2011</v>
      </c>
      <c r="N133" s="34">
        <v>0</v>
      </c>
      <c r="O133" s="363"/>
      <c r="P133" s="350">
        <v>2011</v>
      </c>
      <c r="Q133" s="34">
        <v>0</v>
      </c>
      <c r="R133" s="363" t="s">
        <v>5125</v>
      </c>
      <c r="S133" s="350">
        <v>2011</v>
      </c>
      <c r="T133" s="34">
        <v>0</v>
      </c>
      <c r="U133" s="363"/>
      <c r="V133" s="350">
        <v>2011</v>
      </c>
      <c r="W133" s="33">
        <v>50</v>
      </c>
      <c r="X133" s="363"/>
      <c r="Y133" s="350">
        <v>2011</v>
      </c>
      <c r="Z133" s="419">
        <v>100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69.875</v>
      </c>
      <c r="C134" s="363"/>
      <c r="D134" s="350">
        <v>2012</v>
      </c>
      <c r="E134" s="34">
        <v>100</v>
      </c>
      <c r="F134" s="363"/>
      <c r="G134" s="350">
        <v>2012</v>
      </c>
      <c r="H134" s="49">
        <v>67</v>
      </c>
      <c r="I134" s="363"/>
      <c r="J134" s="350">
        <v>2012</v>
      </c>
      <c r="K134" s="8">
        <f t="shared" si="19"/>
        <v>12.5</v>
      </c>
      <c r="L134" s="363"/>
      <c r="M134" s="350">
        <v>2012</v>
      </c>
      <c r="N134" s="34">
        <v>0</v>
      </c>
      <c r="O134" s="363" t="s">
        <v>5124</v>
      </c>
      <c r="P134" s="350">
        <v>2012</v>
      </c>
      <c r="Q134" s="34">
        <v>0</v>
      </c>
      <c r="R134" s="363" t="s">
        <v>5126</v>
      </c>
      <c r="S134" s="350">
        <v>2012</v>
      </c>
      <c r="T134" s="34">
        <v>0</v>
      </c>
      <c r="U134" s="363"/>
      <c r="V134" s="350">
        <v>2012</v>
      </c>
      <c r="W134" s="33">
        <v>50</v>
      </c>
      <c r="X134" s="363"/>
      <c r="Y134" s="350">
        <v>2012</v>
      </c>
      <c r="Z134" s="419">
        <v>100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69.875</v>
      </c>
      <c r="C135" s="363"/>
      <c r="D135" s="350">
        <v>2013</v>
      </c>
      <c r="E135" s="34">
        <v>100</v>
      </c>
      <c r="F135" s="363"/>
      <c r="G135" s="350">
        <v>2013</v>
      </c>
      <c r="H135" s="49">
        <v>67</v>
      </c>
      <c r="I135" s="363"/>
      <c r="J135" s="350">
        <v>2013</v>
      </c>
      <c r="K135" s="8">
        <f t="shared" si="19"/>
        <v>12.5</v>
      </c>
      <c r="L135" s="363"/>
      <c r="M135" s="350">
        <v>2013</v>
      </c>
      <c r="N135" s="34">
        <v>0</v>
      </c>
      <c r="O135" s="363"/>
      <c r="P135" s="350">
        <v>2013</v>
      </c>
      <c r="Q135" s="34">
        <v>0</v>
      </c>
      <c r="R135" s="363" t="s">
        <v>5127</v>
      </c>
      <c r="S135" s="350">
        <v>2013</v>
      </c>
      <c r="T135" s="34">
        <v>0</v>
      </c>
      <c r="U135" s="363" t="s">
        <v>5128</v>
      </c>
      <c r="V135" s="350">
        <v>2013</v>
      </c>
      <c r="W135" s="33">
        <v>50</v>
      </c>
      <c r="X135" s="363"/>
      <c r="Y135" s="350">
        <v>2013</v>
      </c>
      <c r="Z135" s="419">
        <v>100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69.875</v>
      </c>
      <c r="C136" s="80"/>
      <c r="D136" s="43">
        <v>2014</v>
      </c>
      <c r="E136" s="34">
        <v>100</v>
      </c>
      <c r="F136" s="10" t="s">
        <v>4733</v>
      </c>
      <c r="G136" s="43">
        <v>2014</v>
      </c>
      <c r="H136" s="49">
        <v>67</v>
      </c>
      <c r="I136" s="10" t="s">
        <v>4734</v>
      </c>
      <c r="J136" s="43">
        <v>2014</v>
      </c>
      <c r="K136" s="8">
        <f t="shared" ref="K136:K141" si="21">AVERAGE(N136,Q136,T136,W136)</f>
        <v>12.5</v>
      </c>
      <c r="L136" s="19"/>
      <c r="M136" s="43">
        <v>2014</v>
      </c>
      <c r="N136" s="34">
        <v>0</v>
      </c>
      <c r="O136" s="10" t="s">
        <v>4735</v>
      </c>
      <c r="P136" s="43">
        <v>2014</v>
      </c>
      <c r="Q136" s="34">
        <v>0</v>
      </c>
      <c r="R136" s="10" t="s">
        <v>775</v>
      </c>
      <c r="S136" s="43">
        <v>2014</v>
      </c>
      <c r="T136" s="19">
        <v>0</v>
      </c>
      <c r="U136" s="10" t="s">
        <v>4736</v>
      </c>
      <c r="V136" s="43">
        <v>2014</v>
      </c>
      <c r="W136" s="33">
        <v>50</v>
      </c>
      <c r="X136" s="10" t="s">
        <v>4737</v>
      </c>
      <c r="Y136" s="350">
        <v>2014</v>
      </c>
      <c r="Z136" s="19">
        <v>100</v>
      </c>
      <c r="AA136" s="11"/>
    </row>
    <row r="137" spans="1:81" ht="24.75" customHeight="1">
      <c r="A137" s="43">
        <v>2015</v>
      </c>
      <c r="B137" s="2">
        <f t="shared" si="20"/>
        <v>69.875</v>
      </c>
      <c r="C137" s="80"/>
      <c r="D137" s="43">
        <v>2015</v>
      </c>
      <c r="E137" s="19">
        <v>100</v>
      </c>
      <c r="F137" s="10"/>
      <c r="G137" s="43">
        <v>2015</v>
      </c>
      <c r="H137" s="49">
        <v>67</v>
      </c>
      <c r="I137" s="10"/>
      <c r="J137" s="43">
        <v>2015</v>
      </c>
      <c r="K137" s="8">
        <f t="shared" si="21"/>
        <v>12.5</v>
      </c>
      <c r="L137" s="19"/>
      <c r="M137" s="43">
        <v>2015</v>
      </c>
      <c r="N137" s="19">
        <v>0</v>
      </c>
      <c r="O137" s="10"/>
      <c r="P137" s="43">
        <v>2015</v>
      </c>
      <c r="Q137" s="19">
        <v>0</v>
      </c>
      <c r="R137" s="10"/>
      <c r="S137" s="43">
        <v>2015</v>
      </c>
      <c r="T137" s="19">
        <v>0</v>
      </c>
      <c r="U137" s="10"/>
      <c r="V137" s="43">
        <v>2015</v>
      </c>
      <c r="W137" s="78">
        <v>50</v>
      </c>
      <c r="X137" s="10"/>
      <c r="Y137" s="350">
        <v>2015</v>
      </c>
      <c r="Z137" s="19">
        <v>100</v>
      </c>
      <c r="AA137" s="11"/>
    </row>
    <row r="138" spans="1:81" ht="24.75" customHeight="1">
      <c r="A138" s="43">
        <v>2016</v>
      </c>
      <c r="B138" s="2">
        <f t="shared" si="20"/>
        <v>69.875</v>
      </c>
      <c r="C138" s="80"/>
      <c r="D138" s="43">
        <v>2016</v>
      </c>
      <c r="E138" s="19">
        <v>100</v>
      </c>
      <c r="F138" s="10"/>
      <c r="G138" s="43">
        <v>2016</v>
      </c>
      <c r="H138" s="49">
        <v>67</v>
      </c>
      <c r="I138" s="10"/>
      <c r="J138" s="43">
        <v>2016</v>
      </c>
      <c r="K138" s="8">
        <f t="shared" si="21"/>
        <v>12.5</v>
      </c>
      <c r="L138" s="19"/>
      <c r="M138" s="43">
        <v>2016</v>
      </c>
      <c r="N138" s="19">
        <v>0</v>
      </c>
      <c r="O138" s="10"/>
      <c r="P138" s="43">
        <v>2016</v>
      </c>
      <c r="Q138" s="34">
        <v>0</v>
      </c>
      <c r="R138" s="10"/>
      <c r="S138" s="43">
        <v>2016</v>
      </c>
      <c r="T138" s="19">
        <v>0</v>
      </c>
      <c r="U138" s="10"/>
      <c r="V138" s="43">
        <v>2016</v>
      </c>
      <c r="W138" s="78">
        <v>50</v>
      </c>
      <c r="X138" s="10"/>
      <c r="Y138" s="350">
        <v>2016</v>
      </c>
      <c r="Z138" s="19">
        <v>100</v>
      </c>
      <c r="AA138" s="11"/>
    </row>
    <row r="139" spans="1:81" ht="24.75" customHeight="1">
      <c r="A139" s="43">
        <v>2017</v>
      </c>
      <c r="B139" s="2">
        <f t="shared" si="20"/>
        <v>69.875</v>
      </c>
      <c r="C139" s="80"/>
      <c r="D139" s="43">
        <v>2017</v>
      </c>
      <c r="E139" s="19">
        <v>100</v>
      </c>
      <c r="F139" s="10"/>
      <c r="G139" s="43">
        <v>2017</v>
      </c>
      <c r="H139" s="49">
        <v>67</v>
      </c>
      <c r="I139" s="10"/>
      <c r="J139" s="43">
        <v>2017</v>
      </c>
      <c r="K139" s="8">
        <f t="shared" si="21"/>
        <v>12.5</v>
      </c>
      <c r="L139" s="19"/>
      <c r="M139" s="43">
        <v>2017</v>
      </c>
      <c r="N139" s="19">
        <v>0</v>
      </c>
      <c r="O139" s="10"/>
      <c r="P139" s="43">
        <v>2017</v>
      </c>
      <c r="Q139" s="19">
        <v>0</v>
      </c>
      <c r="R139" s="10"/>
      <c r="S139" s="43">
        <v>2017</v>
      </c>
      <c r="T139" s="19">
        <v>0</v>
      </c>
      <c r="U139" s="10"/>
      <c r="V139" s="43">
        <v>2017</v>
      </c>
      <c r="W139" s="78">
        <v>50</v>
      </c>
      <c r="X139" s="10"/>
      <c r="Y139" s="350">
        <v>2017</v>
      </c>
      <c r="Z139" s="19">
        <v>100</v>
      </c>
      <c r="AA139" s="11"/>
    </row>
    <row r="140" spans="1:81" ht="24.75" customHeight="1">
      <c r="A140" s="43">
        <v>2018</v>
      </c>
      <c r="B140" s="2">
        <f t="shared" si="20"/>
        <v>69.875</v>
      </c>
      <c r="C140" s="80"/>
      <c r="D140" s="43">
        <v>2018</v>
      </c>
      <c r="E140" s="19">
        <v>100</v>
      </c>
      <c r="F140" s="10"/>
      <c r="G140" s="43">
        <v>2018</v>
      </c>
      <c r="H140" s="49">
        <v>67</v>
      </c>
      <c r="I140" s="10"/>
      <c r="J140" s="43">
        <v>2018</v>
      </c>
      <c r="K140" s="8">
        <f t="shared" si="21"/>
        <v>12.5</v>
      </c>
      <c r="L140" s="19"/>
      <c r="M140" s="43">
        <v>2018</v>
      </c>
      <c r="N140" s="19">
        <v>0</v>
      </c>
      <c r="O140" s="10"/>
      <c r="P140" s="43">
        <v>2018</v>
      </c>
      <c r="Q140" s="34">
        <v>0</v>
      </c>
      <c r="R140" s="10" t="s">
        <v>774</v>
      </c>
      <c r="S140" s="43">
        <v>2018</v>
      </c>
      <c r="T140" s="19">
        <v>0</v>
      </c>
      <c r="U140" s="10"/>
      <c r="V140" s="43">
        <v>2018</v>
      </c>
      <c r="W140" s="78">
        <v>50</v>
      </c>
      <c r="X140" s="10"/>
      <c r="Y140" s="350">
        <v>2018</v>
      </c>
      <c r="Z140" s="19">
        <v>100</v>
      </c>
      <c r="AA140" s="11"/>
    </row>
    <row r="141" spans="1:81" ht="24.75" customHeight="1">
      <c r="A141" s="43">
        <v>2019</v>
      </c>
      <c r="B141" s="2">
        <f t="shared" si="20"/>
        <v>69.875</v>
      </c>
      <c r="C141" s="80"/>
      <c r="D141" s="43">
        <v>2019</v>
      </c>
      <c r="E141" s="19">
        <v>100</v>
      </c>
      <c r="F141" s="10"/>
      <c r="G141" s="43">
        <v>2019</v>
      </c>
      <c r="H141" s="49">
        <v>67</v>
      </c>
      <c r="I141" s="10"/>
      <c r="J141" s="43">
        <v>2019</v>
      </c>
      <c r="K141" s="8">
        <f t="shared" si="21"/>
        <v>12.5</v>
      </c>
      <c r="L141" s="19"/>
      <c r="M141" s="43">
        <v>2019</v>
      </c>
      <c r="N141" s="19">
        <v>0</v>
      </c>
      <c r="O141" s="10" t="s">
        <v>4738</v>
      </c>
      <c r="P141" s="43">
        <v>2019</v>
      </c>
      <c r="Q141" s="19">
        <v>0</v>
      </c>
      <c r="R141" s="10"/>
      <c r="S141" s="43">
        <v>2019</v>
      </c>
      <c r="T141" s="19">
        <v>0</v>
      </c>
      <c r="U141" s="10"/>
      <c r="V141" s="43">
        <v>2019</v>
      </c>
      <c r="W141" s="78">
        <v>50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711" t="s">
        <v>4376</v>
      </c>
      <c r="O148" s="711"/>
      <c r="P148" s="43" t="s">
        <v>78</v>
      </c>
      <c r="Q148" s="580" t="s">
        <v>4376</v>
      </c>
      <c r="R148" s="580"/>
      <c r="S148" s="43" t="s">
        <v>78</v>
      </c>
      <c r="T148" s="580" t="s">
        <v>4376</v>
      </c>
      <c r="U148" s="580"/>
      <c r="V148" s="43" t="s">
        <v>78</v>
      </c>
      <c r="W148" s="610" t="s">
        <v>4739</v>
      </c>
      <c r="X148" s="611"/>
      <c r="Y148" s="350" t="s">
        <v>78</v>
      </c>
      <c r="Z148" s="580" t="s">
        <v>4378</v>
      </c>
      <c r="AA148" s="580"/>
      <c r="AB148" s="350" t="s">
        <v>78</v>
      </c>
      <c r="AC148" s="580" t="s">
        <v>4740</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f t="shared" ref="B150:B156" si="22">AVERAGE(E150,H150, W150,((Z150+AC150+AF150)/3))</f>
        <v>91.666666666666671</v>
      </c>
      <c r="C150" s="363"/>
      <c r="D150" s="350">
        <v>2007</v>
      </c>
      <c r="E150" s="363">
        <v>100</v>
      </c>
      <c r="F150" s="363"/>
      <c r="G150" s="350">
        <v>2007</v>
      </c>
      <c r="H150" s="8">
        <f t="shared" ref="H150:H156" si="23">AVERAGE(K150,N150,Q150,T150)</f>
        <v>100</v>
      </c>
      <c r="I150" s="363"/>
      <c r="J150" s="350">
        <v>2007</v>
      </c>
      <c r="K150" s="133">
        <v>100</v>
      </c>
      <c r="L150" s="363"/>
      <c r="M150" s="350">
        <v>2007</v>
      </c>
      <c r="N150" s="133">
        <v>100</v>
      </c>
      <c r="O150" s="363" t="s">
        <v>5130</v>
      </c>
      <c r="P150" s="350">
        <v>2007</v>
      </c>
      <c r="Q150" s="133">
        <v>100</v>
      </c>
      <c r="R150" s="363" t="s">
        <v>5132</v>
      </c>
      <c r="S150" s="350">
        <v>2007</v>
      </c>
      <c r="T150" s="133">
        <v>100</v>
      </c>
      <c r="U150" s="363"/>
      <c r="V150" s="350">
        <v>2007</v>
      </c>
      <c r="W150" s="133">
        <v>100</v>
      </c>
      <c r="X150" s="363" t="s">
        <v>5136</v>
      </c>
      <c r="Y150" s="350">
        <v>2007</v>
      </c>
      <c r="Z150" s="133">
        <v>100</v>
      </c>
      <c r="AA150" s="363"/>
      <c r="AB150" s="350">
        <v>2007</v>
      </c>
      <c r="AC150" s="133">
        <v>100</v>
      </c>
      <c r="AD150" s="363"/>
      <c r="AE150" s="350">
        <v>2007</v>
      </c>
      <c r="AF150" s="34">
        <v>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f t="shared" si="22"/>
        <v>91.666666666666671</v>
      </c>
      <c r="C151" s="363"/>
      <c r="D151" s="350">
        <v>2008</v>
      </c>
      <c r="E151" s="363">
        <v>100</v>
      </c>
      <c r="F151" s="363"/>
      <c r="G151" s="350">
        <v>2008</v>
      </c>
      <c r="H151" s="8">
        <f t="shared" si="23"/>
        <v>100</v>
      </c>
      <c r="I151" s="363"/>
      <c r="J151" s="350">
        <v>2008</v>
      </c>
      <c r="K151" s="133">
        <v>100</v>
      </c>
      <c r="L151" s="363"/>
      <c r="M151" s="350">
        <v>2008</v>
      </c>
      <c r="N151" s="133">
        <v>100</v>
      </c>
      <c r="O151" s="363"/>
      <c r="P151" s="350">
        <v>2008</v>
      </c>
      <c r="Q151" s="133">
        <v>100</v>
      </c>
      <c r="R151" s="363"/>
      <c r="S151" s="350">
        <v>2008</v>
      </c>
      <c r="T151" s="133">
        <v>100</v>
      </c>
      <c r="U151" s="363"/>
      <c r="V151" s="350">
        <v>2008</v>
      </c>
      <c r="W151" s="133">
        <v>100</v>
      </c>
      <c r="X151" s="363" t="s">
        <v>5135</v>
      </c>
      <c r="Y151" s="350">
        <v>2008</v>
      </c>
      <c r="Z151" s="133">
        <v>100</v>
      </c>
      <c r="AA151" s="363"/>
      <c r="AB151" s="350">
        <v>2008</v>
      </c>
      <c r="AC151" s="133">
        <v>100</v>
      </c>
      <c r="AD151" s="363"/>
      <c r="AE151" s="350">
        <v>2008</v>
      </c>
      <c r="AF151" s="34">
        <v>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f t="shared" si="22"/>
        <v>79.166666666666671</v>
      </c>
      <c r="C152" s="363"/>
      <c r="D152" s="350">
        <v>2009</v>
      </c>
      <c r="E152" s="363">
        <v>50</v>
      </c>
      <c r="F152" s="363" t="s">
        <v>5129</v>
      </c>
      <c r="G152" s="350">
        <v>2009</v>
      </c>
      <c r="H152" s="8">
        <f t="shared" si="23"/>
        <v>100</v>
      </c>
      <c r="I152" s="363"/>
      <c r="J152" s="350">
        <v>2009</v>
      </c>
      <c r="K152" s="133">
        <v>100</v>
      </c>
      <c r="L152" s="363" t="s">
        <v>771</v>
      </c>
      <c r="M152" s="350">
        <v>2009</v>
      </c>
      <c r="N152" s="133">
        <v>100</v>
      </c>
      <c r="O152" s="363" t="s">
        <v>5131</v>
      </c>
      <c r="P152" s="350">
        <v>2009</v>
      </c>
      <c r="Q152" s="133">
        <v>100</v>
      </c>
      <c r="R152" s="363" t="s">
        <v>5133</v>
      </c>
      <c r="S152" s="350">
        <v>2009</v>
      </c>
      <c r="T152" s="133">
        <v>100</v>
      </c>
      <c r="U152" s="363" t="s">
        <v>5134</v>
      </c>
      <c r="V152" s="350">
        <v>2009</v>
      </c>
      <c r="W152" s="133">
        <v>100</v>
      </c>
      <c r="X152" s="363"/>
      <c r="Y152" s="350">
        <v>2009</v>
      </c>
      <c r="Z152" s="133">
        <v>100</v>
      </c>
      <c r="AA152" s="363"/>
      <c r="AB152" s="350">
        <v>2009</v>
      </c>
      <c r="AC152" s="133">
        <v>100</v>
      </c>
      <c r="AD152" s="363"/>
      <c r="AE152" s="350">
        <v>2009</v>
      </c>
      <c r="AF152" s="34">
        <v>0</v>
      </c>
      <c r="AG152" s="363" t="s">
        <v>5137</v>
      </c>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79.166666666666671</v>
      </c>
      <c r="C153" s="363"/>
      <c r="D153" s="350">
        <v>2010</v>
      </c>
      <c r="E153" s="363">
        <v>50</v>
      </c>
      <c r="F153" s="363"/>
      <c r="G153" s="350">
        <v>2010</v>
      </c>
      <c r="H153" s="8">
        <f t="shared" si="23"/>
        <v>100</v>
      </c>
      <c r="I153" s="363"/>
      <c r="J153" s="350">
        <v>2010</v>
      </c>
      <c r="K153" s="133">
        <v>100</v>
      </c>
      <c r="L153" s="363"/>
      <c r="M153" s="350">
        <v>2010</v>
      </c>
      <c r="N153" s="133">
        <v>100</v>
      </c>
      <c r="O153" s="363"/>
      <c r="P153" s="350">
        <v>2010</v>
      </c>
      <c r="Q153" s="133">
        <v>100</v>
      </c>
      <c r="R153" s="363"/>
      <c r="S153" s="350">
        <v>2010</v>
      </c>
      <c r="T153" s="133">
        <v>100</v>
      </c>
      <c r="U153" s="363"/>
      <c r="V153" s="350">
        <v>2010</v>
      </c>
      <c r="W153" s="133">
        <v>100</v>
      </c>
      <c r="X153" s="363"/>
      <c r="Y153" s="350">
        <v>2010</v>
      </c>
      <c r="Z153" s="133">
        <v>100</v>
      </c>
      <c r="AA153" s="363"/>
      <c r="AB153" s="350">
        <v>2010</v>
      </c>
      <c r="AC153" s="133">
        <v>100</v>
      </c>
      <c r="AD153" s="363"/>
      <c r="AE153" s="350">
        <v>2010</v>
      </c>
      <c r="AF153" s="34">
        <v>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79.166666666666671</v>
      </c>
      <c r="C154" s="363"/>
      <c r="D154" s="350">
        <v>2011</v>
      </c>
      <c r="E154" s="363">
        <v>50</v>
      </c>
      <c r="F154" s="363"/>
      <c r="G154" s="350">
        <v>2011</v>
      </c>
      <c r="H154" s="8">
        <f t="shared" si="23"/>
        <v>100</v>
      </c>
      <c r="I154" s="363"/>
      <c r="J154" s="350">
        <v>2011</v>
      </c>
      <c r="K154" s="133">
        <v>100</v>
      </c>
      <c r="L154" s="363"/>
      <c r="M154" s="350">
        <v>2011</v>
      </c>
      <c r="N154" s="133">
        <v>100</v>
      </c>
      <c r="O154" s="363"/>
      <c r="P154" s="350">
        <v>2011</v>
      </c>
      <c r="Q154" s="133">
        <v>100</v>
      </c>
      <c r="R154" s="363"/>
      <c r="S154" s="350">
        <v>2011</v>
      </c>
      <c r="T154" s="133">
        <v>100</v>
      </c>
      <c r="U154" s="363"/>
      <c r="V154" s="350">
        <v>2011</v>
      </c>
      <c r="W154" s="133">
        <v>100</v>
      </c>
      <c r="X154" s="363"/>
      <c r="Y154" s="350">
        <v>2011</v>
      </c>
      <c r="Z154" s="133">
        <v>100</v>
      </c>
      <c r="AA154" s="363"/>
      <c r="AB154" s="350">
        <v>2011</v>
      </c>
      <c r="AC154" s="133">
        <v>100</v>
      </c>
      <c r="AD154" s="363"/>
      <c r="AE154" s="350">
        <v>2011</v>
      </c>
      <c r="AF154" s="34">
        <v>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79.166666666666671</v>
      </c>
      <c r="C155" s="363"/>
      <c r="D155" s="350">
        <v>2012</v>
      </c>
      <c r="E155" s="363">
        <v>50</v>
      </c>
      <c r="F155" s="363"/>
      <c r="G155" s="350">
        <v>2012</v>
      </c>
      <c r="H155" s="8">
        <f t="shared" si="23"/>
        <v>100</v>
      </c>
      <c r="I155" s="363"/>
      <c r="J155" s="350">
        <v>2012</v>
      </c>
      <c r="K155" s="133">
        <v>100</v>
      </c>
      <c r="L155" s="363"/>
      <c r="M155" s="350">
        <v>2012</v>
      </c>
      <c r="N155" s="133">
        <v>100</v>
      </c>
      <c r="O155" s="363"/>
      <c r="P155" s="350">
        <v>2012</v>
      </c>
      <c r="Q155" s="133">
        <v>100</v>
      </c>
      <c r="R155" s="363"/>
      <c r="S155" s="350">
        <v>2012</v>
      </c>
      <c r="T155" s="133">
        <v>100</v>
      </c>
      <c r="U155" s="363"/>
      <c r="V155" s="350">
        <v>2012</v>
      </c>
      <c r="W155" s="133">
        <v>100</v>
      </c>
      <c r="X155" s="363"/>
      <c r="Y155" s="350">
        <v>2012</v>
      </c>
      <c r="Z155" s="133">
        <v>100</v>
      </c>
      <c r="AA155" s="363"/>
      <c r="AB155" s="350">
        <v>2012</v>
      </c>
      <c r="AC155" s="133">
        <v>100</v>
      </c>
      <c r="AD155" s="363"/>
      <c r="AE155" s="350">
        <v>2012</v>
      </c>
      <c r="AF155" s="34">
        <v>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79.166666666666671</v>
      </c>
      <c r="C156" s="363"/>
      <c r="D156" s="350">
        <v>2013</v>
      </c>
      <c r="E156" s="363">
        <v>50</v>
      </c>
      <c r="F156" s="363"/>
      <c r="G156" s="350">
        <v>2013</v>
      </c>
      <c r="H156" s="8">
        <f t="shared" si="23"/>
        <v>100</v>
      </c>
      <c r="I156" s="363"/>
      <c r="J156" s="350">
        <v>2013</v>
      </c>
      <c r="K156" s="133">
        <v>100</v>
      </c>
      <c r="L156" s="363"/>
      <c r="M156" s="350">
        <v>2013</v>
      </c>
      <c r="N156" s="133">
        <v>100</v>
      </c>
      <c r="O156" s="363"/>
      <c r="P156" s="350">
        <v>2013</v>
      </c>
      <c r="Q156" s="133">
        <v>100</v>
      </c>
      <c r="R156" s="363"/>
      <c r="S156" s="350">
        <v>2013</v>
      </c>
      <c r="T156" s="133">
        <v>100</v>
      </c>
      <c r="U156" s="363"/>
      <c r="V156" s="350">
        <v>2013</v>
      </c>
      <c r="W156" s="133">
        <v>100</v>
      </c>
      <c r="X156" s="363"/>
      <c r="Y156" s="350">
        <v>2013</v>
      </c>
      <c r="Z156" s="133">
        <v>100</v>
      </c>
      <c r="AA156" s="363"/>
      <c r="AB156" s="350">
        <v>2013</v>
      </c>
      <c r="AC156" s="133">
        <v>100</v>
      </c>
      <c r="AD156" s="363"/>
      <c r="AE156" s="350">
        <v>2013</v>
      </c>
      <c r="AF156" s="34">
        <v>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79.166666666666671</v>
      </c>
      <c r="C157" s="80"/>
      <c r="D157" s="43">
        <v>2014</v>
      </c>
      <c r="E157" s="34">
        <v>50</v>
      </c>
      <c r="F157" s="10" t="s">
        <v>772</v>
      </c>
      <c r="G157" s="43">
        <v>2014</v>
      </c>
      <c r="H157" s="8">
        <f t="shared" ref="H157:H162" si="25">AVERAGE(K157,N157,Q157,T157)</f>
        <v>100</v>
      </c>
      <c r="I157" s="19"/>
      <c r="J157" s="43">
        <v>2014</v>
      </c>
      <c r="K157" s="133">
        <v>100</v>
      </c>
      <c r="L157" s="10" t="s">
        <v>771</v>
      </c>
      <c r="M157" s="43">
        <v>2014</v>
      </c>
      <c r="N157" s="34">
        <v>100</v>
      </c>
      <c r="O157" s="10" t="s">
        <v>4741</v>
      </c>
      <c r="P157" s="43">
        <v>2014</v>
      </c>
      <c r="Q157" s="34">
        <v>100</v>
      </c>
      <c r="R157" s="10" t="s">
        <v>4742</v>
      </c>
      <c r="S157" s="43">
        <v>2014</v>
      </c>
      <c r="T157" s="34">
        <v>100</v>
      </c>
      <c r="U157" s="10" t="s">
        <v>4743</v>
      </c>
      <c r="V157" s="43">
        <v>2014</v>
      </c>
      <c r="W157" s="19">
        <v>100</v>
      </c>
      <c r="X157" s="10" t="s">
        <v>4744</v>
      </c>
      <c r="Y157" s="350">
        <v>2014</v>
      </c>
      <c r="Z157" s="19">
        <v>100</v>
      </c>
      <c r="AA157" s="10" t="s">
        <v>3086</v>
      </c>
      <c r="AB157" s="350">
        <v>2014</v>
      </c>
      <c r="AC157" s="19">
        <v>100</v>
      </c>
      <c r="AD157" s="10" t="s">
        <v>4745</v>
      </c>
      <c r="AE157" s="350">
        <v>2014</v>
      </c>
      <c r="AF157" s="34">
        <v>0</v>
      </c>
      <c r="AG157" s="11"/>
    </row>
    <row r="158" spans="1:81" ht="24.75" customHeight="1">
      <c r="A158" s="43">
        <v>2015</v>
      </c>
      <c r="B158" s="2">
        <f t="shared" si="24"/>
        <v>79.166666666666671</v>
      </c>
      <c r="C158" s="80"/>
      <c r="D158" s="43">
        <v>2015</v>
      </c>
      <c r="E158" s="34">
        <v>50</v>
      </c>
      <c r="F158" s="10" t="s">
        <v>4746</v>
      </c>
      <c r="G158" s="43">
        <v>2015</v>
      </c>
      <c r="H158" s="8">
        <f t="shared" si="25"/>
        <v>100</v>
      </c>
      <c r="I158" s="19"/>
      <c r="J158" s="43">
        <v>2015</v>
      </c>
      <c r="K158" s="33">
        <v>100</v>
      </c>
      <c r="L158" s="10"/>
      <c r="M158" s="43">
        <v>2015</v>
      </c>
      <c r="N158" s="34">
        <v>100</v>
      </c>
      <c r="O158" s="10"/>
      <c r="P158" s="43">
        <v>2015</v>
      </c>
      <c r="Q158" s="19">
        <v>100</v>
      </c>
      <c r="R158" s="10"/>
      <c r="S158" s="43">
        <v>2015</v>
      </c>
      <c r="T158" s="19">
        <v>100</v>
      </c>
      <c r="U158" s="10"/>
      <c r="V158" s="43">
        <v>2015</v>
      </c>
      <c r="W158" s="19">
        <v>100</v>
      </c>
      <c r="X158" s="10"/>
      <c r="Y158" s="350">
        <v>2015</v>
      </c>
      <c r="Z158" s="19">
        <v>100</v>
      </c>
      <c r="AA158" s="10"/>
      <c r="AB158" s="350">
        <v>2015</v>
      </c>
      <c r="AC158" s="19">
        <v>100</v>
      </c>
      <c r="AD158" s="10"/>
      <c r="AE158" s="350">
        <v>2015</v>
      </c>
      <c r="AF158" s="34">
        <v>0</v>
      </c>
      <c r="AG158" s="11"/>
    </row>
    <row r="159" spans="1:81" ht="24.75" customHeight="1">
      <c r="A159" s="43">
        <v>2016</v>
      </c>
      <c r="B159" s="2">
        <f t="shared" si="24"/>
        <v>79.166666666666671</v>
      </c>
      <c r="C159" s="80"/>
      <c r="D159" s="43">
        <v>2016</v>
      </c>
      <c r="E159" s="34">
        <v>50</v>
      </c>
      <c r="F159" s="10"/>
      <c r="G159" s="43">
        <v>2016</v>
      </c>
      <c r="H159" s="8">
        <f t="shared" si="25"/>
        <v>100</v>
      </c>
      <c r="I159" s="19"/>
      <c r="J159" s="43">
        <v>2016</v>
      </c>
      <c r="K159" s="33">
        <v>100</v>
      </c>
      <c r="L159" s="10" t="s">
        <v>4747</v>
      </c>
      <c r="M159" s="43">
        <v>2016</v>
      </c>
      <c r="N159" s="34">
        <v>100</v>
      </c>
      <c r="O159" s="10"/>
      <c r="P159" s="43">
        <v>2016</v>
      </c>
      <c r="Q159" s="19">
        <v>100</v>
      </c>
      <c r="R159" s="10" t="s">
        <v>4748</v>
      </c>
      <c r="S159" s="43">
        <v>2016</v>
      </c>
      <c r="T159" s="19">
        <v>100</v>
      </c>
      <c r="U159" s="10" t="s">
        <v>4749</v>
      </c>
      <c r="V159" s="43">
        <v>2016</v>
      </c>
      <c r="W159" s="19">
        <v>100</v>
      </c>
      <c r="X159" s="10" t="s">
        <v>4750</v>
      </c>
      <c r="Y159" s="350">
        <v>2016</v>
      </c>
      <c r="Z159" s="19">
        <v>100</v>
      </c>
      <c r="AA159" s="10"/>
      <c r="AB159" s="350">
        <v>2016</v>
      </c>
      <c r="AC159" s="19">
        <v>100</v>
      </c>
      <c r="AD159" s="10"/>
      <c r="AE159" s="350">
        <v>2016</v>
      </c>
      <c r="AF159" s="34">
        <v>0</v>
      </c>
      <c r="AG159" s="11"/>
    </row>
    <row r="160" spans="1:81" ht="24.75" customHeight="1">
      <c r="A160" s="43">
        <v>2017</v>
      </c>
      <c r="B160" s="2">
        <f t="shared" si="24"/>
        <v>79.166666666666671</v>
      </c>
      <c r="C160" s="80"/>
      <c r="D160" s="43">
        <v>2017</v>
      </c>
      <c r="E160" s="34">
        <v>50</v>
      </c>
      <c r="F160" s="10"/>
      <c r="G160" s="43">
        <v>2017</v>
      </c>
      <c r="H160" s="8">
        <f t="shared" si="25"/>
        <v>100</v>
      </c>
      <c r="I160" s="19"/>
      <c r="J160" s="43">
        <v>2017</v>
      </c>
      <c r="K160" s="33">
        <v>100</v>
      </c>
      <c r="L160" s="10" t="s">
        <v>4751</v>
      </c>
      <c r="M160" s="43">
        <v>2017</v>
      </c>
      <c r="N160" s="34">
        <v>100</v>
      </c>
      <c r="O160" s="10"/>
      <c r="P160" s="43">
        <v>2017</v>
      </c>
      <c r="Q160" s="19">
        <v>100</v>
      </c>
      <c r="R160" s="10"/>
      <c r="S160" s="43">
        <v>2017</v>
      </c>
      <c r="T160" s="19">
        <v>100</v>
      </c>
      <c r="U160" s="10"/>
      <c r="V160" s="43">
        <v>2017</v>
      </c>
      <c r="W160" s="19">
        <v>100</v>
      </c>
      <c r="X160" s="10"/>
      <c r="Y160" s="350">
        <v>2017</v>
      </c>
      <c r="Z160" s="19">
        <v>100</v>
      </c>
      <c r="AA160" s="10"/>
      <c r="AB160" s="350">
        <v>2017</v>
      </c>
      <c r="AC160" s="19">
        <v>100</v>
      </c>
      <c r="AD160" s="10"/>
      <c r="AE160" s="350">
        <v>2017</v>
      </c>
      <c r="AF160" s="34">
        <v>0</v>
      </c>
      <c r="AG160" s="11"/>
    </row>
    <row r="161" spans="1:41" ht="24.75" customHeight="1">
      <c r="A161" s="43">
        <v>2018</v>
      </c>
      <c r="B161" s="2">
        <f t="shared" si="24"/>
        <v>79.166666666666671</v>
      </c>
      <c r="C161" s="80"/>
      <c r="D161" s="43">
        <v>2018</v>
      </c>
      <c r="E161" s="34">
        <v>50</v>
      </c>
      <c r="F161" s="10" t="s">
        <v>4752</v>
      </c>
      <c r="G161" s="43">
        <v>2018</v>
      </c>
      <c r="H161" s="8">
        <f t="shared" si="25"/>
        <v>100</v>
      </c>
      <c r="I161" s="19"/>
      <c r="J161" s="43">
        <v>2018</v>
      </c>
      <c r="K161" s="33">
        <v>100</v>
      </c>
      <c r="L161" s="10"/>
      <c r="M161" s="43">
        <v>2018</v>
      </c>
      <c r="N161" s="34">
        <v>100</v>
      </c>
      <c r="O161" s="10"/>
      <c r="P161" s="43">
        <v>2018</v>
      </c>
      <c r="Q161" s="19">
        <v>100</v>
      </c>
      <c r="R161" s="10"/>
      <c r="S161" s="43">
        <v>2018</v>
      </c>
      <c r="T161" s="19">
        <v>100</v>
      </c>
      <c r="U161" s="10"/>
      <c r="V161" s="43">
        <v>2018</v>
      </c>
      <c r="W161" s="19">
        <v>100</v>
      </c>
      <c r="X161" s="10"/>
      <c r="Y161" s="350">
        <v>2018</v>
      </c>
      <c r="Z161" s="19">
        <v>100</v>
      </c>
      <c r="AA161" s="10"/>
      <c r="AB161" s="350">
        <v>2018</v>
      </c>
      <c r="AC161" s="19">
        <v>100</v>
      </c>
      <c r="AD161" s="10"/>
      <c r="AE161" s="350">
        <v>2018</v>
      </c>
      <c r="AF161" s="34">
        <v>0</v>
      </c>
      <c r="AG161" s="11"/>
    </row>
    <row r="162" spans="1:41" ht="24.75" customHeight="1">
      <c r="A162" s="43">
        <v>2019</v>
      </c>
      <c r="B162" s="2">
        <f t="shared" si="24"/>
        <v>79.166666666666671</v>
      </c>
      <c r="C162" s="80"/>
      <c r="D162" s="43">
        <v>2019</v>
      </c>
      <c r="E162" s="34">
        <v>50</v>
      </c>
      <c r="F162" s="10"/>
      <c r="G162" s="43">
        <v>2019</v>
      </c>
      <c r="H162" s="8">
        <f t="shared" si="25"/>
        <v>100</v>
      </c>
      <c r="I162" s="19"/>
      <c r="J162" s="43">
        <v>2019</v>
      </c>
      <c r="K162" s="33">
        <v>100</v>
      </c>
      <c r="L162" s="10" t="s">
        <v>4753</v>
      </c>
      <c r="M162" s="43">
        <v>2019</v>
      </c>
      <c r="N162" s="34">
        <v>100</v>
      </c>
      <c r="O162" s="10"/>
      <c r="P162" s="43">
        <v>2019</v>
      </c>
      <c r="Q162" s="19">
        <v>100</v>
      </c>
      <c r="R162" s="10"/>
      <c r="S162" s="43">
        <v>2019</v>
      </c>
      <c r="T162" s="19">
        <v>100</v>
      </c>
      <c r="U162" s="10"/>
      <c r="V162" s="43">
        <v>2019</v>
      </c>
      <c r="W162" s="19">
        <v>100</v>
      </c>
      <c r="X162" s="10"/>
      <c r="Y162" s="350">
        <v>2019</v>
      </c>
      <c r="Z162" s="19">
        <v>100</v>
      </c>
      <c r="AA162" s="10"/>
      <c r="AB162" s="350">
        <v>2019</v>
      </c>
      <c r="AC162" s="19">
        <v>100</v>
      </c>
      <c r="AD162" s="10"/>
      <c r="AE162" s="350">
        <v>2019</v>
      </c>
      <c r="AF162" s="34">
        <v>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58.333333333333329</v>
      </c>
      <c r="C171" s="39"/>
      <c r="D171" s="43">
        <v>2014</v>
      </c>
      <c r="E171" s="8">
        <v>100</v>
      </c>
      <c r="F171" s="67" t="s">
        <v>3087</v>
      </c>
      <c r="G171" s="43">
        <v>2014</v>
      </c>
      <c r="H171" s="8">
        <v>100</v>
      </c>
      <c r="I171" s="11" t="s">
        <v>3088</v>
      </c>
      <c r="J171" s="43">
        <v>2014</v>
      </c>
      <c r="K171" s="8">
        <v>100</v>
      </c>
      <c r="L171" s="11" t="s">
        <v>3089</v>
      </c>
      <c r="M171" s="43">
        <v>2014</v>
      </c>
      <c r="N171" s="19">
        <v>100</v>
      </c>
      <c r="O171" s="11">
        <v>0</v>
      </c>
      <c r="P171" s="43">
        <v>2014</v>
      </c>
      <c r="Q171" s="8">
        <v>50</v>
      </c>
      <c r="R171" s="11" t="s">
        <v>3090</v>
      </c>
      <c r="S171" s="43">
        <v>2014</v>
      </c>
      <c r="T171" s="19">
        <v>50</v>
      </c>
      <c r="U171" s="11" t="s">
        <v>3091</v>
      </c>
      <c r="V171" s="43">
        <v>2014</v>
      </c>
      <c r="W171" s="19">
        <v>100</v>
      </c>
      <c r="X171" s="11">
        <v>0</v>
      </c>
      <c r="Y171" s="43">
        <v>2014</v>
      </c>
      <c r="Z171" s="19">
        <v>100</v>
      </c>
      <c r="AA171" s="11" t="s">
        <v>3092</v>
      </c>
      <c r="AB171" s="43">
        <v>2014</v>
      </c>
      <c r="AC171" s="19">
        <v>50</v>
      </c>
      <c r="AD171" s="11" t="s">
        <v>3093</v>
      </c>
      <c r="AE171" s="43">
        <v>2014</v>
      </c>
      <c r="AF171" s="19">
        <v>0</v>
      </c>
      <c r="AG171" s="67" t="s">
        <v>3094</v>
      </c>
      <c r="AH171" s="43">
        <v>2014</v>
      </c>
      <c r="AI171" s="19">
        <v>50</v>
      </c>
      <c r="AJ171" s="11" t="s">
        <v>3095</v>
      </c>
      <c r="AK171" s="43">
        <v>2014</v>
      </c>
      <c r="AL171" s="19">
        <v>0</v>
      </c>
      <c r="AM171" s="11" t="s">
        <v>3096</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64.583333333333329</v>
      </c>
      <c r="C176" s="80"/>
      <c r="D176" s="43">
        <v>2019</v>
      </c>
      <c r="E176" s="19">
        <v>100</v>
      </c>
      <c r="F176" s="11" t="s">
        <v>3097</v>
      </c>
      <c r="G176" s="43">
        <v>2019</v>
      </c>
      <c r="H176" s="8">
        <v>100</v>
      </c>
      <c r="I176" s="67" t="s">
        <v>3088</v>
      </c>
      <c r="J176" s="43">
        <v>2019</v>
      </c>
      <c r="K176" s="19">
        <v>100</v>
      </c>
      <c r="L176" s="11" t="s">
        <v>3098</v>
      </c>
      <c r="M176" s="43">
        <v>2019</v>
      </c>
      <c r="N176" s="19">
        <v>100</v>
      </c>
      <c r="O176" s="11">
        <v>0</v>
      </c>
      <c r="P176" s="43">
        <v>2019</v>
      </c>
      <c r="Q176" s="19">
        <v>50</v>
      </c>
      <c r="R176" s="11" t="s">
        <v>3099</v>
      </c>
      <c r="S176" s="43">
        <v>2019</v>
      </c>
      <c r="T176" s="19">
        <v>50</v>
      </c>
      <c r="U176" s="11" t="s">
        <v>3100</v>
      </c>
      <c r="V176" s="43">
        <v>2019</v>
      </c>
      <c r="W176" s="19">
        <v>100</v>
      </c>
      <c r="X176" s="11" t="s">
        <v>3101</v>
      </c>
      <c r="Y176" s="43">
        <v>2019</v>
      </c>
      <c r="Z176" s="19">
        <v>100</v>
      </c>
      <c r="AA176" s="11" t="s">
        <v>3102</v>
      </c>
      <c r="AB176" s="43">
        <v>2019</v>
      </c>
      <c r="AC176" s="19">
        <v>50</v>
      </c>
      <c r="AD176" s="11" t="s">
        <v>3103</v>
      </c>
      <c r="AE176" s="43">
        <v>2019</v>
      </c>
      <c r="AF176" s="19">
        <v>0</v>
      </c>
      <c r="AG176" s="11" t="s">
        <v>3094</v>
      </c>
      <c r="AH176" s="43">
        <v>2019</v>
      </c>
      <c r="AI176" s="19">
        <v>100</v>
      </c>
      <c r="AJ176" s="11" t="s">
        <v>3104</v>
      </c>
      <c r="AK176" s="43">
        <v>2019</v>
      </c>
      <c r="AL176" s="19">
        <v>0</v>
      </c>
      <c r="AM176" s="11" t="s">
        <v>3096</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Z19:AA19"/>
    <mergeCell ref="AC18:AD18"/>
    <mergeCell ref="N18:O18"/>
    <mergeCell ref="Q18:R18"/>
    <mergeCell ref="T18:U18"/>
    <mergeCell ref="W18:X18"/>
    <mergeCell ref="Z18:AA18"/>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T21:U21"/>
    <mergeCell ref="B21:C21"/>
    <mergeCell ref="T20:U20"/>
    <mergeCell ref="B18:C18"/>
    <mergeCell ref="E18:F18"/>
    <mergeCell ref="H18:I18"/>
    <mergeCell ref="K18:L18"/>
    <mergeCell ref="T19:U19"/>
    <mergeCell ref="W19:X19"/>
    <mergeCell ref="W21:X21"/>
    <mergeCell ref="Z21:AA21"/>
    <mergeCell ref="AC21:AD21"/>
    <mergeCell ref="E19:F19"/>
    <mergeCell ref="H19:I19"/>
    <mergeCell ref="K19:L19"/>
    <mergeCell ref="N19:O19"/>
    <mergeCell ref="Q19:R19"/>
    <mergeCell ref="W22:X22"/>
    <mergeCell ref="Z22:AA22"/>
    <mergeCell ref="AC20:AD20"/>
    <mergeCell ref="E21:F21"/>
    <mergeCell ref="H21:I21"/>
    <mergeCell ref="K21:L21"/>
    <mergeCell ref="N21:O21"/>
    <mergeCell ref="Q21:R21"/>
    <mergeCell ref="W20:X20"/>
    <mergeCell ref="Z20:AA20"/>
    <mergeCell ref="AC19:AD19"/>
    <mergeCell ref="E20:F20"/>
    <mergeCell ref="H20:I20"/>
    <mergeCell ref="K20:L20"/>
    <mergeCell ref="N20:O20"/>
    <mergeCell ref="Q20:R20"/>
    <mergeCell ref="H22:I22"/>
    <mergeCell ref="K22:L22"/>
    <mergeCell ref="AC22:AD22"/>
    <mergeCell ref="N22:O22"/>
    <mergeCell ref="Q22:R22"/>
    <mergeCell ref="T22:U22"/>
    <mergeCell ref="B39:C39"/>
    <mergeCell ref="E39:F39"/>
    <mergeCell ref="H39:I39"/>
    <mergeCell ref="K39:L39"/>
    <mergeCell ref="N39:O39"/>
    <mergeCell ref="Q39:R39"/>
    <mergeCell ref="T39:U39"/>
    <mergeCell ref="W39:X39"/>
    <mergeCell ref="AR41:AS41"/>
    <mergeCell ref="T42:U42"/>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AF39:AG39"/>
    <mergeCell ref="AI39:AJ39"/>
    <mergeCell ref="AL39:AM39"/>
    <mergeCell ref="AO41:AP41"/>
    <mergeCell ref="E41:F41"/>
    <mergeCell ref="H41:I41"/>
    <mergeCell ref="K41:L41"/>
    <mergeCell ref="N41:O41"/>
    <mergeCell ref="AI41:AJ41"/>
    <mergeCell ref="AL42:AM42"/>
    <mergeCell ref="AO42:AP42"/>
    <mergeCell ref="B42:C42"/>
    <mergeCell ref="E42:F42"/>
    <mergeCell ref="H42:I42"/>
    <mergeCell ref="K42:L42"/>
    <mergeCell ref="N42:O42"/>
    <mergeCell ref="AL62:AM62"/>
    <mergeCell ref="T62:U62"/>
    <mergeCell ref="AI61:AJ61"/>
    <mergeCell ref="AL61:AM61"/>
    <mergeCell ref="AU42:AV42"/>
    <mergeCell ref="AX42:AY42"/>
    <mergeCell ref="AF42:AG42"/>
    <mergeCell ref="AI42:AJ42"/>
    <mergeCell ref="W42:X42"/>
    <mergeCell ref="Z42:AA42"/>
    <mergeCell ref="AC42:AD42"/>
    <mergeCell ref="AO43:AP43"/>
    <mergeCell ref="AR43:AS43"/>
    <mergeCell ref="AU43:AV43"/>
    <mergeCell ref="AR42:AS42"/>
    <mergeCell ref="H63:I63"/>
    <mergeCell ref="K63:L63"/>
    <mergeCell ref="N63:O63"/>
    <mergeCell ref="Q63:R63"/>
    <mergeCell ref="W63:X63"/>
    <mergeCell ref="W62:X62"/>
    <mergeCell ref="AF64:AG64"/>
    <mergeCell ref="AL64:AM64"/>
    <mergeCell ref="AX43:AY43"/>
    <mergeCell ref="Q43:R43"/>
    <mergeCell ref="T43:U43"/>
    <mergeCell ref="W43:X43"/>
    <mergeCell ref="Z43:AA43"/>
    <mergeCell ref="AC43:AD43"/>
    <mergeCell ref="AF43:AG43"/>
    <mergeCell ref="AL60:AM60"/>
    <mergeCell ref="AI64:AJ64"/>
    <mergeCell ref="AC63:AD63"/>
    <mergeCell ref="AF63:AG63"/>
    <mergeCell ref="AI63:AJ63"/>
    <mergeCell ref="AL43:AM43"/>
    <mergeCell ref="Z63:AA63"/>
    <mergeCell ref="Z60:AA60"/>
    <mergeCell ref="AC60:AD60"/>
    <mergeCell ref="T64:U64"/>
    <mergeCell ref="W64:X64"/>
    <mergeCell ref="Z64:AA64"/>
    <mergeCell ref="AC64:AD64"/>
    <mergeCell ref="T63:U63"/>
    <mergeCell ref="B63:C63"/>
    <mergeCell ref="E63:F63"/>
    <mergeCell ref="AL63:AM63"/>
    <mergeCell ref="B43:C43"/>
    <mergeCell ref="E43:F43"/>
    <mergeCell ref="H43:I43"/>
    <mergeCell ref="T60:U60"/>
    <mergeCell ref="W60:X60"/>
    <mergeCell ref="H61:I61"/>
    <mergeCell ref="K61:L61"/>
    <mergeCell ref="N61:O61"/>
    <mergeCell ref="Q61:R61"/>
    <mergeCell ref="T61:U61"/>
    <mergeCell ref="W61:X61"/>
    <mergeCell ref="AC62:AD62"/>
    <mergeCell ref="AF62:AG62"/>
    <mergeCell ref="AI62:AJ62"/>
    <mergeCell ref="K43:L43"/>
    <mergeCell ref="N43:O43"/>
    <mergeCell ref="H62:I62"/>
    <mergeCell ref="K62:L62"/>
    <mergeCell ref="N62:O62"/>
    <mergeCell ref="Q62:R62"/>
    <mergeCell ref="AC61:AD61"/>
    <mergeCell ref="B60:C60"/>
    <mergeCell ref="E60:F60"/>
    <mergeCell ref="H60:I60"/>
    <mergeCell ref="K60:L60"/>
    <mergeCell ref="N60:O60"/>
    <mergeCell ref="Q60:R60"/>
    <mergeCell ref="Z62:AA62"/>
    <mergeCell ref="H81:I81"/>
    <mergeCell ref="K81:L81"/>
    <mergeCell ref="N81:O81"/>
    <mergeCell ref="Q81:R81"/>
    <mergeCell ref="Q64:R64"/>
    <mergeCell ref="K82:L82"/>
    <mergeCell ref="N82:O82"/>
    <mergeCell ref="Q82:R82"/>
    <mergeCell ref="H82:I82"/>
    <mergeCell ref="B80:R80"/>
    <mergeCell ref="B81:C81"/>
    <mergeCell ref="B64:C64"/>
    <mergeCell ref="E64:F64"/>
    <mergeCell ref="H64:I64"/>
    <mergeCell ref="K64:L64"/>
    <mergeCell ref="N64:O64"/>
    <mergeCell ref="E82:F82"/>
    <mergeCell ref="B82:C82"/>
    <mergeCell ref="H83:I83"/>
    <mergeCell ref="K83:L83"/>
    <mergeCell ref="N83:O83"/>
    <mergeCell ref="Q83:R83"/>
    <mergeCell ref="B84:C84"/>
    <mergeCell ref="E84:F84"/>
    <mergeCell ref="H84:I84"/>
    <mergeCell ref="K84:L84"/>
    <mergeCell ref="N84:O84"/>
    <mergeCell ref="Q84:R84"/>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H104:I104"/>
    <mergeCell ref="K104:L104"/>
    <mergeCell ref="N104:O104"/>
    <mergeCell ref="Q104:R104"/>
    <mergeCell ref="T104:U104"/>
    <mergeCell ref="W104:X104"/>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24:I124"/>
    <mergeCell ref="K124:L124"/>
    <mergeCell ref="N124:O124"/>
    <mergeCell ref="Q124:R124"/>
    <mergeCell ref="T124:U124"/>
    <mergeCell ref="W124:X124"/>
    <mergeCell ref="Z127:AA127"/>
    <mergeCell ref="Z124:AA124"/>
    <mergeCell ref="B122:AA122"/>
    <mergeCell ref="B123:C123"/>
    <mergeCell ref="E123:F123"/>
    <mergeCell ref="H123:I123"/>
    <mergeCell ref="K123:L123"/>
    <mergeCell ref="N123:O123"/>
    <mergeCell ref="Q123:R123"/>
    <mergeCell ref="T123:U123"/>
    <mergeCell ref="W123:X123"/>
    <mergeCell ref="Z123:AA123"/>
    <mergeCell ref="E127:F127"/>
    <mergeCell ref="H127:I127"/>
    <mergeCell ref="K127:L127"/>
    <mergeCell ref="N127:O127"/>
    <mergeCell ref="Q127:R127"/>
    <mergeCell ref="T144:U144"/>
    <mergeCell ref="W144:X144"/>
    <mergeCell ref="Z144:AA144"/>
    <mergeCell ref="B125:C125"/>
    <mergeCell ref="E125:F125"/>
    <mergeCell ref="H125:I125"/>
    <mergeCell ref="K125:L125"/>
    <mergeCell ref="N125:O125"/>
    <mergeCell ref="Q125:R125"/>
    <mergeCell ref="T125:U125"/>
    <mergeCell ref="W125:X125"/>
    <mergeCell ref="B126:C126"/>
    <mergeCell ref="E126:F126"/>
    <mergeCell ref="H126:I126"/>
    <mergeCell ref="K126:L126"/>
    <mergeCell ref="N126:O126"/>
    <mergeCell ref="Q126:R126"/>
    <mergeCell ref="Z125:AA125"/>
    <mergeCell ref="AC144:AD144"/>
    <mergeCell ref="AF144:AG144"/>
    <mergeCell ref="T126:U126"/>
    <mergeCell ref="W126:X126"/>
    <mergeCell ref="Z126:AA126"/>
    <mergeCell ref="T127:U127"/>
    <mergeCell ref="W127:X127"/>
    <mergeCell ref="Z145:AA145"/>
    <mergeCell ref="AC145:AD145"/>
    <mergeCell ref="AF145:AG145"/>
    <mergeCell ref="B143:AG143"/>
    <mergeCell ref="B144:C144"/>
    <mergeCell ref="E144:F144"/>
    <mergeCell ref="H144:I144"/>
    <mergeCell ref="K144:L144"/>
    <mergeCell ref="N144:O144"/>
    <mergeCell ref="Q144:R144"/>
    <mergeCell ref="H145:I145"/>
    <mergeCell ref="K145:L145"/>
    <mergeCell ref="N145:O145"/>
    <mergeCell ref="Q145:R145"/>
    <mergeCell ref="T145:U145"/>
    <mergeCell ref="W145:X145"/>
    <mergeCell ref="B127:C127"/>
    <mergeCell ref="B148:C148"/>
    <mergeCell ref="E148:F148"/>
    <mergeCell ref="H148:I148"/>
    <mergeCell ref="K148:L148"/>
    <mergeCell ref="N148:O148"/>
    <mergeCell ref="Q148:R148"/>
    <mergeCell ref="T148:U148"/>
    <mergeCell ref="B146:C146"/>
    <mergeCell ref="E146:F146"/>
    <mergeCell ref="H146:I146"/>
    <mergeCell ref="K146:L146"/>
    <mergeCell ref="N146:O146"/>
    <mergeCell ref="Q146:R146"/>
    <mergeCell ref="W146:X146"/>
    <mergeCell ref="Z146:AA146"/>
    <mergeCell ref="AC146:AD146"/>
    <mergeCell ref="AF146:AG146"/>
    <mergeCell ref="B147:C147"/>
    <mergeCell ref="E147:F147"/>
    <mergeCell ref="H147:I147"/>
    <mergeCell ref="K147:L147"/>
    <mergeCell ref="N147:O147"/>
    <mergeCell ref="Q147:R147"/>
    <mergeCell ref="T146:U146"/>
    <mergeCell ref="W148:X148"/>
    <mergeCell ref="Z148:AA148"/>
    <mergeCell ref="AC148:AD148"/>
    <mergeCell ref="AF148:AG148"/>
    <mergeCell ref="T147:U147"/>
    <mergeCell ref="W147:X147"/>
    <mergeCell ref="Z147:AA147"/>
    <mergeCell ref="AC147:AD147"/>
    <mergeCell ref="AF147:AG147"/>
    <mergeCell ref="AR40:AS40"/>
    <mergeCell ref="AU40:AV40"/>
    <mergeCell ref="AX40:AY40"/>
    <mergeCell ref="B61:C61"/>
    <mergeCell ref="E61:F61"/>
    <mergeCell ref="Z61:AA61"/>
    <mergeCell ref="AF61:AG61"/>
    <mergeCell ref="A1:D1"/>
    <mergeCell ref="B17:AD17"/>
    <mergeCell ref="B38:AY38"/>
    <mergeCell ref="B59:AM59"/>
    <mergeCell ref="AI43:AJ43"/>
    <mergeCell ref="AF60:AG60"/>
    <mergeCell ref="AI60:AJ60"/>
    <mergeCell ref="Q42:R42"/>
    <mergeCell ref="AU41:AV41"/>
    <mergeCell ref="AX41:AY41"/>
    <mergeCell ref="Q41:R41"/>
    <mergeCell ref="T41:U41"/>
    <mergeCell ref="W41:X41"/>
    <mergeCell ref="Z41:AA41"/>
    <mergeCell ref="AC41:AD41"/>
    <mergeCell ref="AF41:AG41"/>
    <mergeCell ref="AL41:AM41"/>
    <mergeCell ref="B103:C103"/>
    <mergeCell ref="E103:F103"/>
    <mergeCell ref="B124:C124"/>
    <mergeCell ref="E124:F124"/>
    <mergeCell ref="B145:C145"/>
    <mergeCell ref="E145:F145"/>
    <mergeCell ref="B40:C40"/>
    <mergeCell ref="E40:F40"/>
    <mergeCell ref="B19:C19"/>
    <mergeCell ref="B105:C105"/>
    <mergeCell ref="E105:F105"/>
    <mergeCell ref="B85:C85"/>
    <mergeCell ref="E85:F85"/>
    <mergeCell ref="B83:C83"/>
    <mergeCell ref="E83:F83"/>
    <mergeCell ref="E81:F81"/>
    <mergeCell ref="B104:C104"/>
    <mergeCell ref="E104:F104"/>
    <mergeCell ref="B62:C62"/>
    <mergeCell ref="E62:F62"/>
    <mergeCell ref="B22:C22"/>
    <mergeCell ref="E22:F22"/>
    <mergeCell ref="B20:C20"/>
    <mergeCell ref="B41:C41"/>
  </mergeCells>
  <pageMargins left="0.70866141732283472" right="0.70866141732283472" top="0.74803149606299213" bottom="0.74803149606299213" header="0.31496062992125984" footer="0.31496062992125984"/>
  <pageSetup paperSize="9" scale="5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5"/>
  <dimension ref="A1:CC176"/>
  <sheetViews>
    <sheetView topLeftCell="P144" zoomScale="110" zoomScaleNormal="110" workbookViewId="0">
      <selection activeCell="AA173" sqref="AA173"/>
    </sheetView>
  </sheetViews>
  <sheetFormatPr defaultColWidth="8.855468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855468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40.965277777777779</v>
      </c>
    </row>
    <row r="4" spans="1:4" ht="24.75" customHeight="1">
      <c r="A4" s="347">
        <v>2008</v>
      </c>
      <c r="B4" s="229"/>
      <c r="C4" s="229"/>
      <c r="D4" s="229">
        <f t="shared" si="0"/>
        <v>40.965277777777779</v>
      </c>
    </row>
    <row r="5" spans="1:4" ht="24.75" customHeight="1">
      <c r="A5" s="347">
        <v>2009</v>
      </c>
      <c r="B5" s="229"/>
      <c r="C5" s="229"/>
      <c r="D5" s="229">
        <f t="shared" si="0"/>
        <v>41.891203703703702</v>
      </c>
    </row>
    <row r="6" spans="1:4" ht="24.75" customHeight="1">
      <c r="A6" s="347">
        <v>2010</v>
      </c>
      <c r="B6" s="229"/>
      <c r="C6" s="229">
        <f t="shared" ref="C6:C9" si="1">AVERAGE(B27,B48,B69,B90,B111,B132,B153)</f>
        <v>48.341269841269856</v>
      </c>
      <c r="D6" s="229">
        <f t="shared" si="0"/>
        <v>50.453703703703702</v>
      </c>
    </row>
    <row r="7" spans="1:4" ht="24.75" customHeight="1">
      <c r="A7" s="347">
        <v>2011</v>
      </c>
      <c r="B7" s="229"/>
      <c r="C7" s="229">
        <f t="shared" si="1"/>
        <v>48.341269841269856</v>
      </c>
      <c r="D7" s="229">
        <f t="shared" si="0"/>
        <v>50.453703703703702</v>
      </c>
    </row>
    <row r="8" spans="1:4" ht="24.75" customHeight="1">
      <c r="A8" s="347">
        <v>2012</v>
      </c>
      <c r="B8" s="229"/>
      <c r="C8" s="229">
        <f t="shared" si="1"/>
        <v>48.341269841269856</v>
      </c>
      <c r="D8" s="229">
        <f t="shared" si="0"/>
        <v>50.453703703703702</v>
      </c>
    </row>
    <row r="9" spans="1:4" ht="24.75" customHeight="1">
      <c r="A9" s="347">
        <v>2013</v>
      </c>
      <c r="B9" s="229"/>
      <c r="C9" s="229">
        <f t="shared" si="1"/>
        <v>43.234126984126988</v>
      </c>
      <c r="D9" s="229">
        <f t="shared" si="0"/>
        <v>44.495370370370374</v>
      </c>
    </row>
    <row r="10" spans="1:4" ht="24.75" customHeight="1">
      <c r="A10" s="38">
        <v>2014</v>
      </c>
      <c r="B10" s="229">
        <f>AVERAGE(B31,B52,B73,B94,B115,B136,B157,B171)</f>
        <v>43.303819444444443</v>
      </c>
      <c r="C10" s="229">
        <f t="shared" ref="C10:C15" si="2">AVERAGE(B31,B52,B73,B94,B115,B136,B157)</f>
        <v>45.61507936507936</v>
      </c>
      <c r="D10" s="229">
        <f t="shared" ref="D10:D15" si="3">AVERAGE(B31,B52,B94,B115,B136,B157)</f>
        <v>47.273148148148152</v>
      </c>
    </row>
    <row r="11" spans="1:4" ht="24.75" customHeight="1">
      <c r="A11" s="38">
        <v>2015</v>
      </c>
      <c r="B11" s="229"/>
      <c r="C11" s="229">
        <f t="shared" si="2"/>
        <v>46.793650793650798</v>
      </c>
      <c r="D11" s="229">
        <f t="shared" si="3"/>
        <v>48.648148148148152</v>
      </c>
    </row>
    <row r="12" spans="1:4" ht="24.75" customHeight="1">
      <c r="A12" s="38">
        <v>2016</v>
      </c>
      <c r="B12" s="229"/>
      <c r="C12" s="229">
        <f t="shared" si="2"/>
        <v>46.793650793650798</v>
      </c>
      <c r="D12" s="229">
        <f t="shared" si="3"/>
        <v>48.648148148148152</v>
      </c>
    </row>
    <row r="13" spans="1:4" ht="24.75" customHeight="1">
      <c r="A13" s="38">
        <v>2017</v>
      </c>
      <c r="B13" s="229"/>
      <c r="C13" s="229">
        <f t="shared" si="2"/>
        <v>46.793650793650798</v>
      </c>
      <c r="D13" s="229">
        <f t="shared" si="3"/>
        <v>48.648148148148152</v>
      </c>
    </row>
    <row r="14" spans="1:4" ht="24.75" customHeight="1">
      <c r="A14" s="38">
        <v>2018</v>
      </c>
      <c r="B14" s="229"/>
      <c r="C14" s="229">
        <f t="shared" si="2"/>
        <v>45.007936507936506</v>
      </c>
      <c r="D14" s="229">
        <f t="shared" si="3"/>
        <v>46.564814814814817</v>
      </c>
    </row>
    <row r="15" spans="1:4" ht="24.75" customHeight="1">
      <c r="A15" s="38">
        <v>2019</v>
      </c>
      <c r="B15" s="229">
        <f>AVERAGE(B36,B57,B78,B99,B120,B141,B162,B176)</f>
        <v>46.076388888888893</v>
      </c>
      <c r="C15" s="229">
        <f t="shared" si="2"/>
        <v>45.801587301587304</v>
      </c>
      <c r="D15" s="229">
        <f t="shared" si="3"/>
        <v>47.49074074074074</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38.888888888888886</v>
      </c>
      <c r="C24" s="363"/>
      <c r="D24" s="350">
        <v>2007</v>
      </c>
      <c r="E24" s="363">
        <v>50</v>
      </c>
      <c r="F24" s="363" t="s">
        <v>5028</v>
      </c>
      <c r="G24" s="350">
        <v>2007</v>
      </c>
      <c r="H24" s="419">
        <v>0</v>
      </c>
      <c r="I24" s="363"/>
      <c r="J24" s="350">
        <v>2007</v>
      </c>
      <c r="K24" s="419">
        <v>0</v>
      </c>
      <c r="L24" s="363"/>
      <c r="M24" s="350">
        <v>2007</v>
      </c>
      <c r="N24" s="419">
        <v>100</v>
      </c>
      <c r="O24" s="363"/>
      <c r="P24" s="350">
        <v>2007</v>
      </c>
      <c r="Q24" s="419">
        <v>100</v>
      </c>
      <c r="R24" s="363"/>
      <c r="S24" s="350">
        <v>2007</v>
      </c>
      <c r="T24" s="34">
        <v>0</v>
      </c>
      <c r="U24" s="363"/>
      <c r="V24" s="350">
        <v>2007</v>
      </c>
      <c r="W24" s="34">
        <v>0</v>
      </c>
      <c r="X24" s="363"/>
      <c r="Y24" s="350">
        <v>2007</v>
      </c>
      <c r="Z24" s="34">
        <v>0</v>
      </c>
      <c r="AA24" s="363"/>
      <c r="AB24" s="350">
        <v>2007</v>
      </c>
      <c r="AC24" s="419">
        <v>100</v>
      </c>
      <c r="AD24" s="363" t="s">
        <v>5031</v>
      </c>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38.888888888888886</v>
      </c>
      <c r="C25" s="363"/>
      <c r="D25" s="350">
        <v>2008</v>
      </c>
      <c r="E25" s="363">
        <v>50</v>
      </c>
      <c r="F25" s="363"/>
      <c r="G25" s="350">
        <v>2008</v>
      </c>
      <c r="H25" s="419">
        <v>0</v>
      </c>
      <c r="I25" s="363"/>
      <c r="J25" s="350">
        <v>2008</v>
      </c>
      <c r="K25" s="419">
        <v>0</v>
      </c>
      <c r="L25" s="363"/>
      <c r="M25" s="350">
        <v>2008</v>
      </c>
      <c r="N25" s="419">
        <v>100</v>
      </c>
      <c r="O25" s="363"/>
      <c r="P25" s="350">
        <v>2008</v>
      </c>
      <c r="Q25" s="419">
        <v>100</v>
      </c>
      <c r="R25" s="363"/>
      <c r="S25" s="350">
        <v>2008</v>
      </c>
      <c r="T25" s="34">
        <v>0</v>
      </c>
      <c r="U25" s="363"/>
      <c r="V25" s="350">
        <v>2008</v>
      </c>
      <c r="W25" s="34">
        <v>0</v>
      </c>
      <c r="X25" s="363"/>
      <c r="Y25" s="350">
        <v>2008</v>
      </c>
      <c r="Z25" s="34">
        <v>0</v>
      </c>
      <c r="AA25" s="363"/>
      <c r="AB25" s="350">
        <v>2008</v>
      </c>
      <c r="AC25" s="419">
        <v>100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44.444444444444443</v>
      </c>
      <c r="C26" s="363"/>
      <c r="D26" s="350">
        <v>2009</v>
      </c>
      <c r="E26" s="363">
        <v>100</v>
      </c>
      <c r="F26" s="363" t="s">
        <v>5029</v>
      </c>
      <c r="G26" s="350">
        <v>2009</v>
      </c>
      <c r="H26" s="419">
        <v>0</v>
      </c>
      <c r="I26" s="363"/>
      <c r="J26" s="350">
        <v>2009</v>
      </c>
      <c r="K26" s="419">
        <v>0</v>
      </c>
      <c r="L26" s="363"/>
      <c r="M26" s="350">
        <v>2009</v>
      </c>
      <c r="N26" s="419">
        <v>100</v>
      </c>
      <c r="O26" s="363"/>
      <c r="P26" s="350">
        <v>2009</v>
      </c>
      <c r="Q26" s="419">
        <v>100</v>
      </c>
      <c r="R26" s="363"/>
      <c r="S26" s="350">
        <v>2009</v>
      </c>
      <c r="T26" s="34">
        <v>0</v>
      </c>
      <c r="U26" s="363"/>
      <c r="V26" s="350">
        <v>2009</v>
      </c>
      <c r="W26" s="34">
        <v>0</v>
      </c>
      <c r="X26" s="363"/>
      <c r="Y26" s="350">
        <v>2009</v>
      </c>
      <c r="Z26" s="34">
        <v>0</v>
      </c>
      <c r="AA26" s="363"/>
      <c r="AB26" s="350">
        <v>2009</v>
      </c>
      <c r="AC26" s="419">
        <v>100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44.444444444444443</v>
      </c>
      <c r="C27" s="363"/>
      <c r="D27" s="350">
        <v>2010</v>
      </c>
      <c r="E27" s="363">
        <v>100</v>
      </c>
      <c r="F27" s="363"/>
      <c r="G27" s="350">
        <v>2010</v>
      </c>
      <c r="H27" s="419">
        <v>0</v>
      </c>
      <c r="I27" s="363"/>
      <c r="J27" s="350">
        <v>2010</v>
      </c>
      <c r="K27" s="419">
        <v>0</v>
      </c>
      <c r="L27" s="363"/>
      <c r="M27" s="350">
        <v>2010</v>
      </c>
      <c r="N27" s="419">
        <v>100</v>
      </c>
      <c r="O27" s="363"/>
      <c r="P27" s="350">
        <v>2010</v>
      </c>
      <c r="Q27" s="419">
        <v>100</v>
      </c>
      <c r="R27" s="363"/>
      <c r="S27" s="350">
        <v>2010</v>
      </c>
      <c r="T27" s="34">
        <v>0</v>
      </c>
      <c r="U27" s="363"/>
      <c r="V27" s="350">
        <v>2010</v>
      </c>
      <c r="W27" s="34">
        <v>0</v>
      </c>
      <c r="X27" s="363"/>
      <c r="Y27" s="350">
        <v>2010</v>
      </c>
      <c r="Z27" s="34">
        <v>0</v>
      </c>
      <c r="AA27" s="363"/>
      <c r="AB27" s="350">
        <v>2010</v>
      </c>
      <c r="AC27" s="419">
        <v>100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44.444444444444443</v>
      </c>
      <c r="C28" s="363"/>
      <c r="D28" s="350">
        <v>2011</v>
      </c>
      <c r="E28" s="363">
        <v>100</v>
      </c>
      <c r="F28" s="363"/>
      <c r="G28" s="350">
        <v>2011</v>
      </c>
      <c r="H28" s="419">
        <v>0</v>
      </c>
      <c r="I28" s="363"/>
      <c r="J28" s="350">
        <v>2011</v>
      </c>
      <c r="K28" s="419">
        <v>0</v>
      </c>
      <c r="L28" s="363"/>
      <c r="M28" s="350">
        <v>2011</v>
      </c>
      <c r="N28" s="419">
        <v>100</v>
      </c>
      <c r="O28" s="363"/>
      <c r="P28" s="350">
        <v>2011</v>
      </c>
      <c r="Q28" s="419">
        <v>100</v>
      </c>
      <c r="R28" s="363"/>
      <c r="S28" s="350">
        <v>2011</v>
      </c>
      <c r="T28" s="34">
        <v>0</v>
      </c>
      <c r="U28" s="363"/>
      <c r="V28" s="350">
        <v>2011</v>
      </c>
      <c r="W28" s="34">
        <v>0</v>
      </c>
      <c r="X28" s="363"/>
      <c r="Y28" s="350">
        <v>2011</v>
      </c>
      <c r="Z28" s="34">
        <v>0</v>
      </c>
      <c r="AA28" s="363"/>
      <c r="AB28" s="350">
        <v>2011</v>
      </c>
      <c r="AC28" s="419">
        <v>100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44.444444444444443</v>
      </c>
      <c r="C29" s="363"/>
      <c r="D29" s="350">
        <v>2012</v>
      </c>
      <c r="E29" s="363">
        <v>100</v>
      </c>
      <c r="F29" s="363"/>
      <c r="G29" s="350">
        <v>2012</v>
      </c>
      <c r="H29" s="419">
        <v>0</v>
      </c>
      <c r="I29" s="363"/>
      <c r="J29" s="350">
        <v>2012</v>
      </c>
      <c r="K29" s="419">
        <v>0</v>
      </c>
      <c r="L29" s="363"/>
      <c r="M29" s="350">
        <v>2012</v>
      </c>
      <c r="N29" s="419">
        <v>100</v>
      </c>
      <c r="O29" s="363"/>
      <c r="P29" s="350">
        <v>2012</v>
      </c>
      <c r="Q29" s="419">
        <v>100</v>
      </c>
      <c r="R29" s="363"/>
      <c r="S29" s="350">
        <v>2012</v>
      </c>
      <c r="T29" s="34">
        <v>0</v>
      </c>
      <c r="U29" s="363"/>
      <c r="V29" s="350">
        <v>2012</v>
      </c>
      <c r="W29" s="34">
        <v>0</v>
      </c>
      <c r="X29" s="363"/>
      <c r="Y29" s="350">
        <v>2012</v>
      </c>
      <c r="Z29" s="34">
        <v>0</v>
      </c>
      <c r="AA29" s="363"/>
      <c r="AB29" s="350">
        <v>2012</v>
      </c>
      <c r="AC29" s="419">
        <v>100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44.444444444444443</v>
      </c>
      <c r="C30" s="363"/>
      <c r="D30" s="350">
        <v>2013</v>
      </c>
      <c r="E30" s="363">
        <v>100</v>
      </c>
      <c r="F30" s="363"/>
      <c r="G30" s="350">
        <v>2013</v>
      </c>
      <c r="H30" s="419">
        <v>0</v>
      </c>
      <c r="I30" s="363"/>
      <c r="J30" s="350">
        <v>2013</v>
      </c>
      <c r="K30" s="419">
        <v>0</v>
      </c>
      <c r="L30" s="363" t="s">
        <v>5030</v>
      </c>
      <c r="M30" s="350">
        <v>2013</v>
      </c>
      <c r="N30" s="419">
        <v>100</v>
      </c>
      <c r="O30" s="363"/>
      <c r="P30" s="350">
        <v>2013</v>
      </c>
      <c r="Q30" s="419">
        <v>100</v>
      </c>
      <c r="R30" s="363"/>
      <c r="S30" s="350">
        <v>2013</v>
      </c>
      <c r="T30" s="34">
        <v>0</v>
      </c>
      <c r="U30" s="363"/>
      <c r="V30" s="350">
        <v>2013</v>
      </c>
      <c r="W30" s="34">
        <v>0</v>
      </c>
      <c r="X30" s="363"/>
      <c r="Y30" s="350">
        <v>2013</v>
      </c>
      <c r="Z30" s="34">
        <v>0</v>
      </c>
      <c r="AA30" s="363"/>
      <c r="AB30" s="350">
        <v>2013</v>
      </c>
      <c r="AC30" s="419">
        <v>100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55.555555555555557</v>
      </c>
      <c r="C31" s="39"/>
      <c r="D31" s="43">
        <v>2014</v>
      </c>
      <c r="E31" s="19">
        <v>100</v>
      </c>
      <c r="F31" s="10" t="s">
        <v>3105</v>
      </c>
      <c r="G31" s="43">
        <v>2014</v>
      </c>
      <c r="H31" s="19">
        <v>0</v>
      </c>
      <c r="I31" s="10"/>
      <c r="J31" s="43">
        <v>2014</v>
      </c>
      <c r="K31" s="19">
        <v>100</v>
      </c>
      <c r="L31" s="10" t="s">
        <v>3106</v>
      </c>
      <c r="M31" s="43">
        <v>2014</v>
      </c>
      <c r="N31" s="19">
        <v>100</v>
      </c>
      <c r="O31" s="10"/>
      <c r="P31" s="43">
        <v>2014</v>
      </c>
      <c r="Q31" s="19">
        <v>100</v>
      </c>
      <c r="R31" s="71" t="s">
        <v>4661</v>
      </c>
      <c r="S31" s="43">
        <v>2014</v>
      </c>
      <c r="T31" s="34">
        <v>0</v>
      </c>
      <c r="U31" s="10" t="s">
        <v>3107</v>
      </c>
      <c r="V31" s="43">
        <v>2014</v>
      </c>
      <c r="W31" s="19">
        <v>0</v>
      </c>
      <c r="X31" s="10" t="s">
        <v>3108</v>
      </c>
      <c r="Y31" s="350">
        <v>2014</v>
      </c>
      <c r="Z31" s="19">
        <v>0</v>
      </c>
      <c r="AA31" s="10" t="s">
        <v>3109</v>
      </c>
      <c r="AB31" s="350">
        <v>2014</v>
      </c>
      <c r="AC31" s="19">
        <v>100</v>
      </c>
      <c r="AD31" s="11" t="s">
        <v>3110</v>
      </c>
    </row>
    <row r="32" spans="1:81" ht="24.75" customHeight="1">
      <c r="A32" s="43">
        <v>2015</v>
      </c>
      <c r="B32" s="230">
        <f t="shared" si="5"/>
        <v>55.555555555555557</v>
      </c>
      <c r="C32" s="39"/>
      <c r="D32" s="43">
        <v>2015</v>
      </c>
      <c r="E32" s="19">
        <v>100</v>
      </c>
      <c r="F32" s="10"/>
      <c r="G32" s="43">
        <v>2015</v>
      </c>
      <c r="H32" s="19">
        <v>0</v>
      </c>
      <c r="I32" s="10"/>
      <c r="J32" s="43">
        <v>2015</v>
      </c>
      <c r="K32" s="19">
        <v>100</v>
      </c>
      <c r="L32" s="10"/>
      <c r="M32" s="43">
        <v>2015</v>
      </c>
      <c r="N32" s="19">
        <v>100</v>
      </c>
      <c r="O32" s="10"/>
      <c r="P32" s="43">
        <v>2015</v>
      </c>
      <c r="Q32" s="19">
        <v>100</v>
      </c>
      <c r="R32" s="10"/>
      <c r="S32" s="43">
        <v>2015</v>
      </c>
      <c r="T32" s="34">
        <v>0</v>
      </c>
      <c r="U32" s="10"/>
      <c r="V32" s="43">
        <v>2015</v>
      </c>
      <c r="W32" s="19">
        <v>0</v>
      </c>
      <c r="X32" s="10"/>
      <c r="Y32" s="350">
        <v>2015</v>
      </c>
      <c r="Z32" s="19">
        <v>0</v>
      </c>
      <c r="AA32" s="10"/>
      <c r="AB32" s="350">
        <v>2015</v>
      </c>
      <c r="AC32" s="19">
        <v>100</v>
      </c>
      <c r="AD32" s="11"/>
    </row>
    <row r="33" spans="1:81" ht="24.75" customHeight="1">
      <c r="A33" s="43">
        <v>2016</v>
      </c>
      <c r="B33" s="230">
        <f t="shared" si="5"/>
        <v>55.555555555555557</v>
      </c>
      <c r="C33" s="39"/>
      <c r="D33" s="43">
        <v>2016</v>
      </c>
      <c r="E33" s="19">
        <v>100</v>
      </c>
      <c r="F33" s="10"/>
      <c r="G33" s="43">
        <v>2016</v>
      </c>
      <c r="H33" s="19">
        <v>0</v>
      </c>
      <c r="I33" s="10"/>
      <c r="J33" s="43">
        <v>2016</v>
      </c>
      <c r="K33" s="19">
        <v>100</v>
      </c>
      <c r="L33" s="10"/>
      <c r="M33" s="43">
        <v>2016</v>
      </c>
      <c r="N33" s="19">
        <v>100</v>
      </c>
      <c r="O33" s="10"/>
      <c r="P33" s="43">
        <v>2016</v>
      </c>
      <c r="Q33" s="19">
        <v>100</v>
      </c>
      <c r="R33" s="10"/>
      <c r="S33" s="43">
        <v>2016</v>
      </c>
      <c r="T33" s="34">
        <v>0</v>
      </c>
      <c r="U33" s="10"/>
      <c r="V33" s="43">
        <v>2016</v>
      </c>
      <c r="W33" s="19">
        <v>0</v>
      </c>
      <c r="X33" s="10"/>
      <c r="Y33" s="350">
        <v>2016</v>
      </c>
      <c r="Z33" s="19">
        <v>0</v>
      </c>
      <c r="AA33" s="10"/>
      <c r="AB33" s="350">
        <v>2016</v>
      </c>
      <c r="AC33" s="19">
        <v>100</v>
      </c>
      <c r="AD33" s="11"/>
    </row>
    <row r="34" spans="1:81" ht="24.75" customHeight="1">
      <c r="A34" s="43">
        <v>2017</v>
      </c>
      <c r="B34" s="230">
        <f t="shared" si="5"/>
        <v>55.555555555555557</v>
      </c>
      <c r="C34" s="39"/>
      <c r="D34" s="43">
        <v>2017</v>
      </c>
      <c r="E34" s="19">
        <v>100</v>
      </c>
      <c r="F34" s="10"/>
      <c r="G34" s="43">
        <v>2017</v>
      </c>
      <c r="H34" s="19">
        <v>0</v>
      </c>
      <c r="I34" s="10"/>
      <c r="J34" s="43">
        <v>2017</v>
      </c>
      <c r="K34" s="19">
        <v>100</v>
      </c>
      <c r="L34" s="10"/>
      <c r="M34" s="43">
        <v>2017</v>
      </c>
      <c r="N34" s="19">
        <v>100</v>
      </c>
      <c r="O34" s="10"/>
      <c r="P34" s="43">
        <v>2017</v>
      </c>
      <c r="Q34" s="19">
        <v>100</v>
      </c>
      <c r="R34" s="10"/>
      <c r="S34" s="43">
        <v>2017</v>
      </c>
      <c r="T34" s="34">
        <v>0</v>
      </c>
      <c r="U34" s="10"/>
      <c r="V34" s="43">
        <v>2017</v>
      </c>
      <c r="W34" s="19">
        <v>0</v>
      </c>
      <c r="X34" s="10"/>
      <c r="Y34" s="350">
        <v>2017</v>
      </c>
      <c r="Z34" s="19">
        <v>0</v>
      </c>
      <c r="AA34" s="10"/>
      <c r="AB34" s="350">
        <v>2017</v>
      </c>
      <c r="AC34" s="19">
        <v>100</v>
      </c>
      <c r="AD34" s="11"/>
    </row>
    <row r="35" spans="1:81" ht="24.75" customHeight="1">
      <c r="A35" s="43">
        <v>2018</v>
      </c>
      <c r="B35" s="230">
        <f t="shared" si="5"/>
        <v>55.555555555555557</v>
      </c>
      <c r="C35" s="39"/>
      <c r="D35" s="43">
        <v>2018</v>
      </c>
      <c r="E35" s="19">
        <v>100</v>
      </c>
      <c r="F35" s="10"/>
      <c r="G35" s="43">
        <v>2018</v>
      </c>
      <c r="H35" s="19">
        <v>0</v>
      </c>
      <c r="I35" s="10"/>
      <c r="J35" s="43">
        <v>2018</v>
      </c>
      <c r="K35" s="19">
        <v>100</v>
      </c>
      <c r="L35" s="10"/>
      <c r="M35" s="43">
        <v>2018</v>
      </c>
      <c r="N35" s="19">
        <v>100</v>
      </c>
      <c r="O35" s="10"/>
      <c r="P35" s="43">
        <v>2018</v>
      </c>
      <c r="Q35" s="19">
        <v>100</v>
      </c>
      <c r="R35" s="10"/>
      <c r="S35" s="43">
        <v>2018</v>
      </c>
      <c r="T35" s="34">
        <v>0</v>
      </c>
      <c r="U35" s="10"/>
      <c r="V35" s="43">
        <v>2018</v>
      </c>
      <c r="W35" s="19">
        <v>0</v>
      </c>
      <c r="X35" s="10"/>
      <c r="Y35" s="350">
        <v>2018</v>
      </c>
      <c r="Z35" s="19">
        <v>0</v>
      </c>
      <c r="AA35" s="10"/>
      <c r="AB35" s="350">
        <v>2018</v>
      </c>
      <c r="AC35" s="19">
        <v>100</v>
      </c>
      <c r="AD35" s="11"/>
    </row>
    <row r="36" spans="1:81" ht="24.75" customHeight="1">
      <c r="A36" s="43">
        <v>2019</v>
      </c>
      <c r="B36" s="230">
        <f t="shared" si="5"/>
        <v>61.111111111111114</v>
      </c>
      <c r="C36" s="39"/>
      <c r="D36" s="43">
        <v>2019</v>
      </c>
      <c r="E36" s="19">
        <v>100</v>
      </c>
      <c r="F36" s="10"/>
      <c r="G36" s="43">
        <v>2019</v>
      </c>
      <c r="H36" s="19">
        <v>0</v>
      </c>
      <c r="I36" s="10"/>
      <c r="J36" s="43">
        <v>2019</v>
      </c>
      <c r="K36" s="19">
        <v>100</v>
      </c>
      <c r="L36" s="10"/>
      <c r="M36" s="43">
        <v>2019</v>
      </c>
      <c r="N36" s="19">
        <v>100</v>
      </c>
      <c r="O36" s="10"/>
      <c r="P36" s="43">
        <v>2019</v>
      </c>
      <c r="Q36" s="19">
        <v>100</v>
      </c>
      <c r="R36" s="10"/>
      <c r="S36" s="43">
        <v>2019</v>
      </c>
      <c r="T36" s="34">
        <v>0</v>
      </c>
      <c r="U36" s="10"/>
      <c r="V36" s="43">
        <v>2019</v>
      </c>
      <c r="W36" s="19">
        <v>50</v>
      </c>
      <c r="X36" s="10" t="s">
        <v>3111</v>
      </c>
      <c r="Y36" s="350">
        <v>2019</v>
      </c>
      <c r="Z36" s="19">
        <v>0</v>
      </c>
      <c r="AA36" s="10"/>
      <c r="AB36" s="350">
        <v>2019</v>
      </c>
      <c r="AC36" s="19">
        <v>100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1580</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4436</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46.277777777777779</v>
      </c>
      <c r="C45" s="363"/>
      <c r="D45" s="350">
        <v>2007</v>
      </c>
      <c r="E45" s="419">
        <v>0</v>
      </c>
      <c r="F45" s="363"/>
      <c r="G45" s="350">
        <v>2007</v>
      </c>
      <c r="H45" s="419">
        <v>0</v>
      </c>
      <c r="I45" s="363"/>
      <c r="J45" s="350">
        <v>2007</v>
      </c>
      <c r="K45" s="419">
        <v>100</v>
      </c>
      <c r="L45" s="363"/>
      <c r="M45" s="350">
        <v>2007</v>
      </c>
      <c r="N45" s="419">
        <v>100</v>
      </c>
      <c r="O45" s="363"/>
      <c r="P45" s="350">
        <v>2007</v>
      </c>
      <c r="Q45" s="419">
        <v>100</v>
      </c>
      <c r="R45" s="363"/>
      <c r="S45" s="350">
        <v>2007</v>
      </c>
      <c r="T45" s="419">
        <v>100</v>
      </c>
      <c r="U45" s="363"/>
      <c r="V45" s="350">
        <v>2007</v>
      </c>
      <c r="W45" s="419">
        <v>100</v>
      </c>
      <c r="X45" s="363"/>
      <c r="Y45" s="350">
        <v>2007</v>
      </c>
      <c r="Z45" s="419">
        <v>100</v>
      </c>
      <c r="AA45" s="363"/>
      <c r="AB45" s="350">
        <v>2007</v>
      </c>
      <c r="AC45" s="419">
        <v>100</v>
      </c>
      <c r="AD45" s="363"/>
      <c r="AE45" s="350">
        <v>2007</v>
      </c>
      <c r="AF45" s="243">
        <f t="shared" ref="AF45:AF51" si="7">0.67*AI45+0.33*AL45</f>
        <v>16.5</v>
      </c>
      <c r="AG45" s="363"/>
      <c r="AH45" s="350">
        <v>2007</v>
      </c>
      <c r="AI45" s="419">
        <v>0</v>
      </c>
      <c r="AJ45" s="363"/>
      <c r="AK45" s="350">
        <v>2007</v>
      </c>
      <c r="AL45" s="419">
        <v>50</v>
      </c>
      <c r="AM45" s="363"/>
      <c r="AN45" s="350">
        <v>2007</v>
      </c>
      <c r="AO45" s="419">
        <v>100</v>
      </c>
      <c r="AP45" s="363"/>
      <c r="AQ45" s="350">
        <v>2007</v>
      </c>
      <c r="AR45" s="363">
        <v>0</v>
      </c>
      <c r="AS45" s="363"/>
      <c r="AT45" s="350">
        <v>2007</v>
      </c>
      <c r="AU45" s="419">
        <v>50</v>
      </c>
      <c r="AV45" s="363"/>
      <c r="AW45" s="350">
        <v>2007</v>
      </c>
      <c r="AX45" s="419">
        <v>50</v>
      </c>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46.277777777777779</v>
      </c>
      <c r="C46" s="363"/>
      <c r="D46" s="350">
        <v>2008</v>
      </c>
      <c r="E46" s="419">
        <v>0</v>
      </c>
      <c r="F46" s="363"/>
      <c r="G46" s="350">
        <v>2008</v>
      </c>
      <c r="H46" s="419">
        <v>0</v>
      </c>
      <c r="I46" s="363"/>
      <c r="J46" s="350">
        <v>2008</v>
      </c>
      <c r="K46" s="419">
        <v>100</v>
      </c>
      <c r="L46" s="363"/>
      <c r="M46" s="350">
        <v>2008</v>
      </c>
      <c r="N46" s="419">
        <v>100</v>
      </c>
      <c r="O46" s="363"/>
      <c r="P46" s="350">
        <v>2008</v>
      </c>
      <c r="Q46" s="419">
        <v>100</v>
      </c>
      <c r="R46" s="363"/>
      <c r="S46" s="350">
        <v>2008</v>
      </c>
      <c r="T46" s="419">
        <v>100</v>
      </c>
      <c r="U46" s="363"/>
      <c r="V46" s="350">
        <v>2008</v>
      </c>
      <c r="W46" s="419">
        <v>100</v>
      </c>
      <c r="X46" s="363"/>
      <c r="Y46" s="350">
        <v>2008</v>
      </c>
      <c r="Z46" s="419">
        <v>100</v>
      </c>
      <c r="AA46" s="363"/>
      <c r="AB46" s="350">
        <v>2008</v>
      </c>
      <c r="AC46" s="419">
        <v>100</v>
      </c>
      <c r="AD46" s="363"/>
      <c r="AE46" s="350">
        <v>2008</v>
      </c>
      <c r="AF46" s="243">
        <f t="shared" si="7"/>
        <v>16.5</v>
      </c>
      <c r="AG46" s="363"/>
      <c r="AH46" s="350">
        <v>2008</v>
      </c>
      <c r="AI46" s="419">
        <v>0</v>
      </c>
      <c r="AJ46" s="363"/>
      <c r="AK46" s="350">
        <v>2008</v>
      </c>
      <c r="AL46" s="419">
        <v>50</v>
      </c>
      <c r="AM46" s="363"/>
      <c r="AN46" s="350">
        <v>2008</v>
      </c>
      <c r="AO46" s="419">
        <v>100</v>
      </c>
      <c r="AP46" s="363"/>
      <c r="AQ46" s="350">
        <v>2008</v>
      </c>
      <c r="AR46" s="420">
        <v>0</v>
      </c>
      <c r="AS46" s="363"/>
      <c r="AT46" s="350">
        <v>2008</v>
      </c>
      <c r="AU46" s="419">
        <v>50</v>
      </c>
      <c r="AV46" s="363"/>
      <c r="AW46" s="350">
        <v>2008</v>
      </c>
      <c r="AX46" s="419">
        <v>50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46.277777777777779</v>
      </c>
      <c r="C47" s="363"/>
      <c r="D47" s="350">
        <v>2009</v>
      </c>
      <c r="E47" s="419">
        <v>0</v>
      </c>
      <c r="F47" s="363"/>
      <c r="G47" s="350">
        <v>2009</v>
      </c>
      <c r="H47" s="419">
        <v>0</v>
      </c>
      <c r="I47" s="363"/>
      <c r="J47" s="350">
        <v>2009</v>
      </c>
      <c r="K47" s="419">
        <v>100</v>
      </c>
      <c r="L47" s="363"/>
      <c r="M47" s="350">
        <v>2009</v>
      </c>
      <c r="N47" s="419">
        <v>100</v>
      </c>
      <c r="O47" s="363"/>
      <c r="P47" s="350">
        <v>2009</v>
      </c>
      <c r="Q47" s="419">
        <v>100</v>
      </c>
      <c r="R47" s="363"/>
      <c r="S47" s="350">
        <v>2009</v>
      </c>
      <c r="T47" s="419">
        <v>100</v>
      </c>
      <c r="U47" s="363"/>
      <c r="V47" s="350">
        <v>2009</v>
      </c>
      <c r="W47" s="419">
        <v>100</v>
      </c>
      <c r="X47" s="363"/>
      <c r="Y47" s="350">
        <v>2009</v>
      </c>
      <c r="Z47" s="419">
        <v>100</v>
      </c>
      <c r="AA47" s="363"/>
      <c r="AB47" s="350">
        <v>2009</v>
      </c>
      <c r="AC47" s="419">
        <v>100</v>
      </c>
      <c r="AD47" s="363"/>
      <c r="AE47" s="350">
        <v>2009</v>
      </c>
      <c r="AF47" s="243">
        <f t="shared" si="7"/>
        <v>16.5</v>
      </c>
      <c r="AG47" s="363"/>
      <c r="AH47" s="350">
        <v>2009</v>
      </c>
      <c r="AI47" s="419">
        <v>0</v>
      </c>
      <c r="AJ47" s="363"/>
      <c r="AK47" s="350">
        <v>2009</v>
      </c>
      <c r="AL47" s="419">
        <v>50</v>
      </c>
      <c r="AM47" s="363"/>
      <c r="AN47" s="350">
        <v>2009</v>
      </c>
      <c r="AO47" s="419">
        <v>100</v>
      </c>
      <c r="AP47" s="363"/>
      <c r="AQ47" s="350">
        <v>2009</v>
      </c>
      <c r="AR47" s="420">
        <v>0</v>
      </c>
      <c r="AS47" s="363"/>
      <c r="AT47" s="350">
        <v>2009</v>
      </c>
      <c r="AU47" s="419">
        <v>50</v>
      </c>
      <c r="AV47" s="363"/>
      <c r="AW47" s="350">
        <v>2009</v>
      </c>
      <c r="AX47" s="419">
        <v>50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46.277777777777779</v>
      </c>
      <c r="C48" s="363"/>
      <c r="D48" s="350">
        <v>2010</v>
      </c>
      <c r="E48" s="419">
        <v>0</v>
      </c>
      <c r="F48" s="363"/>
      <c r="G48" s="350">
        <v>2010</v>
      </c>
      <c r="H48" s="419">
        <v>0</v>
      </c>
      <c r="I48" s="363"/>
      <c r="J48" s="350">
        <v>2010</v>
      </c>
      <c r="K48" s="419">
        <v>100</v>
      </c>
      <c r="L48" s="363"/>
      <c r="M48" s="350">
        <v>2010</v>
      </c>
      <c r="N48" s="419">
        <v>100</v>
      </c>
      <c r="O48" s="363"/>
      <c r="P48" s="350">
        <v>2010</v>
      </c>
      <c r="Q48" s="419">
        <v>100</v>
      </c>
      <c r="R48" s="363"/>
      <c r="S48" s="350">
        <v>2010</v>
      </c>
      <c r="T48" s="419">
        <v>100</v>
      </c>
      <c r="U48" s="363"/>
      <c r="V48" s="350">
        <v>2010</v>
      </c>
      <c r="W48" s="419">
        <v>100</v>
      </c>
      <c r="X48" s="363"/>
      <c r="Y48" s="350">
        <v>2010</v>
      </c>
      <c r="Z48" s="419">
        <v>100</v>
      </c>
      <c r="AA48" s="363"/>
      <c r="AB48" s="350">
        <v>2010</v>
      </c>
      <c r="AC48" s="419">
        <v>100</v>
      </c>
      <c r="AD48" s="363"/>
      <c r="AE48" s="350">
        <v>2010</v>
      </c>
      <c r="AF48" s="243">
        <f t="shared" si="7"/>
        <v>16.5</v>
      </c>
      <c r="AG48" s="363"/>
      <c r="AH48" s="350">
        <v>2010</v>
      </c>
      <c r="AI48" s="419">
        <v>0</v>
      </c>
      <c r="AJ48" s="363"/>
      <c r="AK48" s="350">
        <v>2010</v>
      </c>
      <c r="AL48" s="419">
        <v>50</v>
      </c>
      <c r="AM48" s="363"/>
      <c r="AN48" s="350">
        <v>2010</v>
      </c>
      <c r="AO48" s="419">
        <v>100</v>
      </c>
      <c r="AP48" s="363"/>
      <c r="AQ48" s="350">
        <v>2010</v>
      </c>
      <c r="AR48" s="420">
        <v>0</v>
      </c>
      <c r="AS48" s="363"/>
      <c r="AT48" s="350">
        <v>2010</v>
      </c>
      <c r="AU48" s="419">
        <v>50</v>
      </c>
      <c r="AV48" s="363"/>
      <c r="AW48" s="350">
        <v>2010</v>
      </c>
      <c r="AX48" s="419">
        <v>50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46.277777777777779</v>
      </c>
      <c r="C49" s="363"/>
      <c r="D49" s="350">
        <v>2011</v>
      </c>
      <c r="E49" s="419">
        <v>0</v>
      </c>
      <c r="F49" s="363"/>
      <c r="G49" s="350">
        <v>2011</v>
      </c>
      <c r="H49" s="419">
        <v>0</v>
      </c>
      <c r="I49" s="363"/>
      <c r="J49" s="350">
        <v>2011</v>
      </c>
      <c r="K49" s="419">
        <v>100</v>
      </c>
      <c r="L49" s="363"/>
      <c r="M49" s="350">
        <v>2011</v>
      </c>
      <c r="N49" s="419">
        <v>100</v>
      </c>
      <c r="O49" s="363"/>
      <c r="P49" s="350">
        <v>2011</v>
      </c>
      <c r="Q49" s="419">
        <v>100</v>
      </c>
      <c r="R49" s="363"/>
      <c r="S49" s="350">
        <v>2011</v>
      </c>
      <c r="T49" s="419">
        <v>100</v>
      </c>
      <c r="U49" s="363"/>
      <c r="V49" s="350">
        <v>2011</v>
      </c>
      <c r="W49" s="419">
        <v>100</v>
      </c>
      <c r="X49" s="363"/>
      <c r="Y49" s="350">
        <v>2011</v>
      </c>
      <c r="Z49" s="419">
        <v>100</v>
      </c>
      <c r="AA49" s="363"/>
      <c r="AB49" s="350">
        <v>2011</v>
      </c>
      <c r="AC49" s="419">
        <v>100</v>
      </c>
      <c r="AD49" s="363"/>
      <c r="AE49" s="350">
        <v>2011</v>
      </c>
      <c r="AF49" s="243">
        <f t="shared" si="7"/>
        <v>16.5</v>
      </c>
      <c r="AG49" s="363"/>
      <c r="AH49" s="350">
        <v>2011</v>
      </c>
      <c r="AI49" s="419">
        <v>0</v>
      </c>
      <c r="AJ49" s="363"/>
      <c r="AK49" s="350">
        <v>2011</v>
      </c>
      <c r="AL49" s="419">
        <v>50</v>
      </c>
      <c r="AM49" s="363"/>
      <c r="AN49" s="350">
        <v>2011</v>
      </c>
      <c r="AO49" s="419">
        <v>100</v>
      </c>
      <c r="AP49" s="363"/>
      <c r="AQ49" s="350">
        <v>2011</v>
      </c>
      <c r="AR49" s="420">
        <v>0</v>
      </c>
      <c r="AS49" s="363"/>
      <c r="AT49" s="350">
        <v>2011</v>
      </c>
      <c r="AU49" s="419">
        <v>50</v>
      </c>
      <c r="AV49" s="363"/>
      <c r="AW49" s="350">
        <v>2011</v>
      </c>
      <c r="AX49" s="419">
        <v>50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46.277777777777779</v>
      </c>
      <c r="C50" s="363"/>
      <c r="D50" s="350">
        <v>2012</v>
      </c>
      <c r="E50" s="419">
        <v>0</v>
      </c>
      <c r="F50" s="363"/>
      <c r="G50" s="350">
        <v>2012</v>
      </c>
      <c r="H50" s="419">
        <v>0</v>
      </c>
      <c r="I50" s="363"/>
      <c r="J50" s="350">
        <v>2012</v>
      </c>
      <c r="K50" s="419">
        <v>100</v>
      </c>
      <c r="L50" s="363"/>
      <c r="M50" s="350">
        <v>2012</v>
      </c>
      <c r="N50" s="419">
        <v>100</v>
      </c>
      <c r="O50" s="363"/>
      <c r="P50" s="350">
        <v>2012</v>
      </c>
      <c r="Q50" s="419">
        <v>100</v>
      </c>
      <c r="R50" s="363"/>
      <c r="S50" s="350">
        <v>2012</v>
      </c>
      <c r="T50" s="419">
        <v>100</v>
      </c>
      <c r="U50" s="363"/>
      <c r="V50" s="350">
        <v>2012</v>
      </c>
      <c r="W50" s="419">
        <v>100</v>
      </c>
      <c r="X50" s="363"/>
      <c r="Y50" s="350">
        <v>2012</v>
      </c>
      <c r="Z50" s="419">
        <v>100</v>
      </c>
      <c r="AA50" s="363"/>
      <c r="AB50" s="350">
        <v>2012</v>
      </c>
      <c r="AC50" s="419">
        <v>100</v>
      </c>
      <c r="AD50" s="363"/>
      <c r="AE50" s="350">
        <v>2012</v>
      </c>
      <c r="AF50" s="243">
        <f t="shared" si="7"/>
        <v>16.5</v>
      </c>
      <c r="AG50" s="363"/>
      <c r="AH50" s="350">
        <v>2012</v>
      </c>
      <c r="AI50" s="419">
        <v>0</v>
      </c>
      <c r="AJ50" s="363"/>
      <c r="AK50" s="350">
        <v>2012</v>
      </c>
      <c r="AL50" s="419">
        <v>50</v>
      </c>
      <c r="AM50" s="363"/>
      <c r="AN50" s="350">
        <v>2012</v>
      </c>
      <c r="AO50" s="419">
        <v>100</v>
      </c>
      <c r="AP50" s="363"/>
      <c r="AQ50" s="350">
        <v>2012</v>
      </c>
      <c r="AR50" s="420">
        <v>0</v>
      </c>
      <c r="AS50" s="363"/>
      <c r="AT50" s="350">
        <v>2012</v>
      </c>
      <c r="AU50" s="419">
        <v>50</v>
      </c>
      <c r="AV50" s="363"/>
      <c r="AW50" s="350">
        <v>2012</v>
      </c>
      <c r="AX50" s="419">
        <v>50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46.277777777777779</v>
      </c>
      <c r="C51" s="363"/>
      <c r="D51" s="350">
        <v>2013</v>
      </c>
      <c r="E51" s="419">
        <v>0</v>
      </c>
      <c r="F51" s="363"/>
      <c r="G51" s="350">
        <v>2013</v>
      </c>
      <c r="H51" s="419">
        <v>0</v>
      </c>
      <c r="I51" s="363"/>
      <c r="J51" s="350">
        <v>2013</v>
      </c>
      <c r="K51" s="419">
        <v>100</v>
      </c>
      <c r="L51" s="363"/>
      <c r="M51" s="350">
        <v>2013</v>
      </c>
      <c r="N51" s="419">
        <v>100</v>
      </c>
      <c r="O51" s="363"/>
      <c r="P51" s="350">
        <v>2013</v>
      </c>
      <c r="Q51" s="419">
        <v>100</v>
      </c>
      <c r="R51" s="363"/>
      <c r="S51" s="350">
        <v>2013</v>
      </c>
      <c r="T51" s="419">
        <v>100</v>
      </c>
      <c r="U51" s="363"/>
      <c r="V51" s="350">
        <v>2013</v>
      </c>
      <c r="W51" s="419">
        <v>100</v>
      </c>
      <c r="X51" s="363"/>
      <c r="Y51" s="350">
        <v>2013</v>
      </c>
      <c r="Z51" s="419">
        <v>100</v>
      </c>
      <c r="AA51" s="363"/>
      <c r="AB51" s="350">
        <v>2013</v>
      </c>
      <c r="AC51" s="419">
        <v>100</v>
      </c>
      <c r="AD51" s="363"/>
      <c r="AE51" s="350">
        <v>2013</v>
      </c>
      <c r="AF51" s="243">
        <f t="shared" si="7"/>
        <v>16.5</v>
      </c>
      <c r="AG51" s="363"/>
      <c r="AH51" s="350">
        <v>2013</v>
      </c>
      <c r="AI51" s="419">
        <v>0</v>
      </c>
      <c r="AJ51" s="363"/>
      <c r="AK51" s="350">
        <v>2013</v>
      </c>
      <c r="AL51" s="419">
        <v>50</v>
      </c>
      <c r="AM51" s="363"/>
      <c r="AN51" s="350">
        <v>2013</v>
      </c>
      <c r="AO51" s="419">
        <v>100</v>
      </c>
      <c r="AP51" s="363"/>
      <c r="AQ51" s="350">
        <v>2013</v>
      </c>
      <c r="AR51" s="420">
        <v>0</v>
      </c>
      <c r="AS51" s="363"/>
      <c r="AT51" s="350">
        <v>2013</v>
      </c>
      <c r="AU51" s="419">
        <v>50</v>
      </c>
      <c r="AV51" s="363"/>
      <c r="AW51" s="350">
        <v>2013</v>
      </c>
      <c r="AX51" s="419">
        <v>50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51.833333333333336</v>
      </c>
      <c r="C52" s="39"/>
      <c r="D52" s="43">
        <v>2014</v>
      </c>
      <c r="E52" s="19">
        <v>0</v>
      </c>
      <c r="F52" s="10" t="s">
        <v>3112</v>
      </c>
      <c r="G52" s="43">
        <v>2014</v>
      </c>
      <c r="H52" s="19">
        <v>0</v>
      </c>
      <c r="I52" s="10" t="s">
        <v>3113</v>
      </c>
      <c r="J52" s="43">
        <v>2014</v>
      </c>
      <c r="K52" s="19">
        <v>100</v>
      </c>
      <c r="L52" s="10"/>
      <c r="M52" s="43">
        <v>2014</v>
      </c>
      <c r="N52" s="19">
        <v>100</v>
      </c>
      <c r="O52" s="10"/>
      <c r="P52" s="43">
        <v>2014</v>
      </c>
      <c r="Q52" s="19">
        <v>100</v>
      </c>
      <c r="R52" s="10"/>
      <c r="S52" s="43">
        <v>2014</v>
      </c>
      <c r="T52" s="52">
        <v>100</v>
      </c>
      <c r="U52" s="10"/>
      <c r="V52" s="43">
        <v>2014</v>
      </c>
      <c r="W52" s="52">
        <v>100</v>
      </c>
      <c r="X52" s="10"/>
      <c r="Y52" s="350">
        <v>2014</v>
      </c>
      <c r="Z52" s="52">
        <v>100</v>
      </c>
      <c r="AA52" s="10"/>
      <c r="AB52" s="350">
        <v>2014</v>
      </c>
      <c r="AC52" s="52">
        <v>100</v>
      </c>
      <c r="AD52" s="10" t="s">
        <v>3114</v>
      </c>
      <c r="AE52" s="350">
        <v>2014</v>
      </c>
      <c r="AF52" s="243">
        <f>0.67*AI52+0.33*AL52</f>
        <v>16.5</v>
      </c>
      <c r="AG52" s="10"/>
      <c r="AH52" s="350">
        <v>2014</v>
      </c>
      <c r="AI52" s="19">
        <v>0</v>
      </c>
      <c r="AJ52" s="10" t="s">
        <v>832</v>
      </c>
      <c r="AK52" s="350">
        <v>2014</v>
      </c>
      <c r="AL52" s="19">
        <v>50</v>
      </c>
      <c r="AM52" s="10" t="s">
        <v>3115</v>
      </c>
      <c r="AN52" s="350">
        <v>2014</v>
      </c>
      <c r="AO52" s="19">
        <v>100</v>
      </c>
      <c r="AP52" s="10"/>
      <c r="AQ52" s="350">
        <v>2014</v>
      </c>
      <c r="AR52" s="19">
        <v>50</v>
      </c>
      <c r="AS52" s="10" t="s">
        <v>3116</v>
      </c>
      <c r="AT52" s="350">
        <v>2014</v>
      </c>
      <c r="AU52" s="19">
        <v>50</v>
      </c>
      <c r="AV52" s="10" t="s">
        <v>3117</v>
      </c>
      <c r="AW52" s="350">
        <v>2014</v>
      </c>
      <c r="AX52" s="19">
        <v>50</v>
      </c>
      <c r="AY52" s="11" t="s">
        <v>3118</v>
      </c>
    </row>
    <row r="53" spans="1:81" ht="24.75" customHeight="1">
      <c r="A53" s="43">
        <v>2015</v>
      </c>
      <c r="B53" s="230">
        <f t="shared" si="8"/>
        <v>51.833333333333336</v>
      </c>
      <c r="C53" s="80"/>
      <c r="D53" s="43">
        <v>2015</v>
      </c>
      <c r="E53" s="19">
        <v>0</v>
      </c>
      <c r="F53" s="10"/>
      <c r="G53" s="43">
        <v>2015</v>
      </c>
      <c r="H53" s="19">
        <v>0</v>
      </c>
      <c r="I53" s="10"/>
      <c r="J53" s="43">
        <v>2015</v>
      </c>
      <c r="K53" s="19">
        <v>100</v>
      </c>
      <c r="L53" s="10"/>
      <c r="M53" s="43">
        <v>2015</v>
      </c>
      <c r="N53" s="19">
        <v>100</v>
      </c>
      <c r="O53" s="10"/>
      <c r="P53" s="43">
        <v>2015</v>
      </c>
      <c r="Q53" s="19">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7" si="9">0.67*AI53+0.33*AL53</f>
        <v>16.5</v>
      </c>
      <c r="AG53" s="10"/>
      <c r="AH53" s="350">
        <v>2015</v>
      </c>
      <c r="AI53" s="19">
        <v>0</v>
      </c>
      <c r="AJ53" s="10"/>
      <c r="AK53" s="350">
        <v>2015</v>
      </c>
      <c r="AL53" s="19">
        <v>50</v>
      </c>
      <c r="AM53" s="10"/>
      <c r="AN53" s="350">
        <v>2015</v>
      </c>
      <c r="AO53" s="19">
        <v>100</v>
      </c>
      <c r="AP53" s="10"/>
      <c r="AQ53" s="350">
        <v>2015</v>
      </c>
      <c r="AR53" s="19">
        <v>50</v>
      </c>
      <c r="AS53" s="10"/>
      <c r="AT53" s="350">
        <v>2015</v>
      </c>
      <c r="AU53" s="19">
        <v>50</v>
      </c>
      <c r="AV53" s="10"/>
      <c r="AW53" s="350">
        <v>2015</v>
      </c>
      <c r="AX53" s="19">
        <v>50</v>
      </c>
      <c r="AY53" s="11"/>
    </row>
    <row r="54" spans="1:81" ht="24.75" customHeight="1">
      <c r="A54" s="43">
        <v>2016</v>
      </c>
      <c r="B54" s="230">
        <f t="shared" si="8"/>
        <v>51.833333333333336</v>
      </c>
      <c r="C54" s="80"/>
      <c r="D54" s="43">
        <v>2016</v>
      </c>
      <c r="E54" s="19">
        <v>0</v>
      </c>
      <c r="F54" s="10"/>
      <c r="G54" s="43">
        <v>2016</v>
      </c>
      <c r="H54" s="19">
        <v>0</v>
      </c>
      <c r="I54" s="10"/>
      <c r="J54" s="43">
        <v>2016</v>
      </c>
      <c r="K54" s="19">
        <v>100</v>
      </c>
      <c r="L54" s="10"/>
      <c r="M54" s="43">
        <v>2016</v>
      </c>
      <c r="N54" s="19">
        <v>100</v>
      </c>
      <c r="O54" s="10"/>
      <c r="P54" s="43">
        <v>2016</v>
      </c>
      <c r="Q54" s="19">
        <v>100</v>
      </c>
      <c r="R54" s="10"/>
      <c r="S54" s="43">
        <v>2016</v>
      </c>
      <c r="T54" s="52">
        <v>100</v>
      </c>
      <c r="U54" s="10"/>
      <c r="V54" s="43">
        <v>2016</v>
      </c>
      <c r="W54" s="52">
        <v>100</v>
      </c>
      <c r="X54" s="10"/>
      <c r="Y54" s="350">
        <v>2016</v>
      </c>
      <c r="Z54" s="52">
        <v>100</v>
      </c>
      <c r="AA54" s="10"/>
      <c r="AB54" s="350">
        <v>2016</v>
      </c>
      <c r="AC54" s="52">
        <v>100</v>
      </c>
      <c r="AD54" s="10"/>
      <c r="AE54" s="350">
        <v>2016</v>
      </c>
      <c r="AF54" s="243">
        <f t="shared" si="9"/>
        <v>16.5</v>
      </c>
      <c r="AG54" s="10"/>
      <c r="AH54" s="350">
        <v>2016</v>
      </c>
      <c r="AI54" s="19">
        <v>0</v>
      </c>
      <c r="AJ54" s="10"/>
      <c r="AK54" s="350">
        <v>2016</v>
      </c>
      <c r="AL54" s="19">
        <v>50</v>
      </c>
      <c r="AM54" s="10"/>
      <c r="AN54" s="350">
        <v>2016</v>
      </c>
      <c r="AO54" s="19">
        <v>100</v>
      </c>
      <c r="AP54" s="10"/>
      <c r="AQ54" s="350">
        <v>2016</v>
      </c>
      <c r="AR54" s="19">
        <v>50</v>
      </c>
      <c r="AS54" s="10"/>
      <c r="AT54" s="350">
        <v>2016</v>
      </c>
      <c r="AU54" s="19">
        <v>50</v>
      </c>
      <c r="AV54" s="10"/>
      <c r="AW54" s="350">
        <v>2016</v>
      </c>
      <c r="AX54" s="19">
        <v>50</v>
      </c>
      <c r="AY54" s="11"/>
    </row>
    <row r="55" spans="1:81" ht="24.75" customHeight="1">
      <c r="A55" s="43">
        <v>2017</v>
      </c>
      <c r="B55" s="230">
        <f t="shared" si="8"/>
        <v>51.833333333333336</v>
      </c>
      <c r="C55" s="80"/>
      <c r="D55" s="43">
        <v>2017</v>
      </c>
      <c r="E55" s="19">
        <v>0</v>
      </c>
      <c r="F55" s="10"/>
      <c r="G55" s="43">
        <v>2017</v>
      </c>
      <c r="H55" s="19">
        <v>0</v>
      </c>
      <c r="I55" s="10"/>
      <c r="J55" s="43">
        <v>2017</v>
      </c>
      <c r="K55" s="19">
        <v>100</v>
      </c>
      <c r="L55" s="10"/>
      <c r="M55" s="43">
        <v>2017</v>
      </c>
      <c r="N55" s="19">
        <v>100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9"/>
        <v>16.5</v>
      </c>
      <c r="AG55" s="10"/>
      <c r="AH55" s="350">
        <v>2017</v>
      </c>
      <c r="AI55" s="19">
        <v>0</v>
      </c>
      <c r="AJ55" s="10"/>
      <c r="AK55" s="350">
        <v>2017</v>
      </c>
      <c r="AL55" s="19">
        <v>50</v>
      </c>
      <c r="AM55" s="10"/>
      <c r="AN55" s="350">
        <v>2017</v>
      </c>
      <c r="AO55" s="19">
        <v>100</v>
      </c>
      <c r="AP55" s="10"/>
      <c r="AQ55" s="350">
        <v>2017</v>
      </c>
      <c r="AR55" s="19">
        <v>50</v>
      </c>
      <c r="AS55" s="10"/>
      <c r="AT55" s="350">
        <v>2017</v>
      </c>
      <c r="AU55" s="19">
        <v>50</v>
      </c>
      <c r="AV55" s="10"/>
      <c r="AW55" s="350">
        <v>2017</v>
      </c>
      <c r="AX55" s="19">
        <v>50</v>
      </c>
      <c r="AY55" s="11"/>
    </row>
    <row r="56" spans="1:81" ht="24.75" customHeight="1">
      <c r="A56" s="43">
        <v>2018</v>
      </c>
      <c r="B56" s="230">
        <f t="shared" si="8"/>
        <v>51.833333333333336</v>
      </c>
      <c r="C56" s="80"/>
      <c r="D56" s="43">
        <v>2018</v>
      </c>
      <c r="E56" s="19">
        <v>0</v>
      </c>
      <c r="F56" s="10"/>
      <c r="G56" s="43">
        <v>2018</v>
      </c>
      <c r="H56" s="19">
        <v>0</v>
      </c>
      <c r="I56" s="10"/>
      <c r="J56" s="43">
        <v>2018</v>
      </c>
      <c r="K56" s="19">
        <v>100</v>
      </c>
      <c r="L56" s="10"/>
      <c r="M56" s="43">
        <v>2018</v>
      </c>
      <c r="N56" s="19">
        <v>100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9"/>
        <v>16.5</v>
      </c>
      <c r="AG56" s="10"/>
      <c r="AH56" s="350">
        <v>2018</v>
      </c>
      <c r="AI56" s="19">
        <v>0</v>
      </c>
      <c r="AJ56" s="10"/>
      <c r="AK56" s="350">
        <v>2018</v>
      </c>
      <c r="AL56" s="19">
        <v>50</v>
      </c>
      <c r="AM56" s="10"/>
      <c r="AN56" s="350">
        <v>2018</v>
      </c>
      <c r="AO56" s="19">
        <v>100</v>
      </c>
      <c r="AP56" s="10"/>
      <c r="AQ56" s="350">
        <v>2018</v>
      </c>
      <c r="AR56" s="19">
        <v>50</v>
      </c>
      <c r="AS56" s="10"/>
      <c r="AT56" s="350">
        <v>2018</v>
      </c>
      <c r="AU56" s="19">
        <v>50</v>
      </c>
      <c r="AV56" s="10"/>
      <c r="AW56" s="350">
        <v>2018</v>
      </c>
      <c r="AX56" s="19">
        <v>50</v>
      </c>
      <c r="AY56" s="11"/>
    </row>
    <row r="57" spans="1:81" ht="24.75" customHeight="1">
      <c r="A57" s="43">
        <v>2019</v>
      </c>
      <c r="B57" s="230">
        <f t="shared" si="8"/>
        <v>51.833333333333336</v>
      </c>
      <c r="C57" s="80"/>
      <c r="D57" s="43">
        <v>2019</v>
      </c>
      <c r="E57" s="19">
        <v>0</v>
      </c>
      <c r="F57" s="10"/>
      <c r="G57" s="43">
        <v>2019</v>
      </c>
      <c r="H57" s="34">
        <v>0</v>
      </c>
      <c r="I57" s="10"/>
      <c r="J57" s="43">
        <v>2019</v>
      </c>
      <c r="K57" s="34">
        <v>100</v>
      </c>
      <c r="L57" s="10"/>
      <c r="M57" s="43">
        <v>2019</v>
      </c>
      <c r="N57" s="34">
        <v>100</v>
      </c>
      <c r="O57" s="10"/>
      <c r="P57" s="43">
        <v>2019</v>
      </c>
      <c r="Q57" s="19">
        <v>100</v>
      </c>
      <c r="R57" s="10"/>
      <c r="S57" s="43">
        <v>2019</v>
      </c>
      <c r="T57" s="52">
        <v>100</v>
      </c>
      <c r="U57" s="10"/>
      <c r="V57" s="43">
        <v>2019</v>
      </c>
      <c r="W57" s="52">
        <v>100</v>
      </c>
      <c r="X57" s="10"/>
      <c r="Y57" s="350">
        <v>2019</v>
      </c>
      <c r="Z57" s="52">
        <v>100</v>
      </c>
      <c r="AA57" s="10"/>
      <c r="AB57" s="350">
        <v>2019</v>
      </c>
      <c r="AC57" s="52">
        <v>100</v>
      </c>
      <c r="AD57" s="10"/>
      <c r="AE57" s="350">
        <v>2019</v>
      </c>
      <c r="AF57" s="243">
        <f t="shared" si="9"/>
        <v>16.5</v>
      </c>
      <c r="AG57" s="10"/>
      <c r="AH57" s="350">
        <v>2019</v>
      </c>
      <c r="AI57" s="19">
        <v>0</v>
      </c>
      <c r="AJ57" s="10"/>
      <c r="AK57" s="350">
        <v>2019</v>
      </c>
      <c r="AL57" s="19">
        <v>50</v>
      </c>
      <c r="AM57" s="10"/>
      <c r="AN57" s="350">
        <v>2019</v>
      </c>
      <c r="AO57" s="34">
        <v>100</v>
      </c>
      <c r="AP57" s="10"/>
      <c r="AQ57" s="350">
        <v>2019</v>
      </c>
      <c r="AR57" s="34">
        <v>50</v>
      </c>
      <c r="AS57" s="10"/>
      <c r="AT57" s="350">
        <v>2019</v>
      </c>
      <c r="AU57" s="34">
        <v>50</v>
      </c>
      <c r="AV57" s="10"/>
      <c r="AW57" s="350">
        <v>2019</v>
      </c>
      <c r="AX57" s="34">
        <v>50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4662</v>
      </c>
      <c r="L64" s="580"/>
      <c r="M64" s="43" t="s">
        <v>78</v>
      </c>
      <c r="N64" s="580" t="s">
        <v>79</v>
      </c>
      <c r="O64" s="580"/>
      <c r="P64" s="43" t="s">
        <v>78</v>
      </c>
      <c r="Q64" s="580" t="s">
        <v>4415</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35.666666666666671</v>
      </c>
      <c r="C69" s="363"/>
      <c r="D69" s="350">
        <v>2010</v>
      </c>
      <c r="E69" s="419">
        <v>100</v>
      </c>
      <c r="F69" s="363"/>
      <c r="G69" s="350">
        <v>2010</v>
      </c>
      <c r="H69" s="419">
        <v>0</v>
      </c>
      <c r="I69" s="363"/>
      <c r="J69" s="350">
        <v>2010</v>
      </c>
      <c r="K69" s="419">
        <v>0</v>
      </c>
      <c r="L69" s="363"/>
      <c r="M69" s="350">
        <v>2010</v>
      </c>
      <c r="N69" s="8">
        <f t="shared" si="10"/>
        <v>66.666666666666671</v>
      </c>
      <c r="O69" s="363"/>
      <c r="P69" s="350">
        <v>2010</v>
      </c>
      <c r="Q69" s="419">
        <v>50</v>
      </c>
      <c r="R69" s="363"/>
      <c r="S69" s="350">
        <v>2010</v>
      </c>
      <c r="T69" s="419">
        <v>50</v>
      </c>
      <c r="U69" s="363"/>
      <c r="V69" s="350">
        <v>2010</v>
      </c>
      <c r="W69" s="419">
        <v>100</v>
      </c>
      <c r="X69" s="363"/>
      <c r="Y69" s="350">
        <v>2010</v>
      </c>
      <c r="Z69" s="419">
        <v>0</v>
      </c>
      <c r="AA69" s="363"/>
      <c r="AB69" s="350">
        <v>2010</v>
      </c>
      <c r="AC69" s="419">
        <v>50</v>
      </c>
      <c r="AD69" s="363"/>
      <c r="AE69" s="350">
        <v>2010</v>
      </c>
      <c r="AF69" s="419">
        <v>33</v>
      </c>
      <c r="AG69" s="363"/>
      <c r="AH69" s="350">
        <v>2010</v>
      </c>
      <c r="AI69" s="419">
        <v>0</v>
      </c>
      <c r="AJ69" s="363"/>
      <c r="AK69" s="350">
        <v>2010</v>
      </c>
      <c r="AL69" s="419">
        <v>50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35.666666666666671</v>
      </c>
      <c r="C70" s="363"/>
      <c r="D70" s="350">
        <v>2011</v>
      </c>
      <c r="E70" s="419">
        <v>100</v>
      </c>
      <c r="F70" s="363"/>
      <c r="G70" s="350">
        <v>2011</v>
      </c>
      <c r="H70" s="419">
        <v>0</v>
      </c>
      <c r="I70" s="363"/>
      <c r="J70" s="350">
        <v>2011</v>
      </c>
      <c r="K70" s="419">
        <v>0</v>
      </c>
      <c r="L70" s="363"/>
      <c r="M70" s="350">
        <v>2011</v>
      </c>
      <c r="N70" s="8">
        <f t="shared" si="10"/>
        <v>66.666666666666671</v>
      </c>
      <c r="O70" s="363"/>
      <c r="P70" s="350">
        <v>2011</v>
      </c>
      <c r="Q70" s="419">
        <v>50</v>
      </c>
      <c r="R70" s="363"/>
      <c r="S70" s="350">
        <v>2011</v>
      </c>
      <c r="T70" s="419">
        <v>50</v>
      </c>
      <c r="U70" s="363"/>
      <c r="V70" s="350">
        <v>2011</v>
      </c>
      <c r="W70" s="419">
        <v>100</v>
      </c>
      <c r="X70" s="363"/>
      <c r="Y70" s="350">
        <v>2011</v>
      </c>
      <c r="Z70" s="419">
        <v>0</v>
      </c>
      <c r="AA70" s="363"/>
      <c r="AB70" s="350">
        <v>2011</v>
      </c>
      <c r="AC70" s="419">
        <v>50</v>
      </c>
      <c r="AD70" s="363"/>
      <c r="AE70" s="350">
        <v>2011</v>
      </c>
      <c r="AF70" s="419">
        <v>33</v>
      </c>
      <c r="AG70" s="363"/>
      <c r="AH70" s="350">
        <v>2011</v>
      </c>
      <c r="AI70" s="419">
        <v>0</v>
      </c>
      <c r="AJ70" s="363"/>
      <c r="AK70" s="350">
        <v>2011</v>
      </c>
      <c r="AL70" s="419">
        <v>50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35.666666666666671</v>
      </c>
      <c r="C71" s="363"/>
      <c r="D71" s="350">
        <v>2012</v>
      </c>
      <c r="E71" s="419">
        <v>100</v>
      </c>
      <c r="F71" s="363"/>
      <c r="G71" s="350">
        <v>2012</v>
      </c>
      <c r="H71" s="419">
        <v>0</v>
      </c>
      <c r="I71" s="363"/>
      <c r="J71" s="350">
        <v>2012</v>
      </c>
      <c r="K71" s="419">
        <v>0</v>
      </c>
      <c r="L71" s="363"/>
      <c r="M71" s="350">
        <v>2012</v>
      </c>
      <c r="N71" s="8">
        <f t="shared" si="10"/>
        <v>66.666666666666671</v>
      </c>
      <c r="O71" s="363"/>
      <c r="P71" s="350">
        <v>2012</v>
      </c>
      <c r="Q71" s="419">
        <v>50</v>
      </c>
      <c r="R71" s="363"/>
      <c r="S71" s="350">
        <v>2012</v>
      </c>
      <c r="T71" s="419">
        <v>50</v>
      </c>
      <c r="U71" s="363"/>
      <c r="V71" s="350">
        <v>2012</v>
      </c>
      <c r="W71" s="419">
        <v>100</v>
      </c>
      <c r="X71" s="363"/>
      <c r="Y71" s="350">
        <v>2012</v>
      </c>
      <c r="Z71" s="419">
        <v>0</v>
      </c>
      <c r="AA71" s="363"/>
      <c r="AB71" s="350">
        <v>2012</v>
      </c>
      <c r="AC71" s="419">
        <v>50</v>
      </c>
      <c r="AD71" s="363"/>
      <c r="AE71" s="350">
        <v>2012</v>
      </c>
      <c r="AF71" s="419">
        <v>33</v>
      </c>
      <c r="AG71" s="363"/>
      <c r="AH71" s="350">
        <v>2012</v>
      </c>
      <c r="AI71" s="419">
        <v>0</v>
      </c>
      <c r="AJ71" s="363"/>
      <c r="AK71" s="350">
        <v>2012</v>
      </c>
      <c r="AL71" s="419">
        <v>50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35.666666666666671</v>
      </c>
      <c r="C72" s="363"/>
      <c r="D72" s="350">
        <v>2013</v>
      </c>
      <c r="E72" s="419">
        <v>100</v>
      </c>
      <c r="F72" s="363"/>
      <c r="G72" s="350">
        <v>2013</v>
      </c>
      <c r="H72" s="419">
        <v>0</v>
      </c>
      <c r="I72" s="363"/>
      <c r="J72" s="350">
        <v>2013</v>
      </c>
      <c r="K72" s="419">
        <v>0</v>
      </c>
      <c r="L72" s="363"/>
      <c r="M72" s="350">
        <v>2013</v>
      </c>
      <c r="N72" s="8">
        <f t="shared" si="10"/>
        <v>66.666666666666671</v>
      </c>
      <c r="O72" s="363"/>
      <c r="P72" s="350">
        <v>2013</v>
      </c>
      <c r="Q72" s="419">
        <v>50</v>
      </c>
      <c r="R72" s="363"/>
      <c r="S72" s="350">
        <v>2013</v>
      </c>
      <c r="T72" s="419">
        <v>50</v>
      </c>
      <c r="U72" s="363"/>
      <c r="V72" s="350">
        <v>2013</v>
      </c>
      <c r="W72" s="419">
        <v>100</v>
      </c>
      <c r="X72" s="363"/>
      <c r="Y72" s="350">
        <v>2013</v>
      </c>
      <c r="Z72" s="419">
        <v>0</v>
      </c>
      <c r="AA72" s="363"/>
      <c r="AB72" s="350">
        <v>2013</v>
      </c>
      <c r="AC72" s="419">
        <v>50</v>
      </c>
      <c r="AD72" s="363"/>
      <c r="AE72" s="350">
        <v>2013</v>
      </c>
      <c r="AF72" s="419">
        <v>33</v>
      </c>
      <c r="AG72" s="363"/>
      <c r="AH72" s="350">
        <v>2013</v>
      </c>
      <c r="AI72" s="419">
        <v>0</v>
      </c>
      <c r="AJ72" s="363"/>
      <c r="AK72" s="350">
        <v>2013</v>
      </c>
      <c r="AL72" s="419">
        <v>50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35.666666666666671</v>
      </c>
      <c r="C73" s="39"/>
      <c r="D73" s="43">
        <v>2014</v>
      </c>
      <c r="E73" s="19">
        <v>100</v>
      </c>
      <c r="F73" s="71" t="s">
        <v>4663</v>
      </c>
      <c r="G73" s="43">
        <v>2014</v>
      </c>
      <c r="H73" s="19">
        <v>0</v>
      </c>
      <c r="I73" s="10"/>
      <c r="J73" s="43">
        <v>2014</v>
      </c>
      <c r="K73" s="19">
        <v>0</v>
      </c>
      <c r="L73" s="10" t="s">
        <v>3119</v>
      </c>
      <c r="M73" s="43">
        <v>2014</v>
      </c>
      <c r="N73" s="8">
        <f t="shared" ref="N73:N78" si="13">AVERAGE(Q73,T73,W73)</f>
        <v>66.666666666666671</v>
      </c>
      <c r="O73" s="19"/>
      <c r="P73" s="43">
        <v>2014</v>
      </c>
      <c r="Q73" s="19">
        <v>50</v>
      </c>
      <c r="R73" s="10" t="s">
        <v>3120</v>
      </c>
      <c r="S73" s="43">
        <v>2014</v>
      </c>
      <c r="T73" s="19">
        <v>50</v>
      </c>
      <c r="U73" s="10" t="s">
        <v>3121</v>
      </c>
      <c r="V73" s="43">
        <v>2014</v>
      </c>
      <c r="W73" s="19">
        <v>100</v>
      </c>
      <c r="X73" s="10" t="s">
        <v>3122</v>
      </c>
      <c r="Y73" s="350">
        <v>2014</v>
      </c>
      <c r="Z73" s="19">
        <v>0</v>
      </c>
      <c r="AA73" s="10"/>
      <c r="AB73" s="350">
        <v>2014</v>
      </c>
      <c r="AC73" s="19">
        <v>50</v>
      </c>
      <c r="AD73" s="10" t="s">
        <v>3123</v>
      </c>
      <c r="AE73" s="350">
        <v>2014</v>
      </c>
      <c r="AF73" s="19">
        <v>33</v>
      </c>
      <c r="AG73" s="19"/>
      <c r="AH73" s="350">
        <v>2014</v>
      </c>
      <c r="AI73" s="19">
        <v>0</v>
      </c>
      <c r="AJ73" s="10"/>
      <c r="AK73" s="350">
        <v>2014</v>
      </c>
      <c r="AL73" s="19">
        <v>50</v>
      </c>
      <c r="AM73" s="11"/>
    </row>
    <row r="74" spans="1:81" ht="24.75" customHeight="1">
      <c r="A74" s="43">
        <v>2015</v>
      </c>
      <c r="B74" s="5">
        <f t="shared" si="12"/>
        <v>35.666666666666671</v>
      </c>
      <c r="C74" s="39"/>
      <c r="D74" s="43">
        <v>2015</v>
      </c>
      <c r="E74" s="19">
        <v>100</v>
      </c>
      <c r="F74" s="10"/>
      <c r="G74" s="43">
        <v>2015</v>
      </c>
      <c r="H74" s="19">
        <v>0</v>
      </c>
      <c r="I74" s="10"/>
      <c r="J74" s="43">
        <v>2015</v>
      </c>
      <c r="K74" s="19">
        <v>0</v>
      </c>
      <c r="L74" s="10"/>
      <c r="M74" s="43">
        <v>2015</v>
      </c>
      <c r="N74" s="8">
        <f t="shared" si="13"/>
        <v>66.666666666666671</v>
      </c>
      <c r="O74" s="19"/>
      <c r="P74" s="43">
        <v>2015</v>
      </c>
      <c r="Q74" s="19">
        <v>50</v>
      </c>
      <c r="R74" s="10"/>
      <c r="S74" s="43">
        <v>2015</v>
      </c>
      <c r="T74" s="19">
        <v>50</v>
      </c>
      <c r="U74" s="10"/>
      <c r="V74" s="43">
        <v>2015</v>
      </c>
      <c r="W74" s="19">
        <v>100</v>
      </c>
      <c r="X74" s="10"/>
      <c r="Y74" s="350">
        <v>2015</v>
      </c>
      <c r="Z74" s="19">
        <v>0</v>
      </c>
      <c r="AA74" s="10"/>
      <c r="AB74" s="350">
        <v>2015</v>
      </c>
      <c r="AC74" s="19">
        <v>50</v>
      </c>
      <c r="AD74" s="10"/>
      <c r="AE74" s="350">
        <v>2015</v>
      </c>
      <c r="AF74" s="19">
        <v>33</v>
      </c>
      <c r="AG74" s="19"/>
      <c r="AH74" s="350">
        <v>2015</v>
      </c>
      <c r="AI74" s="19">
        <v>0</v>
      </c>
      <c r="AJ74" s="10"/>
      <c r="AK74" s="350">
        <v>2015</v>
      </c>
      <c r="AL74" s="19">
        <v>50</v>
      </c>
      <c r="AM74" s="11"/>
    </row>
    <row r="75" spans="1:81" ht="24.75" customHeight="1">
      <c r="A75" s="43">
        <v>2016</v>
      </c>
      <c r="B75" s="5">
        <f t="shared" si="12"/>
        <v>35.666666666666671</v>
      </c>
      <c r="C75" s="39"/>
      <c r="D75" s="43">
        <v>2016</v>
      </c>
      <c r="E75" s="19">
        <v>100</v>
      </c>
      <c r="F75" s="10"/>
      <c r="G75" s="43">
        <v>2016</v>
      </c>
      <c r="H75" s="19">
        <v>0</v>
      </c>
      <c r="I75" s="10"/>
      <c r="J75" s="43">
        <v>2016</v>
      </c>
      <c r="K75" s="19">
        <v>0</v>
      </c>
      <c r="L75" s="10"/>
      <c r="M75" s="43">
        <v>2016</v>
      </c>
      <c r="N75" s="8">
        <f t="shared" si="13"/>
        <v>66.666666666666671</v>
      </c>
      <c r="O75" s="19"/>
      <c r="P75" s="43">
        <v>2016</v>
      </c>
      <c r="Q75" s="19">
        <v>50</v>
      </c>
      <c r="R75" s="10"/>
      <c r="S75" s="43">
        <v>2016</v>
      </c>
      <c r="T75" s="19">
        <v>50</v>
      </c>
      <c r="U75" s="10"/>
      <c r="V75" s="43">
        <v>2016</v>
      </c>
      <c r="W75" s="19">
        <v>100</v>
      </c>
      <c r="X75" s="10"/>
      <c r="Y75" s="350">
        <v>2016</v>
      </c>
      <c r="Z75" s="19">
        <v>0</v>
      </c>
      <c r="AA75" s="10"/>
      <c r="AB75" s="350">
        <v>2016</v>
      </c>
      <c r="AC75" s="19">
        <v>50</v>
      </c>
      <c r="AD75" s="10"/>
      <c r="AE75" s="350">
        <v>2016</v>
      </c>
      <c r="AF75" s="19">
        <v>33</v>
      </c>
      <c r="AG75" s="19"/>
      <c r="AH75" s="350">
        <v>2016</v>
      </c>
      <c r="AI75" s="19">
        <v>0</v>
      </c>
      <c r="AJ75" s="10"/>
      <c r="AK75" s="350">
        <v>2016</v>
      </c>
      <c r="AL75" s="19">
        <v>50</v>
      </c>
      <c r="AM75" s="11"/>
    </row>
    <row r="76" spans="1:81" ht="24.75" customHeight="1">
      <c r="A76" s="43">
        <v>2017</v>
      </c>
      <c r="B76" s="5">
        <f t="shared" si="12"/>
        <v>35.666666666666671</v>
      </c>
      <c r="C76" s="39"/>
      <c r="D76" s="43">
        <v>2017</v>
      </c>
      <c r="E76" s="19">
        <v>100</v>
      </c>
      <c r="F76" s="10"/>
      <c r="G76" s="43">
        <v>2017</v>
      </c>
      <c r="H76" s="19">
        <v>0</v>
      </c>
      <c r="I76" s="10"/>
      <c r="J76" s="43">
        <v>2017</v>
      </c>
      <c r="K76" s="19">
        <v>0</v>
      </c>
      <c r="L76" s="10"/>
      <c r="M76" s="43">
        <v>2017</v>
      </c>
      <c r="N76" s="8">
        <f t="shared" si="13"/>
        <v>66.666666666666671</v>
      </c>
      <c r="O76" s="19"/>
      <c r="P76" s="43">
        <v>2017</v>
      </c>
      <c r="Q76" s="19">
        <v>50</v>
      </c>
      <c r="R76" s="10"/>
      <c r="S76" s="43">
        <v>2017</v>
      </c>
      <c r="T76" s="19">
        <v>50</v>
      </c>
      <c r="U76" s="10"/>
      <c r="V76" s="43">
        <v>2017</v>
      </c>
      <c r="W76" s="19">
        <v>100</v>
      </c>
      <c r="X76" s="10"/>
      <c r="Y76" s="350">
        <v>2017</v>
      </c>
      <c r="Z76" s="19">
        <v>0</v>
      </c>
      <c r="AA76" s="10"/>
      <c r="AB76" s="350">
        <v>2017</v>
      </c>
      <c r="AC76" s="19">
        <v>50</v>
      </c>
      <c r="AD76" s="10"/>
      <c r="AE76" s="350">
        <v>2017</v>
      </c>
      <c r="AF76" s="19">
        <v>33</v>
      </c>
      <c r="AG76" s="19"/>
      <c r="AH76" s="350">
        <v>2017</v>
      </c>
      <c r="AI76" s="19">
        <v>0</v>
      </c>
      <c r="AJ76" s="10"/>
      <c r="AK76" s="350">
        <v>2017</v>
      </c>
      <c r="AL76" s="19">
        <v>50</v>
      </c>
      <c r="AM76" s="11"/>
    </row>
    <row r="77" spans="1:81" ht="24.75" customHeight="1">
      <c r="A77" s="43">
        <v>2018</v>
      </c>
      <c r="B77" s="5">
        <f t="shared" si="12"/>
        <v>35.666666666666671</v>
      </c>
      <c r="C77" s="39"/>
      <c r="D77" s="43">
        <v>2018</v>
      </c>
      <c r="E77" s="19">
        <v>100</v>
      </c>
      <c r="F77" s="10"/>
      <c r="G77" s="43">
        <v>2018</v>
      </c>
      <c r="H77" s="19">
        <v>0</v>
      </c>
      <c r="I77" s="10"/>
      <c r="J77" s="43">
        <v>2018</v>
      </c>
      <c r="K77" s="19">
        <v>0</v>
      </c>
      <c r="L77" s="10"/>
      <c r="M77" s="43">
        <v>2018</v>
      </c>
      <c r="N77" s="8">
        <f t="shared" si="13"/>
        <v>66.666666666666671</v>
      </c>
      <c r="O77" s="19"/>
      <c r="P77" s="43">
        <v>2018</v>
      </c>
      <c r="Q77" s="19">
        <v>50</v>
      </c>
      <c r="R77" s="10"/>
      <c r="S77" s="43">
        <v>2018</v>
      </c>
      <c r="T77" s="19">
        <v>50</v>
      </c>
      <c r="U77" s="10"/>
      <c r="V77" s="43">
        <v>2018</v>
      </c>
      <c r="W77" s="19">
        <v>100</v>
      </c>
      <c r="X77" s="10"/>
      <c r="Y77" s="350">
        <v>2018</v>
      </c>
      <c r="Z77" s="19">
        <v>0</v>
      </c>
      <c r="AA77" s="10"/>
      <c r="AB77" s="350">
        <v>2018</v>
      </c>
      <c r="AC77" s="19">
        <v>50</v>
      </c>
      <c r="AD77" s="10"/>
      <c r="AE77" s="350">
        <v>2018</v>
      </c>
      <c r="AF77" s="19">
        <v>33</v>
      </c>
      <c r="AG77" s="19"/>
      <c r="AH77" s="350">
        <v>2018</v>
      </c>
      <c r="AI77" s="19">
        <v>0</v>
      </c>
      <c r="AJ77" s="10"/>
      <c r="AK77" s="350">
        <v>2018</v>
      </c>
      <c r="AL77" s="19">
        <v>50</v>
      </c>
      <c r="AM77" s="11"/>
    </row>
    <row r="78" spans="1:81" ht="24.75" customHeight="1">
      <c r="A78" s="43">
        <v>2019</v>
      </c>
      <c r="B78" s="5">
        <f t="shared" si="12"/>
        <v>35.666666666666671</v>
      </c>
      <c r="C78" s="39"/>
      <c r="D78" s="43">
        <v>2019</v>
      </c>
      <c r="E78" s="19">
        <v>100</v>
      </c>
      <c r="F78" s="10"/>
      <c r="G78" s="43">
        <v>2019</v>
      </c>
      <c r="H78" s="19">
        <v>0</v>
      </c>
      <c r="I78" s="10"/>
      <c r="J78" s="43">
        <v>2019</v>
      </c>
      <c r="K78" s="19">
        <v>0</v>
      </c>
      <c r="L78" s="10"/>
      <c r="M78" s="43">
        <v>2019</v>
      </c>
      <c r="N78" s="8">
        <f t="shared" si="13"/>
        <v>66.666666666666671</v>
      </c>
      <c r="O78" s="19"/>
      <c r="P78" s="43">
        <v>2019</v>
      </c>
      <c r="Q78" s="19">
        <v>50</v>
      </c>
      <c r="R78" s="10"/>
      <c r="S78" s="43">
        <v>2019</v>
      </c>
      <c r="T78" s="19">
        <v>50</v>
      </c>
      <c r="U78" s="10"/>
      <c r="V78" s="43">
        <v>2019</v>
      </c>
      <c r="W78" s="19">
        <v>100</v>
      </c>
      <c r="X78" s="10"/>
      <c r="Y78" s="350">
        <v>2019</v>
      </c>
      <c r="Z78" s="19">
        <v>0</v>
      </c>
      <c r="AA78" s="10"/>
      <c r="AB78" s="350">
        <v>2019</v>
      </c>
      <c r="AC78" s="19">
        <v>50</v>
      </c>
      <c r="AD78" s="10"/>
      <c r="AE78" s="350">
        <v>2019</v>
      </c>
      <c r="AF78" s="19">
        <v>33</v>
      </c>
      <c r="AG78" s="19"/>
      <c r="AH78" s="350">
        <v>2019</v>
      </c>
      <c r="AI78" s="19">
        <v>0</v>
      </c>
      <c r="AJ78" s="10"/>
      <c r="AK78" s="350">
        <v>2019</v>
      </c>
      <c r="AL78" s="19">
        <v>50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76.150000000000006"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4">AVERAGE(E87,H87,K87,N87,Q87)</f>
        <v>20</v>
      </c>
      <c r="C87" s="363"/>
      <c r="D87" s="350">
        <v>2007</v>
      </c>
      <c r="E87" s="363">
        <v>0</v>
      </c>
      <c r="F87" s="363"/>
      <c r="G87" s="350">
        <v>2007</v>
      </c>
      <c r="H87" s="419">
        <v>100</v>
      </c>
      <c r="I87" s="363"/>
      <c r="J87" s="350">
        <v>2007</v>
      </c>
      <c r="K87" s="419">
        <v>0</v>
      </c>
      <c r="L87" s="363"/>
      <c r="M87" s="350">
        <v>2007</v>
      </c>
      <c r="N87" s="363">
        <v>0</v>
      </c>
      <c r="O87" s="363"/>
      <c r="P87" s="350">
        <v>2007</v>
      </c>
      <c r="Q87" s="419">
        <v>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4"/>
        <v>20</v>
      </c>
      <c r="C88" s="363"/>
      <c r="D88" s="350">
        <v>2008</v>
      </c>
      <c r="E88" s="363">
        <v>0</v>
      </c>
      <c r="F88" s="363"/>
      <c r="G88" s="350">
        <v>2008</v>
      </c>
      <c r="H88" s="419">
        <v>100</v>
      </c>
      <c r="I88" s="363"/>
      <c r="J88" s="350">
        <v>2008</v>
      </c>
      <c r="K88" s="419">
        <v>0</v>
      </c>
      <c r="L88" s="363"/>
      <c r="M88" s="350">
        <v>2008</v>
      </c>
      <c r="N88" s="363">
        <v>0</v>
      </c>
      <c r="O88" s="363"/>
      <c r="P88" s="350">
        <v>2008</v>
      </c>
      <c r="Q88" s="419">
        <v>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4"/>
        <v>20</v>
      </c>
      <c r="C89" s="363"/>
      <c r="D89" s="350">
        <v>2009</v>
      </c>
      <c r="E89" s="363">
        <v>0</v>
      </c>
      <c r="F89" s="363"/>
      <c r="G89" s="350">
        <v>2009</v>
      </c>
      <c r="H89" s="419">
        <v>100</v>
      </c>
      <c r="I89" s="363"/>
      <c r="J89" s="350">
        <v>2009</v>
      </c>
      <c r="K89" s="419">
        <v>0</v>
      </c>
      <c r="L89" s="363"/>
      <c r="M89" s="350">
        <v>2009</v>
      </c>
      <c r="N89" s="363">
        <v>0</v>
      </c>
      <c r="O89" s="363"/>
      <c r="P89" s="350">
        <v>2009</v>
      </c>
      <c r="Q89" s="419">
        <v>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35</v>
      </c>
      <c r="C90" s="363"/>
      <c r="D90" s="350">
        <v>2010</v>
      </c>
      <c r="E90" s="363">
        <v>25</v>
      </c>
      <c r="F90" s="363" t="s">
        <v>5032</v>
      </c>
      <c r="G90" s="350">
        <v>2010</v>
      </c>
      <c r="H90" s="419">
        <v>100</v>
      </c>
      <c r="I90" s="363"/>
      <c r="J90" s="350">
        <v>2010</v>
      </c>
      <c r="K90" s="419">
        <v>0</v>
      </c>
      <c r="L90" s="363"/>
      <c r="M90" s="350">
        <v>2010</v>
      </c>
      <c r="N90" s="363">
        <v>50</v>
      </c>
      <c r="O90" s="363" t="s">
        <v>5034</v>
      </c>
      <c r="P90" s="350">
        <v>2010</v>
      </c>
      <c r="Q90" s="419">
        <v>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35</v>
      </c>
      <c r="C91" s="363"/>
      <c r="D91" s="350">
        <v>2011</v>
      </c>
      <c r="E91" s="363">
        <v>25</v>
      </c>
      <c r="F91" s="363"/>
      <c r="G91" s="350">
        <v>2011</v>
      </c>
      <c r="H91" s="419">
        <v>100</v>
      </c>
      <c r="I91" s="363"/>
      <c r="J91" s="350">
        <v>2011</v>
      </c>
      <c r="K91" s="419">
        <v>0</v>
      </c>
      <c r="L91" s="363"/>
      <c r="M91" s="350">
        <v>2011</v>
      </c>
      <c r="N91" s="363">
        <v>50</v>
      </c>
      <c r="O91" s="363"/>
      <c r="P91" s="350">
        <v>2011</v>
      </c>
      <c r="Q91" s="419">
        <v>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35</v>
      </c>
      <c r="C92" s="363"/>
      <c r="D92" s="350">
        <v>2012</v>
      </c>
      <c r="E92" s="363">
        <v>25</v>
      </c>
      <c r="F92" s="363"/>
      <c r="G92" s="350">
        <v>2012</v>
      </c>
      <c r="H92" s="419">
        <v>100</v>
      </c>
      <c r="I92" s="363"/>
      <c r="J92" s="350">
        <v>2012</v>
      </c>
      <c r="K92" s="419">
        <v>0</v>
      </c>
      <c r="L92" s="363"/>
      <c r="M92" s="350">
        <v>2012</v>
      </c>
      <c r="N92" s="363">
        <v>50</v>
      </c>
      <c r="O92" s="363"/>
      <c r="P92" s="350">
        <v>2012</v>
      </c>
      <c r="Q92" s="419">
        <v>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20</v>
      </c>
      <c r="C93" s="363"/>
      <c r="D93" s="350">
        <v>2013</v>
      </c>
      <c r="E93" s="363">
        <v>0</v>
      </c>
      <c r="F93" s="363" t="s">
        <v>5033</v>
      </c>
      <c r="G93" s="350">
        <v>2013</v>
      </c>
      <c r="H93" s="419">
        <v>100</v>
      </c>
      <c r="I93" s="363"/>
      <c r="J93" s="350">
        <v>2013</v>
      </c>
      <c r="K93" s="419">
        <v>0</v>
      </c>
      <c r="L93" s="363"/>
      <c r="M93" s="350">
        <v>2013</v>
      </c>
      <c r="N93" s="363">
        <v>0</v>
      </c>
      <c r="O93" s="363" t="s">
        <v>5035</v>
      </c>
      <c r="P93" s="350">
        <v>2013</v>
      </c>
      <c r="Q93" s="419">
        <v>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20</v>
      </c>
      <c r="C94" s="39"/>
      <c r="D94" s="43">
        <v>2014</v>
      </c>
      <c r="E94" s="19">
        <v>0</v>
      </c>
      <c r="F94" s="71" t="s">
        <v>4664</v>
      </c>
      <c r="G94" s="43">
        <v>2014</v>
      </c>
      <c r="H94" s="19">
        <v>100</v>
      </c>
      <c r="I94" s="10"/>
      <c r="J94" s="43">
        <v>2014</v>
      </c>
      <c r="K94" s="19">
        <v>0</v>
      </c>
      <c r="L94" s="71" t="s">
        <v>4665</v>
      </c>
      <c r="M94" s="43">
        <v>2014</v>
      </c>
      <c r="N94" s="19">
        <v>0</v>
      </c>
      <c r="O94" s="10"/>
      <c r="P94" s="43">
        <v>2014</v>
      </c>
      <c r="Q94" s="19">
        <v>0</v>
      </c>
      <c r="R94" s="11"/>
    </row>
    <row r="95" spans="1:81" ht="24.75" customHeight="1">
      <c r="A95" s="43">
        <v>2015</v>
      </c>
      <c r="B95" s="2">
        <f>AVERAGE(E95,H95,K95,N95,Q95)</f>
        <v>20</v>
      </c>
      <c r="C95" s="80"/>
      <c r="D95" s="43">
        <v>2015</v>
      </c>
      <c r="E95" s="19">
        <v>0</v>
      </c>
      <c r="F95" s="10"/>
      <c r="G95" s="43">
        <v>2015</v>
      </c>
      <c r="H95" s="19">
        <v>100</v>
      </c>
      <c r="I95" s="10"/>
      <c r="J95" s="43">
        <v>2015</v>
      </c>
      <c r="K95" s="19">
        <v>0</v>
      </c>
      <c r="L95" s="10"/>
      <c r="M95" s="43">
        <v>2015</v>
      </c>
      <c r="N95" s="19">
        <v>0</v>
      </c>
      <c r="O95" s="10"/>
      <c r="P95" s="43">
        <v>2015</v>
      </c>
      <c r="Q95" s="19">
        <v>0</v>
      </c>
      <c r="R95" s="11"/>
    </row>
    <row r="96" spans="1:81" ht="24.75" customHeight="1">
      <c r="A96" s="43">
        <v>2016</v>
      </c>
      <c r="B96" s="2">
        <f>AVERAGE(E96,H96,K96,N96,Q96)</f>
        <v>20</v>
      </c>
      <c r="C96" s="80"/>
      <c r="D96" s="43">
        <v>2016</v>
      </c>
      <c r="E96" s="19">
        <v>0</v>
      </c>
      <c r="F96" s="10"/>
      <c r="G96" s="43">
        <v>2016</v>
      </c>
      <c r="H96" s="19">
        <v>100</v>
      </c>
      <c r="I96" s="10"/>
      <c r="J96" s="43">
        <v>2016</v>
      </c>
      <c r="K96" s="19">
        <v>0</v>
      </c>
      <c r="L96" s="10"/>
      <c r="M96" s="43">
        <v>2016</v>
      </c>
      <c r="N96" s="19">
        <v>0</v>
      </c>
      <c r="O96" s="10"/>
      <c r="P96" s="43">
        <v>2016</v>
      </c>
      <c r="Q96" s="19">
        <v>0</v>
      </c>
      <c r="R96" s="11"/>
    </row>
    <row r="97" spans="1:81" ht="24.75" customHeight="1">
      <c r="A97" s="43">
        <v>2017</v>
      </c>
      <c r="B97" s="2">
        <f t="shared" ref="B97:B99" si="15">AVERAGE(E97,H97,K97,N97,Q97)</f>
        <v>20</v>
      </c>
      <c r="C97" s="80"/>
      <c r="D97" s="43">
        <v>2017</v>
      </c>
      <c r="E97" s="19">
        <v>0</v>
      </c>
      <c r="F97" s="10"/>
      <c r="G97" s="43">
        <v>2017</v>
      </c>
      <c r="H97" s="19">
        <v>100</v>
      </c>
      <c r="I97" s="10"/>
      <c r="J97" s="43">
        <v>2017</v>
      </c>
      <c r="K97" s="19">
        <v>0</v>
      </c>
      <c r="L97" s="10"/>
      <c r="M97" s="43">
        <v>2017</v>
      </c>
      <c r="N97" s="19">
        <v>0</v>
      </c>
      <c r="O97" s="10"/>
      <c r="P97" s="43">
        <v>2017</v>
      </c>
      <c r="Q97" s="19">
        <v>0</v>
      </c>
      <c r="R97" s="11"/>
    </row>
    <row r="98" spans="1:81" ht="24.75" customHeight="1">
      <c r="A98" s="43">
        <v>2018</v>
      </c>
      <c r="B98" s="2">
        <f t="shared" si="15"/>
        <v>20</v>
      </c>
      <c r="C98" s="80"/>
      <c r="D98" s="43">
        <v>2018</v>
      </c>
      <c r="E98" s="19">
        <v>0</v>
      </c>
      <c r="F98" s="10"/>
      <c r="G98" s="43">
        <v>2018</v>
      </c>
      <c r="H98" s="19">
        <v>100</v>
      </c>
      <c r="I98" s="10"/>
      <c r="J98" s="43">
        <v>2018</v>
      </c>
      <c r="K98" s="19">
        <v>0</v>
      </c>
      <c r="L98" s="10"/>
      <c r="M98" s="43">
        <v>2018</v>
      </c>
      <c r="N98" s="19">
        <v>0</v>
      </c>
      <c r="O98" s="10"/>
      <c r="P98" s="43">
        <v>2018</v>
      </c>
      <c r="Q98" s="19">
        <v>0</v>
      </c>
      <c r="R98" s="11"/>
    </row>
    <row r="99" spans="1:81" ht="24.75" customHeight="1">
      <c r="A99" s="43">
        <v>2019</v>
      </c>
      <c r="B99" s="2">
        <f t="shared" si="15"/>
        <v>20</v>
      </c>
      <c r="C99" s="80"/>
      <c r="D99" s="43">
        <v>2019</v>
      </c>
      <c r="E99" s="19">
        <v>0</v>
      </c>
      <c r="F99" s="10"/>
      <c r="G99" s="43">
        <v>2019</v>
      </c>
      <c r="H99" s="19">
        <v>100</v>
      </c>
      <c r="I99" s="10"/>
      <c r="J99" s="43">
        <v>2019</v>
      </c>
      <c r="K99" s="19">
        <v>0</v>
      </c>
      <c r="L99" s="10"/>
      <c r="M99" s="43">
        <v>2019</v>
      </c>
      <c r="N99" s="19">
        <v>0</v>
      </c>
      <c r="O99" s="10"/>
      <c r="P99" s="43">
        <v>2019</v>
      </c>
      <c r="Q99" s="19">
        <v>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6">AVERAGE(E108,((H108+K108)/2),((N108+Q108+T108)/3),W108)</f>
        <v>45.833333333333336</v>
      </c>
      <c r="C108" s="363"/>
      <c r="D108" s="350">
        <v>2007</v>
      </c>
      <c r="E108" s="419">
        <v>50</v>
      </c>
      <c r="F108" s="363"/>
      <c r="G108" s="350">
        <v>2007</v>
      </c>
      <c r="H108" s="419">
        <v>0</v>
      </c>
      <c r="I108" s="363"/>
      <c r="J108" s="350">
        <v>2007</v>
      </c>
      <c r="K108" s="419">
        <v>0</v>
      </c>
      <c r="L108" s="363"/>
      <c r="M108" s="350">
        <v>2007</v>
      </c>
      <c r="N108" s="419">
        <v>50</v>
      </c>
      <c r="O108" s="363"/>
      <c r="P108" s="350">
        <v>2007</v>
      </c>
      <c r="Q108" s="419">
        <v>50</v>
      </c>
      <c r="R108" s="363"/>
      <c r="S108" s="350">
        <v>2007</v>
      </c>
      <c r="T108" s="419">
        <v>0</v>
      </c>
      <c r="U108" s="363"/>
      <c r="V108" s="350">
        <v>2007</v>
      </c>
      <c r="W108" s="419">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6"/>
        <v>45.833333333333336</v>
      </c>
      <c r="C109" s="363"/>
      <c r="D109" s="350">
        <v>2008</v>
      </c>
      <c r="E109" s="419">
        <v>50</v>
      </c>
      <c r="F109" s="363"/>
      <c r="G109" s="350">
        <v>2008</v>
      </c>
      <c r="H109" s="419">
        <v>0</v>
      </c>
      <c r="I109" s="363"/>
      <c r="J109" s="350">
        <v>2008</v>
      </c>
      <c r="K109" s="419">
        <v>0</v>
      </c>
      <c r="L109" s="363"/>
      <c r="M109" s="350">
        <v>2008</v>
      </c>
      <c r="N109" s="419">
        <v>50</v>
      </c>
      <c r="O109" s="363"/>
      <c r="P109" s="350">
        <v>2008</v>
      </c>
      <c r="Q109" s="419">
        <v>50</v>
      </c>
      <c r="R109" s="363"/>
      <c r="S109" s="350">
        <v>2008</v>
      </c>
      <c r="T109" s="419">
        <v>0</v>
      </c>
      <c r="U109" s="363"/>
      <c r="V109" s="350">
        <v>2008</v>
      </c>
      <c r="W109" s="419">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6"/>
        <v>45.833333333333336</v>
      </c>
      <c r="C110" s="363"/>
      <c r="D110" s="350">
        <v>2009</v>
      </c>
      <c r="E110" s="419">
        <v>50</v>
      </c>
      <c r="F110" s="363"/>
      <c r="G110" s="350">
        <v>2009</v>
      </c>
      <c r="H110" s="419">
        <v>0</v>
      </c>
      <c r="I110" s="363"/>
      <c r="J110" s="350">
        <v>2009</v>
      </c>
      <c r="K110" s="419">
        <v>0</v>
      </c>
      <c r="L110" s="363"/>
      <c r="M110" s="350">
        <v>2009</v>
      </c>
      <c r="N110" s="419">
        <v>50</v>
      </c>
      <c r="O110" s="363"/>
      <c r="P110" s="350">
        <v>2009</v>
      </c>
      <c r="Q110" s="419">
        <v>50</v>
      </c>
      <c r="R110" s="363"/>
      <c r="S110" s="350">
        <v>2009</v>
      </c>
      <c r="T110" s="419">
        <v>0</v>
      </c>
      <c r="U110" s="363"/>
      <c r="V110" s="350">
        <v>2009</v>
      </c>
      <c r="W110" s="419">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6"/>
        <v>45.833333333333336</v>
      </c>
      <c r="C111" s="363"/>
      <c r="D111" s="350">
        <v>2010</v>
      </c>
      <c r="E111" s="419">
        <v>50</v>
      </c>
      <c r="F111" s="363"/>
      <c r="G111" s="350">
        <v>2010</v>
      </c>
      <c r="H111" s="419">
        <v>0</v>
      </c>
      <c r="I111" s="363" t="s">
        <v>5036</v>
      </c>
      <c r="J111" s="350">
        <v>2010</v>
      </c>
      <c r="K111" s="419">
        <v>0</v>
      </c>
      <c r="L111" s="363"/>
      <c r="M111" s="350">
        <v>2010</v>
      </c>
      <c r="N111" s="419">
        <v>50</v>
      </c>
      <c r="O111" s="363"/>
      <c r="P111" s="350">
        <v>2010</v>
      </c>
      <c r="Q111" s="419">
        <v>50</v>
      </c>
      <c r="R111" s="363"/>
      <c r="S111" s="350">
        <v>2010</v>
      </c>
      <c r="T111" s="419">
        <v>0</v>
      </c>
      <c r="U111" s="363"/>
      <c r="V111" s="350">
        <v>2010</v>
      </c>
      <c r="W111" s="419">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45.833333333333336</v>
      </c>
      <c r="C112" s="363"/>
      <c r="D112" s="350">
        <v>2011</v>
      </c>
      <c r="E112" s="419">
        <v>50</v>
      </c>
      <c r="F112" s="363"/>
      <c r="G112" s="350">
        <v>2011</v>
      </c>
      <c r="H112" s="419">
        <v>0</v>
      </c>
      <c r="I112" s="363"/>
      <c r="J112" s="350">
        <v>2011</v>
      </c>
      <c r="K112" s="419">
        <v>0</v>
      </c>
      <c r="L112" s="363"/>
      <c r="M112" s="350">
        <v>2011</v>
      </c>
      <c r="N112" s="419">
        <v>50</v>
      </c>
      <c r="O112" s="363"/>
      <c r="P112" s="350">
        <v>2011</v>
      </c>
      <c r="Q112" s="419">
        <v>50</v>
      </c>
      <c r="R112" s="363"/>
      <c r="S112" s="350">
        <v>2011</v>
      </c>
      <c r="T112" s="419">
        <v>0</v>
      </c>
      <c r="U112" s="363"/>
      <c r="V112" s="350">
        <v>2011</v>
      </c>
      <c r="W112" s="419">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45.833333333333336</v>
      </c>
      <c r="C113" s="363"/>
      <c r="D113" s="350">
        <v>2012</v>
      </c>
      <c r="E113" s="419">
        <v>50</v>
      </c>
      <c r="F113" s="363"/>
      <c r="G113" s="350">
        <v>2012</v>
      </c>
      <c r="H113" s="419">
        <v>0</v>
      </c>
      <c r="I113" s="363"/>
      <c r="J113" s="350">
        <v>2012</v>
      </c>
      <c r="K113" s="419">
        <v>0</v>
      </c>
      <c r="L113" s="363"/>
      <c r="M113" s="350">
        <v>2012</v>
      </c>
      <c r="N113" s="419">
        <v>50</v>
      </c>
      <c r="O113" s="363"/>
      <c r="P113" s="350">
        <v>2012</v>
      </c>
      <c r="Q113" s="419">
        <v>50</v>
      </c>
      <c r="R113" s="363"/>
      <c r="S113" s="350">
        <v>2012</v>
      </c>
      <c r="T113" s="419">
        <v>0</v>
      </c>
      <c r="U113" s="363"/>
      <c r="V113" s="350">
        <v>2012</v>
      </c>
      <c r="W113" s="419">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45.833333333333336</v>
      </c>
      <c r="C114" s="363"/>
      <c r="D114" s="350">
        <v>2013</v>
      </c>
      <c r="E114" s="419">
        <v>50</v>
      </c>
      <c r="F114" s="363"/>
      <c r="G114" s="350">
        <v>2013</v>
      </c>
      <c r="H114" s="419">
        <v>0</v>
      </c>
      <c r="I114" s="363"/>
      <c r="J114" s="350">
        <v>2013</v>
      </c>
      <c r="K114" s="419">
        <v>0</v>
      </c>
      <c r="L114" s="363"/>
      <c r="M114" s="350">
        <v>2013</v>
      </c>
      <c r="N114" s="419">
        <v>50</v>
      </c>
      <c r="O114" s="363"/>
      <c r="P114" s="350">
        <v>2013</v>
      </c>
      <c r="Q114" s="419">
        <v>50</v>
      </c>
      <c r="R114" s="363"/>
      <c r="S114" s="350">
        <v>2013</v>
      </c>
      <c r="T114" s="419">
        <v>0</v>
      </c>
      <c r="U114" s="363"/>
      <c r="V114" s="350">
        <v>2013</v>
      </c>
      <c r="W114" s="419">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45.833333333333336</v>
      </c>
      <c r="C115" s="39"/>
      <c r="D115" s="43">
        <v>2014</v>
      </c>
      <c r="E115" s="19">
        <v>50</v>
      </c>
      <c r="F115" s="10" t="s">
        <v>831</v>
      </c>
      <c r="G115" s="43">
        <v>2014</v>
      </c>
      <c r="H115" s="19">
        <v>0</v>
      </c>
      <c r="I115" s="10" t="s">
        <v>3124</v>
      </c>
      <c r="J115" s="43">
        <v>2014</v>
      </c>
      <c r="K115" s="19">
        <v>0</v>
      </c>
      <c r="L115" s="10" t="s">
        <v>3125</v>
      </c>
      <c r="M115" s="43">
        <v>2014</v>
      </c>
      <c r="N115" s="19">
        <v>50</v>
      </c>
      <c r="O115" s="10" t="s">
        <v>831</v>
      </c>
      <c r="P115" s="43">
        <v>2014</v>
      </c>
      <c r="Q115" s="19">
        <v>50</v>
      </c>
      <c r="R115" s="10"/>
      <c r="S115" s="43">
        <v>2014</v>
      </c>
      <c r="T115" s="19">
        <v>0</v>
      </c>
      <c r="U115" s="10" t="s">
        <v>3126</v>
      </c>
      <c r="V115" s="43">
        <v>2014</v>
      </c>
      <c r="W115" s="19">
        <v>100</v>
      </c>
      <c r="X115" s="11"/>
    </row>
    <row r="116" spans="1:81" ht="24.75" customHeight="1">
      <c r="A116" s="43">
        <v>2015</v>
      </c>
      <c r="B116" s="2">
        <f t="shared" si="17"/>
        <v>45.833333333333336</v>
      </c>
      <c r="C116" s="80"/>
      <c r="D116" s="43">
        <v>2015</v>
      </c>
      <c r="E116" s="19">
        <v>50</v>
      </c>
      <c r="F116" s="10"/>
      <c r="G116" s="43">
        <v>2015</v>
      </c>
      <c r="H116" s="19">
        <v>0</v>
      </c>
      <c r="I116" s="10"/>
      <c r="J116" s="43">
        <v>2015</v>
      </c>
      <c r="K116" s="19">
        <v>0</v>
      </c>
      <c r="L116" s="10"/>
      <c r="M116" s="43">
        <v>2015</v>
      </c>
      <c r="N116" s="19">
        <v>50</v>
      </c>
      <c r="O116" s="10"/>
      <c r="P116" s="43">
        <v>2015</v>
      </c>
      <c r="Q116" s="19">
        <v>50</v>
      </c>
      <c r="R116" s="10"/>
      <c r="S116" s="43">
        <v>2015</v>
      </c>
      <c r="T116" s="19">
        <v>0</v>
      </c>
      <c r="U116" s="10"/>
      <c r="V116" s="43">
        <v>2015</v>
      </c>
      <c r="W116" s="19">
        <v>100</v>
      </c>
      <c r="X116" s="11"/>
    </row>
    <row r="117" spans="1:81" ht="24.75" customHeight="1">
      <c r="A117" s="43">
        <v>2016</v>
      </c>
      <c r="B117" s="2">
        <f t="shared" si="17"/>
        <v>45.833333333333336</v>
      </c>
      <c r="C117" s="80"/>
      <c r="D117" s="43">
        <v>2016</v>
      </c>
      <c r="E117" s="19">
        <v>50</v>
      </c>
      <c r="F117" s="10"/>
      <c r="G117" s="43">
        <v>2016</v>
      </c>
      <c r="H117" s="19">
        <v>0</v>
      </c>
      <c r="I117" s="10"/>
      <c r="J117" s="43">
        <v>2016</v>
      </c>
      <c r="K117" s="19">
        <v>0</v>
      </c>
      <c r="L117" s="10"/>
      <c r="M117" s="43">
        <v>2016</v>
      </c>
      <c r="N117" s="19">
        <v>50</v>
      </c>
      <c r="O117" s="10"/>
      <c r="P117" s="43">
        <v>2016</v>
      </c>
      <c r="Q117" s="19">
        <v>50</v>
      </c>
      <c r="R117" s="10"/>
      <c r="S117" s="43">
        <v>2016</v>
      </c>
      <c r="T117" s="19">
        <v>0</v>
      </c>
      <c r="U117" s="10"/>
      <c r="V117" s="43">
        <v>2016</v>
      </c>
      <c r="W117" s="19">
        <v>100</v>
      </c>
      <c r="X117" s="11"/>
    </row>
    <row r="118" spans="1:81" ht="24.75" customHeight="1">
      <c r="A118" s="43">
        <v>2017</v>
      </c>
      <c r="B118" s="2">
        <f t="shared" si="17"/>
        <v>45.833333333333336</v>
      </c>
      <c r="C118" s="80"/>
      <c r="D118" s="43">
        <v>2017</v>
      </c>
      <c r="E118" s="19">
        <v>50</v>
      </c>
      <c r="F118" s="10"/>
      <c r="G118" s="43">
        <v>2017</v>
      </c>
      <c r="H118" s="19">
        <v>0</v>
      </c>
      <c r="I118" s="10"/>
      <c r="J118" s="43">
        <v>2017</v>
      </c>
      <c r="K118" s="19">
        <v>0</v>
      </c>
      <c r="L118" s="10"/>
      <c r="M118" s="43">
        <v>2017</v>
      </c>
      <c r="N118" s="19">
        <v>50</v>
      </c>
      <c r="O118" s="10"/>
      <c r="P118" s="43">
        <v>2017</v>
      </c>
      <c r="Q118" s="19">
        <v>50</v>
      </c>
      <c r="R118" s="10"/>
      <c r="S118" s="43">
        <v>2017</v>
      </c>
      <c r="T118" s="19">
        <v>0</v>
      </c>
      <c r="U118" s="10"/>
      <c r="V118" s="43">
        <v>2017</v>
      </c>
      <c r="W118" s="19">
        <v>100</v>
      </c>
      <c r="X118" s="11"/>
    </row>
    <row r="119" spans="1:81" ht="24.75" customHeight="1">
      <c r="A119" s="43">
        <v>2018</v>
      </c>
      <c r="B119" s="2">
        <f t="shared" si="17"/>
        <v>45.833333333333336</v>
      </c>
      <c r="C119" s="80"/>
      <c r="D119" s="43">
        <v>2018</v>
      </c>
      <c r="E119" s="19">
        <v>50</v>
      </c>
      <c r="F119" s="10"/>
      <c r="G119" s="43">
        <v>2018</v>
      </c>
      <c r="H119" s="19">
        <v>0</v>
      </c>
      <c r="I119" s="10"/>
      <c r="J119" s="43">
        <v>2018</v>
      </c>
      <c r="K119" s="19">
        <v>0</v>
      </c>
      <c r="L119" s="10"/>
      <c r="M119" s="43">
        <v>2018</v>
      </c>
      <c r="N119" s="19">
        <v>50</v>
      </c>
      <c r="O119" s="10"/>
      <c r="P119" s="43">
        <v>2018</v>
      </c>
      <c r="Q119" s="19">
        <v>50</v>
      </c>
      <c r="R119" s="10"/>
      <c r="S119" s="43">
        <v>2018</v>
      </c>
      <c r="T119" s="19">
        <v>0</v>
      </c>
      <c r="U119" s="10"/>
      <c r="V119" s="43">
        <v>2018</v>
      </c>
      <c r="W119" s="19">
        <v>100</v>
      </c>
      <c r="X119" s="11"/>
    </row>
    <row r="120" spans="1:81" ht="24.75" customHeight="1">
      <c r="A120" s="43">
        <v>2019</v>
      </c>
      <c r="B120" s="2">
        <f t="shared" si="17"/>
        <v>45.833333333333336</v>
      </c>
      <c r="C120" s="80"/>
      <c r="D120" s="43">
        <v>2019</v>
      </c>
      <c r="E120" s="19">
        <v>50</v>
      </c>
      <c r="F120" s="10"/>
      <c r="G120" s="43">
        <v>2019</v>
      </c>
      <c r="H120" s="19">
        <v>0</v>
      </c>
      <c r="I120" s="10"/>
      <c r="J120" s="43">
        <v>2019</v>
      </c>
      <c r="K120" s="19">
        <v>0</v>
      </c>
      <c r="L120" s="10"/>
      <c r="M120" s="43">
        <v>2019</v>
      </c>
      <c r="N120" s="19">
        <v>50</v>
      </c>
      <c r="O120" s="10"/>
      <c r="P120" s="43">
        <v>2019</v>
      </c>
      <c r="Q120" s="19">
        <v>50</v>
      </c>
      <c r="R120" s="10"/>
      <c r="S120" s="43">
        <v>2019</v>
      </c>
      <c r="T120" s="19">
        <v>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600" t="s">
        <v>57</v>
      </c>
      <c r="I123" s="600"/>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 t="shared" ref="B129:B135" si="18">AVERAGE(E129,H129,K129,Z129)</f>
        <v>28.125</v>
      </c>
      <c r="C129" s="363"/>
      <c r="D129" s="350">
        <v>2007</v>
      </c>
      <c r="E129" s="363">
        <v>0</v>
      </c>
      <c r="F129" s="363" t="s">
        <v>5037</v>
      </c>
      <c r="G129" s="350">
        <v>2007</v>
      </c>
      <c r="H129" s="363">
        <v>0</v>
      </c>
      <c r="I129" s="363"/>
      <c r="J129" s="350">
        <v>2007</v>
      </c>
      <c r="K129" s="8">
        <f t="shared" ref="K129:K135" si="19">AVERAGE(N129,Q129,T129,W129)</f>
        <v>12.5</v>
      </c>
      <c r="L129" s="363"/>
      <c r="M129" s="350">
        <v>2007</v>
      </c>
      <c r="N129" s="363">
        <v>0</v>
      </c>
      <c r="O129" s="363"/>
      <c r="P129" s="350">
        <v>2007</v>
      </c>
      <c r="Q129" s="419">
        <v>0</v>
      </c>
      <c r="R129" s="363"/>
      <c r="S129" s="350">
        <v>2007</v>
      </c>
      <c r="T129" s="419">
        <v>50</v>
      </c>
      <c r="U129" s="363"/>
      <c r="V129" s="350">
        <v>2007</v>
      </c>
      <c r="W129" s="419">
        <v>0</v>
      </c>
      <c r="X129" s="363"/>
      <c r="Y129" s="350">
        <v>2007</v>
      </c>
      <c r="Z129" s="419">
        <v>100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si="18"/>
        <v>28.125</v>
      </c>
      <c r="C130" s="363"/>
      <c r="D130" s="350">
        <v>2008</v>
      </c>
      <c r="E130" s="363">
        <v>0</v>
      </c>
      <c r="F130" s="363"/>
      <c r="G130" s="350">
        <v>2008</v>
      </c>
      <c r="H130" s="363">
        <v>0</v>
      </c>
      <c r="I130" s="363"/>
      <c r="J130" s="350">
        <v>2008</v>
      </c>
      <c r="K130" s="8">
        <f t="shared" si="19"/>
        <v>12.5</v>
      </c>
      <c r="L130" s="363"/>
      <c r="M130" s="350">
        <v>2008</v>
      </c>
      <c r="N130" s="363">
        <v>0</v>
      </c>
      <c r="O130" s="363"/>
      <c r="P130" s="350">
        <v>2008</v>
      </c>
      <c r="Q130" s="419">
        <v>0</v>
      </c>
      <c r="R130" s="363"/>
      <c r="S130" s="350">
        <v>2008</v>
      </c>
      <c r="T130" s="419">
        <v>50</v>
      </c>
      <c r="U130" s="363"/>
      <c r="V130" s="350">
        <v>2008</v>
      </c>
      <c r="W130" s="419">
        <v>0</v>
      </c>
      <c r="X130" s="363"/>
      <c r="Y130" s="350">
        <v>2008</v>
      </c>
      <c r="Z130" s="419">
        <v>100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18"/>
        <v>28.125</v>
      </c>
      <c r="C131" s="363"/>
      <c r="D131" s="350">
        <v>2009</v>
      </c>
      <c r="E131" s="363">
        <v>0</v>
      </c>
      <c r="F131" s="363"/>
      <c r="G131" s="350">
        <v>2009</v>
      </c>
      <c r="H131" s="363">
        <v>0</v>
      </c>
      <c r="I131" s="363"/>
      <c r="J131" s="350">
        <v>2009</v>
      </c>
      <c r="K131" s="8">
        <f t="shared" si="19"/>
        <v>12.5</v>
      </c>
      <c r="L131" s="363"/>
      <c r="M131" s="350">
        <v>2009</v>
      </c>
      <c r="N131" s="363">
        <v>0</v>
      </c>
      <c r="O131" s="363"/>
      <c r="P131" s="350">
        <v>2009</v>
      </c>
      <c r="Q131" s="419">
        <v>0</v>
      </c>
      <c r="R131" s="363"/>
      <c r="S131" s="350">
        <v>2009</v>
      </c>
      <c r="T131" s="419">
        <v>50</v>
      </c>
      <c r="U131" s="363"/>
      <c r="V131" s="350">
        <v>2009</v>
      </c>
      <c r="W131" s="419">
        <v>0</v>
      </c>
      <c r="X131" s="363"/>
      <c r="Y131" s="350">
        <v>2009</v>
      </c>
      <c r="Z131" s="419">
        <v>100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64.5</v>
      </c>
      <c r="C132" s="363"/>
      <c r="D132" s="350">
        <v>2010</v>
      </c>
      <c r="E132" s="363">
        <v>100</v>
      </c>
      <c r="F132" s="363" t="s">
        <v>5038</v>
      </c>
      <c r="G132" s="350">
        <v>2010</v>
      </c>
      <c r="H132" s="363">
        <v>33</v>
      </c>
      <c r="I132" s="363" t="s">
        <v>5041</v>
      </c>
      <c r="J132" s="350">
        <v>2010</v>
      </c>
      <c r="K132" s="8">
        <f t="shared" si="19"/>
        <v>25</v>
      </c>
      <c r="L132" s="363"/>
      <c r="M132" s="350">
        <v>2010</v>
      </c>
      <c r="N132" s="363">
        <v>50</v>
      </c>
      <c r="O132" s="363" t="s">
        <v>3129</v>
      </c>
      <c r="P132" s="350">
        <v>2010</v>
      </c>
      <c r="Q132" s="419">
        <v>0</v>
      </c>
      <c r="R132" s="363"/>
      <c r="S132" s="350">
        <v>2010</v>
      </c>
      <c r="T132" s="419">
        <v>50</v>
      </c>
      <c r="U132" s="363"/>
      <c r="V132" s="350">
        <v>2010</v>
      </c>
      <c r="W132" s="419">
        <v>0</v>
      </c>
      <c r="X132" s="363"/>
      <c r="Y132" s="350">
        <v>2010</v>
      </c>
      <c r="Z132" s="419">
        <v>100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64.5</v>
      </c>
      <c r="C133" s="363"/>
      <c r="D133" s="350">
        <v>2011</v>
      </c>
      <c r="E133" s="363">
        <v>100</v>
      </c>
      <c r="F133" s="363"/>
      <c r="G133" s="350">
        <v>2011</v>
      </c>
      <c r="H133" s="363">
        <v>33</v>
      </c>
      <c r="I133" s="363"/>
      <c r="J133" s="350">
        <v>2011</v>
      </c>
      <c r="K133" s="8">
        <f t="shared" si="19"/>
        <v>25</v>
      </c>
      <c r="L133" s="363"/>
      <c r="M133" s="350">
        <v>2011</v>
      </c>
      <c r="N133" s="363">
        <v>50</v>
      </c>
      <c r="O133" s="363"/>
      <c r="P133" s="350">
        <v>2011</v>
      </c>
      <c r="Q133" s="419">
        <v>0</v>
      </c>
      <c r="R133" s="363"/>
      <c r="S133" s="350">
        <v>2011</v>
      </c>
      <c r="T133" s="419">
        <v>50</v>
      </c>
      <c r="U133" s="363"/>
      <c r="V133" s="350">
        <v>2011</v>
      </c>
      <c r="W133" s="419">
        <v>0</v>
      </c>
      <c r="X133" s="363"/>
      <c r="Y133" s="350">
        <v>2011</v>
      </c>
      <c r="Z133" s="419">
        <v>100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64.5</v>
      </c>
      <c r="C134" s="363"/>
      <c r="D134" s="350">
        <v>2012</v>
      </c>
      <c r="E134" s="363">
        <v>100</v>
      </c>
      <c r="F134" s="363"/>
      <c r="G134" s="350">
        <v>2012</v>
      </c>
      <c r="H134" s="363">
        <v>33</v>
      </c>
      <c r="I134" s="363"/>
      <c r="J134" s="350">
        <v>2012</v>
      </c>
      <c r="K134" s="8">
        <f t="shared" si="19"/>
        <v>25</v>
      </c>
      <c r="L134" s="363"/>
      <c r="M134" s="350">
        <v>2012</v>
      </c>
      <c r="N134" s="363">
        <v>50</v>
      </c>
      <c r="O134" s="363"/>
      <c r="P134" s="350">
        <v>2012</v>
      </c>
      <c r="Q134" s="419">
        <v>0</v>
      </c>
      <c r="R134" s="363"/>
      <c r="S134" s="350">
        <v>2012</v>
      </c>
      <c r="T134" s="419">
        <v>50</v>
      </c>
      <c r="U134" s="363"/>
      <c r="V134" s="350">
        <v>2012</v>
      </c>
      <c r="W134" s="419">
        <v>0</v>
      </c>
      <c r="X134" s="363"/>
      <c r="Y134" s="350">
        <v>2012</v>
      </c>
      <c r="Z134" s="419">
        <v>100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43.75</v>
      </c>
      <c r="C135" s="363"/>
      <c r="D135" s="350">
        <v>2013</v>
      </c>
      <c r="E135" s="363">
        <v>50</v>
      </c>
      <c r="F135" s="363" t="s">
        <v>5039</v>
      </c>
      <c r="G135" s="350">
        <v>2013</v>
      </c>
      <c r="H135" s="363">
        <v>0</v>
      </c>
      <c r="I135" s="363" t="s">
        <v>5040</v>
      </c>
      <c r="J135" s="350">
        <v>2013</v>
      </c>
      <c r="K135" s="8">
        <f t="shared" si="19"/>
        <v>25</v>
      </c>
      <c r="L135" s="363"/>
      <c r="M135" s="350">
        <v>2013</v>
      </c>
      <c r="N135" s="363">
        <v>50</v>
      </c>
      <c r="O135" s="363"/>
      <c r="P135" s="350">
        <v>2013</v>
      </c>
      <c r="Q135" s="419">
        <v>0</v>
      </c>
      <c r="R135" s="363"/>
      <c r="S135" s="350">
        <v>2013</v>
      </c>
      <c r="T135" s="419">
        <v>50</v>
      </c>
      <c r="U135" s="363"/>
      <c r="V135" s="350">
        <v>2013</v>
      </c>
      <c r="W135" s="419">
        <v>0</v>
      </c>
      <c r="X135" s="363"/>
      <c r="Y135" s="350">
        <v>2013</v>
      </c>
      <c r="Z135" s="419">
        <v>100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43.75</v>
      </c>
      <c r="C136" s="80"/>
      <c r="D136" s="43">
        <v>2014</v>
      </c>
      <c r="E136" s="19">
        <v>50</v>
      </c>
      <c r="F136" s="10" t="s">
        <v>3127</v>
      </c>
      <c r="G136" s="43">
        <v>2014</v>
      </c>
      <c r="H136" s="49">
        <v>0</v>
      </c>
      <c r="I136" s="10" t="s">
        <v>3128</v>
      </c>
      <c r="J136" s="43">
        <v>2014</v>
      </c>
      <c r="K136" s="8">
        <f t="shared" ref="K136:K141" si="21">AVERAGE(N136,Q136,T136,W136)</f>
        <v>25</v>
      </c>
      <c r="L136" s="19"/>
      <c r="M136" s="43">
        <v>2014</v>
      </c>
      <c r="N136" s="19">
        <v>50</v>
      </c>
      <c r="O136" s="10" t="s">
        <v>3129</v>
      </c>
      <c r="P136" s="43">
        <v>2014</v>
      </c>
      <c r="Q136" s="19">
        <v>0</v>
      </c>
      <c r="R136" s="10" t="s">
        <v>3130</v>
      </c>
      <c r="S136" s="43">
        <v>2014</v>
      </c>
      <c r="T136" s="19">
        <v>50</v>
      </c>
      <c r="U136" s="10" t="s">
        <v>3131</v>
      </c>
      <c r="V136" s="43">
        <v>2014</v>
      </c>
      <c r="W136" s="19">
        <v>0</v>
      </c>
      <c r="X136" s="10"/>
      <c r="Y136" s="350">
        <v>2014</v>
      </c>
      <c r="Z136" s="19">
        <v>100</v>
      </c>
      <c r="AA136" s="11"/>
    </row>
    <row r="137" spans="1:81" ht="24.75" customHeight="1">
      <c r="A137" s="43">
        <v>2015</v>
      </c>
      <c r="B137" s="2">
        <f t="shared" si="20"/>
        <v>52</v>
      </c>
      <c r="C137" s="80"/>
      <c r="D137" s="43">
        <v>2015</v>
      </c>
      <c r="E137" s="19">
        <v>50</v>
      </c>
      <c r="F137" s="10"/>
      <c r="G137" s="43">
        <v>2015</v>
      </c>
      <c r="H137" s="49">
        <v>33</v>
      </c>
      <c r="I137" s="10" t="s">
        <v>3132</v>
      </c>
      <c r="J137" s="43">
        <v>2015</v>
      </c>
      <c r="K137" s="8">
        <f t="shared" si="21"/>
        <v>25</v>
      </c>
      <c r="L137" s="19"/>
      <c r="M137" s="43">
        <v>2015</v>
      </c>
      <c r="N137" s="19">
        <v>50</v>
      </c>
      <c r="O137" s="10"/>
      <c r="P137" s="43">
        <v>2015</v>
      </c>
      <c r="Q137" s="19">
        <v>0</v>
      </c>
      <c r="R137" s="10"/>
      <c r="S137" s="43">
        <v>2015</v>
      </c>
      <c r="T137" s="19">
        <v>50</v>
      </c>
      <c r="U137" s="10"/>
      <c r="V137" s="43">
        <v>2015</v>
      </c>
      <c r="W137" s="19">
        <v>0</v>
      </c>
      <c r="X137" s="10"/>
      <c r="Y137" s="350">
        <v>2015</v>
      </c>
      <c r="Z137" s="19">
        <v>100</v>
      </c>
      <c r="AA137" s="11"/>
    </row>
    <row r="138" spans="1:81" ht="24.75" customHeight="1">
      <c r="A138" s="43">
        <v>2016</v>
      </c>
      <c r="B138" s="2">
        <f t="shared" si="20"/>
        <v>52</v>
      </c>
      <c r="C138" s="80"/>
      <c r="D138" s="43">
        <v>2016</v>
      </c>
      <c r="E138" s="19">
        <v>50</v>
      </c>
      <c r="F138" s="10"/>
      <c r="G138" s="43">
        <v>2016</v>
      </c>
      <c r="H138" s="49">
        <v>33</v>
      </c>
      <c r="I138" s="10" t="s">
        <v>830</v>
      </c>
      <c r="J138" s="43">
        <v>2016</v>
      </c>
      <c r="K138" s="8">
        <f t="shared" si="21"/>
        <v>25</v>
      </c>
      <c r="L138" s="19"/>
      <c r="M138" s="43">
        <v>2016</v>
      </c>
      <c r="N138" s="19">
        <v>50</v>
      </c>
      <c r="O138" s="10"/>
      <c r="P138" s="43">
        <v>2016</v>
      </c>
      <c r="Q138" s="19">
        <v>0</v>
      </c>
      <c r="R138" s="10"/>
      <c r="S138" s="43">
        <v>2016</v>
      </c>
      <c r="T138" s="19">
        <v>50</v>
      </c>
      <c r="U138" s="10"/>
      <c r="V138" s="43">
        <v>2016</v>
      </c>
      <c r="W138" s="19">
        <v>0</v>
      </c>
      <c r="X138" s="10"/>
      <c r="Y138" s="350">
        <v>2016</v>
      </c>
      <c r="Z138" s="19">
        <v>100</v>
      </c>
      <c r="AA138" s="11"/>
    </row>
    <row r="139" spans="1:81" ht="24.75" customHeight="1">
      <c r="A139" s="43">
        <v>2017</v>
      </c>
      <c r="B139" s="2">
        <f t="shared" si="20"/>
        <v>52</v>
      </c>
      <c r="C139" s="80"/>
      <c r="D139" s="43">
        <v>2017</v>
      </c>
      <c r="E139" s="19">
        <v>50</v>
      </c>
      <c r="F139" s="10"/>
      <c r="G139" s="43">
        <v>2017</v>
      </c>
      <c r="H139" s="49">
        <v>33</v>
      </c>
      <c r="I139" s="10"/>
      <c r="J139" s="43">
        <v>2017</v>
      </c>
      <c r="K139" s="8">
        <f t="shared" si="21"/>
        <v>25</v>
      </c>
      <c r="L139" s="19"/>
      <c r="M139" s="43">
        <v>2017</v>
      </c>
      <c r="N139" s="19">
        <v>50</v>
      </c>
      <c r="O139" s="10"/>
      <c r="P139" s="43">
        <v>2017</v>
      </c>
      <c r="Q139" s="19">
        <v>0</v>
      </c>
      <c r="R139" s="10"/>
      <c r="S139" s="43">
        <v>2017</v>
      </c>
      <c r="T139" s="19">
        <v>50</v>
      </c>
      <c r="U139" s="10"/>
      <c r="V139" s="43">
        <v>2017</v>
      </c>
      <c r="W139" s="19">
        <v>0</v>
      </c>
      <c r="X139" s="10"/>
      <c r="Y139" s="350">
        <v>2017</v>
      </c>
      <c r="Z139" s="19">
        <v>100</v>
      </c>
      <c r="AA139" s="11"/>
    </row>
    <row r="140" spans="1:81" ht="24.75" customHeight="1">
      <c r="A140" s="43">
        <v>2018</v>
      </c>
      <c r="B140" s="2">
        <f t="shared" si="20"/>
        <v>39.5</v>
      </c>
      <c r="C140" s="80"/>
      <c r="D140" s="43">
        <v>2018</v>
      </c>
      <c r="E140" s="49">
        <v>0</v>
      </c>
      <c r="F140" s="10" t="s">
        <v>3133</v>
      </c>
      <c r="G140" s="43">
        <v>2018</v>
      </c>
      <c r="H140" s="49">
        <v>33</v>
      </c>
      <c r="I140" s="10"/>
      <c r="J140" s="43">
        <v>2018</v>
      </c>
      <c r="K140" s="8">
        <f t="shared" si="21"/>
        <v>25</v>
      </c>
      <c r="L140" s="19"/>
      <c r="M140" s="43">
        <v>2018</v>
      </c>
      <c r="N140" s="19">
        <v>50</v>
      </c>
      <c r="O140" s="10"/>
      <c r="P140" s="43">
        <v>2018</v>
      </c>
      <c r="Q140" s="19">
        <v>0</v>
      </c>
      <c r="R140" s="10"/>
      <c r="S140" s="43">
        <v>2018</v>
      </c>
      <c r="T140" s="19">
        <v>50</v>
      </c>
      <c r="U140" s="10"/>
      <c r="V140" s="43">
        <v>2018</v>
      </c>
      <c r="W140" s="19">
        <v>0</v>
      </c>
      <c r="X140" s="10"/>
      <c r="Y140" s="350">
        <v>2018</v>
      </c>
      <c r="Z140" s="19">
        <v>100</v>
      </c>
      <c r="AA140" s="11"/>
    </row>
    <row r="141" spans="1:81" ht="24.75" customHeight="1">
      <c r="A141" s="43">
        <v>2019</v>
      </c>
      <c r="B141" s="2">
        <f t="shared" si="20"/>
        <v>39.5</v>
      </c>
      <c r="C141" s="80"/>
      <c r="D141" s="43">
        <v>2019</v>
      </c>
      <c r="E141" s="49">
        <v>0</v>
      </c>
      <c r="F141" s="10"/>
      <c r="G141" s="43">
        <v>2019</v>
      </c>
      <c r="H141" s="49">
        <v>33</v>
      </c>
      <c r="I141" s="10"/>
      <c r="J141" s="43">
        <v>2019</v>
      </c>
      <c r="K141" s="8">
        <f t="shared" si="21"/>
        <v>25</v>
      </c>
      <c r="L141" s="19"/>
      <c r="M141" s="43">
        <v>2019</v>
      </c>
      <c r="N141" s="19">
        <v>50</v>
      </c>
      <c r="O141" s="10"/>
      <c r="P141" s="43">
        <v>2019</v>
      </c>
      <c r="Q141" s="19">
        <v>0</v>
      </c>
      <c r="R141" s="10"/>
      <c r="S141" s="43">
        <v>2019</v>
      </c>
      <c r="T141" s="19">
        <v>50</v>
      </c>
      <c r="U141" s="10"/>
      <c r="V141" s="43">
        <v>2019</v>
      </c>
      <c r="W141" s="19">
        <v>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4666</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f t="shared" ref="B150:B156" si="22">AVERAGE(E150,H150, W150,((Z150+AC150+AF150)/3))</f>
        <v>66.666666666666671</v>
      </c>
      <c r="C150" s="363"/>
      <c r="D150" s="350">
        <v>2007</v>
      </c>
      <c r="E150" s="419">
        <v>50</v>
      </c>
      <c r="F150" s="363"/>
      <c r="G150" s="350">
        <v>2007</v>
      </c>
      <c r="H150" s="8">
        <f t="shared" ref="H150:H156" si="23">AVERAGE(K150,N150,Q150,T150)</f>
        <v>50</v>
      </c>
      <c r="I150" s="363"/>
      <c r="J150" s="350">
        <v>2007</v>
      </c>
      <c r="K150" s="419">
        <v>50</v>
      </c>
      <c r="L150" s="363"/>
      <c r="M150" s="350">
        <v>2007</v>
      </c>
      <c r="N150" s="419">
        <v>50</v>
      </c>
      <c r="O150" s="363"/>
      <c r="P150" s="350">
        <v>2007</v>
      </c>
      <c r="Q150" s="419">
        <v>50</v>
      </c>
      <c r="R150" s="363"/>
      <c r="S150" s="350">
        <v>2007</v>
      </c>
      <c r="T150" s="419">
        <v>50</v>
      </c>
      <c r="U150" s="363"/>
      <c r="V150" s="350">
        <v>2007</v>
      </c>
      <c r="W150" s="419">
        <v>100</v>
      </c>
      <c r="X150" s="363"/>
      <c r="Y150" s="350">
        <v>2007</v>
      </c>
      <c r="Z150" s="419">
        <v>50</v>
      </c>
      <c r="AA150" s="363"/>
      <c r="AB150" s="350">
        <v>2007</v>
      </c>
      <c r="AC150" s="419">
        <v>100</v>
      </c>
      <c r="AD150" s="363"/>
      <c r="AE150" s="350">
        <v>2007</v>
      </c>
      <c r="AF150" s="419">
        <v>50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f t="shared" si="22"/>
        <v>66.666666666666671</v>
      </c>
      <c r="C151" s="363"/>
      <c r="D151" s="350">
        <v>2008</v>
      </c>
      <c r="E151" s="419">
        <v>50</v>
      </c>
      <c r="F151" s="363"/>
      <c r="G151" s="350">
        <v>2008</v>
      </c>
      <c r="H151" s="8">
        <f t="shared" si="23"/>
        <v>50</v>
      </c>
      <c r="I151" s="363"/>
      <c r="J151" s="350">
        <v>2008</v>
      </c>
      <c r="K151" s="419">
        <v>50</v>
      </c>
      <c r="L151" s="363"/>
      <c r="M151" s="350">
        <v>2008</v>
      </c>
      <c r="N151" s="419">
        <v>50</v>
      </c>
      <c r="O151" s="363"/>
      <c r="P151" s="350">
        <v>2008</v>
      </c>
      <c r="Q151" s="419">
        <v>50</v>
      </c>
      <c r="R151" s="363"/>
      <c r="S151" s="350">
        <v>2008</v>
      </c>
      <c r="T151" s="419">
        <v>50</v>
      </c>
      <c r="U151" s="363"/>
      <c r="V151" s="350">
        <v>2008</v>
      </c>
      <c r="W151" s="419">
        <v>100</v>
      </c>
      <c r="X151" s="363"/>
      <c r="Y151" s="350">
        <v>2008</v>
      </c>
      <c r="Z151" s="419">
        <v>50</v>
      </c>
      <c r="AA151" s="363"/>
      <c r="AB151" s="350">
        <v>2008</v>
      </c>
      <c r="AC151" s="419">
        <v>100</v>
      </c>
      <c r="AD151" s="363"/>
      <c r="AE151" s="350">
        <v>2008</v>
      </c>
      <c r="AF151" s="419">
        <v>50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f t="shared" si="22"/>
        <v>66.666666666666671</v>
      </c>
      <c r="C152" s="363"/>
      <c r="D152" s="350">
        <v>2009</v>
      </c>
      <c r="E152" s="419">
        <v>50</v>
      </c>
      <c r="F152" s="363"/>
      <c r="G152" s="350">
        <v>2009</v>
      </c>
      <c r="H152" s="8">
        <f t="shared" si="23"/>
        <v>50</v>
      </c>
      <c r="I152" s="363"/>
      <c r="J152" s="350">
        <v>2009</v>
      </c>
      <c r="K152" s="419">
        <v>50</v>
      </c>
      <c r="L152" s="363"/>
      <c r="M152" s="350">
        <v>2009</v>
      </c>
      <c r="N152" s="419">
        <v>50</v>
      </c>
      <c r="O152" s="363"/>
      <c r="P152" s="350">
        <v>2009</v>
      </c>
      <c r="Q152" s="419">
        <v>50</v>
      </c>
      <c r="R152" s="363"/>
      <c r="S152" s="350">
        <v>2009</v>
      </c>
      <c r="T152" s="419">
        <v>50</v>
      </c>
      <c r="U152" s="363"/>
      <c r="V152" s="350">
        <v>2009</v>
      </c>
      <c r="W152" s="419">
        <v>100</v>
      </c>
      <c r="X152" s="363"/>
      <c r="Y152" s="350">
        <v>2009</v>
      </c>
      <c r="Z152" s="419">
        <v>50</v>
      </c>
      <c r="AA152" s="363"/>
      <c r="AB152" s="350">
        <v>2009</v>
      </c>
      <c r="AC152" s="419">
        <v>100</v>
      </c>
      <c r="AD152" s="363"/>
      <c r="AE152" s="350">
        <v>2009</v>
      </c>
      <c r="AF152" s="419">
        <v>50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66.666666666666671</v>
      </c>
      <c r="C153" s="363"/>
      <c r="D153" s="350">
        <v>2010</v>
      </c>
      <c r="E153" s="419">
        <v>50</v>
      </c>
      <c r="F153" s="363"/>
      <c r="G153" s="350">
        <v>2010</v>
      </c>
      <c r="H153" s="8">
        <f t="shared" si="23"/>
        <v>50</v>
      </c>
      <c r="I153" s="363"/>
      <c r="J153" s="350">
        <v>2010</v>
      </c>
      <c r="K153" s="419">
        <v>50</v>
      </c>
      <c r="L153" s="363"/>
      <c r="M153" s="350">
        <v>2010</v>
      </c>
      <c r="N153" s="419">
        <v>50</v>
      </c>
      <c r="O153" s="363"/>
      <c r="P153" s="350">
        <v>2010</v>
      </c>
      <c r="Q153" s="419">
        <v>50</v>
      </c>
      <c r="R153" s="363"/>
      <c r="S153" s="350">
        <v>2010</v>
      </c>
      <c r="T153" s="419">
        <v>50</v>
      </c>
      <c r="U153" s="363"/>
      <c r="V153" s="350">
        <v>2010</v>
      </c>
      <c r="W153" s="419">
        <v>100</v>
      </c>
      <c r="X153" s="363" t="s">
        <v>5042</v>
      </c>
      <c r="Y153" s="350">
        <v>2010</v>
      </c>
      <c r="Z153" s="419">
        <v>50</v>
      </c>
      <c r="AA153" s="363" t="s">
        <v>5043</v>
      </c>
      <c r="AB153" s="350">
        <v>2010</v>
      </c>
      <c r="AC153" s="419">
        <v>100</v>
      </c>
      <c r="AD153" s="363"/>
      <c r="AE153" s="350">
        <v>2010</v>
      </c>
      <c r="AF153" s="419">
        <v>50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66.666666666666671</v>
      </c>
      <c r="C154" s="363"/>
      <c r="D154" s="350">
        <v>2011</v>
      </c>
      <c r="E154" s="419">
        <v>50</v>
      </c>
      <c r="F154" s="363"/>
      <c r="G154" s="350">
        <v>2011</v>
      </c>
      <c r="H154" s="8">
        <f t="shared" si="23"/>
        <v>50</v>
      </c>
      <c r="I154" s="363"/>
      <c r="J154" s="350">
        <v>2011</v>
      </c>
      <c r="K154" s="419">
        <v>50</v>
      </c>
      <c r="L154" s="363"/>
      <c r="M154" s="350">
        <v>2011</v>
      </c>
      <c r="N154" s="419">
        <v>50</v>
      </c>
      <c r="O154" s="363"/>
      <c r="P154" s="350">
        <v>2011</v>
      </c>
      <c r="Q154" s="419">
        <v>50</v>
      </c>
      <c r="R154" s="363"/>
      <c r="S154" s="350">
        <v>2011</v>
      </c>
      <c r="T154" s="419">
        <v>50</v>
      </c>
      <c r="U154" s="363"/>
      <c r="V154" s="350">
        <v>2011</v>
      </c>
      <c r="W154" s="419">
        <v>100</v>
      </c>
      <c r="X154" s="363"/>
      <c r="Y154" s="350">
        <v>2011</v>
      </c>
      <c r="Z154" s="419">
        <v>50</v>
      </c>
      <c r="AA154" s="363"/>
      <c r="AB154" s="350">
        <v>2011</v>
      </c>
      <c r="AC154" s="419">
        <v>100</v>
      </c>
      <c r="AD154" s="363"/>
      <c r="AE154" s="350">
        <v>2011</v>
      </c>
      <c r="AF154" s="419">
        <v>50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66.666666666666671</v>
      </c>
      <c r="C155" s="363"/>
      <c r="D155" s="350">
        <v>2012</v>
      </c>
      <c r="E155" s="419">
        <v>50</v>
      </c>
      <c r="F155" s="363"/>
      <c r="G155" s="350">
        <v>2012</v>
      </c>
      <c r="H155" s="8">
        <f t="shared" si="23"/>
        <v>50</v>
      </c>
      <c r="I155" s="363"/>
      <c r="J155" s="350">
        <v>2012</v>
      </c>
      <c r="K155" s="419">
        <v>50</v>
      </c>
      <c r="L155" s="363"/>
      <c r="M155" s="350">
        <v>2012</v>
      </c>
      <c r="N155" s="419">
        <v>50</v>
      </c>
      <c r="O155" s="363"/>
      <c r="P155" s="350">
        <v>2012</v>
      </c>
      <c r="Q155" s="419">
        <v>50</v>
      </c>
      <c r="R155" s="363"/>
      <c r="S155" s="350">
        <v>2012</v>
      </c>
      <c r="T155" s="419">
        <v>50</v>
      </c>
      <c r="U155" s="363"/>
      <c r="V155" s="350">
        <v>2012</v>
      </c>
      <c r="W155" s="419">
        <v>100</v>
      </c>
      <c r="X155" s="363"/>
      <c r="Y155" s="350">
        <v>2012</v>
      </c>
      <c r="Z155" s="419">
        <v>50</v>
      </c>
      <c r="AA155" s="363"/>
      <c r="AB155" s="350">
        <v>2012</v>
      </c>
      <c r="AC155" s="419">
        <v>100</v>
      </c>
      <c r="AD155" s="363"/>
      <c r="AE155" s="350">
        <v>2012</v>
      </c>
      <c r="AF155" s="419">
        <v>50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66.666666666666671</v>
      </c>
      <c r="C156" s="363"/>
      <c r="D156" s="350">
        <v>2013</v>
      </c>
      <c r="E156" s="419">
        <v>50</v>
      </c>
      <c r="F156" s="363"/>
      <c r="G156" s="350">
        <v>2013</v>
      </c>
      <c r="H156" s="8">
        <f t="shared" si="23"/>
        <v>50</v>
      </c>
      <c r="I156" s="363"/>
      <c r="J156" s="350">
        <v>2013</v>
      </c>
      <c r="K156" s="419">
        <v>50</v>
      </c>
      <c r="L156" s="363"/>
      <c r="M156" s="350">
        <v>2013</v>
      </c>
      <c r="N156" s="419">
        <v>50</v>
      </c>
      <c r="O156" s="363"/>
      <c r="P156" s="350">
        <v>2013</v>
      </c>
      <c r="Q156" s="419">
        <v>50</v>
      </c>
      <c r="R156" s="363"/>
      <c r="S156" s="350">
        <v>2013</v>
      </c>
      <c r="T156" s="419">
        <v>50</v>
      </c>
      <c r="U156" s="363"/>
      <c r="V156" s="350">
        <v>2013</v>
      </c>
      <c r="W156" s="419">
        <v>100</v>
      </c>
      <c r="X156" s="363"/>
      <c r="Y156" s="350">
        <v>2013</v>
      </c>
      <c r="Z156" s="419">
        <v>50</v>
      </c>
      <c r="AA156" s="363"/>
      <c r="AB156" s="350">
        <v>2013</v>
      </c>
      <c r="AC156" s="419">
        <v>100</v>
      </c>
      <c r="AD156" s="363"/>
      <c r="AE156" s="350">
        <v>2013</v>
      </c>
      <c r="AF156" s="419">
        <v>50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66.666666666666671</v>
      </c>
      <c r="C157" s="80"/>
      <c r="D157" s="43">
        <v>2014</v>
      </c>
      <c r="E157" s="19">
        <v>50</v>
      </c>
      <c r="F157" s="10" t="s">
        <v>3134</v>
      </c>
      <c r="G157" s="43">
        <v>2014</v>
      </c>
      <c r="H157" s="8">
        <f t="shared" ref="H157:H162" si="25">AVERAGE(K157,N157,Q157,T157)</f>
        <v>50</v>
      </c>
      <c r="I157" s="19"/>
      <c r="J157" s="43">
        <v>2014</v>
      </c>
      <c r="K157" s="19">
        <v>50</v>
      </c>
      <c r="L157" s="10" t="s">
        <v>3135</v>
      </c>
      <c r="M157" s="43">
        <v>2014</v>
      </c>
      <c r="N157" s="19">
        <v>50</v>
      </c>
      <c r="O157" s="10" t="s">
        <v>3136</v>
      </c>
      <c r="P157" s="43">
        <v>2014</v>
      </c>
      <c r="Q157" s="19">
        <v>50</v>
      </c>
      <c r="R157" s="10" t="s">
        <v>3136</v>
      </c>
      <c r="S157" s="43">
        <v>2014</v>
      </c>
      <c r="T157" s="19">
        <v>50</v>
      </c>
      <c r="U157" s="10" t="s">
        <v>3136</v>
      </c>
      <c r="V157" s="43">
        <v>2014</v>
      </c>
      <c r="W157" s="19">
        <v>100</v>
      </c>
      <c r="X157" s="10"/>
      <c r="Y157" s="350">
        <v>2014</v>
      </c>
      <c r="Z157" s="19">
        <v>50</v>
      </c>
      <c r="AA157" s="10" t="s">
        <v>3137</v>
      </c>
      <c r="AB157" s="350">
        <v>2014</v>
      </c>
      <c r="AC157" s="19">
        <v>100</v>
      </c>
      <c r="AD157" s="10"/>
      <c r="AE157" s="350">
        <v>2014</v>
      </c>
      <c r="AF157" s="19">
        <v>50</v>
      </c>
      <c r="AG157" s="11"/>
    </row>
    <row r="158" spans="1:81" ht="24.75" customHeight="1">
      <c r="A158" s="43">
        <v>2015</v>
      </c>
      <c r="B158" s="2">
        <f t="shared" si="24"/>
        <v>66.666666666666671</v>
      </c>
      <c r="C158" s="80"/>
      <c r="D158" s="43">
        <v>2015</v>
      </c>
      <c r="E158" s="19">
        <v>50</v>
      </c>
      <c r="F158" s="10"/>
      <c r="G158" s="43">
        <v>2015</v>
      </c>
      <c r="H158" s="8">
        <f t="shared" si="25"/>
        <v>50</v>
      </c>
      <c r="I158" s="19"/>
      <c r="J158" s="43">
        <v>2015</v>
      </c>
      <c r="K158" s="19">
        <v>50</v>
      </c>
      <c r="L158" s="10"/>
      <c r="M158" s="43">
        <v>2015</v>
      </c>
      <c r="N158" s="19">
        <v>50</v>
      </c>
      <c r="O158" s="10"/>
      <c r="P158" s="43">
        <v>2015</v>
      </c>
      <c r="Q158" s="19">
        <v>50</v>
      </c>
      <c r="R158" s="10"/>
      <c r="S158" s="43">
        <v>2015</v>
      </c>
      <c r="T158" s="19">
        <v>50</v>
      </c>
      <c r="U158" s="10"/>
      <c r="V158" s="43">
        <v>2015</v>
      </c>
      <c r="W158" s="19">
        <v>100</v>
      </c>
      <c r="X158" s="10"/>
      <c r="Y158" s="350">
        <v>2015</v>
      </c>
      <c r="Z158" s="19">
        <v>50</v>
      </c>
      <c r="AA158" s="10"/>
      <c r="AB158" s="350">
        <v>2015</v>
      </c>
      <c r="AC158" s="19">
        <v>100</v>
      </c>
      <c r="AD158" s="10"/>
      <c r="AE158" s="350">
        <v>2015</v>
      </c>
      <c r="AF158" s="19">
        <v>50</v>
      </c>
      <c r="AG158" s="11"/>
    </row>
    <row r="159" spans="1:81" ht="24.75" customHeight="1">
      <c r="A159" s="43">
        <v>2016</v>
      </c>
      <c r="B159" s="2">
        <f t="shared" si="24"/>
        <v>66.666666666666671</v>
      </c>
      <c r="C159" s="80"/>
      <c r="D159" s="43">
        <v>2016</v>
      </c>
      <c r="E159" s="19">
        <v>50</v>
      </c>
      <c r="F159" s="10"/>
      <c r="G159" s="43">
        <v>2016</v>
      </c>
      <c r="H159" s="8">
        <f t="shared" si="25"/>
        <v>50</v>
      </c>
      <c r="I159" s="19"/>
      <c r="J159" s="43">
        <v>2016</v>
      </c>
      <c r="K159" s="19">
        <v>50</v>
      </c>
      <c r="L159" s="10"/>
      <c r="M159" s="43">
        <v>2016</v>
      </c>
      <c r="N159" s="19">
        <v>50</v>
      </c>
      <c r="O159" s="10"/>
      <c r="P159" s="43">
        <v>2016</v>
      </c>
      <c r="Q159" s="19">
        <v>50</v>
      </c>
      <c r="R159" s="10"/>
      <c r="S159" s="43">
        <v>2016</v>
      </c>
      <c r="T159" s="19">
        <v>50</v>
      </c>
      <c r="U159" s="10"/>
      <c r="V159" s="43">
        <v>2016</v>
      </c>
      <c r="W159" s="19">
        <v>100</v>
      </c>
      <c r="X159" s="10"/>
      <c r="Y159" s="350">
        <v>2016</v>
      </c>
      <c r="Z159" s="19">
        <v>50</v>
      </c>
      <c r="AA159" s="10"/>
      <c r="AB159" s="350">
        <v>2016</v>
      </c>
      <c r="AC159" s="19">
        <v>100</v>
      </c>
      <c r="AD159" s="10"/>
      <c r="AE159" s="350">
        <v>2016</v>
      </c>
      <c r="AF159" s="19">
        <v>50</v>
      </c>
      <c r="AG159" s="11"/>
    </row>
    <row r="160" spans="1:81" ht="24.75" customHeight="1">
      <c r="A160" s="43">
        <v>2017</v>
      </c>
      <c r="B160" s="2">
        <f t="shared" si="24"/>
        <v>66.666666666666671</v>
      </c>
      <c r="C160" s="80"/>
      <c r="D160" s="43">
        <v>2017</v>
      </c>
      <c r="E160" s="19">
        <v>50</v>
      </c>
      <c r="F160" s="10"/>
      <c r="G160" s="43">
        <v>2017</v>
      </c>
      <c r="H160" s="8">
        <f t="shared" si="25"/>
        <v>50</v>
      </c>
      <c r="I160" s="19"/>
      <c r="J160" s="43">
        <v>2017</v>
      </c>
      <c r="K160" s="19">
        <v>50</v>
      </c>
      <c r="L160" s="10"/>
      <c r="M160" s="43">
        <v>2017</v>
      </c>
      <c r="N160" s="19">
        <v>50</v>
      </c>
      <c r="O160" s="10"/>
      <c r="P160" s="43">
        <v>2017</v>
      </c>
      <c r="Q160" s="19">
        <v>50</v>
      </c>
      <c r="R160" s="10"/>
      <c r="S160" s="43">
        <v>2017</v>
      </c>
      <c r="T160" s="19">
        <v>50</v>
      </c>
      <c r="U160" s="10"/>
      <c r="V160" s="43">
        <v>2017</v>
      </c>
      <c r="W160" s="19">
        <v>100</v>
      </c>
      <c r="X160" s="10"/>
      <c r="Y160" s="350">
        <v>2017</v>
      </c>
      <c r="Z160" s="19">
        <v>50</v>
      </c>
      <c r="AA160" s="10"/>
      <c r="AB160" s="350">
        <v>2017</v>
      </c>
      <c r="AC160" s="19">
        <v>100</v>
      </c>
      <c r="AD160" s="10"/>
      <c r="AE160" s="350">
        <v>2017</v>
      </c>
      <c r="AF160" s="19">
        <v>50</v>
      </c>
      <c r="AG160" s="11"/>
    </row>
    <row r="161" spans="1:41" ht="24.75" customHeight="1">
      <c r="A161" s="43">
        <v>2018</v>
      </c>
      <c r="B161" s="2">
        <f t="shared" si="24"/>
        <v>66.666666666666671</v>
      </c>
      <c r="C161" s="80"/>
      <c r="D161" s="43">
        <v>2018</v>
      </c>
      <c r="E161" s="19">
        <v>50</v>
      </c>
      <c r="F161" s="10"/>
      <c r="G161" s="43">
        <v>2018</v>
      </c>
      <c r="H161" s="8">
        <f t="shared" si="25"/>
        <v>50</v>
      </c>
      <c r="I161" s="19"/>
      <c r="J161" s="43">
        <v>2018</v>
      </c>
      <c r="K161" s="19">
        <v>50</v>
      </c>
      <c r="L161" s="10"/>
      <c r="M161" s="43">
        <v>2018</v>
      </c>
      <c r="N161" s="19">
        <v>50</v>
      </c>
      <c r="O161" s="10"/>
      <c r="P161" s="43">
        <v>2018</v>
      </c>
      <c r="Q161" s="19">
        <v>50</v>
      </c>
      <c r="R161" s="10"/>
      <c r="S161" s="43">
        <v>2018</v>
      </c>
      <c r="T161" s="19">
        <v>50</v>
      </c>
      <c r="U161" s="10"/>
      <c r="V161" s="43">
        <v>2018</v>
      </c>
      <c r="W161" s="19">
        <v>100</v>
      </c>
      <c r="X161" s="10"/>
      <c r="Y161" s="350">
        <v>2018</v>
      </c>
      <c r="Z161" s="19">
        <v>50</v>
      </c>
      <c r="AA161" s="10"/>
      <c r="AB161" s="350">
        <v>2018</v>
      </c>
      <c r="AC161" s="19">
        <v>100</v>
      </c>
      <c r="AD161" s="10"/>
      <c r="AE161" s="350">
        <v>2018</v>
      </c>
      <c r="AF161" s="19">
        <v>50</v>
      </c>
      <c r="AG161" s="11"/>
    </row>
    <row r="162" spans="1:41" ht="24.75" customHeight="1">
      <c r="A162" s="43">
        <v>2019</v>
      </c>
      <c r="B162" s="2">
        <f t="shared" si="24"/>
        <v>66.666666666666671</v>
      </c>
      <c r="C162" s="80"/>
      <c r="D162" s="43">
        <v>2019</v>
      </c>
      <c r="E162" s="19">
        <v>50</v>
      </c>
      <c r="F162" s="10"/>
      <c r="G162" s="43">
        <v>2019</v>
      </c>
      <c r="H162" s="8">
        <f t="shared" si="25"/>
        <v>50</v>
      </c>
      <c r="I162" s="19"/>
      <c r="J162" s="43">
        <v>2019</v>
      </c>
      <c r="K162" s="19">
        <v>50</v>
      </c>
      <c r="L162" s="10"/>
      <c r="M162" s="43">
        <v>2019</v>
      </c>
      <c r="N162" s="19">
        <v>50</v>
      </c>
      <c r="O162" s="10"/>
      <c r="P162" s="43">
        <v>2019</v>
      </c>
      <c r="Q162" s="19">
        <v>50</v>
      </c>
      <c r="R162" s="10"/>
      <c r="S162" s="43">
        <v>2019</v>
      </c>
      <c r="T162" s="19">
        <v>50</v>
      </c>
      <c r="U162" s="10"/>
      <c r="V162" s="43">
        <v>2019</v>
      </c>
      <c r="W162" s="19">
        <v>100</v>
      </c>
      <c r="X162" s="10"/>
      <c r="Y162" s="350">
        <v>2019</v>
      </c>
      <c r="Z162" s="19">
        <v>50</v>
      </c>
      <c r="AA162" s="10"/>
      <c r="AB162" s="350">
        <v>2019</v>
      </c>
      <c r="AC162" s="19">
        <v>100</v>
      </c>
      <c r="AD162" s="10"/>
      <c r="AE162" s="350">
        <v>2019</v>
      </c>
      <c r="AF162" s="19">
        <v>50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27.125</v>
      </c>
      <c r="C171" s="39"/>
      <c r="D171" s="43">
        <v>2014</v>
      </c>
      <c r="E171" s="8">
        <v>50</v>
      </c>
      <c r="F171" s="67" t="s">
        <v>3138</v>
      </c>
      <c r="G171" s="43">
        <v>2014</v>
      </c>
      <c r="H171" s="8">
        <v>50</v>
      </c>
      <c r="I171" s="11" t="s">
        <v>3088</v>
      </c>
      <c r="J171" s="43">
        <v>2014</v>
      </c>
      <c r="K171" s="8">
        <v>50</v>
      </c>
      <c r="L171" s="11" t="s">
        <v>3139</v>
      </c>
      <c r="M171" s="43">
        <v>2014</v>
      </c>
      <c r="N171" s="19">
        <v>100</v>
      </c>
      <c r="O171" s="11" t="s">
        <v>3140</v>
      </c>
      <c r="P171" s="43">
        <v>2014</v>
      </c>
      <c r="Q171" s="8">
        <v>50</v>
      </c>
      <c r="R171" s="11" t="s">
        <v>3141</v>
      </c>
      <c r="S171" s="43">
        <v>2014</v>
      </c>
      <c r="T171" s="19">
        <v>0</v>
      </c>
      <c r="U171" s="11" t="s">
        <v>3142</v>
      </c>
      <c r="V171" s="43">
        <v>2014</v>
      </c>
      <c r="W171" s="19">
        <v>67</v>
      </c>
      <c r="X171" s="11" t="s">
        <v>3143</v>
      </c>
      <c r="Y171" s="43">
        <v>2014</v>
      </c>
      <c r="Z171" s="19">
        <v>0</v>
      </c>
      <c r="AA171" s="11">
        <v>0</v>
      </c>
      <c r="AB171" s="43">
        <v>2014</v>
      </c>
      <c r="AC171" s="19">
        <v>0</v>
      </c>
      <c r="AD171" s="11">
        <v>0</v>
      </c>
      <c r="AE171" s="43">
        <v>2014</v>
      </c>
      <c r="AF171" s="19">
        <v>0</v>
      </c>
      <c r="AG171" s="67">
        <v>0</v>
      </c>
      <c r="AH171" s="43">
        <v>2014</v>
      </c>
      <c r="AI171" s="19">
        <v>50</v>
      </c>
      <c r="AJ171" s="11" t="s">
        <v>3144</v>
      </c>
      <c r="AK171" s="43">
        <v>2014</v>
      </c>
      <c r="AL171" s="19">
        <v>0</v>
      </c>
      <c r="AM171" s="11">
        <v>0</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48</v>
      </c>
      <c r="C176" s="80"/>
      <c r="D176" s="43">
        <v>2019</v>
      </c>
      <c r="E176" s="19">
        <v>50</v>
      </c>
      <c r="F176" s="11" t="s">
        <v>3145</v>
      </c>
      <c r="G176" s="43">
        <v>2019</v>
      </c>
      <c r="H176" s="19">
        <v>50</v>
      </c>
      <c r="I176" s="11" t="s">
        <v>3088</v>
      </c>
      <c r="J176" s="43">
        <v>2019</v>
      </c>
      <c r="K176" s="19">
        <v>50</v>
      </c>
      <c r="L176" s="11" t="s">
        <v>3146</v>
      </c>
      <c r="M176" s="43">
        <v>2019</v>
      </c>
      <c r="N176" s="19">
        <v>100</v>
      </c>
      <c r="O176" s="11" t="s">
        <v>3140</v>
      </c>
      <c r="P176" s="43">
        <v>2019</v>
      </c>
      <c r="Q176" s="19">
        <v>50</v>
      </c>
      <c r="R176" s="11" t="s">
        <v>3147</v>
      </c>
      <c r="S176" s="43">
        <v>2019</v>
      </c>
      <c r="T176" s="19">
        <v>0</v>
      </c>
      <c r="U176" s="11" t="s">
        <v>3142</v>
      </c>
      <c r="V176" s="43">
        <v>2019</v>
      </c>
      <c r="W176" s="19">
        <v>67</v>
      </c>
      <c r="X176" s="11" t="s">
        <v>3143</v>
      </c>
      <c r="Y176" s="43">
        <v>2019</v>
      </c>
      <c r="Z176" s="19">
        <v>67</v>
      </c>
      <c r="AA176" s="11" t="s">
        <v>3148</v>
      </c>
      <c r="AB176" s="43">
        <v>2019</v>
      </c>
      <c r="AC176" s="19">
        <v>50</v>
      </c>
      <c r="AD176" s="11" t="s">
        <v>3149</v>
      </c>
      <c r="AE176" s="43">
        <v>2019</v>
      </c>
      <c r="AF176" s="19">
        <v>50</v>
      </c>
      <c r="AG176" s="11" t="s">
        <v>3150</v>
      </c>
      <c r="AH176" s="43">
        <v>2019</v>
      </c>
      <c r="AI176" s="19">
        <v>50</v>
      </c>
      <c r="AJ176" s="11" t="s">
        <v>3144</v>
      </c>
      <c r="AK176" s="43">
        <v>2019</v>
      </c>
      <c r="AL176" s="19">
        <v>0</v>
      </c>
      <c r="AM176" s="11">
        <v>0</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Z148:AA148"/>
    <mergeCell ref="AC148:AD148"/>
    <mergeCell ref="AF148:AG148"/>
    <mergeCell ref="T147:U147"/>
    <mergeCell ref="W147:X147"/>
    <mergeCell ref="Z147:AA147"/>
    <mergeCell ref="AC147:AD147"/>
    <mergeCell ref="AF147:AG147"/>
    <mergeCell ref="H146:I146"/>
    <mergeCell ref="K146:L146"/>
    <mergeCell ref="N146:O146"/>
    <mergeCell ref="Q146:R146"/>
    <mergeCell ref="T146:U146"/>
    <mergeCell ref="W148:X148"/>
    <mergeCell ref="AC146:AD146"/>
    <mergeCell ref="AF146:AG146"/>
    <mergeCell ref="W146:X146"/>
    <mergeCell ref="Z146:AA146"/>
    <mergeCell ref="B148:C148"/>
    <mergeCell ref="E148:F148"/>
    <mergeCell ref="H148:I148"/>
    <mergeCell ref="K148:L148"/>
    <mergeCell ref="N148:O148"/>
    <mergeCell ref="Q148:R148"/>
    <mergeCell ref="T148:U148"/>
    <mergeCell ref="H145:I145"/>
    <mergeCell ref="K144:L144"/>
    <mergeCell ref="N144:O144"/>
    <mergeCell ref="Q144:R144"/>
    <mergeCell ref="T144:U144"/>
    <mergeCell ref="B147:C147"/>
    <mergeCell ref="E147:F147"/>
    <mergeCell ref="H147:I147"/>
    <mergeCell ref="K147:L147"/>
    <mergeCell ref="N147:O147"/>
    <mergeCell ref="Q147:R147"/>
    <mergeCell ref="B146:C146"/>
    <mergeCell ref="E146:F146"/>
    <mergeCell ref="K145:L145"/>
    <mergeCell ref="N145:O145"/>
    <mergeCell ref="Q145:R145"/>
    <mergeCell ref="W127:X127"/>
    <mergeCell ref="Z127:AA127"/>
    <mergeCell ref="W145:X145"/>
    <mergeCell ref="Z145:AA145"/>
    <mergeCell ref="AC145:AD145"/>
    <mergeCell ref="AF145:AG145"/>
    <mergeCell ref="B143:AG143"/>
    <mergeCell ref="B144:C144"/>
    <mergeCell ref="E144:F144"/>
    <mergeCell ref="H144:I144"/>
    <mergeCell ref="B127:C127"/>
    <mergeCell ref="E127:F127"/>
    <mergeCell ref="H127:I127"/>
    <mergeCell ref="K127:L127"/>
    <mergeCell ref="N127:O127"/>
    <mergeCell ref="Q127:R127"/>
    <mergeCell ref="T127:U127"/>
    <mergeCell ref="T145:U145"/>
    <mergeCell ref="AC144:AD144"/>
    <mergeCell ref="AF144:AG144"/>
    <mergeCell ref="W144:X144"/>
    <mergeCell ref="Z144:AA144"/>
    <mergeCell ref="B126:C126"/>
    <mergeCell ref="E126:F126"/>
    <mergeCell ref="H126:I126"/>
    <mergeCell ref="K126:L126"/>
    <mergeCell ref="N126:O126"/>
    <mergeCell ref="Q126:R126"/>
    <mergeCell ref="T126:U126"/>
    <mergeCell ref="W126:X126"/>
    <mergeCell ref="Z126:AA126"/>
    <mergeCell ref="H124:I124"/>
    <mergeCell ref="K124:L124"/>
    <mergeCell ref="N124:O124"/>
    <mergeCell ref="Q124:R124"/>
    <mergeCell ref="T124:U124"/>
    <mergeCell ref="W124:X124"/>
    <mergeCell ref="Z124:AA124"/>
    <mergeCell ref="B125:C125"/>
    <mergeCell ref="E125:F125"/>
    <mergeCell ref="H125:I125"/>
    <mergeCell ref="K125:L125"/>
    <mergeCell ref="N125:O125"/>
    <mergeCell ref="Q125:R125"/>
    <mergeCell ref="T125:U125"/>
    <mergeCell ref="W125:X125"/>
    <mergeCell ref="Z125:AA125"/>
    <mergeCell ref="B122:AA122"/>
    <mergeCell ref="B123:C123"/>
    <mergeCell ref="E123:F123"/>
    <mergeCell ref="H123:I123"/>
    <mergeCell ref="K123:L123"/>
    <mergeCell ref="N123:O123"/>
    <mergeCell ref="Q123:R123"/>
    <mergeCell ref="T123:U123"/>
    <mergeCell ref="W123:X123"/>
    <mergeCell ref="Z123:AA123"/>
    <mergeCell ref="B105:C105"/>
    <mergeCell ref="E105:F105"/>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03:I103"/>
    <mergeCell ref="K103:L103"/>
    <mergeCell ref="N103:O103"/>
    <mergeCell ref="Q103:R103"/>
    <mergeCell ref="T103:U103"/>
    <mergeCell ref="W103:X103"/>
    <mergeCell ref="H104:I104"/>
    <mergeCell ref="K104:L104"/>
    <mergeCell ref="N104:O104"/>
    <mergeCell ref="Q104:R104"/>
    <mergeCell ref="T104:U104"/>
    <mergeCell ref="W104:X104"/>
    <mergeCell ref="B101:X101"/>
    <mergeCell ref="B102:C102"/>
    <mergeCell ref="E102:F102"/>
    <mergeCell ref="H102:I102"/>
    <mergeCell ref="K102:L102"/>
    <mergeCell ref="N102:O102"/>
    <mergeCell ref="Q102:R102"/>
    <mergeCell ref="T102:U102"/>
    <mergeCell ref="W102:X102"/>
    <mergeCell ref="B84:C84"/>
    <mergeCell ref="E84:F84"/>
    <mergeCell ref="H84:I84"/>
    <mergeCell ref="K84:L84"/>
    <mergeCell ref="N84:O84"/>
    <mergeCell ref="Q84:R84"/>
    <mergeCell ref="B85:C85"/>
    <mergeCell ref="E85:F85"/>
    <mergeCell ref="H85:I85"/>
    <mergeCell ref="K85:L85"/>
    <mergeCell ref="N85:O85"/>
    <mergeCell ref="Q85:R85"/>
    <mergeCell ref="B83:C83"/>
    <mergeCell ref="E83:F83"/>
    <mergeCell ref="H83:I83"/>
    <mergeCell ref="K83:L83"/>
    <mergeCell ref="N83:O83"/>
    <mergeCell ref="Q83:R83"/>
    <mergeCell ref="W64:X64"/>
    <mergeCell ref="Z64:AA64"/>
    <mergeCell ref="Q82:R82"/>
    <mergeCell ref="H82:I82"/>
    <mergeCell ref="T64:U64"/>
    <mergeCell ref="K82:L82"/>
    <mergeCell ref="N82:O82"/>
    <mergeCell ref="E82:F82"/>
    <mergeCell ref="B82:C82"/>
    <mergeCell ref="AI64:AJ64"/>
    <mergeCell ref="AL64:AM64"/>
    <mergeCell ref="B80:R80"/>
    <mergeCell ref="B81:C81"/>
    <mergeCell ref="E81:F81"/>
    <mergeCell ref="H81:I81"/>
    <mergeCell ref="K81:L81"/>
    <mergeCell ref="N81:O81"/>
    <mergeCell ref="Q81:R81"/>
    <mergeCell ref="B64:C64"/>
    <mergeCell ref="E64:F64"/>
    <mergeCell ref="AF64:AG64"/>
    <mergeCell ref="H64:I64"/>
    <mergeCell ref="K64:L64"/>
    <mergeCell ref="N64:O64"/>
    <mergeCell ref="Q64:R64"/>
    <mergeCell ref="AC64:AD64"/>
    <mergeCell ref="AC61:AD61"/>
    <mergeCell ref="AI61:AJ61"/>
    <mergeCell ref="AL61:AM61"/>
    <mergeCell ref="AL62:AM62"/>
    <mergeCell ref="AF62:AG62"/>
    <mergeCell ref="AI62:AJ62"/>
    <mergeCell ref="N60:O60"/>
    <mergeCell ref="AC60:AD60"/>
    <mergeCell ref="AF63:AG63"/>
    <mergeCell ref="AI63:AJ63"/>
    <mergeCell ref="W63:X63"/>
    <mergeCell ref="Z63:AA63"/>
    <mergeCell ref="W62:X62"/>
    <mergeCell ref="Z62:AA62"/>
    <mergeCell ref="AC62:AD62"/>
    <mergeCell ref="AL63:AM63"/>
    <mergeCell ref="AC63:AD63"/>
    <mergeCell ref="K63:L63"/>
    <mergeCell ref="N63:O63"/>
    <mergeCell ref="Q63:R63"/>
    <mergeCell ref="T63:U63"/>
    <mergeCell ref="AR43:AS43"/>
    <mergeCell ref="AU43:AV43"/>
    <mergeCell ref="B43:C43"/>
    <mergeCell ref="E43:F43"/>
    <mergeCell ref="H43:I43"/>
    <mergeCell ref="K43:L43"/>
    <mergeCell ref="N43:O43"/>
    <mergeCell ref="Q60:R60"/>
    <mergeCell ref="T60:U60"/>
    <mergeCell ref="W60:X60"/>
    <mergeCell ref="Z60:AA60"/>
    <mergeCell ref="AI60:AJ60"/>
    <mergeCell ref="AL60:AM60"/>
    <mergeCell ref="H61:I61"/>
    <mergeCell ref="K61:L61"/>
    <mergeCell ref="N61:O61"/>
    <mergeCell ref="Q61:R61"/>
    <mergeCell ref="T61:U61"/>
    <mergeCell ref="W61:X61"/>
    <mergeCell ref="T62:U62"/>
    <mergeCell ref="AX43:AY43"/>
    <mergeCell ref="Q43:R43"/>
    <mergeCell ref="T43:U43"/>
    <mergeCell ref="W43:X43"/>
    <mergeCell ref="Z43:AA43"/>
    <mergeCell ref="AC43:AD43"/>
    <mergeCell ref="B104:C104"/>
    <mergeCell ref="E104:F104"/>
    <mergeCell ref="AI43:AJ43"/>
    <mergeCell ref="AF60:AG60"/>
    <mergeCell ref="B62:C62"/>
    <mergeCell ref="E62:F62"/>
    <mergeCell ref="H62:I62"/>
    <mergeCell ref="K62:L62"/>
    <mergeCell ref="N62:O62"/>
    <mergeCell ref="Q62:R62"/>
    <mergeCell ref="AF43:AG43"/>
    <mergeCell ref="B60:C60"/>
    <mergeCell ref="E60:F60"/>
    <mergeCell ref="H60:I60"/>
    <mergeCell ref="K60:L60"/>
    <mergeCell ref="B63:C63"/>
    <mergeCell ref="E63:F63"/>
    <mergeCell ref="H63:I63"/>
    <mergeCell ref="B42:C42"/>
    <mergeCell ref="E42:F42"/>
    <mergeCell ref="H42:I42"/>
    <mergeCell ref="K42:L42"/>
    <mergeCell ref="N42:O42"/>
    <mergeCell ref="Q42:R42"/>
    <mergeCell ref="T42:U42"/>
    <mergeCell ref="AL43:AM43"/>
    <mergeCell ref="AO43:AP43"/>
    <mergeCell ref="T40:U40"/>
    <mergeCell ref="W40:X40"/>
    <mergeCell ref="Z40:AA40"/>
    <mergeCell ref="AL42:AM42"/>
    <mergeCell ref="AO42:AP42"/>
    <mergeCell ref="AR42:AS42"/>
    <mergeCell ref="AU42:AV42"/>
    <mergeCell ref="AX42:AY42"/>
    <mergeCell ref="AF42:AG42"/>
    <mergeCell ref="AI42:AJ42"/>
    <mergeCell ref="T41:U41"/>
    <mergeCell ref="W41:X41"/>
    <mergeCell ref="Z41:AA41"/>
    <mergeCell ref="AC41:AD41"/>
    <mergeCell ref="AF41:AG41"/>
    <mergeCell ref="AI41:AJ41"/>
    <mergeCell ref="AL41:AM41"/>
    <mergeCell ref="AO41:AP41"/>
    <mergeCell ref="AR41:AS41"/>
    <mergeCell ref="AU41:AV41"/>
    <mergeCell ref="AX41:AY41"/>
    <mergeCell ref="W42:X42"/>
    <mergeCell ref="Z42:AA42"/>
    <mergeCell ref="AC42:AD42"/>
    <mergeCell ref="B41:C41"/>
    <mergeCell ref="E41:F41"/>
    <mergeCell ref="H41:I41"/>
    <mergeCell ref="K41:L41"/>
    <mergeCell ref="N41:O41"/>
    <mergeCell ref="H40:I40"/>
    <mergeCell ref="K40:L40"/>
    <mergeCell ref="N40:O40"/>
    <mergeCell ref="Q40:R40"/>
    <mergeCell ref="Q41:R41"/>
    <mergeCell ref="AR39:AS39"/>
    <mergeCell ref="AU39:AV39"/>
    <mergeCell ref="AX39:AY39"/>
    <mergeCell ref="AC40:AD40"/>
    <mergeCell ref="AF40:AG40"/>
    <mergeCell ref="AI40:AJ40"/>
    <mergeCell ref="AL40:AM40"/>
    <mergeCell ref="AO40:AP40"/>
    <mergeCell ref="AC39:AD39"/>
    <mergeCell ref="AF39:AG39"/>
    <mergeCell ref="AI39:AJ39"/>
    <mergeCell ref="AR40:AS40"/>
    <mergeCell ref="AU40:AV40"/>
    <mergeCell ref="AX40:AY40"/>
    <mergeCell ref="B22:C22"/>
    <mergeCell ref="E22:F22"/>
    <mergeCell ref="H22:I22"/>
    <mergeCell ref="K22:L22"/>
    <mergeCell ref="N22:O22"/>
    <mergeCell ref="Q22:R22"/>
    <mergeCell ref="T22:U22"/>
    <mergeCell ref="AL39:AM39"/>
    <mergeCell ref="AO39:AP39"/>
    <mergeCell ref="B39:C39"/>
    <mergeCell ref="E39:F39"/>
    <mergeCell ref="H39:I39"/>
    <mergeCell ref="K39:L39"/>
    <mergeCell ref="N39:O39"/>
    <mergeCell ref="Q39:R39"/>
    <mergeCell ref="T39:U39"/>
    <mergeCell ref="W39:X39"/>
    <mergeCell ref="Z39:AA39"/>
    <mergeCell ref="H21:I21"/>
    <mergeCell ref="K21:L21"/>
    <mergeCell ref="N21:O21"/>
    <mergeCell ref="Q21:R21"/>
    <mergeCell ref="T21:U21"/>
    <mergeCell ref="W21:X21"/>
    <mergeCell ref="Z21:AA21"/>
    <mergeCell ref="AC21:AD21"/>
    <mergeCell ref="W22:X22"/>
    <mergeCell ref="Z22:AA22"/>
    <mergeCell ref="AC22:AD22"/>
    <mergeCell ref="B61:C61"/>
    <mergeCell ref="E61:F61"/>
    <mergeCell ref="Z61:AA61"/>
    <mergeCell ref="AF61:AG61"/>
    <mergeCell ref="A1:D1"/>
    <mergeCell ref="B17:AD17"/>
    <mergeCell ref="B38:AY38"/>
    <mergeCell ref="B59:AM59"/>
    <mergeCell ref="B18:C18"/>
    <mergeCell ref="E18:F18"/>
    <mergeCell ref="H18:I18"/>
    <mergeCell ref="K18:L18"/>
    <mergeCell ref="N18:O18"/>
    <mergeCell ref="Q18:R18"/>
    <mergeCell ref="T18:U18"/>
    <mergeCell ref="W18:X18"/>
    <mergeCell ref="Z18:AA18"/>
    <mergeCell ref="AC18:AD18"/>
    <mergeCell ref="E19:F19"/>
    <mergeCell ref="H19:I19"/>
    <mergeCell ref="K19:L19"/>
    <mergeCell ref="AC20:AD20"/>
    <mergeCell ref="B21:C21"/>
    <mergeCell ref="E21:F21"/>
    <mergeCell ref="B103:C103"/>
    <mergeCell ref="E103:F103"/>
    <mergeCell ref="B124:C124"/>
    <mergeCell ref="E124:F124"/>
    <mergeCell ref="B145:C145"/>
    <mergeCell ref="E145:F145"/>
    <mergeCell ref="AC19:AD19"/>
    <mergeCell ref="B40:C40"/>
    <mergeCell ref="E40:F40"/>
    <mergeCell ref="B19:C19"/>
    <mergeCell ref="N19:O19"/>
    <mergeCell ref="Q19:R19"/>
    <mergeCell ref="T19:U19"/>
    <mergeCell ref="W19:X19"/>
    <mergeCell ref="Z19:AA19"/>
    <mergeCell ref="B20:C20"/>
    <mergeCell ref="E20:F20"/>
    <mergeCell ref="H20:I20"/>
    <mergeCell ref="K20:L20"/>
    <mergeCell ref="N20:O20"/>
    <mergeCell ref="Q20:R20"/>
    <mergeCell ref="T20:U20"/>
    <mergeCell ref="W20:X20"/>
    <mergeCell ref="Z20:AA20"/>
  </mergeCells>
  <pageMargins left="0.70866141732283472" right="0.70866141732283472" top="0.74803149606299213" bottom="0.74803149606299213" header="0.31496062992125984" footer="0.31496062992125984"/>
  <pageSetup paperSize="9" scale="5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42"/>
  <dimension ref="A1:CC176"/>
  <sheetViews>
    <sheetView topLeftCell="U123" zoomScale="110" zoomScaleNormal="110" workbookViewId="0">
      <selection activeCell="AA173" sqref="AA173"/>
    </sheetView>
  </sheetViews>
  <sheetFormatPr defaultColWidth="8.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52" width="15.7109375" style="35" customWidth="1"/>
    <col min="53"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t="e">
        <f t="shared" ref="C6:C9" si="1">AVERAGE(B27,B48,B69,B90,B111,B132,B153)</f>
        <v>#DIV/0!</v>
      </c>
      <c r="D6" s="229" t="e">
        <f t="shared" si="0"/>
        <v>#DIV/0!</v>
      </c>
    </row>
    <row r="7" spans="1:4" ht="24.75" customHeight="1">
      <c r="A7" s="347">
        <v>2011</v>
      </c>
      <c r="B7" s="229"/>
      <c r="C7" s="229" t="e">
        <f t="shared" si="1"/>
        <v>#DIV/0!</v>
      </c>
      <c r="D7" s="229" t="e">
        <f t="shared" si="0"/>
        <v>#DIV/0!</v>
      </c>
    </row>
    <row r="8" spans="1:4" ht="24.75" customHeight="1">
      <c r="A8" s="347">
        <v>2012</v>
      </c>
      <c r="B8" s="229"/>
      <c r="C8" s="229" t="e">
        <f t="shared" si="1"/>
        <v>#DIV/0!</v>
      </c>
      <c r="D8" s="229" t="e">
        <f t="shared" si="0"/>
        <v>#DIV/0!</v>
      </c>
    </row>
    <row r="9" spans="1:4" ht="24.75" customHeight="1">
      <c r="A9" s="347">
        <v>2013</v>
      </c>
      <c r="B9" s="229"/>
      <c r="C9" s="229">
        <f t="shared" si="1"/>
        <v>40.664965986394563</v>
      </c>
      <c r="D9" s="229">
        <f t="shared" si="0"/>
        <v>41.902777777777779</v>
      </c>
    </row>
    <row r="10" spans="1:4" ht="24.75" customHeight="1">
      <c r="A10" s="38">
        <v>2014</v>
      </c>
      <c r="B10" s="229">
        <f>AVERAGE(B31,B52,B73,B94,B115,B136,B157,B171)</f>
        <v>37.920386904761905</v>
      </c>
      <c r="C10" s="229">
        <f t="shared" ref="C10:C15" si="2">AVERAGE(B31,B52,B73,B94,B115,B136,B157)</f>
        <v>40.664965986394563</v>
      </c>
      <c r="D10" s="229">
        <f t="shared" ref="D10:D15" si="3">AVERAGE(B31,B52,B94,B115,B136,B157)</f>
        <v>41.902777777777779</v>
      </c>
    </row>
    <row r="11" spans="1:4" ht="24.75" customHeight="1">
      <c r="A11" s="38">
        <v>2015</v>
      </c>
      <c r="B11" s="229"/>
      <c r="C11" s="229">
        <f t="shared" si="2"/>
        <v>40.664965986394563</v>
      </c>
      <c r="D11" s="229">
        <f t="shared" si="3"/>
        <v>41.902777777777779</v>
      </c>
    </row>
    <row r="12" spans="1:4" ht="24.75" customHeight="1">
      <c r="A12" s="38">
        <v>2016</v>
      </c>
      <c r="B12" s="229"/>
      <c r="C12" s="229">
        <f t="shared" si="2"/>
        <v>40.664965986394563</v>
      </c>
      <c r="D12" s="229">
        <f t="shared" si="3"/>
        <v>41.902777777777779</v>
      </c>
    </row>
    <row r="13" spans="1:4" ht="24.75" customHeight="1">
      <c r="A13" s="38">
        <v>2017</v>
      </c>
      <c r="B13" s="229"/>
      <c r="C13" s="229">
        <f t="shared" si="2"/>
        <v>39.934807256235828</v>
      </c>
      <c r="D13" s="229">
        <f t="shared" si="3"/>
        <v>41.050925925925924</v>
      </c>
    </row>
    <row r="14" spans="1:4" ht="24.75" customHeight="1">
      <c r="A14" s="38">
        <v>2018</v>
      </c>
      <c r="B14" s="229"/>
      <c r="C14" s="229">
        <f t="shared" si="2"/>
        <v>40.728458049886619</v>
      </c>
      <c r="D14" s="229">
        <f t="shared" si="3"/>
        <v>41.976851851851848</v>
      </c>
    </row>
    <row r="15" spans="1:4" ht="24.75" customHeight="1">
      <c r="A15" s="38">
        <v>2019</v>
      </c>
      <c r="B15" s="229">
        <f>AVERAGE(B36,B57,B78,B99,B120,B141,B162,B176)</f>
        <v>39.022817460317455</v>
      </c>
      <c r="C15" s="229">
        <f t="shared" si="2"/>
        <v>40.728458049886619</v>
      </c>
      <c r="D15" s="229">
        <f t="shared" si="3"/>
        <v>41.976851851851848</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79"/>
      <c r="AF17" s="79"/>
      <c r="AG17" s="79"/>
      <c r="AH17" s="79"/>
      <c r="AI17" s="79"/>
      <c r="AJ17" s="79"/>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t="e">
        <f t="shared" ref="B24:B30" si="4">AVERAGE(E24, H24,K24,N24,Q24,T24,W24,Z24,AC24)</f>
        <v>#DIV/0!</v>
      </c>
      <c r="C24" s="363"/>
      <c r="D24" s="350">
        <v>2007</v>
      </c>
      <c r="E24" s="363"/>
      <c r="F24" s="363"/>
      <c r="G24" s="350">
        <v>2007</v>
      </c>
      <c r="H24" s="363"/>
      <c r="I24" s="363"/>
      <c r="J24" s="350">
        <v>2007</v>
      </c>
      <c r="K24" s="363"/>
      <c r="L24" s="363"/>
      <c r="M24" s="350">
        <v>2007</v>
      </c>
      <c r="N24" s="363"/>
      <c r="O24" s="363"/>
      <c r="P24" s="350">
        <v>2007</v>
      </c>
      <c r="Q24" s="363"/>
      <c r="R24" s="363"/>
      <c r="S24" s="350">
        <v>2007</v>
      </c>
      <c r="T24" s="363"/>
      <c r="U24" s="363"/>
      <c r="V24" s="350">
        <v>2007</v>
      </c>
      <c r="W24" s="363"/>
      <c r="X24" s="363"/>
      <c r="Y24" s="350">
        <v>2007</v>
      </c>
      <c r="Z24" s="363"/>
      <c r="AA24" s="363"/>
      <c r="AB24" s="350">
        <v>2007</v>
      </c>
      <c r="AC24" s="363"/>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t="e">
        <f t="shared" si="4"/>
        <v>#DIV/0!</v>
      </c>
      <c r="C25" s="363"/>
      <c r="D25" s="350">
        <v>2008</v>
      </c>
      <c r="E25" s="363"/>
      <c r="F25" s="363"/>
      <c r="G25" s="350">
        <v>2008</v>
      </c>
      <c r="H25" s="363"/>
      <c r="I25" s="363"/>
      <c r="J25" s="350">
        <v>2008</v>
      </c>
      <c r="K25" s="363"/>
      <c r="L25" s="363"/>
      <c r="M25" s="350">
        <v>2008</v>
      </c>
      <c r="N25" s="363"/>
      <c r="O25" s="363"/>
      <c r="P25" s="350">
        <v>2008</v>
      </c>
      <c r="Q25" s="363"/>
      <c r="R25" s="363"/>
      <c r="S25" s="350">
        <v>2008</v>
      </c>
      <c r="T25" s="363"/>
      <c r="U25" s="363"/>
      <c r="V25" s="350">
        <v>2008</v>
      </c>
      <c r="W25" s="363"/>
      <c r="X25" s="363"/>
      <c r="Y25" s="350">
        <v>2008</v>
      </c>
      <c r="Z25" s="363"/>
      <c r="AA25" s="363"/>
      <c r="AB25" s="350">
        <v>2008</v>
      </c>
      <c r="AC25" s="363"/>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t="e">
        <f t="shared" si="4"/>
        <v>#DIV/0!</v>
      </c>
      <c r="C26" s="363"/>
      <c r="D26" s="350">
        <v>2009</v>
      </c>
      <c r="E26" s="363"/>
      <c r="F26" s="363"/>
      <c r="G26" s="350">
        <v>2009</v>
      </c>
      <c r="H26" s="363"/>
      <c r="I26" s="363"/>
      <c r="J26" s="350">
        <v>2009</v>
      </c>
      <c r="K26" s="363"/>
      <c r="L26" s="363"/>
      <c r="M26" s="350">
        <v>2009</v>
      </c>
      <c r="N26" s="363"/>
      <c r="O26" s="363"/>
      <c r="P26" s="350">
        <v>2009</v>
      </c>
      <c r="Q26" s="363"/>
      <c r="R26" s="363"/>
      <c r="S26" s="350">
        <v>2009</v>
      </c>
      <c r="T26" s="363"/>
      <c r="U26" s="363"/>
      <c r="V26" s="350">
        <v>2009</v>
      </c>
      <c r="W26" s="363"/>
      <c r="X26" s="363"/>
      <c r="Y26" s="350">
        <v>2009</v>
      </c>
      <c r="Z26" s="363"/>
      <c r="AA26" s="363"/>
      <c r="AB26" s="350">
        <v>2009</v>
      </c>
      <c r="AC26" s="363"/>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t="e">
        <f t="shared" si="4"/>
        <v>#DIV/0!</v>
      </c>
      <c r="C27" s="363"/>
      <c r="D27" s="350">
        <v>2010</v>
      </c>
      <c r="E27" s="363"/>
      <c r="F27" s="363"/>
      <c r="G27" s="350">
        <v>2010</v>
      </c>
      <c r="H27" s="363"/>
      <c r="I27" s="363"/>
      <c r="J27" s="350">
        <v>2010</v>
      </c>
      <c r="K27" s="363"/>
      <c r="L27" s="363"/>
      <c r="M27" s="350">
        <v>2010</v>
      </c>
      <c r="N27" s="363"/>
      <c r="O27" s="363"/>
      <c r="P27" s="350">
        <v>2010</v>
      </c>
      <c r="Q27" s="363"/>
      <c r="R27" s="363"/>
      <c r="S27" s="350">
        <v>2010</v>
      </c>
      <c r="T27" s="363"/>
      <c r="U27" s="363"/>
      <c r="V27" s="350">
        <v>2010</v>
      </c>
      <c r="W27" s="363"/>
      <c r="X27" s="363"/>
      <c r="Y27" s="350">
        <v>2010</v>
      </c>
      <c r="Z27" s="363"/>
      <c r="AA27" s="363"/>
      <c r="AB27" s="350">
        <v>2010</v>
      </c>
      <c r="AC27" s="363"/>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t="e">
        <f t="shared" si="4"/>
        <v>#DIV/0!</v>
      </c>
      <c r="C28" s="363"/>
      <c r="D28" s="350">
        <v>2011</v>
      </c>
      <c r="E28" s="363"/>
      <c r="F28" s="363"/>
      <c r="G28" s="350">
        <v>2011</v>
      </c>
      <c r="H28" s="363"/>
      <c r="I28" s="363"/>
      <c r="J28" s="350">
        <v>2011</v>
      </c>
      <c r="K28" s="363"/>
      <c r="L28" s="363"/>
      <c r="M28" s="350">
        <v>2011</v>
      </c>
      <c r="N28" s="363"/>
      <c r="O28" s="363"/>
      <c r="P28" s="350">
        <v>2011</v>
      </c>
      <c r="Q28" s="363"/>
      <c r="R28" s="363"/>
      <c r="S28" s="350">
        <v>2011</v>
      </c>
      <c r="T28" s="363"/>
      <c r="U28" s="363"/>
      <c r="V28" s="350">
        <v>2011</v>
      </c>
      <c r="W28" s="363"/>
      <c r="X28" s="363"/>
      <c r="Y28" s="350">
        <v>2011</v>
      </c>
      <c r="Z28" s="363"/>
      <c r="AA28" s="363"/>
      <c r="AB28" s="350">
        <v>2011</v>
      </c>
      <c r="AC28" s="363"/>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t="e">
        <f t="shared" si="4"/>
        <v>#DIV/0!</v>
      </c>
      <c r="C29" s="363"/>
      <c r="D29" s="350">
        <v>2012</v>
      </c>
      <c r="E29" s="363"/>
      <c r="F29" s="363"/>
      <c r="G29" s="350">
        <v>2012</v>
      </c>
      <c r="H29" s="363"/>
      <c r="I29" s="363"/>
      <c r="J29" s="350">
        <v>2012</v>
      </c>
      <c r="K29" s="363"/>
      <c r="L29" s="363"/>
      <c r="M29" s="350">
        <v>2012</v>
      </c>
      <c r="N29" s="363"/>
      <c r="O29" s="363"/>
      <c r="P29" s="350">
        <v>2012</v>
      </c>
      <c r="Q29" s="363"/>
      <c r="R29" s="363"/>
      <c r="S29" s="350">
        <v>2012</v>
      </c>
      <c r="T29" s="363"/>
      <c r="U29" s="363"/>
      <c r="V29" s="350">
        <v>2012</v>
      </c>
      <c r="W29" s="363"/>
      <c r="X29" s="363"/>
      <c r="Y29" s="350">
        <v>2012</v>
      </c>
      <c r="Z29" s="363"/>
      <c r="AA29" s="363"/>
      <c r="AB29" s="350">
        <v>2012</v>
      </c>
      <c r="AC29" s="363"/>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50</v>
      </c>
      <c r="C30" s="363"/>
      <c r="D30" s="350">
        <v>2013</v>
      </c>
      <c r="E30" s="363">
        <v>50</v>
      </c>
      <c r="F30" s="363"/>
      <c r="G30" s="350">
        <v>2013</v>
      </c>
      <c r="H30" s="420">
        <v>50</v>
      </c>
      <c r="I30" s="363"/>
      <c r="J30" s="350">
        <v>2013</v>
      </c>
      <c r="K30" s="363">
        <v>100</v>
      </c>
      <c r="L30" s="363"/>
      <c r="M30" s="350">
        <v>2013</v>
      </c>
      <c r="N30" s="363">
        <v>50</v>
      </c>
      <c r="O30" s="363"/>
      <c r="P30" s="350">
        <v>2013</v>
      </c>
      <c r="Q30" s="363">
        <v>0</v>
      </c>
      <c r="R30" s="363"/>
      <c r="S30" s="350">
        <v>2013</v>
      </c>
      <c r="T30" s="363">
        <v>100</v>
      </c>
      <c r="U30" s="363" t="s">
        <v>4898</v>
      </c>
      <c r="V30" s="350">
        <v>2013</v>
      </c>
      <c r="W30" s="363">
        <v>0</v>
      </c>
      <c r="X30" s="363"/>
      <c r="Y30" s="350">
        <v>2013</v>
      </c>
      <c r="Z30" s="363">
        <v>0</v>
      </c>
      <c r="AA30" s="363"/>
      <c r="AB30" s="350">
        <v>2013</v>
      </c>
      <c r="AC30" s="363">
        <v>100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50</v>
      </c>
      <c r="C31" s="39"/>
      <c r="D31" s="43">
        <v>2014</v>
      </c>
      <c r="E31" s="29">
        <v>50</v>
      </c>
      <c r="F31" s="10" t="s">
        <v>2073</v>
      </c>
      <c r="G31" s="43">
        <v>2014</v>
      </c>
      <c r="H31" s="29">
        <v>50</v>
      </c>
      <c r="I31" s="10" t="s">
        <v>2072</v>
      </c>
      <c r="J31" s="43">
        <v>2014</v>
      </c>
      <c r="K31" s="19">
        <v>100</v>
      </c>
      <c r="L31" s="10"/>
      <c r="M31" s="43">
        <v>2014</v>
      </c>
      <c r="N31" s="29">
        <v>50</v>
      </c>
      <c r="O31" s="10" t="s">
        <v>2071</v>
      </c>
      <c r="P31" s="43">
        <v>2014</v>
      </c>
      <c r="Q31" s="34">
        <v>0</v>
      </c>
      <c r="R31" s="10" t="s">
        <v>4208</v>
      </c>
      <c r="S31" s="43">
        <v>2014</v>
      </c>
      <c r="T31" s="34">
        <v>100</v>
      </c>
      <c r="U31" s="10"/>
      <c r="V31" s="43">
        <v>2014</v>
      </c>
      <c r="W31" s="19">
        <v>0</v>
      </c>
      <c r="X31" s="10"/>
      <c r="Y31" s="350">
        <v>2014</v>
      </c>
      <c r="Z31" s="19">
        <v>0</v>
      </c>
      <c r="AA31" s="10"/>
      <c r="AB31" s="350">
        <v>2014</v>
      </c>
      <c r="AC31" s="19">
        <v>100</v>
      </c>
      <c r="AD31" s="11"/>
    </row>
    <row r="32" spans="1:81" ht="24.75" customHeight="1">
      <c r="A32" s="43">
        <v>2015</v>
      </c>
      <c r="B32" s="230">
        <f t="shared" si="5"/>
        <v>50</v>
      </c>
      <c r="C32" s="39"/>
      <c r="D32" s="43">
        <v>2015</v>
      </c>
      <c r="E32" s="19">
        <v>50</v>
      </c>
      <c r="F32" s="10"/>
      <c r="G32" s="43">
        <v>2015</v>
      </c>
      <c r="H32" s="19">
        <v>50</v>
      </c>
      <c r="I32" s="10"/>
      <c r="J32" s="43">
        <v>2015</v>
      </c>
      <c r="K32" s="19">
        <v>100</v>
      </c>
      <c r="L32" s="10"/>
      <c r="M32" s="43">
        <v>2015</v>
      </c>
      <c r="N32" s="19">
        <v>50</v>
      </c>
      <c r="O32" s="10"/>
      <c r="P32" s="43">
        <v>2015</v>
      </c>
      <c r="Q32" s="34">
        <v>0</v>
      </c>
      <c r="R32" s="10"/>
      <c r="S32" s="43">
        <v>2015</v>
      </c>
      <c r="T32" s="34">
        <v>100</v>
      </c>
      <c r="U32" s="10"/>
      <c r="V32" s="43">
        <v>2015</v>
      </c>
      <c r="W32" s="34">
        <v>0</v>
      </c>
      <c r="X32" s="10"/>
      <c r="Y32" s="350">
        <v>2015</v>
      </c>
      <c r="Z32" s="19">
        <v>0</v>
      </c>
      <c r="AA32" s="10"/>
      <c r="AB32" s="350">
        <v>2015</v>
      </c>
      <c r="AC32" s="19">
        <v>100</v>
      </c>
      <c r="AD32" s="11"/>
    </row>
    <row r="33" spans="1:81" ht="24.75" customHeight="1">
      <c r="A33" s="43">
        <v>2016</v>
      </c>
      <c r="B33" s="230">
        <f t="shared" si="5"/>
        <v>50</v>
      </c>
      <c r="C33" s="39"/>
      <c r="D33" s="43">
        <v>2016</v>
      </c>
      <c r="E33" s="19">
        <v>50</v>
      </c>
      <c r="F33" s="10"/>
      <c r="G33" s="43">
        <v>2016</v>
      </c>
      <c r="H33" s="19">
        <v>50</v>
      </c>
      <c r="I33" s="10"/>
      <c r="J33" s="43">
        <v>2016</v>
      </c>
      <c r="K33" s="19">
        <v>100</v>
      </c>
      <c r="L33" s="10"/>
      <c r="M33" s="43">
        <v>2016</v>
      </c>
      <c r="N33" s="19">
        <v>50</v>
      </c>
      <c r="O33" s="10"/>
      <c r="P33" s="43">
        <v>2016</v>
      </c>
      <c r="Q33" s="34">
        <v>0</v>
      </c>
      <c r="R33" s="10"/>
      <c r="S33" s="43">
        <v>2016</v>
      </c>
      <c r="T33" s="34">
        <v>100</v>
      </c>
      <c r="U33" s="10"/>
      <c r="V33" s="43">
        <v>2016</v>
      </c>
      <c r="W33" s="34">
        <v>0</v>
      </c>
      <c r="X33" s="10"/>
      <c r="Y33" s="350">
        <v>2016</v>
      </c>
      <c r="Z33" s="19">
        <v>0</v>
      </c>
      <c r="AA33" s="10"/>
      <c r="AB33" s="350">
        <v>2016</v>
      </c>
      <c r="AC33" s="19">
        <v>100</v>
      </c>
      <c r="AD33" s="11"/>
    </row>
    <row r="34" spans="1:81" ht="24.75" customHeight="1">
      <c r="A34" s="43">
        <v>2017</v>
      </c>
      <c r="B34" s="230">
        <f t="shared" si="5"/>
        <v>44.444444444444443</v>
      </c>
      <c r="C34" s="39"/>
      <c r="D34" s="43">
        <v>2017</v>
      </c>
      <c r="E34" s="19">
        <v>50</v>
      </c>
      <c r="F34" s="10" t="s">
        <v>2070</v>
      </c>
      <c r="G34" s="43">
        <v>2017</v>
      </c>
      <c r="H34" s="49">
        <v>0</v>
      </c>
      <c r="I34" s="10"/>
      <c r="J34" s="43">
        <v>2017</v>
      </c>
      <c r="K34" s="19">
        <v>100</v>
      </c>
      <c r="L34" s="10"/>
      <c r="M34" s="43">
        <v>2017</v>
      </c>
      <c r="N34" s="19">
        <v>50</v>
      </c>
      <c r="O34" s="10"/>
      <c r="P34" s="43">
        <v>2017</v>
      </c>
      <c r="Q34" s="34">
        <v>0</v>
      </c>
      <c r="R34" s="10" t="s">
        <v>2069</v>
      </c>
      <c r="S34" s="43">
        <v>2017</v>
      </c>
      <c r="T34" s="34">
        <v>100</v>
      </c>
      <c r="U34" s="10"/>
      <c r="V34" s="43">
        <v>2017</v>
      </c>
      <c r="W34" s="33">
        <v>0</v>
      </c>
      <c r="X34" s="10" t="s">
        <v>2068</v>
      </c>
      <c r="Y34" s="350">
        <v>2017</v>
      </c>
      <c r="Z34" s="19">
        <v>0</v>
      </c>
      <c r="AA34" s="10"/>
      <c r="AB34" s="350">
        <v>2017</v>
      </c>
      <c r="AC34" s="19">
        <v>100</v>
      </c>
      <c r="AD34" s="11"/>
    </row>
    <row r="35" spans="1:81" ht="24.75" customHeight="1">
      <c r="A35" s="43">
        <v>2018</v>
      </c>
      <c r="B35" s="230">
        <f t="shared" si="5"/>
        <v>50</v>
      </c>
      <c r="C35" s="39"/>
      <c r="D35" s="43">
        <v>2018</v>
      </c>
      <c r="E35" s="19">
        <v>50</v>
      </c>
      <c r="F35" s="10" t="s">
        <v>2067</v>
      </c>
      <c r="G35" s="43">
        <v>2018</v>
      </c>
      <c r="H35" s="49">
        <v>0</v>
      </c>
      <c r="I35" s="10"/>
      <c r="J35" s="43">
        <v>2018</v>
      </c>
      <c r="K35" s="19">
        <v>100</v>
      </c>
      <c r="L35" s="10"/>
      <c r="M35" s="43">
        <v>2018</v>
      </c>
      <c r="N35" s="19">
        <v>100</v>
      </c>
      <c r="O35" s="10" t="s">
        <v>2066</v>
      </c>
      <c r="P35" s="43">
        <v>2018</v>
      </c>
      <c r="Q35" s="34">
        <v>0</v>
      </c>
      <c r="R35" s="10" t="s">
        <v>2064</v>
      </c>
      <c r="S35" s="43">
        <v>2018</v>
      </c>
      <c r="T35" s="34">
        <v>100</v>
      </c>
      <c r="U35" s="10"/>
      <c r="V35" s="43">
        <v>2018</v>
      </c>
      <c r="W35" s="33">
        <v>0</v>
      </c>
      <c r="X35" s="10"/>
      <c r="Y35" s="350">
        <v>2018</v>
      </c>
      <c r="Z35" s="19">
        <v>0</v>
      </c>
      <c r="AA35" s="10"/>
      <c r="AB35" s="350">
        <v>2018</v>
      </c>
      <c r="AC35" s="19">
        <v>100</v>
      </c>
      <c r="AD35" s="11"/>
    </row>
    <row r="36" spans="1:81" ht="24.75" customHeight="1">
      <c r="A36" s="43">
        <v>2019</v>
      </c>
      <c r="B36" s="230">
        <f t="shared" si="5"/>
        <v>50</v>
      </c>
      <c r="C36" s="39"/>
      <c r="D36" s="43">
        <v>2019</v>
      </c>
      <c r="E36" s="19">
        <v>50</v>
      </c>
      <c r="F36" s="10"/>
      <c r="G36" s="43">
        <v>2019</v>
      </c>
      <c r="H36" s="49">
        <v>0</v>
      </c>
      <c r="I36" s="10" t="s">
        <v>2065</v>
      </c>
      <c r="J36" s="43">
        <v>2019</v>
      </c>
      <c r="K36" s="19">
        <v>100</v>
      </c>
      <c r="L36" s="10"/>
      <c r="M36" s="43">
        <v>2019</v>
      </c>
      <c r="N36" s="19">
        <v>100</v>
      </c>
      <c r="O36" s="10"/>
      <c r="P36" s="43">
        <v>2019</v>
      </c>
      <c r="Q36" s="34">
        <v>0</v>
      </c>
      <c r="R36" s="10" t="s">
        <v>2064</v>
      </c>
      <c r="S36" s="43">
        <v>2019</v>
      </c>
      <c r="T36" s="34">
        <v>100</v>
      </c>
      <c r="U36" s="10"/>
      <c r="V36" s="43">
        <v>2019</v>
      </c>
      <c r="W36" s="33">
        <v>0</v>
      </c>
      <c r="X36" s="10"/>
      <c r="Y36" s="350">
        <v>2019</v>
      </c>
      <c r="Z36" s="19">
        <v>0</v>
      </c>
      <c r="AA36" s="10"/>
      <c r="AB36" s="350">
        <v>2019</v>
      </c>
      <c r="AC36" s="19">
        <v>100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250</v>
      </c>
      <c r="L41" s="595"/>
      <c r="M41" s="43" t="s">
        <v>92</v>
      </c>
      <c r="N41" s="595" t="s">
        <v>1556</v>
      </c>
      <c r="O41" s="595"/>
      <c r="P41" s="43" t="s">
        <v>92</v>
      </c>
      <c r="Q41" s="595" t="s">
        <v>251</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241</v>
      </c>
      <c r="R42" s="580"/>
      <c r="S42" s="43" t="s">
        <v>81</v>
      </c>
      <c r="T42" s="580"/>
      <c r="U42" s="580"/>
      <c r="V42" s="43" t="s">
        <v>81</v>
      </c>
      <c r="W42" s="580" t="s">
        <v>240</v>
      </c>
      <c r="X42" s="580"/>
      <c r="Y42" s="350" t="s">
        <v>81</v>
      </c>
      <c r="Z42" s="580" t="s">
        <v>239</v>
      </c>
      <c r="AA42" s="580"/>
      <c r="AB42" s="350" t="s">
        <v>81</v>
      </c>
      <c r="AC42" s="580" t="s">
        <v>238</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95" t="s">
        <v>4435</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4436</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t="e">
        <f t="shared" ref="B45:B51" si="6">AVERAGE(E45,H45,K45,T45,AF45,AO45,AU45,AX45,AR45)</f>
        <v>#DIV/0!</v>
      </c>
      <c r="C45" s="363"/>
      <c r="D45" s="350">
        <v>2007</v>
      </c>
      <c r="E45" s="363"/>
      <c r="F45" s="363"/>
      <c r="G45" s="350">
        <v>2007</v>
      </c>
      <c r="H45" s="363"/>
      <c r="I45" s="363"/>
      <c r="J45" s="350">
        <v>2007</v>
      </c>
      <c r="K45" s="363"/>
      <c r="L45" s="363"/>
      <c r="M45" s="350">
        <v>2007</v>
      </c>
      <c r="N45" s="363"/>
      <c r="O45" s="363"/>
      <c r="P45" s="350">
        <v>2007</v>
      </c>
      <c r="Q45" s="363"/>
      <c r="R45" s="363"/>
      <c r="S45" s="350">
        <v>2007</v>
      </c>
      <c r="T45" s="363"/>
      <c r="U45" s="363"/>
      <c r="V45" s="350">
        <v>2007</v>
      </c>
      <c r="W45" s="363"/>
      <c r="X45" s="363"/>
      <c r="Y45" s="350">
        <v>2007</v>
      </c>
      <c r="Z45" s="363"/>
      <c r="AA45" s="363"/>
      <c r="AB45" s="350">
        <v>2007</v>
      </c>
      <c r="AC45" s="363"/>
      <c r="AD45" s="363"/>
      <c r="AE45" s="350">
        <v>2007</v>
      </c>
      <c r="AF45" s="243"/>
      <c r="AG45" s="363"/>
      <c r="AH45" s="350">
        <v>2007</v>
      </c>
      <c r="AI45" s="363"/>
      <c r="AJ45" s="363"/>
      <c r="AK45" s="350">
        <v>2007</v>
      </c>
      <c r="AL45" s="363"/>
      <c r="AM45" s="363"/>
      <c r="AN45" s="350">
        <v>2007</v>
      </c>
      <c r="AO45" s="363"/>
      <c r="AP45" s="363"/>
      <c r="AQ45" s="350">
        <v>2007</v>
      </c>
      <c r="AR45" s="363"/>
      <c r="AS45" s="363"/>
      <c r="AT45" s="350">
        <v>2007</v>
      </c>
      <c r="AU45" s="363"/>
      <c r="AV45" s="363"/>
      <c r="AW45" s="350">
        <v>2007</v>
      </c>
      <c r="AX45" s="363"/>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t="e">
        <f t="shared" si="6"/>
        <v>#DIV/0!</v>
      </c>
      <c r="C46" s="363"/>
      <c r="D46" s="350">
        <v>2008</v>
      </c>
      <c r="E46" s="363"/>
      <c r="F46" s="363"/>
      <c r="G46" s="350">
        <v>2008</v>
      </c>
      <c r="H46" s="363"/>
      <c r="I46" s="363"/>
      <c r="J46" s="350">
        <v>2008</v>
      </c>
      <c r="K46" s="363"/>
      <c r="L46" s="363"/>
      <c r="M46" s="350">
        <v>2008</v>
      </c>
      <c r="N46" s="363"/>
      <c r="O46" s="363"/>
      <c r="P46" s="350">
        <v>2008</v>
      </c>
      <c r="Q46" s="363"/>
      <c r="R46" s="363"/>
      <c r="S46" s="350">
        <v>2008</v>
      </c>
      <c r="T46" s="363"/>
      <c r="U46" s="363"/>
      <c r="V46" s="350">
        <v>2008</v>
      </c>
      <c r="W46" s="363"/>
      <c r="X46" s="363"/>
      <c r="Y46" s="350">
        <v>2008</v>
      </c>
      <c r="Z46" s="363"/>
      <c r="AA46" s="363"/>
      <c r="AB46" s="350">
        <v>2008</v>
      </c>
      <c r="AC46" s="363"/>
      <c r="AD46" s="363"/>
      <c r="AE46" s="350">
        <v>2008</v>
      </c>
      <c r="AF46" s="243"/>
      <c r="AG46" s="363"/>
      <c r="AH46" s="350">
        <v>2008</v>
      </c>
      <c r="AI46" s="363"/>
      <c r="AJ46" s="363"/>
      <c r="AK46" s="350">
        <v>2008</v>
      </c>
      <c r="AL46" s="363"/>
      <c r="AM46" s="363"/>
      <c r="AN46" s="350">
        <v>2008</v>
      </c>
      <c r="AO46" s="363"/>
      <c r="AP46" s="363"/>
      <c r="AQ46" s="350">
        <v>2008</v>
      </c>
      <c r="AR46" s="363"/>
      <c r="AS46" s="363"/>
      <c r="AT46" s="350">
        <v>2008</v>
      </c>
      <c r="AU46" s="363"/>
      <c r="AV46" s="363"/>
      <c r="AW46" s="350">
        <v>2008</v>
      </c>
      <c r="AX46" s="363"/>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t="e">
        <f t="shared" si="6"/>
        <v>#DIV/0!</v>
      </c>
      <c r="C47" s="363"/>
      <c r="D47" s="350">
        <v>2009</v>
      </c>
      <c r="E47" s="363"/>
      <c r="F47" s="363"/>
      <c r="G47" s="350">
        <v>2009</v>
      </c>
      <c r="H47" s="363"/>
      <c r="I47" s="363"/>
      <c r="J47" s="350">
        <v>2009</v>
      </c>
      <c r="K47" s="363"/>
      <c r="L47" s="363"/>
      <c r="M47" s="350">
        <v>2009</v>
      </c>
      <c r="N47" s="363"/>
      <c r="O47" s="363"/>
      <c r="P47" s="350">
        <v>2009</v>
      </c>
      <c r="Q47" s="363"/>
      <c r="R47" s="363"/>
      <c r="S47" s="350">
        <v>2009</v>
      </c>
      <c r="T47" s="363"/>
      <c r="U47" s="363"/>
      <c r="V47" s="350">
        <v>2009</v>
      </c>
      <c r="W47" s="363"/>
      <c r="X47" s="363"/>
      <c r="Y47" s="350">
        <v>2009</v>
      </c>
      <c r="Z47" s="363"/>
      <c r="AA47" s="363"/>
      <c r="AB47" s="350">
        <v>2009</v>
      </c>
      <c r="AC47" s="363"/>
      <c r="AD47" s="363"/>
      <c r="AE47" s="350">
        <v>2009</v>
      </c>
      <c r="AF47" s="243"/>
      <c r="AG47" s="363"/>
      <c r="AH47" s="350">
        <v>2009</v>
      </c>
      <c r="AI47" s="363"/>
      <c r="AJ47" s="363"/>
      <c r="AK47" s="350">
        <v>2009</v>
      </c>
      <c r="AL47" s="363"/>
      <c r="AM47" s="363"/>
      <c r="AN47" s="350">
        <v>2009</v>
      </c>
      <c r="AO47" s="363"/>
      <c r="AP47" s="363"/>
      <c r="AQ47" s="350">
        <v>2009</v>
      </c>
      <c r="AR47" s="363"/>
      <c r="AS47" s="363"/>
      <c r="AT47" s="350">
        <v>2009</v>
      </c>
      <c r="AU47" s="363"/>
      <c r="AV47" s="363"/>
      <c r="AW47" s="350">
        <v>2009</v>
      </c>
      <c r="AX47" s="363"/>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t="e">
        <f t="shared" si="6"/>
        <v>#DIV/0!</v>
      </c>
      <c r="C48" s="363"/>
      <c r="D48" s="350">
        <v>2010</v>
      </c>
      <c r="E48" s="363"/>
      <c r="F48" s="363"/>
      <c r="G48" s="350">
        <v>2010</v>
      </c>
      <c r="H48" s="363"/>
      <c r="I48" s="363"/>
      <c r="J48" s="350">
        <v>2010</v>
      </c>
      <c r="K48" s="363"/>
      <c r="L48" s="363"/>
      <c r="M48" s="350">
        <v>2010</v>
      </c>
      <c r="N48" s="363"/>
      <c r="O48" s="363"/>
      <c r="P48" s="350">
        <v>2010</v>
      </c>
      <c r="Q48" s="363"/>
      <c r="R48" s="363"/>
      <c r="S48" s="350">
        <v>2010</v>
      </c>
      <c r="T48" s="363"/>
      <c r="U48" s="363"/>
      <c r="V48" s="350">
        <v>2010</v>
      </c>
      <c r="W48" s="363"/>
      <c r="X48" s="363"/>
      <c r="Y48" s="350">
        <v>2010</v>
      </c>
      <c r="Z48" s="363"/>
      <c r="AA48" s="363"/>
      <c r="AB48" s="350">
        <v>2010</v>
      </c>
      <c r="AC48" s="363"/>
      <c r="AD48" s="363"/>
      <c r="AE48" s="350">
        <v>2010</v>
      </c>
      <c r="AF48" s="243"/>
      <c r="AG48" s="363"/>
      <c r="AH48" s="350">
        <v>2010</v>
      </c>
      <c r="AI48" s="363"/>
      <c r="AJ48" s="363"/>
      <c r="AK48" s="350">
        <v>2010</v>
      </c>
      <c r="AL48" s="363"/>
      <c r="AM48" s="363"/>
      <c r="AN48" s="350">
        <v>2010</v>
      </c>
      <c r="AO48" s="363"/>
      <c r="AP48" s="363"/>
      <c r="AQ48" s="350">
        <v>2010</v>
      </c>
      <c r="AR48" s="363"/>
      <c r="AS48" s="363"/>
      <c r="AT48" s="350">
        <v>2010</v>
      </c>
      <c r="AU48" s="363"/>
      <c r="AV48" s="363"/>
      <c r="AW48" s="350">
        <v>2010</v>
      </c>
      <c r="AX48" s="363"/>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t="e">
        <f t="shared" si="6"/>
        <v>#DIV/0!</v>
      </c>
      <c r="C49" s="363"/>
      <c r="D49" s="350">
        <v>2011</v>
      </c>
      <c r="E49" s="363"/>
      <c r="F49" s="363"/>
      <c r="G49" s="350">
        <v>2011</v>
      </c>
      <c r="H49" s="363"/>
      <c r="I49" s="363"/>
      <c r="J49" s="350">
        <v>2011</v>
      </c>
      <c r="K49" s="363"/>
      <c r="L49" s="363"/>
      <c r="M49" s="350">
        <v>2011</v>
      </c>
      <c r="N49" s="363"/>
      <c r="O49" s="363"/>
      <c r="P49" s="350">
        <v>2011</v>
      </c>
      <c r="Q49" s="363"/>
      <c r="R49" s="363"/>
      <c r="S49" s="350">
        <v>2011</v>
      </c>
      <c r="T49" s="363"/>
      <c r="U49" s="363"/>
      <c r="V49" s="350">
        <v>2011</v>
      </c>
      <c r="W49" s="363"/>
      <c r="X49" s="363"/>
      <c r="Y49" s="350">
        <v>2011</v>
      </c>
      <c r="Z49" s="363"/>
      <c r="AA49" s="363"/>
      <c r="AB49" s="350">
        <v>2011</v>
      </c>
      <c r="AC49" s="363"/>
      <c r="AD49" s="363"/>
      <c r="AE49" s="350">
        <v>2011</v>
      </c>
      <c r="AF49" s="243"/>
      <c r="AG49" s="363"/>
      <c r="AH49" s="350">
        <v>2011</v>
      </c>
      <c r="AI49" s="363"/>
      <c r="AJ49" s="363"/>
      <c r="AK49" s="350">
        <v>2011</v>
      </c>
      <c r="AL49" s="363"/>
      <c r="AM49" s="363"/>
      <c r="AN49" s="350">
        <v>2011</v>
      </c>
      <c r="AO49" s="363"/>
      <c r="AP49" s="363"/>
      <c r="AQ49" s="350">
        <v>2011</v>
      </c>
      <c r="AR49" s="363"/>
      <c r="AS49" s="363"/>
      <c r="AT49" s="350">
        <v>2011</v>
      </c>
      <c r="AU49" s="363"/>
      <c r="AV49" s="363"/>
      <c r="AW49" s="350">
        <v>2011</v>
      </c>
      <c r="AX49" s="363"/>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t="e">
        <f t="shared" si="6"/>
        <v>#DIV/0!</v>
      </c>
      <c r="C50" s="363"/>
      <c r="D50" s="350">
        <v>2012</v>
      </c>
      <c r="E50" s="363"/>
      <c r="F50" s="363"/>
      <c r="G50" s="350">
        <v>2012</v>
      </c>
      <c r="H50" s="363"/>
      <c r="I50" s="363"/>
      <c r="J50" s="350">
        <v>2012</v>
      </c>
      <c r="K50" s="363"/>
      <c r="L50" s="363"/>
      <c r="M50" s="350">
        <v>2012</v>
      </c>
      <c r="N50" s="363"/>
      <c r="O50" s="363"/>
      <c r="P50" s="350">
        <v>2012</v>
      </c>
      <c r="Q50" s="363"/>
      <c r="R50" s="363"/>
      <c r="S50" s="350">
        <v>2012</v>
      </c>
      <c r="T50" s="363"/>
      <c r="U50" s="363"/>
      <c r="V50" s="350">
        <v>2012</v>
      </c>
      <c r="W50" s="363"/>
      <c r="X50" s="363"/>
      <c r="Y50" s="350">
        <v>2012</v>
      </c>
      <c r="Z50" s="363"/>
      <c r="AA50" s="363"/>
      <c r="AB50" s="350">
        <v>2012</v>
      </c>
      <c r="AC50" s="363"/>
      <c r="AD50" s="363"/>
      <c r="AE50" s="350">
        <v>2012</v>
      </c>
      <c r="AF50" s="243"/>
      <c r="AG50" s="363"/>
      <c r="AH50" s="350">
        <v>2012</v>
      </c>
      <c r="AI50" s="363"/>
      <c r="AJ50" s="363"/>
      <c r="AK50" s="350">
        <v>2012</v>
      </c>
      <c r="AL50" s="363"/>
      <c r="AM50" s="363"/>
      <c r="AN50" s="350">
        <v>2012</v>
      </c>
      <c r="AO50" s="363"/>
      <c r="AP50" s="363"/>
      <c r="AQ50" s="350">
        <v>2012</v>
      </c>
      <c r="AR50" s="363"/>
      <c r="AS50" s="363"/>
      <c r="AT50" s="350">
        <v>2012</v>
      </c>
      <c r="AU50" s="363"/>
      <c r="AV50" s="363"/>
      <c r="AW50" s="350">
        <v>2012</v>
      </c>
      <c r="AX50" s="363"/>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51.833333333333336</v>
      </c>
      <c r="C51" s="363"/>
      <c r="D51" s="350">
        <v>2013</v>
      </c>
      <c r="E51" s="363">
        <v>100</v>
      </c>
      <c r="F51" s="363"/>
      <c r="G51" s="350">
        <v>2013</v>
      </c>
      <c r="H51" s="363">
        <v>0</v>
      </c>
      <c r="I51" s="363"/>
      <c r="J51" s="350">
        <v>2013</v>
      </c>
      <c r="K51" s="363">
        <v>100</v>
      </c>
      <c r="L51" s="363"/>
      <c r="M51" s="350">
        <v>2013</v>
      </c>
      <c r="N51" s="363">
        <v>100</v>
      </c>
      <c r="O51" s="363"/>
      <c r="P51" s="350">
        <v>2013</v>
      </c>
      <c r="Q51" s="363">
        <v>100</v>
      </c>
      <c r="R51" s="363"/>
      <c r="S51" s="350">
        <v>2013</v>
      </c>
      <c r="T51" s="363">
        <v>100</v>
      </c>
      <c r="U51" s="363"/>
      <c r="V51" s="350">
        <v>2013</v>
      </c>
      <c r="W51" s="363">
        <v>100</v>
      </c>
      <c r="X51" s="363"/>
      <c r="Y51" s="350">
        <v>2013</v>
      </c>
      <c r="Z51" s="363">
        <v>100</v>
      </c>
      <c r="AA51" s="363"/>
      <c r="AB51" s="350">
        <v>2013</v>
      </c>
      <c r="AC51" s="363">
        <v>100</v>
      </c>
      <c r="AD51" s="363"/>
      <c r="AE51" s="350">
        <v>2013</v>
      </c>
      <c r="AF51" s="243">
        <f>0.67*AI51+0.33*AL51</f>
        <v>66.5</v>
      </c>
      <c r="AG51" s="363"/>
      <c r="AH51" s="350">
        <v>2013</v>
      </c>
      <c r="AI51" s="363">
        <v>50</v>
      </c>
      <c r="AJ51" s="363"/>
      <c r="AK51" s="350">
        <v>2013</v>
      </c>
      <c r="AL51" s="363">
        <v>100</v>
      </c>
      <c r="AM51" s="363"/>
      <c r="AN51" s="350">
        <v>2013</v>
      </c>
      <c r="AO51" s="363">
        <v>50</v>
      </c>
      <c r="AP51" s="363"/>
      <c r="AQ51" s="350">
        <v>2013</v>
      </c>
      <c r="AR51" s="363">
        <v>0</v>
      </c>
      <c r="AS51" s="363"/>
      <c r="AT51" s="350">
        <v>2013</v>
      </c>
      <c r="AU51" s="363">
        <v>0</v>
      </c>
      <c r="AV51" s="363"/>
      <c r="AW51" s="350">
        <v>2013</v>
      </c>
      <c r="AX51" s="363">
        <v>50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7">AVERAGE(E52,H52,K52,T52,AF52,AO52,AU52,AX52,AR52)</f>
        <v>51.833333333333336</v>
      </c>
      <c r="C52" s="39"/>
      <c r="D52" s="43">
        <v>2014</v>
      </c>
      <c r="E52" s="19">
        <v>100</v>
      </c>
      <c r="F52" s="10" t="s">
        <v>2063</v>
      </c>
      <c r="G52" s="43">
        <v>2014</v>
      </c>
      <c r="H52" s="19">
        <v>0</v>
      </c>
      <c r="I52" s="10" t="s">
        <v>2062</v>
      </c>
      <c r="J52" s="43">
        <v>2014</v>
      </c>
      <c r="K52" s="19">
        <v>100</v>
      </c>
      <c r="L52" s="10"/>
      <c r="M52" s="43">
        <v>2014</v>
      </c>
      <c r="N52" s="19">
        <v>100</v>
      </c>
      <c r="O52" s="10"/>
      <c r="P52" s="43">
        <v>2014</v>
      </c>
      <c r="Q52" s="19">
        <v>100</v>
      </c>
      <c r="R52" s="10"/>
      <c r="S52" s="43">
        <v>2014</v>
      </c>
      <c r="T52" s="52">
        <v>100</v>
      </c>
      <c r="U52" s="10"/>
      <c r="V52" s="43">
        <v>2014</v>
      </c>
      <c r="W52" s="52">
        <v>100</v>
      </c>
      <c r="X52" s="10"/>
      <c r="Y52" s="350">
        <v>2014</v>
      </c>
      <c r="Z52" s="19">
        <v>100</v>
      </c>
      <c r="AA52" s="10"/>
      <c r="AB52" s="350">
        <v>2014</v>
      </c>
      <c r="AC52" s="19">
        <v>100</v>
      </c>
      <c r="AD52" s="10"/>
      <c r="AE52" s="350">
        <v>2014</v>
      </c>
      <c r="AF52" s="243">
        <f>0.67*AI52+0.33*AL52</f>
        <v>66.5</v>
      </c>
      <c r="AG52" s="10"/>
      <c r="AH52" s="350">
        <v>2014</v>
      </c>
      <c r="AI52" s="29">
        <v>50</v>
      </c>
      <c r="AJ52" s="10" t="s">
        <v>4437</v>
      </c>
      <c r="AK52" s="350">
        <v>2014</v>
      </c>
      <c r="AL52" s="19">
        <v>100</v>
      </c>
      <c r="AM52" s="10"/>
      <c r="AN52" s="350">
        <v>2014</v>
      </c>
      <c r="AO52" s="34">
        <v>50</v>
      </c>
      <c r="AP52" s="10" t="s">
        <v>4438</v>
      </c>
      <c r="AQ52" s="350">
        <v>2014</v>
      </c>
      <c r="AR52" s="29">
        <v>0</v>
      </c>
      <c r="AS52" s="10" t="s">
        <v>2061</v>
      </c>
      <c r="AT52" s="350">
        <v>2014</v>
      </c>
      <c r="AU52" s="29">
        <v>0</v>
      </c>
      <c r="AV52" s="10" t="s">
        <v>2060</v>
      </c>
      <c r="AW52" s="350">
        <v>2014</v>
      </c>
      <c r="AX52" s="34">
        <v>50</v>
      </c>
      <c r="AY52" s="11" t="s">
        <v>2059</v>
      </c>
    </row>
    <row r="53" spans="1:81" ht="24.75" customHeight="1">
      <c r="A53" s="43">
        <v>2015</v>
      </c>
      <c r="B53" s="230">
        <f t="shared" si="7"/>
        <v>51.833333333333336</v>
      </c>
      <c r="C53" s="80"/>
      <c r="D53" s="43">
        <v>2015</v>
      </c>
      <c r="E53" s="19">
        <v>100</v>
      </c>
      <c r="F53" s="10"/>
      <c r="G53" s="43">
        <v>2015</v>
      </c>
      <c r="H53" s="19">
        <v>0</v>
      </c>
      <c r="I53" s="10"/>
      <c r="J53" s="43">
        <v>2015</v>
      </c>
      <c r="K53" s="19">
        <v>100</v>
      </c>
      <c r="L53" s="10"/>
      <c r="M53" s="43">
        <v>2015</v>
      </c>
      <c r="N53" s="19">
        <v>100</v>
      </c>
      <c r="O53" s="10"/>
      <c r="P53" s="43">
        <v>2015</v>
      </c>
      <c r="Q53" s="19">
        <v>100</v>
      </c>
      <c r="R53" s="10"/>
      <c r="S53" s="43">
        <v>2015</v>
      </c>
      <c r="T53" s="52">
        <v>100</v>
      </c>
      <c r="U53" s="10"/>
      <c r="V53" s="43">
        <v>2015</v>
      </c>
      <c r="W53" s="52">
        <v>100</v>
      </c>
      <c r="X53" s="10"/>
      <c r="Y53" s="350">
        <v>2015</v>
      </c>
      <c r="Z53" s="19">
        <v>100</v>
      </c>
      <c r="AA53" s="10"/>
      <c r="AB53" s="350">
        <v>2015</v>
      </c>
      <c r="AC53" s="19">
        <v>100</v>
      </c>
      <c r="AD53" s="10"/>
      <c r="AE53" s="350">
        <v>2015</v>
      </c>
      <c r="AF53" s="243">
        <f t="shared" ref="AF53:AF57" si="8">0.67*AI53+0.33*AL53</f>
        <v>66.5</v>
      </c>
      <c r="AG53" s="10"/>
      <c r="AH53" s="350">
        <v>2015</v>
      </c>
      <c r="AI53" s="19">
        <v>50</v>
      </c>
      <c r="AJ53" s="10"/>
      <c r="AK53" s="350">
        <v>2015</v>
      </c>
      <c r="AL53" s="19">
        <v>100</v>
      </c>
      <c r="AM53" s="10"/>
      <c r="AN53" s="350">
        <v>2015</v>
      </c>
      <c r="AO53" s="19">
        <v>50</v>
      </c>
      <c r="AP53" s="10"/>
      <c r="AQ53" s="350">
        <v>2015</v>
      </c>
      <c r="AR53" s="19">
        <v>0</v>
      </c>
      <c r="AS53" s="10"/>
      <c r="AT53" s="350">
        <v>2015</v>
      </c>
      <c r="AU53" s="19">
        <v>0</v>
      </c>
      <c r="AV53" s="10"/>
      <c r="AW53" s="350">
        <v>2015</v>
      </c>
      <c r="AX53" s="19">
        <v>50</v>
      </c>
      <c r="AY53" s="11"/>
    </row>
    <row r="54" spans="1:81" ht="24.75" customHeight="1">
      <c r="A54" s="43">
        <v>2016</v>
      </c>
      <c r="B54" s="230">
        <f t="shared" si="7"/>
        <v>51.833333333333336</v>
      </c>
      <c r="C54" s="80"/>
      <c r="D54" s="43">
        <v>2016</v>
      </c>
      <c r="E54" s="19">
        <v>100</v>
      </c>
      <c r="F54" s="10"/>
      <c r="G54" s="43">
        <v>2016</v>
      </c>
      <c r="H54" s="19">
        <v>0</v>
      </c>
      <c r="I54" s="10"/>
      <c r="J54" s="43">
        <v>2016</v>
      </c>
      <c r="K54" s="19">
        <v>100</v>
      </c>
      <c r="L54" s="10"/>
      <c r="M54" s="43">
        <v>2016</v>
      </c>
      <c r="N54" s="19">
        <v>100</v>
      </c>
      <c r="O54" s="10"/>
      <c r="P54" s="43">
        <v>2016</v>
      </c>
      <c r="Q54" s="19">
        <v>100</v>
      </c>
      <c r="R54" s="10"/>
      <c r="S54" s="43">
        <v>2016</v>
      </c>
      <c r="T54" s="52">
        <v>100</v>
      </c>
      <c r="U54" s="10"/>
      <c r="V54" s="43">
        <v>2016</v>
      </c>
      <c r="W54" s="52">
        <v>100</v>
      </c>
      <c r="X54" s="10"/>
      <c r="Y54" s="350">
        <v>2016</v>
      </c>
      <c r="Z54" s="19">
        <v>100</v>
      </c>
      <c r="AA54" s="10"/>
      <c r="AB54" s="350">
        <v>2016</v>
      </c>
      <c r="AC54" s="19">
        <v>100</v>
      </c>
      <c r="AD54" s="10"/>
      <c r="AE54" s="350">
        <v>2016</v>
      </c>
      <c r="AF54" s="243">
        <f t="shared" si="8"/>
        <v>66.5</v>
      </c>
      <c r="AG54" s="10"/>
      <c r="AH54" s="350">
        <v>2016</v>
      </c>
      <c r="AI54" s="19">
        <v>50</v>
      </c>
      <c r="AJ54" s="10"/>
      <c r="AK54" s="350">
        <v>2016</v>
      </c>
      <c r="AL54" s="19">
        <v>100</v>
      </c>
      <c r="AM54" s="10"/>
      <c r="AN54" s="350">
        <v>2016</v>
      </c>
      <c r="AO54" s="19">
        <v>50</v>
      </c>
      <c r="AP54" s="10"/>
      <c r="AQ54" s="350">
        <v>2016</v>
      </c>
      <c r="AR54" s="19">
        <v>0</v>
      </c>
      <c r="AS54" s="10"/>
      <c r="AT54" s="350">
        <v>2016</v>
      </c>
      <c r="AU54" s="19">
        <v>0</v>
      </c>
      <c r="AV54" s="10"/>
      <c r="AW54" s="350">
        <v>2016</v>
      </c>
      <c r="AX54" s="19">
        <v>50</v>
      </c>
      <c r="AY54" s="11"/>
    </row>
    <row r="55" spans="1:81" ht="24.75" customHeight="1">
      <c r="A55" s="43">
        <v>2017</v>
      </c>
      <c r="B55" s="230">
        <f t="shared" si="7"/>
        <v>48.111111111111114</v>
      </c>
      <c r="C55" s="80"/>
      <c r="D55" s="43">
        <v>2017</v>
      </c>
      <c r="E55" s="19">
        <v>100</v>
      </c>
      <c r="F55" s="10"/>
      <c r="G55" s="43">
        <v>2017</v>
      </c>
      <c r="H55" s="19">
        <v>0</v>
      </c>
      <c r="I55" s="10"/>
      <c r="J55" s="43">
        <v>2017</v>
      </c>
      <c r="K55" s="19">
        <v>100</v>
      </c>
      <c r="L55" s="10"/>
      <c r="M55" s="43">
        <v>2017</v>
      </c>
      <c r="N55" s="19">
        <v>100</v>
      </c>
      <c r="O55" s="10"/>
      <c r="P55" s="43">
        <v>2017</v>
      </c>
      <c r="Q55" s="19">
        <v>100</v>
      </c>
      <c r="R55" s="10"/>
      <c r="S55" s="43">
        <v>2017</v>
      </c>
      <c r="T55" s="52">
        <v>100</v>
      </c>
      <c r="U55" s="10"/>
      <c r="V55" s="43">
        <v>2017</v>
      </c>
      <c r="W55" s="52">
        <v>100</v>
      </c>
      <c r="X55" s="10"/>
      <c r="Y55" s="350">
        <v>2017</v>
      </c>
      <c r="Z55" s="19">
        <v>100</v>
      </c>
      <c r="AA55" s="10"/>
      <c r="AB55" s="350">
        <v>2017</v>
      </c>
      <c r="AC55" s="19">
        <v>100</v>
      </c>
      <c r="AD55" s="10"/>
      <c r="AE55" s="350">
        <v>2017</v>
      </c>
      <c r="AF55" s="243">
        <f t="shared" si="8"/>
        <v>33</v>
      </c>
      <c r="AG55" s="10"/>
      <c r="AH55" s="350">
        <v>2017</v>
      </c>
      <c r="AI55" s="19">
        <v>0</v>
      </c>
      <c r="AJ55" s="10" t="s">
        <v>2058</v>
      </c>
      <c r="AK55" s="350">
        <v>2017</v>
      </c>
      <c r="AL55" s="19">
        <v>100</v>
      </c>
      <c r="AM55" s="10"/>
      <c r="AN55" s="350">
        <v>2017</v>
      </c>
      <c r="AO55" s="19">
        <v>50</v>
      </c>
      <c r="AP55" s="10"/>
      <c r="AQ55" s="350">
        <v>2017</v>
      </c>
      <c r="AR55" s="19">
        <v>0</v>
      </c>
      <c r="AS55" s="10"/>
      <c r="AT55" s="350">
        <v>2017</v>
      </c>
      <c r="AU55" s="19">
        <v>0</v>
      </c>
      <c r="AV55" s="10"/>
      <c r="AW55" s="350">
        <v>2017</v>
      </c>
      <c r="AX55" s="19">
        <v>50</v>
      </c>
      <c r="AY55" s="11"/>
    </row>
    <row r="56" spans="1:81" ht="24.75" customHeight="1">
      <c r="A56" s="43">
        <v>2018</v>
      </c>
      <c r="B56" s="230">
        <f t="shared" si="7"/>
        <v>48.111111111111114</v>
      </c>
      <c r="C56" s="80"/>
      <c r="D56" s="43">
        <v>2018</v>
      </c>
      <c r="E56" s="19">
        <v>100</v>
      </c>
      <c r="F56" s="10"/>
      <c r="G56" s="43">
        <v>2018</v>
      </c>
      <c r="H56" s="19">
        <v>0</v>
      </c>
      <c r="I56" s="10"/>
      <c r="J56" s="43">
        <v>2018</v>
      </c>
      <c r="K56" s="19">
        <v>100</v>
      </c>
      <c r="L56" s="10"/>
      <c r="M56" s="43">
        <v>2018</v>
      </c>
      <c r="N56" s="19">
        <v>100</v>
      </c>
      <c r="O56" s="10"/>
      <c r="P56" s="43">
        <v>2018</v>
      </c>
      <c r="Q56" s="19">
        <v>100</v>
      </c>
      <c r="R56" s="10"/>
      <c r="S56" s="43">
        <v>2018</v>
      </c>
      <c r="T56" s="52">
        <v>100</v>
      </c>
      <c r="U56" s="10"/>
      <c r="V56" s="43">
        <v>2018</v>
      </c>
      <c r="W56" s="52">
        <v>100</v>
      </c>
      <c r="X56" s="10"/>
      <c r="Y56" s="350">
        <v>2018</v>
      </c>
      <c r="Z56" s="19">
        <v>100</v>
      </c>
      <c r="AA56" s="10"/>
      <c r="AB56" s="350">
        <v>2018</v>
      </c>
      <c r="AC56" s="19">
        <v>100</v>
      </c>
      <c r="AD56" s="10"/>
      <c r="AE56" s="350">
        <v>2018</v>
      </c>
      <c r="AF56" s="243">
        <f t="shared" si="8"/>
        <v>33</v>
      </c>
      <c r="AG56" s="10"/>
      <c r="AH56" s="350">
        <v>2018</v>
      </c>
      <c r="AI56" s="19">
        <v>0</v>
      </c>
      <c r="AJ56" s="10"/>
      <c r="AK56" s="350">
        <v>2018</v>
      </c>
      <c r="AL56" s="19">
        <v>100</v>
      </c>
      <c r="AM56" s="10"/>
      <c r="AN56" s="350">
        <v>2018</v>
      </c>
      <c r="AO56" s="19">
        <v>50</v>
      </c>
      <c r="AP56" s="10"/>
      <c r="AQ56" s="350">
        <v>2018</v>
      </c>
      <c r="AR56" s="19">
        <v>0</v>
      </c>
      <c r="AS56" s="10" t="s">
        <v>2057</v>
      </c>
      <c r="AT56" s="350">
        <v>2018</v>
      </c>
      <c r="AU56" s="19">
        <v>0</v>
      </c>
      <c r="AV56" s="10"/>
      <c r="AW56" s="350">
        <v>2018</v>
      </c>
      <c r="AX56" s="19">
        <v>50</v>
      </c>
      <c r="AY56" s="11"/>
    </row>
    <row r="57" spans="1:81" ht="24.75" customHeight="1">
      <c r="A57" s="43">
        <v>2019</v>
      </c>
      <c r="B57" s="230">
        <f t="shared" si="7"/>
        <v>48.111111111111114</v>
      </c>
      <c r="C57" s="80"/>
      <c r="D57" s="43">
        <v>2019</v>
      </c>
      <c r="E57" s="19">
        <v>100</v>
      </c>
      <c r="F57" s="10"/>
      <c r="G57" s="43">
        <v>2019</v>
      </c>
      <c r="H57" s="19">
        <v>0</v>
      </c>
      <c r="I57" s="10"/>
      <c r="J57" s="43">
        <v>2019</v>
      </c>
      <c r="K57" s="34">
        <v>100</v>
      </c>
      <c r="L57" s="10"/>
      <c r="M57" s="43">
        <v>2019</v>
      </c>
      <c r="N57" s="34">
        <v>100</v>
      </c>
      <c r="O57" s="10"/>
      <c r="P57" s="43">
        <v>2019</v>
      </c>
      <c r="Q57" s="34">
        <v>100</v>
      </c>
      <c r="R57" s="10"/>
      <c r="S57" s="43">
        <v>2019</v>
      </c>
      <c r="T57" s="52">
        <v>100</v>
      </c>
      <c r="U57" s="10"/>
      <c r="V57" s="43">
        <v>2019</v>
      </c>
      <c r="W57" s="52">
        <v>100</v>
      </c>
      <c r="X57" s="10"/>
      <c r="Y57" s="350">
        <v>2019</v>
      </c>
      <c r="Z57" s="34">
        <v>100</v>
      </c>
      <c r="AA57" s="10"/>
      <c r="AB57" s="350">
        <v>2019</v>
      </c>
      <c r="AC57" s="34">
        <v>100</v>
      </c>
      <c r="AD57" s="10"/>
      <c r="AE57" s="350">
        <v>2019</v>
      </c>
      <c r="AF57" s="243">
        <f t="shared" si="8"/>
        <v>33</v>
      </c>
      <c r="AG57" s="10"/>
      <c r="AH57" s="350">
        <v>2019</v>
      </c>
      <c r="AI57" s="19">
        <v>0</v>
      </c>
      <c r="AJ57" s="10"/>
      <c r="AK57" s="350">
        <v>2019</v>
      </c>
      <c r="AL57" s="19">
        <v>100</v>
      </c>
      <c r="AM57" s="10"/>
      <c r="AN57" s="350">
        <v>2019</v>
      </c>
      <c r="AO57" s="34">
        <v>50</v>
      </c>
      <c r="AP57" s="10"/>
      <c r="AQ57" s="350">
        <v>2019</v>
      </c>
      <c r="AR57" s="34">
        <v>0</v>
      </c>
      <c r="AS57" s="10"/>
      <c r="AT57" s="350">
        <v>2019</v>
      </c>
      <c r="AU57" s="34">
        <v>0</v>
      </c>
      <c r="AV57" s="10"/>
      <c r="AW57" s="350">
        <v>2019</v>
      </c>
      <c r="AX57" s="34">
        <v>50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4439</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9">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9"/>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9"/>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t="e">
        <f t="shared" ref="B69:B71" si="10">AVERAGE(E69,H69,K69,N69,Z69,AC69,AF69)</f>
        <v>#DIV/0!</v>
      </c>
      <c r="C69" s="363"/>
      <c r="D69" s="350">
        <v>2010</v>
      </c>
      <c r="E69" s="363"/>
      <c r="F69" s="363"/>
      <c r="G69" s="350">
        <v>2010</v>
      </c>
      <c r="H69" s="363"/>
      <c r="I69" s="363"/>
      <c r="J69" s="350">
        <v>2010</v>
      </c>
      <c r="K69" s="363"/>
      <c r="L69" s="363"/>
      <c r="M69" s="350">
        <v>2010</v>
      </c>
      <c r="N69" s="8" t="e">
        <f t="shared" si="9"/>
        <v>#DIV/0!</v>
      </c>
      <c r="O69" s="363"/>
      <c r="P69" s="350">
        <v>2010</v>
      </c>
      <c r="Q69" s="363"/>
      <c r="R69" s="363"/>
      <c r="S69" s="350">
        <v>2010</v>
      </c>
      <c r="T69" s="363"/>
      <c r="U69" s="363"/>
      <c r="V69" s="350">
        <v>2010</v>
      </c>
      <c r="W69" s="363"/>
      <c r="X69" s="363"/>
      <c r="Y69" s="350">
        <v>2010</v>
      </c>
      <c r="Z69" s="363"/>
      <c r="AA69" s="363"/>
      <c r="AB69" s="350">
        <v>2010</v>
      </c>
      <c r="AC69" s="363"/>
      <c r="AD69" s="363"/>
      <c r="AE69" s="350">
        <v>2010</v>
      </c>
      <c r="AF69" s="363"/>
      <c r="AG69" s="363"/>
      <c r="AH69" s="350">
        <v>2010</v>
      </c>
      <c r="AI69" s="363"/>
      <c r="AJ69" s="363"/>
      <c r="AK69" s="350">
        <v>2010</v>
      </c>
      <c r="AL69" s="363"/>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t="e">
        <f t="shared" si="10"/>
        <v>#DIV/0!</v>
      </c>
      <c r="C70" s="363"/>
      <c r="D70" s="350">
        <v>2011</v>
      </c>
      <c r="E70" s="363"/>
      <c r="F70" s="363"/>
      <c r="G70" s="350">
        <v>2011</v>
      </c>
      <c r="H70" s="363"/>
      <c r="I70" s="363"/>
      <c r="J70" s="350">
        <v>2011</v>
      </c>
      <c r="K70" s="363"/>
      <c r="L70" s="363"/>
      <c r="M70" s="350">
        <v>2011</v>
      </c>
      <c r="N70" s="8" t="e">
        <f t="shared" si="9"/>
        <v>#DIV/0!</v>
      </c>
      <c r="O70" s="363"/>
      <c r="P70" s="350">
        <v>2011</v>
      </c>
      <c r="Q70" s="363"/>
      <c r="R70" s="363"/>
      <c r="S70" s="350">
        <v>2011</v>
      </c>
      <c r="T70" s="363"/>
      <c r="U70" s="363"/>
      <c r="V70" s="350">
        <v>2011</v>
      </c>
      <c r="W70" s="363"/>
      <c r="X70" s="363"/>
      <c r="Y70" s="350">
        <v>2011</v>
      </c>
      <c r="Z70" s="363"/>
      <c r="AA70" s="363"/>
      <c r="AB70" s="350">
        <v>2011</v>
      </c>
      <c r="AC70" s="363"/>
      <c r="AD70" s="363"/>
      <c r="AE70" s="350">
        <v>2011</v>
      </c>
      <c r="AF70" s="363"/>
      <c r="AG70" s="363"/>
      <c r="AH70" s="350">
        <v>2011</v>
      </c>
      <c r="AI70" s="363"/>
      <c r="AJ70" s="363"/>
      <c r="AK70" s="350">
        <v>2011</v>
      </c>
      <c r="AL70" s="363"/>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t="e">
        <f t="shared" si="10"/>
        <v>#DIV/0!</v>
      </c>
      <c r="C71" s="363"/>
      <c r="D71" s="350">
        <v>2012</v>
      </c>
      <c r="E71" s="363"/>
      <c r="F71" s="363"/>
      <c r="G71" s="350">
        <v>2012</v>
      </c>
      <c r="H71" s="363"/>
      <c r="I71" s="363"/>
      <c r="J71" s="350">
        <v>2012</v>
      </c>
      <c r="K71" s="363"/>
      <c r="L71" s="363"/>
      <c r="M71" s="350">
        <v>2012</v>
      </c>
      <c r="N71" s="8" t="e">
        <f t="shared" si="9"/>
        <v>#DIV/0!</v>
      </c>
      <c r="O71" s="363"/>
      <c r="P71" s="350">
        <v>2012</v>
      </c>
      <c r="Q71" s="363"/>
      <c r="R71" s="363"/>
      <c r="S71" s="350">
        <v>2012</v>
      </c>
      <c r="T71" s="363"/>
      <c r="U71" s="363"/>
      <c r="V71" s="350">
        <v>2012</v>
      </c>
      <c r="W71" s="363"/>
      <c r="X71" s="363"/>
      <c r="Y71" s="350">
        <v>2012</v>
      </c>
      <c r="Z71" s="363"/>
      <c r="AA71" s="363"/>
      <c r="AB71" s="350">
        <v>2012</v>
      </c>
      <c r="AC71" s="363"/>
      <c r="AD71" s="363"/>
      <c r="AE71" s="350">
        <v>2012</v>
      </c>
      <c r="AF71" s="363"/>
      <c r="AG71" s="363"/>
      <c r="AH71" s="350">
        <v>2012</v>
      </c>
      <c r="AI71" s="363"/>
      <c r="AJ71" s="363"/>
      <c r="AK71" s="350">
        <v>2012</v>
      </c>
      <c r="AL71" s="363"/>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ref="B72:B78" si="11">AVERAGE(E72,H72,K72,N72,Z72,AC72,AF72)</f>
        <v>33.238095238095241</v>
      </c>
      <c r="C72" s="363"/>
      <c r="D72" s="350">
        <v>2013</v>
      </c>
      <c r="E72" s="363">
        <v>33</v>
      </c>
      <c r="F72" s="363"/>
      <c r="G72" s="350">
        <v>2013</v>
      </c>
      <c r="H72" s="363">
        <v>0</v>
      </c>
      <c r="I72" s="363" t="s">
        <v>4899</v>
      </c>
      <c r="J72" s="350">
        <v>2013</v>
      </c>
      <c r="K72" s="363">
        <v>0</v>
      </c>
      <c r="L72" s="363"/>
      <c r="M72" s="350">
        <v>2013</v>
      </c>
      <c r="N72" s="8">
        <f t="shared" si="9"/>
        <v>66.666666666666671</v>
      </c>
      <c r="O72" s="363"/>
      <c r="P72" s="350">
        <v>2013</v>
      </c>
      <c r="Q72" s="363">
        <v>50</v>
      </c>
      <c r="R72" s="363"/>
      <c r="S72" s="350">
        <v>2013</v>
      </c>
      <c r="T72" s="363">
        <v>50</v>
      </c>
      <c r="U72" s="363"/>
      <c r="V72" s="350">
        <v>2013</v>
      </c>
      <c r="W72" s="363">
        <v>100</v>
      </c>
      <c r="X72" s="363"/>
      <c r="Y72" s="350">
        <v>2013</v>
      </c>
      <c r="Z72" s="363">
        <v>50</v>
      </c>
      <c r="AA72" s="431" t="s">
        <v>2054</v>
      </c>
      <c r="AB72" s="350">
        <v>2013</v>
      </c>
      <c r="AC72" s="363">
        <v>50</v>
      </c>
      <c r="AD72" s="363"/>
      <c r="AE72" s="350">
        <v>2013</v>
      </c>
      <c r="AF72" s="363">
        <v>33</v>
      </c>
      <c r="AG72" s="363"/>
      <c r="AH72" s="350">
        <v>2013</v>
      </c>
      <c r="AI72" s="363">
        <v>0</v>
      </c>
      <c r="AJ72" s="363"/>
      <c r="AK72" s="350">
        <v>2013</v>
      </c>
      <c r="AL72" s="363">
        <v>50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si="11"/>
        <v>33.238095238095241</v>
      </c>
      <c r="C73" s="39"/>
      <c r="D73" s="43">
        <v>2014</v>
      </c>
      <c r="E73" s="19">
        <v>33</v>
      </c>
      <c r="F73" s="10" t="s">
        <v>4440</v>
      </c>
      <c r="G73" s="43">
        <v>2014</v>
      </c>
      <c r="H73" s="19">
        <v>0</v>
      </c>
      <c r="I73" s="10"/>
      <c r="J73" s="43">
        <v>2014</v>
      </c>
      <c r="K73" s="29">
        <v>0</v>
      </c>
      <c r="L73" s="10" t="s">
        <v>2056</v>
      </c>
      <c r="M73" s="43">
        <v>2014</v>
      </c>
      <c r="N73" s="8">
        <f t="shared" ref="N73:N78" si="12">AVERAGE(Q73,T73,W73)</f>
        <v>66.666666666666671</v>
      </c>
      <c r="O73" s="19"/>
      <c r="P73" s="43">
        <v>2014</v>
      </c>
      <c r="Q73" s="29">
        <v>50</v>
      </c>
      <c r="R73" s="10" t="s">
        <v>2055</v>
      </c>
      <c r="S73" s="43">
        <v>2014</v>
      </c>
      <c r="T73" s="29">
        <v>50</v>
      </c>
      <c r="U73" s="10" t="s">
        <v>2055</v>
      </c>
      <c r="V73" s="43">
        <v>2014</v>
      </c>
      <c r="W73" s="29">
        <v>100</v>
      </c>
      <c r="X73" s="10" t="s">
        <v>4244</v>
      </c>
      <c r="Y73" s="350">
        <v>2014</v>
      </c>
      <c r="Z73" s="49">
        <v>50</v>
      </c>
      <c r="AA73" s="10" t="s">
        <v>2054</v>
      </c>
      <c r="AB73" s="350">
        <v>2014</v>
      </c>
      <c r="AC73" s="29">
        <v>50</v>
      </c>
      <c r="AD73" s="10" t="s">
        <v>2053</v>
      </c>
      <c r="AE73" s="350">
        <v>2014</v>
      </c>
      <c r="AF73" s="19">
        <v>33</v>
      </c>
      <c r="AG73" s="19"/>
      <c r="AH73" s="350">
        <v>2014</v>
      </c>
      <c r="AI73" s="19">
        <v>0</v>
      </c>
      <c r="AJ73" s="10"/>
      <c r="AK73" s="350">
        <v>2014</v>
      </c>
      <c r="AL73" s="29">
        <v>50</v>
      </c>
      <c r="AM73" s="11" t="s">
        <v>4226</v>
      </c>
    </row>
    <row r="74" spans="1:81" ht="24.75" customHeight="1">
      <c r="A74" s="43">
        <v>2015</v>
      </c>
      <c r="B74" s="5">
        <f t="shared" si="11"/>
        <v>33.238095238095241</v>
      </c>
      <c r="C74" s="39"/>
      <c r="D74" s="43">
        <v>2015</v>
      </c>
      <c r="E74" s="19">
        <v>33</v>
      </c>
      <c r="F74" s="10"/>
      <c r="G74" s="43">
        <v>2015</v>
      </c>
      <c r="H74" s="19">
        <v>0</v>
      </c>
      <c r="I74" s="10"/>
      <c r="J74" s="43">
        <v>2015</v>
      </c>
      <c r="K74" s="19">
        <v>0</v>
      </c>
      <c r="L74" s="10"/>
      <c r="M74" s="43">
        <v>2015</v>
      </c>
      <c r="N74" s="8">
        <f t="shared" si="12"/>
        <v>66.666666666666671</v>
      </c>
      <c r="O74" s="19"/>
      <c r="P74" s="43">
        <v>2015</v>
      </c>
      <c r="Q74" s="29">
        <v>50</v>
      </c>
      <c r="R74" s="10"/>
      <c r="S74" s="43">
        <v>2015</v>
      </c>
      <c r="T74" s="29">
        <v>50</v>
      </c>
      <c r="U74" s="10"/>
      <c r="V74" s="43">
        <v>2015</v>
      </c>
      <c r="W74" s="19">
        <v>100</v>
      </c>
      <c r="X74" s="10"/>
      <c r="Y74" s="350">
        <v>2015</v>
      </c>
      <c r="Z74" s="19">
        <v>50</v>
      </c>
      <c r="AA74" s="10"/>
      <c r="AB74" s="350">
        <v>2015</v>
      </c>
      <c r="AC74" s="29">
        <v>50</v>
      </c>
      <c r="AD74" s="10"/>
      <c r="AE74" s="350">
        <v>2015</v>
      </c>
      <c r="AF74" s="19">
        <v>33</v>
      </c>
      <c r="AG74" s="19"/>
      <c r="AH74" s="350">
        <v>2015</v>
      </c>
      <c r="AI74" s="19">
        <v>0</v>
      </c>
      <c r="AJ74" s="10"/>
      <c r="AK74" s="350">
        <v>2015</v>
      </c>
      <c r="AL74" s="19">
        <v>50</v>
      </c>
      <c r="AM74" s="11"/>
    </row>
    <row r="75" spans="1:81" ht="24.75" customHeight="1">
      <c r="A75" s="43">
        <v>2016</v>
      </c>
      <c r="B75" s="5">
        <f t="shared" si="11"/>
        <v>33.238095238095241</v>
      </c>
      <c r="C75" s="39"/>
      <c r="D75" s="43">
        <v>2016</v>
      </c>
      <c r="E75" s="19">
        <v>33</v>
      </c>
      <c r="F75" s="10"/>
      <c r="G75" s="43">
        <v>2016</v>
      </c>
      <c r="H75" s="19">
        <v>0</v>
      </c>
      <c r="I75" s="10"/>
      <c r="J75" s="43">
        <v>2016</v>
      </c>
      <c r="K75" s="19">
        <v>0</v>
      </c>
      <c r="L75" s="10"/>
      <c r="M75" s="43">
        <v>2016</v>
      </c>
      <c r="N75" s="8">
        <f t="shared" si="12"/>
        <v>66.666666666666671</v>
      </c>
      <c r="O75" s="19"/>
      <c r="P75" s="43">
        <v>2016</v>
      </c>
      <c r="Q75" s="29">
        <v>50</v>
      </c>
      <c r="R75" s="10"/>
      <c r="S75" s="43">
        <v>2016</v>
      </c>
      <c r="T75" s="29">
        <v>50</v>
      </c>
      <c r="U75" s="10"/>
      <c r="V75" s="43">
        <v>2016</v>
      </c>
      <c r="W75" s="19">
        <v>100</v>
      </c>
      <c r="X75" s="10"/>
      <c r="Y75" s="350">
        <v>2016</v>
      </c>
      <c r="Z75" s="19">
        <v>50</v>
      </c>
      <c r="AA75" s="10"/>
      <c r="AB75" s="350">
        <v>2016</v>
      </c>
      <c r="AC75" s="29">
        <v>50</v>
      </c>
      <c r="AD75" s="10"/>
      <c r="AE75" s="350">
        <v>2016</v>
      </c>
      <c r="AF75" s="19">
        <v>33</v>
      </c>
      <c r="AG75" s="19"/>
      <c r="AH75" s="350">
        <v>2016</v>
      </c>
      <c r="AI75" s="19">
        <v>0</v>
      </c>
      <c r="AJ75" s="10"/>
      <c r="AK75" s="350">
        <v>2016</v>
      </c>
      <c r="AL75" s="19">
        <v>50</v>
      </c>
      <c r="AM75" s="11" t="s">
        <v>2052</v>
      </c>
    </row>
    <row r="76" spans="1:81" ht="24.75" customHeight="1">
      <c r="A76" s="43">
        <v>2017</v>
      </c>
      <c r="B76" s="5">
        <f t="shared" si="11"/>
        <v>33.238095238095241</v>
      </c>
      <c r="C76" s="39"/>
      <c r="D76" s="43">
        <v>2017</v>
      </c>
      <c r="E76" s="19">
        <v>33</v>
      </c>
      <c r="F76" s="10"/>
      <c r="G76" s="43">
        <v>2017</v>
      </c>
      <c r="H76" s="19">
        <v>0</v>
      </c>
      <c r="I76" s="10"/>
      <c r="J76" s="43">
        <v>2017</v>
      </c>
      <c r="K76" s="19">
        <v>0</v>
      </c>
      <c r="L76" s="10"/>
      <c r="M76" s="43">
        <v>2017</v>
      </c>
      <c r="N76" s="8">
        <f t="shared" si="12"/>
        <v>66.666666666666671</v>
      </c>
      <c r="O76" s="19"/>
      <c r="P76" s="43">
        <v>2017</v>
      </c>
      <c r="Q76" s="29">
        <v>50</v>
      </c>
      <c r="R76" s="10"/>
      <c r="S76" s="43">
        <v>2017</v>
      </c>
      <c r="T76" s="29">
        <v>50</v>
      </c>
      <c r="U76" s="10"/>
      <c r="V76" s="43">
        <v>2017</v>
      </c>
      <c r="W76" s="19">
        <v>100</v>
      </c>
      <c r="X76" s="10"/>
      <c r="Y76" s="350">
        <v>2017</v>
      </c>
      <c r="Z76" s="19">
        <v>50</v>
      </c>
      <c r="AA76" s="10"/>
      <c r="AB76" s="350">
        <v>2017</v>
      </c>
      <c r="AC76" s="29">
        <v>50</v>
      </c>
      <c r="AD76" s="10"/>
      <c r="AE76" s="350">
        <v>2017</v>
      </c>
      <c r="AF76" s="19">
        <v>33</v>
      </c>
      <c r="AG76" s="19"/>
      <c r="AH76" s="350">
        <v>2017</v>
      </c>
      <c r="AI76" s="19">
        <v>0</v>
      </c>
      <c r="AJ76" s="10"/>
      <c r="AK76" s="350">
        <v>2017</v>
      </c>
      <c r="AL76" s="19">
        <v>50</v>
      </c>
      <c r="AM76" s="11"/>
    </row>
    <row r="77" spans="1:81" ht="24.75" customHeight="1">
      <c r="A77" s="43">
        <v>2018</v>
      </c>
      <c r="B77" s="5">
        <f t="shared" si="11"/>
        <v>33.238095238095241</v>
      </c>
      <c r="C77" s="39"/>
      <c r="D77" s="43">
        <v>2018</v>
      </c>
      <c r="E77" s="19">
        <v>33</v>
      </c>
      <c r="F77" s="10"/>
      <c r="G77" s="43">
        <v>2018</v>
      </c>
      <c r="H77" s="19">
        <v>0</v>
      </c>
      <c r="I77" s="10"/>
      <c r="J77" s="43">
        <v>2018</v>
      </c>
      <c r="K77" s="19">
        <v>0</v>
      </c>
      <c r="L77" s="10"/>
      <c r="M77" s="43">
        <v>2018</v>
      </c>
      <c r="N77" s="8">
        <f t="shared" si="12"/>
        <v>66.666666666666671</v>
      </c>
      <c r="O77" s="19"/>
      <c r="P77" s="43">
        <v>2018</v>
      </c>
      <c r="Q77" s="29">
        <v>50</v>
      </c>
      <c r="R77" s="10"/>
      <c r="S77" s="43">
        <v>2018</v>
      </c>
      <c r="T77" s="29">
        <v>50</v>
      </c>
      <c r="U77" s="10"/>
      <c r="V77" s="43">
        <v>2018</v>
      </c>
      <c r="W77" s="19">
        <v>100</v>
      </c>
      <c r="X77" s="10"/>
      <c r="Y77" s="350">
        <v>2018</v>
      </c>
      <c r="Z77" s="19">
        <v>50</v>
      </c>
      <c r="AA77" s="10"/>
      <c r="AB77" s="350">
        <v>2018</v>
      </c>
      <c r="AC77" s="29">
        <v>50</v>
      </c>
      <c r="AD77" s="10"/>
      <c r="AE77" s="350">
        <v>2018</v>
      </c>
      <c r="AF77" s="19">
        <v>33</v>
      </c>
      <c r="AG77" s="19"/>
      <c r="AH77" s="350">
        <v>2018</v>
      </c>
      <c r="AI77" s="19">
        <v>0</v>
      </c>
      <c r="AJ77" s="10"/>
      <c r="AK77" s="350">
        <v>2018</v>
      </c>
      <c r="AL77" s="19">
        <v>50</v>
      </c>
      <c r="AM77" s="11"/>
    </row>
    <row r="78" spans="1:81" ht="24.75" customHeight="1">
      <c r="A78" s="43">
        <v>2019</v>
      </c>
      <c r="B78" s="5">
        <f t="shared" si="11"/>
        <v>33.238095238095241</v>
      </c>
      <c r="C78" s="39"/>
      <c r="D78" s="43">
        <v>2019</v>
      </c>
      <c r="E78" s="19">
        <v>33</v>
      </c>
      <c r="F78" s="10"/>
      <c r="G78" s="43">
        <v>2019</v>
      </c>
      <c r="H78" s="19">
        <v>0</v>
      </c>
      <c r="I78" s="10"/>
      <c r="J78" s="43">
        <v>2019</v>
      </c>
      <c r="K78" s="19">
        <v>0</v>
      </c>
      <c r="L78" s="10"/>
      <c r="M78" s="43">
        <v>2019</v>
      </c>
      <c r="N78" s="8">
        <f t="shared" si="12"/>
        <v>66.666666666666671</v>
      </c>
      <c r="O78" s="19"/>
      <c r="P78" s="43">
        <v>2019</v>
      </c>
      <c r="Q78" s="29">
        <v>50</v>
      </c>
      <c r="R78" s="10"/>
      <c r="S78" s="43">
        <v>2019</v>
      </c>
      <c r="T78" s="29">
        <v>50</v>
      </c>
      <c r="U78" s="10"/>
      <c r="V78" s="43">
        <v>2019</v>
      </c>
      <c r="W78" s="19">
        <v>100</v>
      </c>
      <c r="X78" s="10"/>
      <c r="Y78" s="350">
        <v>2019</v>
      </c>
      <c r="Z78" s="19">
        <v>50</v>
      </c>
      <c r="AA78" s="10"/>
      <c r="AB78" s="350">
        <v>2019</v>
      </c>
      <c r="AC78" s="29">
        <v>50</v>
      </c>
      <c r="AD78" s="10"/>
      <c r="AE78" s="350">
        <v>2019</v>
      </c>
      <c r="AF78" s="19">
        <v>33</v>
      </c>
      <c r="AG78" s="19"/>
      <c r="AH78" s="350">
        <v>2019</v>
      </c>
      <c r="AI78" s="19">
        <v>0</v>
      </c>
      <c r="AJ78" s="10"/>
      <c r="AK78" s="350">
        <v>2019</v>
      </c>
      <c r="AL78" s="19">
        <v>50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4355</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t="e">
        <f t="shared" ref="B87:B93" si="13">AVERAGE(E87,H87,K87,N87,Q87)</f>
        <v>#DIV/0!</v>
      </c>
      <c r="C87" s="363"/>
      <c r="D87" s="350">
        <v>2007</v>
      </c>
      <c r="E87" s="363"/>
      <c r="F87" s="363"/>
      <c r="G87" s="350">
        <v>2007</v>
      </c>
      <c r="H87" s="363"/>
      <c r="I87" s="363"/>
      <c r="J87" s="350">
        <v>2007</v>
      </c>
      <c r="K87" s="363"/>
      <c r="L87" s="363"/>
      <c r="M87" s="350">
        <v>2007</v>
      </c>
      <c r="N87" s="363"/>
      <c r="O87" s="363"/>
      <c r="P87" s="350">
        <v>2007</v>
      </c>
      <c r="Q87" s="363"/>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t="e">
        <f t="shared" si="13"/>
        <v>#DIV/0!</v>
      </c>
      <c r="C88" s="363"/>
      <c r="D88" s="350">
        <v>2008</v>
      </c>
      <c r="E88" s="363"/>
      <c r="F88" s="363"/>
      <c r="G88" s="350">
        <v>2008</v>
      </c>
      <c r="H88" s="363"/>
      <c r="I88" s="363"/>
      <c r="J88" s="350">
        <v>2008</v>
      </c>
      <c r="K88" s="363"/>
      <c r="L88" s="363"/>
      <c r="M88" s="350">
        <v>2008</v>
      </c>
      <c r="N88" s="363"/>
      <c r="O88" s="363"/>
      <c r="P88" s="350">
        <v>2008</v>
      </c>
      <c r="Q88" s="363"/>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t="e">
        <f t="shared" si="13"/>
        <v>#DIV/0!</v>
      </c>
      <c r="C89" s="363"/>
      <c r="D89" s="350">
        <v>2009</v>
      </c>
      <c r="E89" s="363"/>
      <c r="F89" s="363"/>
      <c r="G89" s="350">
        <v>2009</v>
      </c>
      <c r="H89" s="363"/>
      <c r="I89" s="363"/>
      <c r="J89" s="350">
        <v>2009</v>
      </c>
      <c r="K89" s="363"/>
      <c r="L89" s="363"/>
      <c r="M89" s="350">
        <v>2009</v>
      </c>
      <c r="N89" s="363"/>
      <c r="O89" s="363"/>
      <c r="P89" s="350">
        <v>2009</v>
      </c>
      <c r="Q89" s="363"/>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t="e">
        <f t="shared" si="13"/>
        <v>#DIV/0!</v>
      </c>
      <c r="C90" s="363"/>
      <c r="D90" s="350">
        <v>2010</v>
      </c>
      <c r="E90" s="363"/>
      <c r="F90" s="363"/>
      <c r="G90" s="350">
        <v>2010</v>
      </c>
      <c r="H90" s="363"/>
      <c r="I90" s="363"/>
      <c r="J90" s="350">
        <v>2010</v>
      </c>
      <c r="K90" s="363"/>
      <c r="L90" s="363"/>
      <c r="M90" s="350">
        <v>2010</v>
      </c>
      <c r="N90" s="363"/>
      <c r="O90" s="363"/>
      <c r="P90" s="350">
        <v>2010</v>
      </c>
      <c r="Q90" s="363"/>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t="e">
        <f t="shared" si="13"/>
        <v>#DIV/0!</v>
      </c>
      <c r="C91" s="363"/>
      <c r="D91" s="350">
        <v>2011</v>
      </c>
      <c r="E91" s="363"/>
      <c r="F91" s="363"/>
      <c r="G91" s="350">
        <v>2011</v>
      </c>
      <c r="H91" s="363"/>
      <c r="I91" s="363"/>
      <c r="J91" s="350">
        <v>2011</v>
      </c>
      <c r="K91" s="363"/>
      <c r="L91" s="363"/>
      <c r="M91" s="350">
        <v>2011</v>
      </c>
      <c r="N91" s="363"/>
      <c r="O91" s="363"/>
      <c r="P91" s="350">
        <v>2011</v>
      </c>
      <c r="Q91" s="363"/>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t="e">
        <f t="shared" si="13"/>
        <v>#DIV/0!</v>
      </c>
      <c r="C92" s="363"/>
      <c r="D92" s="350">
        <v>2012</v>
      </c>
      <c r="E92" s="363"/>
      <c r="F92" s="363"/>
      <c r="G92" s="350">
        <v>2012</v>
      </c>
      <c r="H92" s="363"/>
      <c r="I92" s="363"/>
      <c r="J92" s="350">
        <v>2012</v>
      </c>
      <c r="K92" s="363"/>
      <c r="L92" s="363"/>
      <c r="M92" s="350">
        <v>2012</v>
      </c>
      <c r="N92" s="363"/>
      <c r="O92" s="363"/>
      <c r="P92" s="350">
        <v>2012</v>
      </c>
      <c r="Q92" s="363"/>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3"/>
        <v>10</v>
      </c>
      <c r="C93" s="363"/>
      <c r="D93" s="350">
        <v>2013</v>
      </c>
      <c r="E93" s="363">
        <v>0</v>
      </c>
      <c r="F93" s="363"/>
      <c r="G93" s="350">
        <v>2013</v>
      </c>
      <c r="H93" s="363">
        <v>0</v>
      </c>
      <c r="I93" s="363"/>
      <c r="J93" s="350">
        <v>2013</v>
      </c>
      <c r="K93" s="363">
        <v>50</v>
      </c>
      <c r="L93" s="431" t="s">
        <v>2049</v>
      </c>
      <c r="M93" s="350">
        <v>2013</v>
      </c>
      <c r="N93" s="363">
        <v>0</v>
      </c>
      <c r="O93" s="363"/>
      <c r="P93" s="350">
        <v>2013</v>
      </c>
      <c r="Q93" s="363">
        <v>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10</v>
      </c>
      <c r="C94" s="39"/>
      <c r="D94" s="43">
        <v>2014</v>
      </c>
      <c r="E94" s="49">
        <v>0</v>
      </c>
      <c r="F94" s="10" t="s">
        <v>2051</v>
      </c>
      <c r="G94" s="43">
        <v>2014</v>
      </c>
      <c r="H94" s="29">
        <v>0</v>
      </c>
      <c r="I94" s="10" t="s">
        <v>2050</v>
      </c>
      <c r="J94" s="43">
        <v>2014</v>
      </c>
      <c r="K94" s="49">
        <v>50</v>
      </c>
      <c r="L94" s="10" t="s">
        <v>2049</v>
      </c>
      <c r="M94" s="43">
        <v>2014</v>
      </c>
      <c r="N94" s="8">
        <v>0</v>
      </c>
      <c r="O94" s="10" t="s">
        <v>4229</v>
      </c>
      <c r="P94" s="43">
        <v>2014</v>
      </c>
      <c r="Q94" s="29">
        <v>0</v>
      </c>
      <c r="R94" s="11" t="s">
        <v>4230</v>
      </c>
      <c r="S94" s="77"/>
    </row>
    <row r="95" spans="1:81" ht="24.75" customHeight="1">
      <c r="A95" s="43">
        <v>2015</v>
      </c>
      <c r="B95" s="2">
        <f>AVERAGE(E95,H95,K95,N95,Q95)</f>
        <v>10</v>
      </c>
      <c r="C95" s="80"/>
      <c r="D95" s="43">
        <v>2015</v>
      </c>
      <c r="E95" s="49">
        <v>0</v>
      </c>
      <c r="F95" s="10"/>
      <c r="G95" s="43">
        <v>2015</v>
      </c>
      <c r="H95" s="19">
        <v>0</v>
      </c>
      <c r="I95" s="10"/>
      <c r="J95" s="43">
        <v>2015</v>
      </c>
      <c r="K95" s="19">
        <v>50</v>
      </c>
      <c r="L95" s="10"/>
      <c r="M95" s="43">
        <v>2015</v>
      </c>
      <c r="N95" s="81">
        <v>0</v>
      </c>
      <c r="O95" s="10"/>
      <c r="P95" s="43">
        <v>2015</v>
      </c>
      <c r="Q95" s="73">
        <v>0</v>
      </c>
      <c r="R95" s="11" t="s">
        <v>2048</v>
      </c>
    </row>
    <row r="96" spans="1:81" ht="24.75" customHeight="1">
      <c r="A96" s="43">
        <v>2016</v>
      </c>
      <c r="B96" s="2">
        <f>AVERAGE(E96,H96,K96,N96,Q96)</f>
        <v>10</v>
      </c>
      <c r="C96" s="80"/>
      <c r="D96" s="43">
        <v>2016</v>
      </c>
      <c r="E96" s="49">
        <v>0</v>
      </c>
      <c r="F96" s="10"/>
      <c r="G96" s="43">
        <v>2016</v>
      </c>
      <c r="H96" s="19">
        <v>0</v>
      </c>
      <c r="I96" s="10"/>
      <c r="J96" s="43">
        <v>2016</v>
      </c>
      <c r="K96" s="19">
        <v>50</v>
      </c>
      <c r="L96" s="10"/>
      <c r="M96" s="43">
        <v>2016</v>
      </c>
      <c r="N96" s="81">
        <v>0</v>
      </c>
      <c r="O96" s="10"/>
      <c r="P96" s="43">
        <v>2016</v>
      </c>
      <c r="Q96" s="73">
        <v>0</v>
      </c>
      <c r="R96" s="11"/>
    </row>
    <row r="97" spans="1:81" ht="24.75" customHeight="1">
      <c r="A97" s="43">
        <v>2017</v>
      </c>
      <c r="B97" s="2">
        <f t="shared" ref="B97:B99" si="14">AVERAGE(E97,H97,K97,N97,Q97)</f>
        <v>10</v>
      </c>
      <c r="C97" s="80"/>
      <c r="D97" s="43">
        <v>2017</v>
      </c>
      <c r="E97" s="49">
        <v>0</v>
      </c>
      <c r="F97" s="10"/>
      <c r="G97" s="43">
        <v>2017</v>
      </c>
      <c r="H97" s="19">
        <v>0</v>
      </c>
      <c r="I97" s="10"/>
      <c r="J97" s="43">
        <v>2017</v>
      </c>
      <c r="K97" s="19">
        <v>50</v>
      </c>
      <c r="L97" s="10"/>
      <c r="M97" s="43">
        <v>2017</v>
      </c>
      <c r="N97" s="81">
        <v>0</v>
      </c>
      <c r="O97" s="10" t="s">
        <v>2047</v>
      </c>
      <c r="P97" s="43">
        <v>2017</v>
      </c>
      <c r="Q97" s="73">
        <v>0</v>
      </c>
      <c r="R97" s="11"/>
    </row>
    <row r="98" spans="1:81" ht="24.75" customHeight="1">
      <c r="A98" s="43">
        <v>2018</v>
      </c>
      <c r="B98" s="2">
        <f t="shared" si="14"/>
        <v>10</v>
      </c>
      <c r="C98" s="80"/>
      <c r="D98" s="43">
        <v>2018</v>
      </c>
      <c r="E98" s="49">
        <v>0</v>
      </c>
      <c r="F98" s="10"/>
      <c r="G98" s="43">
        <v>2018</v>
      </c>
      <c r="H98" s="19">
        <v>0</v>
      </c>
      <c r="I98" s="10"/>
      <c r="J98" s="43">
        <v>2018</v>
      </c>
      <c r="K98" s="19">
        <v>50</v>
      </c>
      <c r="L98" s="10"/>
      <c r="M98" s="43">
        <v>2018</v>
      </c>
      <c r="N98" s="81">
        <v>0</v>
      </c>
      <c r="O98" s="10" t="s">
        <v>2046</v>
      </c>
      <c r="P98" s="43">
        <v>2018</v>
      </c>
      <c r="Q98" s="73">
        <v>0</v>
      </c>
      <c r="R98" s="11"/>
    </row>
    <row r="99" spans="1:81" ht="24.75" customHeight="1">
      <c r="A99" s="43">
        <v>2019</v>
      </c>
      <c r="B99" s="2">
        <f t="shared" si="14"/>
        <v>10</v>
      </c>
      <c r="C99" s="80"/>
      <c r="D99" s="43">
        <v>2019</v>
      </c>
      <c r="E99" s="49">
        <v>0</v>
      </c>
      <c r="F99" s="10"/>
      <c r="G99" s="43">
        <v>2019</v>
      </c>
      <c r="H99" s="19">
        <v>0</v>
      </c>
      <c r="I99" s="10"/>
      <c r="J99" s="43">
        <v>2019</v>
      </c>
      <c r="K99" s="19">
        <v>50</v>
      </c>
      <c r="L99" s="10"/>
      <c r="M99" s="43">
        <v>2019</v>
      </c>
      <c r="N99" s="81">
        <v>0</v>
      </c>
      <c r="O99" s="10"/>
      <c r="P99" s="43">
        <v>2019</v>
      </c>
      <c r="Q99" s="73">
        <v>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407" t="s">
        <v>4896</v>
      </c>
      <c r="C108" s="363"/>
      <c r="D108" s="350">
        <v>2007</v>
      </c>
      <c r="E108" s="403"/>
      <c r="F108" s="363"/>
      <c r="G108" s="350">
        <v>2007</v>
      </c>
      <c r="H108" s="363"/>
      <c r="I108" s="363"/>
      <c r="J108" s="350">
        <v>2007</v>
      </c>
      <c r="K108" s="363"/>
      <c r="L108" s="363"/>
      <c r="M108" s="350">
        <v>2007</v>
      </c>
      <c r="N108" s="363"/>
      <c r="O108" s="363"/>
      <c r="P108" s="350">
        <v>2007</v>
      </c>
      <c r="Q108" s="363"/>
      <c r="R108" s="363"/>
      <c r="S108" s="350">
        <v>2007</v>
      </c>
      <c r="T108" s="363"/>
      <c r="U108" s="363"/>
      <c r="V108" s="350">
        <v>2007</v>
      </c>
      <c r="W108" s="363"/>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407" t="s">
        <v>4896</v>
      </c>
      <c r="C109" s="363"/>
      <c r="D109" s="350">
        <v>2008</v>
      </c>
      <c r="E109" s="363"/>
      <c r="F109" s="363"/>
      <c r="G109" s="350">
        <v>2008</v>
      </c>
      <c r="H109" s="363"/>
      <c r="I109" s="363"/>
      <c r="J109" s="350">
        <v>2008</v>
      </c>
      <c r="K109" s="363"/>
      <c r="L109" s="363"/>
      <c r="M109" s="350">
        <v>2008</v>
      </c>
      <c r="N109" s="363"/>
      <c r="O109" s="363"/>
      <c r="P109" s="350">
        <v>2008</v>
      </c>
      <c r="Q109" s="363"/>
      <c r="R109" s="363"/>
      <c r="S109" s="350">
        <v>2008</v>
      </c>
      <c r="T109" s="363"/>
      <c r="U109" s="363"/>
      <c r="V109" s="350">
        <v>2008</v>
      </c>
      <c r="W109" s="363"/>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407" t="s">
        <v>4896</v>
      </c>
      <c r="C110" s="363"/>
      <c r="D110" s="350">
        <v>2009</v>
      </c>
      <c r="E110" s="363"/>
      <c r="F110" s="363"/>
      <c r="G110" s="350">
        <v>2009</v>
      </c>
      <c r="H110" s="363"/>
      <c r="I110" s="363"/>
      <c r="J110" s="350">
        <v>2009</v>
      </c>
      <c r="K110" s="363"/>
      <c r="L110" s="363"/>
      <c r="M110" s="350">
        <v>2009</v>
      </c>
      <c r="N110" s="363"/>
      <c r="O110" s="363"/>
      <c r="P110" s="350">
        <v>2009</v>
      </c>
      <c r="Q110" s="363"/>
      <c r="R110" s="363"/>
      <c r="S110" s="350">
        <v>2009</v>
      </c>
      <c r="T110" s="363"/>
      <c r="U110" s="363"/>
      <c r="V110" s="350">
        <v>2009</v>
      </c>
      <c r="W110" s="363"/>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407" t="s">
        <v>4896</v>
      </c>
      <c r="C111" s="363"/>
      <c r="D111" s="350">
        <v>2010</v>
      </c>
      <c r="E111" s="363"/>
      <c r="F111" s="363"/>
      <c r="G111" s="350">
        <v>2010</v>
      </c>
      <c r="H111" s="363"/>
      <c r="I111" s="363"/>
      <c r="J111" s="350">
        <v>2010</v>
      </c>
      <c r="K111" s="363"/>
      <c r="L111" s="363"/>
      <c r="M111" s="350">
        <v>2010</v>
      </c>
      <c r="N111" s="363"/>
      <c r="O111" s="363"/>
      <c r="P111" s="350">
        <v>2010</v>
      </c>
      <c r="Q111" s="363"/>
      <c r="R111" s="363"/>
      <c r="S111" s="350">
        <v>2010</v>
      </c>
      <c r="T111" s="363"/>
      <c r="U111" s="363"/>
      <c r="V111" s="350">
        <v>2010</v>
      </c>
      <c r="W111" s="363"/>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407" t="s">
        <v>4896</v>
      </c>
      <c r="C112" s="363"/>
      <c r="D112" s="350">
        <v>2011</v>
      </c>
      <c r="E112" s="363"/>
      <c r="F112" s="363"/>
      <c r="G112" s="350">
        <v>2011</v>
      </c>
      <c r="H112" s="363"/>
      <c r="I112" s="363"/>
      <c r="J112" s="350">
        <v>2011</v>
      </c>
      <c r="K112" s="363"/>
      <c r="L112" s="363"/>
      <c r="M112" s="350">
        <v>2011</v>
      </c>
      <c r="N112" s="363"/>
      <c r="O112" s="363"/>
      <c r="P112" s="350">
        <v>2011</v>
      </c>
      <c r="Q112" s="363"/>
      <c r="R112" s="363"/>
      <c r="S112" s="350">
        <v>2011</v>
      </c>
      <c r="T112" s="363"/>
      <c r="U112" s="363"/>
      <c r="V112" s="350">
        <v>2011</v>
      </c>
      <c r="W112" s="363"/>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407" t="s">
        <v>4896</v>
      </c>
      <c r="C113" s="363"/>
      <c r="D113" s="350">
        <v>2012</v>
      </c>
      <c r="E113" s="363"/>
      <c r="F113" s="363"/>
      <c r="G113" s="350">
        <v>2012</v>
      </c>
      <c r="H113" s="363"/>
      <c r="I113" s="363"/>
      <c r="J113" s="350">
        <v>2012</v>
      </c>
      <c r="K113" s="363"/>
      <c r="L113" s="363"/>
      <c r="M113" s="350">
        <v>2012</v>
      </c>
      <c r="N113" s="363"/>
      <c r="O113" s="363"/>
      <c r="P113" s="350">
        <v>2012</v>
      </c>
      <c r="Q113" s="363"/>
      <c r="R113" s="363"/>
      <c r="S113" s="350">
        <v>2012</v>
      </c>
      <c r="T113" s="363"/>
      <c r="U113" s="363"/>
      <c r="V113" s="350">
        <v>2012</v>
      </c>
      <c r="W113" s="363"/>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ref="B114:B120" si="15">AVERAGE(E114,((H114+K114)/2),((N114+Q114+T114)/3),W114)</f>
        <v>54.166666666666671</v>
      </c>
      <c r="C114" s="363"/>
      <c r="D114" s="350">
        <v>2013</v>
      </c>
      <c r="E114" s="363">
        <v>50</v>
      </c>
      <c r="F114" s="363"/>
      <c r="G114" s="350">
        <v>2013</v>
      </c>
      <c r="H114" s="363">
        <v>0</v>
      </c>
      <c r="I114" s="363"/>
      <c r="J114" s="350">
        <v>2013</v>
      </c>
      <c r="K114" s="363">
        <v>0</v>
      </c>
      <c r="L114" s="431" t="s">
        <v>4245</v>
      </c>
      <c r="M114" s="350">
        <v>2013</v>
      </c>
      <c r="N114" s="363">
        <v>100</v>
      </c>
      <c r="O114" s="363"/>
      <c r="P114" s="350">
        <v>2013</v>
      </c>
      <c r="Q114" s="363">
        <v>100</v>
      </c>
      <c r="R114" s="363"/>
      <c r="S114" s="350">
        <v>2013</v>
      </c>
      <c r="T114" s="363">
        <v>0</v>
      </c>
      <c r="U114" s="363"/>
      <c r="V114" s="350">
        <v>2013</v>
      </c>
      <c r="W114" s="363">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si="15"/>
        <v>54.166666666666671</v>
      </c>
      <c r="C115" s="39"/>
      <c r="D115" s="43">
        <v>2014</v>
      </c>
      <c r="E115" s="29">
        <v>50</v>
      </c>
      <c r="F115" s="10" t="s">
        <v>2045</v>
      </c>
      <c r="G115" s="43">
        <v>2014</v>
      </c>
      <c r="H115" s="29">
        <v>0</v>
      </c>
      <c r="I115" s="10" t="s">
        <v>2044</v>
      </c>
      <c r="J115" s="43">
        <v>2014</v>
      </c>
      <c r="K115" s="73">
        <v>0</v>
      </c>
      <c r="L115" s="10" t="s">
        <v>4245</v>
      </c>
      <c r="M115" s="43">
        <v>2014</v>
      </c>
      <c r="N115" s="34">
        <v>100</v>
      </c>
      <c r="O115" s="10" t="s">
        <v>2043</v>
      </c>
      <c r="P115" s="43">
        <v>2014</v>
      </c>
      <c r="Q115" s="19">
        <v>100</v>
      </c>
      <c r="R115" s="10"/>
      <c r="S115" s="43">
        <v>2014</v>
      </c>
      <c r="T115" s="34">
        <v>0</v>
      </c>
      <c r="U115" s="10" t="s">
        <v>2042</v>
      </c>
      <c r="V115" s="43">
        <v>2014</v>
      </c>
      <c r="W115" s="29">
        <v>100</v>
      </c>
      <c r="X115" s="11" t="s">
        <v>2041</v>
      </c>
    </row>
    <row r="116" spans="1:81" ht="24.75" customHeight="1">
      <c r="A116" s="43">
        <v>2015</v>
      </c>
      <c r="B116" s="2">
        <f t="shared" si="15"/>
        <v>54.166666666666671</v>
      </c>
      <c r="C116" s="80"/>
      <c r="D116" s="43">
        <v>2015</v>
      </c>
      <c r="E116" s="19">
        <v>50</v>
      </c>
      <c r="F116" s="10"/>
      <c r="G116" s="43">
        <v>2015</v>
      </c>
      <c r="H116" s="19">
        <v>0</v>
      </c>
      <c r="I116" s="10"/>
      <c r="J116" s="43">
        <v>2015</v>
      </c>
      <c r="K116" s="19">
        <v>0</v>
      </c>
      <c r="L116" s="10"/>
      <c r="M116" s="43">
        <v>2015</v>
      </c>
      <c r="N116" s="19">
        <v>100</v>
      </c>
      <c r="O116" s="10"/>
      <c r="P116" s="43">
        <v>2015</v>
      </c>
      <c r="Q116" s="19">
        <v>100</v>
      </c>
      <c r="R116" s="10"/>
      <c r="S116" s="43">
        <v>2015</v>
      </c>
      <c r="T116" s="19">
        <v>0</v>
      </c>
      <c r="U116" s="10"/>
      <c r="V116" s="43">
        <v>2015</v>
      </c>
      <c r="W116" s="19">
        <v>100</v>
      </c>
      <c r="X116" s="11"/>
    </row>
    <row r="117" spans="1:81" ht="24.75" customHeight="1">
      <c r="A117" s="43">
        <v>2016</v>
      </c>
      <c r="B117" s="2">
        <f t="shared" si="15"/>
        <v>54.166666666666671</v>
      </c>
      <c r="C117" s="80"/>
      <c r="D117" s="43">
        <v>2016</v>
      </c>
      <c r="E117" s="19">
        <v>50</v>
      </c>
      <c r="F117" s="10"/>
      <c r="G117" s="43">
        <v>2016</v>
      </c>
      <c r="H117" s="19">
        <v>0</v>
      </c>
      <c r="I117" s="10"/>
      <c r="J117" s="43">
        <v>2016</v>
      </c>
      <c r="K117" s="19">
        <v>0</v>
      </c>
      <c r="L117" s="10"/>
      <c r="M117" s="43">
        <v>2016</v>
      </c>
      <c r="N117" s="19">
        <v>100</v>
      </c>
      <c r="O117" s="10"/>
      <c r="P117" s="43">
        <v>2016</v>
      </c>
      <c r="Q117" s="19">
        <v>100</v>
      </c>
      <c r="R117" s="10"/>
      <c r="S117" s="43">
        <v>2016</v>
      </c>
      <c r="T117" s="19">
        <v>0</v>
      </c>
      <c r="U117" s="10"/>
      <c r="V117" s="43">
        <v>2016</v>
      </c>
      <c r="W117" s="19">
        <v>100</v>
      </c>
      <c r="X117" s="11"/>
    </row>
    <row r="118" spans="1:81" ht="24.75" customHeight="1">
      <c r="A118" s="43">
        <v>2017</v>
      </c>
      <c r="B118" s="2">
        <f t="shared" si="15"/>
        <v>54.166666666666671</v>
      </c>
      <c r="C118" s="80"/>
      <c r="D118" s="43">
        <v>2017</v>
      </c>
      <c r="E118" s="19">
        <v>50</v>
      </c>
      <c r="F118" s="10"/>
      <c r="G118" s="43">
        <v>2017</v>
      </c>
      <c r="H118" s="19">
        <v>0</v>
      </c>
      <c r="I118" s="10"/>
      <c r="J118" s="43">
        <v>2017</v>
      </c>
      <c r="K118" s="19">
        <v>0</v>
      </c>
      <c r="L118" s="10"/>
      <c r="M118" s="43">
        <v>2017</v>
      </c>
      <c r="N118" s="19">
        <v>100</v>
      </c>
      <c r="O118" s="10"/>
      <c r="P118" s="43">
        <v>2017</v>
      </c>
      <c r="Q118" s="19">
        <v>100</v>
      </c>
      <c r="R118" s="10"/>
      <c r="S118" s="43">
        <v>2017</v>
      </c>
      <c r="T118" s="19">
        <v>0</v>
      </c>
      <c r="U118" s="10"/>
      <c r="V118" s="43">
        <v>2017</v>
      </c>
      <c r="W118" s="19">
        <v>100</v>
      </c>
      <c r="X118" s="11"/>
    </row>
    <row r="119" spans="1:81" ht="24.75" customHeight="1">
      <c r="A119" s="43">
        <v>2018</v>
      </c>
      <c r="B119" s="2">
        <f t="shared" si="15"/>
        <v>54.166666666666671</v>
      </c>
      <c r="C119" s="80"/>
      <c r="D119" s="43">
        <v>2018</v>
      </c>
      <c r="E119" s="19">
        <v>50</v>
      </c>
      <c r="F119" s="10"/>
      <c r="G119" s="43">
        <v>2018</v>
      </c>
      <c r="H119" s="19">
        <v>0</v>
      </c>
      <c r="I119" s="10"/>
      <c r="J119" s="43">
        <v>2018</v>
      </c>
      <c r="K119" s="19">
        <v>0</v>
      </c>
      <c r="L119" s="10" t="s">
        <v>2040</v>
      </c>
      <c r="M119" s="43">
        <v>2018</v>
      </c>
      <c r="N119" s="19">
        <v>100</v>
      </c>
      <c r="O119" s="10"/>
      <c r="P119" s="43">
        <v>2018</v>
      </c>
      <c r="Q119" s="19">
        <v>100</v>
      </c>
      <c r="R119" s="10"/>
      <c r="S119" s="43">
        <v>2018</v>
      </c>
      <c r="T119" s="19">
        <v>0</v>
      </c>
      <c r="U119" s="10" t="s">
        <v>2039</v>
      </c>
      <c r="V119" s="43">
        <v>2018</v>
      </c>
      <c r="W119" s="19">
        <v>100</v>
      </c>
      <c r="X119" s="11"/>
    </row>
    <row r="120" spans="1:81" ht="24.75" customHeight="1">
      <c r="A120" s="43">
        <v>2019</v>
      </c>
      <c r="B120" s="2">
        <f t="shared" si="15"/>
        <v>54.166666666666671</v>
      </c>
      <c r="C120" s="80"/>
      <c r="D120" s="43">
        <v>2019</v>
      </c>
      <c r="E120" s="19">
        <v>50</v>
      </c>
      <c r="F120" s="10"/>
      <c r="G120" s="43">
        <v>2019</v>
      </c>
      <c r="H120" s="19">
        <v>0</v>
      </c>
      <c r="I120" s="10"/>
      <c r="J120" s="43">
        <v>2019</v>
      </c>
      <c r="K120" s="19">
        <v>0</v>
      </c>
      <c r="L120" s="10"/>
      <c r="M120" s="43">
        <v>2019</v>
      </c>
      <c r="N120" s="19">
        <v>100</v>
      </c>
      <c r="O120" s="10"/>
      <c r="P120" s="43">
        <v>2019</v>
      </c>
      <c r="Q120" s="19">
        <v>100</v>
      </c>
      <c r="R120" s="10"/>
      <c r="S120" s="43">
        <v>2019</v>
      </c>
      <c r="T120" s="19">
        <v>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t="e">
        <f t="shared" ref="B129:B135" si="16">AVERAGE(E129,H129,K129,Z129)</f>
        <v>#DIV/0!</v>
      </c>
      <c r="C129" s="363"/>
      <c r="D129" s="350">
        <v>2007</v>
      </c>
      <c r="E129" s="363"/>
      <c r="F129" s="363"/>
      <c r="G129" s="350">
        <v>2007</v>
      </c>
      <c r="H129" s="363"/>
      <c r="I129" s="363"/>
      <c r="J129" s="350">
        <v>2007</v>
      </c>
      <c r="K129" s="8" t="e">
        <f t="shared" ref="K129:K135" si="17">AVERAGE(N129,Q129,T129,W129)</f>
        <v>#DIV/0!</v>
      </c>
      <c r="L129" s="363"/>
      <c r="M129" s="350">
        <v>2007</v>
      </c>
      <c r="N129" s="363"/>
      <c r="O129" s="363"/>
      <c r="P129" s="350">
        <v>2007</v>
      </c>
      <c r="Q129" s="363"/>
      <c r="R129" s="363"/>
      <c r="S129" s="350">
        <v>2007</v>
      </c>
      <c r="T129" s="363"/>
      <c r="U129" s="363"/>
      <c r="V129" s="350">
        <v>2007</v>
      </c>
      <c r="W129" s="363"/>
      <c r="X129" s="363"/>
      <c r="Y129" s="350">
        <v>2007</v>
      </c>
      <c r="Z129" s="363"/>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t="e">
        <f t="shared" si="16"/>
        <v>#DIV/0!</v>
      </c>
      <c r="C130" s="363"/>
      <c r="D130" s="350">
        <v>2008</v>
      </c>
      <c r="E130" s="363"/>
      <c r="F130" s="363"/>
      <c r="G130" s="350">
        <v>2008</v>
      </c>
      <c r="H130" s="363"/>
      <c r="I130" s="363"/>
      <c r="J130" s="350">
        <v>2008</v>
      </c>
      <c r="K130" s="8" t="e">
        <f t="shared" si="17"/>
        <v>#DIV/0!</v>
      </c>
      <c r="L130" s="363"/>
      <c r="M130" s="350">
        <v>2008</v>
      </c>
      <c r="N130" s="363"/>
      <c r="O130" s="363"/>
      <c r="P130" s="350">
        <v>2008</v>
      </c>
      <c r="Q130" s="363"/>
      <c r="R130" s="363"/>
      <c r="S130" s="350">
        <v>2008</v>
      </c>
      <c r="T130" s="363"/>
      <c r="U130" s="363"/>
      <c r="V130" s="350">
        <v>2008</v>
      </c>
      <c r="W130" s="363"/>
      <c r="X130" s="363"/>
      <c r="Y130" s="350">
        <v>2008</v>
      </c>
      <c r="Z130" s="363"/>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t="e">
        <f t="shared" si="16"/>
        <v>#DIV/0!</v>
      </c>
      <c r="C131" s="363"/>
      <c r="D131" s="350">
        <v>2009</v>
      </c>
      <c r="E131" s="363"/>
      <c r="F131" s="363"/>
      <c r="G131" s="350">
        <v>2009</v>
      </c>
      <c r="H131" s="363"/>
      <c r="I131" s="363"/>
      <c r="J131" s="350">
        <v>2009</v>
      </c>
      <c r="K131" s="8" t="e">
        <f t="shared" si="17"/>
        <v>#DIV/0!</v>
      </c>
      <c r="L131" s="363"/>
      <c r="M131" s="350">
        <v>2009</v>
      </c>
      <c r="N131" s="363"/>
      <c r="O131" s="363"/>
      <c r="P131" s="350">
        <v>2009</v>
      </c>
      <c r="Q131" s="363"/>
      <c r="R131" s="363"/>
      <c r="S131" s="350">
        <v>2009</v>
      </c>
      <c r="T131" s="363"/>
      <c r="U131" s="363"/>
      <c r="V131" s="350">
        <v>2009</v>
      </c>
      <c r="W131" s="363"/>
      <c r="X131" s="363"/>
      <c r="Y131" s="350">
        <v>2009</v>
      </c>
      <c r="Z131" s="363"/>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t="e">
        <f t="shared" si="16"/>
        <v>#DIV/0!</v>
      </c>
      <c r="C132" s="363"/>
      <c r="D132" s="350">
        <v>2010</v>
      </c>
      <c r="E132" s="363"/>
      <c r="F132" s="363"/>
      <c r="G132" s="350">
        <v>2010</v>
      </c>
      <c r="H132" s="363"/>
      <c r="I132" s="363"/>
      <c r="J132" s="350">
        <v>2010</v>
      </c>
      <c r="K132" s="8" t="e">
        <f t="shared" si="17"/>
        <v>#DIV/0!</v>
      </c>
      <c r="L132" s="363"/>
      <c r="M132" s="350">
        <v>2010</v>
      </c>
      <c r="N132" s="363"/>
      <c r="O132" s="363"/>
      <c r="P132" s="350">
        <v>2010</v>
      </c>
      <c r="Q132" s="363"/>
      <c r="R132" s="363"/>
      <c r="S132" s="350">
        <v>2010</v>
      </c>
      <c r="T132" s="363"/>
      <c r="U132" s="363"/>
      <c r="V132" s="350">
        <v>2010</v>
      </c>
      <c r="W132" s="363"/>
      <c r="X132" s="363"/>
      <c r="Y132" s="350">
        <v>2010</v>
      </c>
      <c r="Z132" s="363"/>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t="e">
        <f t="shared" si="16"/>
        <v>#DIV/0!</v>
      </c>
      <c r="C133" s="363"/>
      <c r="D133" s="350">
        <v>2011</v>
      </c>
      <c r="E133" s="363"/>
      <c r="F133" s="363"/>
      <c r="G133" s="350">
        <v>2011</v>
      </c>
      <c r="H133" s="363"/>
      <c r="I133" s="363"/>
      <c r="J133" s="350">
        <v>2011</v>
      </c>
      <c r="K133" s="8" t="e">
        <f t="shared" si="17"/>
        <v>#DIV/0!</v>
      </c>
      <c r="L133" s="363"/>
      <c r="M133" s="350">
        <v>2011</v>
      </c>
      <c r="N133" s="363"/>
      <c r="O133" s="363"/>
      <c r="P133" s="350">
        <v>2011</v>
      </c>
      <c r="Q133" s="363"/>
      <c r="R133" s="363"/>
      <c r="S133" s="350">
        <v>2011</v>
      </c>
      <c r="T133" s="363"/>
      <c r="U133" s="363"/>
      <c r="V133" s="350">
        <v>2011</v>
      </c>
      <c r="W133" s="363"/>
      <c r="X133" s="363"/>
      <c r="Y133" s="350">
        <v>2011</v>
      </c>
      <c r="Z133" s="363"/>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t="e">
        <f t="shared" si="16"/>
        <v>#DIV/0!</v>
      </c>
      <c r="C134" s="363"/>
      <c r="D134" s="350">
        <v>2012</v>
      </c>
      <c r="E134" s="363"/>
      <c r="F134" s="363"/>
      <c r="G134" s="350">
        <v>2012</v>
      </c>
      <c r="H134" s="363"/>
      <c r="I134" s="363"/>
      <c r="J134" s="350">
        <v>2012</v>
      </c>
      <c r="K134" s="8" t="e">
        <f t="shared" si="17"/>
        <v>#DIV/0!</v>
      </c>
      <c r="L134" s="363"/>
      <c r="M134" s="350">
        <v>2012</v>
      </c>
      <c r="N134" s="363"/>
      <c r="O134" s="363"/>
      <c r="P134" s="350">
        <v>2012</v>
      </c>
      <c r="Q134" s="363"/>
      <c r="R134" s="363"/>
      <c r="S134" s="350">
        <v>2012</v>
      </c>
      <c r="T134" s="363"/>
      <c r="U134" s="363"/>
      <c r="V134" s="350">
        <v>2012</v>
      </c>
      <c r="W134" s="363"/>
      <c r="X134" s="363"/>
      <c r="Y134" s="350">
        <v>2012</v>
      </c>
      <c r="Z134" s="363"/>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6"/>
        <v>18.75</v>
      </c>
      <c r="C135" s="363"/>
      <c r="D135" s="350">
        <v>2013</v>
      </c>
      <c r="E135" s="363">
        <v>50</v>
      </c>
      <c r="F135" s="363"/>
      <c r="G135" s="350">
        <v>2013</v>
      </c>
      <c r="H135" s="363">
        <v>0</v>
      </c>
      <c r="I135" s="363"/>
      <c r="J135" s="350">
        <v>2013</v>
      </c>
      <c r="K135" s="8">
        <f t="shared" si="17"/>
        <v>25</v>
      </c>
      <c r="L135" s="363"/>
      <c r="M135" s="350">
        <v>2013</v>
      </c>
      <c r="N135" s="363">
        <v>0</v>
      </c>
      <c r="O135" s="363"/>
      <c r="P135" s="350">
        <v>2013</v>
      </c>
      <c r="Q135" s="363">
        <v>0</v>
      </c>
      <c r="R135" s="363"/>
      <c r="S135" s="350">
        <v>2013</v>
      </c>
      <c r="T135" s="363">
        <v>100</v>
      </c>
      <c r="U135" s="363"/>
      <c r="V135" s="350">
        <v>2013</v>
      </c>
      <c r="W135" s="363">
        <v>0</v>
      </c>
      <c r="X135" s="431" t="s">
        <v>2036</v>
      </c>
      <c r="Y135" s="350">
        <v>2013</v>
      </c>
      <c r="Z135" s="363">
        <v>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18">AVERAGE(E136,H136,K136,Z136)</f>
        <v>18.75</v>
      </c>
      <c r="C136" s="80"/>
      <c r="D136" s="43">
        <v>2014</v>
      </c>
      <c r="E136" s="29">
        <v>50</v>
      </c>
      <c r="F136" s="10" t="s">
        <v>2038</v>
      </c>
      <c r="G136" s="43">
        <v>2014</v>
      </c>
      <c r="H136" s="19">
        <v>0</v>
      </c>
      <c r="I136" s="10" t="s">
        <v>4246</v>
      </c>
      <c r="J136" s="43">
        <v>2014</v>
      </c>
      <c r="K136" s="8">
        <f t="shared" ref="K136:K141" si="19">AVERAGE(N136,Q136,T136,W136)</f>
        <v>25</v>
      </c>
      <c r="L136" s="19"/>
      <c r="M136" s="43">
        <v>2014</v>
      </c>
      <c r="N136" s="29">
        <v>0</v>
      </c>
      <c r="O136" s="10" t="s">
        <v>2037</v>
      </c>
      <c r="P136" s="43">
        <v>2014</v>
      </c>
      <c r="Q136" s="19">
        <v>0</v>
      </c>
      <c r="R136" s="10"/>
      <c r="S136" s="43">
        <v>2014</v>
      </c>
      <c r="T136" s="19">
        <v>100</v>
      </c>
      <c r="U136" s="10"/>
      <c r="V136" s="43">
        <v>2014</v>
      </c>
      <c r="W136" s="49">
        <v>0</v>
      </c>
      <c r="X136" s="10" t="s">
        <v>2036</v>
      </c>
      <c r="Y136" s="350">
        <v>2014</v>
      </c>
      <c r="Z136" s="34">
        <v>0</v>
      </c>
      <c r="AA136" s="11" t="s">
        <v>4441</v>
      </c>
    </row>
    <row r="137" spans="1:81" ht="24.75" customHeight="1">
      <c r="A137" s="43">
        <v>2015</v>
      </c>
      <c r="B137" s="2">
        <f t="shared" si="18"/>
        <v>18.75</v>
      </c>
      <c r="C137" s="80"/>
      <c r="D137" s="43">
        <v>2015</v>
      </c>
      <c r="E137" s="19">
        <v>50</v>
      </c>
      <c r="F137" s="10"/>
      <c r="G137" s="43">
        <v>2015</v>
      </c>
      <c r="H137" s="19">
        <v>0</v>
      </c>
      <c r="I137" s="10"/>
      <c r="J137" s="43">
        <v>2015</v>
      </c>
      <c r="K137" s="8">
        <f t="shared" si="19"/>
        <v>25</v>
      </c>
      <c r="L137" s="19"/>
      <c r="M137" s="43">
        <v>2015</v>
      </c>
      <c r="N137" s="19">
        <v>0</v>
      </c>
      <c r="O137" s="10"/>
      <c r="P137" s="43">
        <v>2015</v>
      </c>
      <c r="Q137" s="19">
        <v>0</v>
      </c>
      <c r="R137" s="10"/>
      <c r="S137" s="43">
        <v>2015</v>
      </c>
      <c r="T137" s="19">
        <v>100</v>
      </c>
      <c r="U137" s="10"/>
      <c r="V137" s="43">
        <v>2015</v>
      </c>
      <c r="W137" s="19">
        <v>0</v>
      </c>
      <c r="X137" s="10"/>
      <c r="Y137" s="350">
        <v>2015</v>
      </c>
      <c r="Z137" s="49">
        <v>0</v>
      </c>
      <c r="AA137" s="11"/>
    </row>
    <row r="138" spans="1:81" ht="24.75" customHeight="1">
      <c r="A138" s="43">
        <v>2016</v>
      </c>
      <c r="B138" s="2">
        <f t="shared" si="18"/>
        <v>18.75</v>
      </c>
      <c r="C138" s="80"/>
      <c r="D138" s="43">
        <v>2016</v>
      </c>
      <c r="E138" s="19">
        <v>50</v>
      </c>
      <c r="F138" s="10"/>
      <c r="G138" s="43">
        <v>2016</v>
      </c>
      <c r="H138" s="19">
        <v>0</v>
      </c>
      <c r="I138" s="10"/>
      <c r="J138" s="43">
        <v>2016</v>
      </c>
      <c r="K138" s="8">
        <f t="shared" si="19"/>
        <v>25</v>
      </c>
      <c r="L138" s="19"/>
      <c r="M138" s="43">
        <v>2016</v>
      </c>
      <c r="N138" s="19">
        <v>0</v>
      </c>
      <c r="O138" s="10"/>
      <c r="P138" s="43">
        <v>2016</v>
      </c>
      <c r="Q138" s="19">
        <v>0</v>
      </c>
      <c r="R138" s="10"/>
      <c r="S138" s="43">
        <v>2016</v>
      </c>
      <c r="T138" s="19">
        <v>100</v>
      </c>
      <c r="U138" s="10"/>
      <c r="V138" s="43">
        <v>2016</v>
      </c>
      <c r="W138" s="19">
        <v>0</v>
      </c>
      <c r="X138" s="10"/>
      <c r="Y138" s="350">
        <v>2016</v>
      </c>
      <c r="Z138" s="49">
        <v>0</v>
      </c>
      <c r="AA138" s="11"/>
    </row>
    <row r="139" spans="1:81" ht="24.75" customHeight="1">
      <c r="A139" s="43">
        <v>2017</v>
      </c>
      <c r="B139" s="2">
        <f t="shared" si="18"/>
        <v>18.75</v>
      </c>
      <c r="C139" s="80"/>
      <c r="D139" s="43">
        <v>2017</v>
      </c>
      <c r="E139" s="19">
        <v>50</v>
      </c>
      <c r="F139" s="10"/>
      <c r="G139" s="43">
        <v>2017</v>
      </c>
      <c r="H139" s="19">
        <v>0</v>
      </c>
      <c r="I139" s="10"/>
      <c r="J139" s="43">
        <v>2017</v>
      </c>
      <c r="K139" s="8">
        <f t="shared" si="19"/>
        <v>25</v>
      </c>
      <c r="L139" s="19"/>
      <c r="M139" s="43">
        <v>2017</v>
      </c>
      <c r="N139" s="19">
        <v>0</v>
      </c>
      <c r="O139" s="10"/>
      <c r="P139" s="43">
        <v>2017</v>
      </c>
      <c r="Q139" s="19">
        <v>0</v>
      </c>
      <c r="R139" s="10"/>
      <c r="S139" s="43">
        <v>2017</v>
      </c>
      <c r="T139" s="19">
        <v>100</v>
      </c>
      <c r="U139" s="10"/>
      <c r="V139" s="43">
        <v>2017</v>
      </c>
      <c r="W139" s="19">
        <v>0</v>
      </c>
      <c r="X139" s="10"/>
      <c r="Y139" s="350">
        <v>2017</v>
      </c>
      <c r="Z139" s="49">
        <v>0</v>
      </c>
      <c r="AA139" s="11"/>
    </row>
    <row r="140" spans="1:81" ht="24.75" customHeight="1">
      <c r="A140" s="43">
        <v>2018</v>
      </c>
      <c r="B140" s="2">
        <f t="shared" si="18"/>
        <v>18.75</v>
      </c>
      <c r="C140" s="80"/>
      <c r="D140" s="43">
        <v>2018</v>
      </c>
      <c r="E140" s="19">
        <v>50</v>
      </c>
      <c r="F140" s="10"/>
      <c r="G140" s="43">
        <v>2018</v>
      </c>
      <c r="H140" s="19">
        <v>0</v>
      </c>
      <c r="I140" s="10"/>
      <c r="J140" s="43">
        <v>2018</v>
      </c>
      <c r="K140" s="8">
        <f t="shared" si="19"/>
        <v>25</v>
      </c>
      <c r="L140" s="19"/>
      <c r="M140" s="43">
        <v>2018</v>
      </c>
      <c r="N140" s="19">
        <v>0</v>
      </c>
      <c r="O140" s="10" t="s">
        <v>2035</v>
      </c>
      <c r="P140" s="43">
        <v>2018</v>
      </c>
      <c r="Q140" s="19">
        <v>0</v>
      </c>
      <c r="R140" s="10"/>
      <c r="S140" s="43">
        <v>2018</v>
      </c>
      <c r="T140" s="19">
        <v>100</v>
      </c>
      <c r="U140" s="10"/>
      <c r="V140" s="43">
        <v>2018</v>
      </c>
      <c r="W140" s="19">
        <v>0</v>
      </c>
      <c r="X140" s="10"/>
      <c r="Y140" s="350">
        <v>2018</v>
      </c>
      <c r="Z140" s="49">
        <v>0</v>
      </c>
      <c r="AA140" s="11"/>
    </row>
    <row r="141" spans="1:81" ht="24.75" customHeight="1">
      <c r="A141" s="43">
        <v>2019</v>
      </c>
      <c r="B141" s="2">
        <f t="shared" si="18"/>
        <v>18.75</v>
      </c>
      <c r="C141" s="80"/>
      <c r="D141" s="43">
        <v>2019</v>
      </c>
      <c r="E141" s="19">
        <v>50</v>
      </c>
      <c r="F141" s="10" t="s">
        <v>2034</v>
      </c>
      <c r="G141" s="43">
        <v>2019</v>
      </c>
      <c r="H141" s="19">
        <v>0</v>
      </c>
      <c r="I141" s="10"/>
      <c r="J141" s="43">
        <v>2019</v>
      </c>
      <c r="K141" s="8">
        <f t="shared" si="19"/>
        <v>25</v>
      </c>
      <c r="L141" s="19"/>
      <c r="M141" s="43">
        <v>2019</v>
      </c>
      <c r="N141" s="19">
        <v>0</v>
      </c>
      <c r="O141" s="10"/>
      <c r="P141" s="43">
        <v>2019</v>
      </c>
      <c r="Q141" s="19">
        <v>0</v>
      </c>
      <c r="R141" s="10"/>
      <c r="S141" s="43">
        <v>2019</v>
      </c>
      <c r="T141" s="19">
        <v>100</v>
      </c>
      <c r="U141" s="10"/>
      <c r="V141" s="43">
        <v>2019</v>
      </c>
      <c r="W141" s="19">
        <v>0</v>
      </c>
      <c r="X141" s="10"/>
      <c r="Y141" s="350">
        <v>2019</v>
      </c>
      <c r="Z141" s="49">
        <v>0</v>
      </c>
      <c r="AA141" s="11" t="s">
        <v>2033</v>
      </c>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4209</v>
      </c>
      <c r="AA147" s="580"/>
      <c r="AB147" s="350" t="s">
        <v>81</v>
      </c>
      <c r="AC147" s="580" t="s">
        <v>118</v>
      </c>
      <c r="AD147" s="580"/>
      <c r="AE147" s="350" t="s">
        <v>81</v>
      </c>
      <c r="AF147" s="580" t="s">
        <v>1668</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t="e">
        <f t="shared" ref="B150:B156" si="20">AVERAGE(E150,H150, W150,((Z150+AC150+AF150)/3))</f>
        <v>#DIV/0!</v>
      </c>
      <c r="C150" s="363"/>
      <c r="D150" s="350">
        <v>2007</v>
      </c>
      <c r="E150" s="363"/>
      <c r="F150" s="363"/>
      <c r="G150" s="350">
        <v>2007</v>
      </c>
      <c r="H150" s="8" t="e">
        <f t="shared" ref="H150:H156" si="21">AVERAGE(K150,N150,Q150,T150)</f>
        <v>#DIV/0!</v>
      </c>
      <c r="I150" s="363"/>
      <c r="J150" s="350">
        <v>2007</v>
      </c>
      <c r="K150" s="363"/>
      <c r="L150" s="363"/>
      <c r="M150" s="350">
        <v>2007</v>
      </c>
      <c r="N150" s="363"/>
      <c r="O150" s="363"/>
      <c r="P150" s="350">
        <v>2007</v>
      </c>
      <c r="Q150" s="363"/>
      <c r="R150" s="363"/>
      <c r="S150" s="350">
        <v>2007</v>
      </c>
      <c r="T150" s="363"/>
      <c r="U150" s="363"/>
      <c r="V150" s="350">
        <v>2007</v>
      </c>
      <c r="W150" s="363"/>
      <c r="X150" s="363"/>
      <c r="Y150" s="350">
        <v>2007</v>
      </c>
      <c r="Z150" s="363"/>
      <c r="AA150" s="363"/>
      <c r="AB150" s="350">
        <v>2007</v>
      </c>
      <c r="AC150" s="363"/>
      <c r="AD150" s="363"/>
      <c r="AE150" s="350">
        <v>2007</v>
      </c>
      <c r="AF150" s="363"/>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t="e">
        <f t="shared" si="20"/>
        <v>#DIV/0!</v>
      </c>
      <c r="C151" s="363"/>
      <c r="D151" s="350">
        <v>2008</v>
      </c>
      <c r="E151" s="363"/>
      <c r="F151" s="363"/>
      <c r="G151" s="350">
        <v>2008</v>
      </c>
      <c r="H151" s="8" t="e">
        <f t="shared" si="21"/>
        <v>#DIV/0!</v>
      </c>
      <c r="I151" s="363"/>
      <c r="J151" s="350">
        <v>2008</v>
      </c>
      <c r="K151" s="363"/>
      <c r="L151" s="363"/>
      <c r="M151" s="350">
        <v>2008</v>
      </c>
      <c r="N151" s="363"/>
      <c r="O151" s="363"/>
      <c r="P151" s="350">
        <v>2008</v>
      </c>
      <c r="Q151" s="363"/>
      <c r="R151" s="363"/>
      <c r="S151" s="350">
        <v>2008</v>
      </c>
      <c r="T151" s="363"/>
      <c r="U151" s="363"/>
      <c r="V151" s="350">
        <v>2008</v>
      </c>
      <c r="W151" s="363"/>
      <c r="X151" s="363"/>
      <c r="Y151" s="350">
        <v>2008</v>
      </c>
      <c r="Z151" s="363"/>
      <c r="AA151" s="363"/>
      <c r="AB151" s="350">
        <v>2008</v>
      </c>
      <c r="AC151" s="363"/>
      <c r="AD151" s="363"/>
      <c r="AE151" s="350">
        <v>2008</v>
      </c>
      <c r="AF151" s="363"/>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t="e">
        <f t="shared" si="20"/>
        <v>#DIV/0!</v>
      </c>
      <c r="C152" s="363"/>
      <c r="D152" s="350">
        <v>2009</v>
      </c>
      <c r="E152" s="363"/>
      <c r="F152" s="363"/>
      <c r="G152" s="350">
        <v>2009</v>
      </c>
      <c r="H152" s="8" t="e">
        <f t="shared" si="21"/>
        <v>#DIV/0!</v>
      </c>
      <c r="I152" s="363"/>
      <c r="J152" s="350">
        <v>2009</v>
      </c>
      <c r="K152" s="363"/>
      <c r="L152" s="363"/>
      <c r="M152" s="350">
        <v>2009</v>
      </c>
      <c r="N152" s="363"/>
      <c r="O152" s="363"/>
      <c r="P152" s="350">
        <v>2009</v>
      </c>
      <c r="Q152" s="363"/>
      <c r="R152" s="363"/>
      <c r="S152" s="350">
        <v>2009</v>
      </c>
      <c r="T152" s="363"/>
      <c r="U152" s="363"/>
      <c r="V152" s="350">
        <v>2009</v>
      </c>
      <c r="W152" s="363"/>
      <c r="X152" s="363"/>
      <c r="Y152" s="350">
        <v>2009</v>
      </c>
      <c r="Z152" s="363"/>
      <c r="AA152" s="363"/>
      <c r="AB152" s="350">
        <v>2009</v>
      </c>
      <c r="AC152" s="363"/>
      <c r="AD152" s="363"/>
      <c r="AE152" s="350">
        <v>2009</v>
      </c>
      <c r="AF152" s="363"/>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t="e">
        <f t="shared" si="20"/>
        <v>#DIV/0!</v>
      </c>
      <c r="C153" s="363"/>
      <c r="D153" s="350">
        <v>2010</v>
      </c>
      <c r="E153" s="363"/>
      <c r="F153" s="363"/>
      <c r="G153" s="350">
        <v>2010</v>
      </c>
      <c r="H153" s="8" t="e">
        <f t="shared" si="21"/>
        <v>#DIV/0!</v>
      </c>
      <c r="I153" s="363"/>
      <c r="J153" s="350">
        <v>2010</v>
      </c>
      <c r="K153" s="363"/>
      <c r="L153" s="363"/>
      <c r="M153" s="350">
        <v>2010</v>
      </c>
      <c r="N153" s="363"/>
      <c r="O153" s="363"/>
      <c r="P153" s="350">
        <v>2010</v>
      </c>
      <c r="Q153" s="363"/>
      <c r="R153" s="363"/>
      <c r="S153" s="350">
        <v>2010</v>
      </c>
      <c r="T153" s="363"/>
      <c r="U153" s="363"/>
      <c r="V153" s="350">
        <v>2010</v>
      </c>
      <c r="W153" s="363"/>
      <c r="X153" s="363"/>
      <c r="Y153" s="350">
        <v>2010</v>
      </c>
      <c r="Z153" s="363"/>
      <c r="AA153" s="363"/>
      <c r="AB153" s="350">
        <v>2010</v>
      </c>
      <c r="AC153" s="363"/>
      <c r="AD153" s="363"/>
      <c r="AE153" s="350">
        <v>2010</v>
      </c>
      <c r="AF153" s="363"/>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t="e">
        <f t="shared" si="20"/>
        <v>#DIV/0!</v>
      </c>
      <c r="C154" s="363"/>
      <c r="D154" s="350">
        <v>2011</v>
      </c>
      <c r="E154" s="363"/>
      <c r="F154" s="363"/>
      <c r="G154" s="350">
        <v>2011</v>
      </c>
      <c r="H154" s="8" t="e">
        <f t="shared" si="21"/>
        <v>#DIV/0!</v>
      </c>
      <c r="I154" s="363"/>
      <c r="J154" s="350">
        <v>2011</v>
      </c>
      <c r="K154" s="363"/>
      <c r="L154" s="363"/>
      <c r="M154" s="350">
        <v>2011</v>
      </c>
      <c r="N154" s="363"/>
      <c r="O154" s="363"/>
      <c r="P154" s="350">
        <v>2011</v>
      </c>
      <c r="Q154" s="363"/>
      <c r="R154" s="363"/>
      <c r="S154" s="350">
        <v>2011</v>
      </c>
      <c r="T154" s="363"/>
      <c r="U154" s="363"/>
      <c r="V154" s="350">
        <v>2011</v>
      </c>
      <c r="W154" s="363"/>
      <c r="X154" s="363"/>
      <c r="Y154" s="350">
        <v>2011</v>
      </c>
      <c r="Z154" s="363"/>
      <c r="AA154" s="363"/>
      <c r="AB154" s="350">
        <v>2011</v>
      </c>
      <c r="AC154" s="363"/>
      <c r="AD154" s="363"/>
      <c r="AE154" s="350">
        <v>2011</v>
      </c>
      <c r="AF154" s="363"/>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t="e">
        <f t="shared" si="20"/>
        <v>#DIV/0!</v>
      </c>
      <c r="C155" s="363"/>
      <c r="D155" s="350">
        <v>2012</v>
      </c>
      <c r="E155" s="363"/>
      <c r="F155" s="363"/>
      <c r="G155" s="350">
        <v>2012</v>
      </c>
      <c r="H155" s="8" t="e">
        <f t="shared" si="21"/>
        <v>#DIV/0!</v>
      </c>
      <c r="I155" s="363"/>
      <c r="J155" s="350">
        <v>2012</v>
      </c>
      <c r="K155" s="363"/>
      <c r="L155" s="363"/>
      <c r="M155" s="350">
        <v>2012</v>
      </c>
      <c r="N155" s="363"/>
      <c r="O155" s="363"/>
      <c r="P155" s="350">
        <v>2012</v>
      </c>
      <c r="Q155" s="363"/>
      <c r="R155" s="363"/>
      <c r="S155" s="350">
        <v>2012</v>
      </c>
      <c r="T155" s="363"/>
      <c r="U155" s="363"/>
      <c r="V155" s="350">
        <v>2012</v>
      </c>
      <c r="W155" s="363"/>
      <c r="X155" s="363"/>
      <c r="Y155" s="350">
        <v>2012</v>
      </c>
      <c r="Z155" s="363"/>
      <c r="AA155" s="363"/>
      <c r="AB155" s="350">
        <v>2012</v>
      </c>
      <c r="AC155" s="363"/>
      <c r="AD155" s="363"/>
      <c r="AE155" s="350">
        <v>2012</v>
      </c>
      <c r="AF155" s="363"/>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0"/>
        <v>66.666666666666671</v>
      </c>
      <c r="C156" s="363"/>
      <c r="D156" s="350">
        <v>2013</v>
      </c>
      <c r="E156" s="363">
        <v>50</v>
      </c>
      <c r="F156" s="363"/>
      <c r="G156" s="350">
        <v>2013</v>
      </c>
      <c r="H156" s="8">
        <f t="shared" si="21"/>
        <v>50</v>
      </c>
      <c r="I156" s="363"/>
      <c r="J156" s="350">
        <v>2013</v>
      </c>
      <c r="K156" s="420">
        <v>50</v>
      </c>
      <c r="L156" s="363"/>
      <c r="M156" s="350">
        <v>2013</v>
      </c>
      <c r="N156" s="420">
        <v>50</v>
      </c>
      <c r="O156" s="363"/>
      <c r="P156" s="350">
        <v>2013</v>
      </c>
      <c r="Q156" s="420">
        <v>50</v>
      </c>
      <c r="R156" s="363"/>
      <c r="S156" s="350">
        <v>2013</v>
      </c>
      <c r="T156" s="420">
        <v>50</v>
      </c>
      <c r="U156" s="363"/>
      <c r="V156" s="350">
        <v>2013</v>
      </c>
      <c r="W156" s="363">
        <v>100</v>
      </c>
      <c r="X156" s="363"/>
      <c r="Y156" s="350">
        <v>2013</v>
      </c>
      <c r="Z156" s="363">
        <v>50</v>
      </c>
      <c r="AA156" s="363"/>
      <c r="AB156" s="350">
        <v>2013</v>
      </c>
      <c r="AC156" s="363">
        <v>100</v>
      </c>
      <c r="AD156" s="363"/>
      <c r="AE156" s="350">
        <v>2013</v>
      </c>
      <c r="AF156" s="363">
        <v>50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2">AVERAGE(E157,H157, W157,((Z157+AC157+AF157)/3))</f>
        <v>66.666666666666671</v>
      </c>
      <c r="C157" s="80"/>
      <c r="D157" s="43">
        <v>2014</v>
      </c>
      <c r="E157" s="34">
        <v>50</v>
      </c>
      <c r="F157" s="10" t="s">
        <v>4442</v>
      </c>
      <c r="G157" s="43">
        <v>2014</v>
      </c>
      <c r="H157" s="8">
        <f t="shared" ref="H157:H162" si="23">AVERAGE(K157,N157,Q157,T157)</f>
        <v>50</v>
      </c>
      <c r="I157" s="19"/>
      <c r="J157" s="43">
        <v>2014</v>
      </c>
      <c r="K157" s="29">
        <v>50</v>
      </c>
      <c r="L157" s="10" t="s">
        <v>2032</v>
      </c>
      <c r="M157" s="43">
        <v>2014</v>
      </c>
      <c r="N157" s="29">
        <v>50</v>
      </c>
      <c r="O157" s="10" t="s">
        <v>2031</v>
      </c>
      <c r="P157" s="43">
        <v>2014</v>
      </c>
      <c r="Q157" s="29">
        <v>50</v>
      </c>
      <c r="R157" s="10" t="s">
        <v>4232</v>
      </c>
      <c r="S157" s="43">
        <v>2014</v>
      </c>
      <c r="T157" s="29">
        <v>50</v>
      </c>
      <c r="U157" s="10" t="s">
        <v>2030</v>
      </c>
      <c r="V157" s="43">
        <v>2014</v>
      </c>
      <c r="W157" s="19">
        <v>100</v>
      </c>
      <c r="X157" s="10" t="s">
        <v>4443</v>
      </c>
      <c r="Y157" s="350">
        <v>2014</v>
      </c>
      <c r="Z157" s="19">
        <v>50</v>
      </c>
      <c r="AA157" s="10"/>
      <c r="AB157" s="350">
        <v>2014</v>
      </c>
      <c r="AC157" s="19">
        <v>100</v>
      </c>
      <c r="AD157" s="10" t="s">
        <v>4210</v>
      </c>
      <c r="AE157" s="350">
        <v>2014</v>
      </c>
      <c r="AF157" s="49">
        <v>50</v>
      </c>
      <c r="AG157" s="11"/>
    </row>
    <row r="158" spans="1:81" ht="24.75" customHeight="1">
      <c r="A158" s="43">
        <v>2015</v>
      </c>
      <c r="B158" s="2">
        <f t="shared" si="22"/>
        <v>66.666666666666671</v>
      </c>
      <c r="C158" s="80"/>
      <c r="D158" s="43">
        <v>2015</v>
      </c>
      <c r="E158" s="19">
        <v>50</v>
      </c>
      <c r="F158" s="10"/>
      <c r="G158" s="43">
        <v>2015</v>
      </c>
      <c r="H158" s="8">
        <f t="shared" si="23"/>
        <v>50</v>
      </c>
      <c r="I158" s="19"/>
      <c r="J158" s="43">
        <v>2015</v>
      </c>
      <c r="K158" s="19">
        <v>50</v>
      </c>
      <c r="L158" s="10"/>
      <c r="M158" s="43">
        <v>2015</v>
      </c>
      <c r="N158" s="19">
        <v>50</v>
      </c>
      <c r="O158" s="10"/>
      <c r="P158" s="43">
        <v>2015</v>
      </c>
      <c r="Q158" s="19">
        <v>50</v>
      </c>
      <c r="R158" s="10"/>
      <c r="S158" s="43">
        <v>2015</v>
      </c>
      <c r="T158" s="19">
        <v>50</v>
      </c>
      <c r="U158" s="10"/>
      <c r="V158" s="43">
        <v>2015</v>
      </c>
      <c r="W158" s="19">
        <v>100</v>
      </c>
      <c r="X158" s="10"/>
      <c r="Y158" s="350">
        <v>2015</v>
      </c>
      <c r="Z158" s="19">
        <v>50</v>
      </c>
      <c r="AA158" s="10"/>
      <c r="AB158" s="350">
        <v>2015</v>
      </c>
      <c r="AC158" s="19">
        <v>100</v>
      </c>
      <c r="AD158" s="10"/>
      <c r="AE158" s="350">
        <v>2015</v>
      </c>
      <c r="AF158" s="49">
        <v>50</v>
      </c>
      <c r="AG158" s="11" t="s">
        <v>4444</v>
      </c>
    </row>
    <row r="159" spans="1:81" ht="24.75" customHeight="1">
      <c r="A159" s="43">
        <v>2016</v>
      </c>
      <c r="B159" s="2">
        <f t="shared" si="22"/>
        <v>66.666666666666671</v>
      </c>
      <c r="C159" s="80"/>
      <c r="D159" s="43">
        <v>2016</v>
      </c>
      <c r="E159" s="19">
        <v>50</v>
      </c>
      <c r="F159" s="10"/>
      <c r="G159" s="43">
        <v>2016</v>
      </c>
      <c r="H159" s="8">
        <f t="shared" si="23"/>
        <v>50</v>
      </c>
      <c r="I159" s="19"/>
      <c r="J159" s="43">
        <v>2016</v>
      </c>
      <c r="K159" s="19">
        <v>50</v>
      </c>
      <c r="L159" s="10"/>
      <c r="M159" s="43">
        <v>2016</v>
      </c>
      <c r="N159" s="19">
        <v>50</v>
      </c>
      <c r="O159" s="10"/>
      <c r="P159" s="43">
        <v>2016</v>
      </c>
      <c r="Q159" s="19">
        <v>50</v>
      </c>
      <c r="R159" s="10"/>
      <c r="S159" s="43">
        <v>2016</v>
      </c>
      <c r="T159" s="19">
        <v>50</v>
      </c>
      <c r="U159" s="10"/>
      <c r="V159" s="43">
        <v>2016</v>
      </c>
      <c r="W159" s="19">
        <v>100</v>
      </c>
      <c r="X159" s="10"/>
      <c r="Y159" s="350">
        <v>2016</v>
      </c>
      <c r="Z159" s="19">
        <v>50</v>
      </c>
      <c r="AA159" s="10"/>
      <c r="AB159" s="350">
        <v>2016</v>
      </c>
      <c r="AC159" s="19">
        <v>100</v>
      </c>
      <c r="AD159" s="10"/>
      <c r="AE159" s="350">
        <v>2016</v>
      </c>
      <c r="AF159" s="49">
        <v>50</v>
      </c>
      <c r="AG159" s="11"/>
    </row>
    <row r="160" spans="1:81" ht="24.75" customHeight="1">
      <c r="A160" s="43">
        <v>2017</v>
      </c>
      <c r="B160" s="2">
        <f t="shared" si="22"/>
        <v>70.833333333333329</v>
      </c>
      <c r="C160" s="80"/>
      <c r="D160" s="43">
        <v>2017</v>
      </c>
      <c r="E160" s="19">
        <v>50</v>
      </c>
      <c r="F160" s="10"/>
      <c r="G160" s="43">
        <v>2017</v>
      </c>
      <c r="H160" s="8">
        <f t="shared" si="23"/>
        <v>50</v>
      </c>
      <c r="I160" s="19"/>
      <c r="J160" s="43">
        <v>2017</v>
      </c>
      <c r="K160" s="19">
        <v>50</v>
      </c>
      <c r="L160" s="10"/>
      <c r="M160" s="43">
        <v>2017</v>
      </c>
      <c r="N160" s="19">
        <v>50</v>
      </c>
      <c r="O160" s="10"/>
      <c r="P160" s="43">
        <v>2017</v>
      </c>
      <c r="Q160" s="19">
        <v>50</v>
      </c>
      <c r="R160" s="10"/>
      <c r="S160" s="43">
        <v>2017</v>
      </c>
      <c r="T160" s="19">
        <v>50</v>
      </c>
      <c r="U160" s="10"/>
      <c r="V160" s="43">
        <v>2017</v>
      </c>
      <c r="W160" s="19">
        <v>100</v>
      </c>
      <c r="X160" s="10"/>
      <c r="Y160" s="350">
        <v>2017</v>
      </c>
      <c r="Z160" s="19">
        <v>50</v>
      </c>
      <c r="AA160" s="10"/>
      <c r="AB160" s="350">
        <v>2017</v>
      </c>
      <c r="AC160" s="19">
        <v>100</v>
      </c>
      <c r="AD160" s="10"/>
      <c r="AE160" s="350">
        <v>2017</v>
      </c>
      <c r="AF160" s="19">
        <v>100</v>
      </c>
      <c r="AG160" s="11" t="s">
        <v>2029</v>
      </c>
    </row>
    <row r="161" spans="1:41" ht="24.75" customHeight="1">
      <c r="A161" s="43">
        <v>2018</v>
      </c>
      <c r="B161" s="2">
        <f t="shared" si="22"/>
        <v>70.833333333333329</v>
      </c>
      <c r="C161" s="80"/>
      <c r="D161" s="43">
        <v>2018</v>
      </c>
      <c r="E161" s="19">
        <v>50</v>
      </c>
      <c r="F161" s="10"/>
      <c r="G161" s="43">
        <v>2018</v>
      </c>
      <c r="H161" s="8">
        <f t="shared" si="23"/>
        <v>50</v>
      </c>
      <c r="I161" s="19"/>
      <c r="J161" s="43">
        <v>2018</v>
      </c>
      <c r="K161" s="19">
        <v>50</v>
      </c>
      <c r="L161" s="10"/>
      <c r="M161" s="43">
        <v>2018</v>
      </c>
      <c r="N161" s="19">
        <v>50</v>
      </c>
      <c r="O161" s="10"/>
      <c r="P161" s="43">
        <v>2018</v>
      </c>
      <c r="Q161" s="19">
        <v>50</v>
      </c>
      <c r="R161" s="10"/>
      <c r="S161" s="43">
        <v>2018</v>
      </c>
      <c r="T161" s="19">
        <v>50</v>
      </c>
      <c r="U161" s="10"/>
      <c r="V161" s="43">
        <v>2018</v>
      </c>
      <c r="W161" s="19">
        <v>100</v>
      </c>
      <c r="X161" s="10"/>
      <c r="Y161" s="350">
        <v>2018</v>
      </c>
      <c r="Z161" s="19">
        <v>50</v>
      </c>
      <c r="AA161" s="10"/>
      <c r="AB161" s="350">
        <v>2018</v>
      </c>
      <c r="AC161" s="19">
        <v>100</v>
      </c>
      <c r="AD161" s="10"/>
      <c r="AE161" s="350">
        <v>2018</v>
      </c>
      <c r="AF161" s="19">
        <v>100</v>
      </c>
      <c r="AG161" s="11"/>
    </row>
    <row r="162" spans="1:41" ht="24.75" customHeight="1">
      <c r="A162" s="43">
        <v>2019</v>
      </c>
      <c r="B162" s="2">
        <f t="shared" si="22"/>
        <v>70.833333333333329</v>
      </c>
      <c r="C162" s="80"/>
      <c r="D162" s="43">
        <v>2019</v>
      </c>
      <c r="E162" s="19">
        <v>50</v>
      </c>
      <c r="F162" s="10"/>
      <c r="G162" s="43">
        <v>2019</v>
      </c>
      <c r="H162" s="8">
        <f t="shared" si="23"/>
        <v>50</v>
      </c>
      <c r="I162" s="19"/>
      <c r="J162" s="43">
        <v>2019</v>
      </c>
      <c r="K162" s="19">
        <v>50</v>
      </c>
      <c r="L162" s="10"/>
      <c r="M162" s="43">
        <v>2019</v>
      </c>
      <c r="N162" s="19">
        <v>50</v>
      </c>
      <c r="O162" s="10"/>
      <c r="P162" s="43">
        <v>2019</v>
      </c>
      <c r="Q162" s="19">
        <v>50</v>
      </c>
      <c r="R162" s="10"/>
      <c r="S162" s="43">
        <v>2019</v>
      </c>
      <c r="T162" s="19">
        <v>50</v>
      </c>
      <c r="U162" s="10"/>
      <c r="V162" s="43">
        <v>2019</v>
      </c>
      <c r="W162" s="19">
        <v>100</v>
      </c>
      <c r="X162" s="10"/>
      <c r="Y162" s="350">
        <v>2019</v>
      </c>
      <c r="Z162" s="19">
        <v>50</v>
      </c>
      <c r="AA162" s="10"/>
      <c r="AB162" s="350">
        <v>2019</v>
      </c>
      <c r="AC162" s="19">
        <v>100</v>
      </c>
      <c r="AD162" s="10"/>
      <c r="AE162" s="350">
        <v>2019</v>
      </c>
      <c r="AF162" s="19">
        <v>100</v>
      </c>
      <c r="AG162" s="11" t="s">
        <v>2028</v>
      </c>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18.708333333333332</v>
      </c>
      <c r="C171" s="39"/>
      <c r="D171" s="43">
        <v>2014</v>
      </c>
      <c r="E171" s="8">
        <v>100</v>
      </c>
      <c r="F171" s="67" t="s">
        <v>2023</v>
      </c>
      <c r="G171" s="43">
        <v>2014</v>
      </c>
      <c r="H171" s="8">
        <v>100</v>
      </c>
      <c r="I171" s="11" t="s">
        <v>2022</v>
      </c>
      <c r="J171" s="43">
        <v>2014</v>
      </c>
      <c r="K171" s="8">
        <v>100</v>
      </c>
      <c r="L171" s="11" t="s">
        <v>2027</v>
      </c>
      <c r="M171" s="43">
        <v>2014</v>
      </c>
      <c r="N171" s="19">
        <v>0</v>
      </c>
      <c r="O171" s="11" t="s">
        <v>2019</v>
      </c>
      <c r="P171" s="43">
        <v>2014</v>
      </c>
      <c r="Q171" s="8">
        <v>50</v>
      </c>
      <c r="R171" s="11" t="s">
        <v>2026</v>
      </c>
      <c r="S171" s="43">
        <v>2014</v>
      </c>
      <c r="T171" s="19">
        <v>0</v>
      </c>
      <c r="U171" s="11" t="s">
        <v>2019</v>
      </c>
      <c r="V171" s="43">
        <v>2014</v>
      </c>
      <c r="W171" s="19">
        <v>33</v>
      </c>
      <c r="X171" s="11" t="s">
        <v>2025</v>
      </c>
      <c r="Y171" s="43">
        <v>2014</v>
      </c>
      <c r="Z171" s="19">
        <v>0</v>
      </c>
      <c r="AA171" s="11" t="s">
        <v>314</v>
      </c>
      <c r="AB171" s="43">
        <v>2014</v>
      </c>
      <c r="AC171" s="19">
        <v>0</v>
      </c>
      <c r="AD171" s="11" t="s">
        <v>2024</v>
      </c>
      <c r="AE171" s="43">
        <v>2014</v>
      </c>
      <c r="AF171" s="19">
        <v>0</v>
      </c>
      <c r="AG171" s="67" t="s">
        <v>2015</v>
      </c>
      <c r="AH171" s="43">
        <v>2014</v>
      </c>
      <c r="AI171" s="19">
        <v>0</v>
      </c>
      <c r="AJ171" s="11" t="s">
        <v>2014</v>
      </c>
      <c r="AK171" s="43">
        <v>2014</v>
      </c>
      <c r="AL171" s="19">
        <v>0</v>
      </c>
      <c r="AM171" s="11" t="s">
        <v>2013</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27.083333333333332</v>
      </c>
      <c r="C176" s="80"/>
      <c r="D176" s="43">
        <v>2019</v>
      </c>
      <c r="E176" s="19">
        <v>100</v>
      </c>
      <c r="F176" s="11" t="s">
        <v>2023</v>
      </c>
      <c r="G176" s="43">
        <v>2019</v>
      </c>
      <c r="H176" s="8">
        <v>100</v>
      </c>
      <c r="I176" s="67" t="s">
        <v>2022</v>
      </c>
      <c r="J176" s="43">
        <v>2019</v>
      </c>
      <c r="K176" s="19">
        <v>100</v>
      </c>
      <c r="L176" s="11" t="s">
        <v>2021</v>
      </c>
      <c r="M176" s="43">
        <v>2019</v>
      </c>
      <c r="N176" s="19">
        <v>0</v>
      </c>
      <c r="O176" s="11" t="s">
        <v>2019</v>
      </c>
      <c r="P176" s="43">
        <v>2019</v>
      </c>
      <c r="Q176" s="19">
        <v>50</v>
      </c>
      <c r="R176" s="11" t="s">
        <v>2020</v>
      </c>
      <c r="S176" s="43">
        <v>2019</v>
      </c>
      <c r="T176" s="19">
        <v>0</v>
      </c>
      <c r="U176" s="11" t="s">
        <v>2019</v>
      </c>
      <c r="V176" s="43">
        <v>2019</v>
      </c>
      <c r="W176" s="19">
        <v>67</v>
      </c>
      <c r="X176" s="11" t="s">
        <v>2018</v>
      </c>
      <c r="Y176" s="43">
        <v>2019</v>
      </c>
      <c r="Z176" s="19">
        <v>33</v>
      </c>
      <c r="AA176" s="11" t="s">
        <v>2017</v>
      </c>
      <c r="AB176" s="43">
        <v>2019</v>
      </c>
      <c r="AC176" s="19">
        <v>0</v>
      </c>
      <c r="AD176" s="11" t="s">
        <v>2016</v>
      </c>
      <c r="AE176" s="43">
        <v>2019</v>
      </c>
      <c r="AF176" s="19">
        <v>0</v>
      </c>
      <c r="AG176" s="11" t="s">
        <v>2015</v>
      </c>
      <c r="AH176" s="43">
        <v>2019</v>
      </c>
      <c r="AI176" s="19">
        <v>0</v>
      </c>
      <c r="AJ176" s="11" t="s">
        <v>2014</v>
      </c>
      <c r="AK176" s="43">
        <v>2019</v>
      </c>
      <c r="AL176" s="19">
        <v>0</v>
      </c>
      <c r="AM176" s="11" t="s">
        <v>2013</v>
      </c>
      <c r="AN176" s="42"/>
      <c r="AO176" s="42"/>
    </row>
  </sheetData>
  <mergeCells count="443">
    <mergeCell ref="AF168:AG168"/>
    <mergeCell ref="AI168:AJ168"/>
    <mergeCell ref="AL168:AM168"/>
    <mergeCell ref="B169:C169"/>
    <mergeCell ref="E169:F169"/>
    <mergeCell ref="H169:I169"/>
    <mergeCell ref="K169:L169"/>
    <mergeCell ref="N169:O169"/>
    <mergeCell ref="Q169:R169"/>
    <mergeCell ref="B167:C167"/>
    <mergeCell ref="E167:F167"/>
    <mergeCell ref="H167:I167"/>
    <mergeCell ref="K167:L167"/>
    <mergeCell ref="N167:O167"/>
    <mergeCell ref="Q167:R167"/>
    <mergeCell ref="T167:U167"/>
    <mergeCell ref="AL169:AM169"/>
    <mergeCell ref="B168:C168"/>
    <mergeCell ref="E168:F168"/>
    <mergeCell ref="H168:I168"/>
    <mergeCell ref="K168:L168"/>
    <mergeCell ref="N168:O168"/>
    <mergeCell ref="Q168:R168"/>
    <mergeCell ref="T168:U168"/>
    <mergeCell ref="W168:X168"/>
    <mergeCell ref="Z168:AA168"/>
    <mergeCell ref="T169:U169"/>
    <mergeCell ref="W169:X169"/>
    <mergeCell ref="Z169:AA169"/>
    <mergeCell ref="AC169:AD169"/>
    <mergeCell ref="AF169:AG169"/>
    <mergeCell ref="AI169:AJ169"/>
    <mergeCell ref="AC168:AD168"/>
    <mergeCell ref="W167:X167"/>
    <mergeCell ref="Z167:AA167"/>
    <mergeCell ref="AC167:AD167"/>
    <mergeCell ref="AF167:AG167"/>
    <mergeCell ref="AI167:AJ167"/>
    <mergeCell ref="AL167:AM167"/>
    <mergeCell ref="AF166:AG166"/>
    <mergeCell ref="AI166:AJ166"/>
    <mergeCell ref="AL166:AM166"/>
    <mergeCell ref="W166:X166"/>
    <mergeCell ref="Z166:AA166"/>
    <mergeCell ref="AC166:AD166"/>
    <mergeCell ref="E166:F166"/>
    <mergeCell ref="H166:I166"/>
    <mergeCell ref="K166:L166"/>
    <mergeCell ref="N166:O166"/>
    <mergeCell ref="Q166:R166"/>
    <mergeCell ref="T166:U166"/>
    <mergeCell ref="AL165:AM165"/>
    <mergeCell ref="T165:U165"/>
    <mergeCell ref="W165:X165"/>
    <mergeCell ref="Z165:AA165"/>
    <mergeCell ref="AC165:AD165"/>
    <mergeCell ref="AF165:AG165"/>
    <mergeCell ref="AI165:AJ165"/>
    <mergeCell ref="W18:X18"/>
    <mergeCell ref="Z18:AA18"/>
    <mergeCell ref="AC18:AD18"/>
    <mergeCell ref="B164:AM164"/>
    <mergeCell ref="B165:C165"/>
    <mergeCell ref="E165:F165"/>
    <mergeCell ref="H165:I165"/>
    <mergeCell ref="K165:L165"/>
    <mergeCell ref="N165:O165"/>
    <mergeCell ref="Q165:R165"/>
    <mergeCell ref="B20:C20"/>
    <mergeCell ref="E20:F20"/>
    <mergeCell ref="H20:I20"/>
    <mergeCell ref="K20:L20"/>
    <mergeCell ref="N20:O20"/>
    <mergeCell ref="Q20:R20"/>
    <mergeCell ref="T20:U20"/>
    <mergeCell ref="B18:C18"/>
    <mergeCell ref="E18:F18"/>
    <mergeCell ref="H18:I18"/>
    <mergeCell ref="K18:L18"/>
    <mergeCell ref="N18:O18"/>
    <mergeCell ref="Q18:R18"/>
    <mergeCell ref="T18:U18"/>
    <mergeCell ref="Z21:AA21"/>
    <mergeCell ref="Q22:R22"/>
    <mergeCell ref="T22:U22"/>
    <mergeCell ref="E19:F19"/>
    <mergeCell ref="H19:I19"/>
    <mergeCell ref="K19:L19"/>
    <mergeCell ref="N19:O19"/>
    <mergeCell ref="Q19:R19"/>
    <mergeCell ref="T19:U19"/>
    <mergeCell ref="W19:X19"/>
    <mergeCell ref="Z19:AA19"/>
    <mergeCell ref="W20:X20"/>
    <mergeCell ref="Z20:AA20"/>
    <mergeCell ref="B39:C39"/>
    <mergeCell ref="E39:F39"/>
    <mergeCell ref="H39:I39"/>
    <mergeCell ref="T39:U39"/>
    <mergeCell ref="W39:X39"/>
    <mergeCell ref="Z39:AA39"/>
    <mergeCell ref="AC20:AD20"/>
    <mergeCell ref="B21:C21"/>
    <mergeCell ref="E21:F21"/>
    <mergeCell ref="H21:I21"/>
    <mergeCell ref="K21:L21"/>
    <mergeCell ref="AC21:AD21"/>
    <mergeCell ref="W22:X22"/>
    <mergeCell ref="Z22:AA22"/>
    <mergeCell ref="AC22:AD22"/>
    <mergeCell ref="B22:C22"/>
    <mergeCell ref="E22:F22"/>
    <mergeCell ref="H22:I22"/>
    <mergeCell ref="K22:L22"/>
    <mergeCell ref="N22:O22"/>
    <mergeCell ref="N21:O21"/>
    <mergeCell ref="Q21:R21"/>
    <mergeCell ref="T21:U21"/>
    <mergeCell ref="W21:X21"/>
    <mergeCell ref="K39:L39"/>
    <mergeCell ref="N39:O39"/>
    <mergeCell ref="Q39:R39"/>
    <mergeCell ref="Q40:R40"/>
    <mergeCell ref="Q41:R41"/>
    <mergeCell ref="AX39:AY39"/>
    <mergeCell ref="AC40:AD40"/>
    <mergeCell ref="AF40:AG40"/>
    <mergeCell ref="AI40:AJ40"/>
    <mergeCell ref="AL40:AM40"/>
    <mergeCell ref="AO40:AP40"/>
    <mergeCell ref="AC39:AD39"/>
    <mergeCell ref="AF39:AG39"/>
    <mergeCell ref="AI39:AJ39"/>
    <mergeCell ref="AX41:AY41"/>
    <mergeCell ref="T40:U40"/>
    <mergeCell ref="W40:X40"/>
    <mergeCell ref="Z40:AA40"/>
    <mergeCell ref="AL39:AM39"/>
    <mergeCell ref="AO39:AP39"/>
    <mergeCell ref="AR39:AS39"/>
    <mergeCell ref="AU39:AV39"/>
    <mergeCell ref="K40:L40"/>
    <mergeCell ref="N40:O40"/>
    <mergeCell ref="B41:C41"/>
    <mergeCell ref="E41:F41"/>
    <mergeCell ref="T42:U42"/>
    <mergeCell ref="AL42:AM42"/>
    <mergeCell ref="T41:U41"/>
    <mergeCell ref="W41:X41"/>
    <mergeCell ref="Z41:AA41"/>
    <mergeCell ref="AC41:AD41"/>
    <mergeCell ref="H41:I41"/>
    <mergeCell ref="K41:L41"/>
    <mergeCell ref="N41:O41"/>
    <mergeCell ref="B42:C42"/>
    <mergeCell ref="E42:F42"/>
    <mergeCell ref="W42:X42"/>
    <mergeCell ref="Z42:AA42"/>
    <mergeCell ref="AC42:AD42"/>
    <mergeCell ref="H42:I42"/>
    <mergeCell ref="K42:L42"/>
    <mergeCell ref="N42:O42"/>
    <mergeCell ref="Q42:R42"/>
    <mergeCell ref="AX42:AY42"/>
    <mergeCell ref="AF41:AG41"/>
    <mergeCell ref="AI41:AJ41"/>
    <mergeCell ref="AL41:AM41"/>
    <mergeCell ref="AF42:AG42"/>
    <mergeCell ref="AI42:AJ42"/>
    <mergeCell ref="AO41:AP41"/>
    <mergeCell ref="AR41:AS41"/>
    <mergeCell ref="AU41:AV41"/>
    <mergeCell ref="AO42:AP42"/>
    <mergeCell ref="AR42:AS42"/>
    <mergeCell ref="AU42:AV42"/>
    <mergeCell ref="AX43:AY43"/>
    <mergeCell ref="Q43:R43"/>
    <mergeCell ref="T43:U43"/>
    <mergeCell ref="W43:X43"/>
    <mergeCell ref="Z43:AA43"/>
    <mergeCell ref="AC43:AD43"/>
    <mergeCell ref="AF43:AG43"/>
    <mergeCell ref="AF63:AG63"/>
    <mergeCell ref="AL43:AM43"/>
    <mergeCell ref="AO43:AP43"/>
    <mergeCell ref="W62:X62"/>
    <mergeCell ref="Z62:AA62"/>
    <mergeCell ref="W61:X61"/>
    <mergeCell ref="T62:U62"/>
    <mergeCell ref="AL62:AM62"/>
    <mergeCell ref="AL60:AM60"/>
    <mergeCell ref="AC60:AD60"/>
    <mergeCell ref="AC61:AD61"/>
    <mergeCell ref="AL63:AM63"/>
    <mergeCell ref="AC63:AD63"/>
    <mergeCell ref="T63:U63"/>
    <mergeCell ref="B104:C104"/>
    <mergeCell ref="E104:F104"/>
    <mergeCell ref="AI43:AJ43"/>
    <mergeCell ref="AF60:AG60"/>
    <mergeCell ref="B62:C62"/>
    <mergeCell ref="E62:F62"/>
    <mergeCell ref="H62:I62"/>
    <mergeCell ref="K62:L62"/>
    <mergeCell ref="N62:O62"/>
    <mergeCell ref="Q62:R62"/>
    <mergeCell ref="B43:C43"/>
    <mergeCell ref="E43:F43"/>
    <mergeCell ref="H43:I43"/>
    <mergeCell ref="K43:L43"/>
    <mergeCell ref="N43:O43"/>
    <mergeCell ref="Q60:R60"/>
    <mergeCell ref="B60:C60"/>
    <mergeCell ref="AF62:AG62"/>
    <mergeCell ref="AI62:AJ62"/>
    <mergeCell ref="AC62:AD62"/>
    <mergeCell ref="T60:U60"/>
    <mergeCell ref="W60:X60"/>
    <mergeCell ref="Z60:AA60"/>
    <mergeCell ref="AI60:AJ60"/>
    <mergeCell ref="AI64:AJ64"/>
    <mergeCell ref="AL64:AM64"/>
    <mergeCell ref="B80:R80"/>
    <mergeCell ref="B64:C64"/>
    <mergeCell ref="E64:F64"/>
    <mergeCell ref="AF64:AG64"/>
    <mergeCell ref="H64:I64"/>
    <mergeCell ref="B63:C63"/>
    <mergeCell ref="E63:F63"/>
    <mergeCell ref="AC64:AD64"/>
    <mergeCell ref="W64:X64"/>
    <mergeCell ref="Z64:AA64"/>
    <mergeCell ref="T64:U64"/>
    <mergeCell ref="K64:L64"/>
    <mergeCell ref="N64:O64"/>
    <mergeCell ref="Q64:R64"/>
    <mergeCell ref="AI63:AJ63"/>
    <mergeCell ref="W63:X63"/>
    <mergeCell ref="H63:I63"/>
    <mergeCell ref="K63:L63"/>
    <mergeCell ref="N63:O63"/>
    <mergeCell ref="Z63:AA63"/>
    <mergeCell ref="Q63:R63"/>
    <mergeCell ref="B83:C83"/>
    <mergeCell ref="E83:F83"/>
    <mergeCell ref="H83:I83"/>
    <mergeCell ref="K83:L83"/>
    <mergeCell ref="N83:O83"/>
    <mergeCell ref="Q83:R83"/>
    <mergeCell ref="B81:C81"/>
    <mergeCell ref="E81:F81"/>
    <mergeCell ref="H81:I81"/>
    <mergeCell ref="K81:L81"/>
    <mergeCell ref="N81:O81"/>
    <mergeCell ref="Q81:R81"/>
    <mergeCell ref="Q82:R82"/>
    <mergeCell ref="H82:I82"/>
    <mergeCell ref="K82:L82"/>
    <mergeCell ref="N82:O82"/>
    <mergeCell ref="E82:F82"/>
    <mergeCell ref="B82:C82"/>
    <mergeCell ref="B85:C85"/>
    <mergeCell ref="E85:F85"/>
    <mergeCell ref="H85:I85"/>
    <mergeCell ref="K85:L85"/>
    <mergeCell ref="N85:O85"/>
    <mergeCell ref="Q85:R85"/>
    <mergeCell ref="B84:C84"/>
    <mergeCell ref="E84:F84"/>
    <mergeCell ref="H84:I84"/>
    <mergeCell ref="K84:L84"/>
    <mergeCell ref="N84:O84"/>
    <mergeCell ref="Q84:R84"/>
    <mergeCell ref="B101:X101"/>
    <mergeCell ref="B102:C102"/>
    <mergeCell ref="E102:F102"/>
    <mergeCell ref="H102:I102"/>
    <mergeCell ref="K102:L102"/>
    <mergeCell ref="N102:O102"/>
    <mergeCell ref="Q102:R102"/>
    <mergeCell ref="T102:U102"/>
    <mergeCell ref="W102:X102"/>
    <mergeCell ref="H104:I104"/>
    <mergeCell ref="K104:L104"/>
    <mergeCell ref="N104:O104"/>
    <mergeCell ref="Q104:R104"/>
    <mergeCell ref="T104:U104"/>
    <mergeCell ref="W104:X104"/>
    <mergeCell ref="H103:I103"/>
    <mergeCell ref="K103:L103"/>
    <mergeCell ref="N103:O103"/>
    <mergeCell ref="Q103:R103"/>
    <mergeCell ref="T103:U103"/>
    <mergeCell ref="W103:X103"/>
    <mergeCell ref="T105:U105"/>
    <mergeCell ref="W105:X105"/>
    <mergeCell ref="B106:C106"/>
    <mergeCell ref="E106:F106"/>
    <mergeCell ref="H106:I106"/>
    <mergeCell ref="K106:L106"/>
    <mergeCell ref="N106:O106"/>
    <mergeCell ref="Q106:R106"/>
    <mergeCell ref="T106:U106"/>
    <mergeCell ref="W106:X106"/>
    <mergeCell ref="B105:C105"/>
    <mergeCell ref="E105:F105"/>
    <mergeCell ref="H105:I105"/>
    <mergeCell ref="K105:L105"/>
    <mergeCell ref="N105:O105"/>
    <mergeCell ref="Q105:R105"/>
    <mergeCell ref="B122:AA122"/>
    <mergeCell ref="B123:C123"/>
    <mergeCell ref="E123:F123"/>
    <mergeCell ref="H123:I123"/>
    <mergeCell ref="K123:L123"/>
    <mergeCell ref="N123:O123"/>
    <mergeCell ref="Q123:R123"/>
    <mergeCell ref="T123:U123"/>
    <mergeCell ref="W123:X123"/>
    <mergeCell ref="Z123:AA123"/>
    <mergeCell ref="T126:U126"/>
    <mergeCell ref="W126:X126"/>
    <mergeCell ref="Z124:AA124"/>
    <mergeCell ref="B125:C125"/>
    <mergeCell ref="E125:F125"/>
    <mergeCell ref="H125:I125"/>
    <mergeCell ref="K125:L125"/>
    <mergeCell ref="N125:O125"/>
    <mergeCell ref="Q125:R125"/>
    <mergeCell ref="T125:U125"/>
    <mergeCell ref="W125:X125"/>
    <mergeCell ref="Z125:AA125"/>
    <mergeCell ref="H124:I124"/>
    <mergeCell ref="K124:L124"/>
    <mergeCell ref="N124:O124"/>
    <mergeCell ref="Q124:R124"/>
    <mergeCell ref="T124:U124"/>
    <mergeCell ref="W124:X124"/>
    <mergeCell ref="AC144:AD144"/>
    <mergeCell ref="AF144:AG144"/>
    <mergeCell ref="W144:X144"/>
    <mergeCell ref="K144:L144"/>
    <mergeCell ref="N144:O144"/>
    <mergeCell ref="Q144:R144"/>
    <mergeCell ref="T144:U144"/>
    <mergeCell ref="K145:L145"/>
    <mergeCell ref="N145:O145"/>
    <mergeCell ref="Q145:R145"/>
    <mergeCell ref="W145:X145"/>
    <mergeCell ref="Z145:AA145"/>
    <mergeCell ref="Z144:AA144"/>
    <mergeCell ref="A1:D1"/>
    <mergeCell ref="AF146:AG146"/>
    <mergeCell ref="W146:X146"/>
    <mergeCell ref="Z146:AA146"/>
    <mergeCell ref="T146:U146"/>
    <mergeCell ref="B103:C103"/>
    <mergeCell ref="E103:F103"/>
    <mergeCell ref="B124:C124"/>
    <mergeCell ref="E124:F124"/>
    <mergeCell ref="AC19:AD19"/>
    <mergeCell ref="B40:C40"/>
    <mergeCell ref="E40:F40"/>
    <mergeCell ref="B19:C19"/>
    <mergeCell ref="Z126:AA126"/>
    <mergeCell ref="W127:X127"/>
    <mergeCell ref="Z127:AA127"/>
    <mergeCell ref="T127:U127"/>
    <mergeCell ref="AC146:AD146"/>
    <mergeCell ref="AF145:AG145"/>
    <mergeCell ref="B143:AG143"/>
    <mergeCell ref="B144:C144"/>
    <mergeCell ref="E144:F144"/>
    <mergeCell ref="H144:I144"/>
    <mergeCell ref="T145:U145"/>
    <mergeCell ref="AF148:AG148"/>
    <mergeCell ref="T147:U147"/>
    <mergeCell ref="W147:X147"/>
    <mergeCell ref="Z147:AA147"/>
    <mergeCell ref="AC147:AD147"/>
    <mergeCell ref="AF147:AG147"/>
    <mergeCell ref="W148:X148"/>
    <mergeCell ref="Z148:AA148"/>
    <mergeCell ref="T148:U148"/>
    <mergeCell ref="B148:C148"/>
    <mergeCell ref="E148:F148"/>
    <mergeCell ref="H148:I148"/>
    <mergeCell ref="K148:L148"/>
    <mergeCell ref="N148:O148"/>
    <mergeCell ref="Q148:R148"/>
    <mergeCell ref="B146:C146"/>
    <mergeCell ref="E146:F146"/>
    <mergeCell ref="AC145:AD145"/>
    <mergeCell ref="B145:C145"/>
    <mergeCell ref="E145:F145"/>
    <mergeCell ref="AC148:AD148"/>
    <mergeCell ref="Q146:R146"/>
    <mergeCell ref="B147:C147"/>
    <mergeCell ref="E147:F147"/>
    <mergeCell ref="H147:I147"/>
    <mergeCell ref="K147:L147"/>
    <mergeCell ref="N147:O147"/>
    <mergeCell ref="Q147:R147"/>
    <mergeCell ref="H145:I145"/>
    <mergeCell ref="H146:I146"/>
    <mergeCell ref="K146:L146"/>
    <mergeCell ref="N146:O146"/>
    <mergeCell ref="AR40:AS40"/>
    <mergeCell ref="AU40:AV40"/>
    <mergeCell ref="AX40:AY40"/>
    <mergeCell ref="B61:C61"/>
    <mergeCell ref="E61:F61"/>
    <mergeCell ref="Z61:AA61"/>
    <mergeCell ref="AF61:AG61"/>
    <mergeCell ref="B17:AD17"/>
    <mergeCell ref="B38:AY38"/>
    <mergeCell ref="B59:AM59"/>
    <mergeCell ref="AI61:AJ61"/>
    <mergeCell ref="Q61:R61"/>
    <mergeCell ref="T61:U61"/>
    <mergeCell ref="AR43:AS43"/>
    <mergeCell ref="AU43:AV43"/>
    <mergeCell ref="AL61:AM61"/>
    <mergeCell ref="N60:O60"/>
    <mergeCell ref="E60:F60"/>
    <mergeCell ref="H60:I60"/>
    <mergeCell ref="K60:L60"/>
    <mergeCell ref="H61:I61"/>
    <mergeCell ref="K61:L61"/>
    <mergeCell ref="N61:O61"/>
    <mergeCell ref="H40:I40"/>
    <mergeCell ref="B127:C127"/>
    <mergeCell ref="E127:F127"/>
    <mergeCell ref="H127:I127"/>
    <mergeCell ref="K127:L127"/>
    <mergeCell ref="N127:O127"/>
    <mergeCell ref="Q127:R127"/>
    <mergeCell ref="B126:C126"/>
    <mergeCell ref="E126:F126"/>
    <mergeCell ref="H126:I126"/>
    <mergeCell ref="K126:L126"/>
    <mergeCell ref="N126:O126"/>
    <mergeCell ref="Q126:R126"/>
  </mergeCells>
  <pageMargins left="0.70866141732283472" right="0.70866141732283472" top="0.74803149606299213" bottom="0.74803149606299213" header="0.31496062992125984" footer="0.31496062992125984"/>
  <pageSetup paperSize="9" scale="5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6"/>
  <dimension ref="A1:CC176"/>
  <sheetViews>
    <sheetView topLeftCell="P143" zoomScale="110" zoomScaleNormal="110" workbookViewId="0">
      <selection activeCell="AA173" sqref="AA173"/>
    </sheetView>
  </sheetViews>
  <sheetFormatPr defaultColWidth="8.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49.421296296296298</v>
      </c>
    </row>
    <row r="4" spans="1:4" ht="24.75" customHeight="1">
      <c r="A4" s="347">
        <v>2008</v>
      </c>
      <c r="B4" s="229"/>
      <c r="C4" s="229"/>
      <c r="D4" s="229">
        <f t="shared" si="0"/>
        <v>49.421296296296298</v>
      </c>
    </row>
    <row r="5" spans="1:4" ht="24.75" customHeight="1">
      <c r="A5" s="347">
        <v>2009</v>
      </c>
      <c r="B5" s="229"/>
      <c r="C5" s="229"/>
      <c r="D5" s="229">
        <f t="shared" si="0"/>
        <v>49.421296296296298</v>
      </c>
    </row>
    <row r="6" spans="1:4" ht="24.75" customHeight="1">
      <c r="A6" s="347">
        <v>2010</v>
      </c>
      <c r="B6" s="229"/>
      <c r="C6" s="229">
        <f t="shared" ref="C6:C9" si="1">AVERAGE(B27,B48,B69,B90,B111,B132,B153)</f>
        <v>43.154761904761905</v>
      </c>
      <c r="D6" s="229">
        <f t="shared" si="0"/>
        <v>50.347222222222221</v>
      </c>
    </row>
    <row r="7" spans="1:4" ht="24.75" customHeight="1">
      <c r="A7" s="347">
        <v>2011</v>
      </c>
      <c r="B7" s="229"/>
      <c r="C7" s="229">
        <f t="shared" si="1"/>
        <v>43.154761904761905</v>
      </c>
      <c r="D7" s="229">
        <f t="shared" si="0"/>
        <v>50.347222222222221</v>
      </c>
    </row>
    <row r="8" spans="1:4" ht="24.75" customHeight="1">
      <c r="A8" s="347">
        <v>2012</v>
      </c>
      <c r="B8" s="229"/>
      <c r="C8" s="229">
        <f t="shared" si="1"/>
        <v>41.726190476190474</v>
      </c>
      <c r="D8" s="229">
        <f t="shared" si="0"/>
        <v>48.68055555555555</v>
      </c>
    </row>
    <row r="9" spans="1:4" ht="24.75" customHeight="1">
      <c r="A9" s="347">
        <v>2013</v>
      </c>
      <c r="B9" s="229"/>
      <c r="C9" s="229">
        <f t="shared" si="1"/>
        <v>41.726190476190474</v>
      </c>
      <c r="D9" s="229">
        <f t="shared" si="0"/>
        <v>48.68055555555555</v>
      </c>
    </row>
    <row r="10" spans="1:4" ht="24.75" customHeight="1">
      <c r="A10" s="38">
        <v>2014</v>
      </c>
      <c r="B10" s="229">
        <f>AVERAGE(B31,B52,B73,B94,B115,B136,B157,B171)</f>
        <v>42.263888888888886</v>
      </c>
      <c r="C10" s="229">
        <f t="shared" ref="C10:C15" si="2">AVERAGE(B31,B52,B73,B94,B115,B136,B157)</f>
        <v>43.837301587301582</v>
      </c>
      <c r="D10" s="229">
        <f t="shared" ref="D10:D15" si="3">AVERAGE(B31,B52,B94,B115,B136,B157)</f>
        <v>51.143518518518512</v>
      </c>
    </row>
    <row r="11" spans="1:4" ht="24.75" customHeight="1">
      <c r="A11" s="38">
        <v>2015</v>
      </c>
      <c r="B11" s="229"/>
      <c r="C11" s="229">
        <f t="shared" si="2"/>
        <v>43.837301587301582</v>
      </c>
      <c r="D11" s="229">
        <f t="shared" si="3"/>
        <v>51.143518518518512</v>
      </c>
    </row>
    <row r="12" spans="1:4" ht="24.75" customHeight="1">
      <c r="A12" s="38">
        <v>2016</v>
      </c>
      <c r="B12" s="229"/>
      <c r="C12" s="229">
        <f t="shared" si="2"/>
        <v>44.630952380952387</v>
      </c>
      <c r="D12" s="229">
        <f t="shared" si="3"/>
        <v>52.06944444444445</v>
      </c>
    </row>
    <row r="13" spans="1:4" ht="24.75" customHeight="1">
      <c r="A13" s="38">
        <v>2017</v>
      </c>
      <c r="B13" s="229"/>
      <c r="C13" s="229">
        <f t="shared" si="2"/>
        <v>44.630952380952387</v>
      </c>
      <c r="D13" s="229">
        <f t="shared" si="3"/>
        <v>52.06944444444445</v>
      </c>
    </row>
    <row r="14" spans="1:4" ht="24.75" customHeight="1">
      <c r="A14" s="38">
        <v>2018</v>
      </c>
      <c r="B14" s="229"/>
      <c r="C14" s="229">
        <f t="shared" si="2"/>
        <v>44.630952380952387</v>
      </c>
      <c r="D14" s="229">
        <f t="shared" si="3"/>
        <v>52.06944444444445</v>
      </c>
    </row>
    <row r="15" spans="1:4" ht="24.75" customHeight="1">
      <c r="A15" s="38">
        <v>2019</v>
      </c>
      <c r="B15" s="229">
        <f>AVERAGE(B36,B57,B78,B99,B120,B141,B162,B176)</f>
        <v>42.697916666666671</v>
      </c>
      <c r="C15" s="229">
        <f t="shared" si="2"/>
        <v>44.630952380952387</v>
      </c>
      <c r="D15" s="229">
        <f t="shared" si="3"/>
        <v>52.06944444444445</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16.666666666666668</v>
      </c>
      <c r="C24" s="363"/>
      <c r="D24" s="350">
        <v>2007</v>
      </c>
      <c r="E24" s="419">
        <v>0</v>
      </c>
      <c r="F24" s="363"/>
      <c r="G24" s="350">
        <v>2007</v>
      </c>
      <c r="H24" s="419">
        <v>50</v>
      </c>
      <c r="I24" s="363"/>
      <c r="J24" s="350">
        <v>2007</v>
      </c>
      <c r="K24" s="419">
        <v>100</v>
      </c>
      <c r="L24" s="363"/>
      <c r="M24" s="350">
        <v>2007</v>
      </c>
      <c r="N24" s="363">
        <v>0</v>
      </c>
      <c r="O24" s="363"/>
      <c r="P24" s="350">
        <v>2007</v>
      </c>
      <c r="Q24" s="420">
        <v>0</v>
      </c>
      <c r="R24" s="363"/>
      <c r="S24" s="350">
        <v>2007</v>
      </c>
      <c r="T24" s="420">
        <v>0</v>
      </c>
      <c r="U24" s="363"/>
      <c r="V24" s="350">
        <v>2007</v>
      </c>
      <c r="W24" s="420">
        <v>0</v>
      </c>
      <c r="X24" s="363"/>
      <c r="Y24" s="350">
        <v>2007</v>
      </c>
      <c r="Z24" s="420">
        <v>0</v>
      </c>
      <c r="AA24" s="363"/>
      <c r="AB24" s="350">
        <v>2007</v>
      </c>
      <c r="AC24" s="420">
        <v>0</v>
      </c>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16.666666666666668</v>
      </c>
      <c r="C25" s="363"/>
      <c r="D25" s="350">
        <v>2008</v>
      </c>
      <c r="E25" s="419">
        <v>0</v>
      </c>
      <c r="F25" s="363"/>
      <c r="G25" s="350">
        <v>2008</v>
      </c>
      <c r="H25" s="419">
        <v>50</v>
      </c>
      <c r="I25" s="363"/>
      <c r="J25" s="350">
        <v>2008</v>
      </c>
      <c r="K25" s="419">
        <v>100</v>
      </c>
      <c r="L25" s="363"/>
      <c r="M25" s="350">
        <v>2008</v>
      </c>
      <c r="N25" s="420">
        <v>0</v>
      </c>
      <c r="O25" s="363"/>
      <c r="P25" s="350">
        <v>2008</v>
      </c>
      <c r="Q25" s="420">
        <v>0</v>
      </c>
      <c r="R25" s="363"/>
      <c r="S25" s="350">
        <v>2008</v>
      </c>
      <c r="T25" s="420">
        <v>0</v>
      </c>
      <c r="U25" s="363"/>
      <c r="V25" s="350">
        <v>2008</v>
      </c>
      <c r="W25" s="420">
        <v>0</v>
      </c>
      <c r="X25" s="363"/>
      <c r="Y25" s="350">
        <v>2008</v>
      </c>
      <c r="Z25" s="420">
        <v>0</v>
      </c>
      <c r="AA25" s="363"/>
      <c r="AB25" s="350">
        <v>2008</v>
      </c>
      <c r="AC25" s="420">
        <v>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16.666666666666668</v>
      </c>
      <c r="C26" s="363"/>
      <c r="D26" s="350">
        <v>2009</v>
      </c>
      <c r="E26" s="419">
        <v>0</v>
      </c>
      <c r="F26" s="363"/>
      <c r="G26" s="350">
        <v>2009</v>
      </c>
      <c r="H26" s="419">
        <v>50</v>
      </c>
      <c r="I26" s="363"/>
      <c r="J26" s="350">
        <v>2009</v>
      </c>
      <c r="K26" s="419">
        <v>100</v>
      </c>
      <c r="L26" s="363"/>
      <c r="M26" s="350">
        <v>2009</v>
      </c>
      <c r="N26" s="420">
        <v>0</v>
      </c>
      <c r="O26" s="363"/>
      <c r="P26" s="350">
        <v>2009</v>
      </c>
      <c r="Q26" s="420">
        <v>0</v>
      </c>
      <c r="R26" s="363"/>
      <c r="S26" s="350">
        <v>2009</v>
      </c>
      <c r="T26" s="420">
        <v>0</v>
      </c>
      <c r="U26" s="363"/>
      <c r="V26" s="350">
        <v>2009</v>
      </c>
      <c r="W26" s="420">
        <v>0</v>
      </c>
      <c r="X26" s="363"/>
      <c r="Y26" s="350">
        <v>2009</v>
      </c>
      <c r="Z26" s="420">
        <v>0</v>
      </c>
      <c r="AA26" s="363"/>
      <c r="AB26" s="350">
        <v>2009</v>
      </c>
      <c r="AC26" s="420">
        <v>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16.666666666666668</v>
      </c>
      <c r="C27" s="363"/>
      <c r="D27" s="350">
        <v>2010</v>
      </c>
      <c r="E27" s="419">
        <v>0</v>
      </c>
      <c r="F27" s="363"/>
      <c r="G27" s="350">
        <v>2010</v>
      </c>
      <c r="H27" s="419">
        <v>50</v>
      </c>
      <c r="I27" s="363"/>
      <c r="J27" s="350">
        <v>2010</v>
      </c>
      <c r="K27" s="419">
        <v>100</v>
      </c>
      <c r="L27" s="363"/>
      <c r="M27" s="350">
        <v>2010</v>
      </c>
      <c r="N27" s="420">
        <v>0</v>
      </c>
      <c r="O27" s="363"/>
      <c r="P27" s="350">
        <v>2010</v>
      </c>
      <c r="Q27" s="420">
        <v>0</v>
      </c>
      <c r="R27" s="363"/>
      <c r="S27" s="350">
        <v>2010</v>
      </c>
      <c r="T27" s="420">
        <v>0</v>
      </c>
      <c r="U27" s="363"/>
      <c r="V27" s="350">
        <v>2010</v>
      </c>
      <c r="W27" s="420">
        <v>0</v>
      </c>
      <c r="X27" s="363"/>
      <c r="Y27" s="350">
        <v>2010</v>
      </c>
      <c r="Z27" s="420">
        <v>0</v>
      </c>
      <c r="AA27" s="363"/>
      <c r="AB27" s="350">
        <v>2010</v>
      </c>
      <c r="AC27" s="420">
        <v>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16.666666666666668</v>
      </c>
      <c r="C28" s="363"/>
      <c r="D28" s="350">
        <v>2011</v>
      </c>
      <c r="E28" s="419">
        <v>0</v>
      </c>
      <c r="F28" s="363"/>
      <c r="G28" s="350">
        <v>2011</v>
      </c>
      <c r="H28" s="419">
        <v>50</v>
      </c>
      <c r="I28" s="363"/>
      <c r="J28" s="350">
        <v>2011</v>
      </c>
      <c r="K28" s="419">
        <v>100</v>
      </c>
      <c r="L28" s="363"/>
      <c r="M28" s="350">
        <v>2011</v>
      </c>
      <c r="N28" s="420">
        <v>0</v>
      </c>
      <c r="O28" s="363"/>
      <c r="P28" s="350">
        <v>2011</v>
      </c>
      <c r="Q28" s="420">
        <v>0</v>
      </c>
      <c r="R28" s="363"/>
      <c r="S28" s="350">
        <v>2011</v>
      </c>
      <c r="T28" s="420">
        <v>0</v>
      </c>
      <c r="U28" s="363"/>
      <c r="V28" s="350">
        <v>2011</v>
      </c>
      <c r="W28" s="420">
        <v>0</v>
      </c>
      <c r="X28" s="363"/>
      <c r="Y28" s="350">
        <v>2011</v>
      </c>
      <c r="Z28" s="420">
        <v>0</v>
      </c>
      <c r="AA28" s="363"/>
      <c r="AB28" s="350">
        <v>2011</v>
      </c>
      <c r="AC28" s="420">
        <v>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16.666666666666668</v>
      </c>
      <c r="C29" s="363"/>
      <c r="D29" s="350">
        <v>2012</v>
      </c>
      <c r="E29" s="419">
        <v>0</v>
      </c>
      <c r="F29" s="363"/>
      <c r="G29" s="350">
        <v>2012</v>
      </c>
      <c r="H29" s="419">
        <v>50</v>
      </c>
      <c r="I29" s="363"/>
      <c r="J29" s="350">
        <v>2012</v>
      </c>
      <c r="K29" s="419">
        <v>100</v>
      </c>
      <c r="L29" s="363"/>
      <c r="M29" s="350">
        <v>2012</v>
      </c>
      <c r="N29" s="420">
        <v>0</v>
      </c>
      <c r="O29" s="363"/>
      <c r="P29" s="350">
        <v>2012</v>
      </c>
      <c r="Q29" s="420">
        <v>0</v>
      </c>
      <c r="R29" s="363"/>
      <c r="S29" s="350">
        <v>2012</v>
      </c>
      <c r="T29" s="420">
        <v>0</v>
      </c>
      <c r="U29" s="363"/>
      <c r="V29" s="350">
        <v>2012</v>
      </c>
      <c r="W29" s="420">
        <v>0</v>
      </c>
      <c r="X29" s="363"/>
      <c r="Y29" s="350">
        <v>2012</v>
      </c>
      <c r="Z29" s="420">
        <v>0</v>
      </c>
      <c r="AA29" s="363"/>
      <c r="AB29" s="350">
        <v>2012</v>
      </c>
      <c r="AC29" s="420">
        <v>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16.666666666666668</v>
      </c>
      <c r="C30" s="363"/>
      <c r="D30" s="350">
        <v>2013</v>
      </c>
      <c r="E30" s="419">
        <v>0</v>
      </c>
      <c r="F30" s="363"/>
      <c r="G30" s="350">
        <v>2013</v>
      </c>
      <c r="H30" s="419">
        <v>50</v>
      </c>
      <c r="I30" s="363"/>
      <c r="J30" s="350">
        <v>2013</v>
      </c>
      <c r="K30" s="419">
        <v>100</v>
      </c>
      <c r="L30" s="363"/>
      <c r="M30" s="350">
        <v>2013</v>
      </c>
      <c r="N30" s="420">
        <v>0</v>
      </c>
      <c r="O30" s="363"/>
      <c r="P30" s="350">
        <v>2013</v>
      </c>
      <c r="Q30" s="420">
        <v>0</v>
      </c>
      <c r="R30" s="363" t="s">
        <v>4944</v>
      </c>
      <c r="S30" s="350">
        <v>2013</v>
      </c>
      <c r="T30" s="420">
        <v>0</v>
      </c>
      <c r="U30" s="363"/>
      <c r="V30" s="350">
        <v>2013</v>
      </c>
      <c r="W30" s="420">
        <v>0</v>
      </c>
      <c r="X30" s="363"/>
      <c r="Y30" s="350">
        <v>2013</v>
      </c>
      <c r="Z30" s="420">
        <v>0</v>
      </c>
      <c r="AA30" s="363"/>
      <c r="AB30" s="350">
        <v>2013</v>
      </c>
      <c r="AC30" s="420">
        <v>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31.444444444444443</v>
      </c>
      <c r="C31" s="39"/>
      <c r="D31" s="43">
        <v>2014</v>
      </c>
      <c r="E31" s="19">
        <v>0</v>
      </c>
      <c r="F31" s="10" t="s">
        <v>3151</v>
      </c>
      <c r="G31" s="43">
        <v>2014</v>
      </c>
      <c r="H31" s="19">
        <v>50</v>
      </c>
      <c r="I31" s="10" t="s">
        <v>3152</v>
      </c>
      <c r="J31" s="43">
        <v>2014</v>
      </c>
      <c r="K31" s="19">
        <v>100</v>
      </c>
      <c r="L31" s="10"/>
      <c r="M31" s="43">
        <v>2014</v>
      </c>
      <c r="N31" s="19">
        <v>50</v>
      </c>
      <c r="O31" s="10" t="s">
        <v>3153</v>
      </c>
      <c r="P31" s="43">
        <v>2014</v>
      </c>
      <c r="Q31" s="49">
        <v>33</v>
      </c>
      <c r="R31" s="71" t="s">
        <v>4656</v>
      </c>
      <c r="S31" s="43">
        <v>2014</v>
      </c>
      <c r="T31" s="34">
        <v>0</v>
      </c>
      <c r="U31" s="10" t="s">
        <v>3154</v>
      </c>
      <c r="V31" s="43">
        <v>2014</v>
      </c>
      <c r="W31" s="19">
        <v>0</v>
      </c>
      <c r="X31" s="10"/>
      <c r="Y31" s="350">
        <v>2014</v>
      </c>
      <c r="Z31" s="19">
        <v>0</v>
      </c>
      <c r="AA31" s="10"/>
      <c r="AB31" s="350">
        <v>2014</v>
      </c>
      <c r="AC31" s="19">
        <v>50</v>
      </c>
      <c r="AD31" s="11" t="s">
        <v>3155</v>
      </c>
    </row>
    <row r="32" spans="1:81" ht="24.75" customHeight="1">
      <c r="A32" s="43">
        <v>2015</v>
      </c>
      <c r="B32" s="230">
        <f t="shared" si="5"/>
        <v>31.444444444444443</v>
      </c>
      <c r="C32" s="39"/>
      <c r="D32" s="43">
        <v>2015</v>
      </c>
      <c r="E32" s="19">
        <v>0</v>
      </c>
      <c r="F32" s="10"/>
      <c r="G32" s="43">
        <v>2015</v>
      </c>
      <c r="H32" s="19">
        <v>50</v>
      </c>
      <c r="I32" s="10"/>
      <c r="J32" s="43">
        <v>2015</v>
      </c>
      <c r="K32" s="19">
        <v>100</v>
      </c>
      <c r="L32" s="10"/>
      <c r="M32" s="43">
        <v>2015</v>
      </c>
      <c r="N32" s="19">
        <v>50</v>
      </c>
      <c r="O32" s="10"/>
      <c r="P32" s="43">
        <v>2015</v>
      </c>
      <c r="Q32" s="49">
        <v>33</v>
      </c>
      <c r="R32" s="10"/>
      <c r="S32" s="43">
        <v>2015</v>
      </c>
      <c r="T32" s="34">
        <v>0</v>
      </c>
      <c r="U32" s="10"/>
      <c r="V32" s="43">
        <v>2015</v>
      </c>
      <c r="W32" s="19">
        <v>0</v>
      </c>
      <c r="X32" s="10"/>
      <c r="Y32" s="350">
        <v>2015</v>
      </c>
      <c r="Z32" s="19">
        <v>0</v>
      </c>
      <c r="AA32" s="10"/>
      <c r="AB32" s="350">
        <v>2015</v>
      </c>
      <c r="AC32" s="19">
        <v>50</v>
      </c>
      <c r="AD32" s="11"/>
    </row>
    <row r="33" spans="1:81" ht="24.75" customHeight="1">
      <c r="A33" s="43">
        <v>2016</v>
      </c>
      <c r="B33" s="230">
        <f t="shared" si="5"/>
        <v>37</v>
      </c>
      <c r="C33" s="39"/>
      <c r="D33" s="43">
        <v>2016</v>
      </c>
      <c r="E33" s="19">
        <v>50</v>
      </c>
      <c r="F33" s="10" t="s">
        <v>845</v>
      </c>
      <c r="G33" s="43">
        <v>2016</v>
      </c>
      <c r="H33" s="19">
        <v>50</v>
      </c>
      <c r="I33" s="10"/>
      <c r="J33" s="43">
        <v>2016</v>
      </c>
      <c r="K33" s="19">
        <v>100</v>
      </c>
      <c r="L33" s="10"/>
      <c r="M33" s="43">
        <v>2016</v>
      </c>
      <c r="N33" s="19">
        <v>50</v>
      </c>
      <c r="O33" s="10"/>
      <c r="P33" s="43">
        <v>2016</v>
      </c>
      <c r="Q33" s="49">
        <v>33</v>
      </c>
      <c r="R33" s="10"/>
      <c r="S33" s="43">
        <v>2016</v>
      </c>
      <c r="T33" s="34">
        <v>0</v>
      </c>
      <c r="U33" s="10"/>
      <c r="V33" s="43">
        <v>2016</v>
      </c>
      <c r="W33" s="19">
        <v>0</v>
      </c>
      <c r="X33" s="10"/>
      <c r="Y33" s="350">
        <v>2016</v>
      </c>
      <c r="Z33" s="19">
        <v>0</v>
      </c>
      <c r="AA33" s="10"/>
      <c r="AB33" s="350">
        <v>2016</v>
      </c>
      <c r="AC33" s="19">
        <v>50</v>
      </c>
      <c r="AD33" s="11"/>
    </row>
    <row r="34" spans="1:81" ht="24.75" customHeight="1">
      <c r="A34" s="43">
        <v>2017</v>
      </c>
      <c r="B34" s="230">
        <f t="shared" si="5"/>
        <v>37</v>
      </c>
      <c r="C34" s="39"/>
      <c r="D34" s="43">
        <v>2017</v>
      </c>
      <c r="E34" s="19">
        <v>50</v>
      </c>
      <c r="F34" s="10"/>
      <c r="G34" s="43">
        <v>2017</v>
      </c>
      <c r="H34" s="19">
        <v>50</v>
      </c>
      <c r="I34" s="10"/>
      <c r="J34" s="43">
        <v>2017</v>
      </c>
      <c r="K34" s="19">
        <v>100</v>
      </c>
      <c r="L34" s="10"/>
      <c r="M34" s="43">
        <v>2017</v>
      </c>
      <c r="N34" s="19">
        <v>50</v>
      </c>
      <c r="O34" s="10"/>
      <c r="P34" s="43">
        <v>2017</v>
      </c>
      <c r="Q34" s="49">
        <v>33</v>
      </c>
      <c r="R34" s="10"/>
      <c r="S34" s="43">
        <v>2017</v>
      </c>
      <c r="T34" s="34">
        <v>0</v>
      </c>
      <c r="U34" s="10"/>
      <c r="V34" s="43">
        <v>2017</v>
      </c>
      <c r="W34" s="19">
        <v>0</v>
      </c>
      <c r="X34" s="10"/>
      <c r="Y34" s="350">
        <v>2017</v>
      </c>
      <c r="Z34" s="19">
        <v>0</v>
      </c>
      <c r="AA34" s="10"/>
      <c r="AB34" s="350">
        <v>2017</v>
      </c>
      <c r="AC34" s="19">
        <v>50</v>
      </c>
      <c r="AD34" s="11"/>
    </row>
    <row r="35" spans="1:81" ht="24.75" customHeight="1">
      <c r="A35" s="43">
        <v>2018</v>
      </c>
      <c r="B35" s="230">
        <f t="shared" si="5"/>
        <v>37</v>
      </c>
      <c r="C35" s="39"/>
      <c r="D35" s="43">
        <v>2018</v>
      </c>
      <c r="E35" s="19">
        <v>50</v>
      </c>
      <c r="F35" s="10" t="s">
        <v>844</v>
      </c>
      <c r="G35" s="43">
        <v>2018</v>
      </c>
      <c r="H35" s="19">
        <v>50</v>
      </c>
      <c r="I35" s="10"/>
      <c r="J35" s="43">
        <v>2018</v>
      </c>
      <c r="K35" s="19">
        <v>100</v>
      </c>
      <c r="L35" s="10"/>
      <c r="M35" s="43">
        <v>2018</v>
      </c>
      <c r="N35" s="19">
        <v>50</v>
      </c>
      <c r="O35" s="10"/>
      <c r="P35" s="43">
        <v>2018</v>
      </c>
      <c r="Q35" s="49">
        <v>33</v>
      </c>
      <c r="R35" s="10"/>
      <c r="S35" s="43">
        <v>2018</v>
      </c>
      <c r="T35" s="34">
        <v>0</v>
      </c>
      <c r="U35" s="10"/>
      <c r="V35" s="43">
        <v>2018</v>
      </c>
      <c r="W35" s="19">
        <v>0</v>
      </c>
      <c r="X35" s="10"/>
      <c r="Y35" s="350">
        <v>2018</v>
      </c>
      <c r="Z35" s="19">
        <v>0</v>
      </c>
      <c r="AA35" s="10"/>
      <c r="AB35" s="350">
        <v>2018</v>
      </c>
      <c r="AC35" s="19">
        <v>50</v>
      </c>
      <c r="AD35" s="11"/>
    </row>
    <row r="36" spans="1:81" ht="24.75" customHeight="1">
      <c r="A36" s="43">
        <v>2019</v>
      </c>
      <c r="B36" s="230">
        <f t="shared" si="5"/>
        <v>37</v>
      </c>
      <c r="C36" s="39"/>
      <c r="D36" s="43">
        <v>2019</v>
      </c>
      <c r="E36" s="19">
        <v>50</v>
      </c>
      <c r="F36" s="10"/>
      <c r="G36" s="43">
        <v>2019</v>
      </c>
      <c r="H36" s="19">
        <v>50</v>
      </c>
      <c r="I36" s="10"/>
      <c r="J36" s="43">
        <v>2019</v>
      </c>
      <c r="K36" s="19">
        <v>100</v>
      </c>
      <c r="L36" s="10"/>
      <c r="M36" s="43">
        <v>2019</v>
      </c>
      <c r="N36" s="19">
        <v>50</v>
      </c>
      <c r="O36" s="10"/>
      <c r="P36" s="43">
        <v>2019</v>
      </c>
      <c r="Q36" s="49">
        <v>33</v>
      </c>
      <c r="R36" s="10"/>
      <c r="S36" s="43">
        <v>2019</v>
      </c>
      <c r="T36" s="34">
        <v>0</v>
      </c>
      <c r="U36" s="10"/>
      <c r="V36" s="43">
        <v>2019</v>
      </c>
      <c r="W36" s="19">
        <v>0</v>
      </c>
      <c r="X36" s="10"/>
      <c r="Y36" s="350">
        <v>2019</v>
      </c>
      <c r="Z36" s="19">
        <v>0</v>
      </c>
      <c r="AA36" s="10"/>
      <c r="AB36" s="350">
        <v>2019</v>
      </c>
      <c r="AC36" s="19">
        <v>50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1613</v>
      </c>
      <c r="X42" s="580"/>
      <c r="Y42" s="350" t="s">
        <v>81</v>
      </c>
      <c r="Z42" s="580" t="s">
        <v>239</v>
      </c>
      <c r="AA42" s="580"/>
      <c r="AB42" s="350" t="s">
        <v>81</v>
      </c>
      <c r="AC42" s="580" t="s">
        <v>2496</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4457</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52.777777777777779</v>
      </c>
      <c r="C45" s="363"/>
      <c r="D45" s="350">
        <v>2007</v>
      </c>
      <c r="E45" s="419">
        <v>100</v>
      </c>
      <c r="F45" s="363"/>
      <c r="G45" s="350">
        <v>2007</v>
      </c>
      <c r="H45" s="34">
        <v>75</v>
      </c>
      <c r="I45" s="363"/>
      <c r="J45" s="350">
        <v>2007</v>
      </c>
      <c r="K45" s="419">
        <v>100</v>
      </c>
      <c r="L45" s="363"/>
      <c r="M45" s="350">
        <v>2007</v>
      </c>
      <c r="N45" s="419">
        <v>100</v>
      </c>
      <c r="O45" s="363"/>
      <c r="P45" s="350">
        <v>2007</v>
      </c>
      <c r="Q45" s="419">
        <v>100</v>
      </c>
      <c r="R45" s="363"/>
      <c r="S45" s="350">
        <v>2007</v>
      </c>
      <c r="T45" s="419">
        <v>100</v>
      </c>
      <c r="U45" s="363"/>
      <c r="V45" s="350">
        <v>2007</v>
      </c>
      <c r="W45" s="419">
        <v>100</v>
      </c>
      <c r="X45" s="363"/>
      <c r="Y45" s="350">
        <v>2007</v>
      </c>
      <c r="Z45" s="419">
        <v>100</v>
      </c>
      <c r="AA45" s="363"/>
      <c r="AB45" s="350">
        <v>2007</v>
      </c>
      <c r="AC45" s="419">
        <v>100</v>
      </c>
      <c r="AD45" s="363"/>
      <c r="AE45" s="350">
        <v>2007</v>
      </c>
      <c r="AF45" s="243">
        <f t="shared" ref="AF45:AF51" si="7">0.67*AI45+0.33*AL45</f>
        <v>50</v>
      </c>
      <c r="AG45" s="363"/>
      <c r="AH45" s="350">
        <v>2007</v>
      </c>
      <c r="AI45" s="419">
        <v>50</v>
      </c>
      <c r="AJ45" s="363"/>
      <c r="AK45" s="350">
        <v>2007</v>
      </c>
      <c r="AL45" s="419">
        <v>50</v>
      </c>
      <c r="AM45" s="363"/>
      <c r="AN45" s="350">
        <v>2007</v>
      </c>
      <c r="AO45" s="419">
        <v>50</v>
      </c>
      <c r="AP45" s="363"/>
      <c r="AQ45" s="350">
        <v>2007</v>
      </c>
      <c r="AR45" s="419">
        <v>0</v>
      </c>
      <c r="AS45" s="363"/>
      <c r="AT45" s="350">
        <v>2007</v>
      </c>
      <c r="AU45" s="363">
        <v>0</v>
      </c>
      <c r="AV45" s="363"/>
      <c r="AW45" s="350">
        <v>2007</v>
      </c>
      <c r="AX45" s="419">
        <v>0</v>
      </c>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52.777777777777779</v>
      </c>
      <c r="C46" s="363"/>
      <c r="D46" s="350">
        <v>2008</v>
      </c>
      <c r="E46" s="419">
        <v>100</v>
      </c>
      <c r="F46" s="363"/>
      <c r="G46" s="350">
        <v>2008</v>
      </c>
      <c r="H46" s="34">
        <v>75</v>
      </c>
      <c r="I46" s="363"/>
      <c r="J46" s="350">
        <v>2008</v>
      </c>
      <c r="K46" s="419">
        <v>100</v>
      </c>
      <c r="L46" s="363"/>
      <c r="M46" s="350">
        <v>2008</v>
      </c>
      <c r="N46" s="419">
        <v>100</v>
      </c>
      <c r="O46" s="363"/>
      <c r="P46" s="350">
        <v>2008</v>
      </c>
      <c r="Q46" s="419">
        <v>100</v>
      </c>
      <c r="R46" s="363"/>
      <c r="S46" s="350">
        <v>2008</v>
      </c>
      <c r="T46" s="419">
        <v>100</v>
      </c>
      <c r="U46" s="363"/>
      <c r="V46" s="350">
        <v>2008</v>
      </c>
      <c r="W46" s="419">
        <v>100</v>
      </c>
      <c r="X46" s="363"/>
      <c r="Y46" s="350">
        <v>2008</v>
      </c>
      <c r="Z46" s="419">
        <v>100</v>
      </c>
      <c r="AA46" s="363"/>
      <c r="AB46" s="350">
        <v>2008</v>
      </c>
      <c r="AC46" s="419">
        <v>100</v>
      </c>
      <c r="AD46" s="363"/>
      <c r="AE46" s="350">
        <v>2008</v>
      </c>
      <c r="AF46" s="243">
        <f t="shared" si="7"/>
        <v>50</v>
      </c>
      <c r="AG46" s="363"/>
      <c r="AH46" s="350">
        <v>2008</v>
      </c>
      <c r="AI46" s="419">
        <v>50</v>
      </c>
      <c r="AJ46" s="363"/>
      <c r="AK46" s="350">
        <v>2008</v>
      </c>
      <c r="AL46" s="419">
        <v>50</v>
      </c>
      <c r="AM46" s="363"/>
      <c r="AN46" s="350">
        <v>2008</v>
      </c>
      <c r="AO46" s="419">
        <v>50</v>
      </c>
      <c r="AP46" s="363"/>
      <c r="AQ46" s="350">
        <v>2008</v>
      </c>
      <c r="AR46" s="419">
        <v>0</v>
      </c>
      <c r="AS46" s="363"/>
      <c r="AT46" s="350">
        <v>2008</v>
      </c>
      <c r="AU46" s="363">
        <v>0</v>
      </c>
      <c r="AV46" s="363"/>
      <c r="AW46" s="350">
        <v>2008</v>
      </c>
      <c r="AX46" s="419">
        <v>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52.777777777777779</v>
      </c>
      <c r="C47" s="363"/>
      <c r="D47" s="350">
        <v>2009</v>
      </c>
      <c r="E47" s="419">
        <v>100</v>
      </c>
      <c r="F47" s="363"/>
      <c r="G47" s="350">
        <v>2009</v>
      </c>
      <c r="H47" s="34">
        <v>75</v>
      </c>
      <c r="I47" s="363"/>
      <c r="J47" s="350">
        <v>2009</v>
      </c>
      <c r="K47" s="419">
        <v>100</v>
      </c>
      <c r="L47" s="363"/>
      <c r="M47" s="350">
        <v>2009</v>
      </c>
      <c r="N47" s="419">
        <v>100</v>
      </c>
      <c r="O47" s="363"/>
      <c r="P47" s="350">
        <v>2009</v>
      </c>
      <c r="Q47" s="419">
        <v>100</v>
      </c>
      <c r="R47" s="363"/>
      <c r="S47" s="350">
        <v>2009</v>
      </c>
      <c r="T47" s="419">
        <v>100</v>
      </c>
      <c r="U47" s="363"/>
      <c r="V47" s="350">
        <v>2009</v>
      </c>
      <c r="W47" s="419">
        <v>100</v>
      </c>
      <c r="X47" s="363"/>
      <c r="Y47" s="350">
        <v>2009</v>
      </c>
      <c r="Z47" s="419">
        <v>100</v>
      </c>
      <c r="AA47" s="363"/>
      <c r="AB47" s="350">
        <v>2009</v>
      </c>
      <c r="AC47" s="419">
        <v>100</v>
      </c>
      <c r="AD47" s="363"/>
      <c r="AE47" s="350">
        <v>2009</v>
      </c>
      <c r="AF47" s="243">
        <f t="shared" si="7"/>
        <v>50</v>
      </c>
      <c r="AG47" s="363"/>
      <c r="AH47" s="350">
        <v>2009</v>
      </c>
      <c r="AI47" s="419">
        <v>50</v>
      </c>
      <c r="AJ47" s="363"/>
      <c r="AK47" s="350">
        <v>2009</v>
      </c>
      <c r="AL47" s="419">
        <v>50</v>
      </c>
      <c r="AM47" s="363"/>
      <c r="AN47" s="350">
        <v>2009</v>
      </c>
      <c r="AO47" s="419">
        <v>50</v>
      </c>
      <c r="AP47" s="363"/>
      <c r="AQ47" s="350">
        <v>2009</v>
      </c>
      <c r="AR47" s="419">
        <v>0</v>
      </c>
      <c r="AS47" s="363"/>
      <c r="AT47" s="350">
        <v>2009</v>
      </c>
      <c r="AU47" s="363">
        <v>0</v>
      </c>
      <c r="AV47" s="363"/>
      <c r="AW47" s="350">
        <v>2009</v>
      </c>
      <c r="AX47" s="419">
        <v>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58.333333333333336</v>
      </c>
      <c r="C48" s="363"/>
      <c r="D48" s="350">
        <v>2010</v>
      </c>
      <c r="E48" s="419">
        <v>100</v>
      </c>
      <c r="F48" s="363"/>
      <c r="G48" s="350">
        <v>2010</v>
      </c>
      <c r="H48" s="34">
        <v>75</v>
      </c>
      <c r="I48" s="363"/>
      <c r="J48" s="350">
        <v>2010</v>
      </c>
      <c r="K48" s="419">
        <v>100</v>
      </c>
      <c r="L48" s="363"/>
      <c r="M48" s="350">
        <v>2010</v>
      </c>
      <c r="N48" s="419">
        <v>100</v>
      </c>
      <c r="O48" s="363"/>
      <c r="P48" s="350">
        <v>2010</v>
      </c>
      <c r="Q48" s="419">
        <v>100</v>
      </c>
      <c r="R48" s="363"/>
      <c r="S48" s="350">
        <v>2010</v>
      </c>
      <c r="T48" s="419">
        <v>100</v>
      </c>
      <c r="U48" s="363"/>
      <c r="V48" s="350">
        <v>2010</v>
      </c>
      <c r="W48" s="419">
        <v>100</v>
      </c>
      <c r="X48" s="363"/>
      <c r="Y48" s="350">
        <v>2010</v>
      </c>
      <c r="Z48" s="419">
        <v>100</v>
      </c>
      <c r="AA48" s="363"/>
      <c r="AB48" s="350">
        <v>2010</v>
      </c>
      <c r="AC48" s="419">
        <v>100</v>
      </c>
      <c r="AD48" s="363"/>
      <c r="AE48" s="350">
        <v>2010</v>
      </c>
      <c r="AF48" s="243">
        <f t="shared" si="7"/>
        <v>50</v>
      </c>
      <c r="AG48" s="363"/>
      <c r="AH48" s="350">
        <v>2010</v>
      </c>
      <c r="AI48" s="419">
        <v>50</v>
      </c>
      <c r="AJ48" s="363"/>
      <c r="AK48" s="350">
        <v>2010</v>
      </c>
      <c r="AL48" s="419">
        <v>50</v>
      </c>
      <c r="AM48" s="363"/>
      <c r="AN48" s="350">
        <v>2010</v>
      </c>
      <c r="AO48" s="419">
        <v>50</v>
      </c>
      <c r="AP48" s="363" t="s">
        <v>4945</v>
      </c>
      <c r="AQ48" s="350">
        <v>2010</v>
      </c>
      <c r="AR48" s="419">
        <v>0</v>
      </c>
      <c r="AS48" s="363"/>
      <c r="AT48" s="350">
        <v>2010</v>
      </c>
      <c r="AU48" s="363">
        <v>50</v>
      </c>
      <c r="AV48" s="363" t="s">
        <v>3161</v>
      </c>
      <c r="AW48" s="350">
        <v>2010</v>
      </c>
      <c r="AX48" s="419">
        <v>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58.333333333333336</v>
      </c>
      <c r="C49" s="363"/>
      <c r="D49" s="350">
        <v>2011</v>
      </c>
      <c r="E49" s="419">
        <v>100</v>
      </c>
      <c r="F49" s="363"/>
      <c r="G49" s="350">
        <v>2011</v>
      </c>
      <c r="H49" s="34">
        <v>75</v>
      </c>
      <c r="I49" s="363"/>
      <c r="J49" s="350">
        <v>2011</v>
      </c>
      <c r="K49" s="419">
        <v>100</v>
      </c>
      <c r="L49" s="363"/>
      <c r="M49" s="350">
        <v>2011</v>
      </c>
      <c r="N49" s="419">
        <v>100</v>
      </c>
      <c r="O49" s="363"/>
      <c r="P49" s="350">
        <v>2011</v>
      </c>
      <c r="Q49" s="419">
        <v>100</v>
      </c>
      <c r="R49" s="363"/>
      <c r="S49" s="350">
        <v>2011</v>
      </c>
      <c r="T49" s="419">
        <v>100</v>
      </c>
      <c r="U49" s="363"/>
      <c r="V49" s="350">
        <v>2011</v>
      </c>
      <c r="W49" s="419">
        <v>100</v>
      </c>
      <c r="X49" s="363"/>
      <c r="Y49" s="350">
        <v>2011</v>
      </c>
      <c r="Z49" s="419">
        <v>100</v>
      </c>
      <c r="AA49" s="363"/>
      <c r="AB49" s="350">
        <v>2011</v>
      </c>
      <c r="AC49" s="419">
        <v>100</v>
      </c>
      <c r="AD49" s="363"/>
      <c r="AE49" s="350">
        <v>2011</v>
      </c>
      <c r="AF49" s="243">
        <f t="shared" si="7"/>
        <v>50</v>
      </c>
      <c r="AG49" s="363"/>
      <c r="AH49" s="350">
        <v>2011</v>
      </c>
      <c r="AI49" s="419">
        <v>50</v>
      </c>
      <c r="AJ49" s="363"/>
      <c r="AK49" s="350">
        <v>2011</v>
      </c>
      <c r="AL49" s="419">
        <v>50</v>
      </c>
      <c r="AM49" s="363"/>
      <c r="AN49" s="350">
        <v>2011</v>
      </c>
      <c r="AO49" s="419">
        <v>50</v>
      </c>
      <c r="AP49" s="363"/>
      <c r="AQ49" s="350">
        <v>2011</v>
      </c>
      <c r="AR49" s="419">
        <v>0</v>
      </c>
      <c r="AS49" s="363"/>
      <c r="AT49" s="350">
        <v>2011</v>
      </c>
      <c r="AU49" s="420">
        <v>50</v>
      </c>
      <c r="AV49" s="363"/>
      <c r="AW49" s="350">
        <v>2011</v>
      </c>
      <c r="AX49" s="419">
        <v>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58.333333333333336</v>
      </c>
      <c r="C50" s="363"/>
      <c r="D50" s="350">
        <v>2012</v>
      </c>
      <c r="E50" s="419">
        <v>100</v>
      </c>
      <c r="F50" s="363"/>
      <c r="G50" s="350">
        <v>2012</v>
      </c>
      <c r="H50" s="34">
        <v>75</v>
      </c>
      <c r="I50" s="363"/>
      <c r="J50" s="350">
        <v>2012</v>
      </c>
      <c r="K50" s="419">
        <v>100</v>
      </c>
      <c r="L50" s="363"/>
      <c r="M50" s="350">
        <v>2012</v>
      </c>
      <c r="N50" s="419">
        <v>100</v>
      </c>
      <c r="O50" s="363"/>
      <c r="P50" s="350">
        <v>2012</v>
      </c>
      <c r="Q50" s="419">
        <v>100</v>
      </c>
      <c r="R50" s="363"/>
      <c r="S50" s="350">
        <v>2012</v>
      </c>
      <c r="T50" s="419">
        <v>100</v>
      </c>
      <c r="U50" s="363"/>
      <c r="V50" s="350">
        <v>2012</v>
      </c>
      <c r="W50" s="419">
        <v>100</v>
      </c>
      <c r="X50" s="363"/>
      <c r="Y50" s="350">
        <v>2012</v>
      </c>
      <c r="Z50" s="419">
        <v>100</v>
      </c>
      <c r="AA50" s="363"/>
      <c r="AB50" s="350">
        <v>2012</v>
      </c>
      <c r="AC50" s="419">
        <v>100</v>
      </c>
      <c r="AD50" s="363"/>
      <c r="AE50" s="350">
        <v>2012</v>
      </c>
      <c r="AF50" s="243">
        <f t="shared" si="7"/>
        <v>50</v>
      </c>
      <c r="AG50" s="363"/>
      <c r="AH50" s="350">
        <v>2012</v>
      </c>
      <c r="AI50" s="419">
        <v>50</v>
      </c>
      <c r="AJ50" s="363"/>
      <c r="AK50" s="350">
        <v>2012</v>
      </c>
      <c r="AL50" s="419">
        <v>50</v>
      </c>
      <c r="AM50" s="363"/>
      <c r="AN50" s="350">
        <v>2012</v>
      </c>
      <c r="AO50" s="419">
        <v>50</v>
      </c>
      <c r="AP50" s="363"/>
      <c r="AQ50" s="350">
        <v>2012</v>
      </c>
      <c r="AR50" s="419">
        <v>0</v>
      </c>
      <c r="AS50" s="363"/>
      <c r="AT50" s="350">
        <v>2012</v>
      </c>
      <c r="AU50" s="420">
        <v>50</v>
      </c>
      <c r="AV50" s="363"/>
      <c r="AW50" s="350">
        <v>2012</v>
      </c>
      <c r="AX50" s="419">
        <v>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58.333333333333336</v>
      </c>
      <c r="C51" s="363"/>
      <c r="D51" s="350">
        <v>2013</v>
      </c>
      <c r="E51" s="419">
        <v>100</v>
      </c>
      <c r="F51" s="363"/>
      <c r="G51" s="350">
        <v>2013</v>
      </c>
      <c r="H51" s="34">
        <v>75</v>
      </c>
      <c r="I51" s="363"/>
      <c r="J51" s="350">
        <v>2013</v>
      </c>
      <c r="K51" s="419">
        <v>100</v>
      </c>
      <c r="L51" s="363"/>
      <c r="M51" s="350">
        <v>2013</v>
      </c>
      <c r="N51" s="419">
        <v>100</v>
      </c>
      <c r="O51" s="363"/>
      <c r="P51" s="350">
        <v>2013</v>
      </c>
      <c r="Q51" s="419">
        <v>100</v>
      </c>
      <c r="R51" s="363"/>
      <c r="S51" s="350">
        <v>2013</v>
      </c>
      <c r="T51" s="419">
        <v>100</v>
      </c>
      <c r="U51" s="363"/>
      <c r="V51" s="350">
        <v>2013</v>
      </c>
      <c r="W51" s="419">
        <v>100</v>
      </c>
      <c r="X51" s="363"/>
      <c r="Y51" s="350">
        <v>2013</v>
      </c>
      <c r="Z51" s="419">
        <v>100</v>
      </c>
      <c r="AA51" s="363"/>
      <c r="AB51" s="350">
        <v>2013</v>
      </c>
      <c r="AC51" s="419">
        <v>100</v>
      </c>
      <c r="AD51" s="363"/>
      <c r="AE51" s="350">
        <v>2013</v>
      </c>
      <c r="AF51" s="243">
        <f t="shared" si="7"/>
        <v>50</v>
      </c>
      <c r="AG51" s="363"/>
      <c r="AH51" s="350">
        <v>2013</v>
      </c>
      <c r="AI51" s="419">
        <v>50</v>
      </c>
      <c r="AJ51" s="363"/>
      <c r="AK51" s="350">
        <v>2013</v>
      </c>
      <c r="AL51" s="419">
        <v>50</v>
      </c>
      <c r="AM51" s="363"/>
      <c r="AN51" s="350">
        <v>2013</v>
      </c>
      <c r="AO51" s="419">
        <v>50</v>
      </c>
      <c r="AP51" s="363"/>
      <c r="AQ51" s="350">
        <v>2013</v>
      </c>
      <c r="AR51" s="419">
        <v>0</v>
      </c>
      <c r="AS51" s="363"/>
      <c r="AT51" s="350">
        <v>2013</v>
      </c>
      <c r="AU51" s="420">
        <v>50</v>
      </c>
      <c r="AV51" s="363"/>
      <c r="AW51" s="350">
        <v>2013</v>
      </c>
      <c r="AX51" s="419">
        <v>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58.333333333333336</v>
      </c>
      <c r="C52" s="39"/>
      <c r="D52" s="43">
        <v>2014</v>
      </c>
      <c r="E52" s="19">
        <v>100</v>
      </c>
      <c r="F52" s="10" t="s">
        <v>3156</v>
      </c>
      <c r="G52" s="43">
        <v>2014</v>
      </c>
      <c r="H52" s="34">
        <v>75</v>
      </c>
      <c r="I52" s="71" t="s">
        <v>4657</v>
      </c>
      <c r="J52" s="43">
        <v>2014</v>
      </c>
      <c r="K52" s="19">
        <v>100</v>
      </c>
      <c r="L52" s="10"/>
      <c r="M52" s="43">
        <v>2014</v>
      </c>
      <c r="N52" s="19">
        <v>100</v>
      </c>
      <c r="O52" s="10" t="s">
        <v>890</v>
      </c>
      <c r="P52" s="43">
        <v>2014</v>
      </c>
      <c r="Q52" s="19">
        <v>100</v>
      </c>
      <c r="R52" s="10" t="s">
        <v>890</v>
      </c>
      <c r="S52" s="43">
        <v>2014</v>
      </c>
      <c r="T52" s="52">
        <v>100</v>
      </c>
      <c r="U52" s="10"/>
      <c r="V52" s="43">
        <v>2014</v>
      </c>
      <c r="W52" s="52">
        <v>100</v>
      </c>
      <c r="X52" s="10" t="s">
        <v>890</v>
      </c>
      <c r="Y52" s="350">
        <v>2014</v>
      </c>
      <c r="Z52" s="52">
        <v>100</v>
      </c>
      <c r="AA52" s="10"/>
      <c r="AB52" s="350">
        <v>2014</v>
      </c>
      <c r="AC52" s="52">
        <v>100</v>
      </c>
      <c r="AD52" s="10" t="s">
        <v>890</v>
      </c>
      <c r="AE52" s="350">
        <v>2014</v>
      </c>
      <c r="AF52" s="243">
        <f>0.67*AI52+0.33*AL52</f>
        <v>50</v>
      </c>
      <c r="AG52" s="10"/>
      <c r="AH52" s="350">
        <v>2014</v>
      </c>
      <c r="AI52" s="19">
        <v>50</v>
      </c>
      <c r="AJ52" s="10" t="s">
        <v>3157</v>
      </c>
      <c r="AK52" s="350">
        <v>2014</v>
      </c>
      <c r="AL52" s="19">
        <v>50</v>
      </c>
      <c r="AM52" s="10" t="s">
        <v>3158</v>
      </c>
      <c r="AN52" s="350">
        <v>2014</v>
      </c>
      <c r="AO52" s="19">
        <v>50</v>
      </c>
      <c r="AP52" s="10" t="s">
        <v>3159</v>
      </c>
      <c r="AQ52" s="350">
        <v>2014</v>
      </c>
      <c r="AR52" s="19">
        <v>0</v>
      </c>
      <c r="AS52" s="10" t="s">
        <v>3160</v>
      </c>
      <c r="AT52" s="350">
        <v>2014</v>
      </c>
      <c r="AU52" s="19">
        <v>50</v>
      </c>
      <c r="AV52" s="10" t="s">
        <v>3161</v>
      </c>
      <c r="AW52" s="350">
        <v>2014</v>
      </c>
      <c r="AX52" s="19">
        <v>0</v>
      </c>
      <c r="AY52" s="11" t="s">
        <v>3162</v>
      </c>
    </row>
    <row r="53" spans="1:81" ht="24.75" customHeight="1">
      <c r="A53" s="43">
        <v>2015</v>
      </c>
      <c r="B53" s="230">
        <f t="shared" si="8"/>
        <v>58.333333333333336</v>
      </c>
      <c r="C53" s="80"/>
      <c r="D53" s="43">
        <v>2015</v>
      </c>
      <c r="E53" s="19">
        <v>100</v>
      </c>
      <c r="F53" s="10"/>
      <c r="G53" s="43">
        <v>2015</v>
      </c>
      <c r="H53" s="19">
        <v>75</v>
      </c>
      <c r="I53" s="10"/>
      <c r="J53" s="43">
        <v>2015</v>
      </c>
      <c r="K53" s="19">
        <v>100</v>
      </c>
      <c r="L53" s="10"/>
      <c r="M53" s="43">
        <v>2015</v>
      </c>
      <c r="N53" s="19">
        <v>100</v>
      </c>
      <c r="O53" s="10"/>
      <c r="P53" s="43">
        <v>2015</v>
      </c>
      <c r="Q53" s="19">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7" si="9">0.67*AI53+0.33*AL53</f>
        <v>50</v>
      </c>
      <c r="AG53" s="10"/>
      <c r="AH53" s="350">
        <v>2015</v>
      </c>
      <c r="AI53" s="19">
        <v>50</v>
      </c>
      <c r="AJ53" s="10"/>
      <c r="AK53" s="350">
        <v>2015</v>
      </c>
      <c r="AL53" s="19">
        <v>50</v>
      </c>
      <c r="AM53" s="10"/>
      <c r="AN53" s="350">
        <v>2015</v>
      </c>
      <c r="AO53" s="19">
        <v>50</v>
      </c>
      <c r="AP53" s="10"/>
      <c r="AQ53" s="350">
        <v>2015</v>
      </c>
      <c r="AR53" s="19">
        <v>0</v>
      </c>
      <c r="AS53" s="10"/>
      <c r="AT53" s="350">
        <v>2015</v>
      </c>
      <c r="AU53" s="19">
        <v>50</v>
      </c>
      <c r="AV53" s="10"/>
      <c r="AW53" s="350">
        <v>2015</v>
      </c>
      <c r="AX53" s="19">
        <v>0</v>
      </c>
      <c r="AY53" s="11"/>
    </row>
    <row r="54" spans="1:81" ht="24.75" customHeight="1">
      <c r="A54" s="43">
        <v>2016</v>
      </c>
      <c r="B54" s="230">
        <f t="shared" si="8"/>
        <v>58.333333333333336</v>
      </c>
      <c r="C54" s="80"/>
      <c r="D54" s="43">
        <v>2016</v>
      </c>
      <c r="E54" s="19">
        <v>100</v>
      </c>
      <c r="F54" s="10"/>
      <c r="G54" s="43">
        <v>2016</v>
      </c>
      <c r="H54" s="19">
        <v>75</v>
      </c>
      <c r="I54" s="10"/>
      <c r="J54" s="43">
        <v>2016</v>
      </c>
      <c r="K54" s="19">
        <v>100</v>
      </c>
      <c r="L54" s="10"/>
      <c r="M54" s="43">
        <v>2016</v>
      </c>
      <c r="N54" s="19">
        <v>100</v>
      </c>
      <c r="O54" s="10"/>
      <c r="P54" s="43">
        <v>2016</v>
      </c>
      <c r="Q54" s="19">
        <v>100</v>
      </c>
      <c r="R54" s="10"/>
      <c r="S54" s="43">
        <v>2016</v>
      </c>
      <c r="T54" s="52">
        <v>100</v>
      </c>
      <c r="U54" s="10"/>
      <c r="V54" s="43">
        <v>2016</v>
      </c>
      <c r="W54" s="52">
        <v>100</v>
      </c>
      <c r="X54" s="10"/>
      <c r="Y54" s="350">
        <v>2016</v>
      </c>
      <c r="Z54" s="52">
        <v>100</v>
      </c>
      <c r="AA54" s="10"/>
      <c r="AB54" s="350">
        <v>2016</v>
      </c>
      <c r="AC54" s="52">
        <v>100</v>
      </c>
      <c r="AD54" s="10"/>
      <c r="AE54" s="350">
        <v>2016</v>
      </c>
      <c r="AF54" s="243">
        <f t="shared" si="9"/>
        <v>50</v>
      </c>
      <c r="AG54" s="10"/>
      <c r="AH54" s="350">
        <v>2016</v>
      </c>
      <c r="AI54" s="19">
        <v>50</v>
      </c>
      <c r="AJ54" s="10"/>
      <c r="AK54" s="350">
        <v>2016</v>
      </c>
      <c r="AL54" s="19">
        <v>50</v>
      </c>
      <c r="AM54" s="10"/>
      <c r="AN54" s="350">
        <v>2016</v>
      </c>
      <c r="AO54" s="19">
        <v>50</v>
      </c>
      <c r="AP54" s="10"/>
      <c r="AQ54" s="350">
        <v>2016</v>
      </c>
      <c r="AR54" s="19">
        <v>0</v>
      </c>
      <c r="AS54" s="10"/>
      <c r="AT54" s="350">
        <v>2016</v>
      </c>
      <c r="AU54" s="19">
        <v>50</v>
      </c>
      <c r="AV54" s="10"/>
      <c r="AW54" s="350">
        <v>2016</v>
      </c>
      <c r="AX54" s="19">
        <v>0</v>
      </c>
      <c r="AY54" s="11"/>
    </row>
    <row r="55" spans="1:81" ht="24.75" customHeight="1">
      <c r="A55" s="43">
        <v>2017</v>
      </c>
      <c r="B55" s="230">
        <f t="shared" si="8"/>
        <v>58.333333333333336</v>
      </c>
      <c r="C55" s="80"/>
      <c r="D55" s="43">
        <v>2017</v>
      </c>
      <c r="E55" s="19">
        <v>100</v>
      </c>
      <c r="F55" s="10"/>
      <c r="G55" s="43">
        <v>2017</v>
      </c>
      <c r="H55" s="19">
        <v>75</v>
      </c>
      <c r="I55" s="10"/>
      <c r="J55" s="43">
        <v>2017</v>
      </c>
      <c r="K55" s="19">
        <v>100</v>
      </c>
      <c r="L55" s="10"/>
      <c r="M55" s="43">
        <v>2017</v>
      </c>
      <c r="N55" s="19">
        <v>100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9"/>
        <v>50</v>
      </c>
      <c r="AG55" s="10"/>
      <c r="AH55" s="350">
        <v>2017</v>
      </c>
      <c r="AI55" s="19">
        <v>50</v>
      </c>
      <c r="AJ55" s="10"/>
      <c r="AK55" s="350">
        <v>2017</v>
      </c>
      <c r="AL55" s="19">
        <v>50</v>
      </c>
      <c r="AM55" s="10"/>
      <c r="AN55" s="350">
        <v>2017</v>
      </c>
      <c r="AO55" s="19">
        <v>50</v>
      </c>
      <c r="AP55" s="10"/>
      <c r="AQ55" s="350">
        <v>2017</v>
      </c>
      <c r="AR55" s="19">
        <v>0</v>
      </c>
      <c r="AS55" s="10"/>
      <c r="AT55" s="350">
        <v>2017</v>
      </c>
      <c r="AU55" s="19">
        <v>50</v>
      </c>
      <c r="AV55" s="10"/>
      <c r="AW55" s="350">
        <v>2017</v>
      </c>
      <c r="AX55" s="19">
        <v>0</v>
      </c>
      <c r="AY55" s="11"/>
    </row>
    <row r="56" spans="1:81" ht="24.75" customHeight="1">
      <c r="A56" s="43">
        <v>2018</v>
      </c>
      <c r="B56" s="230">
        <f t="shared" si="8"/>
        <v>58.333333333333336</v>
      </c>
      <c r="C56" s="80"/>
      <c r="D56" s="43">
        <v>2018</v>
      </c>
      <c r="E56" s="19">
        <v>100</v>
      </c>
      <c r="F56" s="10"/>
      <c r="G56" s="43">
        <v>2018</v>
      </c>
      <c r="H56" s="19">
        <v>75</v>
      </c>
      <c r="I56" s="10"/>
      <c r="J56" s="43">
        <v>2018</v>
      </c>
      <c r="K56" s="19">
        <v>100</v>
      </c>
      <c r="L56" s="10"/>
      <c r="M56" s="43">
        <v>2018</v>
      </c>
      <c r="N56" s="19">
        <v>100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9"/>
        <v>50</v>
      </c>
      <c r="AG56" s="10"/>
      <c r="AH56" s="350">
        <v>2018</v>
      </c>
      <c r="AI56" s="19">
        <v>50</v>
      </c>
      <c r="AJ56" s="10"/>
      <c r="AK56" s="350">
        <v>2018</v>
      </c>
      <c r="AL56" s="19">
        <v>50</v>
      </c>
      <c r="AM56" s="10"/>
      <c r="AN56" s="350">
        <v>2018</v>
      </c>
      <c r="AO56" s="19">
        <v>50</v>
      </c>
      <c r="AP56" s="10"/>
      <c r="AQ56" s="350">
        <v>2018</v>
      </c>
      <c r="AR56" s="19">
        <v>0</v>
      </c>
      <c r="AS56" s="10"/>
      <c r="AT56" s="350">
        <v>2018</v>
      </c>
      <c r="AU56" s="19">
        <v>50</v>
      </c>
      <c r="AV56" s="10"/>
      <c r="AW56" s="350">
        <v>2018</v>
      </c>
      <c r="AX56" s="19">
        <v>0</v>
      </c>
      <c r="AY56" s="11"/>
    </row>
    <row r="57" spans="1:81" ht="24.75" customHeight="1">
      <c r="A57" s="43">
        <v>2019</v>
      </c>
      <c r="B57" s="230">
        <f t="shared" si="8"/>
        <v>58.333333333333336</v>
      </c>
      <c r="C57" s="80"/>
      <c r="D57" s="43">
        <v>2019</v>
      </c>
      <c r="E57" s="19">
        <v>100</v>
      </c>
      <c r="F57" s="10"/>
      <c r="G57" s="43">
        <v>2019</v>
      </c>
      <c r="H57" s="34">
        <v>75</v>
      </c>
      <c r="I57" s="10"/>
      <c r="J57" s="43">
        <v>2019</v>
      </c>
      <c r="K57" s="34">
        <v>100</v>
      </c>
      <c r="L57" s="10"/>
      <c r="M57" s="43">
        <v>2019</v>
      </c>
      <c r="N57" s="19">
        <v>100</v>
      </c>
      <c r="O57" s="10"/>
      <c r="P57" s="43">
        <v>2019</v>
      </c>
      <c r="Q57" s="19">
        <v>100</v>
      </c>
      <c r="R57" s="10"/>
      <c r="S57" s="43">
        <v>2019</v>
      </c>
      <c r="T57" s="52">
        <v>100</v>
      </c>
      <c r="U57" s="10"/>
      <c r="V57" s="43">
        <v>2019</v>
      </c>
      <c r="W57" s="52">
        <v>100</v>
      </c>
      <c r="X57" s="10"/>
      <c r="Y57" s="350">
        <v>2019</v>
      </c>
      <c r="Z57" s="52">
        <v>100</v>
      </c>
      <c r="AA57" s="10"/>
      <c r="AB57" s="350">
        <v>2019</v>
      </c>
      <c r="AC57" s="52">
        <v>100</v>
      </c>
      <c r="AD57" s="10"/>
      <c r="AE57" s="350">
        <v>2019</v>
      </c>
      <c r="AF57" s="243">
        <f t="shared" si="9"/>
        <v>50</v>
      </c>
      <c r="AG57" s="10"/>
      <c r="AH57" s="350">
        <v>2019</v>
      </c>
      <c r="AI57" s="19">
        <v>50</v>
      </c>
      <c r="AJ57" s="10"/>
      <c r="AK57" s="350">
        <v>2019</v>
      </c>
      <c r="AL57" s="19">
        <v>50</v>
      </c>
      <c r="AM57" s="10"/>
      <c r="AN57" s="350">
        <v>2019</v>
      </c>
      <c r="AO57" s="19">
        <v>50</v>
      </c>
      <c r="AP57" s="10"/>
      <c r="AQ57" s="350">
        <v>2019</v>
      </c>
      <c r="AR57" s="34">
        <v>0</v>
      </c>
      <c r="AS57" s="10"/>
      <c r="AT57" s="350">
        <v>2019</v>
      </c>
      <c r="AU57" s="19">
        <v>50</v>
      </c>
      <c r="AV57" s="10"/>
      <c r="AW57" s="350">
        <v>2019</v>
      </c>
      <c r="AX57" s="34">
        <v>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2873</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4475</v>
      </c>
      <c r="L64" s="580"/>
      <c r="M64" s="43" t="s">
        <v>78</v>
      </c>
      <c r="N64" s="580" t="s">
        <v>79</v>
      </c>
      <c r="O64" s="580"/>
      <c r="P64" s="43" t="s">
        <v>78</v>
      </c>
      <c r="Q64" s="580" t="s">
        <v>4466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0</v>
      </c>
      <c r="C69" s="363"/>
      <c r="D69" s="350">
        <v>2010</v>
      </c>
      <c r="E69" s="419">
        <v>0</v>
      </c>
      <c r="F69" s="363" t="s">
        <v>4946</v>
      </c>
      <c r="G69" s="350">
        <v>2010</v>
      </c>
      <c r="H69" s="419">
        <v>0</v>
      </c>
      <c r="I69" s="363"/>
      <c r="J69" s="350">
        <v>2010</v>
      </c>
      <c r="K69" s="419">
        <v>0</v>
      </c>
      <c r="L69" s="363"/>
      <c r="M69" s="350">
        <v>2010</v>
      </c>
      <c r="N69" s="8">
        <f t="shared" si="10"/>
        <v>0</v>
      </c>
      <c r="O69" s="363"/>
      <c r="P69" s="350">
        <v>2010</v>
      </c>
      <c r="Q69" s="419">
        <v>0</v>
      </c>
      <c r="R69" s="363"/>
      <c r="S69" s="350">
        <v>2010</v>
      </c>
      <c r="T69" s="419">
        <v>0</v>
      </c>
      <c r="U69" s="363"/>
      <c r="V69" s="350">
        <v>2010</v>
      </c>
      <c r="W69" s="419">
        <v>0</v>
      </c>
      <c r="X69" s="363"/>
      <c r="Y69" s="350">
        <v>2010</v>
      </c>
      <c r="Z69" s="419">
        <v>0</v>
      </c>
      <c r="AA69" s="363"/>
      <c r="AB69" s="350">
        <v>2010</v>
      </c>
      <c r="AC69" s="419">
        <v>0</v>
      </c>
      <c r="AD69" s="363"/>
      <c r="AE69" s="350">
        <v>2010</v>
      </c>
      <c r="AF69" s="419">
        <v>0</v>
      </c>
      <c r="AG69" s="363"/>
      <c r="AH69" s="350">
        <v>2010</v>
      </c>
      <c r="AI69" s="419">
        <v>0</v>
      </c>
      <c r="AJ69" s="363"/>
      <c r="AK69" s="350">
        <v>2010</v>
      </c>
      <c r="AL69" s="419">
        <v>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0</v>
      </c>
      <c r="C70" s="363"/>
      <c r="D70" s="350">
        <v>2011</v>
      </c>
      <c r="E70" s="419">
        <v>0</v>
      </c>
      <c r="F70" s="363"/>
      <c r="G70" s="350">
        <v>2011</v>
      </c>
      <c r="H70" s="419">
        <v>0</v>
      </c>
      <c r="I70" s="363"/>
      <c r="J70" s="350">
        <v>2011</v>
      </c>
      <c r="K70" s="419">
        <v>0</v>
      </c>
      <c r="L70" s="363"/>
      <c r="M70" s="350">
        <v>2011</v>
      </c>
      <c r="N70" s="8">
        <f t="shared" si="10"/>
        <v>0</v>
      </c>
      <c r="O70" s="363"/>
      <c r="P70" s="350">
        <v>2011</v>
      </c>
      <c r="Q70" s="419">
        <v>0</v>
      </c>
      <c r="R70" s="363"/>
      <c r="S70" s="350">
        <v>2011</v>
      </c>
      <c r="T70" s="419">
        <v>0</v>
      </c>
      <c r="U70" s="363"/>
      <c r="V70" s="350">
        <v>2011</v>
      </c>
      <c r="W70" s="419">
        <v>0</v>
      </c>
      <c r="X70" s="363"/>
      <c r="Y70" s="350">
        <v>2011</v>
      </c>
      <c r="Z70" s="419">
        <v>0</v>
      </c>
      <c r="AA70" s="363"/>
      <c r="AB70" s="350">
        <v>2011</v>
      </c>
      <c r="AC70" s="419">
        <v>0</v>
      </c>
      <c r="AD70" s="363"/>
      <c r="AE70" s="350">
        <v>2011</v>
      </c>
      <c r="AF70" s="419">
        <v>0</v>
      </c>
      <c r="AG70" s="363"/>
      <c r="AH70" s="350">
        <v>2011</v>
      </c>
      <c r="AI70" s="419">
        <v>0</v>
      </c>
      <c r="AJ70" s="363"/>
      <c r="AK70" s="350">
        <v>2011</v>
      </c>
      <c r="AL70" s="419">
        <v>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0</v>
      </c>
      <c r="C71" s="363"/>
      <c r="D71" s="350">
        <v>2012</v>
      </c>
      <c r="E71" s="419">
        <v>0</v>
      </c>
      <c r="F71" s="363"/>
      <c r="G71" s="350">
        <v>2012</v>
      </c>
      <c r="H71" s="419">
        <v>0</v>
      </c>
      <c r="I71" s="363"/>
      <c r="J71" s="350">
        <v>2012</v>
      </c>
      <c r="K71" s="419">
        <v>0</v>
      </c>
      <c r="L71" s="363"/>
      <c r="M71" s="350">
        <v>2012</v>
      </c>
      <c r="N71" s="8">
        <f t="shared" si="10"/>
        <v>0</v>
      </c>
      <c r="O71" s="363"/>
      <c r="P71" s="350">
        <v>2012</v>
      </c>
      <c r="Q71" s="419">
        <v>0</v>
      </c>
      <c r="R71" s="363"/>
      <c r="S71" s="350">
        <v>2012</v>
      </c>
      <c r="T71" s="419">
        <v>0</v>
      </c>
      <c r="U71" s="363"/>
      <c r="V71" s="350">
        <v>2012</v>
      </c>
      <c r="W71" s="419">
        <v>0</v>
      </c>
      <c r="X71" s="363"/>
      <c r="Y71" s="350">
        <v>2012</v>
      </c>
      <c r="Z71" s="419">
        <v>0</v>
      </c>
      <c r="AA71" s="363"/>
      <c r="AB71" s="350">
        <v>2012</v>
      </c>
      <c r="AC71" s="419">
        <v>0</v>
      </c>
      <c r="AD71" s="363"/>
      <c r="AE71" s="350">
        <v>2012</v>
      </c>
      <c r="AF71" s="419">
        <v>0</v>
      </c>
      <c r="AG71" s="363"/>
      <c r="AH71" s="350">
        <v>2012</v>
      </c>
      <c r="AI71" s="419">
        <v>0</v>
      </c>
      <c r="AJ71" s="363"/>
      <c r="AK71" s="350">
        <v>2012</v>
      </c>
      <c r="AL71" s="419">
        <v>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0</v>
      </c>
      <c r="C72" s="363"/>
      <c r="D72" s="350">
        <v>2013</v>
      </c>
      <c r="E72" s="419">
        <v>0</v>
      </c>
      <c r="F72" s="363"/>
      <c r="G72" s="350">
        <v>2013</v>
      </c>
      <c r="H72" s="419">
        <v>0</v>
      </c>
      <c r="I72" s="363"/>
      <c r="J72" s="350">
        <v>2013</v>
      </c>
      <c r="K72" s="419">
        <v>0</v>
      </c>
      <c r="L72" s="363"/>
      <c r="M72" s="350">
        <v>2013</v>
      </c>
      <c r="N72" s="8">
        <f t="shared" si="10"/>
        <v>0</v>
      </c>
      <c r="O72" s="363"/>
      <c r="P72" s="350">
        <v>2013</v>
      </c>
      <c r="Q72" s="419">
        <v>0</v>
      </c>
      <c r="R72" s="363"/>
      <c r="S72" s="350">
        <v>2013</v>
      </c>
      <c r="T72" s="419">
        <v>0</v>
      </c>
      <c r="U72" s="363"/>
      <c r="V72" s="350">
        <v>2013</v>
      </c>
      <c r="W72" s="419">
        <v>0</v>
      </c>
      <c r="X72" s="363"/>
      <c r="Y72" s="350">
        <v>2013</v>
      </c>
      <c r="Z72" s="419">
        <v>0</v>
      </c>
      <c r="AA72" s="363"/>
      <c r="AB72" s="350">
        <v>2013</v>
      </c>
      <c r="AC72" s="419">
        <v>0</v>
      </c>
      <c r="AD72" s="363"/>
      <c r="AE72" s="350">
        <v>2013</v>
      </c>
      <c r="AF72" s="419">
        <v>0</v>
      </c>
      <c r="AG72" s="363"/>
      <c r="AH72" s="350">
        <v>2013</v>
      </c>
      <c r="AI72" s="419">
        <v>0</v>
      </c>
      <c r="AJ72" s="363"/>
      <c r="AK72" s="350">
        <v>2013</v>
      </c>
      <c r="AL72" s="419">
        <v>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0</v>
      </c>
      <c r="C73" s="39"/>
      <c r="D73" s="43">
        <v>2014</v>
      </c>
      <c r="E73" s="19">
        <v>0</v>
      </c>
      <c r="F73" s="10" t="s">
        <v>4658</v>
      </c>
      <c r="G73" s="43">
        <v>2014</v>
      </c>
      <c r="H73" s="19">
        <v>0</v>
      </c>
      <c r="I73" s="10" t="s">
        <v>3163</v>
      </c>
      <c r="J73" s="43">
        <v>2014</v>
      </c>
      <c r="K73" s="19">
        <v>0</v>
      </c>
      <c r="L73" s="10"/>
      <c r="M73" s="43">
        <v>2014</v>
      </c>
      <c r="N73" s="8">
        <f t="shared" ref="N73:N78" si="13">AVERAGE(Q73,T73,W73)</f>
        <v>0</v>
      </c>
      <c r="O73" s="19"/>
      <c r="P73" s="43">
        <v>2014</v>
      </c>
      <c r="Q73" s="19">
        <v>0</v>
      </c>
      <c r="R73" s="10" t="s">
        <v>3164</v>
      </c>
      <c r="S73" s="43">
        <v>2014</v>
      </c>
      <c r="T73" s="19">
        <v>0</v>
      </c>
      <c r="U73" s="10"/>
      <c r="V73" s="43">
        <v>2014</v>
      </c>
      <c r="W73" s="19">
        <v>0</v>
      </c>
      <c r="X73" s="10"/>
      <c r="Y73" s="350">
        <v>2014</v>
      </c>
      <c r="Z73" s="19">
        <v>0</v>
      </c>
      <c r="AA73" s="10" t="s">
        <v>3165</v>
      </c>
      <c r="AB73" s="350">
        <v>2014</v>
      </c>
      <c r="AC73" s="19">
        <v>0</v>
      </c>
      <c r="AD73" s="10" t="s">
        <v>3166</v>
      </c>
      <c r="AE73" s="350">
        <v>2014</v>
      </c>
      <c r="AF73" s="19">
        <v>0</v>
      </c>
      <c r="AG73" s="19"/>
      <c r="AH73" s="350">
        <v>2014</v>
      </c>
      <c r="AI73" s="19">
        <v>0</v>
      </c>
      <c r="AJ73" s="10"/>
      <c r="AK73" s="350">
        <v>2014</v>
      </c>
      <c r="AL73" s="19">
        <v>0</v>
      </c>
      <c r="AM73" s="11" t="s">
        <v>3167</v>
      </c>
    </row>
    <row r="74" spans="1:81" ht="24.75" customHeight="1">
      <c r="A74" s="43">
        <v>2015</v>
      </c>
      <c r="B74" s="5">
        <f t="shared" si="12"/>
        <v>0</v>
      </c>
      <c r="C74" s="39"/>
      <c r="D74" s="43">
        <v>2015</v>
      </c>
      <c r="E74" s="19">
        <v>0</v>
      </c>
      <c r="F74" s="10"/>
      <c r="G74" s="43">
        <v>2015</v>
      </c>
      <c r="H74" s="19">
        <v>0</v>
      </c>
      <c r="I74" s="10"/>
      <c r="J74" s="43">
        <v>2015</v>
      </c>
      <c r="K74" s="19">
        <v>0</v>
      </c>
      <c r="L74" s="10"/>
      <c r="M74" s="43">
        <v>2015</v>
      </c>
      <c r="N74" s="8">
        <f t="shared" si="13"/>
        <v>0</v>
      </c>
      <c r="O74" s="19"/>
      <c r="P74" s="43">
        <v>2015</v>
      </c>
      <c r="Q74" s="19">
        <v>0</v>
      </c>
      <c r="R74" s="10"/>
      <c r="S74" s="43">
        <v>2015</v>
      </c>
      <c r="T74" s="19">
        <v>0</v>
      </c>
      <c r="U74" s="10"/>
      <c r="V74" s="43">
        <v>2015</v>
      </c>
      <c r="W74" s="19">
        <v>0</v>
      </c>
      <c r="X74" s="10"/>
      <c r="Y74" s="350">
        <v>2015</v>
      </c>
      <c r="Z74" s="19">
        <v>0</v>
      </c>
      <c r="AA74" s="10"/>
      <c r="AB74" s="350">
        <v>2015</v>
      </c>
      <c r="AC74" s="19">
        <v>0</v>
      </c>
      <c r="AD74" s="10"/>
      <c r="AE74" s="350">
        <v>2015</v>
      </c>
      <c r="AF74" s="19">
        <v>0</v>
      </c>
      <c r="AG74" s="19"/>
      <c r="AH74" s="350">
        <v>2015</v>
      </c>
      <c r="AI74" s="19">
        <v>0</v>
      </c>
      <c r="AJ74" s="10"/>
      <c r="AK74" s="350">
        <v>2015</v>
      </c>
      <c r="AL74" s="19">
        <v>0</v>
      </c>
      <c r="AM74" s="11"/>
    </row>
    <row r="75" spans="1:81" ht="24.75" customHeight="1">
      <c r="A75" s="43">
        <v>2016</v>
      </c>
      <c r="B75" s="5">
        <f t="shared" si="12"/>
        <v>0</v>
      </c>
      <c r="C75" s="39"/>
      <c r="D75" s="43">
        <v>2016</v>
      </c>
      <c r="E75" s="19">
        <v>0</v>
      </c>
      <c r="F75" s="10"/>
      <c r="G75" s="43">
        <v>2016</v>
      </c>
      <c r="H75" s="19">
        <v>0</v>
      </c>
      <c r="I75" s="10"/>
      <c r="J75" s="43">
        <v>2016</v>
      </c>
      <c r="K75" s="19">
        <v>0</v>
      </c>
      <c r="L75" s="10"/>
      <c r="M75" s="43">
        <v>2016</v>
      </c>
      <c r="N75" s="8">
        <f t="shared" si="13"/>
        <v>0</v>
      </c>
      <c r="O75" s="19"/>
      <c r="P75" s="43">
        <v>2016</v>
      </c>
      <c r="Q75" s="19">
        <v>0</v>
      </c>
      <c r="R75" s="10"/>
      <c r="S75" s="43">
        <v>2016</v>
      </c>
      <c r="T75" s="19">
        <v>0</v>
      </c>
      <c r="U75" s="10"/>
      <c r="V75" s="43">
        <v>2016</v>
      </c>
      <c r="W75" s="19">
        <v>0</v>
      </c>
      <c r="X75" s="10"/>
      <c r="Y75" s="350">
        <v>2016</v>
      </c>
      <c r="Z75" s="19">
        <v>0</v>
      </c>
      <c r="AA75" s="10"/>
      <c r="AB75" s="350">
        <v>2016</v>
      </c>
      <c r="AC75" s="19">
        <v>0</v>
      </c>
      <c r="AD75" s="10"/>
      <c r="AE75" s="350">
        <v>2016</v>
      </c>
      <c r="AF75" s="19">
        <v>0</v>
      </c>
      <c r="AG75" s="19"/>
      <c r="AH75" s="350">
        <v>2016</v>
      </c>
      <c r="AI75" s="19">
        <v>0</v>
      </c>
      <c r="AJ75" s="10"/>
      <c r="AK75" s="350">
        <v>2016</v>
      </c>
      <c r="AL75" s="19">
        <v>0</v>
      </c>
      <c r="AM75" s="11" t="s">
        <v>843</v>
      </c>
    </row>
    <row r="76" spans="1:81" ht="24.75" customHeight="1">
      <c r="A76" s="43">
        <v>2017</v>
      </c>
      <c r="B76" s="5">
        <f t="shared" si="12"/>
        <v>0</v>
      </c>
      <c r="C76" s="39"/>
      <c r="D76" s="43">
        <v>2017</v>
      </c>
      <c r="E76" s="19">
        <v>0</v>
      </c>
      <c r="F76" s="10"/>
      <c r="G76" s="43">
        <v>2017</v>
      </c>
      <c r="H76" s="19">
        <v>0</v>
      </c>
      <c r="I76" s="10"/>
      <c r="J76" s="43">
        <v>2017</v>
      </c>
      <c r="K76" s="19">
        <v>0</v>
      </c>
      <c r="L76" s="10"/>
      <c r="M76" s="43">
        <v>2017</v>
      </c>
      <c r="N76" s="8">
        <f t="shared" si="13"/>
        <v>0</v>
      </c>
      <c r="O76" s="19"/>
      <c r="P76" s="43">
        <v>2017</v>
      </c>
      <c r="Q76" s="19">
        <v>0</v>
      </c>
      <c r="R76" s="10"/>
      <c r="S76" s="43">
        <v>2017</v>
      </c>
      <c r="T76" s="19">
        <v>0</v>
      </c>
      <c r="U76" s="10"/>
      <c r="V76" s="43">
        <v>2017</v>
      </c>
      <c r="W76" s="19">
        <v>0</v>
      </c>
      <c r="X76" s="10"/>
      <c r="Y76" s="350">
        <v>2017</v>
      </c>
      <c r="Z76" s="19">
        <v>0</v>
      </c>
      <c r="AA76" s="10"/>
      <c r="AB76" s="350">
        <v>2017</v>
      </c>
      <c r="AC76" s="19">
        <v>0</v>
      </c>
      <c r="AD76" s="10"/>
      <c r="AE76" s="350">
        <v>2017</v>
      </c>
      <c r="AF76" s="19">
        <v>0</v>
      </c>
      <c r="AG76" s="19"/>
      <c r="AH76" s="350">
        <v>2017</v>
      </c>
      <c r="AI76" s="19">
        <v>0</v>
      </c>
      <c r="AJ76" s="10"/>
      <c r="AK76" s="350">
        <v>2017</v>
      </c>
      <c r="AL76" s="19">
        <v>0</v>
      </c>
      <c r="AM76" s="11"/>
    </row>
    <row r="77" spans="1:81" ht="24.75" customHeight="1">
      <c r="A77" s="43">
        <v>2018</v>
      </c>
      <c r="B77" s="5">
        <f t="shared" si="12"/>
        <v>0</v>
      </c>
      <c r="C77" s="39"/>
      <c r="D77" s="43">
        <v>2018</v>
      </c>
      <c r="E77" s="19">
        <v>0</v>
      </c>
      <c r="F77" s="10"/>
      <c r="G77" s="43">
        <v>2018</v>
      </c>
      <c r="H77" s="19">
        <v>0</v>
      </c>
      <c r="I77" s="10"/>
      <c r="J77" s="43">
        <v>2018</v>
      </c>
      <c r="K77" s="19">
        <v>0</v>
      </c>
      <c r="L77" s="10"/>
      <c r="M77" s="43">
        <v>2018</v>
      </c>
      <c r="N77" s="8">
        <f t="shared" si="13"/>
        <v>0</v>
      </c>
      <c r="O77" s="19"/>
      <c r="P77" s="43">
        <v>2018</v>
      </c>
      <c r="Q77" s="19">
        <v>0</v>
      </c>
      <c r="R77" s="10"/>
      <c r="S77" s="43">
        <v>2018</v>
      </c>
      <c r="T77" s="19">
        <v>0</v>
      </c>
      <c r="U77" s="10"/>
      <c r="V77" s="43">
        <v>2018</v>
      </c>
      <c r="W77" s="19">
        <v>0</v>
      </c>
      <c r="X77" s="10"/>
      <c r="Y77" s="350">
        <v>2018</v>
      </c>
      <c r="Z77" s="19">
        <v>0</v>
      </c>
      <c r="AA77" s="10"/>
      <c r="AB77" s="350">
        <v>2018</v>
      </c>
      <c r="AC77" s="19">
        <v>0</v>
      </c>
      <c r="AD77" s="10"/>
      <c r="AE77" s="350">
        <v>2018</v>
      </c>
      <c r="AF77" s="19">
        <v>0</v>
      </c>
      <c r="AG77" s="19"/>
      <c r="AH77" s="350">
        <v>2018</v>
      </c>
      <c r="AI77" s="19">
        <v>0</v>
      </c>
      <c r="AJ77" s="10"/>
      <c r="AK77" s="350">
        <v>2018</v>
      </c>
      <c r="AL77" s="19">
        <v>0</v>
      </c>
      <c r="AM77" s="11"/>
    </row>
    <row r="78" spans="1:81" ht="24.75" customHeight="1">
      <c r="A78" s="43">
        <v>2019</v>
      </c>
      <c r="B78" s="5">
        <f t="shared" si="12"/>
        <v>0</v>
      </c>
      <c r="C78" s="39"/>
      <c r="D78" s="43">
        <v>2019</v>
      </c>
      <c r="E78" s="19">
        <v>0</v>
      </c>
      <c r="F78" s="10"/>
      <c r="G78" s="43">
        <v>2019</v>
      </c>
      <c r="H78" s="19">
        <v>0</v>
      </c>
      <c r="I78" s="10"/>
      <c r="J78" s="43">
        <v>2019</v>
      </c>
      <c r="K78" s="19">
        <v>0</v>
      </c>
      <c r="L78" s="10"/>
      <c r="M78" s="43">
        <v>2019</v>
      </c>
      <c r="N78" s="8">
        <f t="shared" si="13"/>
        <v>0</v>
      </c>
      <c r="O78" s="19"/>
      <c r="P78" s="43">
        <v>2019</v>
      </c>
      <c r="Q78" s="19">
        <v>0</v>
      </c>
      <c r="R78" s="10"/>
      <c r="S78" s="43">
        <v>2019</v>
      </c>
      <c r="T78" s="19">
        <v>0</v>
      </c>
      <c r="U78" s="10"/>
      <c r="V78" s="43">
        <v>2019</v>
      </c>
      <c r="W78" s="19">
        <v>0</v>
      </c>
      <c r="X78" s="10"/>
      <c r="Y78" s="350">
        <v>2019</v>
      </c>
      <c r="Z78" s="19">
        <v>0</v>
      </c>
      <c r="AA78" s="10"/>
      <c r="AB78" s="350">
        <v>2019</v>
      </c>
      <c r="AC78" s="19">
        <v>0</v>
      </c>
      <c r="AD78" s="10"/>
      <c r="AE78" s="350">
        <v>2019</v>
      </c>
      <c r="AF78" s="19">
        <v>0</v>
      </c>
      <c r="AG78" s="19"/>
      <c r="AH78" s="350">
        <v>2019</v>
      </c>
      <c r="AI78" s="19">
        <v>0</v>
      </c>
      <c r="AJ78" s="10"/>
      <c r="AK78" s="350">
        <v>2019</v>
      </c>
      <c r="AL78" s="19">
        <v>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4">AVERAGE(E87,H87,K87,N87,Q87)</f>
        <v>25</v>
      </c>
      <c r="C87" s="363"/>
      <c r="D87" s="350">
        <v>2007</v>
      </c>
      <c r="E87" s="419">
        <v>25</v>
      </c>
      <c r="F87" s="363"/>
      <c r="G87" s="350">
        <v>2007</v>
      </c>
      <c r="H87" s="363">
        <v>100</v>
      </c>
      <c r="I87" s="363"/>
      <c r="J87" s="350">
        <v>2007</v>
      </c>
      <c r="K87" s="419">
        <v>0</v>
      </c>
      <c r="L87" s="363"/>
      <c r="M87" s="350">
        <v>2007</v>
      </c>
      <c r="N87" s="419">
        <v>0</v>
      </c>
      <c r="O87" s="363"/>
      <c r="P87" s="350">
        <v>2007</v>
      </c>
      <c r="Q87" s="419">
        <v>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4"/>
        <v>25</v>
      </c>
      <c r="C88" s="363"/>
      <c r="D88" s="350">
        <v>2008</v>
      </c>
      <c r="E88" s="419">
        <v>25</v>
      </c>
      <c r="F88" s="363"/>
      <c r="G88" s="350">
        <v>2008</v>
      </c>
      <c r="H88" s="363">
        <v>100</v>
      </c>
      <c r="I88" s="363"/>
      <c r="J88" s="350">
        <v>2008</v>
      </c>
      <c r="K88" s="419">
        <v>0</v>
      </c>
      <c r="L88" s="363"/>
      <c r="M88" s="350">
        <v>2008</v>
      </c>
      <c r="N88" s="419">
        <v>0</v>
      </c>
      <c r="O88" s="363"/>
      <c r="P88" s="350">
        <v>2008</v>
      </c>
      <c r="Q88" s="419">
        <v>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4"/>
        <v>25</v>
      </c>
      <c r="C89" s="363"/>
      <c r="D89" s="350">
        <v>2009</v>
      </c>
      <c r="E89" s="419">
        <v>25</v>
      </c>
      <c r="F89" s="363"/>
      <c r="G89" s="350">
        <v>2009</v>
      </c>
      <c r="H89" s="363">
        <v>100</v>
      </c>
      <c r="I89" s="363"/>
      <c r="J89" s="350">
        <v>2009</v>
      </c>
      <c r="K89" s="419">
        <v>0</v>
      </c>
      <c r="L89" s="363"/>
      <c r="M89" s="350">
        <v>2009</v>
      </c>
      <c r="N89" s="419">
        <v>0</v>
      </c>
      <c r="O89" s="363"/>
      <c r="P89" s="350">
        <v>2009</v>
      </c>
      <c r="Q89" s="419">
        <v>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25</v>
      </c>
      <c r="C90" s="363"/>
      <c r="D90" s="350">
        <v>2010</v>
      </c>
      <c r="E90" s="419">
        <v>25</v>
      </c>
      <c r="F90" s="363"/>
      <c r="G90" s="350">
        <v>2010</v>
      </c>
      <c r="H90" s="363">
        <v>100</v>
      </c>
      <c r="I90" s="363"/>
      <c r="J90" s="350">
        <v>2010</v>
      </c>
      <c r="K90" s="419">
        <v>0</v>
      </c>
      <c r="L90" s="363"/>
      <c r="M90" s="350">
        <v>2010</v>
      </c>
      <c r="N90" s="419">
        <v>0</v>
      </c>
      <c r="O90" s="363"/>
      <c r="P90" s="350">
        <v>2010</v>
      </c>
      <c r="Q90" s="419">
        <v>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25</v>
      </c>
      <c r="C91" s="363"/>
      <c r="D91" s="350">
        <v>2011</v>
      </c>
      <c r="E91" s="419">
        <v>25</v>
      </c>
      <c r="F91" s="363"/>
      <c r="G91" s="350">
        <v>2011</v>
      </c>
      <c r="H91" s="363">
        <v>100</v>
      </c>
      <c r="I91" s="363"/>
      <c r="J91" s="350">
        <v>2011</v>
      </c>
      <c r="K91" s="419">
        <v>0</v>
      </c>
      <c r="L91" s="363"/>
      <c r="M91" s="350">
        <v>2011</v>
      </c>
      <c r="N91" s="419">
        <v>0</v>
      </c>
      <c r="O91" s="363"/>
      <c r="P91" s="350">
        <v>2011</v>
      </c>
      <c r="Q91" s="419">
        <v>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15</v>
      </c>
      <c r="C92" s="363"/>
      <c r="D92" s="350">
        <v>2012</v>
      </c>
      <c r="E92" s="419">
        <v>25</v>
      </c>
      <c r="F92" s="363"/>
      <c r="G92" s="350">
        <v>2012</v>
      </c>
      <c r="H92" s="363">
        <v>50</v>
      </c>
      <c r="I92" s="363" t="s">
        <v>3168</v>
      </c>
      <c r="J92" s="350">
        <v>2012</v>
      </c>
      <c r="K92" s="419">
        <v>0</v>
      </c>
      <c r="L92" s="363"/>
      <c r="M92" s="350">
        <v>2012</v>
      </c>
      <c r="N92" s="419">
        <v>0</v>
      </c>
      <c r="O92" s="363"/>
      <c r="P92" s="350">
        <v>2012</v>
      </c>
      <c r="Q92" s="419">
        <v>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15</v>
      </c>
      <c r="C93" s="363"/>
      <c r="D93" s="350">
        <v>2013</v>
      </c>
      <c r="E93" s="419">
        <v>25</v>
      </c>
      <c r="F93" s="363"/>
      <c r="G93" s="350">
        <v>2013</v>
      </c>
      <c r="H93" s="363">
        <v>50</v>
      </c>
      <c r="I93" s="363"/>
      <c r="J93" s="350">
        <v>2013</v>
      </c>
      <c r="K93" s="419">
        <v>0</v>
      </c>
      <c r="L93" s="363"/>
      <c r="M93" s="350">
        <v>2013</v>
      </c>
      <c r="N93" s="419">
        <v>0</v>
      </c>
      <c r="O93" s="363"/>
      <c r="P93" s="350">
        <v>2013</v>
      </c>
      <c r="Q93" s="419">
        <v>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15</v>
      </c>
      <c r="C94" s="39"/>
      <c r="D94" s="43">
        <v>2014</v>
      </c>
      <c r="E94" s="19">
        <v>25</v>
      </c>
      <c r="F94" s="10" t="s">
        <v>4659</v>
      </c>
      <c r="G94" s="43">
        <v>2014</v>
      </c>
      <c r="H94" s="19">
        <v>50</v>
      </c>
      <c r="I94" s="10" t="s">
        <v>3168</v>
      </c>
      <c r="J94" s="43">
        <v>2014</v>
      </c>
      <c r="K94" s="19">
        <v>0</v>
      </c>
      <c r="L94" s="10"/>
      <c r="M94" s="43">
        <v>2014</v>
      </c>
      <c r="N94" s="19">
        <v>0</v>
      </c>
      <c r="O94" s="10" t="s">
        <v>3169</v>
      </c>
      <c r="P94" s="43">
        <v>2014</v>
      </c>
      <c r="Q94" s="19">
        <v>0</v>
      </c>
      <c r="R94" s="11" t="s">
        <v>3170</v>
      </c>
    </row>
    <row r="95" spans="1:81" ht="24.75" customHeight="1">
      <c r="A95" s="43">
        <v>2015</v>
      </c>
      <c r="B95" s="2">
        <f>AVERAGE(E95,H95,K95,N95,Q95)</f>
        <v>15</v>
      </c>
      <c r="C95" s="80"/>
      <c r="D95" s="43">
        <v>2015</v>
      </c>
      <c r="E95" s="19">
        <v>25</v>
      </c>
      <c r="F95" s="10"/>
      <c r="G95" s="43">
        <v>2015</v>
      </c>
      <c r="H95" s="19">
        <v>50</v>
      </c>
      <c r="I95" s="10"/>
      <c r="J95" s="43">
        <v>2015</v>
      </c>
      <c r="K95" s="19">
        <v>0</v>
      </c>
      <c r="L95" s="10"/>
      <c r="M95" s="43">
        <v>2015</v>
      </c>
      <c r="N95" s="19">
        <v>0</v>
      </c>
      <c r="O95" s="10"/>
      <c r="P95" s="43">
        <v>2015</v>
      </c>
      <c r="Q95" s="19">
        <v>0</v>
      </c>
      <c r="R95" s="11"/>
    </row>
    <row r="96" spans="1:81" ht="24.75" customHeight="1">
      <c r="A96" s="43">
        <v>2016</v>
      </c>
      <c r="B96" s="2">
        <f>AVERAGE(E96,H96,K96,N96,Q96)</f>
        <v>15</v>
      </c>
      <c r="C96" s="80"/>
      <c r="D96" s="43">
        <v>2016</v>
      </c>
      <c r="E96" s="19">
        <v>25</v>
      </c>
      <c r="F96" s="10"/>
      <c r="G96" s="43">
        <v>2016</v>
      </c>
      <c r="H96" s="19">
        <v>50</v>
      </c>
      <c r="I96" s="10"/>
      <c r="J96" s="43">
        <v>2016</v>
      </c>
      <c r="K96" s="19">
        <v>0</v>
      </c>
      <c r="L96" s="10"/>
      <c r="M96" s="43">
        <v>2016</v>
      </c>
      <c r="N96" s="19">
        <v>0</v>
      </c>
      <c r="O96" s="10"/>
      <c r="P96" s="43">
        <v>2016</v>
      </c>
      <c r="Q96" s="19">
        <v>0</v>
      </c>
      <c r="R96" s="11"/>
    </row>
    <row r="97" spans="1:81" ht="24.75" customHeight="1">
      <c r="A97" s="43">
        <v>2017</v>
      </c>
      <c r="B97" s="2">
        <f t="shared" ref="B97:B99" si="15">AVERAGE(E97,H97,K97,N97,Q97)</f>
        <v>15</v>
      </c>
      <c r="C97" s="80"/>
      <c r="D97" s="43">
        <v>2017</v>
      </c>
      <c r="E97" s="19">
        <v>25</v>
      </c>
      <c r="F97" s="10"/>
      <c r="G97" s="43">
        <v>2017</v>
      </c>
      <c r="H97" s="19">
        <v>50</v>
      </c>
      <c r="I97" s="10"/>
      <c r="J97" s="43">
        <v>2017</v>
      </c>
      <c r="K97" s="19">
        <v>0</v>
      </c>
      <c r="L97" s="10"/>
      <c r="M97" s="43">
        <v>2017</v>
      </c>
      <c r="N97" s="19">
        <v>0</v>
      </c>
      <c r="O97" s="10"/>
      <c r="P97" s="43">
        <v>2017</v>
      </c>
      <c r="Q97" s="19">
        <v>0</v>
      </c>
      <c r="R97" s="11"/>
    </row>
    <row r="98" spans="1:81" ht="24.75" customHeight="1">
      <c r="A98" s="43">
        <v>2018</v>
      </c>
      <c r="B98" s="2">
        <f t="shared" si="15"/>
        <v>15</v>
      </c>
      <c r="C98" s="80"/>
      <c r="D98" s="43">
        <v>2018</v>
      </c>
      <c r="E98" s="19">
        <v>25</v>
      </c>
      <c r="F98" s="10"/>
      <c r="G98" s="43">
        <v>2018</v>
      </c>
      <c r="H98" s="19">
        <v>50</v>
      </c>
      <c r="I98" s="10"/>
      <c r="J98" s="43">
        <v>2018</v>
      </c>
      <c r="K98" s="19">
        <v>0</v>
      </c>
      <c r="L98" s="10"/>
      <c r="M98" s="43">
        <v>2018</v>
      </c>
      <c r="N98" s="19">
        <v>0</v>
      </c>
      <c r="O98" s="10"/>
      <c r="P98" s="43">
        <v>2018</v>
      </c>
      <c r="Q98" s="19">
        <v>0</v>
      </c>
      <c r="R98" s="11"/>
    </row>
    <row r="99" spans="1:81" ht="24.75" customHeight="1">
      <c r="A99" s="43">
        <v>2019</v>
      </c>
      <c r="B99" s="2">
        <f t="shared" si="15"/>
        <v>15</v>
      </c>
      <c r="C99" s="80"/>
      <c r="D99" s="43">
        <v>2019</v>
      </c>
      <c r="E99" s="19">
        <v>25</v>
      </c>
      <c r="F99" s="10"/>
      <c r="G99" s="43">
        <v>2019</v>
      </c>
      <c r="H99" s="19">
        <v>50</v>
      </c>
      <c r="I99" s="10"/>
      <c r="J99" s="43">
        <v>2019</v>
      </c>
      <c r="K99" s="19">
        <v>0</v>
      </c>
      <c r="L99" s="10"/>
      <c r="M99" s="43">
        <v>2019</v>
      </c>
      <c r="N99" s="19">
        <v>0</v>
      </c>
      <c r="O99" s="10"/>
      <c r="P99" s="43">
        <v>2019</v>
      </c>
      <c r="Q99" s="19">
        <v>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6">AVERAGE(E108,((H108+K108)/2),((N108+Q108+T108)/3),W108)</f>
        <v>81.25</v>
      </c>
      <c r="C108" s="363"/>
      <c r="D108" s="350">
        <v>2007</v>
      </c>
      <c r="E108" s="49">
        <v>100</v>
      </c>
      <c r="F108" s="363"/>
      <c r="G108" s="350">
        <v>2007</v>
      </c>
      <c r="H108" s="49">
        <v>100</v>
      </c>
      <c r="I108" s="363"/>
      <c r="J108" s="350">
        <v>2007</v>
      </c>
      <c r="K108" s="419">
        <v>50</v>
      </c>
      <c r="L108" s="363"/>
      <c r="M108" s="350">
        <v>2007</v>
      </c>
      <c r="N108" s="49">
        <v>100</v>
      </c>
      <c r="O108" s="363"/>
      <c r="P108" s="350">
        <v>2007</v>
      </c>
      <c r="Q108" s="419">
        <v>50</v>
      </c>
      <c r="R108" s="363"/>
      <c r="S108" s="350">
        <v>2007</v>
      </c>
      <c r="T108" s="78">
        <v>0</v>
      </c>
      <c r="U108" s="363"/>
      <c r="V108" s="350">
        <v>2007</v>
      </c>
      <c r="W108" s="419">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6"/>
        <v>81.25</v>
      </c>
      <c r="C109" s="363"/>
      <c r="D109" s="350">
        <v>2008</v>
      </c>
      <c r="E109" s="49">
        <v>100</v>
      </c>
      <c r="F109" s="363"/>
      <c r="G109" s="350">
        <v>2008</v>
      </c>
      <c r="H109" s="49">
        <v>100</v>
      </c>
      <c r="I109" s="363"/>
      <c r="J109" s="350">
        <v>2008</v>
      </c>
      <c r="K109" s="419">
        <v>50</v>
      </c>
      <c r="L109" s="363"/>
      <c r="M109" s="350">
        <v>2008</v>
      </c>
      <c r="N109" s="49">
        <v>100</v>
      </c>
      <c r="O109" s="363"/>
      <c r="P109" s="350">
        <v>2008</v>
      </c>
      <c r="Q109" s="419">
        <v>50</v>
      </c>
      <c r="R109" s="363"/>
      <c r="S109" s="350">
        <v>2008</v>
      </c>
      <c r="T109" s="78">
        <v>0</v>
      </c>
      <c r="U109" s="363"/>
      <c r="V109" s="350">
        <v>2008</v>
      </c>
      <c r="W109" s="419">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6"/>
        <v>81.25</v>
      </c>
      <c r="C110" s="363"/>
      <c r="D110" s="350">
        <v>2009</v>
      </c>
      <c r="E110" s="49">
        <v>100</v>
      </c>
      <c r="F110" s="363"/>
      <c r="G110" s="350">
        <v>2009</v>
      </c>
      <c r="H110" s="49">
        <v>100</v>
      </c>
      <c r="I110" s="363"/>
      <c r="J110" s="350">
        <v>2009</v>
      </c>
      <c r="K110" s="419">
        <v>50</v>
      </c>
      <c r="L110" s="363"/>
      <c r="M110" s="350">
        <v>2009</v>
      </c>
      <c r="N110" s="49">
        <v>100</v>
      </c>
      <c r="O110" s="363"/>
      <c r="P110" s="350">
        <v>2009</v>
      </c>
      <c r="Q110" s="419">
        <v>50</v>
      </c>
      <c r="R110" s="363"/>
      <c r="S110" s="350">
        <v>2009</v>
      </c>
      <c r="T110" s="78">
        <v>0</v>
      </c>
      <c r="U110" s="363"/>
      <c r="V110" s="350">
        <v>2009</v>
      </c>
      <c r="W110" s="419">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6"/>
        <v>81.25</v>
      </c>
      <c r="C111" s="363"/>
      <c r="D111" s="350">
        <v>2010</v>
      </c>
      <c r="E111" s="49">
        <v>100</v>
      </c>
      <c r="F111" s="363"/>
      <c r="G111" s="350">
        <v>2010</v>
      </c>
      <c r="H111" s="49">
        <v>100</v>
      </c>
      <c r="I111" s="363"/>
      <c r="J111" s="350">
        <v>2010</v>
      </c>
      <c r="K111" s="419">
        <v>50</v>
      </c>
      <c r="L111" s="363"/>
      <c r="M111" s="350">
        <v>2010</v>
      </c>
      <c r="N111" s="49">
        <v>100</v>
      </c>
      <c r="O111" s="363"/>
      <c r="P111" s="350">
        <v>2010</v>
      </c>
      <c r="Q111" s="419">
        <v>50</v>
      </c>
      <c r="R111" s="363" t="s">
        <v>4947</v>
      </c>
      <c r="S111" s="350">
        <v>2010</v>
      </c>
      <c r="T111" s="78">
        <v>0</v>
      </c>
      <c r="U111" s="363"/>
      <c r="V111" s="350">
        <v>2010</v>
      </c>
      <c r="W111" s="419">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81.25</v>
      </c>
      <c r="C112" s="363"/>
      <c r="D112" s="350">
        <v>2011</v>
      </c>
      <c r="E112" s="49">
        <v>100</v>
      </c>
      <c r="F112" s="363"/>
      <c r="G112" s="350">
        <v>2011</v>
      </c>
      <c r="H112" s="49">
        <v>100</v>
      </c>
      <c r="I112" s="363"/>
      <c r="J112" s="350">
        <v>2011</v>
      </c>
      <c r="K112" s="419">
        <v>50</v>
      </c>
      <c r="L112" s="363"/>
      <c r="M112" s="350">
        <v>2011</v>
      </c>
      <c r="N112" s="49">
        <v>100</v>
      </c>
      <c r="O112" s="363"/>
      <c r="P112" s="350">
        <v>2011</v>
      </c>
      <c r="Q112" s="419">
        <v>50</v>
      </c>
      <c r="R112" s="363"/>
      <c r="S112" s="350">
        <v>2011</v>
      </c>
      <c r="T112" s="78">
        <v>0</v>
      </c>
      <c r="U112" s="363"/>
      <c r="V112" s="350">
        <v>2011</v>
      </c>
      <c r="W112" s="419">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81.25</v>
      </c>
      <c r="C113" s="363"/>
      <c r="D113" s="350">
        <v>2012</v>
      </c>
      <c r="E113" s="49">
        <v>100</v>
      </c>
      <c r="F113" s="363"/>
      <c r="G113" s="350">
        <v>2012</v>
      </c>
      <c r="H113" s="49">
        <v>100</v>
      </c>
      <c r="I113" s="363"/>
      <c r="J113" s="350">
        <v>2012</v>
      </c>
      <c r="K113" s="419">
        <v>50</v>
      </c>
      <c r="L113" s="363"/>
      <c r="M113" s="350">
        <v>2012</v>
      </c>
      <c r="N113" s="49">
        <v>100</v>
      </c>
      <c r="O113" s="363"/>
      <c r="P113" s="350">
        <v>2012</v>
      </c>
      <c r="Q113" s="419">
        <v>50</v>
      </c>
      <c r="R113" s="363"/>
      <c r="S113" s="350">
        <v>2012</v>
      </c>
      <c r="T113" s="78">
        <v>0</v>
      </c>
      <c r="U113" s="363"/>
      <c r="V113" s="350">
        <v>2012</v>
      </c>
      <c r="W113" s="419">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81.25</v>
      </c>
      <c r="C114" s="363"/>
      <c r="D114" s="350">
        <v>2013</v>
      </c>
      <c r="E114" s="49">
        <v>100</v>
      </c>
      <c r="F114" s="363"/>
      <c r="G114" s="350">
        <v>2013</v>
      </c>
      <c r="H114" s="49">
        <v>100</v>
      </c>
      <c r="I114" s="363"/>
      <c r="J114" s="350">
        <v>2013</v>
      </c>
      <c r="K114" s="419">
        <v>50</v>
      </c>
      <c r="L114" s="363"/>
      <c r="M114" s="350">
        <v>2013</v>
      </c>
      <c r="N114" s="49">
        <v>100</v>
      </c>
      <c r="O114" s="363"/>
      <c r="P114" s="350">
        <v>2013</v>
      </c>
      <c r="Q114" s="419">
        <v>50</v>
      </c>
      <c r="R114" s="363"/>
      <c r="S114" s="350">
        <v>2013</v>
      </c>
      <c r="T114" s="78">
        <v>0</v>
      </c>
      <c r="U114" s="363"/>
      <c r="V114" s="350">
        <v>2013</v>
      </c>
      <c r="W114" s="419">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81.25</v>
      </c>
      <c r="C115" s="39"/>
      <c r="D115" s="43">
        <v>2014</v>
      </c>
      <c r="E115" s="49">
        <v>100</v>
      </c>
      <c r="F115" s="10" t="s">
        <v>3171</v>
      </c>
      <c r="G115" s="43">
        <v>2014</v>
      </c>
      <c r="H115" s="19">
        <v>100</v>
      </c>
      <c r="I115" s="10"/>
      <c r="J115" s="43">
        <v>2014</v>
      </c>
      <c r="K115" s="19">
        <v>50</v>
      </c>
      <c r="L115" s="10" t="s">
        <v>3172</v>
      </c>
      <c r="M115" s="43">
        <v>2014</v>
      </c>
      <c r="N115" s="19">
        <v>100</v>
      </c>
      <c r="O115" s="10" t="s">
        <v>842</v>
      </c>
      <c r="P115" s="43">
        <v>2014</v>
      </c>
      <c r="Q115" s="19">
        <v>50</v>
      </c>
      <c r="R115" s="10" t="s">
        <v>841</v>
      </c>
      <c r="S115" s="43">
        <v>2014</v>
      </c>
      <c r="T115" s="78">
        <v>0</v>
      </c>
      <c r="U115" s="10" t="s">
        <v>3173</v>
      </c>
      <c r="V115" s="43">
        <v>2014</v>
      </c>
      <c r="W115" s="19">
        <v>100</v>
      </c>
      <c r="X115" s="11"/>
    </row>
    <row r="116" spans="1:81" ht="24.75" customHeight="1">
      <c r="A116" s="43">
        <v>2015</v>
      </c>
      <c r="B116" s="2">
        <f t="shared" si="17"/>
        <v>81.25</v>
      </c>
      <c r="C116" s="80"/>
      <c r="D116" s="43">
        <v>2015</v>
      </c>
      <c r="E116" s="49">
        <v>100</v>
      </c>
      <c r="F116" s="10"/>
      <c r="G116" s="43">
        <v>2015</v>
      </c>
      <c r="H116" s="19">
        <v>100</v>
      </c>
      <c r="I116" s="10"/>
      <c r="J116" s="43">
        <v>2015</v>
      </c>
      <c r="K116" s="19">
        <v>50</v>
      </c>
      <c r="L116" s="10"/>
      <c r="M116" s="43">
        <v>2015</v>
      </c>
      <c r="N116" s="19">
        <v>100</v>
      </c>
      <c r="O116" s="10"/>
      <c r="P116" s="43">
        <v>2015</v>
      </c>
      <c r="Q116" s="19">
        <v>50</v>
      </c>
      <c r="R116" s="10"/>
      <c r="S116" s="43">
        <v>2015</v>
      </c>
      <c r="T116" s="49">
        <v>0</v>
      </c>
      <c r="U116" s="10"/>
      <c r="V116" s="43">
        <v>2015</v>
      </c>
      <c r="W116" s="19">
        <v>100</v>
      </c>
      <c r="X116" s="11"/>
    </row>
    <row r="117" spans="1:81" ht="24.75" customHeight="1">
      <c r="A117" s="43">
        <v>2016</v>
      </c>
      <c r="B117" s="2">
        <f t="shared" si="17"/>
        <v>81.25</v>
      </c>
      <c r="C117" s="80"/>
      <c r="D117" s="43">
        <v>2016</v>
      </c>
      <c r="E117" s="49">
        <v>100</v>
      </c>
      <c r="F117" s="10"/>
      <c r="G117" s="43">
        <v>2016</v>
      </c>
      <c r="H117" s="19">
        <v>100</v>
      </c>
      <c r="I117" s="10"/>
      <c r="J117" s="43">
        <v>2016</v>
      </c>
      <c r="K117" s="19">
        <v>50</v>
      </c>
      <c r="L117" s="10"/>
      <c r="M117" s="43">
        <v>2016</v>
      </c>
      <c r="N117" s="19">
        <v>100</v>
      </c>
      <c r="O117" s="10"/>
      <c r="P117" s="43">
        <v>2016</v>
      </c>
      <c r="Q117" s="19">
        <v>50</v>
      </c>
      <c r="R117" s="10"/>
      <c r="S117" s="43">
        <v>2016</v>
      </c>
      <c r="T117" s="49">
        <v>0</v>
      </c>
      <c r="U117" s="10"/>
      <c r="V117" s="43">
        <v>2016</v>
      </c>
      <c r="W117" s="19">
        <v>100</v>
      </c>
      <c r="X117" s="11"/>
    </row>
    <row r="118" spans="1:81" ht="24.75" customHeight="1">
      <c r="A118" s="43">
        <v>2017</v>
      </c>
      <c r="B118" s="2">
        <f t="shared" si="17"/>
        <v>81.25</v>
      </c>
      <c r="C118" s="80"/>
      <c r="D118" s="43">
        <v>2017</v>
      </c>
      <c r="E118" s="49">
        <v>100</v>
      </c>
      <c r="F118" s="10"/>
      <c r="G118" s="43">
        <v>2017</v>
      </c>
      <c r="H118" s="19">
        <v>100</v>
      </c>
      <c r="I118" s="10"/>
      <c r="J118" s="43">
        <v>2017</v>
      </c>
      <c r="K118" s="19">
        <v>50</v>
      </c>
      <c r="L118" s="10"/>
      <c r="M118" s="43">
        <v>2017</v>
      </c>
      <c r="N118" s="19">
        <v>100</v>
      </c>
      <c r="O118" s="10"/>
      <c r="P118" s="43">
        <v>2017</v>
      </c>
      <c r="Q118" s="19">
        <v>50</v>
      </c>
      <c r="R118" s="10"/>
      <c r="S118" s="43">
        <v>2017</v>
      </c>
      <c r="T118" s="49">
        <v>0</v>
      </c>
      <c r="U118" s="10"/>
      <c r="V118" s="43">
        <v>2017</v>
      </c>
      <c r="W118" s="19">
        <v>100</v>
      </c>
      <c r="X118" s="11"/>
    </row>
    <row r="119" spans="1:81" ht="24.75" customHeight="1">
      <c r="A119" s="43">
        <v>2018</v>
      </c>
      <c r="B119" s="2">
        <f t="shared" si="17"/>
        <v>81.25</v>
      </c>
      <c r="C119" s="80"/>
      <c r="D119" s="43">
        <v>2018</v>
      </c>
      <c r="E119" s="49">
        <v>100</v>
      </c>
      <c r="F119" s="10"/>
      <c r="G119" s="43">
        <v>2018</v>
      </c>
      <c r="H119" s="19">
        <v>100</v>
      </c>
      <c r="I119" s="10"/>
      <c r="J119" s="43">
        <v>2018</v>
      </c>
      <c r="K119" s="19">
        <v>50</v>
      </c>
      <c r="L119" s="10"/>
      <c r="M119" s="43">
        <v>2018</v>
      </c>
      <c r="N119" s="19">
        <v>100</v>
      </c>
      <c r="O119" s="10"/>
      <c r="P119" s="43">
        <v>2018</v>
      </c>
      <c r="Q119" s="19">
        <v>50</v>
      </c>
      <c r="R119" s="10"/>
      <c r="S119" s="43">
        <v>2018</v>
      </c>
      <c r="T119" s="49">
        <v>0</v>
      </c>
      <c r="U119" s="10"/>
      <c r="V119" s="43">
        <v>2018</v>
      </c>
      <c r="W119" s="19">
        <v>100</v>
      </c>
      <c r="X119" s="11"/>
    </row>
    <row r="120" spans="1:81" ht="24.75" customHeight="1">
      <c r="A120" s="43">
        <v>2019</v>
      </c>
      <c r="B120" s="2">
        <f t="shared" si="17"/>
        <v>81.25</v>
      </c>
      <c r="C120" s="80"/>
      <c r="D120" s="43">
        <v>2019</v>
      </c>
      <c r="E120" s="49">
        <v>100</v>
      </c>
      <c r="F120" s="10"/>
      <c r="G120" s="43">
        <v>2019</v>
      </c>
      <c r="H120" s="19">
        <v>100</v>
      </c>
      <c r="I120" s="10"/>
      <c r="J120" s="43">
        <v>2019</v>
      </c>
      <c r="K120" s="19">
        <v>50</v>
      </c>
      <c r="L120" s="10"/>
      <c r="M120" s="43">
        <v>2019</v>
      </c>
      <c r="N120" s="19">
        <v>100</v>
      </c>
      <c r="O120" s="10"/>
      <c r="P120" s="43">
        <v>2019</v>
      </c>
      <c r="Q120" s="19">
        <v>50</v>
      </c>
      <c r="R120" s="10"/>
      <c r="S120" s="43">
        <v>2019</v>
      </c>
      <c r="T120" s="49">
        <v>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 t="shared" ref="B129:B135" si="18">AVERAGE(E129,H129,K129,Z129)</f>
        <v>25</v>
      </c>
      <c r="C129" s="363"/>
      <c r="D129" s="350">
        <v>2007</v>
      </c>
      <c r="E129" s="419">
        <v>0</v>
      </c>
      <c r="F129" s="363"/>
      <c r="G129" s="350">
        <v>2007</v>
      </c>
      <c r="H129" s="419">
        <v>0</v>
      </c>
      <c r="I129" s="363"/>
      <c r="J129" s="350">
        <v>2007</v>
      </c>
      <c r="K129" s="8">
        <f t="shared" ref="K129:K135" si="19">AVERAGE(N129,Q129,T129,W129)</f>
        <v>0</v>
      </c>
      <c r="L129" s="363"/>
      <c r="M129" s="350">
        <v>2007</v>
      </c>
      <c r="N129" s="419">
        <v>0</v>
      </c>
      <c r="O129" s="363"/>
      <c r="P129" s="350">
        <v>2007</v>
      </c>
      <c r="Q129" s="419">
        <v>0</v>
      </c>
      <c r="R129" s="363"/>
      <c r="S129" s="350">
        <v>2007</v>
      </c>
      <c r="T129" s="419">
        <v>0</v>
      </c>
      <c r="U129" s="363"/>
      <c r="V129" s="350">
        <v>2007</v>
      </c>
      <c r="W129" s="419">
        <v>0</v>
      </c>
      <c r="X129" s="363"/>
      <c r="Y129" s="350">
        <v>2007</v>
      </c>
      <c r="Z129" s="419">
        <v>100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si="18"/>
        <v>25</v>
      </c>
      <c r="C130" s="363"/>
      <c r="D130" s="350">
        <v>2008</v>
      </c>
      <c r="E130" s="419">
        <v>0</v>
      </c>
      <c r="F130" s="363"/>
      <c r="G130" s="350">
        <v>2008</v>
      </c>
      <c r="H130" s="419">
        <v>0</v>
      </c>
      <c r="I130" s="363"/>
      <c r="J130" s="350">
        <v>2008</v>
      </c>
      <c r="K130" s="8">
        <f t="shared" si="19"/>
        <v>0</v>
      </c>
      <c r="L130" s="363"/>
      <c r="M130" s="350">
        <v>2008</v>
      </c>
      <c r="N130" s="419">
        <v>0</v>
      </c>
      <c r="O130" s="363"/>
      <c r="P130" s="350">
        <v>2008</v>
      </c>
      <c r="Q130" s="419">
        <v>0</v>
      </c>
      <c r="R130" s="363"/>
      <c r="S130" s="350">
        <v>2008</v>
      </c>
      <c r="T130" s="419">
        <v>0</v>
      </c>
      <c r="U130" s="363"/>
      <c r="V130" s="350">
        <v>2008</v>
      </c>
      <c r="W130" s="419">
        <v>0</v>
      </c>
      <c r="X130" s="363"/>
      <c r="Y130" s="350">
        <v>2008</v>
      </c>
      <c r="Z130" s="419">
        <v>100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18"/>
        <v>25</v>
      </c>
      <c r="C131" s="363"/>
      <c r="D131" s="350">
        <v>2009</v>
      </c>
      <c r="E131" s="419">
        <v>0</v>
      </c>
      <c r="F131" s="363"/>
      <c r="G131" s="350">
        <v>2009</v>
      </c>
      <c r="H131" s="419">
        <v>0</v>
      </c>
      <c r="I131" s="363"/>
      <c r="J131" s="350">
        <v>2009</v>
      </c>
      <c r="K131" s="8">
        <f t="shared" si="19"/>
        <v>0</v>
      </c>
      <c r="L131" s="363"/>
      <c r="M131" s="350">
        <v>2009</v>
      </c>
      <c r="N131" s="419">
        <v>0</v>
      </c>
      <c r="O131" s="363"/>
      <c r="P131" s="350">
        <v>2009</v>
      </c>
      <c r="Q131" s="419">
        <v>0</v>
      </c>
      <c r="R131" s="363"/>
      <c r="S131" s="350">
        <v>2009</v>
      </c>
      <c r="T131" s="419">
        <v>0</v>
      </c>
      <c r="U131" s="363"/>
      <c r="V131" s="350">
        <v>2009</v>
      </c>
      <c r="W131" s="419">
        <v>0</v>
      </c>
      <c r="X131" s="363"/>
      <c r="Y131" s="350">
        <v>2009</v>
      </c>
      <c r="Z131" s="419">
        <v>100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25</v>
      </c>
      <c r="C132" s="363"/>
      <c r="D132" s="350">
        <v>2010</v>
      </c>
      <c r="E132" s="419">
        <v>0</v>
      </c>
      <c r="F132" s="363"/>
      <c r="G132" s="350">
        <v>2010</v>
      </c>
      <c r="H132" s="419">
        <v>0</v>
      </c>
      <c r="I132" s="363"/>
      <c r="J132" s="350">
        <v>2010</v>
      </c>
      <c r="K132" s="8">
        <f t="shared" si="19"/>
        <v>0</v>
      </c>
      <c r="L132" s="363"/>
      <c r="M132" s="350">
        <v>2010</v>
      </c>
      <c r="N132" s="419">
        <v>0</v>
      </c>
      <c r="O132" s="363"/>
      <c r="P132" s="350">
        <v>2010</v>
      </c>
      <c r="Q132" s="419">
        <v>0</v>
      </c>
      <c r="R132" s="363"/>
      <c r="S132" s="350">
        <v>2010</v>
      </c>
      <c r="T132" s="419">
        <v>0</v>
      </c>
      <c r="U132" s="363"/>
      <c r="V132" s="350">
        <v>2010</v>
      </c>
      <c r="W132" s="419">
        <v>0</v>
      </c>
      <c r="X132" s="363"/>
      <c r="Y132" s="350">
        <v>2010</v>
      </c>
      <c r="Z132" s="419">
        <v>100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25</v>
      </c>
      <c r="C133" s="363"/>
      <c r="D133" s="350">
        <v>2011</v>
      </c>
      <c r="E133" s="419">
        <v>0</v>
      </c>
      <c r="F133" s="363"/>
      <c r="G133" s="350">
        <v>2011</v>
      </c>
      <c r="H133" s="419">
        <v>0</v>
      </c>
      <c r="I133" s="363"/>
      <c r="J133" s="350">
        <v>2011</v>
      </c>
      <c r="K133" s="8">
        <f t="shared" si="19"/>
        <v>0</v>
      </c>
      <c r="L133" s="363"/>
      <c r="M133" s="350">
        <v>2011</v>
      </c>
      <c r="N133" s="419">
        <v>0</v>
      </c>
      <c r="O133" s="363"/>
      <c r="P133" s="350">
        <v>2011</v>
      </c>
      <c r="Q133" s="419">
        <v>0</v>
      </c>
      <c r="R133" s="363"/>
      <c r="S133" s="350">
        <v>2011</v>
      </c>
      <c r="T133" s="419">
        <v>0</v>
      </c>
      <c r="U133" s="363"/>
      <c r="V133" s="350">
        <v>2011</v>
      </c>
      <c r="W133" s="419">
        <v>0</v>
      </c>
      <c r="X133" s="363"/>
      <c r="Y133" s="350">
        <v>2011</v>
      </c>
      <c r="Z133" s="419">
        <v>100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25</v>
      </c>
      <c r="C134" s="363"/>
      <c r="D134" s="350">
        <v>2012</v>
      </c>
      <c r="E134" s="419">
        <v>0</v>
      </c>
      <c r="F134" s="363"/>
      <c r="G134" s="350">
        <v>2012</v>
      </c>
      <c r="H134" s="419">
        <v>0</v>
      </c>
      <c r="I134" s="363"/>
      <c r="J134" s="350">
        <v>2012</v>
      </c>
      <c r="K134" s="8">
        <f t="shared" si="19"/>
        <v>0</v>
      </c>
      <c r="L134" s="363"/>
      <c r="M134" s="350">
        <v>2012</v>
      </c>
      <c r="N134" s="419">
        <v>0</v>
      </c>
      <c r="O134" s="363"/>
      <c r="P134" s="350">
        <v>2012</v>
      </c>
      <c r="Q134" s="419">
        <v>0</v>
      </c>
      <c r="R134" s="363"/>
      <c r="S134" s="350">
        <v>2012</v>
      </c>
      <c r="T134" s="419">
        <v>0</v>
      </c>
      <c r="U134" s="363"/>
      <c r="V134" s="350">
        <v>2012</v>
      </c>
      <c r="W134" s="419">
        <v>0</v>
      </c>
      <c r="X134" s="363"/>
      <c r="Y134" s="350">
        <v>2012</v>
      </c>
      <c r="Z134" s="419">
        <v>100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25</v>
      </c>
      <c r="C135" s="363"/>
      <c r="D135" s="350">
        <v>2013</v>
      </c>
      <c r="E135" s="419">
        <v>0</v>
      </c>
      <c r="F135" s="363"/>
      <c r="G135" s="350">
        <v>2013</v>
      </c>
      <c r="H135" s="419">
        <v>0</v>
      </c>
      <c r="I135" s="363"/>
      <c r="J135" s="350">
        <v>2013</v>
      </c>
      <c r="K135" s="8">
        <f t="shared" si="19"/>
        <v>0</v>
      </c>
      <c r="L135" s="363"/>
      <c r="M135" s="350">
        <v>2013</v>
      </c>
      <c r="N135" s="419">
        <v>0</v>
      </c>
      <c r="O135" s="363"/>
      <c r="P135" s="350">
        <v>2013</v>
      </c>
      <c r="Q135" s="419">
        <v>0</v>
      </c>
      <c r="R135" s="363"/>
      <c r="S135" s="350">
        <v>2013</v>
      </c>
      <c r="T135" s="419">
        <v>0</v>
      </c>
      <c r="U135" s="363"/>
      <c r="V135" s="350">
        <v>2013</v>
      </c>
      <c r="W135" s="419">
        <v>0</v>
      </c>
      <c r="X135" s="363"/>
      <c r="Y135" s="350">
        <v>2013</v>
      </c>
      <c r="Z135" s="419">
        <v>100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25</v>
      </c>
      <c r="C136" s="80"/>
      <c r="D136" s="43">
        <v>2014</v>
      </c>
      <c r="E136" s="19">
        <v>0</v>
      </c>
      <c r="F136" s="10" t="s">
        <v>3174</v>
      </c>
      <c r="G136" s="43">
        <v>2014</v>
      </c>
      <c r="H136" s="19">
        <v>0</v>
      </c>
      <c r="I136" s="10" t="s">
        <v>3175</v>
      </c>
      <c r="J136" s="43">
        <v>2014</v>
      </c>
      <c r="K136" s="8">
        <f t="shared" ref="K136:K141" si="21">AVERAGE(N136,Q136,T136,W136)</f>
        <v>0</v>
      </c>
      <c r="L136" s="19"/>
      <c r="M136" s="43">
        <v>2014</v>
      </c>
      <c r="N136" s="19">
        <v>0</v>
      </c>
      <c r="O136" s="10" t="s">
        <v>3176</v>
      </c>
      <c r="P136" s="43">
        <v>2014</v>
      </c>
      <c r="Q136" s="19">
        <v>0</v>
      </c>
      <c r="R136" s="10" t="s">
        <v>840</v>
      </c>
      <c r="S136" s="43">
        <v>2014</v>
      </c>
      <c r="T136" s="19">
        <v>0</v>
      </c>
      <c r="U136" s="10" t="s">
        <v>839</v>
      </c>
      <c r="V136" s="43">
        <v>2014</v>
      </c>
      <c r="W136" s="19">
        <v>0</v>
      </c>
      <c r="X136" s="10" t="s">
        <v>838</v>
      </c>
      <c r="Y136" s="350">
        <v>2014</v>
      </c>
      <c r="Z136" s="19">
        <v>100</v>
      </c>
      <c r="AA136" s="11"/>
    </row>
    <row r="137" spans="1:81" ht="24.75" customHeight="1">
      <c r="A137" s="43">
        <v>2015</v>
      </c>
      <c r="B137" s="2">
        <f t="shared" si="20"/>
        <v>25</v>
      </c>
      <c r="C137" s="80"/>
      <c r="D137" s="43">
        <v>2015</v>
      </c>
      <c r="E137" s="19">
        <v>0</v>
      </c>
      <c r="F137" s="10"/>
      <c r="G137" s="43">
        <v>2015</v>
      </c>
      <c r="H137" s="19">
        <v>0</v>
      </c>
      <c r="I137" s="10"/>
      <c r="J137" s="43">
        <v>2015</v>
      </c>
      <c r="K137" s="8">
        <f t="shared" si="21"/>
        <v>0</v>
      </c>
      <c r="L137" s="19"/>
      <c r="M137" s="43">
        <v>2015</v>
      </c>
      <c r="N137" s="19">
        <v>0</v>
      </c>
      <c r="O137" s="10"/>
      <c r="P137" s="43">
        <v>2015</v>
      </c>
      <c r="Q137" s="19">
        <v>0</v>
      </c>
      <c r="R137" s="10"/>
      <c r="S137" s="43">
        <v>2015</v>
      </c>
      <c r="T137" s="19">
        <v>0</v>
      </c>
      <c r="U137" s="10"/>
      <c r="V137" s="43">
        <v>2015</v>
      </c>
      <c r="W137" s="19">
        <v>0</v>
      </c>
      <c r="X137" s="10"/>
      <c r="Y137" s="350">
        <v>2015</v>
      </c>
      <c r="Z137" s="19">
        <v>100</v>
      </c>
      <c r="AA137" s="11"/>
    </row>
    <row r="138" spans="1:81" ht="24.75" customHeight="1">
      <c r="A138" s="43">
        <v>2016</v>
      </c>
      <c r="B138" s="2">
        <f t="shared" si="20"/>
        <v>25</v>
      </c>
      <c r="C138" s="80"/>
      <c r="D138" s="43">
        <v>2016</v>
      </c>
      <c r="E138" s="19">
        <v>0</v>
      </c>
      <c r="F138" s="10"/>
      <c r="G138" s="43">
        <v>2016</v>
      </c>
      <c r="H138" s="19">
        <v>0</v>
      </c>
      <c r="I138" s="10"/>
      <c r="J138" s="43">
        <v>2016</v>
      </c>
      <c r="K138" s="8">
        <f t="shared" si="21"/>
        <v>0</v>
      </c>
      <c r="L138" s="19"/>
      <c r="M138" s="43">
        <v>2016</v>
      </c>
      <c r="N138" s="19">
        <v>0</v>
      </c>
      <c r="O138" s="10"/>
      <c r="P138" s="43">
        <v>2016</v>
      </c>
      <c r="Q138" s="19">
        <v>0</v>
      </c>
      <c r="R138" s="10"/>
      <c r="S138" s="43">
        <v>2016</v>
      </c>
      <c r="T138" s="19">
        <v>0</v>
      </c>
      <c r="U138" s="10"/>
      <c r="V138" s="43">
        <v>2016</v>
      </c>
      <c r="W138" s="19">
        <v>0</v>
      </c>
      <c r="X138" s="10"/>
      <c r="Y138" s="350">
        <v>2016</v>
      </c>
      <c r="Z138" s="19">
        <v>100</v>
      </c>
      <c r="AA138" s="11"/>
    </row>
    <row r="139" spans="1:81" ht="24.75" customHeight="1">
      <c r="A139" s="43">
        <v>2017</v>
      </c>
      <c r="B139" s="2">
        <f t="shared" si="20"/>
        <v>25</v>
      </c>
      <c r="C139" s="80"/>
      <c r="D139" s="43">
        <v>2017</v>
      </c>
      <c r="E139" s="19">
        <v>0</v>
      </c>
      <c r="F139" s="10"/>
      <c r="G139" s="43">
        <v>2017</v>
      </c>
      <c r="H139" s="19">
        <v>0</v>
      </c>
      <c r="I139" s="10"/>
      <c r="J139" s="43">
        <v>2017</v>
      </c>
      <c r="K139" s="8">
        <f t="shared" si="21"/>
        <v>0</v>
      </c>
      <c r="L139" s="19"/>
      <c r="M139" s="43">
        <v>2017</v>
      </c>
      <c r="N139" s="19">
        <v>0</v>
      </c>
      <c r="O139" s="10"/>
      <c r="P139" s="43">
        <v>2017</v>
      </c>
      <c r="Q139" s="19">
        <v>0</v>
      </c>
      <c r="R139" s="10"/>
      <c r="S139" s="43">
        <v>2017</v>
      </c>
      <c r="T139" s="19">
        <v>0</v>
      </c>
      <c r="U139" s="10"/>
      <c r="V139" s="43">
        <v>2017</v>
      </c>
      <c r="W139" s="19">
        <v>0</v>
      </c>
      <c r="X139" s="10"/>
      <c r="Y139" s="350">
        <v>2017</v>
      </c>
      <c r="Z139" s="19">
        <v>100</v>
      </c>
      <c r="AA139" s="11"/>
    </row>
    <row r="140" spans="1:81" ht="24.75" customHeight="1">
      <c r="A140" s="43">
        <v>2018</v>
      </c>
      <c r="B140" s="2">
        <f t="shared" si="20"/>
        <v>25</v>
      </c>
      <c r="C140" s="80"/>
      <c r="D140" s="43">
        <v>2018</v>
      </c>
      <c r="E140" s="19">
        <v>0</v>
      </c>
      <c r="F140" s="10"/>
      <c r="G140" s="43">
        <v>2018</v>
      </c>
      <c r="H140" s="19">
        <v>0</v>
      </c>
      <c r="I140" s="10"/>
      <c r="J140" s="43">
        <v>2018</v>
      </c>
      <c r="K140" s="8">
        <f t="shared" si="21"/>
        <v>0</v>
      </c>
      <c r="L140" s="19"/>
      <c r="M140" s="43">
        <v>2018</v>
      </c>
      <c r="N140" s="19">
        <v>0</v>
      </c>
      <c r="O140" s="10"/>
      <c r="P140" s="43">
        <v>2018</v>
      </c>
      <c r="Q140" s="19">
        <v>0</v>
      </c>
      <c r="R140" s="10"/>
      <c r="S140" s="43">
        <v>2018</v>
      </c>
      <c r="T140" s="19">
        <v>0</v>
      </c>
      <c r="U140" s="10"/>
      <c r="V140" s="43">
        <v>2018</v>
      </c>
      <c r="W140" s="19">
        <v>0</v>
      </c>
      <c r="X140" s="10"/>
      <c r="Y140" s="350">
        <v>2018</v>
      </c>
      <c r="Z140" s="19">
        <v>100</v>
      </c>
      <c r="AA140" s="11"/>
    </row>
    <row r="141" spans="1:81" ht="24.75" customHeight="1">
      <c r="A141" s="43">
        <v>2019</v>
      </c>
      <c r="B141" s="2">
        <f t="shared" si="20"/>
        <v>25</v>
      </c>
      <c r="C141" s="80"/>
      <c r="D141" s="43">
        <v>2019</v>
      </c>
      <c r="E141" s="19">
        <v>0</v>
      </c>
      <c r="F141" s="10"/>
      <c r="G141" s="43">
        <v>2019</v>
      </c>
      <c r="H141" s="19">
        <v>0</v>
      </c>
      <c r="I141" s="10"/>
      <c r="J141" s="43">
        <v>2019</v>
      </c>
      <c r="K141" s="8">
        <f t="shared" si="21"/>
        <v>0</v>
      </c>
      <c r="L141" s="19"/>
      <c r="M141" s="43">
        <v>2019</v>
      </c>
      <c r="N141" s="19">
        <v>0</v>
      </c>
      <c r="O141" s="10"/>
      <c r="P141" s="43">
        <v>2019</v>
      </c>
      <c r="Q141" s="19">
        <v>0</v>
      </c>
      <c r="R141" s="10"/>
      <c r="S141" s="43">
        <v>2019</v>
      </c>
      <c r="T141" s="19">
        <v>0</v>
      </c>
      <c r="U141" s="10"/>
      <c r="V141" s="43">
        <v>2019</v>
      </c>
      <c r="W141" s="19">
        <v>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1668</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4660</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f t="shared" ref="B150:B156" si="22">AVERAGE(E150,H150, W150,((Z150+AC150+AF150)/3))</f>
        <v>95.833333333333329</v>
      </c>
      <c r="C150" s="363"/>
      <c r="D150" s="350">
        <v>2007</v>
      </c>
      <c r="E150" s="419">
        <v>100</v>
      </c>
      <c r="F150" s="363"/>
      <c r="G150" s="350">
        <v>2007</v>
      </c>
      <c r="H150" s="8">
        <f t="shared" ref="H150:H156" si="23">AVERAGE(K150,N150,Q150,T150)</f>
        <v>100</v>
      </c>
      <c r="I150" s="363"/>
      <c r="J150" s="350">
        <v>2007</v>
      </c>
      <c r="K150" s="419">
        <v>100</v>
      </c>
      <c r="L150" s="363"/>
      <c r="M150" s="350">
        <v>2007</v>
      </c>
      <c r="N150" s="419">
        <v>100</v>
      </c>
      <c r="O150" s="363"/>
      <c r="P150" s="350">
        <v>2007</v>
      </c>
      <c r="Q150" s="419">
        <v>100</v>
      </c>
      <c r="R150" s="363"/>
      <c r="S150" s="350">
        <v>2007</v>
      </c>
      <c r="T150" s="419">
        <v>100</v>
      </c>
      <c r="U150" s="363"/>
      <c r="V150" s="350">
        <v>2007</v>
      </c>
      <c r="W150" s="419">
        <v>100</v>
      </c>
      <c r="X150" s="363"/>
      <c r="Y150" s="350">
        <v>2007</v>
      </c>
      <c r="Z150" s="419">
        <v>100</v>
      </c>
      <c r="AA150" s="363"/>
      <c r="AB150" s="350">
        <v>2007</v>
      </c>
      <c r="AC150" s="419">
        <v>100</v>
      </c>
      <c r="AD150" s="363"/>
      <c r="AE150" s="350">
        <v>2007</v>
      </c>
      <c r="AF150" s="78">
        <v>50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f t="shared" si="22"/>
        <v>95.833333333333329</v>
      </c>
      <c r="C151" s="363"/>
      <c r="D151" s="350">
        <v>2008</v>
      </c>
      <c r="E151" s="419">
        <v>100</v>
      </c>
      <c r="F151" s="363"/>
      <c r="G151" s="350">
        <v>2008</v>
      </c>
      <c r="H151" s="8">
        <f t="shared" si="23"/>
        <v>100</v>
      </c>
      <c r="I151" s="363"/>
      <c r="J151" s="350">
        <v>2008</v>
      </c>
      <c r="K151" s="419">
        <v>100</v>
      </c>
      <c r="L151" s="363"/>
      <c r="M151" s="350">
        <v>2008</v>
      </c>
      <c r="N151" s="419">
        <v>100</v>
      </c>
      <c r="O151" s="363"/>
      <c r="P151" s="350">
        <v>2008</v>
      </c>
      <c r="Q151" s="419">
        <v>100</v>
      </c>
      <c r="R151" s="363"/>
      <c r="S151" s="350">
        <v>2008</v>
      </c>
      <c r="T151" s="419">
        <v>100</v>
      </c>
      <c r="U151" s="363"/>
      <c r="V151" s="350">
        <v>2008</v>
      </c>
      <c r="W151" s="419">
        <v>100</v>
      </c>
      <c r="X151" s="363"/>
      <c r="Y151" s="350">
        <v>2008</v>
      </c>
      <c r="Z151" s="419">
        <v>100</v>
      </c>
      <c r="AA151" s="363"/>
      <c r="AB151" s="350">
        <v>2008</v>
      </c>
      <c r="AC151" s="419">
        <v>100</v>
      </c>
      <c r="AD151" s="363"/>
      <c r="AE151" s="350">
        <v>2008</v>
      </c>
      <c r="AF151" s="78">
        <v>50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f t="shared" si="22"/>
        <v>95.833333333333329</v>
      </c>
      <c r="C152" s="363"/>
      <c r="D152" s="350">
        <v>2009</v>
      </c>
      <c r="E152" s="419">
        <v>100</v>
      </c>
      <c r="F152" s="363"/>
      <c r="G152" s="350">
        <v>2009</v>
      </c>
      <c r="H152" s="8">
        <f t="shared" si="23"/>
        <v>100</v>
      </c>
      <c r="I152" s="363"/>
      <c r="J152" s="350">
        <v>2009</v>
      </c>
      <c r="K152" s="419">
        <v>100</v>
      </c>
      <c r="L152" s="363"/>
      <c r="M152" s="350">
        <v>2009</v>
      </c>
      <c r="N152" s="419">
        <v>100</v>
      </c>
      <c r="O152" s="363"/>
      <c r="P152" s="350">
        <v>2009</v>
      </c>
      <c r="Q152" s="419">
        <v>100</v>
      </c>
      <c r="R152" s="363"/>
      <c r="S152" s="350">
        <v>2009</v>
      </c>
      <c r="T152" s="419">
        <v>100</v>
      </c>
      <c r="U152" s="363"/>
      <c r="V152" s="350">
        <v>2009</v>
      </c>
      <c r="W152" s="419">
        <v>100</v>
      </c>
      <c r="X152" s="363"/>
      <c r="Y152" s="350">
        <v>2009</v>
      </c>
      <c r="Z152" s="419">
        <v>100</v>
      </c>
      <c r="AA152" s="363"/>
      <c r="AB152" s="350">
        <v>2009</v>
      </c>
      <c r="AC152" s="419">
        <v>100</v>
      </c>
      <c r="AD152" s="363"/>
      <c r="AE152" s="350">
        <v>2009</v>
      </c>
      <c r="AF152" s="78">
        <v>50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95.833333333333329</v>
      </c>
      <c r="C153" s="363"/>
      <c r="D153" s="350">
        <v>2010</v>
      </c>
      <c r="E153" s="419">
        <v>100</v>
      </c>
      <c r="F153" s="363"/>
      <c r="G153" s="350">
        <v>2010</v>
      </c>
      <c r="H153" s="8">
        <f t="shared" si="23"/>
        <v>100</v>
      </c>
      <c r="I153" s="363"/>
      <c r="J153" s="350">
        <v>2010</v>
      </c>
      <c r="K153" s="419">
        <v>100</v>
      </c>
      <c r="L153" s="363"/>
      <c r="M153" s="350">
        <v>2010</v>
      </c>
      <c r="N153" s="419">
        <v>100</v>
      </c>
      <c r="O153" s="363"/>
      <c r="P153" s="350">
        <v>2010</v>
      </c>
      <c r="Q153" s="419">
        <v>100</v>
      </c>
      <c r="R153" s="363"/>
      <c r="S153" s="350">
        <v>2010</v>
      </c>
      <c r="T153" s="419">
        <v>100</v>
      </c>
      <c r="U153" s="363"/>
      <c r="V153" s="350">
        <v>2010</v>
      </c>
      <c r="W153" s="419">
        <v>100</v>
      </c>
      <c r="X153" s="363"/>
      <c r="Y153" s="350">
        <v>2010</v>
      </c>
      <c r="Z153" s="419">
        <v>100</v>
      </c>
      <c r="AA153" s="363"/>
      <c r="AB153" s="350">
        <v>2010</v>
      </c>
      <c r="AC153" s="419">
        <v>100</v>
      </c>
      <c r="AD153" s="363"/>
      <c r="AE153" s="350">
        <v>2010</v>
      </c>
      <c r="AF153" s="78">
        <v>50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95.833333333333329</v>
      </c>
      <c r="C154" s="363"/>
      <c r="D154" s="350">
        <v>2011</v>
      </c>
      <c r="E154" s="419">
        <v>100</v>
      </c>
      <c r="F154" s="363"/>
      <c r="G154" s="350">
        <v>2011</v>
      </c>
      <c r="H154" s="8">
        <f t="shared" si="23"/>
        <v>100</v>
      </c>
      <c r="I154" s="363"/>
      <c r="J154" s="350">
        <v>2011</v>
      </c>
      <c r="K154" s="419">
        <v>100</v>
      </c>
      <c r="L154" s="363"/>
      <c r="M154" s="350">
        <v>2011</v>
      </c>
      <c r="N154" s="419">
        <v>100</v>
      </c>
      <c r="O154" s="363"/>
      <c r="P154" s="350">
        <v>2011</v>
      </c>
      <c r="Q154" s="419">
        <v>100</v>
      </c>
      <c r="R154" s="363"/>
      <c r="S154" s="350">
        <v>2011</v>
      </c>
      <c r="T154" s="419">
        <v>100</v>
      </c>
      <c r="U154" s="363"/>
      <c r="V154" s="350">
        <v>2011</v>
      </c>
      <c r="W154" s="419">
        <v>100</v>
      </c>
      <c r="X154" s="363"/>
      <c r="Y154" s="350">
        <v>2011</v>
      </c>
      <c r="Z154" s="419">
        <v>100</v>
      </c>
      <c r="AA154" s="363"/>
      <c r="AB154" s="350">
        <v>2011</v>
      </c>
      <c r="AC154" s="419">
        <v>100</v>
      </c>
      <c r="AD154" s="363"/>
      <c r="AE154" s="350">
        <v>2011</v>
      </c>
      <c r="AF154" s="78">
        <v>50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95.833333333333329</v>
      </c>
      <c r="C155" s="363"/>
      <c r="D155" s="350">
        <v>2012</v>
      </c>
      <c r="E155" s="419">
        <v>100</v>
      </c>
      <c r="F155" s="363"/>
      <c r="G155" s="350">
        <v>2012</v>
      </c>
      <c r="H155" s="8">
        <f t="shared" si="23"/>
        <v>100</v>
      </c>
      <c r="I155" s="363"/>
      <c r="J155" s="350">
        <v>2012</v>
      </c>
      <c r="K155" s="419">
        <v>100</v>
      </c>
      <c r="L155" s="363"/>
      <c r="M155" s="350">
        <v>2012</v>
      </c>
      <c r="N155" s="419">
        <v>100</v>
      </c>
      <c r="O155" s="363"/>
      <c r="P155" s="350">
        <v>2012</v>
      </c>
      <c r="Q155" s="419">
        <v>100</v>
      </c>
      <c r="R155" s="363"/>
      <c r="S155" s="350">
        <v>2012</v>
      </c>
      <c r="T155" s="419">
        <v>100</v>
      </c>
      <c r="U155" s="363"/>
      <c r="V155" s="350">
        <v>2012</v>
      </c>
      <c r="W155" s="419">
        <v>100</v>
      </c>
      <c r="X155" s="363"/>
      <c r="Y155" s="350">
        <v>2012</v>
      </c>
      <c r="Z155" s="419">
        <v>100</v>
      </c>
      <c r="AA155" s="363" t="s">
        <v>4948</v>
      </c>
      <c r="AB155" s="350">
        <v>2012</v>
      </c>
      <c r="AC155" s="419">
        <v>100</v>
      </c>
      <c r="AD155" s="363"/>
      <c r="AE155" s="350">
        <v>2012</v>
      </c>
      <c r="AF155" s="78">
        <v>50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95.833333333333329</v>
      </c>
      <c r="C156" s="363"/>
      <c r="D156" s="350">
        <v>2013</v>
      </c>
      <c r="E156" s="419">
        <v>100</v>
      </c>
      <c r="F156" s="363"/>
      <c r="G156" s="350">
        <v>2013</v>
      </c>
      <c r="H156" s="8">
        <f t="shared" si="23"/>
        <v>100</v>
      </c>
      <c r="I156" s="363"/>
      <c r="J156" s="350">
        <v>2013</v>
      </c>
      <c r="K156" s="419">
        <v>100</v>
      </c>
      <c r="L156" s="363"/>
      <c r="M156" s="350">
        <v>2013</v>
      </c>
      <c r="N156" s="419">
        <v>100</v>
      </c>
      <c r="O156" s="363"/>
      <c r="P156" s="350">
        <v>2013</v>
      </c>
      <c r="Q156" s="419">
        <v>100</v>
      </c>
      <c r="R156" s="363"/>
      <c r="S156" s="350">
        <v>2013</v>
      </c>
      <c r="T156" s="419">
        <v>100</v>
      </c>
      <c r="U156" s="363"/>
      <c r="V156" s="350">
        <v>2013</v>
      </c>
      <c r="W156" s="419">
        <v>100</v>
      </c>
      <c r="X156" s="363"/>
      <c r="Y156" s="350">
        <v>2013</v>
      </c>
      <c r="Z156" s="419">
        <v>100</v>
      </c>
      <c r="AA156" s="363"/>
      <c r="AB156" s="350">
        <v>2013</v>
      </c>
      <c r="AC156" s="419">
        <v>100</v>
      </c>
      <c r="AD156" s="363"/>
      <c r="AE156" s="350">
        <v>2013</v>
      </c>
      <c r="AF156" s="78">
        <v>50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95.833333333333329</v>
      </c>
      <c r="C157" s="80"/>
      <c r="D157" s="43">
        <v>2014</v>
      </c>
      <c r="E157" s="19">
        <v>100</v>
      </c>
      <c r="F157" s="10" t="s">
        <v>3177</v>
      </c>
      <c r="G157" s="43">
        <v>2014</v>
      </c>
      <c r="H157" s="8">
        <f t="shared" ref="H157:H162" si="25">AVERAGE(K157,N157,Q157,T157)</f>
        <v>100</v>
      </c>
      <c r="I157" s="19"/>
      <c r="J157" s="43">
        <v>2014</v>
      </c>
      <c r="K157" s="19">
        <v>100</v>
      </c>
      <c r="L157" s="10" t="s">
        <v>837</v>
      </c>
      <c r="M157" s="43">
        <v>2014</v>
      </c>
      <c r="N157" s="19">
        <v>100</v>
      </c>
      <c r="O157" s="10" t="s">
        <v>836</v>
      </c>
      <c r="P157" s="43">
        <v>2014</v>
      </c>
      <c r="Q157" s="19">
        <v>100</v>
      </c>
      <c r="R157" s="10" t="s">
        <v>835</v>
      </c>
      <c r="S157" s="43">
        <v>2014</v>
      </c>
      <c r="T157" s="19">
        <v>100</v>
      </c>
      <c r="U157" s="10" t="s">
        <v>834</v>
      </c>
      <c r="V157" s="43">
        <v>2014</v>
      </c>
      <c r="W157" s="19">
        <v>100</v>
      </c>
      <c r="X157" s="10" t="s">
        <v>3178</v>
      </c>
      <c r="Y157" s="350">
        <v>2014</v>
      </c>
      <c r="Z157" s="19">
        <v>100</v>
      </c>
      <c r="AA157" s="10" t="s">
        <v>833</v>
      </c>
      <c r="AB157" s="350">
        <v>2014</v>
      </c>
      <c r="AC157" s="19">
        <v>100</v>
      </c>
      <c r="AD157" s="10" t="s">
        <v>3179</v>
      </c>
      <c r="AE157" s="350">
        <v>2014</v>
      </c>
      <c r="AF157" s="78">
        <v>50</v>
      </c>
      <c r="AG157" s="11" t="s">
        <v>3180</v>
      </c>
    </row>
    <row r="158" spans="1:81" ht="24.75" customHeight="1">
      <c r="A158" s="43">
        <v>2015</v>
      </c>
      <c r="B158" s="2">
        <f t="shared" si="24"/>
        <v>95.833333333333329</v>
      </c>
      <c r="C158" s="80"/>
      <c r="D158" s="43">
        <v>2015</v>
      </c>
      <c r="E158" s="19">
        <v>100</v>
      </c>
      <c r="F158" s="10"/>
      <c r="G158" s="43">
        <v>2015</v>
      </c>
      <c r="H158" s="8">
        <f t="shared" si="25"/>
        <v>100</v>
      </c>
      <c r="I158" s="19"/>
      <c r="J158" s="43">
        <v>2015</v>
      </c>
      <c r="K158" s="19">
        <v>100</v>
      </c>
      <c r="L158" s="10"/>
      <c r="M158" s="43">
        <v>2015</v>
      </c>
      <c r="N158" s="19">
        <v>100</v>
      </c>
      <c r="O158" s="10"/>
      <c r="P158" s="43">
        <v>2015</v>
      </c>
      <c r="Q158" s="19">
        <v>100</v>
      </c>
      <c r="R158" s="10"/>
      <c r="S158" s="43">
        <v>2015</v>
      </c>
      <c r="T158" s="19">
        <v>100</v>
      </c>
      <c r="U158" s="10"/>
      <c r="V158" s="43">
        <v>2015</v>
      </c>
      <c r="W158" s="19">
        <v>100</v>
      </c>
      <c r="X158" s="10"/>
      <c r="Y158" s="350">
        <v>2015</v>
      </c>
      <c r="Z158" s="19">
        <v>100</v>
      </c>
      <c r="AA158" s="10"/>
      <c r="AB158" s="350">
        <v>2015</v>
      </c>
      <c r="AC158" s="19">
        <v>100</v>
      </c>
      <c r="AD158" s="10"/>
      <c r="AE158" s="350">
        <v>2015</v>
      </c>
      <c r="AF158" s="49">
        <v>50</v>
      </c>
      <c r="AG158" s="11"/>
    </row>
    <row r="159" spans="1:81" ht="24.75" customHeight="1">
      <c r="A159" s="43">
        <v>2016</v>
      </c>
      <c r="B159" s="2">
        <f t="shared" si="24"/>
        <v>95.833333333333329</v>
      </c>
      <c r="C159" s="80"/>
      <c r="D159" s="43">
        <v>2016</v>
      </c>
      <c r="E159" s="19">
        <v>100</v>
      </c>
      <c r="F159" s="10"/>
      <c r="G159" s="43">
        <v>2016</v>
      </c>
      <c r="H159" s="8">
        <f t="shared" si="25"/>
        <v>100</v>
      </c>
      <c r="I159" s="19"/>
      <c r="J159" s="43">
        <v>2016</v>
      </c>
      <c r="K159" s="19">
        <v>100</v>
      </c>
      <c r="L159" s="10"/>
      <c r="M159" s="43">
        <v>2016</v>
      </c>
      <c r="N159" s="19">
        <v>100</v>
      </c>
      <c r="O159" s="10"/>
      <c r="P159" s="43">
        <v>2016</v>
      </c>
      <c r="Q159" s="19">
        <v>100</v>
      </c>
      <c r="R159" s="10"/>
      <c r="S159" s="43">
        <v>2016</v>
      </c>
      <c r="T159" s="19">
        <v>100</v>
      </c>
      <c r="U159" s="10"/>
      <c r="V159" s="43">
        <v>2016</v>
      </c>
      <c r="W159" s="19">
        <v>100</v>
      </c>
      <c r="X159" s="10"/>
      <c r="Y159" s="350">
        <v>2016</v>
      </c>
      <c r="Z159" s="19">
        <v>100</v>
      </c>
      <c r="AA159" s="10"/>
      <c r="AB159" s="350">
        <v>2016</v>
      </c>
      <c r="AC159" s="19">
        <v>100</v>
      </c>
      <c r="AD159" s="10"/>
      <c r="AE159" s="350">
        <v>2016</v>
      </c>
      <c r="AF159" s="49">
        <v>50</v>
      </c>
      <c r="AG159" s="11"/>
    </row>
    <row r="160" spans="1:81" ht="24.75" customHeight="1">
      <c r="A160" s="43">
        <v>2017</v>
      </c>
      <c r="B160" s="2">
        <f t="shared" si="24"/>
        <v>95.833333333333329</v>
      </c>
      <c r="C160" s="80"/>
      <c r="D160" s="43">
        <v>2017</v>
      </c>
      <c r="E160" s="19">
        <v>100</v>
      </c>
      <c r="F160" s="10"/>
      <c r="G160" s="43">
        <v>2017</v>
      </c>
      <c r="H160" s="8">
        <f t="shared" si="25"/>
        <v>100</v>
      </c>
      <c r="I160" s="19"/>
      <c r="J160" s="43">
        <v>2017</v>
      </c>
      <c r="K160" s="19">
        <v>100</v>
      </c>
      <c r="L160" s="10"/>
      <c r="M160" s="43">
        <v>2017</v>
      </c>
      <c r="N160" s="19">
        <v>100</v>
      </c>
      <c r="O160" s="10"/>
      <c r="P160" s="43">
        <v>2017</v>
      </c>
      <c r="Q160" s="19">
        <v>100</v>
      </c>
      <c r="R160" s="10"/>
      <c r="S160" s="43">
        <v>2017</v>
      </c>
      <c r="T160" s="19">
        <v>100</v>
      </c>
      <c r="U160" s="10"/>
      <c r="V160" s="43">
        <v>2017</v>
      </c>
      <c r="W160" s="19">
        <v>100</v>
      </c>
      <c r="X160" s="10"/>
      <c r="Y160" s="350">
        <v>2017</v>
      </c>
      <c r="Z160" s="19">
        <v>100</v>
      </c>
      <c r="AA160" s="10"/>
      <c r="AB160" s="350">
        <v>2017</v>
      </c>
      <c r="AC160" s="19">
        <v>100</v>
      </c>
      <c r="AD160" s="10"/>
      <c r="AE160" s="350">
        <v>2017</v>
      </c>
      <c r="AF160" s="49">
        <v>50</v>
      </c>
      <c r="AG160" s="11"/>
    </row>
    <row r="161" spans="1:41" ht="24.75" customHeight="1">
      <c r="A161" s="43">
        <v>2018</v>
      </c>
      <c r="B161" s="2">
        <f t="shared" si="24"/>
        <v>95.833333333333329</v>
      </c>
      <c r="C161" s="80"/>
      <c r="D161" s="43">
        <v>2018</v>
      </c>
      <c r="E161" s="19">
        <v>100</v>
      </c>
      <c r="F161" s="10"/>
      <c r="G161" s="43">
        <v>2018</v>
      </c>
      <c r="H161" s="8">
        <f t="shared" si="25"/>
        <v>100</v>
      </c>
      <c r="I161" s="19"/>
      <c r="J161" s="43">
        <v>2018</v>
      </c>
      <c r="K161" s="19">
        <v>100</v>
      </c>
      <c r="L161" s="10"/>
      <c r="M161" s="43">
        <v>2018</v>
      </c>
      <c r="N161" s="19">
        <v>100</v>
      </c>
      <c r="O161" s="10"/>
      <c r="P161" s="43">
        <v>2018</v>
      </c>
      <c r="Q161" s="19">
        <v>100</v>
      </c>
      <c r="R161" s="10"/>
      <c r="S161" s="43">
        <v>2018</v>
      </c>
      <c r="T161" s="19">
        <v>100</v>
      </c>
      <c r="U161" s="10"/>
      <c r="V161" s="43">
        <v>2018</v>
      </c>
      <c r="W161" s="19">
        <v>100</v>
      </c>
      <c r="X161" s="10"/>
      <c r="Y161" s="350">
        <v>2018</v>
      </c>
      <c r="Z161" s="19">
        <v>100</v>
      </c>
      <c r="AA161" s="10"/>
      <c r="AB161" s="350">
        <v>2018</v>
      </c>
      <c r="AC161" s="19">
        <v>100</v>
      </c>
      <c r="AD161" s="10"/>
      <c r="AE161" s="350">
        <v>2018</v>
      </c>
      <c r="AF161" s="49">
        <v>50</v>
      </c>
      <c r="AG161" s="11"/>
    </row>
    <row r="162" spans="1:41" ht="24.75" customHeight="1">
      <c r="A162" s="43">
        <v>2019</v>
      </c>
      <c r="B162" s="2">
        <f t="shared" si="24"/>
        <v>95.833333333333329</v>
      </c>
      <c r="C162" s="80"/>
      <c r="D162" s="43">
        <v>2019</v>
      </c>
      <c r="E162" s="19">
        <v>100</v>
      </c>
      <c r="F162" s="10"/>
      <c r="G162" s="43">
        <v>2019</v>
      </c>
      <c r="H162" s="8">
        <f t="shared" si="25"/>
        <v>100</v>
      </c>
      <c r="I162" s="19"/>
      <c r="J162" s="43">
        <v>2019</v>
      </c>
      <c r="K162" s="19">
        <v>100</v>
      </c>
      <c r="L162" s="10"/>
      <c r="M162" s="43">
        <v>2019</v>
      </c>
      <c r="N162" s="19">
        <v>100</v>
      </c>
      <c r="O162" s="10"/>
      <c r="P162" s="43">
        <v>2019</v>
      </c>
      <c r="Q162" s="19">
        <v>100</v>
      </c>
      <c r="R162" s="10"/>
      <c r="S162" s="43">
        <v>2019</v>
      </c>
      <c r="T162" s="19">
        <v>100</v>
      </c>
      <c r="U162" s="10"/>
      <c r="V162" s="43">
        <v>2019</v>
      </c>
      <c r="W162" s="19">
        <v>100</v>
      </c>
      <c r="X162" s="10"/>
      <c r="Y162" s="350">
        <v>2019</v>
      </c>
      <c r="Z162" s="19">
        <v>100</v>
      </c>
      <c r="AA162" s="10"/>
      <c r="AB162" s="350">
        <v>2019</v>
      </c>
      <c r="AC162" s="19">
        <v>100</v>
      </c>
      <c r="AD162" s="10"/>
      <c r="AE162" s="350">
        <v>2019</v>
      </c>
      <c r="AF162" s="49">
        <v>50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31.25</v>
      </c>
      <c r="C171" s="39"/>
      <c r="D171" s="43">
        <v>2014</v>
      </c>
      <c r="E171" s="8">
        <v>50</v>
      </c>
      <c r="F171" s="67" t="s">
        <v>3181</v>
      </c>
      <c r="G171" s="43">
        <v>2014</v>
      </c>
      <c r="H171" s="8">
        <v>50</v>
      </c>
      <c r="I171" s="11" t="s">
        <v>3182</v>
      </c>
      <c r="J171" s="43">
        <v>2014</v>
      </c>
      <c r="K171" s="8">
        <v>50</v>
      </c>
      <c r="L171" s="11" t="s">
        <v>3183</v>
      </c>
      <c r="M171" s="43">
        <v>2014</v>
      </c>
      <c r="N171" s="19">
        <v>50</v>
      </c>
      <c r="O171" s="11" t="s">
        <v>3184</v>
      </c>
      <c r="P171" s="43">
        <v>2014</v>
      </c>
      <c r="Q171" s="8">
        <v>50</v>
      </c>
      <c r="R171" s="11" t="s">
        <v>3185</v>
      </c>
      <c r="S171" s="43">
        <v>2014</v>
      </c>
      <c r="T171" s="19">
        <v>50</v>
      </c>
      <c r="U171" s="11" t="s">
        <v>3186</v>
      </c>
      <c r="V171" s="43">
        <v>2014</v>
      </c>
      <c r="W171" s="19">
        <v>0</v>
      </c>
      <c r="X171" s="11"/>
      <c r="Y171" s="43">
        <v>2014</v>
      </c>
      <c r="Z171" s="19">
        <v>0</v>
      </c>
      <c r="AA171" s="11"/>
      <c r="AB171" s="43">
        <v>2014</v>
      </c>
      <c r="AC171" s="19">
        <v>50</v>
      </c>
      <c r="AD171" s="11" t="s">
        <v>3187</v>
      </c>
      <c r="AE171" s="43">
        <v>2014</v>
      </c>
      <c r="AF171" s="19">
        <v>50</v>
      </c>
      <c r="AG171" s="67" t="s">
        <v>3188</v>
      </c>
      <c r="AH171" s="43">
        <v>2014</v>
      </c>
      <c r="AI171" s="19">
        <v>50</v>
      </c>
      <c r="AJ171" s="11" t="s">
        <v>3189</v>
      </c>
      <c r="AK171" s="43">
        <v>2014</v>
      </c>
      <c r="AL171" s="19">
        <v>0</v>
      </c>
      <c r="AM171" s="11" t="s">
        <v>3190</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29.166666666666668</v>
      </c>
      <c r="C176" s="80"/>
      <c r="D176" s="43">
        <v>2019</v>
      </c>
      <c r="E176" s="19">
        <v>50</v>
      </c>
      <c r="F176" s="11" t="s">
        <v>3191</v>
      </c>
      <c r="G176" s="43">
        <v>2019</v>
      </c>
      <c r="H176" s="8">
        <v>50</v>
      </c>
      <c r="I176" s="67" t="s">
        <v>3192</v>
      </c>
      <c r="J176" s="43">
        <v>2019</v>
      </c>
      <c r="K176" s="19">
        <v>50</v>
      </c>
      <c r="L176" s="11" t="s">
        <v>3183</v>
      </c>
      <c r="M176" s="43">
        <v>2019</v>
      </c>
      <c r="N176" s="19">
        <v>0</v>
      </c>
      <c r="O176" s="11" t="s">
        <v>3193</v>
      </c>
      <c r="P176" s="43">
        <v>2019</v>
      </c>
      <c r="Q176" s="19">
        <v>50</v>
      </c>
      <c r="R176" s="11" t="s">
        <v>3185</v>
      </c>
      <c r="S176" s="43">
        <v>2019</v>
      </c>
      <c r="T176" s="19">
        <v>50</v>
      </c>
      <c r="U176" s="11" t="s">
        <v>3186</v>
      </c>
      <c r="V176" s="43">
        <v>2019</v>
      </c>
      <c r="W176" s="19">
        <v>0</v>
      </c>
      <c r="X176" s="11"/>
      <c r="Y176" s="43">
        <v>2019</v>
      </c>
      <c r="Z176" s="19">
        <v>0</v>
      </c>
      <c r="AA176" s="11"/>
      <c r="AB176" s="43">
        <v>2019</v>
      </c>
      <c r="AC176" s="19">
        <v>50</v>
      </c>
      <c r="AD176" s="11" t="s">
        <v>3194</v>
      </c>
      <c r="AE176" s="43">
        <v>2019</v>
      </c>
      <c r="AF176" s="19">
        <v>50</v>
      </c>
      <c r="AG176" s="11" t="s">
        <v>3195</v>
      </c>
      <c r="AH176" s="43">
        <v>2019</v>
      </c>
      <c r="AI176" s="19">
        <v>50</v>
      </c>
      <c r="AJ176" s="11" t="s">
        <v>3196</v>
      </c>
      <c r="AK176" s="43">
        <v>2019</v>
      </c>
      <c r="AL176" s="19">
        <v>0</v>
      </c>
      <c r="AM176" s="11" t="s">
        <v>3197</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Z19:AA19"/>
    <mergeCell ref="AC18:AD18"/>
    <mergeCell ref="N18:O18"/>
    <mergeCell ref="Q18:R18"/>
    <mergeCell ref="T18:U18"/>
    <mergeCell ref="W18:X18"/>
    <mergeCell ref="Z18:AA18"/>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T21:U21"/>
    <mergeCell ref="B21:C21"/>
    <mergeCell ref="T20:U20"/>
    <mergeCell ref="B18:C18"/>
    <mergeCell ref="E18:F18"/>
    <mergeCell ref="H18:I18"/>
    <mergeCell ref="K18:L18"/>
    <mergeCell ref="T19:U19"/>
    <mergeCell ref="W19:X19"/>
    <mergeCell ref="W21:X21"/>
    <mergeCell ref="Z21:AA21"/>
    <mergeCell ref="AC21:AD21"/>
    <mergeCell ref="E19:F19"/>
    <mergeCell ref="H19:I19"/>
    <mergeCell ref="K19:L19"/>
    <mergeCell ref="N19:O19"/>
    <mergeCell ref="Q19:R19"/>
    <mergeCell ref="W22:X22"/>
    <mergeCell ref="Z22:AA22"/>
    <mergeCell ref="AC20:AD20"/>
    <mergeCell ref="E21:F21"/>
    <mergeCell ref="H21:I21"/>
    <mergeCell ref="K21:L21"/>
    <mergeCell ref="N21:O21"/>
    <mergeCell ref="Q21:R21"/>
    <mergeCell ref="W20:X20"/>
    <mergeCell ref="Z20:AA20"/>
    <mergeCell ref="AC19:AD19"/>
    <mergeCell ref="E20:F20"/>
    <mergeCell ref="H20:I20"/>
    <mergeCell ref="K20:L20"/>
    <mergeCell ref="N20:O20"/>
    <mergeCell ref="Q20:R20"/>
    <mergeCell ref="H22:I22"/>
    <mergeCell ref="K22:L22"/>
    <mergeCell ref="AC22:AD22"/>
    <mergeCell ref="N22:O22"/>
    <mergeCell ref="Q22:R22"/>
    <mergeCell ref="T22:U22"/>
    <mergeCell ref="B39:C39"/>
    <mergeCell ref="E39:F39"/>
    <mergeCell ref="H39:I39"/>
    <mergeCell ref="K39:L39"/>
    <mergeCell ref="N39:O39"/>
    <mergeCell ref="Q39:R39"/>
    <mergeCell ref="T39:U39"/>
    <mergeCell ref="W39:X39"/>
    <mergeCell ref="AR41:AS41"/>
    <mergeCell ref="T42:U42"/>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AF39:AG39"/>
    <mergeCell ref="AI39:AJ39"/>
    <mergeCell ref="AL39:AM39"/>
    <mergeCell ref="AO41:AP41"/>
    <mergeCell ref="E41:F41"/>
    <mergeCell ref="H41:I41"/>
    <mergeCell ref="K41:L41"/>
    <mergeCell ref="N41:O41"/>
    <mergeCell ref="AI41:AJ41"/>
    <mergeCell ref="AL42:AM42"/>
    <mergeCell ref="AO42:AP42"/>
    <mergeCell ref="B42:C42"/>
    <mergeCell ref="E42:F42"/>
    <mergeCell ref="H42:I42"/>
    <mergeCell ref="K42:L42"/>
    <mergeCell ref="N42:O42"/>
    <mergeCell ref="AL62:AM62"/>
    <mergeCell ref="T62:U62"/>
    <mergeCell ref="AI61:AJ61"/>
    <mergeCell ref="AL61:AM61"/>
    <mergeCell ref="AU42:AV42"/>
    <mergeCell ref="AX42:AY42"/>
    <mergeCell ref="AF42:AG42"/>
    <mergeCell ref="AI42:AJ42"/>
    <mergeCell ref="W42:X42"/>
    <mergeCell ref="Z42:AA42"/>
    <mergeCell ref="AC42:AD42"/>
    <mergeCell ref="AO43:AP43"/>
    <mergeCell ref="AR43:AS43"/>
    <mergeCell ref="AU43:AV43"/>
    <mergeCell ref="AR42:AS42"/>
    <mergeCell ref="H63:I63"/>
    <mergeCell ref="K63:L63"/>
    <mergeCell ref="N63:O63"/>
    <mergeCell ref="Q63:R63"/>
    <mergeCell ref="W63:X63"/>
    <mergeCell ref="W62:X62"/>
    <mergeCell ref="AF64:AG64"/>
    <mergeCell ref="AL64:AM64"/>
    <mergeCell ref="AX43:AY43"/>
    <mergeCell ref="Q43:R43"/>
    <mergeCell ref="T43:U43"/>
    <mergeCell ref="W43:X43"/>
    <mergeCell ref="Z43:AA43"/>
    <mergeCell ref="AC43:AD43"/>
    <mergeCell ref="AF43:AG43"/>
    <mergeCell ref="AL60:AM60"/>
    <mergeCell ref="AI64:AJ64"/>
    <mergeCell ref="AC63:AD63"/>
    <mergeCell ref="AF63:AG63"/>
    <mergeCell ref="AI63:AJ63"/>
    <mergeCell ref="AL43:AM43"/>
    <mergeCell ref="Z63:AA63"/>
    <mergeCell ref="Z60:AA60"/>
    <mergeCell ref="AC60:AD60"/>
    <mergeCell ref="T64:U64"/>
    <mergeCell ref="W64:X64"/>
    <mergeCell ref="Z64:AA64"/>
    <mergeCell ref="AC64:AD64"/>
    <mergeCell ref="T63:U63"/>
    <mergeCell ref="B63:C63"/>
    <mergeCell ref="E63:F63"/>
    <mergeCell ref="AL63:AM63"/>
    <mergeCell ref="B43:C43"/>
    <mergeCell ref="E43:F43"/>
    <mergeCell ref="H43:I43"/>
    <mergeCell ref="T60:U60"/>
    <mergeCell ref="W60:X60"/>
    <mergeCell ref="H61:I61"/>
    <mergeCell ref="K61:L61"/>
    <mergeCell ref="N61:O61"/>
    <mergeCell ref="Q61:R61"/>
    <mergeCell ref="T61:U61"/>
    <mergeCell ref="W61:X61"/>
    <mergeCell ref="AC62:AD62"/>
    <mergeCell ref="AF62:AG62"/>
    <mergeCell ref="AI62:AJ62"/>
    <mergeCell ref="K43:L43"/>
    <mergeCell ref="N43:O43"/>
    <mergeCell ref="H62:I62"/>
    <mergeCell ref="K62:L62"/>
    <mergeCell ref="N62:O62"/>
    <mergeCell ref="Q62:R62"/>
    <mergeCell ref="AC61:AD61"/>
    <mergeCell ref="B60:C60"/>
    <mergeCell ref="E60:F60"/>
    <mergeCell ref="H60:I60"/>
    <mergeCell ref="K60:L60"/>
    <mergeCell ref="N60:O60"/>
    <mergeCell ref="Q60:R60"/>
    <mergeCell ref="Z62:AA62"/>
    <mergeCell ref="H81:I81"/>
    <mergeCell ref="K81:L81"/>
    <mergeCell ref="N81:O81"/>
    <mergeCell ref="Q81:R81"/>
    <mergeCell ref="Q64:R64"/>
    <mergeCell ref="K82:L82"/>
    <mergeCell ref="N82:O82"/>
    <mergeCell ref="Q82:R82"/>
    <mergeCell ref="H82:I82"/>
    <mergeCell ref="B80:R80"/>
    <mergeCell ref="B81:C81"/>
    <mergeCell ref="B64:C64"/>
    <mergeCell ref="E64:F64"/>
    <mergeCell ref="H64:I64"/>
    <mergeCell ref="K64:L64"/>
    <mergeCell ref="N64:O64"/>
    <mergeCell ref="E82:F82"/>
    <mergeCell ref="B82:C82"/>
    <mergeCell ref="H83:I83"/>
    <mergeCell ref="K83:L83"/>
    <mergeCell ref="N83:O83"/>
    <mergeCell ref="Q83:R83"/>
    <mergeCell ref="B84:C84"/>
    <mergeCell ref="E84:F84"/>
    <mergeCell ref="H84:I84"/>
    <mergeCell ref="K84:L84"/>
    <mergeCell ref="N84:O84"/>
    <mergeCell ref="Q84:R84"/>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H104:I104"/>
    <mergeCell ref="K104:L104"/>
    <mergeCell ref="N104:O104"/>
    <mergeCell ref="Q104:R104"/>
    <mergeCell ref="T104:U104"/>
    <mergeCell ref="W104:X104"/>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24:I124"/>
    <mergeCell ref="K124:L124"/>
    <mergeCell ref="N124:O124"/>
    <mergeCell ref="Q124:R124"/>
    <mergeCell ref="T124:U124"/>
    <mergeCell ref="W124:X124"/>
    <mergeCell ref="Z127:AA127"/>
    <mergeCell ref="Z124:AA124"/>
    <mergeCell ref="B122:AA122"/>
    <mergeCell ref="B123:C123"/>
    <mergeCell ref="E123:F123"/>
    <mergeCell ref="H123:I123"/>
    <mergeCell ref="K123:L123"/>
    <mergeCell ref="N123:O123"/>
    <mergeCell ref="Q123:R123"/>
    <mergeCell ref="T123:U123"/>
    <mergeCell ref="W123:X123"/>
    <mergeCell ref="Z123:AA123"/>
    <mergeCell ref="E127:F127"/>
    <mergeCell ref="H127:I127"/>
    <mergeCell ref="K127:L127"/>
    <mergeCell ref="N127:O127"/>
    <mergeCell ref="Q127:R127"/>
    <mergeCell ref="T144:U144"/>
    <mergeCell ref="W144:X144"/>
    <mergeCell ref="Z144:AA144"/>
    <mergeCell ref="B125:C125"/>
    <mergeCell ref="E125:F125"/>
    <mergeCell ref="H125:I125"/>
    <mergeCell ref="K125:L125"/>
    <mergeCell ref="N125:O125"/>
    <mergeCell ref="Q125:R125"/>
    <mergeCell ref="T125:U125"/>
    <mergeCell ref="W125:X125"/>
    <mergeCell ref="B126:C126"/>
    <mergeCell ref="E126:F126"/>
    <mergeCell ref="H126:I126"/>
    <mergeCell ref="K126:L126"/>
    <mergeCell ref="N126:O126"/>
    <mergeCell ref="Q126:R126"/>
    <mergeCell ref="Z125:AA125"/>
    <mergeCell ref="AC144:AD144"/>
    <mergeCell ref="AF144:AG144"/>
    <mergeCell ref="T126:U126"/>
    <mergeCell ref="W126:X126"/>
    <mergeCell ref="Z126:AA126"/>
    <mergeCell ref="T127:U127"/>
    <mergeCell ref="W127:X127"/>
    <mergeCell ref="Z145:AA145"/>
    <mergeCell ref="AC145:AD145"/>
    <mergeCell ref="AF145:AG145"/>
    <mergeCell ref="B143:AG143"/>
    <mergeCell ref="B144:C144"/>
    <mergeCell ref="E144:F144"/>
    <mergeCell ref="H144:I144"/>
    <mergeCell ref="K144:L144"/>
    <mergeCell ref="N144:O144"/>
    <mergeCell ref="Q144:R144"/>
    <mergeCell ref="H145:I145"/>
    <mergeCell ref="K145:L145"/>
    <mergeCell ref="N145:O145"/>
    <mergeCell ref="Q145:R145"/>
    <mergeCell ref="T145:U145"/>
    <mergeCell ref="W145:X145"/>
    <mergeCell ref="B127:C127"/>
    <mergeCell ref="B148:C148"/>
    <mergeCell ref="E148:F148"/>
    <mergeCell ref="H148:I148"/>
    <mergeCell ref="K148:L148"/>
    <mergeCell ref="N148:O148"/>
    <mergeCell ref="Q148:R148"/>
    <mergeCell ref="T148:U148"/>
    <mergeCell ref="B146:C146"/>
    <mergeCell ref="E146:F146"/>
    <mergeCell ref="H146:I146"/>
    <mergeCell ref="K146:L146"/>
    <mergeCell ref="N146:O146"/>
    <mergeCell ref="Q146:R146"/>
    <mergeCell ref="W146:X146"/>
    <mergeCell ref="Z146:AA146"/>
    <mergeCell ref="AC146:AD146"/>
    <mergeCell ref="AF146:AG146"/>
    <mergeCell ref="B147:C147"/>
    <mergeCell ref="E147:F147"/>
    <mergeCell ref="H147:I147"/>
    <mergeCell ref="K147:L147"/>
    <mergeCell ref="N147:O147"/>
    <mergeCell ref="Q147:R147"/>
    <mergeCell ref="T146:U146"/>
    <mergeCell ref="W148:X148"/>
    <mergeCell ref="Z148:AA148"/>
    <mergeCell ref="AC148:AD148"/>
    <mergeCell ref="AF148:AG148"/>
    <mergeCell ref="T147:U147"/>
    <mergeCell ref="W147:X147"/>
    <mergeCell ref="Z147:AA147"/>
    <mergeCell ref="AC147:AD147"/>
    <mergeCell ref="AF147:AG147"/>
    <mergeCell ref="AR40:AS40"/>
    <mergeCell ref="AU40:AV40"/>
    <mergeCell ref="AX40:AY40"/>
    <mergeCell ref="B61:C61"/>
    <mergeCell ref="E61:F61"/>
    <mergeCell ref="Z61:AA61"/>
    <mergeCell ref="AF61:AG61"/>
    <mergeCell ref="A1:D1"/>
    <mergeCell ref="B17:AD17"/>
    <mergeCell ref="B38:AY38"/>
    <mergeCell ref="B59:AM59"/>
    <mergeCell ref="AI43:AJ43"/>
    <mergeCell ref="AF60:AG60"/>
    <mergeCell ref="AI60:AJ60"/>
    <mergeCell ref="Q42:R42"/>
    <mergeCell ref="AU41:AV41"/>
    <mergeCell ref="AX41:AY41"/>
    <mergeCell ref="Q41:R41"/>
    <mergeCell ref="T41:U41"/>
    <mergeCell ref="W41:X41"/>
    <mergeCell ref="Z41:AA41"/>
    <mergeCell ref="AC41:AD41"/>
    <mergeCell ref="AF41:AG41"/>
    <mergeCell ref="AL41:AM41"/>
    <mergeCell ref="B103:C103"/>
    <mergeCell ref="E103:F103"/>
    <mergeCell ref="B124:C124"/>
    <mergeCell ref="E124:F124"/>
    <mergeCell ref="B145:C145"/>
    <mergeCell ref="E145:F145"/>
    <mergeCell ref="B40:C40"/>
    <mergeCell ref="E40:F40"/>
    <mergeCell ref="B19:C19"/>
    <mergeCell ref="B105:C105"/>
    <mergeCell ref="E105:F105"/>
    <mergeCell ref="B85:C85"/>
    <mergeCell ref="E85:F85"/>
    <mergeCell ref="B83:C83"/>
    <mergeCell ref="E83:F83"/>
    <mergeCell ref="E81:F81"/>
    <mergeCell ref="B104:C104"/>
    <mergeCell ref="E104:F104"/>
    <mergeCell ref="B62:C62"/>
    <mergeCell ref="E62:F62"/>
    <mergeCell ref="B22:C22"/>
    <mergeCell ref="E22:F22"/>
    <mergeCell ref="B20:C20"/>
    <mergeCell ref="B41:C41"/>
  </mergeCells>
  <pageMargins left="0.70866141732283472" right="0.70866141732283472" top="0.74803149606299213" bottom="0.74803149606299213" header="0.31496062992125984" footer="0.31496062992125984"/>
  <pageSetup paperSize="9" scale="50"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7"/>
  <dimension ref="A1:CC176"/>
  <sheetViews>
    <sheetView topLeftCell="N138" zoomScale="60" zoomScaleNormal="60" workbookViewId="0">
      <selection activeCell="AA173" sqref="AA173"/>
    </sheetView>
  </sheetViews>
  <sheetFormatPr defaultColWidth="8.7109375" defaultRowHeight="12.75"/>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t="e">
        <f t="shared" ref="C6:C9" si="1">AVERAGE(B27,B48,B69,B90,B111,B132,B153)</f>
        <v>#DIV/0!</v>
      </c>
      <c r="D6" s="229" t="e">
        <f t="shared" si="0"/>
        <v>#DIV/0!</v>
      </c>
    </row>
    <row r="7" spans="1:4" ht="24.75" customHeight="1">
      <c r="A7" s="347">
        <v>2011</v>
      </c>
      <c r="B7" s="229"/>
      <c r="C7" s="229" t="e">
        <f t="shared" si="1"/>
        <v>#DIV/0!</v>
      </c>
      <c r="D7" s="229" t="e">
        <f t="shared" si="0"/>
        <v>#DIV/0!</v>
      </c>
    </row>
    <row r="8" spans="1:4" ht="24.75" customHeight="1">
      <c r="A8" s="347">
        <v>2012</v>
      </c>
      <c r="B8" s="229"/>
      <c r="C8" s="229" t="e">
        <f t="shared" si="1"/>
        <v>#DIV/0!</v>
      </c>
      <c r="D8" s="229" t="e">
        <f t="shared" si="0"/>
        <v>#DIV/0!</v>
      </c>
    </row>
    <row r="9" spans="1:4" ht="24.75" customHeight="1">
      <c r="A9" s="347">
        <v>2013</v>
      </c>
      <c r="B9" s="229"/>
      <c r="C9" s="229" t="e">
        <f t="shared" si="1"/>
        <v>#DIV/0!</v>
      </c>
      <c r="D9" s="229" t="e">
        <f t="shared" si="0"/>
        <v>#DIV/0!</v>
      </c>
    </row>
    <row r="10" spans="1:4" ht="24.75" customHeight="1">
      <c r="A10" s="38">
        <v>2014</v>
      </c>
      <c r="B10" s="229">
        <f>AVERAGE(B31,B52,B73,B94,B115,B136,B157,B171)</f>
        <v>25.390625</v>
      </c>
      <c r="C10" s="229">
        <f t="shared" ref="C10:C15" si="2">AVERAGE(B31,B52,B73,B94,B115,B136,B157)</f>
        <v>28.125</v>
      </c>
      <c r="D10" s="229">
        <f t="shared" ref="D10:D15" si="3">AVERAGE(B31,B52,B94,B115,B136,B157)</f>
        <v>32.8125</v>
      </c>
    </row>
    <row r="11" spans="1:4" ht="24.75" customHeight="1">
      <c r="A11" s="38">
        <v>2015</v>
      </c>
      <c r="B11" s="229"/>
      <c r="C11" s="229">
        <f t="shared" si="2"/>
        <v>28.125</v>
      </c>
      <c r="D11" s="229">
        <f t="shared" si="3"/>
        <v>32.8125</v>
      </c>
    </row>
    <row r="12" spans="1:4" ht="24.75" customHeight="1">
      <c r="A12" s="38">
        <v>2016</v>
      </c>
      <c r="B12" s="229"/>
      <c r="C12" s="229">
        <f t="shared" si="2"/>
        <v>28.125</v>
      </c>
      <c r="D12" s="229">
        <f t="shared" si="3"/>
        <v>32.8125</v>
      </c>
    </row>
    <row r="13" spans="1:4" ht="24.75" customHeight="1">
      <c r="A13" s="38">
        <v>2017</v>
      </c>
      <c r="B13" s="229"/>
      <c r="C13" s="229">
        <f t="shared" si="2"/>
        <v>28.125</v>
      </c>
      <c r="D13" s="229">
        <f t="shared" si="3"/>
        <v>32.8125</v>
      </c>
    </row>
    <row r="14" spans="1:4" ht="24.75" customHeight="1">
      <c r="A14" s="38">
        <v>2018</v>
      </c>
      <c r="B14" s="229"/>
      <c r="C14" s="229">
        <f t="shared" si="2"/>
        <v>28.125</v>
      </c>
      <c r="D14" s="229">
        <f t="shared" si="3"/>
        <v>32.8125</v>
      </c>
    </row>
    <row r="15" spans="1:4" ht="24.75" customHeight="1">
      <c r="A15" s="38">
        <v>2019</v>
      </c>
      <c r="B15" s="229">
        <f>AVERAGE(B36,B57,B78,B99,B120,B141,B162,B176)</f>
        <v>26.171875</v>
      </c>
      <c r="C15" s="229">
        <f t="shared" si="2"/>
        <v>28.125</v>
      </c>
      <c r="D15" s="229">
        <f t="shared" si="3"/>
        <v>32.8125</v>
      </c>
    </row>
    <row r="16" spans="1:4" ht="24.75" customHeight="1"/>
    <row r="17" spans="1:81" ht="24.75" customHeight="1">
      <c r="A17" s="179" t="s">
        <v>114</v>
      </c>
      <c r="B17" s="712" t="s">
        <v>279</v>
      </c>
      <c r="C17" s="712"/>
      <c r="D17" s="712"/>
      <c r="E17" s="712"/>
      <c r="F17" s="712"/>
      <c r="G17" s="712"/>
      <c r="H17" s="712"/>
      <c r="I17" s="712"/>
      <c r="J17" s="712"/>
      <c r="K17" s="712"/>
      <c r="L17" s="712"/>
      <c r="M17" s="712"/>
      <c r="N17" s="712"/>
      <c r="O17" s="712"/>
      <c r="P17" s="712"/>
      <c r="Q17" s="712"/>
      <c r="R17" s="712"/>
      <c r="S17" s="712"/>
      <c r="T17" s="712"/>
      <c r="U17" s="712"/>
      <c r="V17" s="712"/>
      <c r="W17" s="712"/>
      <c r="X17" s="712"/>
      <c r="Y17" s="712"/>
      <c r="Z17" s="712"/>
      <c r="AA17" s="712"/>
      <c r="AB17" s="712"/>
      <c r="AC17" s="712"/>
      <c r="AD17" s="712"/>
      <c r="AE17" s="180"/>
      <c r="AF17" s="180"/>
      <c r="AG17" s="180"/>
      <c r="AH17" s="180"/>
      <c r="AI17" s="180"/>
      <c r="AJ17" s="180"/>
    </row>
    <row r="18" spans="1:81" ht="24.75" customHeight="1">
      <c r="A18" s="179" t="s">
        <v>106</v>
      </c>
      <c r="B18" s="597" t="s">
        <v>1</v>
      </c>
      <c r="C18" s="597"/>
      <c r="D18" s="179" t="s">
        <v>106</v>
      </c>
      <c r="E18" s="600" t="s">
        <v>2</v>
      </c>
      <c r="F18" s="600"/>
      <c r="G18" s="179" t="s">
        <v>106</v>
      </c>
      <c r="H18" s="600" t="s">
        <v>3</v>
      </c>
      <c r="I18" s="600"/>
      <c r="J18" s="179" t="s">
        <v>106</v>
      </c>
      <c r="K18" s="600" t="s">
        <v>4</v>
      </c>
      <c r="L18" s="600"/>
      <c r="M18" s="179" t="s">
        <v>106</v>
      </c>
      <c r="N18" s="597" t="s">
        <v>5</v>
      </c>
      <c r="O18" s="597"/>
      <c r="P18" s="179" t="s">
        <v>106</v>
      </c>
      <c r="Q18" s="597" t="s">
        <v>6</v>
      </c>
      <c r="R18" s="597"/>
      <c r="S18" s="179" t="s">
        <v>106</v>
      </c>
      <c r="T18" s="597" t="s">
        <v>7</v>
      </c>
      <c r="U18" s="597"/>
      <c r="V18" s="181" t="s">
        <v>106</v>
      </c>
      <c r="W18" s="598" t="s">
        <v>8</v>
      </c>
      <c r="X18" s="599"/>
      <c r="Y18" s="181" t="s">
        <v>106</v>
      </c>
      <c r="Z18" s="598" t="s">
        <v>9</v>
      </c>
      <c r="AA18" s="599"/>
      <c r="AB18" s="181" t="s">
        <v>106</v>
      </c>
      <c r="AC18" s="598" t="s">
        <v>10</v>
      </c>
      <c r="AD18" s="599"/>
      <c r="AE18" s="42"/>
      <c r="AF18" s="42"/>
      <c r="AG18" s="42"/>
      <c r="AH18" s="42"/>
      <c r="AI18" s="42"/>
      <c r="AJ18" s="42"/>
    </row>
    <row r="19" spans="1:81" ht="24.75" customHeight="1">
      <c r="A19" s="179" t="s">
        <v>105</v>
      </c>
      <c r="B19" s="593"/>
      <c r="C19" s="594"/>
      <c r="D19" s="179" t="s">
        <v>105</v>
      </c>
      <c r="E19" s="600"/>
      <c r="F19" s="600"/>
      <c r="G19" s="179" t="s">
        <v>105</v>
      </c>
      <c r="H19" s="600"/>
      <c r="I19" s="600"/>
      <c r="J19" s="179" t="s">
        <v>105</v>
      </c>
      <c r="K19" s="600"/>
      <c r="L19" s="600"/>
      <c r="M19" s="179" t="s">
        <v>105</v>
      </c>
      <c r="N19" s="600"/>
      <c r="O19" s="600"/>
      <c r="P19" s="179" t="s">
        <v>105</v>
      </c>
      <c r="Q19" s="597"/>
      <c r="R19" s="597"/>
      <c r="S19" s="179" t="s">
        <v>105</v>
      </c>
      <c r="T19" s="597"/>
      <c r="U19" s="597"/>
      <c r="V19" s="181" t="s">
        <v>105</v>
      </c>
      <c r="W19" s="598"/>
      <c r="X19" s="599"/>
      <c r="Y19" s="181" t="s">
        <v>105</v>
      </c>
      <c r="Z19" s="598"/>
      <c r="AA19" s="599"/>
      <c r="AB19" s="181" t="s">
        <v>105</v>
      </c>
      <c r="AC19" s="598"/>
      <c r="AD19" s="599"/>
    </row>
    <row r="20" spans="1:81" s="50" customFormat="1" ht="24.75" customHeight="1">
      <c r="A20" s="327" t="s">
        <v>92</v>
      </c>
      <c r="B20" s="608" t="s">
        <v>278</v>
      </c>
      <c r="C20" s="609"/>
      <c r="D20" s="327" t="s">
        <v>92</v>
      </c>
      <c r="E20" s="608" t="s">
        <v>277</v>
      </c>
      <c r="F20" s="609"/>
      <c r="G20" s="327" t="s">
        <v>92</v>
      </c>
      <c r="H20" s="608" t="s">
        <v>276</v>
      </c>
      <c r="I20" s="609"/>
      <c r="J20" s="327" t="s">
        <v>92</v>
      </c>
      <c r="K20" s="608" t="s">
        <v>275</v>
      </c>
      <c r="L20" s="609"/>
      <c r="M20" s="327" t="s">
        <v>92</v>
      </c>
      <c r="N20" s="608" t="s">
        <v>274</v>
      </c>
      <c r="O20" s="609"/>
      <c r="P20" s="327" t="s">
        <v>92</v>
      </c>
      <c r="Q20" s="608" t="s">
        <v>273</v>
      </c>
      <c r="R20" s="609"/>
      <c r="S20" s="327" t="s">
        <v>92</v>
      </c>
      <c r="T20" s="608" t="s">
        <v>272</v>
      </c>
      <c r="U20" s="609"/>
      <c r="V20" s="326" t="s">
        <v>92</v>
      </c>
      <c r="W20" s="715" t="s">
        <v>271</v>
      </c>
      <c r="X20" s="716"/>
      <c r="Y20" s="347" t="s">
        <v>92</v>
      </c>
      <c r="Z20" s="715" t="s">
        <v>270</v>
      </c>
      <c r="AA20" s="716"/>
      <c r="AB20" s="347" t="s">
        <v>92</v>
      </c>
      <c r="AC20" s="608" t="s">
        <v>269</v>
      </c>
      <c r="AD20" s="609"/>
    </row>
    <row r="21" spans="1:81" s="50" customFormat="1" ht="24.75" customHeight="1">
      <c r="A21" s="327" t="s">
        <v>81</v>
      </c>
      <c r="B21" s="608" t="s">
        <v>90</v>
      </c>
      <c r="C21" s="609"/>
      <c r="D21" s="327" t="s">
        <v>81</v>
      </c>
      <c r="E21" s="610" t="s">
        <v>268</v>
      </c>
      <c r="F21" s="611"/>
      <c r="G21" s="327" t="s">
        <v>81</v>
      </c>
      <c r="H21" s="610" t="s">
        <v>267</v>
      </c>
      <c r="I21" s="611"/>
      <c r="J21" s="327" t="s">
        <v>81</v>
      </c>
      <c r="K21" s="610" t="s">
        <v>266</v>
      </c>
      <c r="L21" s="611"/>
      <c r="M21" s="327" t="s">
        <v>81</v>
      </c>
      <c r="N21" s="610" t="s">
        <v>265</v>
      </c>
      <c r="O21" s="611"/>
      <c r="P21" s="327" t="s">
        <v>81</v>
      </c>
      <c r="Q21" s="610" t="s">
        <v>264</v>
      </c>
      <c r="R21" s="611"/>
      <c r="S21" s="327" t="s">
        <v>81</v>
      </c>
      <c r="T21" s="610" t="s">
        <v>263</v>
      </c>
      <c r="U21" s="611"/>
      <c r="V21" s="326" t="s">
        <v>81</v>
      </c>
      <c r="W21" s="612" t="s">
        <v>262</v>
      </c>
      <c r="X21" s="613"/>
      <c r="Y21" s="347" t="s">
        <v>81</v>
      </c>
      <c r="Z21" s="612" t="s">
        <v>261</v>
      </c>
      <c r="AA21" s="613"/>
      <c r="AB21" s="347" t="s">
        <v>81</v>
      </c>
      <c r="AC21" s="610" t="s">
        <v>260</v>
      </c>
      <c r="AD21" s="611"/>
    </row>
    <row r="22" spans="1:81" s="50" customFormat="1" ht="24.75" customHeight="1">
      <c r="A22" s="327" t="s">
        <v>78</v>
      </c>
      <c r="B22" s="610" t="s">
        <v>79</v>
      </c>
      <c r="C22" s="611"/>
      <c r="D22" s="327" t="s">
        <v>78</v>
      </c>
      <c r="E22" s="610" t="s">
        <v>4320</v>
      </c>
      <c r="F22" s="611"/>
      <c r="G22" s="327" t="s">
        <v>78</v>
      </c>
      <c r="H22" s="612" t="s">
        <v>4321</v>
      </c>
      <c r="I22" s="613"/>
      <c r="J22" s="327" t="s">
        <v>78</v>
      </c>
      <c r="K22" s="612" t="s">
        <v>4322</v>
      </c>
      <c r="L22" s="613"/>
      <c r="M22" s="327" t="s">
        <v>78</v>
      </c>
      <c r="N22" s="610" t="s">
        <v>4323</v>
      </c>
      <c r="O22" s="611"/>
      <c r="P22" s="327" t="s">
        <v>78</v>
      </c>
      <c r="Q22" s="610" t="s">
        <v>4324</v>
      </c>
      <c r="R22" s="611"/>
      <c r="S22" s="327" t="s">
        <v>78</v>
      </c>
      <c r="T22" s="610" t="s">
        <v>4325</v>
      </c>
      <c r="U22" s="611"/>
      <c r="V22" s="326" t="s">
        <v>78</v>
      </c>
      <c r="W22" s="612" t="s">
        <v>4326</v>
      </c>
      <c r="X22" s="613"/>
      <c r="Y22" s="347" t="s">
        <v>78</v>
      </c>
      <c r="Z22" s="612" t="s">
        <v>4327</v>
      </c>
      <c r="AA22" s="613"/>
      <c r="AB22" s="347" t="s">
        <v>78</v>
      </c>
      <c r="AC22" s="610" t="s">
        <v>4328</v>
      </c>
      <c r="AD22" s="611"/>
    </row>
    <row r="23" spans="1:81" ht="24.75" customHeight="1">
      <c r="A23" s="44" t="s">
        <v>0</v>
      </c>
      <c r="B23" s="44" t="s">
        <v>77</v>
      </c>
      <c r="C23" s="44" t="s">
        <v>76</v>
      </c>
      <c r="D23" s="44" t="s">
        <v>0</v>
      </c>
      <c r="E23" s="44" t="s">
        <v>77</v>
      </c>
      <c r="F23" s="44" t="s">
        <v>76</v>
      </c>
      <c r="G23" s="44" t="s">
        <v>0</v>
      </c>
      <c r="H23" s="44" t="s">
        <v>77</v>
      </c>
      <c r="I23" s="44" t="s">
        <v>76</v>
      </c>
      <c r="J23" s="44" t="s">
        <v>0</v>
      </c>
      <c r="K23" s="44" t="s">
        <v>77</v>
      </c>
      <c r="L23" s="44" t="s">
        <v>76</v>
      </c>
      <c r="M23" s="44" t="s">
        <v>0</v>
      </c>
      <c r="N23" s="44" t="s">
        <v>77</v>
      </c>
      <c r="O23" s="44" t="s">
        <v>76</v>
      </c>
      <c r="P23" s="44" t="s">
        <v>0</v>
      </c>
      <c r="Q23" s="44" t="s">
        <v>77</v>
      </c>
      <c r="R23" s="44" t="s">
        <v>76</v>
      </c>
      <c r="S23" s="44" t="s">
        <v>0</v>
      </c>
      <c r="T23" s="44" t="s">
        <v>74</v>
      </c>
      <c r="U23" s="44" t="s">
        <v>76</v>
      </c>
      <c r="V23" s="348" t="s">
        <v>0</v>
      </c>
      <c r="W23" s="44" t="s">
        <v>77</v>
      </c>
      <c r="X23" s="44" t="s">
        <v>76</v>
      </c>
      <c r="Y23" s="348" t="s">
        <v>0</v>
      </c>
      <c r="Z23" s="348" t="s">
        <v>77</v>
      </c>
      <c r="AA23" s="348" t="s">
        <v>76</v>
      </c>
      <c r="AB23" s="348" t="s">
        <v>0</v>
      </c>
      <c r="AC23" s="348" t="s">
        <v>77</v>
      </c>
      <c r="AD23" s="348"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ht="24.75" customHeight="1">
      <c r="A24" s="348">
        <v>2007</v>
      </c>
      <c r="B24" s="230" t="e">
        <f t="shared" ref="B24:B30" si="4">AVERAGE(E24, H24,K24,N24,Q24,T24,W24,Z24,AC24)</f>
        <v>#DIV/0!</v>
      </c>
      <c r="C24" s="383"/>
      <c r="D24" s="348">
        <v>2007</v>
      </c>
      <c r="E24" s="383"/>
      <c r="F24" s="383"/>
      <c r="G24" s="348">
        <v>2007</v>
      </c>
      <c r="H24" s="383"/>
      <c r="I24" s="383"/>
      <c r="J24" s="348">
        <v>2007</v>
      </c>
      <c r="K24" s="383"/>
      <c r="L24" s="383"/>
      <c r="M24" s="348">
        <v>2007</v>
      </c>
      <c r="N24" s="383"/>
      <c r="O24" s="383"/>
      <c r="P24" s="348">
        <v>2007</v>
      </c>
      <c r="Q24" s="383"/>
      <c r="R24" s="383"/>
      <c r="S24" s="348">
        <v>2007</v>
      </c>
      <c r="T24" s="383"/>
      <c r="U24" s="383"/>
      <c r="V24" s="348">
        <v>2007</v>
      </c>
      <c r="W24" s="383"/>
      <c r="X24" s="383"/>
      <c r="Y24" s="348">
        <v>2007</v>
      </c>
      <c r="Z24" s="383"/>
      <c r="AA24" s="383"/>
      <c r="AB24" s="348">
        <v>2007</v>
      </c>
      <c r="AC24" s="383"/>
      <c r="AD24" s="38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ht="24.75" customHeight="1">
      <c r="A25" s="348">
        <v>2008</v>
      </c>
      <c r="B25" s="230" t="e">
        <f t="shared" si="4"/>
        <v>#DIV/0!</v>
      </c>
      <c r="C25" s="383"/>
      <c r="D25" s="348">
        <v>2008</v>
      </c>
      <c r="E25" s="383"/>
      <c r="F25" s="383"/>
      <c r="G25" s="348">
        <v>2008</v>
      </c>
      <c r="H25" s="383"/>
      <c r="I25" s="383"/>
      <c r="J25" s="348">
        <v>2008</v>
      </c>
      <c r="K25" s="383"/>
      <c r="L25" s="383"/>
      <c r="M25" s="348">
        <v>2008</v>
      </c>
      <c r="N25" s="383"/>
      <c r="O25" s="383"/>
      <c r="P25" s="348">
        <v>2008</v>
      </c>
      <c r="Q25" s="383"/>
      <c r="R25" s="383"/>
      <c r="S25" s="348">
        <v>2008</v>
      </c>
      <c r="T25" s="383"/>
      <c r="U25" s="383"/>
      <c r="V25" s="348">
        <v>2008</v>
      </c>
      <c r="W25" s="383"/>
      <c r="X25" s="383"/>
      <c r="Y25" s="348">
        <v>2008</v>
      </c>
      <c r="Z25" s="383"/>
      <c r="AA25" s="383"/>
      <c r="AB25" s="348">
        <v>2008</v>
      </c>
      <c r="AC25" s="383"/>
      <c r="AD25" s="38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ht="24.75" customHeight="1">
      <c r="A26" s="348">
        <v>2009</v>
      </c>
      <c r="B26" s="230" t="e">
        <f t="shared" si="4"/>
        <v>#DIV/0!</v>
      </c>
      <c r="C26" s="383"/>
      <c r="D26" s="348">
        <v>2009</v>
      </c>
      <c r="E26" s="383"/>
      <c r="F26" s="383"/>
      <c r="G26" s="348">
        <v>2009</v>
      </c>
      <c r="H26" s="383"/>
      <c r="I26" s="383"/>
      <c r="J26" s="348">
        <v>2009</v>
      </c>
      <c r="K26" s="383"/>
      <c r="L26" s="383"/>
      <c r="M26" s="348">
        <v>2009</v>
      </c>
      <c r="N26" s="383"/>
      <c r="O26" s="383"/>
      <c r="P26" s="348">
        <v>2009</v>
      </c>
      <c r="Q26" s="383"/>
      <c r="R26" s="383"/>
      <c r="S26" s="348">
        <v>2009</v>
      </c>
      <c r="T26" s="383"/>
      <c r="U26" s="383"/>
      <c r="V26" s="348">
        <v>2009</v>
      </c>
      <c r="W26" s="383"/>
      <c r="X26" s="383"/>
      <c r="Y26" s="348">
        <v>2009</v>
      </c>
      <c r="Z26" s="383"/>
      <c r="AA26" s="383"/>
      <c r="AB26" s="348">
        <v>2009</v>
      </c>
      <c r="AC26" s="383"/>
      <c r="AD26" s="38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ht="24.75" customHeight="1">
      <c r="A27" s="348">
        <v>2010</v>
      </c>
      <c r="B27" s="230" t="e">
        <f t="shared" si="4"/>
        <v>#DIV/0!</v>
      </c>
      <c r="C27" s="383"/>
      <c r="D27" s="348">
        <v>2010</v>
      </c>
      <c r="E27" s="383"/>
      <c r="F27" s="383"/>
      <c r="G27" s="348">
        <v>2010</v>
      </c>
      <c r="H27" s="383"/>
      <c r="I27" s="383"/>
      <c r="J27" s="348">
        <v>2010</v>
      </c>
      <c r="K27" s="383"/>
      <c r="L27" s="383"/>
      <c r="M27" s="348">
        <v>2010</v>
      </c>
      <c r="N27" s="383"/>
      <c r="O27" s="383"/>
      <c r="P27" s="348">
        <v>2010</v>
      </c>
      <c r="Q27" s="383"/>
      <c r="R27" s="383"/>
      <c r="S27" s="348">
        <v>2010</v>
      </c>
      <c r="T27" s="383"/>
      <c r="U27" s="383"/>
      <c r="V27" s="348">
        <v>2010</v>
      </c>
      <c r="W27" s="383"/>
      <c r="X27" s="383"/>
      <c r="Y27" s="348">
        <v>2010</v>
      </c>
      <c r="Z27" s="383"/>
      <c r="AA27" s="383"/>
      <c r="AB27" s="348">
        <v>2010</v>
      </c>
      <c r="AC27" s="383"/>
      <c r="AD27" s="38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ht="24.75" customHeight="1">
      <c r="A28" s="348">
        <v>2011</v>
      </c>
      <c r="B28" s="230" t="e">
        <f t="shared" si="4"/>
        <v>#DIV/0!</v>
      </c>
      <c r="C28" s="383"/>
      <c r="D28" s="348">
        <v>2011</v>
      </c>
      <c r="E28" s="383"/>
      <c r="F28" s="383"/>
      <c r="G28" s="348">
        <v>2011</v>
      </c>
      <c r="H28" s="383"/>
      <c r="I28" s="383"/>
      <c r="J28" s="348">
        <v>2011</v>
      </c>
      <c r="K28" s="383"/>
      <c r="L28" s="383"/>
      <c r="M28" s="348">
        <v>2011</v>
      </c>
      <c r="N28" s="383"/>
      <c r="O28" s="383"/>
      <c r="P28" s="348">
        <v>2011</v>
      </c>
      <c r="Q28" s="383"/>
      <c r="R28" s="383"/>
      <c r="S28" s="348">
        <v>2011</v>
      </c>
      <c r="T28" s="383"/>
      <c r="U28" s="383"/>
      <c r="V28" s="348">
        <v>2011</v>
      </c>
      <c r="W28" s="383"/>
      <c r="X28" s="383"/>
      <c r="Y28" s="348">
        <v>2011</v>
      </c>
      <c r="Z28" s="383"/>
      <c r="AA28" s="383"/>
      <c r="AB28" s="348">
        <v>2011</v>
      </c>
      <c r="AC28" s="383"/>
      <c r="AD28" s="38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ht="24.75" customHeight="1">
      <c r="A29" s="348">
        <v>2012</v>
      </c>
      <c r="B29" s="230" t="e">
        <f t="shared" si="4"/>
        <v>#DIV/0!</v>
      </c>
      <c r="C29" s="383"/>
      <c r="D29" s="348">
        <v>2012</v>
      </c>
      <c r="E29" s="383"/>
      <c r="F29" s="383"/>
      <c r="G29" s="348">
        <v>2012</v>
      </c>
      <c r="H29" s="383"/>
      <c r="I29" s="383"/>
      <c r="J29" s="348">
        <v>2012</v>
      </c>
      <c r="K29" s="383"/>
      <c r="L29" s="383"/>
      <c r="M29" s="348">
        <v>2012</v>
      </c>
      <c r="N29" s="383"/>
      <c r="O29" s="383"/>
      <c r="P29" s="348">
        <v>2012</v>
      </c>
      <c r="Q29" s="383"/>
      <c r="R29" s="383"/>
      <c r="S29" s="348">
        <v>2012</v>
      </c>
      <c r="T29" s="383"/>
      <c r="U29" s="383"/>
      <c r="V29" s="348">
        <v>2012</v>
      </c>
      <c r="W29" s="383"/>
      <c r="X29" s="383"/>
      <c r="Y29" s="348">
        <v>2012</v>
      </c>
      <c r="Z29" s="383"/>
      <c r="AA29" s="383"/>
      <c r="AB29" s="348">
        <v>2012</v>
      </c>
      <c r="AC29" s="383"/>
      <c r="AD29" s="38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ht="24.75" customHeight="1">
      <c r="A30" s="348">
        <v>2013</v>
      </c>
      <c r="B30" s="230" t="e">
        <f t="shared" si="4"/>
        <v>#DIV/0!</v>
      </c>
      <c r="C30" s="383"/>
      <c r="D30" s="348">
        <v>2013</v>
      </c>
      <c r="E30" s="383"/>
      <c r="F30" s="383"/>
      <c r="G30" s="348">
        <v>2013</v>
      </c>
      <c r="H30" s="383"/>
      <c r="I30" s="383"/>
      <c r="J30" s="348">
        <v>2013</v>
      </c>
      <c r="K30" s="383"/>
      <c r="L30" s="383"/>
      <c r="M30" s="348">
        <v>2013</v>
      </c>
      <c r="N30" s="383"/>
      <c r="O30" s="383"/>
      <c r="P30" s="348">
        <v>2013</v>
      </c>
      <c r="Q30" s="383"/>
      <c r="R30" s="383"/>
      <c r="S30" s="348">
        <v>2013</v>
      </c>
      <c r="T30" s="383"/>
      <c r="U30" s="383"/>
      <c r="V30" s="348">
        <v>2013</v>
      </c>
      <c r="W30" s="383"/>
      <c r="X30" s="383"/>
      <c r="Y30" s="348">
        <v>2013</v>
      </c>
      <c r="Z30" s="383"/>
      <c r="AA30" s="383"/>
      <c r="AB30" s="348">
        <v>2013</v>
      </c>
      <c r="AC30" s="383"/>
      <c r="AD30" s="38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4">
        <v>2014</v>
      </c>
      <c r="B31" s="230">
        <f t="shared" ref="B31:B36" si="5">AVERAGE(E31, H31,K31,N31,Q31,T31,W31,Z31,AC31)</f>
        <v>16.666666666666668</v>
      </c>
      <c r="C31" s="39"/>
      <c r="D31" s="44">
        <v>2014</v>
      </c>
      <c r="E31" s="34">
        <v>0</v>
      </c>
      <c r="F31" s="10" t="s">
        <v>900</v>
      </c>
      <c r="G31" s="44">
        <v>2014</v>
      </c>
      <c r="H31" s="34">
        <v>0</v>
      </c>
      <c r="I31" s="10" t="s">
        <v>899</v>
      </c>
      <c r="J31" s="44">
        <v>2014</v>
      </c>
      <c r="K31" s="33">
        <v>50</v>
      </c>
      <c r="L31" s="10" t="s">
        <v>898</v>
      </c>
      <c r="M31" s="44">
        <v>2014</v>
      </c>
      <c r="N31" s="34">
        <v>0</v>
      </c>
      <c r="O31" s="10" t="s">
        <v>897</v>
      </c>
      <c r="P31" s="44">
        <v>2014</v>
      </c>
      <c r="Q31" s="34">
        <v>0</v>
      </c>
      <c r="R31" s="10" t="s">
        <v>896</v>
      </c>
      <c r="S31" s="44">
        <v>2014</v>
      </c>
      <c r="T31" s="34">
        <v>100</v>
      </c>
      <c r="U31" s="10" t="s">
        <v>901</v>
      </c>
      <c r="V31" s="44">
        <v>2014</v>
      </c>
      <c r="W31" s="34">
        <v>0</v>
      </c>
      <c r="X31" s="10" t="s">
        <v>894</v>
      </c>
      <c r="Y31" s="348">
        <v>2014</v>
      </c>
      <c r="Z31" s="34">
        <v>0</v>
      </c>
      <c r="AA31" s="10" t="s">
        <v>893</v>
      </c>
      <c r="AB31" s="348">
        <v>2014</v>
      </c>
      <c r="AC31" s="34">
        <v>0</v>
      </c>
      <c r="AD31" s="11" t="s">
        <v>892</v>
      </c>
    </row>
    <row r="32" spans="1:81" ht="24.75" customHeight="1">
      <c r="A32" s="44">
        <v>2015</v>
      </c>
      <c r="B32" s="230">
        <f t="shared" si="5"/>
        <v>16.666666666666668</v>
      </c>
      <c r="C32" s="39"/>
      <c r="D32" s="44">
        <v>2015</v>
      </c>
      <c r="E32" s="34">
        <v>0</v>
      </c>
      <c r="F32" s="10" t="s">
        <v>900</v>
      </c>
      <c r="G32" s="44">
        <v>2015</v>
      </c>
      <c r="H32" s="34">
        <v>0</v>
      </c>
      <c r="I32" s="10" t="s">
        <v>899</v>
      </c>
      <c r="J32" s="44">
        <v>2015</v>
      </c>
      <c r="K32" s="33">
        <v>50</v>
      </c>
      <c r="L32" s="10" t="s">
        <v>898</v>
      </c>
      <c r="M32" s="44">
        <v>2015</v>
      </c>
      <c r="N32" s="34">
        <v>0</v>
      </c>
      <c r="O32" s="10" t="s">
        <v>897</v>
      </c>
      <c r="P32" s="44">
        <v>2015</v>
      </c>
      <c r="Q32" s="34">
        <v>0</v>
      </c>
      <c r="R32" s="10" t="s">
        <v>896</v>
      </c>
      <c r="S32" s="44">
        <v>2015</v>
      </c>
      <c r="T32" s="34">
        <v>100</v>
      </c>
      <c r="U32" s="10" t="s">
        <v>895</v>
      </c>
      <c r="V32" s="44">
        <v>2015</v>
      </c>
      <c r="W32" s="34">
        <v>0</v>
      </c>
      <c r="X32" s="10" t="s">
        <v>894</v>
      </c>
      <c r="Y32" s="348">
        <v>2015</v>
      </c>
      <c r="Z32" s="34">
        <v>0</v>
      </c>
      <c r="AA32" s="10" t="s">
        <v>893</v>
      </c>
      <c r="AB32" s="348">
        <v>2015</v>
      </c>
      <c r="AC32" s="34">
        <v>0</v>
      </c>
      <c r="AD32" s="11" t="s">
        <v>892</v>
      </c>
    </row>
    <row r="33" spans="1:81" ht="24.75" customHeight="1">
      <c r="A33" s="44">
        <v>2016</v>
      </c>
      <c r="B33" s="230">
        <f t="shared" si="5"/>
        <v>16.666666666666668</v>
      </c>
      <c r="C33" s="39"/>
      <c r="D33" s="44">
        <v>2016</v>
      </c>
      <c r="E33" s="34">
        <v>0</v>
      </c>
      <c r="F33" s="10" t="s">
        <v>900</v>
      </c>
      <c r="G33" s="44">
        <v>2016</v>
      </c>
      <c r="H33" s="34">
        <v>0</v>
      </c>
      <c r="I33" s="10" t="s">
        <v>899</v>
      </c>
      <c r="J33" s="44">
        <v>2016</v>
      </c>
      <c r="K33" s="33">
        <v>50</v>
      </c>
      <c r="L33" s="10" t="s">
        <v>898</v>
      </c>
      <c r="M33" s="44">
        <v>2016</v>
      </c>
      <c r="N33" s="34">
        <v>0</v>
      </c>
      <c r="O33" s="10" t="s">
        <v>897</v>
      </c>
      <c r="P33" s="44">
        <v>2016</v>
      </c>
      <c r="Q33" s="34">
        <v>0</v>
      </c>
      <c r="R33" s="10" t="s">
        <v>896</v>
      </c>
      <c r="S33" s="44">
        <v>2016</v>
      </c>
      <c r="T33" s="34">
        <v>100</v>
      </c>
      <c r="U33" s="10" t="s">
        <v>895</v>
      </c>
      <c r="V33" s="44">
        <v>2016</v>
      </c>
      <c r="W33" s="34">
        <v>0</v>
      </c>
      <c r="X33" s="10" t="s">
        <v>894</v>
      </c>
      <c r="Y33" s="348">
        <v>2016</v>
      </c>
      <c r="Z33" s="34">
        <v>0</v>
      </c>
      <c r="AA33" s="10" t="s">
        <v>893</v>
      </c>
      <c r="AB33" s="348">
        <v>2016</v>
      </c>
      <c r="AC33" s="34">
        <v>0</v>
      </c>
      <c r="AD33" s="11" t="s">
        <v>892</v>
      </c>
    </row>
    <row r="34" spans="1:81" ht="24.75" customHeight="1">
      <c r="A34" s="44">
        <v>2017</v>
      </c>
      <c r="B34" s="230">
        <f t="shared" si="5"/>
        <v>16.666666666666668</v>
      </c>
      <c r="C34" s="39"/>
      <c r="D34" s="44">
        <v>2017</v>
      </c>
      <c r="E34" s="34">
        <v>0</v>
      </c>
      <c r="F34" s="10" t="s">
        <v>900</v>
      </c>
      <c r="G34" s="44">
        <v>2017</v>
      </c>
      <c r="H34" s="34">
        <v>0</v>
      </c>
      <c r="I34" s="10" t="s">
        <v>899</v>
      </c>
      <c r="J34" s="44">
        <v>2017</v>
      </c>
      <c r="K34" s="33">
        <v>50</v>
      </c>
      <c r="L34" s="10" t="s">
        <v>898</v>
      </c>
      <c r="M34" s="44">
        <v>2017</v>
      </c>
      <c r="N34" s="34">
        <v>0</v>
      </c>
      <c r="O34" s="10" t="s">
        <v>897</v>
      </c>
      <c r="P34" s="44">
        <v>2017</v>
      </c>
      <c r="Q34" s="34">
        <v>0</v>
      </c>
      <c r="R34" s="10" t="s">
        <v>896</v>
      </c>
      <c r="S34" s="44">
        <v>2017</v>
      </c>
      <c r="T34" s="34">
        <v>100</v>
      </c>
      <c r="U34" s="10" t="s">
        <v>895</v>
      </c>
      <c r="V34" s="44">
        <v>2017</v>
      </c>
      <c r="W34" s="34">
        <v>0</v>
      </c>
      <c r="X34" s="10" t="s">
        <v>894</v>
      </c>
      <c r="Y34" s="348">
        <v>2017</v>
      </c>
      <c r="Z34" s="34">
        <v>0</v>
      </c>
      <c r="AA34" s="10" t="s">
        <v>893</v>
      </c>
      <c r="AB34" s="348">
        <v>2017</v>
      </c>
      <c r="AC34" s="34">
        <v>0</v>
      </c>
      <c r="AD34" s="11" t="s">
        <v>892</v>
      </c>
    </row>
    <row r="35" spans="1:81" ht="24.75" customHeight="1">
      <c r="A35" s="44">
        <v>2018</v>
      </c>
      <c r="B35" s="230">
        <f t="shared" si="5"/>
        <v>16.666666666666668</v>
      </c>
      <c r="C35" s="39"/>
      <c r="D35" s="44">
        <v>2018</v>
      </c>
      <c r="E35" s="34">
        <v>0</v>
      </c>
      <c r="F35" s="10" t="s">
        <v>900</v>
      </c>
      <c r="G35" s="44">
        <v>2018</v>
      </c>
      <c r="H35" s="34">
        <v>0</v>
      </c>
      <c r="I35" s="10" t="s">
        <v>899</v>
      </c>
      <c r="J35" s="44">
        <v>2018</v>
      </c>
      <c r="K35" s="33">
        <v>50</v>
      </c>
      <c r="L35" s="10" t="s">
        <v>898</v>
      </c>
      <c r="M35" s="44">
        <v>2018</v>
      </c>
      <c r="N35" s="34">
        <v>0</v>
      </c>
      <c r="O35" s="10" t="s">
        <v>897</v>
      </c>
      <c r="P35" s="44">
        <v>2018</v>
      </c>
      <c r="Q35" s="34">
        <v>0</v>
      </c>
      <c r="R35" s="10" t="s">
        <v>896</v>
      </c>
      <c r="S35" s="44">
        <v>2018</v>
      </c>
      <c r="T35" s="34">
        <v>100</v>
      </c>
      <c r="U35" s="10" t="s">
        <v>895</v>
      </c>
      <c r="V35" s="44">
        <v>2018</v>
      </c>
      <c r="W35" s="34">
        <v>0</v>
      </c>
      <c r="X35" s="10" t="s">
        <v>894</v>
      </c>
      <c r="Y35" s="348">
        <v>2018</v>
      </c>
      <c r="Z35" s="34">
        <v>0</v>
      </c>
      <c r="AA35" s="10" t="s">
        <v>893</v>
      </c>
      <c r="AB35" s="348">
        <v>2018</v>
      </c>
      <c r="AC35" s="34">
        <v>0</v>
      </c>
      <c r="AD35" s="11" t="s">
        <v>892</v>
      </c>
    </row>
    <row r="36" spans="1:81" ht="24.75" customHeight="1">
      <c r="A36" s="44">
        <v>2019</v>
      </c>
      <c r="B36" s="230">
        <f t="shared" si="5"/>
        <v>16.666666666666668</v>
      </c>
      <c r="C36" s="39"/>
      <c r="D36" s="44">
        <v>2019</v>
      </c>
      <c r="E36" s="34">
        <v>0</v>
      </c>
      <c r="F36" s="10" t="s">
        <v>900</v>
      </c>
      <c r="G36" s="44">
        <v>2019</v>
      </c>
      <c r="H36" s="34">
        <v>0</v>
      </c>
      <c r="I36" s="10" t="s">
        <v>899</v>
      </c>
      <c r="J36" s="44">
        <v>2019</v>
      </c>
      <c r="K36" s="33">
        <v>50</v>
      </c>
      <c r="L36" s="10" t="s">
        <v>898</v>
      </c>
      <c r="M36" s="44">
        <v>2019</v>
      </c>
      <c r="N36" s="34">
        <v>0</v>
      </c>
      <c r="O36" s="10" t="s">
        <v>897</v>
      </c>
      <c r="P36" s="44">
        <v>2019</v>
      </c>
      <c r="Q36" s="34">
        <v>0</v>
      </c>
      <c r="R36" s="10" t="s">
        <v>896</v>
      </c>
      <c r="S36" s="44">
        <v>2019</v>
      </c>
      <c r="T36" s="34">
        <v>100</v>
      </c>
      <c r="U36" s="10" t="s">
        <v>895</v>
      </c>
      <c r="V36" s="44">
        <v>2019</v>
      </c>
      <c r="W36" s="34">
        <v>0</v>
      </c>
      <c r="X36" s="10" t="s">
        <v>894</v>
      </c>
      <c r="Y36" s="348">
        <v>2019</v>
      </c>
      <c r="Z36" s="34">
        <v>0</v>
      </c>
      <c r="AA36" s="10" t="s">
        <v>893</v>
      </c>
      <c r="AB36" s="348">
        <v>2019</v>
      </c>
      <c r="AC36" s="34">
        <v>0</v>
      </c>
      <c r="AD36" s="11" t="s">
        <v>892</v>
      </c>
    </row>
    <row r="37" spans="1:81" ht="24.75" customHeight="1"/>
    <row r="38" spans="1:81" ht="24.75" customHeight="1">
      <c r="A38" s="179" t="s">
        <v>114</v>
      </c>
      <c r="B38" s="712" t="s">
        <v>255</v>
      </c>
      <c r="C38" s="712"/>
      <c r="D38" s="712"/>
      <c r="E38" s="712"/>
      <c r="F38" s="712"/>
      <c r="G38" s="712"/>
      <c r="H38" s="712"/>
      <c r="I38" s="712"/>
      <c r="J38" s="712"/>
      <c r="K38" s="712"/>
      <c r="L38" s="712"/>
      <c r="M38" s="712"/>
      <c r="N38" s="712"/>
      <c r="O38" s="712"/>
      <c r="P38" s="712"/>
      <c r="Q38" s="712"/>
      <c r="R38" s="712"/>
      <c r="S38" s="712"/>
      <c r="T38" s="712"/>
      <c r="U38" s="712"/>
      <c r="V38" s="712"/>
      <c r="W38" s="712"/>
      <c r="X38" s="712"/>
      <c r="Y38" s="712"/>
      <c r="Z38" s="712"/>
      <c r="AA38" s="712"/>
      <c r="AB38" s="712"/>
      <c r="AC38" s="712"/>
      <c r="AD38" s="712"/>
      <c r="AE38" s="712"/>
      <c r="AF38" s="712"/>
      <c r="AG38" s="712"/>
      <c r="AH38" s="712"/>
      <c r="AI38" s="712"/>
      <c r="AJ38" s="712"/>
      <c r="AK38" s="712"/>
      <c r="AL38" s="712"/>
      <c r="AM38" s="712"/>
      <c r="AN38" s="712"/>
      <c r="AO38" s="712"/>
      <c r="AP38" s="712"/>
      <c r="AQ38" s="712"/>
      <c r="AR38" s="712"/>
      <c r="AS38" s="712"/>
      <c r="AT38" s="712"/>
      <c r="AU38" s="712"/>
      <c r="AV38" s="712"/>
      <c r="AW38" s="712"/>
      <c r="AX38" s="712"/>
      <c r="AY38" s="712"/>
    </row>
    <row r="39" spans="1:81" ht="24.75" customHeight="1">
      <c r="A39" s="179" t="s">
        <v>106</v>
      </c>
      <c r="B39" s="597" t="s">
        <v>11</v>
      </c>
      <c r="C39" s="597"/>
      <c r="D39" s="179" t="s">
        <v>106</v>
      </c>
      <c r="E39" s="597" t="s">
        <v>12</v>
      </c>
      <c r="F39" s="597"/>
      <c r="G39" s="179" t="s">
        <v>106</v>
      </c>
      <c r="H39" s="597" t="s">
        <v>13</v>
      </c>
      <c r="I39" s="597"/>
      <c r="J39" s="179" t="s">
        <v>106</v>
      </c>
      <c r="K39" s="597" t="s">
        <v>14</v>
      </c>
      <c r="L39" s="597"/>
      <c r="M39" s="40" t="s">
        <v>106</v>
      </c>
      <c r="N39" s="597"/>
      <c r="O39" s="597"/>
      <c r="P39" s="40" t="s">
        <v>106</v>
      </c>
      <c r="Q39" s="597"/>
      <c r="R39" s="597"/>
      <c r="S39" s="40" t="s">
        <v>106</v>
      </c>
      <c r="T39" s="596" t="s">
        <v>17</v>
      </c>
      <c r="U39" s="596"/>
      <c r="V39" s="179" t="s">
        <v>106</v>
      </c>
      <c r="W39" s="597"/>
      <c r="X39" s="597"/>
      <c r="Y39" s="358" t="s">
        <v>106</v>
      </c>
      <c r="Z39" s="599"/>
      <c r="AA39" s="599"/>
      <c r="AB39" s="181" t="s">
        <v>106</v>
      </c>
      <c r="AC39" s="599"/>
      <c r="AD39" s="599"/>
      <c r="AE39" s="181" t="s">
        <v>106</v>
      </c>
      <c r="AF39" s="599" t="s">
        <v>21</v>
      </c>
      <c r="AG39" s="599"/>
      <c r="AH39" s="358" t="s">
        <v>106</v>
      </c>
      <c r="AI39" s="597"/>
      <c r="AJ39" s="597"/>
      <c r="AK39" s="358" t="s">
        <v>106</v>
      </c>
      <c r="AL39" s="597"/>
      <c r="AM39" s="597"/>
      <c r="AN39" s="358" t="s">
        <v>106</v>
      </c>
      <c r="AO39" s="597" t="s">
        <v>24</v>
      </c>
      <c r="AP39" s="597"/>
      <c r="AQ39" s="358" t="s">
        <v>106</v>
      </c>
      <c r="AR39" s="597" t="s">
        <v>25</v>
      </c>
      <c r="AS39" s="597"/>
      <c r="AT39" s="358" t="s">
        <v>106</v>
      </c>
      <c r="AU39" s="597" t="s">
        <v>26</v>
      </c>
      <c r="AV39" s="597"/>
      <c r="AW39" s="358" t="s">
        <v>106</v>
      </c>
      <c r="AX39" s="597" t="s">
        <v>27</v>
      </c>
      <c r="AY39" s="597"/>
    </row>
    <row r="40" spans="1:81" ht="24.75" customHeight="1">
      <c r="A40" s="179" t="s">
        <v>105</v>
      </c>
      <c r="B40" s="593"/>
      <c r="C40" s="594"/>
      <c r="D40" s="179" t="s">
        <v>105</v>
      </c>
      <c r="E40" s="593"/>
      <c r="F40" s="594"/>
      <c r="G40" s="179" t="s">
        <v>105</v>
      </c>
      <c r="H40" s="600"/>
      <c r="I40" s="600"/>
      <c r="J40" s="179" t="s">
        <v>105</v>
      </c>
      <c r="K40" s="600"/>
      <c r="L40" s="600"/>
      <c r="M40" s="40" t="s">
        <v>105</v>
      </c>
      <c r="N40" s="600" t="s">
        <v>15</v>
      </c>
      <c r="O40" s="600"/>
      <c r="P40" s="40" t="s">
        <v>105</v>
      </c>
      <c r="Q40" s="600" t="s">
        <v>16</v>
      </c>
      <c r="R40" s="600"/>
      <c r="S40" s="40" t="s">
        <v>105</v>
      </c>
      <c r="T40" s="597"/>
      <c r="U40" s="597"/>
      <c r="V40" s="179" t="s">
        <v>105</v>
      </c>
      <c r="W40" s="600" t="s">
        <v>18</v>
      </c>
      <c r="X40" s="597"/>
      <c r="Y40" s="358" t="s">
        <v>105</v>
      </c>
      <c r="Z40" s="598" t="s">
        <v>19</v>
      </c>
      <c r="AA40" s="598"/>
      <c r="AB40" s="181" t="s">
        <v>105</v>
      </c>
      <c r="AC40" s="598" t="s">
        <v>20</v>
      </c>
      <c r="AD40" s="599"/>
      <c r="AE40" s="181" t="s">
        <v>105</v>
      </c>
      <c r="AF40" s="602"/>
      <c r="AG40" s="603"/>
      <c r="AH40" s="358" t="s">
        <v>105</v>
      </c>
      <c r="AI40" s="600" t="s">
        <v>22</v>
      </c>
      <c r="AJ40" s="600"/>
      <c r="AK40" s="358" t="s">
        <v>105</v>
      </c>
      <c r="AL40" s="717" t="s">
        <v>23</v>
      </c>
      <c r="AM40" s="717"/>
      <c r="AN40" s="358" t="s">
        <v>105</v>
      </c>
      <c r="AO40" s="597"/>
      <c r="AP40" s="597"/>
      <c r="AQ40" s="358" t="s">
        <v>105</v>
      </c>
      <c r="AR40" s="593"/>
      <c r="AS40" s="594"/>
      <c r="AT40" s="358" t="s">
        <v>105</v>
      </c>
      <c r="AU40" s="593"/>
      <c r="AV40" s="594"/>
      <c r="AW40" s="358" t="s">
        <v>105</v>
      </c>
      <c r="AX40" s="593"/>
      <c r="AY40" s="594"/>
    </row>
    <row r="41" spans="1:81" s="50" customFormat="1" ht="24.75" customHeight="1">
      <c r="A41" s="327" t="s">
        <v>92</v>
      </c>
      <c r="B41" s="608" t="s">
        <v>254</v>
      </c>
      <c r="C41" s="609"/>
      <c r="D41" s="327" t="s">
        <v>92</v>
      </c>
      <c r="E41" s="608" t="s">
        <v>253</v>
      </c>
      <c r="F41" s="609"/>
      <c r="G41" s="327" t="s">
        <v>92</v>
      </c>
      <c r="H41" s="608" t="s">
        <v>252</v>
      </c>
      <c r="I41" s="609"/>
      <c r="J41" s="327" t="s">
        <v>92</v>
      </c>
      <c r="K41" s="608" t="s">
        <v>1555</v>
      </c>
      <c r="L41" s="609"/>
      <c r="M41" s="327" t="s">
        <v>92</v>
      </c>
      <c r="N41" s="608" t="s">
        <v>1556</v>
      </c>
      <c r="O41" s="609"/>
      <c r="P41" s="327" t="s">
        <v>92</v>
      </c>
      <c r="Q41" s="608" t="s">
        <v>1557</v>
      </c>
      <c r="R41" s="609"/>
      <c r="S41" s="327" t="s">
        <v>92</v>
      </c>
      <c r="T41" s="608" t="s">
        <v>1558</v>
      </c>
      <c r="U41" s="609"/>
      <c r="V41" s="327" t="s">
        <v>92</v>
      </c>
      <c r="W41" s="608" t="s">
        <v>249</v>
      </c>
      <c r="X41" s="609"/>
      <c r="Y41" s="350" t="s">
        <v>92</v>
      </c>
      <c r="Z41" s="608" t="s">
        <v>248</v>
      </c>
      <c r="AA41" s="609"/>
      <c r="AB41" s="350" t="s">
        <v>92</v>
      </c>
      <c r="AC41" s="608" t="s">
        <v>247</v>
      </c>
      <c r="AD41" s="609"/>
      <c r="AE41" s="350" t="s">
        <v>92</v>
      </c>
      <c r="AF41" s="608" t="s">
        <v>237</v>
      </c>
      <c r="AG41" s="609"/>
      <c r="AH41" s="350" t="s">
        <v>92</v>
      </c>
      <c r="AI41" s="608" t="s">
        <v>145</v>
      </c>
      <c r="AJ41" s="609"/>
      <c r="AK41" s="350" t="s">
        <v>92</v>
      </c>
      <c r="AL41" s="715" t="s">
        <v>246</v>
      </c>
      <c r="AM41" s="716"/>
      <c r="AN41" s="350" t="s">
        <v>92</v>
      </c>
      <c r="AO41" s="608" t="s">
        <v>235</v>
      </c>
      <c r="AP41" s="609"/>
      <c r="AQ41" s="350" t="s">
        <v>92</v>
      </c>
      <c r="AR41" s="608" t="s">
        <v>245</v>
      </c>
      <c r="AS41" s="609"/>
      <c r="AT41" s="350" t="s">
        <v>92</v>
      </c>
      <c r="AU41" s="608" t="s">
        <v>244</v>
      </c>
      <c r="AV41" s="609"/>
      <c r="AW41" s="350" t="s">
        <v>92</v>
      </c>
      <c r="AX41" s="608" t="s">
        <v>243</v>
      </c>
      <c r="AY41" s="609"/>
    </row>
    <row r="42" spans="1:81" s="50" customFormat="1" ht="24.75" customHeight="1">
      <c r="A42" s="327" t="s">
        <v>81</v>
      </c>
      <c r="B42" s="608" t="s">
        <v>90</v>
      </c>
      <c r="C42" s="609"/>
      <c r="D42" s="327" t="s">
        <v>81</v>
      </c>
      <c r="E42" s="610" t="s">
        <v>4329</v>
      </c>
      <c r="F42" s="611"/>
      <c r="G42" s="327" t="s">
        <v>81</v>
      </c>
      <c r="H42" s="610" t="s">
        <v>242</v>
      </c>
      <c r="I42" s="611"/>
      <c r="J42" s="327" t="s">
        <v>81</v>
      </c>
      <c r="K42" s="610"/>
      <c r="L42" s="611"/>
      <c r="M42" s="327" t="s">
        <v>81</v>
      </c>
      <c r="N42" s="610" t="s">
        <v>1559</v>
      </c>
      <c r="O42" s="611"/>
      <c r="P42" s="327" t="s">
        <v>81</v>
      </c>
      <c r="Q42" s="610" t="s">
        <v>1560</v>
      </c>
      <c r="R42" s="611"/>
      <c r="S42" s="327" t="s">
        <v>81</v>
      </c>
      <c r="T42" s="610"/>
      <c r="U42" s="611"/>
      <c r="V42" s="327" t="s">
        <v>81</v>
      </c>
      <c r="W42" s="610" t="s">
        <v>240</v>
      </c>
      <c r="X42" s="611"/>
      <c r="Y42" s="350" t="s">
        <v>81</v>
      </c>
      <c r="Z42" s="610" t="s">
        <v>239</v>
      </c>
      <c r="AA42" s="611"/>
      <c r="AB42" s="350" t="s">
        <v>81</v>
      </c>
      <c r="AC42" s="610" t="s">
        <v>238</v>
      </c>
      <c r="AD42" s="611"/>
      <c r="AE42" s="350" t="s">
        <v>81</v>
      </c>
      <c r="AF42" s="610" t="s">
        <v>237</v>
      </c>
      <c r="AG42" s="611"/>
      <c r="AH42" s="350" t="s">
        <v>81</v>
      </c>
      <c r="AI42" s="610" t="s">
        <v>165</v>
      </c>
      <c r="AJ42" s="611"/>
      <c r="AK42" s="350" t="s">
        <v>81</v>
      </c>
      <c r="AL42" s="713" t="s">
        <v>236</v>
      </c>
      <c r="AM42" s="714"/>
      <c r="AN42" s="350" t="s">
        <v>81</v>
      </c>
      <c r="AO42" s="610" t="s">
        <v>235</v>
      </c>
      <c r="AP42" s="611"/>
      <c r="AQ42" s="350" t="s">
        <v>81</v>
      </c>
      <c r="AR42" s="610" t="s">
        <v>234</v>
      </c>
      <c r="AS42" s="611"/>
      <c r="AT42" s="350" t="s">
        <v>81</v>
      </c>
      <c r="AU42" s="610" t="s">
        <v>233</v>
      </c>
      <c r="AV42" s="611"/>
      <c r="AW42" s="350" t="s">
        <v>81</v>
      </c>
      <c r="AX42" s="610" t="s">
        <v>232</v>
      </c>
      <c r="AY42" s="611"/>
    </row>
    <row r="43" spans="1:81" s="50" customFormat="1" ht="24.75" customHeight="1">
      <c r="A43" s="327" t="s">
        <v>78</v>
      </c>
      <c r="B43" s="610" t="s">
        <v>79</v>
      </c>
      <c r="C43" s="611"/>
      <c r="D43" s="327" t="s">
        <v>78</v>
      </c>
      <c r="E43" s="610" t="s">
        <v>4330</v>
      </c>
      <c r="F43" s="611"/>
      <c r="G43" s="327" t="s">
        <v>78</v>
      </c>
      <c r="H43" s="610" t="s">
        <v>4331</v>
      </c>
      <c r="I43" s="611"/>
      <c r="J43" s="327" t="s">
        <v>78</v>
      </c>
      <c r="K43" s="715" t="s">
        <v>4875</v>
      </c>
      <c r="L43" s="716"/>
      <c r="M43" s="327" t="s">
        <v>78</v>
      </c>
      <c r="N43" s="610" t="s">
        <v>4332</v>
      </c>
      <c r="O43" s="611"/>
      <c r="P43" s="327" t="s">
        <v>78</v>
      </c>
      <c r="Q43" s="610" t="s">
        <v>4333</v>
      </c>
      <c r="R43" s="611"/>
      <c r="S43" s="327" t="s">
        <v>78</v>
      </c>
      <c r="T43" s="610" t="s">
        <v>4876</v>
      </c>
      <c r="U43" s="611"/>
      <c r="V43" s="327" t="s">
        <v>78</v>
      </c>
      <c r="W43" s="610" t="s">
        <v>4334</v>
      </c>
      <c r="X43" s="611"/>
      <c r="Y43" s="350" t="s">
        <v>78</v>
      </c>
      <c r="Z43" s="610" t="s">
        <v>4335</v>
      </c>
      <c r="AA43" s="611"/>
      <c r="AB43" s="350" t="s">
        <v>78</v>
      </c>
      <c r="AC43" s="610" t="s">
        <v>231</v>
      </c>
      <c r="AD43" s="611"/>
      <c r="AE43" s="350" t="s">
        <v>78</v>
      </c>
      <c r="AF43" s="610" t="s">
        <v>79</v>
      </c>
      <c r="AG43" s="611"/>
      <c r="AH43" s="350" t="s">
        <v>78</v>
      </c>
      <c r="AI43" s="610" t="s">
        <v>4336</v>
      </c>
      <c r="AJ43" s="611"/>
      <c r="AK43" s="350" t="s">
        <v>78</v>
      </c>
      <c r="AL43" s="713" t="s">
        <v>891</v>
      </c>
      <c r="AM43" s="714"/>
      <c r="AN43" s="350" t="s">
        <v>78</v>
      </c>
      <c r="AO43" s="610" t="s">
        <v>4338</v>
      </c>
      <c r="AP43" s="611"/>
      <c r="AQ43" s="350" t="s">
        <v>78</v>
      </c>
      <c r="AR43" s="610" t="s">
        <v>4339</v>
      </c>
      <c r="AS43" s="611"/>
      <c r="AT43" s="350" t="s">
        <v>78</v>
      </c>
      <c r="AU43" s="610" t="s">
        <v>4340</v>
      </c>
      <c r="AV43" s="611"/>
      <c r="AW43" s="350" t="s">
        <v>78</v>
      </c>
      <c r="AX43" s="610" t="s">
        <v>4341</v>
      </c>
      <c r="AY43" s="611"/>
    </row>
    <row r="44" spans="1:81" ht="24.75" customHeight="1">
      <c r="A44" s="44" t="s">
        <v>0</v>
      </c>
      <c r="B44" s="44" t="s">
        <v>77</v>
      </c>
      <c r="C44" s="44" t="s">
        <v>76</v>
      </c>
      <c r="D44" s="44" t="s">
        <v>75</v>
      </c>
      <c r="E44" s="44" t="s">
        <v>74</v>
      </c>
      <c r="F44" s="44" t="s">
        <v>73</v>
      </c>
      <c r="G44" s="44" t="s">
        <v>0</v>
      </c>
      <c r="H44" s="44" t="s">
        <v>77</v>
      </c>
      <c r="I44" s="44" t="s">
        <v>229</v>
      </c>
      <c r="J44" s="44" t="s">
        <v>0</v>
      </c>
      <c r="K44" s="44" t="s">
        <v>77</v>
      </c>
      <c r="L44" s="44" t="s">
        <v>229</v>
      </c>
      <c r="M44" s="44" t="s">
        <v>0</v>
      </c>
      <c r="N44" s="44" t="s">
        <v>77</v>
      </c>
      <c r="O44" s="44" t="s">
        <v>229</v>
      </c>
      <c r="P44" s="44" t="s">
        <v>0</v>
      </c>
      <c r="Q44" s="44" t="s">
        <v>77</v>
      </c>
      <c r="R44" s="44" t="s">
        <v>229</v>
      </c>
      <c r="S44" s="44" t="s">
        <v>75</v>
      </c>
      <c r="T44" s="44" t="s">
        <v>74</v>
      </c>
      <c r="U44" s="44" t="s">
        <v>230</v>
      </c>
      <c r="V44" s="44" t="s">
        <v>75</v>
      </c>
      <c r="W44" s="44" t="s">
        <v>74</v>
      </c>
      <c r="X44" s="44" t="s">
        <v>230</v>
      </c>
      <c r="Y44" s="348" t="s">
        <v>75</v>
      </c>
      <c r="Z44" s="348" t="s">
        <v>74</v>
      </c>
      <c r="AA44" s="348" t="s">
        <v>230</v>
      </c>
      <c r="AB44" s="348" t="s">
        <v>75</v>
      </c>
      <c r="AC44" s="348" t="s">
        <v>74</v>
      </c>
      <c r="AD44" s="348" t="s">
        <v>230</v>
      </c>
      <c r="AE44" s="348" t="s">
        <v>75</v>
      </c>
      <c r="AF44" s="348" t="s">
        <v>74</v>
      </c>
      <c r="AG44" s="348" t="s">
        <v>230</v>
      </c>
      <c r="AH44" s="348" t="s">
        <v>75</v>
      </c>
      <c r="AI44" s="348" t="s">
        <v>74</v>
      </c>
      <c r="AJ44" s="348" t="s">
        <v>230</v>
      </c>
      <c r="AK44" s="348" t="s">
        <v>0</v>
      </c>
      <c r="AL44" s="345" t="s">
        <v>74</v>
      </c>
      <c r="AM44" s="345" t="s">
        <v>229</v>
      </c>
      <c r="AN44" s="348" t="s">
        <v>0</v>
      </c>
      <c r="AO44" s="348" t="s">
        <v>77</v>
      </c>
      <c r="AP44" s="348" t="s">
        <v>229</v>
      </c>
      <c r="AQ44" s="348" t="s">
        <v>0</v>
      </c>
      <c r="AR44" s="348" t="s">
        <v>77</v>
      </c>
      <c r="AS44" s="348" t="s">
        <v>229</v>
      </c>
      <c r="AT44" s="348" t="s">
        <v>0</v>
      </c>
      <c r="AU44" s="348" t="s">
        <v>77</v>
      </c>
      <c r="AV44" s="348" t="s">
        <v>229</v>
      </c>
      <c r="AW44" s="348" t="s">
        <v>0</v>
      </c>
      <c r="AX44" s="348" t="s">
        <v>77</v>
      </c>
      <c r="AY44" s="348" t="s">
        <v>229</v>
      </c>
    </row>
    <row r="45" spans="1:81" ht="24.75" customHeight="1">
      <c r="A45" s="348">
        <v>2007</v>
      </c>
      <c r="B45" s="230" t="e">
        <f t="shared" ref="B45:B51" si="6">AVERAGE(E45,H45,K45,T45,AF45,AO45,AU45,AX45,AR45)</f>
        <v>#DIV/0!</v>
      </c>
      <c r="C45" s="383"/>
      <c r="D45" s="348">
        <v>2007</v>
      </c>
      <c r="E45" s="383"/>
      <c r="F45" s="383"/>
      <c r="G45" s="348">
        <v>2007</v>
      </c>
      <c r="H45" s="383"/>
      <c r="I45" s="383"/>
      <c r="J45" s="348">
        <v>2007</v>
      </c>
      <c r="K45" s="383"/>
      <c r="L45" s="383"/>
      <c r="M45" s="348">
        <v>2007</v>
      </c>
      <c r="N45" s="383"/>
      <c r="O45" s="383"/>
      <c r="P45" s="348">
        <v>2007</v>
      </c>
      <c r="Q45" s="383"/>
      <c r="R45" s="383"/>
      <c r="S45" s="348">
        <v>2007</v>
      </c>
      <c r="T45" s="383"/>
      <c r="U45" s="383"/>
      <c r="V45" s="348">
        <v>2007</v>
      </c>
      <c r="W45" s="383"/>
      <c r="X45" s="383"/>
      <c r="Y45" s="348">
        <v>2007</v>
      </c>
      <c r="Z45" s="383"/>
      <c r="AA45" s="383"/>
      <c r="AB45" s="348">
        <v>2007</v>
      </c>
      <c r="AC45" s="383"/>
      <c r="AD45" s="383"/>
      <c r="AE45" s="348">
        <v>2007</v>
      </c>
      <c r="AF45" s="247"/>
      <c r="AG45" s="383"/>
      <c r="AH45" s="348">
        <v>2007</v>
      </c>
      <c r="AI45" s="383"/>
      <c r="AJ45" s="383"/>
      <c r="AK45" s="348">
        <v>2007</v>
      </c>
      <c r="AL45" s="383"/>
      <c r="AM45" s="383"/>
      <c r="AN45" s="348">
        <v>2007</v>
      </c>
      <c r="AO45" s="383"/>
      <c r="AP45" s="383"/>
      <c r="AQ45" s="348">
        <v>2007</v>
      </c>
      <c r="AR45" s="383"/>
      <c r="AS45" s="383"/>
      <c r="AT45" s="348">
        <v>2007</v>
      </c>
      <c r="AU45" s="383"/>
      <c r="AV45" s="383"/>
      <c r="AW45" s="348">
        <v>2007</v>
      </c>
      <c r="AX45" s="383"/>
      <c r="AY45" s="38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ht="24.75" customHeight="1">
      <c r="A46" s="348">
        <v>2008</v>
      </c>
      <c r="B46" s="230" t="e">
        <f t="shared" si="6"/>
        <v>#DIV/0!</v>
      </c>
      <c r="C46" s="383"/>
      <c r="D46" s="348">
        <v>2008</v>
      </c>
      <c r="E46" s="383"/>
      <c r="F46" s="383"/>
      <c r="G46" s="348">
        <v>2008</v>
      </c>
      <c r="H46" s="383"/>
      <c r="I46" s="383"/>
      <c r="J46" s="348">
        <v>2008</v>
      </c>
      <c r="K46" s="383"/>
      <c r="L46" s="383"/>
      <c r="M46" s="348">
        <v>2008</v>
      </c>
      <c r="N46" s="383"/>
      <c r="O46" s="383"/>
      <c r="P46" s="348">
        <v>2008</v>
      </c>
      <c r="Q46" s="383"/>
      <c r="R46" s="383"/>
      <c r="S46" s="348">
        <v>2008</v>
      </c>
      <c r="T46" s="383"/>
      <c r="U46" s="383"/>
      <c r="V46" s="348">
        <v>2008</v>
      </c>
      <c r="W46" s="383"/>
      <c r="X46" s="383"/>
      <c r="Y46" s="348">
        <v>2008</v>
      </c>
      <c r="Z46" s="383"/>
      <c r="AA46" s="383"/>
      <c r="AB46" s="348">
        <v>2008</v>
      </c>
      <c r="AC46" s="383"/>
      <c r="AD46" s="383"/>
      <c r="AE46" s="348">
        <v>2008</v>
      </c>
      <c r="AF46" s="247"/>
      <c r="AG46" s="383"/>
      <c r="AH46" s="348">
        <v>2008</v>
      </c>
      <c r="AI46" s="383"/>
      <c r="AJ46" s="383"/>
      <c r="AK46" s="348">
        <v>2008</v>
      </c>
      <c r="AL46" s="383"/>
      <c r="AM46" s="383"/>
      <c r="AN46" s="348">
        <v>2008</v>
      </c>
      <c r="AO46" s="383"/>
      <c r="AP46" s="383"/>
      <c r="AQ46" s="348">
        <v>2008</v>
      </c>
      <c r="AR46" s="383"/>
      <c r="AS46" s="383"/>
      <c r="AT46" s="348">
        <v>2008</v>
      </c>
      <c r="AU46" s="383"/>
      <c r="AV46" s="383"/>
      <c r="AW46" s="348">
        <v>2008</v>
      </c>
      <c r="AX46" s="383"/>
      <c r="AY46" s="38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ht="24.75" customHeight="1">
      <c r="A47" s="348">
        <v>2009</v>
      </c>
      <c r="B47" s="230" t="e">
        <f t="shared" si="6"/>
        <v>#DIV/0!</v>
      </c>
      <c r="C47" s="383"/>
      <c r="D47" s="348">
        <v>2009</v>
      </c>
      <c r="E47" s="383"/>
      <c r="F47" s="383"/>
      <c r="G47" s="348">
        <v>2009</v>
      </c>
      <c r="H47" s="383"/>
      <c r="I47" s="383"/>
      <c r="J47" s="348">
        <v>2009</v>
      </c>
      <c r="K47" s="383"/>
      <c r="L47" s="383"/>
      <c r="M47" s="348">
        <v>2009</v>
      </c>
      <c r="N47" s="383"/>
      <c r="O47" s="383"/>
      <c r="P47" s="348">
        <v>2009</v>
      </c>
      <c r="Q47" s="383"/>
      <c r="R47" s="383"/>
      <c r="S47" s="348">
        <v>2009</v>
      </c>
      <c r="T47" s="383"/>
      <c r="U47" s="383"/>
      <c r="V47" s="348">
        <v>2009</v>
      </c>
      <c r="W47" s="383"/>
      <c r="X47" s="383"/>
      <c r="Y47" s="348">
        <v>2009</v>
      </c>
      <c r="Z47" s="383"/>
      <c r="AA47" s="383"/>
      <c r="AB47" s="348">
        <v>2009</v>
      </c>
      <c r="AC47" s="383"/>
      <c r="AD47" s="383"/>
      <c r="AE47" s="348">
        <v>2009</v>
      </c>
      <c r="AF47" s="247"/>
      <c r="AG47" s="383"/>
      <c r="AH47" s="348">
        <v>2009</v>
      </c>
      <c r="AI47" s="383"/>
      <c r="AJ47" s="383"/>
      <c r="AK47" s="348">
        <v>2009</v>
      </c>
      <c r="AL47" s="383"/>
      <c r="AM47" s="383"/>
      <c r="AN47" s="348">
        <v>2009</v>
      </c>
      <c r="AO47" s="383"/>
      <c r="AP47" s="383"/>
      <c r="AQ47" s="348">
        <v>2009</v>
      </c>
      <c r="AR47" s="383"/>
      <c r="AS47" s="383"/>
      <c r="AT47" s="348">
        <v>2009</v>
      </c>
      <c r="AU47" s="383"/>
      <c r="AV47" s="383"/>
      <c r="AW47" s="348">
        <v>2009</v>
      </c>
      <c r="AX47" s="383"/>
      <c r="AY47" s="38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ht="24.75" customHeight="1">
      <c r="A48" s="348">
        <v>2010</v>
      </c>
      <c r="B48" s="230" t="e">
        <f t="shared" si="6"/>
        <v>#DIV/0!</v>
      </c>
      <c r="C48" s="383"/>
      <c r="D48" s="348">
        <v>2010</v>
      </c>
      <c r="E48" s="383"/>
      <c r="F48" s="383"/>
      <c r="G48" s="348">
        <v>2010</v>
      </c>
      <c r="H48" s="383"/>
      <c r="I48" s="383"/>
      <c r="J48" s="348">
        <v>2010</v>
      </c>
      <c r="K48" s="383"/>
      <c r="L48" s="383"/>
      <c r="M48" s="348">
        <v>2010</v>
      </c>
      <c r="N48" s="383"/>
      <c r="O48" s="383"/>
      <c r="P48" s="348">
        <v>2010</v>
      </c>
      <c r="Q48" s="383"/>
      <c r="R48" s="383"/>
      <c r="S48" s="348">
        <v>2010</v>
      </c>
      <c r="T48" s="383"/>
      <c r="U48" s="383"/>
      <c r="V48" s="348">
        <v>2010</v>
      </c>
      <c r="W48" s="383"/>
      <c r="X48" s="383"/>
      <c r="Y48" s="348">
        <v>2010</v>
      </c>
      <c r="Z48" s="383"/>
      <c r="AA48" s="383"/>
      <c r="AB48" s="348">
        <v>2010</v>
      </c>
      <c r="AC48" s="383"/>
      <c r="AD48" s="383"/>
      <c r="AE48" s="348">
        <v>2010</v>
      </c>
      <c r="AF48" s="247"/>
      <c r="AG48" s="383"/>
      <c r="AH48" s="348">
        <v>2010</v>
      </c>
      <c r="AI48" s="383"/>
      <c r="AJ48" s="383"/>
      <c r="AK48" s="348">
        <v>2010</v>
      </c>
      <c r="AL48" s="383"/>
      <c r="AM48" s="383"/>
      <c r="AN48" s="348">
        <v>2010</v>
      </c>
      <c r="AO48" s="383"/>
      <c r="AP48" s="383"/>
      <c r="AQ48" s="348">
        <v>2010</v>
      </c>
      <c r="AR48" s="383"/>
      <c r="AS48" s="383"/>
      <c r="AT48" s="348">
        <v>2010</v>
      </c>
      <c r="AU48" s="383"/>
      <c r="AV48" s="383"/>
      <c r="AW48" s="348">
        <v>2010</v>
      </c>
      <c r="AX48" s="383"/>
      <c r="AY48" s="38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ht="24.75" customHeight="1">
      <c r="A49" s="348">
        <v>2011</v>
      </c>
      <c r="B49" s="230" t="e">
        <f t="shared" si="6"/>
        <v>#DIV/0!</v>
      </c>
      <c r="C49" s="383"/>
      <c r="D49" s="348">
        <v>2011</v>
      </c>
      <c r="E49" s="383"/>
      <c r="F49" s="383"/>
      <c r="G49" s="348">
        <v>2011</v>
      </c>
      <c r="H49" s="383"/>
      <c r="I49" s="383"/>
      <c r="J49" s="348">
        <v>2011</v>
      </c>
      <c r="K49" s="383"/>
      <c r="L49" s="383"/>
      <c r="M49" s="348">
        <v>2011</v>
      </c>
      <c r="N49" s="383"/>
      <c r="O49" s="383"/>
      <c r="P49" s="348">
        <v>2011</v>
      </c>
      <c r="Q49" s="383"/>
      <c r="R49" s="383"/>
      <c r="S49" s="348">
        <v>2011</v>
      </c>
      <c r="T49" s="383"/>
      <c r="U49" s="383"/>
      <c r="V49" s="348">
        <v>2011</v>
      </c>
      <c r="W49" s="383"/>
      <c r="X49" s="383"/>
      <c r="Y49" s="348">
        <v>2011</v>
      </c>
      <c r="Z49" s="383"/>
      <c r="AA49" s="383"/>
      <c r="AB49" s="348">
        <v>2011</v>
      </c>
      <c r="AC49" s="383"/>
      <c r="AD49" s="383"/>
      <c r="AE49" s="348">
        <v>2011</v>
      </c>
      <c r="AF49" s="247"/>
      <c r="AG49" s="383"/>
      <c r="AH49" s="348">
        <v>2011</v>
      </c>
      <c r="AI49" s="383"/>
      <c r="AJ49" s="383"/>
      <c r="AK49" s="348">
        <v>2011</v>
      </c>
      <c r="AL49" s="383"/>
      <c r="AM49" s="383"/>
      <c r="AN49" s="348">
        <v>2011</v>
      </c>
      <c r="AO49" s="383"/>
      <c r="AP49" s="383"/>
      <c r="AQ49" s="348">
        <v>2011</v>
      </c>
      <c r="AR49" s="383"/>
      <c r="AS49" s="383"/>
      <c r="AT49" s="348">
        <v>2011</v>
      </c>
      <c r="AU49" s="383"/>
      <c r="AV49" s="383"/>
      <c r="AW49" s="348">
        <v>2011</v>
      </c>
      <c r="AX49" s="383"/>
      <c r="AY49" s="38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ht="24.75" customHeight="1">
      <c r="A50" s="348">
        <v>2012</v>
      </c>
      <c r="B50" s="230" t="e">
        <f t="shared" si="6"/>
        <v>#DIV/0!</v>
      </c>
      <c r="C50" s="383"/>
      <c r="D50" s="348">
        <v>2012</v>
      </c>
      <c r="E50" s="383"/>
      <c r="F50" s="383"/>
      <c r="G50" s="348">
        <v>2012</v>
      </c>
      <c r="H50" s="383"/>
      <c r="I50" s="383"/>
      <c r="J50" s="348">
        <v>2012</v>
      </c>
      <c r="K50" s="383"/>
      <c r="L50" s="383"/>
      <c r="M50" s="348">
        <v>2012</v>
      </c>
      <c r="N50" s="383"/>
      <c r="O50" s="383"/>
      <c r="P50" s="348">
        <v>2012</v>
      </c>
      <c r="Q50" s="383"/>
      <c r="R50" s="383"/>
      <c r="S50" s="348">
        <v>2012</v>
      </c>
      <c r="T50" s="383"/>
      <c r="U50" s="383"/>
      <c r="V50" s="348">
        <v>2012</v>
      </c>
      <c r="W50" s="383"/>
      <c r="X50" s="383"/>
      <c r="Y50" s="348">
        <v>2012</v>
      </c>
      <c r="Z50" s="383"/>
      <c r="AA50" s="383"/>
      <c r="AB50" s="348">
        <v>2012</v>
      </c>
      <c r="AC50" s="383"/>
      <c r="AD50" s="383"/>
      <c r="AE50" s="348">
        <v>2012</v>
      </c>
      <c r="AF50" s="247"/>
      <c r="AG50" s="383"/>
      <c r="AH50" s="348">
        <v>2012</v>
      </c>
      <c r="AI50" s="383"/>
      <c r="AJ50" s="383"/>
      <c r="AK50" s="348">
        <v>2012</v>
      </c>
      <c r="AL50" s="383"/>
      <c r="AM50" s="383"/>
      <c r="AN50" s="348">
        <v>2012</v>
      </c>
      <c r="AO50" s="383"/>
      <c r="AP50" s="383"/>
      <c r="AQ50" s="348">
        <v>2012</v>
      </c>
      <c r="AR50" s="383"/>
      <c r="AS50" s="383"/>
      <c r="AT50" s="348">
        <v>2012</v>
      </c>
      <c r="AU50" s="383"/>
      <c r="AV50" s="383"/>
      <c r="AW50" s="348">
        <v>2012</v>
      </c>
      <c r="AX50" s="383"/>
      <c r="AY50" s="38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ht="24.75" customHeight="1">
      <c r="A51" s="348">
        <v>2013</v>
      </c>
      <c r="B51" s="230" t="e">
        <f t="shared" si="6"/>
        <v>#DIV/0!</v>
      </c>
      <c r="C51" s="383"/>
      <c r="D51" s="348">
        <v>2013</v>
      </c>
      <c r="E51" s="383"/>
      <c r="F51" s="383"/>
      <c r="G51" s="348">
        <v>2013</v>
      </c>
      <c r="H51" s="383"/>
      <c r="I51" s="383"/>
      <c r="J51" s="348">
        <v>2013</v>
      </c>
      <c r="K51" s="383"/>
      <c r="L51" s="383"/>
      <c r="M51" s="348">
        <v>2013</v>
      </c>
      <c r="N51" s="383"/>
      <c r="O51" s="383"/>
      <c r="P51" s="348">
        <v>2013</v>
      </c>
      <c r="Q51" s="383"/>
      <c r="R51" s="383"/>
      <c r="S51" s="348">
        <v>2013</v>
      </c>
      <c r="T51" s="383"/>
      <c r="U51" s="383"/>
      <c r="V51" s="348">
        <v>2013</v>
      </c>
      <c r="W51" s="383"/>
      <c r="X51" s="383"/>
      <c r="Y51" s="348">
        <v>2013</v>
      </c>
      <c r="Z51" s="383"/>
      <c r="AA51" s="383"/>
      <c r="AB51" s="348">
        <v>2013</v>
      </c>
      <c r="AC51" s="383"/>
      <c r="AD51" s="383"/>
      <c r="AE51" s="348">
        <v>2013</v>
      </c>
      <c r="AF51" s="247"/>
      <c r="AG51" s="383"/>
      <c r="AH51" s="348">
        <v>2013</v>
      </c>
      <c r="AI51" s="383"/>
      <c r="AJ51" s="383"/>
      <c r="AK51" s="348">
        <v>2013</v>
      </c>
      <c r="AL51" s="383"/>
      <c r="AM51" s="383"/>
      <c r="AN51" s="348">
        <v>2013</v>
      </c>
      <c r="AO51" s="383"/>
      <c r="AP51" s="383"/>
      <c r="AQ51" s="348">
        <v>2013</v>
      </c>
      <c r="AR51" s="383"/>
      <c r="AS51" s="383"/>
      <c r="AT51" s="348">
        <v>2013</v>
      </c>
      <c r="AU51" s="383"/>
      <c r="AV51" s="383"/>
      <c r="AW51" s="348">
        <v>2013</v>
      </c>
      <c r="AX51" s="383"/>
      <c r="AY51" s="38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4">
        <v>2014</v>
      </c>
      <c r="B52" s="230">
        <f t="shared" ref="B52:B57" si="7">AVERAGE(E52,H52,K52,T52,AF52,AO52,AU52,AX52,AR52)</f>
        <v>75</v>
      </c>
      <c r="C52" s="39"/>
      <c r="D52" s="44">
        <v>2014</v>
      </c>
      <c r="E52" s="19">
        <v>100</v>
      </c>
      <c r="F52" s="10" t="s">
        <v>1701</v>
      </c>
      <c r="G52" s="44">
        <v>2014</v>
      </c>
      <c r="H52" s="34">
        <v>75</v>
      </c>
      <c r="I52" s="10" t="s">
        <v>889</v>
      </c>
      <c r="J52" s="44">
        <v>2014</v>
      </c>
      <c r="K52" s="34">
        <v>100</v>
      </c>
      <c r="L52" s="10"/>
      <c r="M52" s="44">
        <v>2014</v>
      </c>
      <c r="N52" s="34">
        <v>100</v>
      </c>
      <c r="O52" s="10" t="s">
        <v>890</v>
      </c>
      <c r="P52" s="44">
        <v>2014</v>
      </c>
      <c r="Q52" s="34">
        <v>100</v>
      </c>
      <c r="R52" s="10" t="s">
        <v>887</v>
      </c>
      <c r="S52" s="44">
        <v>2014</v>
      </c>
      <c r="T52" s="74">
        <v>100</v>
      </c>
      <c r="U52" s="10"/>
      <c r="V52" s="44">
        <v>2014</v>
      </c>
      <c r="W52" s="74">
        <v>100</v>
      </c>
      <c r="X52" s="10" t="s">
        <v>859</v>
      </c>
      <c r="Y52" s="348">
        <v>2014</v>
      </c>
      <c r="Z52" s="74">
        <v>100</v>
      </c>
      <c r="AA52" s="10" t="s">
        <v>886</v>
      </c>
      <c r="AB52" s="348">
        <v>2014</v>
      </c>
      <c r="AC52" s="74">
        <v>100</v>
      </c>
      <c r="AD52" s="10" t="s">
        <v>859</v>
      </c>
      <c r="AE52" s="348">
        <v>2014</v>
      </c>
      <c r="AF52" s="247">
        <f>0.67*AI52+0.33*AL52</f>
        <v>100</v>
      </c>
      <c r="AG52" s="10"/>
      <c r="AH52" s="348">
        <v>2014</v>
      </c>
      <c r="AI52" s="34">
        <v>100</v>
      </c>
      <c r="AJ52" s="10" t="s">
        <v>859</v>
      </c>
      <c r="AK52" s="348">
        <v>2014</v>
      </c>
      <c r="AL52" s="176">
        <v>100</v>
      </c>
      <c r="AM52" s="134" t="s">
        <v>885</v>
      </c>
      <c r="AN52" s="348">
        <v>2014</v>
      </c>
      <c r="AO52" s="34">
        <v>100</v>
      </c>
      <c r="AP52" s="10" t="s">
        <v>884</v>
      </c>
      <c r="AQ52" s="348">
        <v>2014</v>
      </c>
      <c r="AR52" s="34">
        <v>50</v>
      </c>
      <c r="AS52" s="10" t="s">
        <v>883</v>
      </c>
      <c r="AT52" s="348">
        <v>2014</v>
      </c>
      <c r="AU52" s="34">
        <v>50</v>
      </c>
      <c r="AV52" s="10" t="s">
        <v>883</v>
      </c>
      <c r="AW52" s="348">
        <v>2014</v>
      </c>
      <c r="AX52" s="34">
        <v>0</v>
      </c>
      <c r="AY52" s="182" t="s">
        <v>1702</v>
      </c>
    </row>
    <row r="53" spans="1:81" ht="24.75" customHeight="1">
      <c r="A53" s="44">
        <v>2015</v>
      </c>
      <c r="B53" s="230">
        <f t="shared" si="7"/>
        <v>75</v>
      </c>
      <c r="C53" s="39"/>
      <c r="D53" s="44">
        <v>2015</v>
      </c>
      <c r="E53" s="19">
        <v>100</v>
      </c>
      <c r="F53" s="10" t="s">
        <v>1701</v>
      </c>
      <c r="G53" s="44">
        <v>2015</v>
      </c>
      <c r="H53" s="34">
        <v>75</v>
      </c>
      <c r="I53" s="10" t="s">
        <v>889</v>
      </c>
      <c r="J53" s="44">
        <v>2015</v>
      </c>
      <c r="K53" s="34">
        <v>100</v>
      </c>
      <c r="L53" s="10"/>
      <c r="M53" s="44">
        <v>2015</v>
      </c>
      <c r="N53" s="34">
        <v>100</v>
      </c>
      <c r="O53" s="10" t="s">
        <v>888</v>
      </c>
      <c r="P53" s="44">
        <v>2015</v>
      </c>
      <c r="Q53" s="34">
        <v>100</v>
      </c>
      <c r="R53" s="10" t="s">
        <v>887</v>
      </c>
      <c r="S53" s="44">
        <v>2015</v>
      </c>
      <c r="T53" s="74">
        <v>100</v>
      </c>
      <c r="U53" s="10"/>
      <c r="V53" s="44">
        <v>2015</v>
      </c>
      <c r="W53" s="74">
        <v>100</v>
      </c>
      <c r="X53" s="10" t="s">
        <v>859</v>
      </c>
      <c r="Y53" s="348">
        <v>2015</v>
      </c>
      <c r="Z53" s="74">
        <v>100</v>
      </c>
      <c r="AA53" s="10" t="s">
        <v>886</v>
      </c>
      <c r="AB53" s="348">
        <v>2015</v>
      </c>
      <c r="AC53" s="74">
        <v>100</v>
      </c>
      <c r="AD53" s="10" t="s">
        <v>859</v>
      </c>
      <c r="AE53" s="348">
        <v>2015</v>
      </c>
      <c r="AF53" s="247">
        <f t="shared" ref="AF53:AF57" si="8">0.67*AI53+0.33*AL53</f>
        <v>100</v>
      </c>
      <c r="AG53" s="10"/>
      <c r="AH53" s="348">
        <v>2015</v>
      </c>
      <c r="AI53" s="34">
        <v>100</v>
      </c>
      <c r="AJ53" s="10" t="s">
        <v>859</v>
      </c>
      <c r="AK53" s="348">
        <v>2015</v>
      </c>
      <c r="AL53" s="176">
        <v>100</v>
      </c>
      <c r="AM53" s="134" t="s">
        <v>885</v>
      </c>
      <c r="AN53" s="348">
        <v>2015</v>
      </c>
      <c r="AO53" s="34">
        <v>100</v>
      </c>
      <c r="AP53" s="10" t="s">
        <v>884</v>
      </c>
      <c r="AQ53" s="348">
        <v>2015</v>
      </c>
      <c r="AR53" s="34">
        <v>50</v>
      </c>
      <c r="AS53" s="10" t="s">
        <v>883</v>
      </c>
      <c r="AT53" s="348">
        <v>2015</v>
      </c>
      <c r="AU53" s="34">
        <v>50</v>
      </c>
      <c r="AV53" s="10" t="s">
        <v>883</v>
      </c>
      <c r="AW53" s="348">
        <v>2015</v>
      </c>
      <c r="AX53" s="34">
        <v>0</v>
      </c>
      <c r="AY53" s="182" t="s">
        <v>882</v>
      </c>
    </row>
    <row r="54" spans="1:81" ht="24.75" customHeight="1">
      <c r="A54" s="44">
        <v>2016</v>
      </c>
      <c r="B54" s="230">
        <f t="shared" si="7"/>
        <v>75</v>
      </c>
      <c r="C54" s="39"/>
      <c r="D54" s="44">
        <v>2016</v>
      </c>
      <c r="E54" s="19">
        <v>100</v>
      </c>
      <c r="F54" s="10" t="s">
        <v>1701</v>
      </c>
      <c r="G54" s="44">
        <v>2016</v>
      </c>
      <c r="H54" s="34">
        <v>75</v>
      </c>
      <c r="I54" s="10" t="s">
        <v>889</v>
      </c>
      <c r="J54" s="44">
        <v>2016</v>
      </c>
      <c r="K54" s="34">
        <v>100</v>
      </c>
      <c r="L54" s="10"/>
      <c r="M54" s="44">
        <v>2016</v>
      </c>
      <c r="N54" s="34">
        <v>100</v>
      </c>
      <c r="O54" s="10"/>
      <c r="P54" s="44">
        <v>2016</v>
      </c>
      <c r="Q54" s="34">
        <v>100</v>
      </c>
      <c r="R54" s="10" t="s">
        <v>887</v>
      </c>
      <c r="S54" s="44">
        <v>2016</v>
      </c>
      <c r="T54" s="74">
        <v>100</v>
      </c>
      <c r="U54" s="10"/>
      <c r="V54" s="44">
        <v>2016</v>
      </c>
      <c r="W54" s="74">
        <v>100</v>
      </c>
      <c r="X54" s="10" t="s">
        <v>859</v>
      </c>
      <c r="Y54" s="348">
        <v>2016</v>
      </c>
      <c r="Z54" s="74">
        <v>100</v>
      </c>
      <c r="AA54" s="10" t="s">
        <v>886</v>
      </c>
      <c r="AB54" s="348">
        <v>2016</v>
      </c>
      <c r="AC54" s="74">
        <v>100</v>
      </c>
      <c r="AD54" s="10" t="s">
        <v>859</v>
      </c>
      <c r="AE54" s="348">
        <v>2016</v>
      </c>
      <c r="AF54" s="247">
        <f t="shared" si="8"/>
        <v>100</v>
      </c>
      <c r="AG54" s="10"/>
      <c r="AH54" s="348">
        <v>2016</v>
      </c>
      <c r="AI54" s="34">
        <v>100</v>
      </c>
      <c r="AJ54" s="10" t="s">
        <v>859</v>
      </c>
      <c r="AK54" s="348">
        <v>2016</v>
      </c>
      <c r="AL54" s="176">
        <v>100</v>
      </c>
      <c r="AM54" s="134" t="s">
        <v>885</v>
      </c>
      <c r="AN54" s="348">
        <v>2016</v>
      </c>
      <c r="AO54" s="34">
        <v>100</v>
      </c>
      <c r="AP54" s="10" t="s">
        <v>884</v>
      </c>
      <c r="AQ54" s="348">
        <v>2016</v>
      </c>
      <c r="AR54" s="34">
        <v>50</v>
      </c>
      <c r="AS54" s="10" t="s">
        <v>883</v>
      </c>
      <c r="AT54" s="348">
        <v>2016</v>
      </c>
      <c r="AU54" s="34">
        <v>50</v>
      </c>
      <c r="AV54" s="10" t="s">
        <v>883</v>
      </c>
      <c r="AW54" s="348">
        <v>2016</v>
      </c>
      <c r="AX54" s="34">
        <v>0</v>
      </c>
      <c r="AY54" s="182" t="s">
        <v>882</v>
      </c>
    </row>
    <row r="55" spans="1:81" ht="24.75" customHeight="1">
      <c r="A55" s="44">
        <v>2017</v>
      </c>
      <c r="B55" s="230">
        <f t="shared" si="7"/>
        <v>75</v>
      </c>
      <c r="C55" s="39"/>
      <c r="D55" s="44">
        <v>2017</v>
      </c>
      <c r="E55" s="19">
        <v>100</v>
      </c>
      <c r="F55" s="10" t="s">
        <v>1701</v>
      </c>
      <c r="G55" s="44">
        <v>2017</v>
      </c>
      <c r="H55" s="34">
        <v>75</v>
      </c>
      <c r="I55" s="10" t="s">
        <v>889</v>
      </c>
      <c r="J55" s="44">
        <v>2017</v>
      </c>
      <c r="K55" s="34">
        <v>100</v>
      </c>
      <c r="L55" s="10"/>
      <c r="M55" s="44">
        <v>2017</v>
      </c>
      <c r="N55" s="34">
        <v>100</v>
      </c>
      <c r="O55" s="10"/>
      <c r="P55" s="44">
        <v>2017</v>
      </c>
      <c r="Q55" s="34">
        <v>100</v>
      </c>
      <c r="R55" s="10" t="s">
        <v>887</v>
      </c>
      <c r="S55" s="44">
        <v>2017</v>
      </c>
      <c r="T55" s="74">
        <v>100</v>
      </c>
      <c r="U55" s="10"/>
      <c r="V55" s="44">
        <v>2017</v>
      </c>
      <c r="W55" s="74">
        <v>100</v>
      </c>
      <c r="X55" s="10" t="s">
        <v>859</v>
      </c>
      <c r="Y55" s="348">
        <v>2017</v>
      </c>
      <c r="Z55" s="74">
        <v>100</v>
      </c>
      <c r="AA55" s="10" t="s">
        <v>886</v>
      </c>
      <c r="AB55" s="348">
        <v>2017</v>
      </c>
      <c r="AC55" s="74">
        <v>100</v>
      </c>
      <c r="AD55" s="10" t="s">
        <v>859</v>
      </c>
      <c r="AE55" s="348">
        <v>2017</v>
      </c>
      <c r="AF55" s="247">
        <f t="shared" si="8"/>
        <v>100</v>
      </c>
      <c r="AG55" s="10"/>
      <c r="AH55" s="348">
        <v>2017</v>
      </c>
      <c r="AI55" s="34">
        <v>100</v>
      </c>
      <c r="AJ55" s="10" t="s">
        <v>859</v>
      </c>
      <c r="AK55" s="348">
        <v>2017</v>
      </c>
      <c r="AL55" s="176">
        <v>100</v>
      </c>
      <c r="AM55" s="134" t="s">
        <v>885</v>
      </c>
      <c r="AN55" s="348">
        <v>2017</v>
      </c>
      <c r="AO55" s="34">
        <v>100</v>
      </c>
      <c r="AP55" s="10" t="s">
        <v>884</v>
      </c>
      <c r="AQ55" s="348">
        <v>2017</v>
      </c>
      <c r="AR55" s="34">
        <v>50</v>
      </c>
      <c r="AS55" s="10" t="s">
        <v>883</v>
      </c>
      <c r="AT55" s="348">
        <v>2017</v>
      </c>
      <c r="AU55" s="34">
        <v>50</v>
      </c>
      <c r="AV55" s="10" t="s">
        <v>883</v>
      </c>
      <c r="AW55" s="348">
        <v>2017</v>
      </c>
      <c r="AX55" s="34">
        <v>0</v>
      </c>
      <c r="AY55" s="182" t="s">
        <v>882</v>
      </c>
    </row>
    <row r="56" spans="1:81" ht="24.75" customHeight="1">
      <c r="A56" s="44">
        <v>2018</v>
      </c>
      <c r="B56" s="230">
        <f t="shared" si="7"/>
        <v>75</v>
      </c>
      <c r="C56" s="39"/>
      <c r="D56" s="44">
        <v>2018</v>
      </c>
      <c r="E56" s="19">
        <v>100</v>
      </c>
      <c r="F56" s="10" t="s">
        <v>1701</v>
      </c>
      <c r="G56" s="44">
        <v>2018</v>
      </c>
      <c r="H56" s="34">
        <v>75</v>
      </c>
      <c r="I56" s="10" t="s">
        <v>889</v>
      </c>
      <c r="J56" s="44">
        <v>2018</v>
      </c>
      <c r="K56" s="34">
        <v>100</v>
      </c>
      <c r="L56" s="10"/>
      <c r="M56" s="44">
        <v>2018</v>
      </c>
      <c r="N56" s="34">
        <v>100</v>
      </c>
      <c r="O56" s="10"/>
      <c r="P56" s="44">
        <v>2018</v>
      </c>
      <c r="Q56" s="34">
        <v>100</v>
      </c>
      <c r="R56" s="10" t="s">
        <v>887</v>
      </c>
      <c r="S56" s="44">
        <v>2018</v>
      </c>
      <c r="T56" s="74">
        <v>100</v>
      </c>
      <c r="U56" s="10"/>
      <c r="V56" s="44">
        <v>2018</v>
      </c>
      <c r="W56" s="74">
        <v>100</v>
      </c>
      <c r="X56" s="10" t="s">
        <v>859</v>
      </c>
      <c r="Y56" s="348">
        <v>2018</v>
      </c>
      <c r="Z56" s="74">
        <v>100</v>
      </c>
      <c r="AA56" s="10" t="s">
        <v>886</v>
      </c>
      <c r="AB56" s="348">
        <v>2018</v>
      </c>
      <c r="AC56" s="74">
        <v>100</v>
      </c>
      <c r="AD56" s="10" t="s">
        <v>859</v>
      </c>
      <c r="AE56" s="348">
        <v>2018</v>
      </c>
      <c r="AF56" s="247">
        <f t="shared" si="8"/>
        <v>100</v>
      </c>
      <c r="AG56" s="10"/>
      <c r="AH56" s="348">
        <v>2018</v>
      </c>
      <c r="AI56" s="34">
        <v>100</v>
      </c>
      <c r="AJ56" s="10" t="s">
        <v>859</v>
      </c>
      <c r="AK56" s="348">
        <v>2018</v>
      </c>
      <c r="AL56" s="176">
        <v>100</v>
      </c>
      <c r="AM56" s="134" t="s">
        <v>885</v>
      </c>
      <c r="AN56" s="348">
        <v>2018</v>
      </c>
      <c r="AO56" s="34">
        <v>100</v>
      </c>
      <c r="AP56" s="10" t="s">
        <v>884</v>
      </c>
      <c r="AQ56" s="348">
        <v>2018</v>
      </c>
      <c r="AR56" s="34">
        <v>50</v>
      </c>
      <c r="AS56" s="10" t="s">
        <v>883</v>
      </c>
      <c r="AT56" s="348">
        <v>2018</v>
      </c>
      <c r="AU56" s="34">
        <v>50</v>
      </c>
      <c r="AV56" s="10" t="s">
        <v>883</v>
      </c>
      <c r="AW56" s="348">
        <v>2018</v>
      </c>
      <c r="AX56" s="34">
        <v>0</v>
      </c>
      <c r="AY56" s="182" t="s">
        <v>882</v>
      </c>
    </row>
    <row r="57" spans="1:81" ht="24.75" customHeight="1">
      <c r="A57" s="44">
        <v>2019</v>
      </c>
      <c r="B57" s="230">
        <f t="shared" si="7"/>
        <v>75</v>
      </c>
      <c r="C57" s="39"/>
      <c r="D57" s="44">
        <v>2019</v>
      </c>
      <c r="E57" s="19">
        <v>100</v>
      </c>
      <c r="F57" s="10" t="s">
        <v>1701</v>
      </c>
      <c r="G57" s="44">
        <v>2019</v>
      </c>
      <c r="H57" s="34">
        <v>75</v>
      </c>
      <c r="I57" s="10" t="s">
        <v>889</v>
      </c>
      <c r="J57" s="44">
        <v>2019</v>
      </c>
      <c r="K57" s="34">
        <v>100</v>
      </c>
      <c r="L57" s="10"/>
      <c r="M57" s="44">
        <v>2019</v>
      </c>
      <c r="N57" s="34">
        <v>100</v>
      </c>
      <c r="O57" s="10"/>
      <c r="P57" s="44">
        <v>2019</v>
      </c>
      <c r="Q57" s="34">
        <v>100</v>
      </c>
      <c r="R57" s="10" t="s">
        <v>887</v>
      </c>
      <c r="S57" s="44">
        <v>2019</v>
      </c>
      <c r="T57" s="74">
        <v>100</v>
      </c>
      <c r="U57" s="10"/>
      <c r="V57" s="44">
        <v>2019</v>
      </c>
      <c r="W57" s="74">
        <v>100</v>
      </c>
      <c r="X57" s="10" t="s">
        <v>859</v>
      </c>
      <c r="Y57" s="348">
        <v>2019</v>
      </c>
      <c r="Z57" s="74">
        <v>100</v>
      </c>
      <c r="AA57" s="10" t="s">
        <v>886</v>
      </c>
      <c r="AB57" s="348">
        <v>2019</v>
      </c>
      <c r="AC57" s="74">
        <v>100</v>
      </c>
      <c r="AD57" s="10" t="s">
        <v>859</v>
      </c>
      <c r="AE57" s="348">
        <v>2019</v>
      </c>
      <c r="AF57" s="247">
        <f t="shared" si="8"/>
        <v>100</v>
      </c>
      <c r="AG57" s="10"/>
      <c r="AH57" s="348">
        <v>2019</v>
      </c>
      <c r="AI57" s="34">
        <v>100</v>
      </c>
      <c r="AJ57" s="10" t="s">
        <v>859</v>
      </c>
      <c r="AK57" s="348">
        <v>2019</v>
      </c>
      <c r="AL57" s="176">
        <v>100</v>
      </c>
      <c r="AM57" s="134" t="s">
        <v>885</v>
      </c>
      <c r="AN57" s="348">
        <v>2019</v>
      </c>
      <c r="AO57" s="34">
        <v>100</v>
      </c>
      <c r="AP57" s="10" t="s">
        <v>884</v>
      </c>
      <c r="AQ57" s="348">
        <v>2019</v>
      </c>
      <c r="AR57" s="34">
        <v>50</v>
      </c>
      <c r="AS57" s="10" t="s">
        <v>883</v>
      </c>
      <c r="AT57" s="348">
        <v>2019</v>
      </c>
      <c r="AU57" s="34">
        <v>50</v>
      </c>
      <c r="AV57" s="10" t="s">
        <v>883</v>
      </c>
      <c r="AW57" s="348">
        <v>2019</v>
      </c>
      <c r="AX57" s="34">
        <v>0</v>
      </c>
      <c r="AY57" s="182" t="s">
        <v>882</v>
      </c>
    </row>
    <row r="58" spans="1:81" ht="24.75" customHeight="1">
      <c r="AD58" s="69"/>
    </row>
    <row r="59" spans="1:81" ht="24.75" customHeight="1">
      <c r="A59" s="179" t="s">
        <v>114</v>
      </c>
      <c r="B59" s="712" t="s">
        <v>216</v>
      </c>
      <c r="C59" s="712"/>
      <c r="D59" s="712"/>
      <c r="E59" s="712"/>
      <c r="F59" s="712"/>
      <c r="G59" s="712"/>
      <c r="H59" s="712"/>
      <c r="I59" s="712"/>
      <c r="J59" s="712"/>
      <c r="K59" s="712"/>
      <c r="L59" s="712"/>
      <c r="M59" s="712"/>
      <c r="N59" s="712"/>
      <c r="O59" s="712"/>
      <c r="P59" s="712"/>
      <c r="Q59" s="712"/>
      <c r="R59" s="712"/>
      <c r="S59" s="712"/>
      <c r="T59" s="712"/>
      <c r="U59" s="712"/>
      <c r="V59" s="712"/>
      <c r="W59" s="712"/>
      <c r="X59" s="712"/>
      <c r="Y59" s="712"/>
      <c r="Z59" s="712"/>
      <c r="AA59" s="712"/>
      <c r="AB59" s="712"/>
      <c r="AC59" s="712"/>
      <c r="AD59" s="712"/>
      <c r="AE59" s="712"/>
      <c r="AF59" s="712"/>
      <c r="AG59" s="712"/>
      <c r="AH59" s="712"/>
      <c r="AI59" s="712"/>
      <c r="AJ59" s="712"/>
      <c r="AK59" s="712"/>
      <c r="AL59" s="712"/>
      <c r="AM59" s="712"/>
      <c r="AN59" s="42"/>
      <c r="AO59" s="42"/>
      <c r="AP59" s="42"/>
    </row>
    <row r="60" spans="1:81" ht="24.75" customHeight="1">
      <c r="A60" s="179" t="s">
        <v>106</v>
      </c>
      <c r="B60" s="597" t="s">
        <v>28</v>
      </c>
      <c r="C60" s="597"/>
      <c r="D60" s="179" t="s">
        <v>106</v>
      </c>
      <c r="E60" s="597" t="s">
        <v>29</v>
      </c>
      <c r="F60" s="597"/>
      <c r="G60" s="179" t="s">
        <v>106</v>
      </c>
      <c r="H60" s="597" t="s">
        <v>30</v>
      </c>
      <c r="I60" s="597"/>
      <c r="J60" s="179" t="s">
        <v>106</v>
      </c>
      <c r="K60" s="597" t="s">
        <v>31</v>
      </c>
      <c r="L60" s="597"/>
      <c r="M60" s="179" t="s">
        <v>106</v>
      </c>
      <c r="N60" s="597" t="s">
        <v>32</v>
      </c>
      <c r="O60" s="597"/>
      <c r="P60" s="179" t="s">
        <v>106</v>
      </c>
      <c r="Q60" s="597"/>
      <c r="R60" s="597"/>
      <c r="S60" s="179" t="s">
        <v>106</v>
      </c>
      <c r="T60" s="597"/>
      <c r="U60" s="597"/>
      <c r="V60" s="179" t="s">
        <v>106</v>
      </c>
      <c r="W60" s="597"/>
      <c r="X60" s="597"/>
      <c r="Y60" s="358" t="s">
        <v>106</v>
      </c>
      <c r="Z60" s="599" t="s">
        <v>36</v>
      </c>
      <c r="AA60" s="599"/>
      <c r="AB60" s="181" t="s">
        <v>106</v>
      </c>
      <c r="AC60" s="599" t="s">
        <v>37</v>
      </c>
      <c r="AD60" s="599"/>
      <c r="AE60" s="358" t="s">
        <v>106</v>
      </c>
      <c r="AF60" s="597" t="s">
        <v>38</v>
      </c>
      <c r="AG60" s="597"/>
      <c r="AH60" s="358" t="s">
        <v>106</v>
      </c>
      <c r="AI60" s="597"/>
      <c r="AJ60" s="597"/>
      <c r="AK60" s="358" t="s">
        <v>106</v>
      </c>
      <c r="AL60" s="597"/>
      <c r="AM60" s="597"/>
    </row>
    <row r="61" spans="1:81" ht="24.75" customHeight="1">
      <c r="A61" s="179" t="s">
        <v>105</v>
      </c>
      <c r="B61" s="593"/>
      <c r="C61" s="594"/>
      <c r="D61" s="179" t="s">
        <v>105</v>
      </c>
      <c r="E61" s="593"/>
      <c r="F61" s="594"/>
      <c r="G61" s="179" t="s">
        <v>105</v>
      </c>
      <c r="H61" s="600"/>
      <c r="I61" s="600"/>
      <c r="J61" s="179" t="s">
        <v>105</v>
      </c>
      <c r="K61" s="600"/>
      <c r="L61" s="600"/>
      <c r="M61" s="179" t="s">
        <v>105</v>
      </c>
      <c r="N61" s="600"/>
      <c r="O61" s="600"/>
      <c r="P61" s="179" t="s">
        <v>105</v>
      </c>
      <c r="Q61" s="600" t="s">
        <v>33</v>
      </c>
      <c r="R61" s="600"/>
      <c r="S61" s="179" t="s">
        <v>105</v>
      </c>
      <c r="T61" s="600" t="s">
        <v>34</v>
      </c>
      <c r="U61" s="597"/>
      <c r="V61" s="179" t="s">
        <v>105</v>
      </c>
      <c r="W61" s="600" t="s">
        <v>35</v>
      </c>
      <c r="X61" s="597"/>
      <c r="Y61" s="358" t="s">
        <v>105</v>
      </c>
      <c r="Z61" s="604"/>
      <c r="AA61" s="605"/>
      <c r="AB61" s="181" t="s">
        <v>105</v>
      </c>
      <c r="AC61" s="602"/>
      <c r="AD61" s="603"/>
      <c r="AE61" s="358" t="s">
        <v>105</v>
      </c>
      <c r="AF61" s="593"/>
      <c r="AG61" s="594"/>
      <c r="AH61" s="358" t="s">
        <v>105</v>
      </c>
      <c r="AI61" s="600" t="s">
        <v>39</v>
      </c>
      <c r="AJ61" s="597"/>
      <c r="AK61" s="358" t="s">
        <v>105</v>
      </c>
      <c r="AL61" s="600" t="s">
        <v>215</v>
      </c>
      <c r="AM61" s="600"/>
    </row>
    <row r="62" spans="1:81" s="50" customFormat="1" ht="24.75" customHeight="1">
      <c r="A62" s="327" t="s">
        <v>92</v>
      </c>
      <c r="B62" s="608" t="s">
        <v>130</v>
      </c>
      <c r="C62" s="609"/>
      <c r="D62" s="327" t="s">
        <v>92</v>
      </c>
      <c r="E62" s="608" t="s">
        <v>214</v>
      </c>
      <c r="F62" s="609"/>
      <c r="G62" s="327" t="s">
        <v>92</v>
      </c>
      <c r="H62" s="608" t="s">
        <v>213</v>
      </c>
      <c r="I62" s="609"/>
      <c r="J62" s="327" t="s">
        <v>92</v>
      </c>
      <c r="K62" s="608" t="s">
        <v>212</v>
      </c>
      <c r="L62" s="609"/>
      <c r="M62" s="327" t="s">
        <v>92</v>
      </c>
      <c r="N62" s="608" t="s">
        <v>211</v>
      </c>
      <c r="O62" s="609"/>
      <c r="P62" s="327" t="s">
        <v>92</v>
      </c>
      <c r="Q62" s="608" t="s">
        <v>211</v>
      </c>
      <c r="R62" s="609"/>
      <c r="S62" s="327" t="s">
        <v>92</v>
      </c>
      <c r="T62" s="608" t="s">
        <v>210</v>
      </c>
      <c r="U62" s="609"/>
      <c r="V62" s="327" t="s">
        <v>92</v>
      </c>
      <c r="W62" s="608" t="s">
        <v>209</v>
      </c>
      <c r="X62" s="609"/>
      <c r="Y62" s="350" t="s">
        <v>92</v>
      </c>
      <c r="Z62" s="715" t="s">
        <v>208</v>
      </c>
      <c r="AA62" s="716"/>
      <c r="AB62" s="350" t="s">
        <v>92</v>
      </c>
      <c r="AC62" s="608" t="s">
        <v>207</v>
      </c>
      <c r="AD62" s="609"/>
      <c r="AE62" s="350" t="s">
        <v>92</v>
      </c>
      <c r="AF62" s="608" t="s">
        <v>206</v>
      </c>
      <c r="AG62" s="609"/>
      <c r="AH62" s="350" t="s">
        <v>92</v>
      </c>
      <c r="AI62" s="608" t="s">
        <v>205</v>
      </c>
      <c r="AJ62" s="609"/>
      <c r="AK62" s="350" t="s">
        <v>92</v>
      </c>
      <c r="AL62" s="608" t="s">
        <v>204</v>
      </c>
      <c r="AM62" s="609"/>
    </row>
    <row r="63" spans="1:81" s="50" customFormat="1" ht="24.75" customHeight="1">
      <c r="A63" s="327" t="s">
        <v>81</v>
      </c>
      <c r="B63" s="608" t="s">
        <v>90</v>
      </c>
      <c r="C63" s="609"/>
      <c r="D63" s="327" t="s">
        <v>81</v>
      </c>
      <c r="E63" s="610" t="s">
        <v>203</v>
      </c>
      <c r="F63" s="611"/>
      <c r="G63" s="327" t="s">
        <v>81</v>
      </c>
      <c r="H63" s="610" t="s">
        <v>202</v>
      </c>
      <c r="I63" s="611"/>
      <c r="J63" s="327" t="s">
        <v>81</v>
      </c>
      <c r="K63" s="610" t="s">
        <v>201</v>
      </c>
      <c r="L63" s="611"/>
      <c r="M63" s="327" t="s">
        <v>81</v>
      </c>
      <c r="N63" s="610" t="s">
        <v>200</v>
      </c>
      <c r="O63" s="611"/>
      <c r="P63" s="327" t="s">
        <v>81</v>
      </c>
      <c r="Q63" s="610" t="s">
        <v>199</v>
      </c>
      <c r="R63" s="611"/>
      <c r="S63" s="327" t="s">
        <v>81</v>
      </c>
      <c r="T63" s="610" t="s">
        <v>198</v>
      </c>
      <c r="U63" s="611"/>
      <c r="V63" s="327" t="s">
        <v>81</v>
      </c>
      <c r="W63" s="610" t="s">
        <v>197</v>
      </c>
      <c r="X63" s="611"/>
      <c r="Y63" s="350" t="s">
        <v>81</v>
      </c>
      <c r="Z63" s="610" t="s">
        <v>196</v>
      </c>
      <c r="AA63" s="611"/>
      <c r="AB63" s="350" t="s">
        <v>81</v>
      </c>
      <c r="AC63" s="610" t="s">
        <v>195</v>
      </c>
      <c r="AD63" s="611"/>
      <c r="AE63" s="350" t="s">
        <v>81</v>
      </c>
      <c r="AF63" s="610"/>
      <c r="AG63" s="611"/>
      <c r="AH63" s="350" t="s">
        <v>81</v>
      </c>
      <c r="AI63" s="610" t="s">
        <v>194</v>
      </c>
      <c r="AJ63" s="611"/>
      <c r="AK63" s="350" t="s">
        <v>81</v>
      </c>
      <c r="AL63" s="610" t="s">
        <v>193</v>
      </c>
      <c r="AM63" s="611"/>
    </row>
    <row r="64" spans="1:81" s="50" customFormat="1" ht="24.75" customHeight="1">
      <c r="A64" s="327" t="s">
        <v>78</v>
      </c>
      <c r="B64" s="610" t="s">
        <v>79</v>
      </c>
      <c r="C64" s="611"/>
      <c r="D64" s="327" t="s">
        <v>78</v>
      </c>
      <c r="E64" s="610" t="s">
        <v>4343</v>
      </c>
      <c r="F64" s="611"/>
      <c r="G64" s="327" t="s">
        <v>78</v>
      </c>
      <c r="H64" s="610" t="s">
        <v>4344</v>
      </c>
      <c r="I64" s="611"/>
      <c r="J64" s="327" t="s">
        <v>78</v>
      </c>
      <c r="K64" s="610" t="s">
        <v>4345</v>
      </c>
      <c r="L64" s="611"/>
      <c r="M64" s="327" t="s">
        <v>78</v>
      </c>
      <c r="N64" s="610" t="s">
        <v>79</v>
      </c>
      <c r="O64" s="611"/>
      <c r="P64" s="327" t="s">
        <v>78</v>
      </c>
      <c r="Q64" s="610" t="s">
        <v>4346</v>
      </c>
      <c r="R64" s="611"/>
      <c r="S64" s="327" t="s">
        <v>78</v>
      </c>
      <c r="T64" s="610" t="s">
        <v>4347</v>
      </c>
      <c r="U64" s="611"/>
      <c r="V64" s="327" t="s">
        <v>78</v>
      </c>
      <c r="W64" s="610" t="s">
        <v>4348</v>
      </c>
      <c r="X64" s="611"/>
      <c r="Y64" s="350" t="s">
        <v>78</v>
      </c>
      <c r="Z64" s="610" t="s">
        <v>4349</v>
      </c>
      <c r="AA64" s="611"/>
      <c r="AB64" s="350" t="s">
        <v>78</v>
      </c>
      <c r="AC64" s="610" t="s">
        <v>4350</v>
      </c>
      <c r="AD64" s="611"/>
      <c r="AE64" s="350" t="s">
        <v>78</v>
      </c>
      <c r="AF64" s="715" t="s">
        <v>4878</v>
      </c>
      <c r="AG64" s="716"/>
      <c r="AH64" s="350" t="s">
        <v>78</v>
      </c>
      <c r="AI64" s="610" t="s">
        <v>4351</v>
      </c>
      <c r="AJ64" s="611"/>
      <c r="AK64" s="350" t="s">
        <v>78</v>
      </c>
      <c r="AL64" s="610" t="s">
        <v>4352</v>
      </c>
      <c r="AM64" s="611"/>
    </row>
    <row r="65" spans="1:81" ht="24.75" customHeight="1">
      <c r="A65" s="44" t="s">
        <v>0</v>
      </c>
      <c r="B65" s="44" t="s">
        <v>77</v>
      </c>
      <c r="C65" s="44" t="s">
        <v>76</v>
      </c>
      <c r="D65" s="44" t="s">
        <v>75</v>
      </c>
      <c r="E65" s="44" t="s">
        <v>74</v>
      </c>
      <c r="F65" s="44" t="s">
        <v>73</v>
      </c>
      <c r="G65" s="44" t="s">
        <v>75</v>
      </c>
      <c r="H65" s="44" t="s">
        <v>74</v>
      </c>
      <c r="I65" s="44" t="s">
        <v>73</v>
      </c>
      <c r="J65" s="44" t="s">
        <v>75</v>
      </c>
      <c r="K65" s="44" t="s">
        <v>74</v>
      </c>
      <c r="L65" s="44" t="s">
        <v>73</v>
      </c>
      <c r="M65" s="44" t="s">
        <v>75</v>
      </c>
      <c r="N65" s="44" t="s">
        <v>74</v>
      </c>
      <c r="O65" s="44" t="s">
        <v>73</v>
      </c>
      <c r="P65" s="44" t="s">
        <v>75</v>
      </c>
      <c r="Q65" s="44" t="s">
        <v>74</v>
      </c>
      <c r="R65" s="44" t="s">
        <v>73</v>
      </c>
      <c r="S65" s="44" t="s">
        <v>75</v>
      </c>
      <c r="T65" s="44" t="s">
        <v>74</v>
      </c>
      <c r="U65" s="44" t="s">
        <v>73</v>
      </c>
      <c r="V65" s="44" t="s">
        <v>75</v>
      </c>
      <c r="W65" s="44" t="s">
        <v>74</v>
      </c>
      <c r="X65" s="44" t="s">
        <v>73</v>
      </c>
      <c r="Y65" s="348" t="s">
        <v>75</v>
      </c>
      <c r="Z65" s="434" t="s">
        <v>74</v>
      </c>
      <c r="AA65" s="434" t="s">
        <v>73</v>
      </c>
      <c r="AB65" s="434" t="s">
        <v>75</v>
      </c>
      <c r="AC65" s="434" t="s">
        <v>74</v>
      </c>
      <c r="AD65" s="434" t="s">
        <v>73</v>
      </c>
      <c r="AE65" s="434" t="s">
        <v>75</v>
      </c>
      <c r="AF65" s="434" t="s">
        <v>74</v>
      </c>
      <c r="AG65" s="434" t="s">
        <v>73</v>
      </c>
      <c r="AH65" s="434" t="s">
        <v>75</v>
      </c>
      <c r="AI65" s="434" t="s">
        <v>74</v>
      </c>
      <c r="AJ65" s="434" t="s">
        <v>73</v>
      </c>
      <c r="AK65" s="434" t="s">
        <v>75</v>
      </c>
      <c r="AL65" s="434" t="s">
        <v>74</v>
      </c>
      <c r="AM65" s="434" t="s">
        <v>73</v>
      </c>
    </row>
    <row r="66" spans="1:81" ht="24.75" customHeight="1">
      <c r="A66" s="348">
        <v>2007</v>
      </c>
      <c r="B66" s="5"/>
      <c r="C66" s="383"/>
      <c r="D66" s="348">
        <v>2007</v>
      </c>
      <c r="E66" s="383"/>
      <c r="F66" s="383"/>
      <c r="G66" s="348">
        <v>2007</v>
      </c>
      <c r="H66" s="383"/>
      <c r="I66" s="383"/>
      <c r="J66" s="348">
        <v>2007</v>
      </c>
      <c r="K66" s="383"/>
      <c r="L66" s="383"/>
      <c r="M66" s="348">
        <v>2007</v>
      </c>
      <c r="N66" s="29" t="e">
        <f t="shared" ref="N66:N72" si="9">AVERAGE(Q66,T66,W66)</f>
        <v>#DIV/0!</v>
      </c>
      <c r="O66" s="383"/>
      <c r="P66" s="348">
        <v>2007</v>
      </c>
      <c r="Q66" s="383"/>
      <c r="R66" s="383"/>
      <c r="S66" s="348">
        <v>2007</v>
      </c>
      <c r="T66" s="383"/>
      <c r="U66" s="383"/>
      <c r="V66" s="348">
        <v>2007</v>
      </c>
      <c r="W66" s="383"/>
      <c r="X66" s="383"/>
      <c r="Y66" s="348">
        <v>2007</v>
      </c>
      <c r="Z66" s="383"/>
      <c r="AA66" s="383"/>
      <c r="AB66" s="348">
        <v>2007</v>
      </c>
      <c r="AC66" s="383"/>
      <c r="AD66" s="383"/>
      <c r="AE66" s="348">
        <v>2007</v>
      </c>
      <c r="AF66" s="383"/>
      <c r="AG66" s="383"/>
      <c r="AH66" s="348">
        <v>2007</v>
      </c>
      <c r="AI66" s="383"/>
      <c r="AJ66" s="383"/>
      <c r="AK66" s="348">
        <v>2007</v>
      </c>
      <c r="AL66" s="383"/>
      <c r="AM66" s="38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ht="24.75" customHeight="1">
      <c r="A67" s="348">
        <v>2008</v>
      </c>
      <c r="B67" s="5"/>
      <c r="C67" s="383"/>
      <c r="D67" s="348">
        <v>2008</v>
      </c>
      <c r="E67" s="383"/>
      <c r="F67" s="383"/>
      <c r="G67" s="348">
        <v>2008</v>
      </c>
      <c r="H67" s="383"/>
      <c r="I67" s="383"/>
      <c r="J67" s="348">
        <v>2008</v>
      </c>
      <c r="K67" s="383"/>
      <c r="L67" s="383"/>
      <c r="M67" s="348">
        <v>2008</v>
      </c>
      <c r="N67" s="29" t="e">
        <f t="shared" si="9"/>
        <v>#DIV/0!</v>
      </c>
      <c r="O67" s="383"/>
      <c r="P67" s="348">
        <v>2008</v>
      </c>
      <c r="Q67" s="383"/>
      <c r="R67" s="383"/>
      <c r="S67" s="348">
        <v>2008</v>
      </c>
      <c r="T67" s="383"/>
      <c r="U67" s="383"/>
      <c r="V67" s="348">
        <v>2008</v>
      </c>
      <c r="W67" s="383"/>
      <c r="X67" s="383"/>
      <c r="Y67" s="348">
        <v>2008</v>
      </c>
      <c r="Z67" s="383"/>
      <c r="AA67" s="383"/>
      <c r="AB67" s="348">
        <v>2008</v>
      </c>
      <c r="AC67" s="383"/>
      <c r="AD67" s="383"/>
      <c r="AE67" s="348">
        <v>2008</v>
      </c>
      <c r="AF67" s="383"/>
      <c r="AG67" s="383"/>
      <c r="AH67" s="348">
        <v>2008</v>
      </c>
      <c r="AI67" s="383"/>
      <c r="AJ67" s="383"/>
      <c r="AK67" s="348">
        <v>2008</v>
      </c>
      <c r="AL67" s="383"/>
      <c r="AM67" s="38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ht="24.75" customHeight="1">
      <c r="A68" s="348">
        <v>2009</v>
      </c>
      <c r="B68" s="5"/>
      <c r="C68" s="383"/>
      <c r="D68" s="348">
        <v>2009</v>
      </c>
      <c r="E68" s="383"/>
      <c r="F68" s="383"/>
      <c r="G68" s="348">
        <v>2009</v>
      </c>
      <c r="H68" s="383"/>
      <c r="I68" s="383"/>
      <c r="J68" s="348">
        <v>2009</v>
      </c>
      <c r="K68" s="383"/>
      <c r="L68" s="383"/>
      <c r="M68" s="348">
        <v>2009</v>
      </c>
      <c r="N68" s="29" t="e">
        <f t="shared" si="9"/>
        <v>#DIV/0!</v>
      </c>
      <c r="O68" s="383"/>
      <c r="P68" s="348">
        <v>2009</v>
      </c>
      <c r="Q68" s="383"/>
      <c r="R68" s="383"/>
      <c r="S68" s="348">
        <v>2009</v>
      </c>
      <c r="T68" s="383"/>
      <c r="U68" s="383"/>
      <c r="V68" s="348">
        <v>2009</v>
      </c>
      <c r="W68" s="383"/>
      <c r="X68" s="383"/>
      <c r="Y68" s="348">
        <v>2009</v>
      </c>
      <c r="Z68" s="383"/>
      <c r="AA68" s="383"/>
      <c r="AB68" s="348">
        <v>2009</v>
      </c>
      <c r="AC68" s="383"/>
      <c r="AD68" s="383"/>
      <c r="AE68" s="348">
        <v>2009</v>
      </c>
      <c r="AF68" s="383"/>
      <c r="AG68" s="383"/>
      <c r="AH68" s="348">
        <v>2009</v>
      </c>
      <c r="AI68" s="383"/>
      <c r="AJ68" s="383"/>
      <c r="AK68" s="348">
        <v>2009</v>
      </c>
      <c r="AL68" s="383"/>
      <c r="AM68" s="38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ht="24.75" customHeight="1">
      <c r="A69" s="348">
        <v>2010</v>
      </c>
      <c r="B69" s="5" t="e">
        <f t="shared" ref="B69:B72" si="10">AVERAGE(E69,H69,K69,N69,Z69,AC69,AF69)</f>
        <v>#DIV/0!</v>
      </c>
      <c r="C69" s="383"/>
      <c r="D69" s="348">
        <v>2010</v>
      </c>
      <c r="E69" s="383"/>
      <c r="F69" s="383"/>
      <c r="G69" s="348">
        <v>2010</v>
      </c>
      <c r="H69" s="383"/>
      <c r="I69" s="383"/>
      <c r="J69" s="348">
        <v>2010</v>
      </c>
      <c r="K69" s="383"/>
      <c r="L69" s="383"/>
      <c r="M69" s="348">
        <v>2010</v>
      </c>
      <c r="N69" s="29" t="e">
        <f t="shared" si="9"/>
        <v>#DIV/0!</v>
      </c>
      <c r="O69" s="383"/>
      <c r="P69" s="348">
        <v>2010</v>
      </c>
      <c r="Q69" s="383"/>
      <c r="R69" s="383"/>
      <c r="S69" s="348">
        <v>2010</v>
      </c>
      <c r="T69" s="383"/>
      <c r="U69" s="383"/>
      <c r="V69" s="348">
        <v>2010</v>
      </c>
      <c r="W69" s="383"/>
      <c r="X69" s="383"/>
      <c r="Y69" s="348">
        <v>2010</v>
      </c>
      <c r="Z69" s="383"/>
      <c r="AA69" s="383"/>
      <c r="AB69" s="348">
        <v>2010</v>
      </c>
      <c r="AC69" s="383"/>
      <c r="AD69" s="383"/>
      <c r="AE69" s="348">
        <v>2010</v>
      </c>
      <c r="AF69" s="383"/>
      <c r="AG69" s="383"/>
      <c r="AH69" s="348">
        <v>2010</v>
      </c>
      <c r="AI69" s="383"/>
      <c r="AJ69" s="383"/>
      <c r="AK69" s="348">
        <v>2010</v>
      </c>
      <c r="AL69" s="383"/>
      <c r="AM69" s="38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ht="24.75" customHeight="1">
      <c r="A70" s="348">
        <v>2011</v>
      </c>
      <c r="B70" s="5" t="e">
        <f t="shared" si="10"/>
        <v>#DIV/0!</v>
      </c>
      <c r="C70" s="383"/>
      <c r="D70" s="348">
        <v>2011</v>
      </c>
      <c r="E70" s="383"/>
      <c r="F70" s="383"/>
      <c r="G70" s="348">
        <v>2011</v>
      </c>
      <c r="H70" s="383"/>
      <c r="I70" s="383"/>
      <c r="J70" s="348">
        <v>2011</v>
      </c>
      <c r="K70" s="383"/>
      <c r="L70" s="383"/>
      <c r="M70" s="348">
        <v>2011</v>
      </c>
      <c r="N70" s="29" t="e">
        <f t="shared" si="9"/>
        <v>#DIV/0!</v>
      </c>
      <c r="O70" s="383"/>
      <c r="P70" s="348">
        <v>2011</v>
      </c>
      <c r="Q70" s="383"/>
      <c r="R70" s="383"/>
      <c r="S70" s="348">
        <v>2011</v>
      </c>
      <c r="T70" s="383"/>
      <c r="U70" s="383"/>
      <c r="V70" s="348">
        <v>2011</v>
      </c>
      <c r="W70" s="383"/>
      <c r="X70" s="383"/>
      <c r="Y70" s="348">
        <v>2011</v>
      </c>
      <c r="Z70" s="383"/>
      <c r="AA70" s="383"/>
      <c r="AB70" s="348">
        <v>2011</v>
      </c>
      <c r="AC70" s="383"/>
      <c r="AD70" s="383"/>
      <c r="AE70" s="348">
        <v>2011</v>
      </c>
      <c r="AF70" s="383"/>
      <c r="AG70" s="383"/>
      <c r="AH70" s="348">
        <v>2011</v>
      </c>
      <c r="AI70" s="383"/>
      <c r="AJ70" s="383"/>
      <c r="AK70" s="348">
        <v>2011</v>
      </c>
      <c r="AL70" s="383"/>
      <c r="AM70" s="38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ht="24.75" customHeight="1">
      <c r="A71" s="348">
        <v>2012</v>
      </c>
      <c r="B71" s="5" t="e">
        <f t="shared" si="10"/>
        <v>#DIV/0!</v>
      </c>
      <c r="C71" s="383"/>
      <c r="D71" s="348">
        <v>2012</v>
      </c>
      <c r="E71" s="383"/>
      <c r="F71" s="383"/>
      <c r="G71" s="348">
        <v>2012</v>
      </c>
      <c r="H71" s="383"/>
      <c r="I71" s="383"/>
      <c r="J71" s="348">
        <v>2012</v>
      </c>
      <c r="K71" s="383"/>
      <c r="L71" s="383"/>
      <c r="M71" s="348">
        <v>2012</v>
      </c>
      <c r="N71" s="29" t="e">
        <f t="shared" si="9"/>
        <v>#DIV/0!</v>
      </c>
      <c r="O71" s="383"/>
      <c r="P71" s="348">
        <v>2012</v>
      </c>
      <c r="Q71" s="383"/>
      <c r="R71" s="383"/>
      <c r="S71" s="348">
        <v>2012</v>
      </c>
      <c r="T71" s="383"/>
      <c r="U71" s="383"/>
      <c r="V71" s="348">
        <v>2012</v>
      </c>
      <c r="W71" s="383"/>
      <c r="X71" s="383"/>
      <c r="Y71" s="348">
        <v>2012</v>
      </c>
      <c r="Z71" s="383"/>
      <c r="AA71" s="383"/>
      <c r="AB71" s="348">
        <v>2012</v>
      </c>
      <c r="AC71" s="383"/>
      <c r="AD71" s="383"/>
      <c r="AE71" s="348">
        <v>2012</v>
      </c>
      <c r="AF71" s="383"/>
      <c r="AG71" s="383"/>
      <c r="AH71" s="348">
        <v>2012</v>
      </c>
      <c r="AI71" s="383"/>
      <c r="AJ71" s="383"/>
      <c r="AK71" s="348">
        <v>2012</v>
      </c>
      <c r="AL71" s="383"/>
      <c r="AM71" s="38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ht="24.75" customHeight="1">
      <c r="A72" s="348">
        <v>2013</v>
      </c>
      <c r="B72" s="5" t="e">
        <f t="shared" si="10"/>
        <v>#DIV/0!</v>
      </c>
      <c r="C72" s="383"/>
      <c r="D72" s="348">
        <v>2013</v>
      </c>
      <c r="E72" s="383"/>
      <c r="F72" s="383"/>
      <c r="G72" s="348">
        <v>2013</v>
      </c>
      <c r="H72" s="383"/>
      <c r="I72" s="383"/>
      <c r="J72" s="348">
        <v>2013</v>
      </c>
      <c r="K72" s="383"/>
      <c r="L72" s="383"/>
      <c r="M72" s="348">
        <v>2013</v>
      </c>
      <c r="N72" s="29" t="e">
        <f t="shared" si="9"/>
        <v>#DIV/0!</v>
      </c>
      <c r="O72" s="383"/>
      <c r="P72" s="348">
        <v>2013</v>
      </c>
      <c r="Q72" s="383"/>
      <c r="R72" s="383"/>
      <c r="S72" s="348">
        <v>2013</v>
      </c>
      <c r="T72" s="383"/>
      <c r="U72" s="383"/>
      <c r="V72" s="348">
        <v>2013</v>
      </c>
      <c r="W72" s="383"/>
      <c r="X72" s="383"/>
      <c r="Y72" s="348">
        <v>2013</v>
      </c>
      <c r="Z72" s="383"/>
      <c r="AA72" s="383"/>
      <c r="AB72" s="348">
        <v>2013</v>
      </c>
      <c r="AC72" s="383"/>
      <c r="AD72" s="383"/>
      <c r="AE72" s="348">
        <v>2013</v>
      </c>
      <c r="AF72" s="383"/>
      <c r="AG72" s="383"/>
      <c r="AH72" s="348">
        <v>2013</v>
      </c>
      <c r="AI72" s="383"/>
      <c r="AJ72" s="383"/>
      <c r="AK72" s="348">
        <v>2013</v>
      </c>
      <c r="AL72" s="383"/>
      <c r="AM72" s="38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4">
        <v>2014</v>
      </c>
      <c r="B73" s="5">
        <f t="shared" ref="B73:B78" si="11">AVERAGE(E73,H73,K73,N73,Z73,AC73,AF73)</f>
        <v>0</v>
      </c>
      <c r="C73" s="39"/>
      <c r="D73" s="44">
        <v>2014</v>
      </c>
      <c r="E73" s="34">
        <v>0</v>
      </c>
      <c r="F73" s="10" t="s">
        <v>881</v>
      </c>
      <c r="G73" s="44">
        <v>2014</v>
      </c>
      <c r="H73" s="34">
        <v>0</v>
      </c>
      <c r="I73" s="10" t="s">
        <v>880</v>
      </c>
      <c r="J73" s="44">
        <v>2014</v>
      </c>
      <c r="K73" s="34">
        <v>0</v>
      </c>
      <c r="L73" s="10" t="s">
        <v>879</v>
      </c>
      <c r="M73" s="44">
        <v>2014</v>
      </c>
      <c r="N73" s="29">
        <f t="shared" ref="N73:N78" si="12">AVERAGE(Q73,T73,W73)</f>
        <v>0</v>
      </c>
      <c r="O73" s="34"/>
      <c r="P73" s="44">
        <v>2014</v>
      </c>
      <c r="Q73" s="34">
        <v>0</v>
      </c>
      <c r="R73" s="10" t="s">
        <v>878</v>
      </c>
      <c r="S73" s="44">
        <v>2014</v>
      </c>
      <c r="T73" s="34">
        <v>0</v>
      </c>
      <c r="U73" s="10"/>
      <c r="V73" s="44">
        <v>2014</v>
      </c>
      <c r="W73" s="34">
        <v>0</v>
      </c>
      <c r="X73" s="10"/>
      <c r="Y73" s="348">
        <v>2014</v>
      </c>
      <c r="Z73" s="34">
        <v>0</v>
      </c>
      <c r="AA73" s="10" t="s">
        <v>877</v>
      </c>
      <c r="AB73" s="348">
        <v>2014</v>
      </c>
      <c r="AC73" s="34">
        <v>0</v>
      </c>
      <c r="AD73" s="10" t="s">
        <v>876</v>
      </c>
      <c r="AE73" s="348">
        <v>2014</v>
      </c>
      <c r="AF73" s="34">
        <v>0</v>
      </c>
      <c r="AG73" s="34"/>
      <c r="AH73" s="348">
        <v>2014</v>
      </c>
      <c r="AI73" s="34">
        <v>0</v>
      </c>
      <c r="AJ73" s="10" t="s">
        <v>875</v>
      </c>
      <c r="AK73" s="348">
        <v>2014</v>
      </c>
      <c r="AL73" s="34">
        <v>0</v>
      </c>
      <c r="AM73" s="11" t="s">
        <v>874</v>
      </c>
    </row>
    <row r="74" spans="1:81" ht="24.75" customHeight="1">
      <c r="A74" s="44">
        <v>2015</v>
      </c>
      <c r="B74" s="5">
        <f t="shared" si="11"/>
        <v>0</v>
      </c>
      <c r="C74" s="39"/>
      <c r="D74" s="44">
        <v>2015</v>
      </c>
      <c r="E74" s="34">
        <v>0</v>
      </c>
      <c r="F74" s="10" t="s">
        <v>881</v>
      </c>
      <c r="G74" s="44">
        <v>2015</v>
      </c>
      <c r="H74" s="34">
        <v>0</v>
      </c>
      <c r="I74" s="10" t="s">
        <v>880</v>
      </c>
      <c r="J74" s="44">
        <v>2015</v>
      </c>
      <c r="K74" s="34">
        <v>0</v>
      </c>
      <c r="L74" s="10" t="s">
        <v>879</v>
      </c>
      <c r="M74" s="44">
        <v>2015</v>
      </c>
      <c r="N74" s="29">
        <f t="shared" si="12"/>
        <v>0</v>
      </c>
      <c r="O74" s="34"/>
      <c r="P74" s="44">
        <v>2015</v>
      </c>
      <c r="Q74" s="34">
        <v>0</v>
      </c>
      <c r="R74" s="10" t="s">
        <v>878</v>
      </c>
      <c r="S74" s="44">
        <v>2015</v>
      </c>
      <c r="T74" s="34">
        <v>0</v>
      </c>
      <c r="U74" s="10"/>
      <c r="V74" s="44">
        <v>2015</v>
      </c>
      <c r="W74" s="34">
        <v>0</v>
      </c>
      <c r="X74" s="10"/>
      <c r="Y74" s="348">
        <v>2015</v>
      </c>
      <c r="Z74" s="34">
        <v>0</v>
      </c>
      <c r="AA74" s="10" t="s">
        <v>877</v>
      </c>
      <c r="AB74" s="348">
        <v>2015</v>
      </c>
      <c r="AC74" s="34">
        <v>0</v>
      </c>
      <c r="AD74" s="10" t="s">
        <v>876</v>
      </c>
      <c r="AE74" s="348">
        <v>2015</v>
      </c>
      <c r="AF74" s="34">
        <v>0</v>
      </c>
      <c r="AG74" s="34"/>
      <c r="AH74" s="348">
        <v>2015</v>
      </c>
      <c r="AI74" s="34">
        <v>0</v>
      </c>
      <c r="AJ74" s="10" t="s">
        <v>875</v>
      </c>
      <c r="AK74" s="348">
        <v>2015</v>
      </c>
      <c r="AL74" s="34">
        <v>0</v>
      </c>
      <c r="AM74" s="11" t="s">
        <v>874</v>
      </c>
    </row>
    <row r="75" spans="1:81" ht="24.75" customHeight="1">
      <c r="A75" s="44">
        <v>2016</v>
      </c>
      <c r="B75" s="5">
        <f t="shared" si="11"/>
        <v>0</v>
      </c>
      <c r="C75" s="39"/>
      <c r="D75" s="44">
        <v>2016</v>
      </c>
      <c r="E75" s="34">
        <v>0</v>
      </c>
      <c r="F75" s="10" t="s">
        <v>881</v>
      </c>
      <c r="G75" s="44">
        <v>2016</v>
      </c>
      <c r="H75" s="34">
        <v>0</v>
      </c>
      <c r="I75" s="10" t="s">
        <v>880</v>
      </c>
      <c r="J75" s="44">
        <v>2016</v>
      </c>
      <c r="K75" s="34">
        <v>0</v>
      </c>
      <c r="L75" s="10" t="s">
        <v>879</v>
      </c>
      <c r="M75" s="44">
        <v>2016</v>
      </c>
      <c r="N75" s="29">
        <f t="shared" si="12"/>
        <v>0</v>
      </c>
      <c r="O75" s="34"/>
      <c r="P75" s="44">
        <v>2016</v>
      </c>
      <c r="Q75" s="34">
        <v>0</v>
      </c>
      <c r="R75" s="10" t="s">
        <v>878</v>
      </c>
      <c r="S75" s="44">
        <v>2016</v>
      </c>
      <c r="T75" s="34">
        <v>0</v>
      </c>
      <c r="U75" s="10"/>
      <c r="V75" s="44">
        <v>2016</v>
      </c>
      <c r="W75" s="34">
        <v>0</v>
      </c>
      <c r="X75" s="10"/>
      <c r="Y75" s="348">
        <v>2016</v>
      </c>
      <c r="Z75" s="34">
        <v>0</v>
      </c>
      <c r="AA75" s="10" t="s">
        <v>877</v>
      </c>
      <c r="AB75" s="348">
        <v>2016</v>
      </c>
      <c r="AC75" s="34">
        <v>0</v>
      </c>
      <c r="AD75" s="10" t="s">
        <v>876</v>
      </c>
      <c r="AE75" s="348">
        <v>2016</v>
      </c>
      <c r="AF75" s="34">
        <v>0</v>
      </c>
      <c r="AG75" s="34"/>
      <c r="AH75" s="348">
        <v>2016</v>
      </c>
      <c r="AI75" s="34">
        <v>0</v>
      </c>
      <c r="AJ75" s="10" t="s">
        <v>875</v>
      </c>
      <c r="AK75" s="348">
        <v>2016</v>
      </c>
      <c r="AL75" s="34">
        <v>0</v>
      </c>
      <c r="AM75" s="11" t="s">
        <v>874</v>
      </c>
    </row>
    <row r="76" spans="1:81" ht="24.75" customHeight="1">
      <c r="A76" s="44">
        <v>2017</v>
      </c>
      <c r="B76" s="5">
        <f t="shared" si="11"/>
        <v>0</v>
      </c>
      <c r="C76" s="39"/>
      <c r="D76" s="44">
        <v>2017</v>
      </c>
      <c r="E76" s="34">
        <v>0</v>
      </c>
      <c r="F76" s="10" t="s">
        <v>881</v>
      </c>
      <c r="G76" s="44">
        <v>2017</v>
      </c>
      <c r="H76" s="34">
        <v>0</v>
      </c>
      <c r="I76" s="10" t="s">
        <v>880</v>
      </c>
      <c r="J76" s="44">
        <v>2017</v>
      </c>
      <c r="K76" s="34">
        <v>0</v>
      </c>
      <c r="L76" s="10" t="s">
        <v>879</v>
      </c>
      <c r="M76" s="44">
        <v>2017</v>
      </c>
      <c r="N76" s="29">
        <f t="shared" si="12"/>
        <v>0</v>
      </c>
      <c r="O76" s="34"/>
      <c r="P76" s="44">
        <v>2017</v>
      </c>
      <c r="Q76" s="34">
        <v>0</v>
      </c>
      <c r="R76" s="10" t="s">
        <v>878</v>
      </c>
      <c r="S76" s="44">
        <v>2017</v>
      </c>
      <c r="T76" s="34">
        <v>0</v>
      </c>
      <c r="U76" s="10"/>
      <c r="V76" s="44">
        <v>2017</v>
      </c>
      <c r="W76" s="34">
        <v>0</v>
      </c>
      <c r="X76" s="10"/>
      <c r="Y76" s="348">
        <v>2017</v>
      </c>
      <c r="Z76" s="34">
        <v>0</v>
      </c>
      <c r="AA76" s="10" t="s">
        <v>877</v>
      </c>
      <c r="AB76" s="348">
        <v>2017</v>
      </c>
      <c r="AC76" s="34">
        <v>0</v>
      </c>
      <c r="AD76" s="10" t="s">
        <v>876</v>
      </c>
      <c r="AE76" s="348">
        <v>2017</v>
      </c>
      <c r="AF76" s="34">
        <v>0</v>
      </c>
      <c r="AG76" s="34"/>
      <c r="AH76" s="348">
        <v>2017</v>
      </c>
      <c r="AI76" s="34">
        <v>0</v>
      </c>
      <c r="AJ76" s="10" t="s">
        <v>875</v>
      </c>
      <c r="AK76" s="348">
        <v>2017</v>
      </c>
      <c r="AL76" s="34">
        <v>0</v>
      </c>
      <c r="AM76" s="11" t="s">
        <v>874</v>
      </c>
    </row>
    <row r="77" spans="1:81" ht="24.75" customHeight="1">
      <c r="A77" s="44">
        <v>2018</v>
      </c>
      <c r="B77" s="5">
        <f t="shared" si="11"/>
        <v>0</v>
      </c>
      <c r="C77" s="39"/>
      <c r="D77" s="44">
        <v>2018</v>
      </c>
      <c r="E77" s="34">
        <v>0</v>
      </c>
      <c r="F77" s="10" t="s">
        <v>881</v>
      </c>
      <c r="G77" s="44">
        <v>2018</v>
      </c>
      <c r="H77" s="34">
        <v>0</v>
      </c>
      <c r="I77" s="10" t="s">
        <v>880</v>
      </c>
      <c r="J77" s="44">
        <v>2018</v>
      </c>
      <c r="K77" s="34">
        <v>0</v>
      </c>
      <c r="L77" s="10" t="s">
        <v>879</v>
      </c>
      <c r="M77" s="44">
        <v>2018</v>
      </c>
      <c r="N77" s="29">
        <f t="shared" si="12"/>
        <v>0</v>
      </c>
      <c r="O77" s="34"/>
      <c r="P77" s="44">
        <v>2018</v>
      </c>
      <c r="Q77" s="34">
        <v>0</v>
      </c>
      <c r="R77" s="10" t="s">
        <v>878</v>
      </c>
      <c r="S77" s="44">
        <v>2018</v>
      </c>
      <c r="T77" s="34">
        <v>0</v>
      </c>
      <c r="U77" s="10"/>
      <c r="V77" s="44">
        <v>2018</v>
      </c>
      <c r="W77" s="34">
        <v>0</v>
      </c>
      <c r="X77" s="10"/>
      <c r="Y77" s="348">
        <v>2018</v>
      </c>
      <c r="Z77" s="34">
        <v>0</v>
      </c>
      <c r="AA77" s="10" t="s">
        <v>877</v>
      </c>
      <c r="AB77" s="348">
        <v>2018</v>
      </c>
      <c r="AC77" s="34">
        <v>0</v>
      </c>
      <c r="AD77" s="10" t="s">
        <v>876</v>
      </c>
      <c r="AE77" s="348">
        <v>2018</v>
      </c>
      <c r="AF77" s="34">
        <v>0</v>
      </c>
      <c r="AG77" s="34"/>
      <c r="AH77" s="348">
        <v>2018</v>
      </c>
      <c r="AI77" s="34">
        <v>0</v>
      </c>
      <c r="AJ77" s="10" t="s">
        <v>875</v>
      </c>
      <c r="AK77" s="348">
        <v>2018</v>
      </c>
      <c r="AL77" s="34">
        <v>0</v>
      </c>
      <c r="AM77" s="11" t="s">
        <v>874</v>
      </c>
    </row>
    <row r="78" spans="1:81" ht="24.75" customHeight="1">
      <c r="A78" s="44">
        <v>2019</v>
      </c>
      <c r="B78" s="5">
        <f t="shared" si="11"/>
        <v>0</v>
      </c>
      <c r="C78" s="39"/>
      <c r="D78" s="44">
        <v>2019</v>
      </c>
      <c r="E78" s="34">
        <v>0</v>
      </c>
      <c r="F78" s="10" t="s">
        <v>881</v>
      </c>
      <c r="G78" s="44">
        <v>2019</v>
      </c>
      <c r="H78" s="34">
        <v>0</v>
      </c>
      <c r="I78" s="10" t="s">
        <v>880</v>
      </c>
      <c r="J78" s="44">
        <v>2019</v>
      </c>
      <c r="K78" s="34">
        <v>0</v>
      </c>
      <c r="L78" s="10" t="s">
        <v>879</v>
      </c>
      <c r="M78" s="44">
        <v>2019</v>
      </c>
      <c r="N78" s="29">
        <f t="shared" si="12"/>
        <v>0</v>
      </c>
      <c r="O78" s="34"/>
      <c r="P78" s="44">
        <v>2019</v>
      </c>
      <c r="Q78" s="34">
        <v>0</v>
      </c>
      <c r="R78" s="10" t="s">
        <v>878</v>
      </c>
      <c r="S78" s="44">
        <v>2019</v>
      </c>
      <c r="T78" s="34">
        <v>0</v>
      </c>
      <c r="U78" s="10"/>
      <c r="V78" s="44">
        <v>2019</v>
      </c>
      <c r="W78" s="34">
        <v>0</v>
      </c>
      <c r="X78" s="10"/>
      <c r="Y78" s="348">
        <v>2019</v>
      </c>
      <c r="Z78" s="34">
        <v>0</v>
      </c>
      <c r="AA78" s="10" t="s">
        <v>877</v>
      </c>
      <c r="AB78" s="348">
        <v>2019</v>
      </c>
      <c r="AC78" s="34">
        <v>0</v>
      </c>
      <c r="AD78" s="10" t="s">
        <v>876</v>
      </c>
      <c r="AE78" s="348">
        <v>2019</v>
      </c>
      <c r="AF78" s="34">
        <v>0</v>
      </c>
      <c r="AG78" s="34"/>
      <c r="AH78" s="348">
        <v>2019</v>
      </c>
      <c r="AI78" s="34">
        <v>0</v>
      </c>
      <c r="AJ78" s="10" t="s">
        <v>875</v>
      </c>
      <c r="AK78" s="348">
        <v>2019</v>
      </c>
      <c r="AL78" s="34">
        <v>0</v>
      </c>
      <c r="AM78" s="11" t="s">
        <v>874</v>
      </c>
    </row>
    <row r="79" spans="1:81" ht="24.75" customHeight="1"/>
    <row r="80" spans="1:81" ht="24.75" customHeight="1">
      <c r="A80" s="179" t="s">
        <v>114</v>
      </c>
      <c r="B80" s="712" t="s">
        <v>189</v>
      </c>
      <c r="C80" s="712"/>
      <c r="D80" s="712"/>
      <c r="E80" s="712"/>
      <c r="F80" s="712"/>
      <c r="G80" s="712"/>
      <c r="H80" s="712"/>
      <c r="I80" s="712"/>
      <c r="J80" s="712"/>
      <c r="K80" s="712"/>
      <c r="L80" s="712"/>
      <c r="M80" s="712"/>
      <c r="N80" s="712"/>
      <c r="O80" s="712"/>
      <c r="P80" s="712"/>
      <c r="Q80" s="712"/>
      <c r="R80" s="712"/>
    </row>
    <row r="81" spans="1:81" ht="24.75" customHeight="1">
      <c r="A81" s="179" t="s">
        <v>106</v>
      </c>
      <c r="B81" s="597" t="s">
        <v>41</v>
      </c>
      <c r="C81" s="597"/>
      <c r="D81" s="179" t="s">
        <v>106</v>
      </c>
      <c r="E81" s="597" t="s">
        <v>42</v>
      </c>
      <c r="F81" s="597"/>
      <c r="G81" s="179" t="s">
        <v>106</v>
      </c>
      <c r="H81" s="597" t="s">
        <v>43</v>
      </c>
      <c r="I81" s="597"/>
      <c r="J81" s="179" t="s">
        <v>106</v>
      </c>
      <c r="K81" s="597" t="s">
        <v>44</v>
      </c>
      <c r="L81" s="597"/>
      <c r="M81" s="179" t="s">
        <v>106</v>
      </c>
      <c r="N81" s="597" t="s">
        <v>45</v>
      </c>
      <c r="O81" s="597"/>
      <c r="P81" s="179" t="s">
        <v>106</v>
      </c>
      <c r="Q81" s="597" t="s">
        <v>46</v>
      </c>
      <c r="R81" s="597"/>
    </row>
    <row r="82" spans="1:81" ht="24.75" customHeight="1">
      <c r="A82" s="179" t="s">
        <v>105</v>
      </c>
      <c r="B82" s="593"/>
      <c r="C82" s="594"/>
      <c r="D82" s="179" t="s">
        <v>105</v>
      </c>
      <c r="E82" s="593"/>
      <c r="F82" s="594"/>
      <c r="G82" s="179" t="s">
        <v>105</v>
      </c>
      <c r="H82" s="600"/>
      <c r="I82" s="600"/>
      <c r="J82" s="179" t="s">
        <v>105</v>
      </c>
      <c r="K82" s="600"/>
      <c r="L82" s="600"/>
      <c r="M82" s="179" t="s">
        <v>105</v>
      </c>
      <c r="N82" s="600"/>
      <c r="O82" s="600"/>
      <c r="P82" s="179" t="s">
        <v>105</v>
      </c>
      <c r="Q82" s="600"/>
      <c r="R82" s="600"/>
    </row>
    <row r="83" spans="1:81" s="50" customFormat="1" ht="24.75" customHeight="1">
      <c r="A83" s="327" t="s">
        <v>92</v>
      </c>
      <c r="B83" s="608" t="s">
        <v>188</v>
      </c>
      <c r="C83" s="609"/>
      <c r="D83" s="327" t="s">
        <v>92</v>
      </c>
      <c r="E83" s="608" t="s">
        <v>187</v>
      </c>
      <c r="F83" s="609"/>
      <c r="G83" s="327" t="s">
        <v>92</v>
      </c>
      <c r="H83" s="608" t="s">
        <v>186</v>
      </c>
      <c r="I83" s="609"/>
      <c r="J83" s="327" t="s">
        <v>92</v>
      </c>
      <c r="K83" s="608" t="s">
        <v>873</v>
      </c>
      <c r="L83" s="609"/>
      <c r="M83" s="327" t="s">
        <v>92</v>
      </c>
      <c r="N83" s="608" t="s">
        <v>184</v>
      </c>
      <c r="O83" s="609"/>
      <c r="P83" s="327" t="s">
        <v>92</v>
      </c>
      <c r="Q83" s="608" t="s">
        <v>183</v>
      </c>
      <c r="R83" s="609"/>
    </row>
    <row r="84" spans="1:81" s="50" customFormat="1" ht="24.75" customHeight="1">
      <c r="A84" s="327" t="s">
        <v>81</v>
      </c>
      <c r="B84" s="608" t="s">
        <v>90</v>
      </c>
      <c r="C84" s="609"/>
      <c r="D84" s="327" t="s">
        <v>81</v>
      </c>
      <c r="E84" s="610" t="s">
        <v>182</v>
      </c>
      <c r="F84" s="611"/>
      <c r="G84" s="327" t="s">
        <v>81</v>
      </c>
      <c r="H84" s="610" t="s">
        <v>181</v>
      </c>
      <c r="I84" s="611"/>
      <c r="J84" s="327" t="s">
        <v>81</v>
      </c>
      <c r="K84" s="610" t="s">
        <v>4353</v>
      </c>
      <c r="L84" s="611"/>
      <c r="M84" s="327" t="s">
        <v>81</v>
      </c>
      <c r="N84" s="610" t="s">
        <v>1565</v>
      </c>
      <c r="O84" s="611"/>
      <c r="P84" s="327" t="s">
        <v>81</v>
      </c>
      <c r="Q84" s="610" t="s">
        <v>180</v>
      </c>
      <c r="R84" s="611"/>
    </row>
    <row r="85" spans="1:81" s="50" customFormat="1" ht="24.75" customHeight="1">
      <c r="A85" s="327" t="s">
        <v>78</v>
      </c>
      <c r="B85" s="610" t="s">
        <v>79</v>
      </c>
      <c r="C85" s="611"/>
      <c r="D85" s="327" t="s">
        <v>78</v>
      </c>
      <c r="E85" s="610" t="s">
        <v>4354</v>
      </c>
      <c r="F85" s="611"/>
      <c r="G85" s="327" t="s">
        <v>78</v>
      </c>
      <c r="H85" s="610" t="s">
        <v>4355</v>
      </c>
      <c r="I85" s="611"/>
      <c r="J85" s="327" t="s">
        <v>78</v>
      </c>
      <c r="K85" s="610" t="s">
        <v>4356</v>
      </c>
      <c r="L85" s="611"/>
      <c r="M85" s="327" t="s">
        <v>78</v>
      </c>
      <c r="N85" s="608" t="s">
        <v>4357</v>
      </c>
      <c r="O85" s="609"/>
      <c r="P85" s="327" t="s">
        <v>78</v>
      </c>
      <c r="Q85" s="610" t="s">
        <v>4358</v>
      </c>
      <c r="R85" s="611"/>
    </row>
    <row r="86" spans="1:81" ht="24.75" customHeight="1">
      <c r="A86" s="44" t="s">
        <v>0</v>
      </c>
      <c r="B86" s="44" t="s">
        <v>77</v>
      </c>
      <c r="C86" s="44" t="s">
        <v>76</v>
      </c>
      <c r="D86" s="44" t="s">
        <v>75</v>
      </c>
      <c r="E86" s="44" t="s">
        <v>74</v>
      </c>
      <c r="F86" s="44" t="s">
        <v>73</v>
      </c>
      <c r="G86" s="44" t="s">
        <v>75</v>
      </c>
      <c r="H86" s="44" t="s">
        <v>74</v>
      </c>
      <c r="I86" s="44" t="s">
        <v>73</v>
      </c>
      <c r="J86" s="44" t="s">
        <v>75</v>
      </c>
      <c r="K86" s="44" t="s">
        <v>74</v>
      </c>
      <c r="L86" s="44" t="s">
        <v>73</v>
      </c>
      <c r="M86" s="44" t="s">
        <v>75</v>
      </c>
      <c r="N86" s="44" t="s">
        <v>74</v>
      </c>
      <c r="O86" s="44" t="s">
        <v>73</v>
      </c>
      <c r="P86" s="44" t="s">
        <v>75</v>
      </c>
      <c r="Q86" s="44" t="s">
        <v>74</v>
      </c>
      <c r="R86" s="44" t="s">
        <v>73</v>
      </c>
    </row>
    <row r="87" spans="1:81" ht="24.75" customHeight="1">
      <c r="A87" s="348">
        <v>2007</v>
      </c>
      <c r="B87" s="2" t="e">
        <f t="shared" ref="B87:B93" si="13">AVERAGE(E87,H87,K87,N87,Q87)</f>
        <v>#DIV/0!</v>
      </c>
      <c r="C87" s="383"/>
      <c r="D87" s="348">
        <v>2007</v>
      </c>
      <c r="E87" s="383"/>
      <c r="F87" s="383"/>
      <c r="G87" s="348">
        <v>2007</v>
      </c>
      <c r="H87" s="383"/>
      <c r="I87" s="383"/>
      <c r="J87" s="348">
        <v>2007</v>
      </c>
      <c r="K87" s="383"/>
      <c r="L87" s="383"/>
      <c r="M87" s="348">
        <v>2007</v>
      </c>
      <c r="N87" s="383"/>
      <c r="O87" s="383"/>
      <c r="P87" s="348">
        <v>2007</v>
      </c>
      <c r="Q87" s="383"/>
      <c r="R87" s="383"/>
      <c r="S87" s="42"/>
      <c r="T87" s="42"/>
      <c r="U87" s="42"/>
      <c r="V87" s="42"/>
      <c r="W87" s="42"/>
      <c r="X87" s="42"/>
      <c r="Y87" s="42"/>
      <c r="Z87" s="42"/>
      <c r="AA87" s="42"/>
      <c r="AB87" s="42"/>
      <c r="AC87" s="42"/>
      <c r="AD87" s="42"/>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ht="24.75" customHeight="1">
      <c r="A88" s="348">
        <v>2008</v>
      </c>
      <c r="B88" s="2" t="e">
        <f t="shared" si="13"/>
        <v>#DIV/0!</v>
      </c>
      <c r="C88" s="383"/>
      <c r="D88" s="348">
        <v>2008</v>
      </c>
      <c r="E88" s="383"/>
      <c r="F88" s="383"/>
      <c r="G88" s="348">
        <v>2008</v>
      </c>
      <c r="H88" s="383"/>
      <c r="I88" s="383"/>
      <c r="J88" s="348">
        <v>2008</v>
      </c>
      <c r="K88" s="383"/>
      <c r="L88" s="383"/>
      <c r="M88" s="348">
        <v>2008</v>
      </c>
      <c r="N88" s="383"/>
      <c r="O88" s="383"/>
      <c r="P88" s="348">
        <v>2008</v>
      </c>
      <c r="Q88" s="383"/>
      <c r="R88" s="383"/>
      <c r="S88" s="42"/>
      <c r="T88" s="42"/>
      <c r="U88" s="42"/>
      <c r="V88" s="42"/>
      <c r="W88" s="42"/>
      <c r="X88" s="42"/>
      <c r="Y88" s="42"/>
      <c r="Z88" s="42"/>
      <c r="AA88" s="42"/>
      <c r="AB88" s="42"/>
      <c r="AC88" s="42"/>
      <c r="AD88" s="42"/>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ht="24.75" customHeight="1">
      <c r="A89" s="348">
        <v>2009</v>
      </c>
      <c r="B89" s="2" t="e">
        <f t="shared" si="13"/>
        <v>#DIV/0!</v>
      </c>
      <c r="C89" s="383"/>
      <c r="D89" s="348">
        <v>2009</v>
      </c>
      <c r="E89" s="383"/>
      <c r="F89" s="383"/>
      <c r="G89" s="348">
        <v>2009</v>
      </c>
      <c r="H89" s="383"/>
      <c r="I89" s="383"/>
      <c r="J89" s="348">
        <v>2009</v>
      </c>
      <c r="K89" s="383"/>
      <c r="L89" s="383"/>
      <c r="M89" s="348">
        <v>2009</v>
      </c>
      <c r="N89" s="383"/>
      <c r="O89" s="383"/>
      <c r="P89" s="348">
        <v>2009</v>
      </c>
      <c r="Q89" s="383"/>
      <c r="R89" s="383"/>
      <c r="S89" s="42"/>
      <c r="T89" s="42"/>
      <c r="U89" s="42"/>
      <c r="V89" s="42"/>
      <c r="W89" s="42"/>
      <c r="X89" s="42"/>
      <c r="Y89" s="42"/>
      <c r="Z89" s="42"/>
      <c r="AA89" s="42"/>
      <c r="AB89" s="42"/>
      <c r="AC89" s="42"/>
      <c r="AD89" s="42"/>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ht="24.75" customHeight="1">
      <c r="A90" s="348">
        <v>2010</v>
      </c>
      <c r="B90" s="2" t="e">
        <f t="shared" si="13"/>
        <v>#DIV/0!</v>
      </c>
      <c r="C90" s="383"/>
      <c r="D90" s="348">
        <v>2010</v>
      </c>
      <c r="E90" s="383"/>
      <c r="F90" s="383"/>
      <c r="G90" s="348">
        <v>2010</v>
      </c>
      <c r="H90" s="383"/>
      <c r="I90" s="383"/>
      <c r="J90" s="348">
        <v>2010</v>
      </c>
      <c r="K90" s="383"/>
      <c r="L90" s="383"/>
      <c r="M90" s="348">
        <v>2010</v>
      </c>
      <c r="N90" s="383"/>
      <c r="O90" s="383"/>
      <c r="P90" s="348">
        <v>2010</v>
      </c>
      <c r="Q90" s="383"/>
      <c r="R90" s="383"/>
      <c r="S90" s="42"/>
      <c r="T90" s="42"/>
      <c r="U90" s="42"/>
      <c r="V90" s="42"/>
      <c r="W90" s="42"/>
      <c r="X90" s="42"/>
      <c r="Y90" s="42"/>
      <c r="Z90" s="42"/>
      <c r="AA90" s="42"/>
      <c r="AB90" s="42"/>
      <c r="AC90" s="42"/>
      <c r="AD90" s="42"/>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ht="24.75" customHeight="1">
      <c r="A91" s="348">
        <v>2011</v>
      </c>
      <c r="B91" s="2" t="e">
        <f t="shared" si="13"/>
        <v>#DIV/0!</v>
      </c>
      <c r="C91" s="383"/>
      <c r="D91" s="348">
        <v>2011</v>
      </c>
      <c r="E91" s="383"/>
      <c r="F91" s="383"/>
      <c r="G91" s="348">
        <v>2011</v>
      </c>
      <c r="H91" s="383"/>
      <c r="I91" s="383"/>
      <c r="J91" s="348">
        <v>2011</v>
      </c>
      <c r="K91" s="383"/>
      <c r="L91" s="383"/>
      <c r="M91" s="348">
        <v>2011</v>
      </c>
      <c r="N91" s="383"/>
      <c r="O91" s="383"/>
      <c r="P91" s="348">
        <v>2011</v>
      </c>
      <c r="Q91" s="383"/>
      <c r="R91" s="383"/>
      <c r="S91" s="42"/>
      <c r="T91" s="42"/>
      <c r="U91" s="42"/>
      <c r="V91" s="42"/>
      <c r="W91" s="42"/>
      <c r="X91" s="42"/>
      <c r="Y91" s="42"/>
      <c r="Z91" s="42"/>
      <c r="AA91" s="42"/>
      <c r="AB91" s="42"/>
      <c r="AC91" s="42"/>
      <c r="AD91" s="42"/>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ht="24.75" customHeight="1">
      <c r="A92" s="348">
        <v>2012</v>
      </c>
      <c r="B92" s="2" t="e">
        <f t="shared" si="13"/>
        <v>#DIV/0!</v>
      </c>
      <c r="C92" s="383"/>
      <c r="D92" s="348">
        <v>2012</v>
      </c>
      <c r="E92" s="383"/>
      <c r="F92" s="383"/>
      <c r="G92" s="348">
        <v>2012</v>
      </c>
      <c r="H92" s="383"/>
      <c r="I92" s="383"/>
      <c r="J92" s="348">
        <v>2012</v>
      </c>
      <c r="K92" s="383"/>
      <c r="L92" s="383"/>
      <c r="M92" s="348">
        <v>2012</v>
      </c>
      <c r="N92" s="383"/>
      <c r="O92" s="383"/>
      <c r="P92" s="348">
        <v>2012</v>
      </c>
      <c r="Q92" s="383"/>
      <c r="R92" s="383"/>
      <c r="S92" s="42"/>
      <c r="T92" s="42"/>
      <c r="U92" s="42"/>
      <c r="V92" s="42"/>
      <c r="W92" s="42"/>
      <c r="X92" s="42"/>
      <c r="Y92" s="42"/>
      <c r="Z92" s="42"/>
      <c r="AA92" s="42"/>
      <c r="AB92" s="42"/>
      <c r="AC92" s="42"/>
      <c r="AD92" s="42"/>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ht="24.75" customHeight="1">
      <c r="A93" s="348">
        <v>2013</v>
      </c>
      <c r="B93" s="2" t="e">
        <f t="shared" si="13"/>
        <v>#DIV/0!</v>
      </c>
      <c r="C93" s="383"/>
      <c r="D93" s="348">
        <v>2013</v>
      </c>
      <c r="E93" s="383"/>
      <c r="F93" s="383"/>
      <c r="G93" s="348">
        <v>2013</v>
      </c>
      <c r="H93" s="383"/>
      <c r="I93" s="383"/>
      <c r="J93" s="348">
        <v>2013</v>
      </c>
      <c r="K93" s="383"/>
      <c r="L93" s="383"/>
      <c r="M93" s="348">
        <v>2013</v>
      </c>
      <c r="N93" s="383"/>
      <c r="O93" s="383"/>
      <c r="P93" s="348">
        <v>2013</v>
      </c>
      <c r="Q93" s="383"/>
      <c r="R93" s="383"/>
      <c r="S93" s="42"/>
      <c r="T93" s="42"/>
      <c r="U93" s="42"/>
      <c r="V93" s="42"/>
      <c r="W93" s="42"/>
      <c r="X93" s="42"/>
      <c r="Y93" s="42"/>
      <c r="Z93" s="42"/>
      <c r="AA93" s="42"/>
      <c r="AB93" s="42"/>
      <c r="AC93" s="42"/>
      <c r="AD93" s="42"/>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4">
        <v>2014</v>
      </c>
      <c r="B94" s="2">
        <f>AVERAGE(E94,H94,K94,N94,Q94)</f>
        <v>0</v>
      </c>
      <c r="C94" s="39"/>
      <c r="D94" s="44">
        <v>2014</v>
      </c>
      <c r="E94" s="34">
        <v>0</v>
      </c>
      <c r="F94" s="10" t="s">
        <v>1703</v>
      </c>
      <c r="G94" s="44">
        <v>2014</v>
      </c>
      <c r="H94" s="34">
        <v>0</v>
      </c>
      <c r="I94" s="10" t="s">
        <v>871</v>
      </c>
      <c r="J94" s="44">
        <v>2014</v>
      </c>
      <c r="K94" s="34">
        <v>0</v>
      </c>
      <c r="L94" s="10" t="s">
        <v>870</v>
      </c>
      <c r="M94" s="44">
        <v>2014</v>
      </c>
      <c r="N94" s="34">
        <v>0</v>
      </c>
      <c r="O94" s="10" t="s">
        <v>869</v>
      </c>
      <c r="P94" s="44">
        <v>2014</v>
      </c>
      <c r="Q94" s="34">
        <v>0</v>
      </c>
      <c r="R94" s="11" t="s">
        <v>868</v>
      </c>
    </row>
    <row r="95" spans="1:81" ht="24.75" customHeight="1">
      <c r="A95" s="44">
        <v>2015</v>
      </c>
      <c r="B95" s="2">
        <f>AVERAGE(E95,H95,K95,N95,Q95)</f>
        <v>0</v>
      </c>
      <c r="C95" s="39"/>
      <c r="D95" s="44">
        <v>2015</v>
      </c>
      <c r="E95" s="34">
        <v>0</v>
      </c>
      <c r="F95" s="10" t="s">
        <v>872</v>
      </c>
      <c r="G95" s="44">
        <v>2015</v>
      </c>
      <c r="H95" s="34">
        <v>0</v>
      </c>
      <c r="I95" s="10" t="s">
        <v>871</v>
      </c>
      <c r="J95" s="44">
        <v>2015</v>
      </c>
      <c r="K95" s="34">
        <v>0</v>
      </c>
      <c r="L95" s="10" t="s">
        <v>870</v>
      </c>
      <c r="M95" s="44">
        <v>2015</v>
      </c>
      <c r="N95" s="34">
        <v>0</v>
      </c>
      <c r="O95" s="10" t="s">
        <v>869</v>
      </c>
      <c r="P95" s="44">
        <v>2015</v>
      </c>
      <c r="Q95" s="34">
        <v>0</v>
      </c>
      <c r="R95" s="11" t="s">
        <v>868</v>
      </c>
    </row>
    <row r="96" spans="1:81" ht="24.75" customHeight="1">
      <c r="A96" s="44">
        <v>2016</v>
      </c>
      <c r="B96" s="2">
        <f>AVERAGE(E96,H96,K96,N96,Q96)</f>
        <v>0</v>
      </c>
      <c r="C96" s="39"/>
      <c r="D96" s="44">
        <v>2016</v>
      </c>
      <c r="E96" s="34">
        <v>0</v>
      </c>
      <c r="F96" s="10" t="s">
        <v>872</v>
      </c>
      <c r="G96" s="44">
        <v>2016</v>
      </c>
      <c r="H96" s="34">
        <v>0</v>
      </c>
      <c r="I96" s="10" t="s">
        <v>871</v>
      </c>
      <c r="J96" s="44">
        <v>2016</v>
      </c>
      <c r="K96" s="34">
        <v>0</v>
      </c>
      <c r="L96" s="10" t="s">
        <v>870</v>
      </c>
      <c r="M96" s="44">
        <v>2016</v>
      </c>
      <c r="N96" s="34">
        <v>0</v>
      </c>
      <c r="O96" s="10" t="s">
        <v>869</v>
      </c>
      <c r="P96" s="44">
        <v>2016</v>
      </c>
      <c r="Q96" s="34">
        <v>0</v>
      </c>
      <c r="R96" s="11" t="s">
        <v>868</v>
      </c>
    </row>
    <row r="97" spans="1:81" ht="24.75" customHeight="1">
      <c r="A97" s="44">
        <v>2017</v>
      </c>
      <c r="B97" s="2">
        <f t="shared" ref="B97:B99" si="14">AVERAGE(E97,H97,K97,N97,Q97)</f>
        <v>0</v>
      </c>
      <c r="C97" s="39"/>
      <c r="D97" s="44">
        <v>2017</v>
      </c>
      <c r="E97" s="34">
        <v>0</v>
      </c>
      <c r="F97" s="10" t="s">
        <v>872</v>
      </c>
      <c r="G97" s="44">
        <v>2017</v>
      </c>
      <c r="H97" s="34">
        <v>0</v>
      </c>
      <c r="I97" s="10" t="s">
        <v>871</v>
      </c>
      <c r="J97" s="44">
        <v>2017</v>
      </c>
      <c r="K97" s="34">
        <v>0</v>
      </c>
      <c r="L97" s="10" t="s">
        <v>870</v>
      </c>
      <c r="M97" s="44">
        <v>2017</v>
      </c>
      <c r="N97" s="34">
        <v>0</v>
      </c>
      <c r="O97" s="10" t="s">
        <v>869</v>
      </c>
      <c r="P97" s="44">
        <v>2017</v>
      </c>
      <c r="Q97" s="34">
        <v>0</v>
      </c>
      <c r="R97" s="11" t="s">
        <v>868</v>
      </c>
    </row>
    <row r="98" spans="1:81" ht="24.75" customHeight="1">
      <c r="A98" s="44">
        <v>2018</v>
      </c>
      <c r="B98" s="2">
        <f t="shared" si="14"/>
        <v>0</v>
      </c>
      <c r="C98" s="39"/>
      <c r="D98" s="44">
        <v>2018</v>
      </c>
      <c r="E98" s="34">
        <v>0</v>
      </c>
      <c r="F98" s="10" t="s">
        <v>872</v>
      </c>
      <c r="G98" s="44">
        <v>2018</v>
      </c>
      <c r="H98" s="34">
        <v>0</v>
      </c>
      <c r="I98" s="10" t="s">
        <v>871</v>
      </c>
      <c r="J98" s="44">
        <v>2018</v>
      </c>
      <c r="K98" s="34">
        <v>0</v>
      </c>
      <c r="L98" s="10" t="s">
        <v>870</v>
      </c>
      <c r="M98" s="44">
        <v>2018</v>
      </c>
      <c r="N98" s="34">
        <v>0</v>
      </c>
      <c r="O98" s="10" t="s">
        <v>869</v>
      </c>
      <c r="P98" s="44">
        <v>2018</v>
      </c>
      <c r="Q98" s="34">
        <v>0</v>
      </c>
      <c r="R98" s="11" t="s">
        <v>868</v>
      </c>
    </row>
    <row r="99" spans="1:81" ht="24.75" customHeight="1">
      <c r="A99" s="44">
        <v>2019</v>
      </c>
      <c r="B99" s="2">
        <f t="shared" si="14"/>
        <v>0</v>
      </c>
      <c r="C99" s="39"/>
      <c r="D99" s="44">
        <v>2019</v>
      </c>
      <c r="E99" s="34">
        <v>0</v>
      </c>
      <c r="F99" s="10" t="s">
        <v>872</v>
      </c>
      <c r="G99" s="44">
        <v>2019</v>
      </c>
      <c r="H99" s="34">
        <v>0</v>
      </c>
      <c r="I99" s="10" t="s">
        <v>871</v>
      </c>
      <c r="J99" s="44">
        <v>2019</v>
      </c>
      <c r="K99" s="34">
        <v>0</v>
      </c>
      <c r="L99" s="10" t="s">
        <v>870</v>
      </c>
      <c r="M99" s="44">
        <v>2019</v>
      </c>
      <c r="N99" s="34">
        <v>0</v>
      </c>
      <c r="O99" s="10" t="s">
        <v>869</v>
      </c>
      <c r="P99" s="44">
        <v>2019</v>
      </c>
      <c r="Q99" s="34">
        <v>0</v>
      </c>
      <c r="R99" s="11" t="s">
        <v>868</v>
      </c>
    </row>
    <row r="100" spans="1:81" ht="24.75" customHeight="1"/>
    <row r="101" spans="1:81" ht="24.75" customHeight="1">
      <c r="A101" s="179" t="s">
        <v>114</v>
      </c>
      <c r="B101" s="712" t="s">
        <v>174</v>
      </c>
      <c r="C101" s="712"/>
      <c r="D101" s="712"/>
      <c r="E101" s="712"/>
      <c r="F101" s="712"/>
      <c r="G101" s="712"/>
      <c r="H101" s="712"/>
      <c r="I101" s="712"/>
      <c r="J101" s="712"/>
      <c r="K101" s="712"/>
      <c r="L101" s="712"/>
      <c r="M101" s="712"/>
      <c r="N101" s="712"/>
      <c r="O101" s="712"/>
      <c r="P101" s="712"/>
      <c r="Q101" s="712"/>
      <c r="R101" s="712"/>
      <c r="S101" s="712"/>
      <c r="T101" s="712"/>
      <c r="U101" s="712"/>
      <c r="V101" s="712"/>
      <c r="W101" s="712"/>
      <c r="X101" s="712"/>
    </row>
    <row r="102" spans="1:81" ht="24.75" customHeight="1">
      <c r="A102" s="179" t="s">
        <v>106</v>
      </c>
      <c r="B102" s="597" t="s">
        <v>47</v>
      </c>
      <c r="C102" s="597"/>
      <c r="D102" s="179" t="s">
        <v>106</v>
      </c>
      <c r="E102" s="597" t="s">
        <v>48</v>
      </c>
      <c r="F102" s="597"/>
      <c r="G102" s="179" t="s">
        <v>106</v>
      </c>
      <c r="H102" s="597" t="s">
        <v>49</v>
      </c>
      <c r="I102" s="597"/>
      <c r="J102" s="179" t="s">
        <v>106</v>
      </c>
      <c r="K102" s="597" t="s">
        <v>50</v>
      </c>
      <c r="L102" s="597"/>
      <c r="M102" s="179" t="s">
        <v>106</v>
      </c>
      <c r="N102" s="597" t="s">
        <v>51</v>
      </c>
      <c r="O102" s="597"/>
      <c r="P102" s="179" t="s">
        <v>106</v>
      </c>
      <c r="Q102" s="597" t="s">
        <v>52</v>
      </c>
      <c r="R102" s="597"/>
      <c r="S102" s="179" t="s">
        <v>106</v>
      </c>
      <c r="T102" s="597" t="s">
        <v>53</v>
      </c>
      <c r="U102" s="597"/>
      <c r="V102" s="179" t="s">
        <v>106</v>
      </c>
      <c r="W102" s="597" t="s">
        <v>54</v>
      </c>
      <c r="X102" s="597"/>
    </row>
    <row r="103" spans="1:81" ht="24.75" customHeight="1">
      <c r="A103" s="179" t="s">
        <v>105</v>
      </c>
      <c r="B103" s="593"/>
      <c r="C103" s="594"/>
      <c r="D103" s="179" t="s">
        <v>105</v>
      </c>
      <c r="E103" s="593"/>
      <c r="F103" s="594"/>
      <c r="G103" s="179" t="s">
        <v>105</v>
      </c>
      <c r="H103" s="600"/>
      <c r="I103" s="600"/>
      <c r="J103" s="179" t="s">
        <v>105</v>
      </c>
      <c r="K103" s="600"/>
      <c r="L103" s="600"/>
      <c r="M103" s="179" t="s">
        <v>105</v>
      </c>
      <c r="N103" s="600"/>
      <c r="O103" s="600"/>
      <c r="P103" s="179" t="s">
        <v>105</v>
      </c>
      <c r="Q103" s="600"/>
      <c r="R103" s="600"/>
      <c r="S103" s="179" t="s">
        <v>105</v>
      </c>
      <c r="T103" s="600"/>
      <c r="U103" s="600"/>
      <c r="V103" s="179" t="s">
        <v>105</v>
      </c>
      <c r="W103" s="600"/>
      <c r="X103" s="600"/>
    </row>
    <row r="104" spans="1:81" s="50" customFormat="1" ht="24.75" customHeight="1">
      <c r="A104" s="327" t="s">
        <v>92</v>
      </c>
      <c r="B104" s="608" t="s">
        <v>173</v>
      </c>
      <c r="C104" s="609"/>
      <c r="D104" s="327" t="s">
        <v>92</v>
      </c>
      <c r="E104" s="608" t="s">
        <v>172</v>
      </c>
      <c r="F104" s="609"/>
      <c r="G104" s="327" t="s">
        <v>92</v>
      </c>
      <c r="H104" s="608" t="s">
        <v>171</v>
      </c>
      <c r="I104" s="609"/>
      <c r="J104" s="327" t="s">
        <v>92</v>
      </c>
      <c r="K104" s="608" t="s">
        <v>145</v>
      </c>
      <c r="L104" s="609"/>
      <c r="M104" s="327" t="s">
        <v>92</v>
      </c>
      <c r="N104" s="608" t="s">
        <v>170</v>
      </c>
      <c r="O104" s="609"/>
      <c r="P104" s="327" t="s">
        <v>92</v>
      </c>
      <c r="Q104" s="608" t="s">
        <v>163</v>
      </c>
      <c r="R104" s="609"/>
      <c r="S104" s="327" t="s">
        <v>92</v>
      </c>
      <c r="T104" s="608" t="s">
        <v>169</v>
      </c>
      <c r="U104" s="609"/>
      <c r="V104" s="327" t="s">
        <v>92</v>
      </c>
      <c r="W104" s="608" t="s">
        <v>269</v>
      </c>
      <c r="X104" s="609"/>
    </row>
    <row r="105" spans="1:81" s="50" customFormat="1" ht="24.75" customHeight="1">
      <c r="A105" s="327" t="s">
        <v>81</v>
      </c>
      <c r="B105" s="608" t="s">
        <v>90</v>
      </c>
      <c r="C105" s="609"/>
      <c r="D105" s="327" t="s">
        <v>81</v>
      </c>
      <c r="E105" s="610" t="s">
        <v>167</v>
      </c>
      <c r="F105" s="611"/>
      <c r="G105" s="327" t="s">
        <v>81</v>
      </c>
      <c r="H105" s="610" t="s">
        <v>166</v>
      </c>
      <c r="I105" s="611"/>
      <c r="J105" s="327" t="s">
        <v>81</v>
      </c>
      <c r="K105" s="610" t="s">
        <v>165</v>
      </c>
      <c r="L105" s="611"/>
      <c r="M105" s="327" t="s">
        <v>81</v>
      </c>
      <c r="N105" s="610" t="s">
        <v>164</v>
      </c>
      <c r="O105" s="611"/>
      <c r="P105" s="327" t="s">
        <v>81</v>
      </c>
      <c r="Q105" s="610" t="s">
        <v>163</v>
      </c>
      <c r="R105" s="611"/>
      <c r="S105" s="327" t="s">
        <v>81</v>
      </c>
      <c r="T105" s="610" t="s">
        <v>162</v>
      </c>
      <c r="U105" s="611"/>
      <c r="V105" s="327" t="s">
        <v>81</v>
      </c>
      <c r="W105" s="612" t="s">
        <v>161</v>
      </c>
      <c r="X105" s="613"/>
    </row>
    <row r="106" spans="1:81" s="50" customFormat="1" ht="24.75" customHeight="1">
      <c r="A106" s="327" t="s">
        <v>78</v>
      </c>
      <c r="B106" s="610" t="s">
        <v>79</v>
      </c>
      <c r="C106" s="611"/>
      <c r="D106" s="327" t="s">
        <v>78</v>
      </c>
      <c r="E106" s="610" t="s">
        <v>4359</v>
      </c>
      <c r="F106" s="611"/>
      <c r="G106" s="327" t="s">
        <v>78</v>
      </c>
      <c r="H106" s="610" t="s">
        <v>4360</v>
      </c>
      <c r="I106" s="611"/>
      <c r="J106" s="327" t="s">
        <v>78</v>
      </c>
      <c r="K106" s="610" t="s">
        <v>4336</v>
      </c>
      <c r="L106" s="611"/>
      <c r="M106" s="327" t="s">
        <v>78</v>
      </c>
      <c r="N106" s="610" t="s">
        <v>4361</v>
      </c>
      <c r="O106" s="611"/>
      <c r="P106" s="327" t="s">
        <v>78</v>
      </c>
      <c r="Q106" s="610" t="s">
        <v>4362</v>
      </c>
      <c r="R106" s="611"/>
      <c r="S106" s="327" t="s">
        <v>78</v>
      </c>
      <c r="T106" s="610" t="s">
        <v>4363</v>
      </c>
      <c r="U106" s="611"/>
      <c r="V106" s="327" t="s">
        <v>78</v>
      </c>
      <c r="W106" s="610" t="s">
        <v>4364</v>
      </c>
      <c r="X106" s="611"/>
    </row>
    <row r="107" spans="1:81" ht="24.75" customHeight="1">
      <c r="A107" s="44" t="s">
        <v>0</v>
      </c>
      <c r="B107" s="44" t="s">
        <v>77</v>
      </c>
      <c r="C107" s="44" t="s">
        <v>76</v>
      </c>
      <c r="D107" s="44" t="s">
        <v>75</v>
      </c>
      <c r="E107" s="44" t="s">
        <v>74</v>
      </c>
      <c r="F107" s="44" t="s">
        <v>73</v>
      </c>
      <c r="G107" s="44" t="s">
        <v>75</v>
      </c>
      <c r="H107" s="44" t="s">
        <v>74</v>
      </c>
      <c r="I107" s="44" t="s">
        <v>73</v>
      </c>
      <c r="J107" s="44" t="s">
        <v>75</v>
      </c>
      <c r="K107" s="44" t="s">
        <v>74</v>
      </c>
      <c r="L107" s="44" t="s">
        <v>73</v>
      </c>
      <c r="M107" s="44" t="s">
        <v>75</v>
      </c>
      <c r="N107" s="44" t="s">
        <v>74</v>
      </c>
      <c r="O107" s="44" t="s">
        <v>73</v>
      </c>
      <c r="P107" s="44" t="s">
        <v>75</v>
      </c>
      <c r="Q107" s="44" t="s">
        <v>74</v>
      </c>
      <c r="R107" s="44" t="s">
        <v>73</v>
      </c>
      <c r="S107" s="44" t="s">
        <v>75</v>
      </c>
      <c r="T107" s="44" t="s">
        <v>74</v>
      </c>
      <c r="U107" s="44" t="s">
        <v>73</v>
      </c>
      <c r="V107" s="44" t="s">
        <v>75</v>
      </c>
      <c r="W107" s="44" t="s">
        <v>74</v>
      </c>
      <c r="X107" s="44" t="s">
        <v>73</v>
      </c>
    </row>
    <row r="108" spans="1:81" ht="24.75" customHeight="1">
      <c r="A108" s="348">
        <v>2007</v>
      </c>
      <c r="B108" s="407" t="s">
        <v>4896</v>
      </c>
      <c r="C108" s="383"/>
      <c r="D108" s="348">
        <v>2007</v>
      </c>
      <c r="E108" s="405"/>
      <c r="F108" s="383"/>
      <c r="G108" s="348">
        <v>2007</v>
      </c>
      <c r="H108" s="383"/>
      <c r="I108" s="383"/>
      <c r="J108" s="348">
        <v>2007</v>
      </c>
      <c r="K108" s="383"/>
      <c r="L108" s="383"/>
      <c r="M108" s="348">
        <v>2007</v>
      </c>
      <c r="N108" s="383"/>
      <c r="O108" s="383"/>
      <c r="P108" s="348">
        <v>2007</v>
      </c>
      <c r="Q108" s="383"/>
      <c r="R108" s="383"/>
      <c r="S108" s="348">
        <v>2007</v>
      </c>
      <c r="T108" s="383"/>
      <c r="U108" s="383"/>
      <c r="V108" s="348">
        <v>2007</v>
      </c>
      <c r="W108" s="383"/>
      <c r="X108" s="383"/>
      <c r="Y108" s="42"/>
      <c r="Z108" s="42"/>
      <c r="AA108" s="42"/>
      <c r="AB108" s="42"/>
      <c r="AC108" s="42"/>
      <c r="AD108" s="42"/>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ht="24.75" customHeight="1">
      <c r="A109" s="348">
        <v>2008</v>
      </c>
      <c r="B109" s="407" t="s">
        <v>4896</v>
      </c>
      <c r="C109" s="383"/>
      <c r="D109" s="348">
        <v>2008</v>
      </c>
      <c r="E109" s="383"/>
      <c r="F109" s="383"/>
      <c r="G109" s="348">
        <v>2008</v>
      </c>
      <c r="H109" s="383"/>
      <c r="I109" s="383"/>
      <c r="J109" s="348">
        <v>2008</v>
      </c>
      <c r="K109" s="383"/>
      <c r="L109" s="383"/>
      <c r="M109" s="348">
        <v>2008</v>
      </c>
      <c r="N109" s="383"/>
      <c r="O109" s="383"/>
      <c r="P109" s="348">
        <v>2008</v>
      </c>
      <c r="Q109" s="383"/>
      <c r="R109" s="383"/>
      <c r="S109" s="348">
        <v>2008</v>
      </c>
      <c r="T109" s="383"/>
      <c r="U109" s="383"/>
      <c r="V109" s="348">
        <v>2008</v>
      </c>
      <c r="W109" s="383"/>
      <c r="X109" s="383"/>
      <c r="Y109" s="42"/>
      <c r="Z109" s="42"/>
      <c r="AA109" s="42"/>
      <c r="AB109" s="42"/>
      <c r="AC109" s="42"/>
      <c r="AD109" s="42"/>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ht="24.75" customHeight="1">
      <c r="A110" s="348">
        <v>2009</v>
      </c>
      <c r="B110" s="407" t="s">
        <v>4896</v>
      </c>
      <c r="C110" s="383"/>
      <c r="D110" s="348">
        <v>2009</v>
      </c>
      <c r="E110" s="383"/>
      <c r="F110" s="383"/>
      <c r="G110" s="348">
        <v>2009</v>
      </c>
      <c r="H110" s="383"/>
      <c r="I110" s="383"/>
      <c r="J110" s="348">
        <v>2009</v>
      </c>
      <c r="K110" s="383"/>
      <c r="L110" s="383"/>
      <c r="M110" s="348">
        <v>2009</v>
      </c>
      <c r="N110" s="383"/>
      <c r="O110" s="383"/>
      <c r="P110" s="348">
        <v>2009</v>
      </c>
      <c r="Q110" s="383"/>
      <c r="R110" s="383"/>
      <c r="S110" s="348">
        <v>2009</v>
      </c>
      <c r="T110" s="383"/>
      <c r="U110" s="383"/>
      <c r="V110" s="348">
        <v>2009</v>
      </c>
      <c r="W110" s="383"/>
      <c r="X110" s="383"/>
      <c r="Y110" s="42"/>
      <c r="Z110" s="42"/>
      <c r="AA110" s="42"/>
      <c r="AB110" s="42"/>
      <c r="AC110" s="42"/>
      <c r="AD110" s="42"/>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ht="24.75" customHeight="1">
      <c r="A111" s="348">
        <v>2010</v>
      </c>
      <c r="B111" s="407" t="s">
        <v>4896</v>
      </c>
      <c r="C111" s="383"/>
      <c r="D111" s="348">
        <v>2010</v>
      </c>
      <c r="E111" s="383"/>
      <c r="F111" s="383"/>
      <c r="G111" s="348">
        <v>2010</v>
      </c>
      <c r="H111" s="383"/>
      <c r="I111" s="383"/>
      <c r="J111" s="348">
        <v>2010</v>
      </c>
      <c r="K111" s="383"/>
      <c r="L111" s="383"/>
      <c r="M111" s="348">
        <v>2010</v>
      </c>
      <c r="N111" s="383"/>
      <c r="O111" s="383"/>
      <c r="P111" s="348">
        <v>2010</v>
      </c>
      <c r="Q111" s="383"/>
      <c r="R111" s="383"/>
      <c r="S111" s="348">
        <v>2010</v>
      </c>
      <c r="T111" s="383"/>
      <c r="U111" s="383"/>
      <c r="V111" s="348">
        <v>2010</v>
      </c>
      <c r="W111" s="383"/>
      <c r="X111" s="383"/>
      <c r="Y111" s="42"/>
      <c r="Z111" s="42"/>
      <c r="AA111" s="42"/>
      <c r="AB111" s="42"/>
      <c r="AC111" s="42"/>
      <c r="AD111" s="42"/>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ht="24.75" customHeight="1">
      <c r="A112" s="348">
        <v>2011</v>
      </c>
      <c r="B112" s="407" t="s">
        <v>4896</v>
      </c>
      <c r="C112" s="383"/>
      <c r="D112" s="348">
        <v>2011</v>
      </c>
      <c r="E112" s="383"/>
      <c r="F112" s="383"/>
      <c r="G112" s="348">
        <v>2011</v>
      </c>
      <c r="H112" s="383"/>
      <c r="I112" s="383"/>
      <c r="J112" s="348">
        <v>2011</v>
      </c>
      <c r="K112" s="383"/>
      <c r="L112" s="383"/>
      <c r="M112" s="348">
        <v>2011</v>
      </c>
      <c r="N112" s="383"/>
      <c r="O112" s="383"/>
      <c r="P112" s="348">
        <v>2011</v>
      </c>
      <c r="Q112" s="383"/>
      <c r="R112" s="383"/>
      <c r="S112" s="348">
        <v>2011</v>
      </c>
      <c r="T112" s="383"/>
      <c r="U112" s="383"/>
      <c r="V112" s="348">
        <v>2011</v>
      </c>
      <c r="W112" s="383"/>
      <c r="X112" s="383"/>
      <c r="Y112" s="42"/>
      <c r="Z112" s="42"/>
      <c r="AA112" s="42"/>
      <c r="AB112" s="42"/>
      <c r="AC112" s="42"/>
      <c r="AD112" s="42"/>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ht="24.75" customHeight="1">
      <c r="A113" s="348">
        <v>2012</v>
      </c>
      <c r="B113" s="407" t="s">
        <v>4896</v>
      </c>
      <c r="C113" s="383"/>
      <c r="D113" s="348">
        <v>2012</v>
      </c>
      <c r="E113" s="383"/>
      <c r="F113" s="383"/>
      <c r="G113" s="348">
        <v>2012</v>
      </c>
      <c r="H113" s="383"/>
      <c r="I113" s="383"/>
      <c r="J113" s="348">
        <v>2012</v>
      </c>
      <c r="K113" s="383"/>
      <c r="L113" s="383"/>
      <c r="M113" s="348">
        <v>2012</v>
      </c>
      <c r="N113" s="383"/>
      <c r="O113" s="383"/>
      <c r="P113" s="348">
        <v>2012</v>
      </c>
      <c r="Q113" s="383"/>
      <c r="R113" s="383"/>
      <c r="S113" s="348">
        <v>2012</v>
      </c>
      <c r="T113" s="383"/>
      <c r="U113" s="383"/>
      <c r="V113" s="348">
        <v>2012</v>
      </c>
      <c r="W113" s="383"/>
      <c r="X113" s="383"/>
      <c r="Y113" s="42"/>
      <c r="Z113" s="42"/>
      <c r="AA113" s="42"/>
      <c r="AB113" s="42"/>
      <c r="AC113" s="42"/>
      <c r="AD113" s="42"/>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ht="24.75" customHeight="1">
      <c r="A114" s="348">
        <v>2013</v>
      </c>
      <c r="B114" s="407" t="s">
        <v>4896</v>
      </c>
      <c r="C114" s="383"/>
      <c r="D114" s="348">
        <v>2013</v>
      </c>
      <c r="E114" s="383"/>
      <c r="F114" s="383"/>
      <c r="G114" s="348">
        <v>2013</v>
      </c>
      <c r="H114" s="383"/>
      <c r="I114" s="383"/>
      <c r="J114" s="348">
        <v>2013</v>
      </c>
      <c r="K114" s="383"/>
      <c r="L114" s="383"/>
      <c r="M114" s="348">
        <v>2013</v>
      </c>
      <c r="N114" s="383"/>
      <c r="O114" s="383"/>
      <c r="P114" s="348">
        <v>2013</v>
      </c>
      <c r="Q114" s="383"/>
      <c r="R114" s="383"/>
      <c r="S114" s="348">
        <v>2013</v>
      </c>
      <c r="T114" s="383"/>
      <c r="U114" s="383"/>
      <c r="V114" s="348">
        <v>2013</v>
      </c>
      <c r="W114" s="383"/>
      <c r="X114" s="383"/>
      <c r="Y114" s="42"/>
      <c r="Z114" s="42"/>
      <c r="AA114" s="42"/>
      <c r="AB114" s="42"/>
      <c r="AC114" s="42"/>
      <c r="AD114" s="42"/>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4">
        <v>2014</v>
      </c>
      <c r="B115" s="2">
        <f t="shared" ref="B115:B120" si="15">AVERAGE(E115,((H115+K115)/2),((N115+Q115+T115)/3),W115)</f>
        <v>58.333333333333336</v>
      </c>
      <c r="C115" s="39"/>
      <c r="D115" s="44">
        <v>2014</v>
      </c>
      <c r="E115" s="34">
        <v>100</v>
      </c>
      <c r="F115" s="10" t="s">
        <v>1704</v>
      </c>
      <c r="G115" s="44">
        <v>2014</v>
      </c>
      <c r="H115" s="34">
        <v>100</v>
      </c>
      <c r="I115" s="10" t="s">
        <v>867</v>
      </c>
      <c r="J115" s="44">
        <v>2014</v>
      </c>
      <c r="K115" s="34">
        <v>0</v>
      </c>
      <c r="L115" s="10" t="s">
        <v>864</v>
      </c>
      <c r="M115" s="44">
        <v>2014</v>
      </c>
      <c r="N115" s="34">
        <v>50</v>
      </c>
      <c r="O115" s="10" t="s">
        <v>863</v>
      </c>
      <c r="P115" s="44">
        <v>2014</v>
      </c>
      <c r="Q115" s="34">
        <v>50</v>
      </c>
      <c r="R115" s="10" t="s">
        <v>862</v>
      </c>
      <c r="S115" s="44">
        <v>2014</v>
      </c>
      <c r="T115" s="33">
        <v>0</v>
      </c>
      <c r="U115" s="10" t="s">
        <v>1705</v>
      </c>
      <c r="V115" s="44">
        <v>2014</v>
      </c>
      <c r="W115" s="34">
        <v>50</v>
      </c>
      <c r="X115" s="11" t="s">
        <v>861</v>
      </c>
    </row>
    <row r="116" spans="1:81" ht="24.75" customHeight="1">
      <c r="A116" s="44">
        <v>2015</v>
      </c>
      <c r="B116" s="2">
        <f t="shared" si="15"/>
        <v>58.333333333333336</v>
      </c>
      <c r="C116" s="39"/>
      <c r="D116" s="44">
        <v>2015</v>
      </c>
      <c r="E116" s="34">
        <v>100</v>
      </c>
      <c r="F116" s="10" t="s">
        <v>1704</v>
      </c>
      <c r="G116" s="44">
        <v>2015</v>
      </c>
      <c r="H116" s="34">
        <v>100</v>
      </c>
      <c r="I116" s="10" t="s">
        <v>867</v>
      </c>
      <c r="J116" s="44">
        <v>2015</v>
      </c>
      <c r="K116" s="34">
        <v>0</v>
      </c>
      <c r="L116" s="10" t="s">
        <v>866</v>
      </c>
      <c r="M116" s="44">
        <v>2015</v>
      </c>
      <c r="N116" s="34">
        <v>50</v>
      </c>
      <c r="O116" s="10" t="s">
        <v>863</v>
      </c>
      <c r="P116" s="44">
        <v>2015</v>
      </c>
      <c r="Q116" s="34">
        <v>50</v>
      </c>
      <c r="R116" s="10" t="s">
        <v>862</v>
      </c>
      <c r="S116" s="44">
        <v>2015</v>
      </c>
      <c r="T116" s="33">
        <v>0</v>
      </c>
      <c r="U116" s="10" t="s">
        <v>1705</v>
      </c>
      <c r="V116" s="44">
        <v>2015</v>
      </c>
      <c r="W116" s="34">
        <v>50</v>
      </c>
      <c r="X116" s="11" t="s">
        <v>861</v>
      </c>
    </row>
    <row r="117" spans="1:81" ht="24.75" customHeight="1">
      <c r="A117" s="44">
        <v>2016</v>
      </c>
      <c r="B117" s="2">
        <f t="shared" si="15"/>
        <v>58.333333333333336</v>
      </c>
      <c r="C117" s="39"/>
      <c r="D117" s="44">
        <v>2016</v>
      </c>
      <c r="E117" s="34">
        <v>100</v>
      </c>
      <c r="F117" s="10" t="s">
        <v>1704</v>
      </c>
      <c r="G117" s="44">
        <v>2016</v>
      </c>
      <c r="H117" s="34">
        <v>100</v>
      </c>
      <c r="I117" s="10" t="s">
        <v>867</v>
      </c>
      <c r="J117" s="44">
        <v>2016</v>
      </c>
      <c r="K117" s="34">
        <v>0</v>
      </c>
      <c r="L117" s="10" t="s">
        <v>866</v>
      </c>
      <c r="M117" s="44">
        <v>2016</v>
      </c>
      <c r="N117" s="34">
        <v>50</v>
      </c>
      <c r="O117" s="10" t="s">
        <v>863</v>
      </c>
      <c r="P117" s="44">
        <v>2016</v>
      </c>
      <c r="Q117" s="34">
        <v>50</v>
      </c>
      <c r="R117" s="10" t="s">
        <v>862</v>
      </c>
      <c r="S117" s="44">
        <v>2016</v>
      </c>
      <c r="T117" s="33">
        <v>0</v>
      </c>
      <c r="U117" s="10" t="s">
        <v>1705</v>
      </c>
      <c r="V117" s="44">
        <v>2016</v>
      </c>
      <c r="W117" s="34">
        <v>50</v>
      </c>
      <c r="X117" s="11" t="s">
        <v>861</v>
      </c>
    </row>
    <row r="118" spans="1:81" ht="24.75" customHeight="1">
      <c r="A118" s="44">
        <v>2017</v>
      </c>
      <c r="B118" s="2">
        <f t="shared" si="15"/>
        <v>58.333333333333336</v>
      </c>
      <c r="C118" s="39"/>
      <c r="D118" s="44">
        <v>2017</v>
      </c>
      <c r="E118" s="34">
        <v>100</v>
      </c>
      <c r="F118" s="10" t="s">
        <v>1704</v>
      </c>
      <c r="G118" s="44">
        <v>2017</v>
      </c>
      <c r="H118" s="34">
        <v>100</v>
      </c>
      <c r="I118" s="10" t="s">
        <v>867</v>
      </c>
      <c r="J118" s="44">
        <v>2017</v>
      </c>
      <c r="K118" s="34">
        <v>0</v>
      </c>
      <c r="L118" s="10" t="s">
        <v>866</v>
      </c>
      <c r="M118" s="44">
        <v>2017</v>
      </c>
      <c r="N118" s="34">
        <v>50</v>
      </c>
      <c r="O118" s="10" t="s">
        <v>863</v>
      </c>
      <c r="P118" s="44">
        <v>2017</v>
      </c>
      <c r="Q118" s="34">
        <v>50</v>
      </c>
      <c r="R118" s="10" t="s">
        <v>862</v>
      </c>
      <c r="S118" s="44">
        <v>2017</v>
      </c>
      <c r="T118" s="33">
        <v>0</v>
      </c>
      <c r="U118" s="10" t="s">
        <v>1705</v>
      </c>
      <c r="V118" s="44">
        <v>2017</v>
      </c>
      <c r="W118" s="34">
        <v>50</v>
      </c>
      <c r="X118" s="11" t="s">
        <v>861</v>
      </c>
    </row>
    <row r="119" spans="1:81" ht="24.75" customHeight="1">
      <c r="A119" s="44">
        <v>2018</v>
      </c>
      <c r="B119" s="2">
        <f t="shared" si="15"/>
        <v>58.333333333333336</v>
      </c>
      <c r="C119" s="39"/>
      <c r="D119" s="44">
        <v>2018</v>
      </c>
      <c r="E119" s="34">
        <v>100</v>
      </c>
      <c r="F119" s="10" t="s">
        <v>1704</v>
      </c>
      <c r="G119" s="44">
        <v>2018</v>
      </c>
      <c r="H119" s="34">
        <v>100</v>
      </c>
      <c r="I119" s="10" t="s">
        <v>867</v>
      </c>
      <c r="J119" s="44">
        <v>2018</v>
      </c>
      <c r="K119" s="34">
        <v>0</v>
      </c>
      <c r="L119" s="10" t="s">
        <v>866</v>
      </c>
      <c r="M119" s="44">
        <v>2018</v>
      </c>
      <c r="N119" s="34">
        <v>50</v>
      </c>
      <c r="O119" s="10" t="s">
        <v>863</v>
      </c>
      <c r="P119" s="44">
        <v>2018</v>
      </c>
      <c r="Q119" s="34">
        <v>50</v>
      </c>
      <c r="R119" s="10" t="s">
        <v>862</v>
      </c>
      <c r="S119" s="44">
        <v>2018</v>
      </c>
      <c r="T119" s="33">
        <v>0</v>
      </c>
      <c r="U119" s="10" t="s">
        <v>1705</v>
      </c>
      <c r="V119" s="44">
        <v>2018</v>
      </c>
      <c r="W119" s="34">
        <v>50</v>
      </c>
      <c r="X119" s="11" t="s">
        <v>861</v>
      </c>
    </row>
    <row r="120" spans="1:81" ht="24.75" customHeight="1">
      <c r="A120" s="44">
        <v>2019</v>
      </c>
      <c r="B120" s="2">
        <f t="shared" si="15"/>
        <v>58.333333333333336</v>
      </c>
      <c r="C120" s="39"/>
      <c r="D120" s="44">
        <v>2019</v>
      </c>
      <c r="E120" s="34">
        <v>100</v>
      </c>
      <c r="F120" s="10" t="s">
        <v>1704</v>
      </c>
      <c r="G120" s="44">
        <v>2019</v>
      </c>
      <c r="H120" s="34">
        <v>100</v>
      </c>
      <c r="I120" s="10" t="s">
        <v>865</v>
      </c>
      <c r="J120" s="44">
        <v>2019</v>
      </c>
      <c r="K120" s="34">
        <v>0</v>
      </c>
      <c r="L120" s="10" t="s">
        <v>864</v>
      </c>
      <c r="M120" s="44">
        <v>2019</v>
      </c>
      <c r="N120" s="34">
        <v>50</v>
      </c>
      <c r="O120" s="10" t="s">
        <v>863</v>
      </c>
      <c r="P120" s="44">
        <v>2019</v>
      </c>
      <c r="Q120" s="34">
        <v>50</v>
      </c>
      <c r="R120" s="10" t="s">
        <v>862</v>
      </c>
      <c r="S120" s="44">
        <v>2019</v>
      </c>
      <c r="T120" s="33">
        <v>0</v>
      </c>
      <c r="U120" s="10" t="s">
        <v>1705</v>
      </c>
      <c r="V120" s="44">
        <v>2019</v>
      </c>
      <c r="W120" s="34">
        <v>50</v>
      </c>
      <c r="X120" s="11" t="s">
        <v>861</v>
      </c>
    </row>
    <row r="121" spans="1:81" ht="24.75" customHeight="1"/>
    <row r="122" spans="1:81" ht="24.75" customHeight="1">
      <c r="A122" s="179" t="s">
        <v>114</v>
      </c>
      <c r="B122" s="712" t="s">
        <v>154</v>
      </c>
      <c r="C122" s="712"/>
      <c r="D122" s="712"/>
      <c r="E122" s="712"/>
      <c r="F122" s="712"/>
      <c r="G122" s="712"/>
      <c r="H122" s="712"/>
      <c r="I122" s="712"/>
      <c r="J122" s="712"/>
      <c r="K122" s="712"/>
      <c r="L122" s="712"/>
      <c r="M122" s="712"/>
      <c r="N122" s="712"/>
      <c r="O122" s="712"/>
      <c r="P122" s="712"/>
      <c r="Q122" s="712"/>
      <c r="R122" s="712"/>
      <c r="S122" s="712"/>
      <c r="T122" s="712"/>
      <c r="U122" s="712"/>
      <c r="V122" s="712"/>
      <c r="W122" s="712"/>
      <c r="X122" s="712"/>
      <c r="Y122" s="712"/>
      <c r="Z122" s="712"/>
      <c r="AA122" s="712"/>
    </row>
    <row r="123" spans="1:81" ht="24.75" customHeight="1">
      <c r="A123" s="179" t="s">
        <v>106</v>
      </c>
      <c r="B123" s="597" t="s">
        <v>55</v>
      </c>
      <c r="C123" s="597"/>
      <c r="D123" s="179" t="s">
        <v>106</v>
      </c>
      <c r="E123" s="597" t="s">
        <v>56</v>
      </c>
      <c r="F123" s="597"/>
      <c r="G123" s="179" t="s">
        <v>106</v>
      </c>
      <c r="H123" s="597" t="s">
        <v>57</v>
      </c>
      <c r="I123" s="597"/>
      <c r="J123" s="179" t="s">
        <v>106</v>
      </c>
      <c r="K123" s="597" t="s">
        <v>153</v>
      </c>
      <c r="L123" s="597"/>
      <c r="M123" s="179" t="s">
        <v>106</v>
      </c>
      <c r="N123" s="597"/>
      <c r="O123" s="597"/>
      <c r="P123" s="179" t="s">
        <v>106</v>
      </c>
      <c r="Q123" s="597"/>
      <c r="R123" s="597"/>
      <c r="S123" s="179" t="s">
        <v>106</v>
      </c>
      <c r="T123" s="597"/>
      <c r="U123" s="597"/>
      <c r="V123" s="179" t="s">
        <v>106</v>
      </c>
      <c r="W123" s="597"/>
      <c r="X123" s="597"/>
      <c r="Y123" s="358" t="s">
        <v>106</v>
      </c>
      <c r="Z123" s="597" t="s">
        <v>61</v>
      </c>
      <c r="AA123" s="597"/>
    </row>
    <row r="124" spans="1:81" ht="24.75" customHeight="1">
      <c r="A124" s="179" t="s">
        <v>105</v>
      </c>
      <c r="B124" s="593"/>
      <c r="C124" s="594"/>
      <c r="D124" s="179" t="s">
        <v>105</v>
      </c>
      <c r="E124" s="593"/>
      <c r="F124" s="594"/>
      <c r="G124" s="179" t="s">
        <v>105</v>
      </c>
      <c r="H124" s="600"/>
      <c r="I124" s="600"/>
      <c r="J124" s="179" t="s">
        <v>105</v>
      </c>
      <c r="K124" s="600"/>
      <c r="L124" s="600"/>
      <c r="M124" s="179" t="s">
        <v>105</v>
      </c>
      <c r="N124" s="600" t="s">
        <v>59</v>
      </c>
      <c r="O124" s="600"/>
      <c r="P124" s="179" t="s">
        <v>105</v>
      </c>
      <c r="Q124" s="600" t="s">
        <v>152</v>
      </c>
      <c r="R124" s="600"/>
      <c r="S124" s="179" t="s">
        <v>105</v>
      </c>
      <c r="T124" s="600" t="s">
        <v>60</v>
      </c>
      <c r="U124" s="600"/>
      <c r="V124" s="179" t="s">
        <v>105</v>
      </c>
      <c r="W124" s="600" t="s">
        <v>151</v>
      </c>
      <c r="X124" s="600"/>
      <c r="Y124" s="358" t="s">
        <v>105</v>
      </c>
      <c r="Z124" s="600"/>
      <c r="AA124" s="600"/>
    </row>
    <row r="125" spans="1:81" s="50" customFormat="1" ht="24.75" customHeight="1">
      <c r="A125" s="327" t="s">
        <v>92</v>
      </c>
      <c r="B125" s="608" t="s">
        <v>150</v>
      </c>
      <c r="C125" s="609"/>
      <c r="D125" s="327" t="s">
        <v>92</v>
      </c>
      <c r="E125" s="608" t="s">
        <v>149</v>
      </c>
      <c r="F125" s="609"/>
      <c r="G125" s="327" t="s">
        <v>92</v>
      </c>
      <c r="H125" s="608" t="s">
        <v>1569</v>
      </c>
      <c r="I125" s="609"/>
      <c r="J125" s="327" t="s">
        <v>92</v>
      </c>
      <c r="K125" s="608" t="s">
        <v>148</v>
      </c>
      <c r="L125" s="609"/>
      <c r="M125" s="327" t="s">
        <v>92</v>
      </c>
      <c r="N125" s="608" t="s">
        <v>147</v>
      </c>
      <c r="O125" s="609"/>
      <c r="P125" s="327" t="s">
        <v>92</v>
      </c>
      <c r="Q125" s="608" t="s">
        <v>146</v>
      </c>
      <c r="R125" s="609"/>
      <c r="S125" s="327" t="s">
        <v>92</v>
      </c>
      <c r="T125" s="608" t="s">
        <v>145</v>
      </c>
      <c r="U125" s="609"/>
      <c r="V125" s="327" t="s">
        <v>92</v>
      </c>
      <c r="W125" s="608" t="s">
        <v>144</v>
      </c>
      <c r="X125" s="609"/>
      <c r="Y125" s="350" t="s">
        <v>92</v>
      </c>
      <c r="Z125" s="608" t="s">
        <v>143</v>
      </c>
      <c r="AA125" s="609"/>
    </row>
    <row r="126" spans="1:81" s="50" customFormat="1" ht="24.75" customHeight="1">
      <c r="A126" s="327" t="s">
        <v>81</v>
      </c>
      <c r="B126" s="608" t="s">
        <v>90</v>
      </c>
      <c r="C126" s="609"/>
      <c r="D126" s="327" t="s">
        <v>81</v>
      </c>
      <c r="E126" s="610" t="s">
        <v>142</v>
      </c>
      <c r="F126" s="611"/>
      <c r="G126" s="327" t="s">
        <v>81</v>
      </c>
      <c r="H126" s="610" t="s">
        <v>1570</v>
      </c>
      <c r="I126" s="611"/>
      <c r="J126" s="327" t="s">
        <v>81</v>
      </c>
      <c r="K126" s="610" t="s">
        <v>141</v>
      </c>
      <c r="L126" s="611"/>
      <c r="M126" s="327" t="s">
        <v>81</v>
      </c>
      <c r="N126" s="610" t="s">
        <v>140</v>
      </c>
      <c r="O126" s="611"/>
      <c r="P126" s="327" t="s">
        <v>81</v>
      </c>
      <c r="Q126" s="610" t="s">
        <v>139</v>
      </c>
      <c r="R126" s="611"/>
      <c r="S126" s="327" t="s">
        <v>81</v>
      </c>
      <c r="T126" s="610" t="s">
        <v>138</v>
      </c>
      <c r="U126" s="611"/>
      <c r="V126" s="327" t="s">
        <v>81</v>
      </c>
      <c r="W126" s="610" t="s">
        <v>137</v>
      </c>
      <c r="X126" s="611"/>
      <c r="Y126" s="350" t="s">
        <v>81</v>
      </c>
      <c r="Z126" s="610" t="s">
        <v>136</v>
      </c>
      <c r="AA126" s="611"/>
    </row>
    <row r="127" spans="1:81" s="50" customFormat="1" ht="24.75" customHeight="1">
      <c r="A127" s="327" t="s">
        <v>78</v>
      </c>
      <c r="B127" s="610" t="s">
        <v>79</v>
      </c>
      <c r="C127" s="611"/>
      <c r="D127" s="327" t="s">
        <v>78</v>
      </c>
      <c r="E127" s="610" t="s">
        <v>4366</v>
      </c>
      <c r="F127" s="611"/>
      <c r="G127" s="327" t="s">
        <v>78</v>
      </c>
      <c r="H127" s="610" t="s">
        <v>4367</v>
      </c>
      <c r="I127" s="611"/>
      <c r="J127" s="327" t="s">
        <v>78</v>
      </c>
      <c r="K127" s="610" t="s">
        <v>79</v>
      </c>
      <c r="L127" s="611"/>
      <c r="M127" s="327" t="s">
        <v>78</v>
      </c>
      <c r="N127" s="610" t="s">
        <v>4368</v>
      </c>
      <c r="O127" s="611"/>
      <c r="P127" s="327" t="s">
        <v>78</v>
      </c>
      <c r="Q127" s="610" t="s">
        <v>4369</v>
      </c>
      <c r="R127" s="611"/>
      <c r="S127" s="327" t="s">
        <v>78</v>
      </c>
      <c r="T127" s="610" t="s">
        <v>4370</v>
      </c>
      <c r="U127" s="611"/>
      <c r="V127" s="327" t="s">
        <v>78</v>
      </c>
      <c r="W127" s="610" t="s">
        <v>4371</v>
      </c>
      <c r="X127" s="611"/>
      <c r="Y127" s="350" t="s">
        <v>78</v>
      </c>
      <c r="Z127" s="608" t="s">
        <v>4372</v>
      </c>
      <c r="AA127" s="609"/>
    </row>
    <row r="128" spans="1:81" ht="24.75" customHeight="1">
      <c r="A128" s="44" t="s">
        <v>75</v>
      </c>
      <c r="B128" s="44" t="s">
        <v>74</v>
      </c>
      <c r="C128" s="44" t="s">
        <v>73</v>
      </c>
      <c r="D128" s="44" t="s">
        <v>75</v>
      </c>
      <c r="E128" s="44" t="s">
        <v>74</v>
      </c>
      <c r="F128" s="44" t="s">
        <v>73</v>
      </c>
      <c r="G128" s="44" t="s">
        <v>75</v>
      </c>
      <c r="H128" s="44" t="s">
        <v>74</v>
      </c>
      <c r="I128" s="44" t="s">
        <v>73</v>
      </c>
      <c r="J128" s="44" t="s">
        <v>75</v>
      </c>
      <c r="K128" s="44" t="s">
        <v>74</v>
      </c>
      <c r="L128" s="44" t="s">
        <v>73</v>
      </c>
      <c r="M128" s="44" t="s">
        <v>75</v>
      </c>
      <c r="N128" s="44" t="s">
        <v>74</v>
      </c>
      <c r="O128" s="44" t="s">
        <v>73</v>
      </c>
      <c r="P128" s="44" t="s">
        <v>75</v>
      </c>
      <c r="Q128" s="44" t="s">
        <v>74</v>
      </c>
      <c r="R128" s="44" t="s">
        <v>73</v>
      </c>
      <c r="S128" s="44" t="s">
        <v>75</v>
      </c>
      <c r="T128" s="44" t="s">
        <v>74</v>
      </c>
      <c r="U128" s="44" t="s">
        <v>73</v>
      </c>
      <c r="V128" s="44" t="s">
        <v>75</v>
      </c>
      <c r="W128" s="44" t="s">
        <v>74</v>
      </c>
      <c r="X128" s="44" t="s">
        <v>73</v>
      </c>
      <c r="Y128" s="348" t="s">
        <v>75</v>
      </c>
      <c r="Z128" s="348" t="s">
        <v>74</v>
      </c>
      <c r="AA128" s="348" t="s">
        <v>73</v>
      </c>
    </row>
    <row r="129" spans="1:81" ht="24.75" customHeight="1">
      <c r="A129" s="348">
        <v>2007</v>
      </c>
      <c r="B129" s="2" t="e">
        <f t="shared" ref="B129:B135" si="16">AVERAGE(E129,H129,K129,Z129)</f>
        <v>#DIV/0!</v>
      </c>
      <c r="C129" s="383"/>
      <c r="D129" s="348">
        <v>2007</v>
      </c>
      <c r="E129" s="383"/>
      <c r="F129" s="383"/>
      <c r="G129" s="348">
        <v>2007</v>
      </c>
      <c r="H129" s="383"/>
      <c r="I129" s="383"/>
      <c r="J129" s="348">
        <v>2007</v>
      </c>
      <c r="K129" s="29" t="e">
        <f t="shared" ref="K129:K135" si="17">AVERAGE(N129,Q129,T129,W129)</f>
        <v>#DIV/0!</v>
      </c>
      <c r="L129" s="383"/>
      <c r="M129" s="348">
        <v>2007</v>
      </c>
      <c r="N129" s="383"/>
      <c r="O129" s="383"/>
      <c r="P129" s="348">
        <v>2007</v>
      </c>
      <c r="Q129" s="383"/>
      <c r="R129" s="383"/>
      <c r="S129" s="348">
        <v>2007</v>
      </c>
      <c r="T129" s="383"/>
      <c r="U129" s="383"/>
      <c r="V129" s="348">
        <v>2007</v>
      </c>
      <c r="W129" s="383"/>
      <c r="X129" s="383"/>
      <c r="Y129" s="348">
        <v>2007</v>
      </c>
      <c r="Z129" s="383"/>
      <c r="AA129" s="383"/>
      <c r="AB129" s="42"/>
      <c r="AC129" s="42"/>
      <c r="AD129" s="42"/>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ht="24.75" customHeight="1">
      <c r="A130" s="348">
        <v>2008</v>
      </c>
      <c r="B130" s="2" t="e">
        <f t="shared" si="16"/>
        <v>#DIV/0!</v>
      </c>
      <c r="C130" s="383"/>
      <c r="D130" s="348">
        <v>2008</v>
      </c>
      <c r="E130" s="383"/>
      <c r="F130" s="383"/>
      <c r="G130" s="348">
        <v>2008</v>
      </c>
      <c r="H130" s="383"/>
      <c r="I130" s="383"/>
      <c r="J130" s="348">
        <v>2008</v>
      </c>
      <c r="K130" s="29" t="e">
        <f t="shared" si="17"/>
        <v>#DIV/0!</v>
      </c>
      <c r="L130" s="383"/>
      <c r="M130" s="348">
        <v>2008</v>
      </c>
      <c r="N130" s="383"/>
      <c r="O130" s="383"/>
      <c r="P130" s="348">
        <v>2008</v>
      </c>
      <c r="Q130" s="383"/>
      <c r="R130" s="383"/>
      <c r="S130" s="348">
        <v>2008</v>
      </c>
      <c r="T130" s="383"/>
      <c r="U130" s="383"/>
      <c r="V130" s="348">
        <v>2008</v>
      </c>
      <c r="W130" s="383"/>
      <c r="X130" s="383"/>
      <c r="Y130" s="348">
        <v>2008</v>
      </c>
      <c r="Z130" s="383"/>
      <c r="AA130" s="383"/>
      <c r="AB130" s="42"/>
      <c r="AC130" s="42"/>
      <c r="AD130" s="42"/>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ht="24.75" customHeight="1">
      <c r="A131" s="348">
        <v>2009</v>
      </c>
      <c r="B131" s="2" t="e">
        <f t="shared" si="16"/>
        <v>#DIV/0!</v>
      </c>
      <c r="C131" s="383"/>
      <c r="D131" s="348">
        <v>2009</v>
      </c>
      <c r="E131" s="383"/>
      <c r="F131" s="383"/>
      <c r="G131" s="348">
        <v>2009</v>
      </c>
      <c r="H131" s="383"/>
      <c r="I131" s="383"/>
      <c r="J131" s="348">
        <v>2009</v>
      </c>
      <c r="K131" s="29" t="e">
        <f t="shared" si="17"/>
        <v>#DIV/0!</v>
      </c>
      <c r="L131" s="383"/>
      <c r="M131" s="348">
        <v>2009</v>
      </c>
      <c r="N131" s="383"/>
      <c r="O131" s="383"/>
      <c r="P131" s="348">
        <v>2009</v>
      </c>
      <c r="Q131" s="383"/>
      <c r="R131" s="383"/>
      <c r="S131" s="348">
        <v>2009</v>
      </c>
      <c r="T131" s="383"/>
      <c r="U131" s="383"/>
      <c r="V131" s="348">
        <v>2009</v>
      </c>
      <c r="W131" s="383"/>
      <c r="X131" s="383"/>
      <c r="Y131" s="348">
        <v>2009</v>
      </c>
      <c r="Z131" s="383"/>
      <c r="AA131" s="383"/>
      <c r="AB131" s="42"/>
      <c r="AC131" s="42"/>
      <c r="AD131" s="42"/>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ht="24.75" customHeight="1">
      <c r="A132" s="348">
        <v>2010</v>
      </c>
      <c r="B132" s="2" t="e">
        <f t="shared" si="16"/>
        <v>#DIV/0!</v>
      </c>
      <c r="C132" s="383"/>
      <c r="D132" s="348">
        <v>2010</v>
      </c>
      <c r="E132" s="383"/>
      <c r="F132" s="383"/>
      <c r="G132" s="348">
        <v>2010</v>
      </c>
      <c r="H132" s="383"/>
      <c r="I132" s="383"/>
      <c r="J132" s="348">
        <v>2010</v>
      </c>
      <c r="K132" s="29" t="e">
        <f t="shared" si="17"/>
        <v>#DIV/0!</v>
      </c>
      <c r="L132" s="383"/>
      <c r="M132" s="348">
        <v>2010</v>
      </c>
      <c r="N132" s="383"/>
      <c r="O132" s="383"/>
      <c r="P132" s="348">
        <v>2010</v>
      </c>
      <c r="Q132" s="383"/>
      <c r="R132" s="383"/>
      <c r="S132" s="348">
        <v>2010</v>
      </c>
      <c r="T132" s="383"/>
      <c r="U132" s="383"/>
      <c r="V132" s="348">
        <v>2010</v>
      </c>
      <c r="W132" s="383"/>
      <c r="X132" s="383"/>
      <c r="Y132" s="348">
        <v>2010</v>
      </c>
      <c r="Z132" s="383"/>
      <c r="AA132" s="383"/>
      <c r="AB132" s="42"/>
      <c r="AC132" s="42"/>
      <c r="AD132" s="42"/>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ht="24.75" customHeight="1">
      <c r="A133" s="348">
        <v>2011</v>
      </c>
      <c r="B133" s="2" t="e">
        <f t="shared" si="16"/>
        <v>#DIV/0!</v>
      </c>
      <c r="C133" s="383"/>
      <c r="D133" s="348">
        <v>2011</v>
      </c>
      <c r="E133" s="383"/>
      <c r="F133" s="383"/>
      <c r="G133" s="348">
        <v>2011</v>
      </c>
      <c r="H133" s="383"/>
      <c r="I133" s="383"/>
      <c r="J133" s="348">
        <v>2011</v>
      </c>
      <c r="K133" s="29" t="e">
        <f t="shared" si="17"/>
        <v>#DIV/0!</v>
      </c>
      <c r="L133" s="383"/>
      <c r="M133" s="348">
        <v>2011</v>
      </c>
      <c r="N133" s="383"/>
      <c r="O133" s="383"/>
      <c r="P133" s="348">
        <v>2011</v>
      </c>
      <c r="Q133" s="383"/>
      <c r="R133" s="383"/>
      <c r="S133" s="348">
        <v>2011</v>
      </c>
      <c r="T133" s="383"/>
      <c r="U133" s="383"/>
      <c r="V133" s="348">
        <v>2011</v>
      </c>
      <c r="W133" s="383"/>
      <c r="X133" s="383"/>
      <c r="Y133" s="348">
        <v>2011</v>
      </c>
      <c r="Z133" s="383"/>
      <c r="AA133" s="383"/>
      <c r="AB133" s="42"/>
      <c r="AC133" s="42"/>
      <c r="AD133" s="42"/>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ht="24.75" customHeight="1">
      <c r="A134" s="348">
        <v>2012</v>
      </c>
      <c r="B134" s="2" t="e">
        <f t="shared" si="16"/>
        <v>#DIV/0!</v>
      </c>
      <c r="C134" s="383"/>
      <c r="D134" s="348">
        <v>2012</v>
      </c>
      <c r="E134" s="383"/>
      <c r="F134" s="383"/>
      <c r="G134" s="348">
        <v>2012</v>
      </c>
      <c r="H134" s="383"/>
      <c r="I134" s="383"/>
      <c r="J134" s="348">
        <v>2012</v>
      </c>
      <c r="K134" s="29" t="e">
        <f t="shared" si="17"/>
        <v>#DIV/0!</v>
      </c>
      <c r="L134" s="383"/>
      <c r="M134" s="348">
        <v>2012</v>
      </c>
      <c r="N134" s="383"/>
      <c r="O134" s="383"/>
      <c r="P134" s="348">
        <v>2012</v>
      </c>
      <c r="Q134" s="383"/>
      <c r="R134" s="383"/>
      <c r="S134" s="348">
        <v>2012</v>
      </c>
      <c r="T134" s="383"/>
      <c r="U134" s="383"/>
      <c r="V134" s="348">
        <v>2012</v>
      </c>
      <c r="W134" s="383"/>
      <c r="X134" s="383"/>
      <c r="Y134" s="348">
        <v>2012</v>
      </c>
      <c r="Z134" s="383"/>
      <c r="AA134" s="383"/>
      <c r="AB134" s="42"/>
      <c r="AC134" s="42"/>
      <c r="AD134" s="42"/>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ht="24.75" customHeight="1">
      <c r="A135" s="348">
        <v>2013</v>
      </c>
      <c r="B135" s="2" t="e">
        <f t="shared" si="16"/>
        <v>#DIV/0!</v>
      </c>
      <c r="C135" s="383"/>
      <c r="D135" s="348">
        <v>2013</v>
      </c>
      <c r="E135" s="383"/>
      <c r="F135" s="383"/>
      <c r="G135" s="348">
        <v>2013</v>
      </c>
      <c r="H135" s="383"/>
      <c r="I135" s="383"/>
      <c r="J135" s="348">
        <v>2013</v>
      </c>
      <c r="K135" s="29" t="e">
        <f t="shared" si="17"/>
        <v>#DIV/0!</v>
      </c>
      <c r="L135" s="383"/>
      <c r="M135" s="348">
        <v>2013</v>
      </c>
      <c r="N135" s="383"/>
      <c r="O135" s="383"/>
      <c r="P135" s="348">
        <v>2013</v>
      </c>
      <c r="Q135" s="383"/>
      <c r="R135" s="383"/>
      <c r="S135" s="348">
        <v>2013</v>
      </c>
      <c r="T135" s="383"/>
      <c r="U135" s="383"/>
      <c r="V135" s="348">
        <v>2013</v>
      </c>
      <c r="W135" s="383"/>
      <c r="X135" s="383"/>
      <c r="Y135" s="348">
        <v>2013</v>
      </c>
      <c r="Z135" s="383"/>
      <c r="AA135" s="383"/>
      <c r="AB135" s="42"/>
      <c r="AC135" s="42"/>
      <c r="AD135" s="42"/>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4">
        <v>2014</v>
      </c>
      <c r="B136" s="2">
        <f t="shared" ref="B136:B141" si="18">AVERAGE(E136,H136,K136,Z136)</f>
        <v>34.375</v>
      </c>
      <c r="C136" s="39"/>
      <c r="D136" s="44">
        <v>2014</v>
      </c>
      <c r="E136" s="34">
        <v>100</v>
      </c>
      <c r="F136" s="10" t="s">
        <v>1706</v>
      </c>
      <c r="G136" s="44">
        <v>2014</v>
      </c>
      <c r="H136" s="34">
        <v>0</v>
      </c>
      <c r="I136" s="10" t="s">
        <v>860</v>
      </c>
      <c r="J136" s="44">
        <v>2014</v>
      </c>
      <c r="K136" s="29">
        <f t="shared" ref="K136:K141" si="19">AVERAGE(N136,Q136,T136,W136)</f>
        <v>37.5</v>
      </c>
      <c r="L136" s="34"/>
      <c r="M136" s="44">
        <v>2014</v>
      </c>
      <c r="N136" s="33">
        <v>0</v>
      </c>
      <c r="O136" s="10" t="s">
        <v>1707</v>
      </c>
      <c r="P136" s="44">
        <v>2014</v>
      </c>
      <c r="Q136" s="34">
        <v>100</v>
      </c>
      <c r="R136" s="10" t="s">
        <v>859</v>
      </c>
      <c r="S136" s="44">
        <v>2014</v>
      </c>
      <c r="T136" s="33">
        <v>0</v>
      </c>
      <c r="U136" s="10" t="s">
        <v>1708</v>
      </c>
      <c r="V136" s="44">
        <v>2014</v>
      </c>
      <c r="W136" s="33">
        <v>50</v>
      </c>
      <c r="X136" s="10" t="s">
        <v>857</v>
      </c>
      <c r="Y136" s="348">
        <v>2014</v>
      </c>
      <c r="Z136" s="34">
        <v>0</v>
      </c>
      <c r="AA136" s="11" t="s">
        <v>1709</v>
      </c>
    </row>
    <row r="137" spans="1:81" ht="24.75" customHeight="1">
      <c r="A137" s="44">
        <v>2015</v>
      </c>
      <c r="B137" s="2">
        <f t="shared" si="18"/>
        <v>34.375</v>
      </c>
      <c r="C137" s="39"/>
      <c r="D137" s="44">
        <v>2015</v>
      </c>
      <c r="E137" s="34">
        <v>100</v>
      </c>
      <c r="F137" s="10" t="s">
        <v>1706</v>
      </c>
      <c r="G137" s="44">
        <v>2015</v>
      </c>
      <c r="H137" s="34">
        <v>0</v>
      </c>
      <c r="I137" s="10" t="s">
        <v>860</v>
      </c>
      <c r="J137" s="44">
        <v>2015</v>
      </c>
      <c r="K137" s="29">
        <f t="shared" si="19"/>
        <v>37.5</v>
      </c>
      <c r="L137" s="34"/>
      <c r="M137" s="44">
        <v>2015</v>
      </c>
      <c r="N137" s="33">
        <v>0</v>
      </c>
      <c r="O137" s="10" t="s">
        <v>1710</v>
      </c>
      <c r="P137" s="44">
        <v>2015</v>
      </c>
      <c r="Q137" s="34">
        <v>100</v>
      </c>
      <c r="R137" s="10" t="s">
        <v>859</v>
      </c>
      <c r="S137" s="44">
        <v>2015</v>
      </c>
      <c r="T137" s="33">
        <v>0</v>
      </c>
      <c r="U137" s="10" t="s">
        <v>858</v>
      </c>
      <c r="V137" s="44">
        <v>2015</v>
      </c>
      <c r="W137" s="33">
        <v>50</v>
      </c>
      <c r="X137" s="10" t="s">
        <v>857</v>
      </c>
      <c r="Y137" s="348">
        <v>2015</v>
      </c>
      <c r="Z137" s="34">
        <v>0</v>
      </c>
      <c r="AA137" s="11" t="s">
        <v>1709</v>
      </c>
    </row>
    <row r="138" spans="1:81" ht="24.75" customHeight="1">
      <c r="A138" s="44">
        <v>2016</v>
      </c>
      <c r="B138" s="2">
        <f t="shared" si="18"/>
        <v>34.375</v>
      </c>
      <c r="C138" s="39"/>
      <c r="D138" s="44">
        <v>2016</v>
      </c>
      <c r="E138" s="34">
        <v>100</v>
      </c>
      <c r="F138" s="10" t="s">
        <v>1706</v>
      </c>
      <c r="G138" s="44">
        <v>2016</v>
      </c>
      <c r="H138" s="34">
        <v>0</v>
      </c>
      <c r="I138" s="10" t="s">
        <v>860</v>
      </c>
      <c r="J138" s="44">
        <v>2016</v>
      </c>
      <c r="K138" s="29">
        <f t="shared" si="19"/>
        <v>37.5</v>
      </c>
      <c r="L138" s="34"/>
      <c r="M138" s="44">
        <v>2016</v>
      </c>
      <c r="N138" s="33">
        <v>0</v>
      </c>
      <c r="O138" s="10" t="s">
        <v>1710</v>
      </c>
      <c r="P138" s="44">
        <v>2016</v>
      </c>
      <c r="Q138" s="34">
        <v>100</v>
      </c>
      <c r="R138" s="10" t="s">
        <v>859</v>
      </c>
      <c r="S138" s="44">
        <v>2016</v>
      </c>
      <c r="T138" s="33">
        <v>0</v>
      </c>
      <c r="U138" s="10" t="s">
        <v>858</v>
      </c>
      <c r="V138" s="44">
        <v>2016</v>
      </c>
      <c r="W138" s="33">
        <v>50</v>
      </c>
      <c r="X138" s="10" t="s">
        <v>857</v>
      </c>
      <c r="Y138" s="348">
        <v>2016</v>
      </c>
      <c r="Z138" s="34">
        <v>0</v>
      </c>
      <c r="AA138" s="11" t="s">
        <v>1709</v>
      </c>
    </row>
    <row r="139" spans="1:81" ht="24.75" customHeight="1">
      <c r="A139" s="44">
        <v>2017</v>
      </c>
      <c r="B139" s="2">
        <f t="shared" si="18"/>
        <v>34.375</v>
      </c>
      <c r="C139" s="39"/>
      <c r="D139" s="44">
        <v>2017</v>
      </c>
      <c r="E139" s="34">
        <v>100</v>
      </c>
      <c r="F139" s="10" t="s">
        <v>1706</v>
      </c>
      <c r="G139" s="44">
        <v>2017</v>
      </c>
      <c r="H139" s="34">
        <v>0</v>
      </c>
      <c r="I139" s="10" t="s">
        <v>860</v>
      </c>
      <c r="J139" s="44">
        <v>2017</v>
      </c>
      <c r="K139" s="29">
        <f t="shared" si="19"/>
        <v>37.5</v>
      </c>
      <c r="L139" s="34"/>
      <c r="M139" s="44">
        <v>2017</v>
      </c>
      <c r="N139" s="33">
        <v>0</v>
      </c>
      <c r="O139" s="10" t="s">
        <v>1710</v>
      </c>
      <c r="P139" s="44">
        <v>2017</v>
      </c>
      <c r="Q139" s="34">
        <v>100</v>
      </c>
      <c r="R139" s="10" t="s">
        <v>859</v>
      </c>
      <c r="S139" s="44">
        <v>2017</v>
      </c>
      <c r="T139" s="33">
        <v>0</v>
      </c>
      <c r="U139" s="10" t="s">
        <v>858</v>
      </c>
      <c r="V139" s="44">
        <v>2017</v>
      </c>
      <c r="W139" s="33">
        <v>50</v>
      </c>
      <c r="X139" s="10" t="s">
        <v>857</v>
      </c>
      <c r="Y139" s="348">
        <v>2017</v>
      </c>
      <c r="Z139" s="34">
        <v>0</v>
      </c>
      <c r="AA139" s="11" t="s">
        <v>1709</v>
      </c>
    </row>
    <row r="140" spans="1:81" ht="24.75" customHeight="1">
      <c r="A140" s="44">
        <v>2018</v>
      </c>
      <c r="B140" s="2">
        <f t="shared" si="18"/>
        <v>34.375</v>
      </c>
      <c r="C140" s="39"/>
      <c r="D140" s="44">
        <v>2018</v>
      </c>
      <c r="E140" s="34">
        <v>100</v>
      </c>
      <c r="F140" s="10" t="s">
        <v>1706</v>
      </c>
      <c r="G140" s="44">
        <v>2018</v>
      </c>
      <c r="H140" s="34">
        <v>0</v>
      </c>
      <c r="I140" s="10" t="s">
        <v>860</v>
      </c>
      <c r="J140" s="44">
        <v>2018</v>
      </c>
      <c r="K140" s="29">
        <f t="shared" si="19"/>
        <v>37.5</v>
      </c>
      <c r="L140" s="34"/>
      <c r="M140" s="44">
        <v>2018</v>
      </c>
      <c r="N140" s="33">
        <v>0</v>
      </c>
      <c r="O140" s="10" t="s">
        <v>1710</v>
      </c>
      <c r="P140" s="44">
        <v>2018</v>
      </c>
      <c r="Q140" s="34">
        <v>100</v>
      </c>
      <c r="R140" s="10" t="s">
        <v>859</v>
      </c>
      <c r="S140" s="44">
        <v>2018</v>
      </c>
      <c r="T140" s="33">
        <v>0</v>
      </c>
      <c r="U140" s="10" t="s">
        <v>858</v>
      </c>
      <c r="V140" s="44">
        <v>2018</v>
      </c>
      <c r="W140" s="33">
        <v>50</v>
      </c>
      <c r="X140" s="10" t="s">
        <v>857</v>
      </c>
      <c r="Y140" s="348">
        <v>2018</v>
      </c>
      <c r="Z140" s="34">
        <v>0</v>
      </c>
      <c r="AA140" s="11" t="s">
        <v>1709</v>
      </c>
    </row>
    <row r="141" spans="1:81" ht="24.75" customHeight="1">
      <c r="A141" s="44">
        <v>2019</v>
      </c>
      <c r="B141" s="2">
        <f t="shared" si="18"/>
        <v>34.375</v>
      </c>
      <c r="C141" s="39"/>
      <c r="D141" s="44">
        <v>2019</v>
      </c>
      <c r="E141" s="34">
        <v>100</v>
      </c>
      <c r="F141" s="10" t="s">
        <v>1706</v>
      </c>
      <c r="G141" s="44">
        <v>2019</v>
      </c>
      <c r="H141" s="34">
        <v>0</v>
      </c>
      <c r="I141" s="10" t="s">
        <v>860</v>
      </c>
      <c r="J141" s="44">
        <v>2019</v>
      </c>
      <c r="K141" s="29">
        <f t="shared" si="19"/>
        <v>37.5</v>
      </c>
      <c r="L141" s="34"/>
      <c r="M141" s="44">
        <v>2019</v>
      </c>
      <c r="N141" s="33">
        <v>0</v>
      </c>
      <c r="O141" s="10" t="s">
        <v>1710</v>
      </c>
      <c r="P141" s="44">
        <v>2019</v>
      </c>
      <c r="Q141" s="34">
        <v>100</v>
      </c>
      <c r="R141" s="10" t="s">
        <v>859</v>
      </c>
      <c r="S141" s="44">
        <v>2019</v>
      </c>
      <c r="T141" s="33">
        <v>0</v>
      </c>
      <c r="U141" s="10" t="s">
        <v>858</v>
      </c>
      <c r="V141" s="44">
        <v>2019</v>
      </c>
      <c r="W141" s="33">
        <v>50</v>
      </c>
      <c r="X141" s="10" t="s">
        <v>857</v>
      </c>
      <c r="Y141" s="348">
        <v>2019</v>
      </c>
      <c r="Z141" s="34">
        <v>0</v>
      </c>
      <c r="AA141" s="11" t="s">
        <v>1709</v>
      </c>
    </row>
    <row r="142" spans="1:81" ht="24.75" customHeight="1"/>
    <row r="143" spans="1:81" ht="24.75" customHeight="1">
      <c r="A143" s="179" t="s">
        <v>114</v>
      </c>
      <c r="B143" s="712" t="s">
        <v>135</v>
      </c>
      <c r="C143" s="712"/>
      <c r="D143" s="712"/>
      <c r="E143" s="712"/>
      <c r="F143" s="712"/>
      <c r="G143" s="712"/>
      <c r="H143" s="712"/>
      <c r="I143" s="712"/>
      <c r="J143" s="712"/>
      <c r="K143" s="712"/>
      <c r="L143" s="712"/>
      <c r="M143" s="712"/>
      <c r="N143" s="712"/>
      <c r="O143" s="712"/>
      <c r="P143" s="712"/>
      <c r="Q143" s="712"/>
      <c r="R143" s="712"/>
      <c r="S143" s="712"/>
      <c r="T143" s="712"/>
      <c r="U143" s="712"/>
      <c r="V143" s="712"/>
      <c r="W143" s="712"/>
      <c r="X143" s="712"/>
      <c r="Y143" s="712"/>
      <c r="Z143" s="712"/>
      <c r="AA143" s="712"/>
      <c r="AB143" s="712"/>
      <c r="AC143" s="712"/>
      <c r="AD143" s="712"/>
      <c r="AE143" s="712"/>
      <c r="AF143" s="712"/>
      <c r="AG143" s="712"/>
    </row>
    <row r="144" spans="1:81" ht="24.75" customHeight="1">
      <c r="A144" s="179" t="s">
        <v>106</v>
      </c>
      <c r="B144" s="597" t="s">
        <v>62</v>
      </c>
      <c r="C144" s="597"/>
      <c r="D144" s="179" t="s">
        <v>106</v>
      </c>
      <c r="E144" s="597" t="s">
        <v>63</v>
      </c>
      <c r="F144" s="597"/>
      <c r="G144" s="179" t="s">
        <v>106</v>
      </c>
      <c r="H144" s="597" t="s">
        <v>64</v>
      </c>
      <c r="I144" s="597"/>
      <c r="J144" s="179" t="s">
        <v>106</v>
      </c>
      <c r="K144" s="597"/>
      <c r="L144" s="597"/>
      <c r="M144" s="179" t="s">
        <v>106</v>
      </c>
      <c r="N144" s="597"/>
      <c r="O144" s="597"/>
      <c r="P144" s="179" t="s">
        <v>106</v>
      </c>
      <c r="Q144" s="597"/>
      <c r="R144" s="597"/>
      <c r="S144" s="179" t="s">
        <v>106</v>
      </c>
      <c r="T144" s="597"/>
      <c r="U144" s="597"/>
      <c r="V144" s="179" t="s">
        <v>106</v>
      </c>
      <c r="W144" s="593" t="s">
        <v>487</v>
      </c>
      <c r="X144" s="594"/>
      <c r="Y144" s="358" t="s">
        <v>106</v>
      </c>
      <c r="Z144" s="597" t="s">
        <v>69</v>
      </c>
      <c r="AA144" s="597"/>
      <c r="AB144" s="358" t="s">
        <v>106</v>
      </c>
      <c r="AC144" s="597" t="s">
        <v>70</v>
      </c>
      <c r="AD144" s="597"/>
      <c r="AE144" s="358" t="s">
        <v>106</v>
      </c>
      <c r="AF144" s="597" t="s">
        <v>71</v>
      </c>
      <c r="AG144" s="597"/>
    </row>
    <row r="145" spans="1:81" ht="24.75" customHeight="1">
      <c r="A145" s="179" t="s">
        <v>105</v>
      </c>
      <c r="B145" s="593"/>
      <c r="C145" s="594"/>
      <c r="D145" s="179" t="s">
        <v>105</v>
      </c>
      <c r="E145" s="593"/>
      <c r="F145" s="594"/>
      <c r="G145" s="179" t="s">
        <v>105</v>
      </c>
      <c r="H145" s="600"/>
      <c r="I145" s="600"/>
      <c r="J145" s="179" t="s">
        <v>105</v>
      </c>
      <c r="K145" s="600" t="s">
        <v>65</v>
      </c>
      <c r="L145" s="600"/>
      <c r="M145" s="179" t="s">
        <v>105</v>
      </c>
      <c r="N145" s="600" t="s">
        <v>66</v>
      </c>
      <c r="O145" s="600"/>
      <c r="P145" s="179" t="s">
        <v>105</v>
      </c>
      <c r="Q145" s="600" t="s">
        <v>67</v>
      </c>
      <c r="R145" s="600"/>
      <c r="S145" s="179" t="s">
        <v>105</v>
      </c>
      <c r="T145" s="600" t="s">
        <v>68</v>
      </c>
      <c r="U145" s="600"/>
      <c r="V145" s="179" t="s">
        <v>105</v>
      </c>
      <c r="W145" s="606"/>
      <c r="X145" s="607"/>
      <c r="Y145" s="358" t="s">
        <v>105</v>
      </c>
      <c r="Z145" s="600"/>
      <c r="AA145" s="600"/>
      <c r="AB145" s="358" t="s">
        <v>105</v>
      </c>
      <c r="AC145" s="600"/>
      <c r="AD145" s="600"/>
      <c r="AE145" s="358" t="s">
        <v>105</v>
      </c>
      <c r="AF145" s="600"/>
      <c r="AG145" s="600"/>
    </row>
    <row r="146" spans="1:81" s="50" customFormat="1" ht="24.75" customHeight="1">
      <c r="A146" s="327" t="s">
        <v>92</v>
      </c>
      <c r="B146" s="608" t="s">
        <v>134</v>
      </c>
      <c r="C146" s="609"/>
      <c r="D146" s="327" t="s">
        <v>92</v>
      </c>
      <c r="E146" s="608" t="s">
        <v>133</v>
      </c>
      <c r="F146" s="609"/>
      <c r="G146" s="327" t="s">
        <v>92</v>
      </c>
      <c r="H146" s="608" t="s">
        <v>132</v>
      </c>
      <c r="I146" s="609"/>
      <c r="J146" s="327" t="s">
        <v>92</v>
      </c>
      <c r="K146" s="608" t="s">
        <v>131</v>
      </c>
      <c r="L146" s="609"/>
      <c r="M146" s="327" t="s">
        <v>92</v>
      </c>
      <c r="N146" s="608" t="s">
        <v>130</v>
      </c>
      <c r="O146" s="609"/>
      <c r="P146" s="327" t="s">
        <v>92</v>
      </c>
      <c r="Q146" s="608" t="s">
        <v>129</v>
      </c>
      <c r="R146" s="609"/>
      <c r="S146" s="327" t="s">
        <v>92</v>
      </c>
      <c r="T146" s="608" t="s">
        <v>1573</v>
      </c>
      <c r="U146" s="609"/>
      <c r="V146" s="327" t="s">
        <v>92</v>
      </c>
      <c r="W146" s="608" t="s">
        <v>128</v>
      </c>
      <c r="X146" s="609"/>
      <c r="Y146" s="350" t="s">
        <v>92</v>
      </c>
      <c r="Z146" s="608" t="s">
        <v>127</v>
      </c>
      <c r="AA146" s="609"/>
      <c r="AB146" s="350" t="s">
        <v>92</v>
      </c>
      <c r="AC146" s="608" t="s">
        <v>126</v>
      </c>
      <c r="AD146" s="609"/>
      <c r="AE146" s="350" t="s">
        <v>92</v>
      </c>
      <c r="AF146" s="608" t="s">
        <v>125</v>
      </c>
      <c r="AG146" s="609"/>
    </row>
    <row r="147" spans="1:81" s="50" customFormat="1" ht="24.75" customHeight="1">
      <c r="A147" s="327" t="s">
        <v>81</v>
      </c>
      <c r="B147" s="608" t="s">
        <v>90</v>
      </c>
      <c r="C147" s="609"/>
      <c r="D147" s="327" t="s">
        <v>81</v>
      </c>
      <c r="E147" s="610" t="s">
        <v>124</v>
      </c>
      <c r="F147" s="611"/>
      <c r="G147" s="327" t="s">
        <v>81</v>
      </c>
      <c r="H147" s="610" t="s">
        <v>123</v>
      </c>
      <c r="I147" s="611"/>
      <c r="J147" s="327" t="s">
        <v>81</v>
      </c>
      <c r="K147" s="610" t="s">
        <v>122</v>
      </c>
      <c r="L147" s="611"/>
      <c r="M147" s="327" t="s">
        <v>81</v>
      </c>
      <c r="N147" s="610" t="s">
        <v>121</v>
      </c>
      <c r="O147" s="611"/>
      <c r="P147" s="327" t="s">
        <v>81</v>
      </c>
      <c r="Q147" s="610" t="s">
        <v>120</v>
      </c>
      <c r="R147" s="611"/>
      <c r="S147" s="327" t="s">
        <v>81</v>
      </c>
      <c r="T147" s="610" t="s">
        <v>1574</v>
      </c>
      <c r="U147" s="611"/>
      <c r="V147" s="327" t="s">
        <v>81</v>
      </c>
      <c r="W147" s="612" t="s">
        <v>773</v>
      </c>
      <c r="X147" s="613"/>
      <c r="Y147" s="350" t="s">
        <v>81</v>
      </c>
      <c r="Z147" s="610" t="s">
        <v>1711</v>
      </c>
      <c r="AA147" s="611"/>
      <c r="AB147" s="350" t="s">
        <v>81</v>
      </c>
      <c r="AC147" s="610" t="s">
        <v>118</v>
      </c>
      <c r="AD147" s="611"/>
      <c r="AE147" s="350" t="s">
        <v>81</v>
      </c>
      <c r="AF147" s="610" t="s">
        <v>117</v>
      </c>
      <c r="AG147" s="611"/>
    </row>
    <row r="148" spans="1:81" s="50" customFormat="1" ht="24.75" customHeight="1">
      <c r="A148" s="327" t="s">
        <v>78</v>
      </c>
      <c r="B148" s="610" t="s">
        <v>79</v>
      </c>
      <c r="C148" s="611"/>
      <c r="D148" s="327" t="s">
        <v>78</v>
      </c>
      <c r="E148" s="610" t="s">
        <v>4375</v>
      </c>
      <c r="F148" s="611"/>
      <c r="G148" s="327" t="s">
        <v>78</v>
      </c>
      <c r="H148" s="610" t="s">
        <v>79</v>
      </c>
      <c r="I148" s="611"/>
      <c r="J148" s="327" t="s">
        <v>78</v>
      </c>
      <c r="K148" s="610" t="s">
        <v>4376</v>
      </c>
      <c r="L148" s="611"/>
      <c r="M148" s="327" t="s">
        <v>78</v>
      </c>
      <c r="N148" s="610" t="s">
        <v>4376</v>
      </c>
      <c r="O148" s="611"/>
      <c r="P148" s="327" t="s">
        <v>78</v>
      </c>
      <c r="Q148" s="610" t="s">
        <v>4376</v>
      </c>
      <c r="R148" s="611"/>
      <c r="S148" s="327" t="s">
        <v>78</v>
      </c>
      <c r="T148" s="610" t="s">
        <v>4376</v>
      </c>
      <c r="U148" s="611"/>
      <c r="V148" s="327" t="s">
        <v>78</v>
      </c>
      <c r="W148" s="610" t="s">
        <v>4377</v>
      </c>
      <c r="X148" s="611"/>
      <c r="Y148" s="350" t="s">
        <v>78</v>
      </c>
      <c r="Z148" s="610" t="s">
        <v>4378</v>
      </c>
      <c r="AA148" s="611"/>
      <c r="AB148" s="350" t="s">
        <v>78</v>
      </c>
      <c r="AC148" s="610" t="s">
        <v>4379</v>
      </c>
      <c r="AD148" s="611"/>
      <c r="AE148" s="350" t="s">
        <v>78</v>
      </c>
      <c r="AF148" s="610" t="s">
        <v>4380</v>
      </c>
      <c r="AG148" s="611"/>
    </row>
    <row r="149" spans="1:81" ht="24.75" customHeight="1">
      <c r="A149" s="44" t="s">
        <v>75</v>
      </c>
      <c r="B149" s="44" t="s">
        <v>74</v>
      </c>
      <c r="C149" s="44" t="s">
        <v>73</v>
      </c>
      <c r="D149" s="44" t="s">
        <v>75</v>
      </c>
      <c r="E149" s="44" t="s">
        <v>74</v>
      </c>
      <c r="F149" s="44" t="s">
        <v>73</v>
      </c>
      <c r="G149" s="44" t="s">
        <v>75</v>
      </c>
      <c r="H149" s="44" t="s">
        <v>74</v>
      </c>
      <c r="I149" s="44" t="s">
        <v>73</v>
      </c>
      <c r="J149" s="44" t="s">
        <v>75</v>
      </c>
      <c r="K149" s="44" t="s">
        <v>74</v>
      </c>
      <c r="L149" s="44" t="s">
        <v>73</v>
      </c>
      <c r="M149" s="44" t="s">
        <v>75</v>
      </c>
      <c r="N149" s="44" t="s">
        <v>74</v>
      </c>
      <c r="O149" s="44" t="s">
        <v>73</v>
      </c>
      <c r="P149" s="44" t="s">
        <v>75</v>
      </c>
      <c r="Q149" s="44" t="s">
        <v>74</v>
      </c>
      <c r="R149" s="44" t="s">
        <v>73</v>
      </c>
      <c r="S149" s="44" t="s">
        <v>75</v>
      </c>
      <c r="T149" s="44" t="s">
        <v>74</v>
      </c>
      <c r="U149" s="44" t="s">
        <v>73</v>
      </c>
      <c r="V149" s="44" t="s">
        <v>75</v>
      </c>
      <c r="W149" s="44" t="s">
        <v>74</v>
      </c>
      <c r="X149" s="44" t="s">
        <v>73</v>
      </c>
      <c r="Y149" s="348" t="s">
        <v>75</v>
      </c>
      <c r="Z149" s="348" t="s">
        <v>74</v>
      </c>
      <c r="AA149" s="348" t="s">
        <v>73</v>
      </c>
      <c r="AB149" s="348" t="s">
        <v>75</v>
      </c>
      <c r="AC149" s="348" t="s">
        <v>74</v>
      </c>
      <c r="AD149" s="348" t="s">
        <v>73</v>
      </c>
      <c r="AE149" s="348" t="s">
        <v>75</v>
      </c>
      <c r="AF149" s="348" t="s">
        <v>74</v>
      </c>
      <c r="AG149" s="348" t="s">
        <v>73</v>
      </c>
    </row>
    <row r="150" spans="1:81" ht="24.75" customHeight="1">
      <c r="A150" s="348">
        <v>2007</v>
      </c>
      <c r="B150" s="396" t="e">
        <f t="shared" ref="B150:B156" si="20">AVERAGE(E150,H150, W150,((Z150+AC150+AF150)/3))</f>
        <v>#DIV/0!</v>
      </c>
      <c r="C150" s="383"/>
      <c r="D150" s="348">
        <v>2007</v>
      </c>
      <c r="E150" s="383"/>
      <c r="F150" s="383"/>
      <c r="G150" s="348">
        <v>2007</v>
      </c>
      <c r="H150" s="29" t="e">
        <f t="shared" ref="H150:H156" si="21">AVERAGE(K150,N150,Q150,T150)</f>
        <v>#DIV/0!</v>
      </c>
      <c r="I150" s="383"/>
      <c r="J150" s="348">
        <v>2007</v>
      </c>
      <c r="K150" s="383"/>
      <c r="L150" s="383"/>
      <c r="M150" s="348">
        <v>2007</v>
      </c>
      <c r="N150" s="383"/>
      <c r="O150" s="383"/>
      <c r="P150" s="348">
        <v>2007</v>
      </c>
      <c r="Q150" s="383"/>
      <c r="R150" s="383"/>
      <c r="S150" s="348">
        <v>2007</v>
      </c>
      <c r="T150" s="383"/>
      <c r="U150" s="383"/>
      <c r="V150" s="348">
        <v>2007</v>
      </c>
      <c r="W150" s="383"/>
      <c r="X150" s="383"/>
      <c r="Y150" s="348">
        <v>2007</v>
      </c>
      <c r="Z150" s="383"/>
      <c r="AA150" s="383"/>
      <c r="AB150" s="348">
        <v>2007</v>
      </c>
      <c r="AC150" s="383"/>
      <c r="AD150" s="383"/>
      <c r="AE150" s="348">
        <v>2007</v>
      </c>
      <c r="AF150" s="383"/>
      <c r="AG150" s="38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ht="24.75" customHeight="1">
      <c r="A151" s="348">
        <v>2008</v>
      </c>
      <c r="B151" s="396" t="e">
        <f t="shared" si="20"/>
        <v>#DIV/0!</v>
      </c>
      <c r="C151" s="383"/>
      <c r="D151" s="348">
        <v>2008</v>
      </c>
      <c r="E151" s="383"/>
      <c r="F151" s="383"/>
      <c r="G151" s="348">
        <v>2008</v>
      </c>
      <c r="H151" s="29" t="e">
        <f t="shared" si="21"/>
        <v>#DIV/0!</v>
      </c>
      <c r="I151" s="383"/>
      <c r="J151" s="348">
        <v>2008</v>
      </c>
      <c r="K151" s="383"/>
      <c r="L151" s="383"/>
      <c r="M151" s="348">
        <v>2008</v>
      </c>
      <c r="N151" s="383"/>
      <c r="O151" s="383"/>
      <c r="P151" s="348">
        <v>2008</v>
      </c>
      <c r="Q151" s="383"/>
      <c r="R151" s="383"/>
      <c r="S151" s="348">
        <v>2008</v>
      </c>
      <c r="T151" s="383"/>
      <c r="U151" s="383"/>
      <c r="V151" s="348">
        <v>2008</v>
      </c>
      <c r="W151" s="383"/>
      <c r="X151" s="383"/>
      <c r="Y151" s="348">
        <v>2008</v>
      </c>
      <c r="Z151" s="383"/>
      <c r="AA151" s="383"/>
      <c r="AB151" s="348">
        <v>2008</v>
      </c>
      <c r="AC151" s="383"/>
      <c r="AD151" s="383"/>
      <c r="AE151" s="348">
        <v>2008</v>
      </c>
      <c r="AF151" s="383"/>
      <c r="AG151" s="38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ht="24.75" customHeight="1">
      <c r="A152" s="348">
        <v>2009</v>
      </c>
      <c r="B152" s="396" t="e">
        <f t="shared" si="20"/>
        <v>#DIV/0!</v>
      </c>
      <c r="C152" s="383"/>
      <c r="D152" s="348">
        <v>2009</v>
      </c>
      <c r="E152" s="383"/>
      <c r="F152" s="383"/>
      <c r="G152" s="348">
        <v>2009</v>
      </c>
      <c r="H152" s="29" t="e">
        <f t="shared" si="21"/>
        <v>#DIV/0!</v>
      </c>
      <c r="I152" s="383"/>
      <c r="J152" s="348">
        <v>2009</v>
      </c>
      <c r="K152" s="383"/>
      <c r="L152" s="383"/>
      <c r="M152" s="348">
        <v>2009</v>
      </c>
      <c r="N152" s="383"/>
      <c r="O152" s="383"/>
      <c r="P152" s="348">
        <v>2009</v>
      </c>
      <c r="Q152" s="383"/>
      <c r="R152" s="383"/>
      <c r="S152" s="348">
        <v>2009</v>
      </c>
      <c r="T152" s="383"/>
      <c r="U152" s="383"/>
      <c r="V152" s="348">
        <v>2009</v>
      </c>
      <c r="W152" s="383"/>
      <c r="X152" s="383"/>
      <c r="Y152" s="348">
        <v>2009</v>
      </c>
      <c r="Z152" s="383"/>
      <c r="AA152" s="383"/>
      <c r="AB152" s="348">
        <v>2009</v>
      </c>
      <c r="AC152" s="383"/>
      <c r="AD152" s="383"/>
      <c r="AE152" s="348">
        <v>2009</v>
      </c>
      <c r="AF152" s="383"/>
      <c r="AG152" s="38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ht="24.75" customHeight="1">
      <c r="A153" s="348">
        <v>2010</v>
      </c>
      <c r="B153" s="396" t="e">
        <f t="shared" si="20"/>
        <v>#DIV/0!</v>
      </c>
      <c r="C153" s="383"/>
      <c r="D153" s="348">
        <v>2010</v>
      </c>
      <c r="E153" s="383"/>
      <c r="F153" s="383"/>
      <c r="G153" s="348">
        <v>2010</v>
      </c>
      <c r="H153" s="29" t="e">
        <f t="shared" si="21"/>
        <v>#DIV/0!</v>
      </c>
      <c r="I153" s="383"/>
      <c r="J153" s="348">
        <v>2010</v>
      </c>
      <c r="K153" s="383"/>
      <c r="L153" s="383"/>
      <c r="M153" s="348">
        <v>2010</v>
      </c>
      <c r="N153" s="383"/>
      <c r="O153" s="383"/>
      <c r="P153" s="348">
        <v>2010</v>
      </c>
      <c r="Q153" s="383"/>
      <c r="R153" s="383"/>
      <c r="S153" s="348">
        <v>2010</v>
      </c>
      <c r="T153" s="383"/>
      <c r="U153" s="383"/>
      <c r="V153" s="348">
        <v>2010</v>
      </c>
      <c r="W153" s="383"/>
      <c r="X153" s="383"/>
      <c r="Y153" s="348">
        <v>2010</v>
      </c>
      <c r="Z153" s="383"/>
      <c r="AA153" s="383"/>
      <c r="AB153" s="348">
        <v>2010</v>
      </c>
      <c r="AC153" s="383"/>
      <c r="AD153" s="383"/>
      <c r="AE153" s="348">
        <v>2010</v>
      </c>
      <c r="AF153" s="383"/>
      <c r="AG153" s="38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ht="24.75" customHeight="1">
      <c r="A154" s="348">
        <v>2011</v>
      </c>
      <c r="B154" s="396" t="e">
        <f t="shared" si="20"/>
        <v>#DIV/0!</v>
      </c>
      <c r="C154" s="383"/>
      <c r="D154" s="348">
        <v>2011</v>
      </c>
      <c r="E154" s="383"/>
      <c r="F154" s="383"/>
      <c r="G154" s="348">
        <v>2011</v>
      </c>
      <c r="H154" s="29" t="e">
        <f t="shared" si="21"/>
        <v>#DIV/0!</v>
      </c>
      <c r="I154" s="383"/>
      <c r="J154" s="348">
        <v>2011</v>
      </c>
      <c r="K154" s="383"/>
      <c r="L154" s="383"/>
      <c r="M154" s="348">
        <v>2011</v>
      </c>
      <c r="N154" s="383"/>
      <c r="O154" s="383"/>
      <c r="P154" s="348">
        <v>2011</v>
      </c>
      <c r="Q154" s="383"/>
      <c r="R154" s="383"/>
      <c r="S154" s="348">
        <v>2011</v>
      </c>
      <c r="T154" s="383"/>
      <c r="U154" s="383"/>
      <c r="V154" s="348">
        <v>2011</v>
      </c>
      <c r="W154" s="383"/>
      <c r="X154" s="383"/>
      <c r="Y154" s="348">
        <v>2011</v>
      </c>
      <c r="Z154" s="383"/>
      <c r="AA154" s="383"/>
      <c r="AB154" s="348">
        <v>2011</v>
      </c>
      <c r="AC154" s="383"/>
      <c r="AD154" s="383"/>
      <c r="AE154" s="348">
        <v>2011</v>
      </c>
      <c r="AF154" s="383"/>
      <c r="AG154" s="38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ht="24.75" customHeight="1">
      <c r="A155" s="348">
        <v>2012</v>
      </c>
      <c r="B155" s="396" t="e">
        <f t="shared" si="20"/>
        <v>#DIV/0!</v>
      </c>
      <c r="C155" s="383"/>
      <c r="D155" s="348">
        <v>2012</v>
      </c>
      <c r="E155" s="383"/>
      <c r="F155" s="383"/>
      <c r="G155" s="348">
        <v>2012</v>
      </c>
      <c r="H155" s="29" t="e">
        <f t="shared" si="21"/>
        <v>#DIV/0!</v>
      </c>
      <c r="I155" s="383"/>
      <c r="J155" s="348">
        <v>2012</v>
      </c>
      <c r="K155" s="383"/>
      <c r="L155" s="383"/>
      <c r="M155" s="348">
        <v>2012</v>
      </c>
      <c r="N155" s="383"/>
      <c r="O155" s="383"/>
      <c r="P155" s="348">
        <v>2012</v>
      </c>
      <c r="Q155" s="383"/>
      <c r="R155" s="383"/>
      <c r="S155" s="348">
        <v>2012</v>
      </c>
      <c r="T155" s="383"/>
      <c r="U155" s="383"/>
      <c r="V155" s="348">
        <v>2012</v>
      </c>
      <c r="W155" s="383"/>
      <c r="X155" s="383"/>
      <c r="Y155" s="348">
        <v>2012</v>
      </c>
      <c r="Z155" s="383"/>
      <c r="AA155" s="383"/>
      <c r="AB155" s="348">
        <v>2012</v>
      </c>
      <c r="AC155" s="383"/>
      <c r="AD155" s="383"/>
      <c r="AE155" s="348">
        <v>2012</v>
      </c>
      <c r="AF155" s="383"/>
      <c r="AG155" s="38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ht="24.75" customHeight="1">
      <c r="A156" s="348">
        <v>2013</v>
      </c>
      <c r="B156" s="396" t="e">
        <f t="shared" si="20"/>
        <v>#DIV/0!</v>
      </c>
      <c r="C156" s="383"/>
      <c r="D156" s="348">
        <v>2013</v>
      </c>
      <c r="E156" s="383"/>
      <c r="F156" s="383"/>
      <c r="G156" s="348">
        <v>2013</v>
      </c>
      <c r="H156" s="29" t="e">
        <f t="shared" si="21"/>
        <v>#DIV/0!</v>
      </c>
      <c r="I156" s="383"/>
      <c r="J156" s="348">
        <v>2013</v>
      </c>
      <c r="K156" s="383"/>
      <c r="L156" s="383"/>
      <c r="M156" s="348">
        <v>2013</v>
      </c>
      <c r="N156" s="383"/>
      <c r="O156" s="383"/>
      <c r="P156" s="348">
        <v>2013</v>
      </c>
      <c r="Q156" s="383"/>
      <c r="R156" s="383"/>
      <c r="S156" s="348">
        <v>2013</v>
      </c>
      <c r="T156" s="383"/>
      <c r="U156" s="383"/>
      <c r="V156" s="348">
        <v>2013</v>
      </c>
      <c r="W156" s="383"/>
      <c r="X156" s="383"/>
      <c r="Y156" s="348">
        <v>2013</v>
      </c>
      <c r="Z156" s="383"/>
      <c r="AA156" s="383"/>
      <c r="AB156" s="348">
        <v>2013</v>
      </c>
      <c r="AC156" s="383"/>
      <c r="AD156" s="383"/>
      <c r="AE156" s="348">
        <v>2013</v>
      </c>
      <c r="AF156" s="383"/>
      <c r="AG156" s="38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4">
        <v>2014</v>
      </c>
      <c r="B157" s="2">
        <f t="shared" ref="B157:B162" si="22">AVERAGE(E157,H157, W157,((Z157+AC157+AF157)/3))</f>
        <v>12.5</v>
      </c>
      <c r="C157" s="39"/>
      <c r="D157" s="44">
        <v>2014</v>
      </c>
      <c r="E157" s="34">
        <v>0</v>
      </c>
      <c r="F157" s="10" t="s">
        <v>1712</v>
      </c>
      <c r="G157" s="44">
        <v>2014</v>
      </c>
      <c r="H157" s="29">
        <f t="shared" ref="H157:H162" si="23">AVERAGE(K157,N157,Q157,T157)</f>
        <v>50</v>
      </c>
      <c r="I157" s="34"/>
      <c r="J157" s="44">
        <v>2014</v>
      </c>
      <c r="K157" s="34">
        <v>50</v>
      </c>
      <c r="L157" s="10" t="s">
        <v>855</v>
      </c>
      <c r="M157" s="44">
        <v>2014</v>
      </c>
      <c r="N157" s="34">
        <v>50</v>
      </c>
      <c r="O157" s="10" t="s">
        <v>854</v>
      </c>
      <c r="P157" s="44">
        <v>2014</v>
      </c>
      <c r="Q157" s="34">
        <v>50</v>
      </c>
      <c r="R157" s="10" t="s">
        <v>853</v>
      </c>
      <c r="S157" s="44">
        <v>2014</v>
      </c>
      <c r="T157" s="34">
        <v>50</v>
      </c>
      <c r="U157" s="10" t="s">
        <v>852</v>
      </c>
      <c r="V157" s="44">
        <v>2014</v>
      </c>
      <c r="W157" s="34">
        <v>0</v>
      </c>
      <c r="X157" s="10" t="s">
        <v>314</v>
      </c>
      <c r="Y157" s="348">
        <v>2014</v>
      </c>
      <c r="Z157" s="34">
        <v>0</v>
      </c>
      <c r="AA157" s="10" t="s">
        <v>851</v>
      </c>
      <c r="AB157" s="348">
        <v>2014</v>
      </c>
      <c r="AC157" s="34">
        <v>0</v>
      </c>
      <c r="AD157" s="10" t="s">
        <v>850</v>
      </c>
      <c r="AE157" s="348">
        <v>2014</v>
      </c>
      <c r="AF157" s="34">
        <v>0</v>
      </c>
      <c r="AG157" s="11" t="s">
        <v>314</v>
      </c>
    </row>
    <row r="158" spans="1:81" ht="24.75" customHeight="1">
      <c r="A158" s="44">
        <v>2015</v>
      </c>
      <c r="B158" s="2">
        <f t="shared" si="22"/>
        <v>12.5</v>
      </c>
      <c r="C158" s="39"/>
      <c r="D158" s="44">
        <v>2015</v>
      </c>
      <c r="E158" s="34">
        <v>0</v>
      </c>
      <c r="F158" s="10" t="s">
        <v>856</v>
      </c>
      <c r="G158" s="44">
        <v>2015</v>
      </c>
      <c r="H158" s="29">
        <f t="shared" si="23"/>
        <v>50</v>
      </c>
      <c r="I158" s="34"/>
      <c r="J158" s="44">
        <v>2015</v>
      </c>
      <c r="K158" s="34">
        <v>50</v>
      </c>
      <c r="L158" s="10" t="s">
        <v>855</v>
      </c>
      <c r="M158" s="44">
        <v>2015</v>
      </c>
      <c r="N158" s="34">
        <v>50</v>
      </c>
      <c r="O158" s="10" t="s">
        <v>854</v>
      </c>
      <c r="P158" s="44">
        <v>2015</v>
      </c>
      <c r="Q158" s="34">
        <v>50</v>
      </c>
      <c r="R158" s="10" t="s">
        <v>853</v>
      </c>
      <c r="S158" s="44">
        <v>2015</v>
      </c>
      <c r="T158" s="34">
        <v>50</v>
      </c>
      <c r="U158" s="10" t="s">
        <v>852</v>
      </c>
      <c r="V158" s="44">
        <v>2015</v>
      </c>
      <c r="W158" s="34">
        <v>0</v>
      </c>
      <c r="X158" s="10" t="s">
        <v>314</v>
      </c>
      <c r="Y158" s="348">
        <v>2015</v>
      </c>
      <c r="Z158" s="34">
        <v>0</v>
      </c>
      <c r="AA158" s="10" t="s">
        <v>851</v>
      </c>
      <c r="AB158" s="348">
        <v>2015</v>
      </c>
      <c r="AC158" s="34">
        <v>0</v>
      </c>
      <c r="AD158" s="10" t="s">
        <v>850</v>
      </c>
      <c r="AE158" s="348">
        <v>2015</v>
      </c>
      <c r="AF158" s="34">
        <v>0</v>
      </c>
      <c r="AG158" s="11" t="s">
        <v>314</v>
      </c>
    </row>
    <row r="159" spans="1:81" ht="24.75" customHeight="1">
      <c r="A159" s="44">
        <v>2016</v>
      </c>
      <c r="B159" s="2">
        <f t="shared" si="22"/>
        <v>12.5</v>
      </c>
      <c r="C159" s="39"/>
      <c r="D159" s="44">
        <v>2016</v>
      </c>
      <c r="E159" s="34">
        <v>0</v>
      </c>
      <c r="F159" s="10" t="s">
        <v>856</v>
      </c>
      <c r="G159" s="44">
        <v>2016</v>
      </c>
      <c r="H159" s="29">
        <f t="shared" si="23"/>
        <v>50</v>
      </c>
      <c r="I159" s="34"/>
      <c r="J159" s="44">
        <v>2016</v>
      </c>
      <c r="K159" s="34">
        <v>50</v>
      </c>
      <c r="L159" s="10" t="s">
        <v>855</v>
      </c>
      <c r="M159" s="44">
        <v>2016</v>
      </c>
      <c r="N159" s="34">
        <v>50</v>
      </c>
      <c r="O159" s="10" t="s">
        <v>854</v>
      </c>
      <c r="P159" s="44">
        <v>2016</v>
      </c>
      <c r="Q159" s="34">
        <v>50</v>
      </c>
      <c r="R159" s="10" t="s">
        <v>853</v>
      </c>
      <c r="S159" s="44">
        <v>2016</v>
      </c>
      <c r="T159" s="34">
        <v>50</v>
      </c>
      <c r="U159" s="10" t="s">
        <v>852</v>
      </c>
      <c r="V159" s="44">
        <v>2016</v>
      </c>
      <c r="W159" s="34">
        <v>0</v>
      </c>
      <c r="X159" s="10" t="s">
        <v>314</v>
      </c>
      <c r="Y159" s="348">
        <v>2016</v>
      </c>
      <c r="Z159" s="34">
        <v>0</v>
      </c>
      <c r="AA159" s="10" t="s">
        <v>851</v>
      </c>
      <c r="AB159" s="348">
        <v>2016</v>
      </c>
      <c r="AC159" s="34">
        <v>0</v>
      </c>
      <c r="AD159" s="10" t="s">
        <v>850</v>
      </c>
      <c r="AE159" s="348">
        <v>2016</v>
      </c>
      <c r="AF159" s="34">
        <v>0</v>
      </c>
      <c r="AG159" s="11" t="s">
        <v>314</v>
      </c>
    </row>
    <row r="160" spans="1:81" ht="24.75" customHeight="1">
      <c r="A160" s="44">
        <v>2017</v>
      </c>
      <c r="B160" s="2">
        <f t="shared" si="22"/>
        <v>12.5</v>
      </c>
      <c r="C160" s="39"/>
      <c r="D160" s="44">
        <v>2017</v>
      </c>
      <c r="E160" s="34">
        <v>0</v>
      </c>
      <c r="F160" s="10" t="s">
        <v>856</v>
      </c>
      <c r="G160" s="44">
        <v>2017</v>
      </c>
      <c r="H160" s="29">
        <f t="shared" si="23"/>
        <v>50</v>
      </c>
      <c r="I160" s="34"/>
      <c r="J160" s="44">
        <v>2017</v>
      </c>
      <c r="K160" s="34">
        <v>50</v>
      </c>
      <c r="L160" s="10" t="s">
        <v>855</v>
      </c>
      <c r="M160" s="44">
        <v>2017</v>
      </c>
      <c r="N160" s="34">
        <v>50</v>
      </c>
      <c r="O160" s="10" t="s">
        <v>854</v>
      </c>
      <c r="P160" s="44">
        <v>2017</v>
      </c>
      <c r="Q160" s="34">
        <v>50</v>
      </c>
      <c r="R160" s="10" t="s">
        <v>853</v>
      </c>
      <c r="S160" s="44">
        <v>2017</v>
      </c>
      <c r="T160" s="34">
        <v>50</v>
      </c>
      <c r="U160" s="10" t="s">
        <v>852</v>
      </c>
      <c r="V160" s="44">
        <v>2017</v>
      </c>
      <c r="W160" s="34">
        <v>0</v>
      </c>
      <c r="X160" s="10" t="s">
        <v>314</v>
      </c>
      <c r="Y160" s="348">
        <v>2017</v>
      </c>
      <c r="Z160" s="34">
        <v>0</v>
      </c>
      <c r="AA160" s="10" t="s">
        <v>851</v>
      </c>
      <c r="AB160" s="348">
        <v>2017</v>
      </c>
      <c r="AC160" s="34">
        <v>0</v>
      </c>
      <c r="AD160" s="10" t="s">
        <v>850</v>
      </c>
      <c r="AE160" s="348">
        <v>2017</v>
      </c>
      <c r="AF160" s="34">
        <v>0</v>
      </c>
      <c r="AG160" s="11" t="s">
        <v>314</v>
      </c>
    </row>
    <row r="161" spans="1:51" ht="24.75" customHeight="1">
      <c r="A161" s="44">
        <v>2018</v>
      </c>
      <c r="B161" s="2">
        <f t="shared" si="22"/>
        <v>12.5</v>
      </c>
      <c r="C161" s="39"/>
      <c r="D161" s="44">
        <v>2018</v>
      </c>
      <c r="E161" s="34">
        <v>0</v>
      </c>
      <c r="F161" s="10" t="s">
        <v>856</v>
      </c>
      <c r="G161" s="44">
        <v>2018</v>
      </c>
      <c r="H161" s="29">
        <f t="shared" si="23"/>
        <v>50</v>
      </c>
      <c r="I161" s="34"/>
      <c r="J161" s="44">
        <v>2018</v>
      </c>
      <c r="K161" s="34">
        <v>50</v>
      </c>
      <c r="L161" s="10" t="s">
        <v>855</v>
      </c>
      <c r="M161" s="44">
        <v>2018</v>
      </c>
      <c r="N161" s="34">
        <v>50</v>
      </c>
      <c r="O161" s="10" t="s">
        <v>854</v>
      </c>
      <c r="P161" s="44">
        <v>2018</v>
      </c>
      <c r="Q161" s="34">
        <v>50</v>
      </c>
      <c r="R161" s="10" t="s">
        <v>853</v>
      </c>
      <c r="S161" s="44">
        <v>2018</v>
      </c>
      <c r="T161" s="34">
        <v>50</v>
      </c>
      <c r="U161" s="10" t="s">
        <v>852</v>
      </c>
      <c r="V161" s="44">
        <v>2018</v>
      </c>
      <c r="W161" s="34">
        <v>0</v>
      </c>
      <c r="X161" s="10" t="s">
        <v>314</v>
      </c>
      <c r="Y161" s="348">
        <v>2018</v>
      </c>
      <c r="Z161" s="34">
        <v>0</v>
      </c>
      <c r="AA161" s="10" t="s">
        <v>851</v>
      </c>
      <c r="AB161" s="348">
        <v>2018</v>
      </c>
      <c r="AC161" s="34">
        <v>0</v>
      </c>
      <c r="AD161" s="10" t="s">
        <v>850</v>
      </c>
      <c r="AE161" s="348">
        <v>2018</v>
      </c>
      <c r="AF161" s="34">
        <v>0</v>
      </c>
      <c r="AG161" s="11" t="s">
        <v>314</v>
      </c>
    </row>
    <row r="162" spans="1:51" ht="24.75" customHeight="1">
      <c r="A162" s="44">
        <v>2019</v>
      </c>
      <c r="B162" s="2">
        <f t="shared" si="22"/>
        <v>12.5</v>
      </c>
      <c r="C162" s="39"/>
      <c r="D162" s="44">
        <v>2019</v>
      </c>
      <c r="E162" s="34">
        <v>0</v>
      </c>
      <c r="F162" s="10" t="s">
        <v>856</v>
      </c>
      <c r="G162" s="44">
        <v>2019</v>
      </c>
      <c r="H162" s="29">
        <f t="shared" si="23"/>
        <v>50</v>
      </c>
      <c r="I162" s="34"/>
      <c r="J162" s="44">
        <v>2019</v>
      </c>
      <c r="K162" s="34">
        <v>50</v>
      </c>
      <c r="L162" s="10" t="s">
        <v>855</v>
      </c>
      <c r="M162" s="44">
        <v>2019</v>
      </c>
      <c r="N162" s="34">
        <v>50</v>
      </c>
      <c r="O162" s="10" t="s">
        <v>854</v>
      </c>
      <c r="P162" s="44">
        <v>2019</v>
      </c>
      <c r="Q162" s="34">
        <v>50</v>
      </c>
      <c r="R162" s="10" t="s">
        <v>853</v>
      </c>
      <c r="S162" s="44">
        <v>2019</v>
      </c>
      <c r="T162" s="34">
        <v>50</v>
      </c>
      <c r="U162" s="10" t="s">
        <v>852</v>
      </c>
      <c r="V162" s="44">
        <v>2019</v>
      </c>
      <c r="W162" s="34">
        <v>0</v>
      </c>
      <c r="X162" s="10" t="s">
        <v>314</v>
      </c>
      <c r="Y162" s="348">
        <v>2019</v>
      </c>
      <c r="Z162" s="34">
        <v>0</v>
      </c>
      <c r="AA162" s="10" t="s">
        <v>851</v>
      </c>
      <c r="AB162" s="348">
        <v>2019</v>
      </c>
      <c r="AC162" s="34">
        <v>0</v>
      </c>
      <c r="AD162" s="10" t="s">
        <v>850</v>
      </c>
      <c r="AE162" s="348">
        <v>2019</v>
      </c>
      <c r="AF162" s="34">
        <v>0</v>
      </c>
      <c r="AG162" s="11" t="s">
        <v>314</v>
      </c>
    </row>
    <row r="163" spans="1:51" ht="24.75" customHeight="1"/>
    <row r="164" spans="1:51" s="18" customFormat="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c r="AN164" s="146"/>
      <c r="AO164" s="146"/>
      <c r="AP164" s="146"/>
      <c r="AQ164" s="146"/>
      <c r="AR164" s="146"/>
      <c r="AS164" s="146"/>
      <c r="AT164" s="146"/>
      <c r="AU164" s="146"/>
      <c r="AV164" s="146"/>
      <c r="AW164" s="146"/>
      <c r="AX164" s="146"/>
      <c r="AY164" s="146"/>
    </row>
    <row r="165" spans="1:51" s="18" customFormat="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c r="AN165" s="146"/>
      <c r="AO165" s="146"/>
      <c r="AP165" s="146"/>
      <c r="AQ165" s="146"/>
      <c r="AR165" s="146"/>
      <c r="AS165" s="146"/>
      <c r="AT165" s="146"/>
      <c r="AU165" s="146"/>
      <c r="AV165" s="146"/>
      <c r="AW165" s="146"/>
      <c r="AX165" s="146"/>
      <c r="AY165" s="146"/>
    </row>
    <row r="166" spans="1:51" s="18" customFormat="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c r="AN166" s="146"/>
      <c r="AO166" s="146"/>
      <c r="AP166" s="146"/>
      <c r="AQ166" s="146"/>
      <c r="AR166" s="146"/>
      <c r="AS166" s="146"/>
      <c r="AT166" s="146"/>
      <c r="AU166" s="146"/>
      <c r="AV166" s="146"/>
      <c r="AW166" s="146"/>
      <c r="AX166" s="146"/>
      <c r="AY166" s="146"/>
    </row>
    <row r="167" spans="1:51" s="366" customFormat="1" ht="24.75" customHeight="1">
      <c r="A167" s="327" t="s">
        <v>92</v>
      </c>
      <c r="B167" s="608" t="s">
        <v>104</v>
      </c>
      <c r="C167" s="609"/>
      <c r="D167" s="327" t="s">
        <v>92</v>
      </c>
      <c r="E167" s="608" t="s">
        <v>103</v>
      </c>
      <c r="F167" s="609"/>
      <c r="G167" s="327" t="s">
        <v>92</v>
      </c>
      <c r="H167" s="608" t="s">
        <v>102</v>
      </c>
      <c r="I167" s="609"/>
      <c r="J167" s="327" t="s">
        <v>92</v>
      </c>
      <c r="K167" s="608" t="s">
        <v>101</v>
      </c>
      <c r="L167" s="609"/>
      <c r="M167" s="327" t="s">
        <v>92</v>
      </c>
      <c r="N167" s="608" t="s">
        <v>100</v>
      </c>
      <c r="O167" s="609"/>
      <c r="P167" s="327" t="s">
        <v>92</v>
      </c>
      <c r="Q167" s="608" t="s">
        <v>99</v>
      </c>
      <c r="R167" s="609"/>
      <c r="S167" s="327" t="s">
        <v>92</v>
      </c>
      <c r="T167" s="608" t="s">
        <v>98</v>
      </c>
      <c r="U167" s="609"/>
      <c r="V167" s="327" t="s">
        <v>92</v>
      </c>
      <c r="W167" s="608" t="s">
        <v>97</v>
      </c>
      <c r="X167" s="609"/>
      <c r="Y167" s="327" t="s">
        <v>92</v>
      </c>
      <c r="Z167" s="608" t="s">
        <v>96</v>
      </c>
      <c r="AA167" s="609"/>
      <c r="AB167" s="327" t="s">
        <v>92</v>
      </c>
      <c r="AC167" s="608" t="s">
        <v>95</v>
      </c>
      <c r="AD167" s="609"/>
      <c r="AE167" s="327" t="s">
        <v>92</v>
      </c>
      <c r="AF167" s="608" t="s">
        <v>94</v>
      </c>
      <c r="AG167" s="609"/>
      <c r="AH167" s="327" t="s">
        <v>92</v>
      </c>
      <c r="AI167" s="608" t="s">
        <v>93</v>
      </c>
      <c r="AJ167" s="609"/>
      <c r="AK167" s="327" t="s">
        <v>92</v>
      </c>
      <c r="AL167" s="608" t="s">
        <v>91</v>
      </c>
      <c r="AM167" s="609"/>
      <c r="AN167" s="365"/>
      <c r="AO167" s="365"/>
      <c r="AP167" s="365"/>
      <c r="AQ167" s="365"/>
      <c r="AR167" s="365"/>
      <c r="AS167" s="365"/>
      <c r="AT167" s="365"/>
      <c r="AU167" s="365"/>
      <c r="AV167" s="365"/>
      <c r="AW167" s="365"/>
      <c r="AX167" s="365"/>
      <c r="AY167" s="365"/>
    </row>
    <row r="168" spans="1:51" s="366" customFormat="1" ht="24.75" customHeight="1">
      <c r="A168" s="327" t="s">
        <v>81</v>
      </c>
      <c r="B168" s="608" t="s">
        <v>90</v>
      </c>
      <c r="C168" s="609"/>
      <c r="D168" s="327" t="s">
        <v>81</v>
      </c>
      <c r="E168" s="612" t="s">
        <v>89</v>
      </c>
      <c r="F168" s="613"/>
      <c r="G168" s="327" t="s">
        <v>81</v>
      </c>
      <c r="H168" s="612" t="s">
        <v>86</v>
      </c>
      <c r="I168" s="613"/>
      <c r="J168" s="327" t="s">
        <v>81</v>
      </c>
      <c r="K168" s="612" t="s">
        <v>88</v>
      </c>
      <c r="L168" s="613"/>
      <c r="M168" s="327" t="s">
        <v>81</v>
      </c>
      <c r="N168" s="612" t="s">
        <v>86</v>
      </c>
      <c r="O168" s="613"/>
      <c r="P168" s="327" t="s">
        <v>81</v>
      </c>
      <c r="Q168" s="612" t="s">
        <v>87</v>
      </c>
      <c r="R168" s="613"/>
      <c r="S168" s="327" t="s">
        <v>81</v>
      </c>
      <c r="T168" s="612" t="s">
        <v>86</v>
      </c>
      <c r="U168" s="613"/>
      <c r="V168" s="327" t="s">
        <v>81</v>
      </c>
      <c r="W168" s="610" t="s">
        <v>1576</v>
      </c>
      <c r="X168" s="611"/>
      <c r="Y168" s="327" t="s">
        <v>81</v>
      </c>
      <c r="Z168" s="610" t="s">
        <v>4107</v>
      </c>
      <c r="AA168" s="611"/>
      <c r="AB168" s="327" t="s">
        <v>81</v>
      </c>
      <c r="AC168" s="610" t="s">
        <v>84</v>
      </c>
      <c r="AD168" s="611"/>
      <c r="AE168" s="327" t="s">
        <v>81</v>
      </c>
      <c r="AF168" s="610" t="s">
        <v>83</v>
      </c>
      <c r="AG168" s="611"/>
      <c r="AH168" s="327" t="s">
        <v>81</v>
      </c>
      <c r="AI168" s="610" t="s">
        <v>82</v>
      </c>
      <c r="AJ168" s="611"/>
      <c r="AK168" s="327" t="s">
        <v>81</v>
      </c>
      <c r="AL168" s="610" t="s">
        <v>80</v>
      </c>
      <c r="AM168" s="611"/>
      <c r="AN168" s="365"/>
      <c r="AO168" s="365"/>
      <c r="AP168" s="365"/>
      <c r="AQ168" s="365"/>
      <c r="AR168" s="365"/>
      <c r="AS168" s="365"/>
      <c r="AT168" s="365"/>
      <c r="AU168" s="365"/>
      <c r="AV168" s="365"/>
      <c r="AW168" s="365"/>
      <c r="AX168" s="365"/>
      <c r="AY168" s="365"/>
    </row>
    <row r="169" spans="1:51" s="366" customFormat="1" ht="24.75" customHeight="1">
      <c r="A169" s="327" t="s">
        <v>78</v>
      </c>
      <c r="B169" s="610" t="s">
        <v>79</v>
      </c>
      <c r="C169" s="611"/>
      <c r="D169" s="327" t="s">
        <v>78</v>
      </c>
      <c r="E169" s="610" t="s">
        <v>4387</v>
      </c>
      <c r="F169" s="611"/>
      <c r="G169" s="327" t="s">
        <v>78</v>
      </c>
      <c r="H169" s="610" t="s">
        <v>4388</v>
      </c>
      <c r="I169" s="611"/>
      <c r="J169" s="327" t="s">
        <v>78</v>
      </c>
      <c r="K169" s="610" t="s">
        <v>4389</v>
      </c>
      <c r="L169" s="611"/>
      <c r="M169" s="327" t="s">
        <v>78</v>
      </c>
      <c r="N169" s="610" t="s">
        <v>4388</v>
      </c>
      <c r="O169" s="611"/>
      <c r="P169" s="327" t="s">
        <v>78</v>
      </c>
      <c r="Q169" s="610" t="s">
        <v>4389</v>
      </c>
      <c r="R169" s="611"/>
      <c r="S169" s="327" t="s">
        <v>78</v>
      </c>
      <c r="T169" s="610" t="s">
        <v>4388</v>
      </c>
      <c r="U169" s="611"/>
      <c r="V169" s="327" t="s">
        <v>78</v>
      </c>
      <c r="W169" s="610" t="s">
        <v>4390</v>
      </c>
      <c r="X169" s="611"/>
      <c r="Y169" s="327" t="s">
        <v>78</v>
      </c>
      <c r="Z169" s="610" t="s">
        <v>4390</v>
      </c>
      <c r="AA169" s="611"/>
      <c r="AB169" s="327" t="s">
        <v>78</v>
      </c>
      <c r="AC169" s="610" t="s">
        <v>4391</v>
      </c>
      <c r="AD169" s="611"/>
      <c r="AE169" s="327" t="s">
        <v>78</v>
      </c>
      <c r="AF169" s="610" t="s">
        <v>4392</v>
      </c>
      <c r="AG169" s="611"/>
      <c r="AH169" s="327" t="s">
        <v>78</v>
      </c>
      <c r="AI169" s="610" t="s">
        <v>4393</v>
      </c>
      <c r="AJ169" s="611"/>
      <c r="AK169" s="327" t="s">
        <v>78</v>
      </c>
      <c r="AL169" s="610" t="s">
        <v>281</v>
      </c>
      <c r="AM169" s="611"/>
      <c r="AN169" s="365"/>
      <c r="AO169" s="365"/>
      <c r="AP169" s="365"/>
      <c r="AQ169" s="365"/>
      <c r="AR169" s="365"/>
      <c r="AS169" s="365"/>
      <c r="AT169" s="365"/>
      <c r="AU169" s="365"/>
      <c r="AV169" s="365"/>
      <c r="AW169" s="365"/>
      <c r="AX169" s="365"/>
      <c r="AY169" s="365"/>
    </row>
    <row r="170" spans="1:51" s="18" customFormat="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c r="AN170" s="146"/>
      <c r="AO170" s="146"/>
      <c r="AP170" s="146"/>
      <c r="AQ170" s="146"/>
      <c r="AR170" s="146"/>
      <c r="AS170" s="146"/>
      <c r="AT170" s="146"/>
      <c r="AU170" s="146"/>
      <c r="AV170" s="146"/>
      <c r="AW170" s="146"/>
      <c r="AX170" s="146"/>
      <c r="AY170" s="146"/>
    </row>
    <row r="171" spans="1:51" s="18" customFormat="1" ht="24.75" customHeight="1">
      <c r="A171" s="43">
        <v>2014</v>
      </c>
      <c r="B171" s="2">
        <f>AVERAGE((E171+K171+Q171)/3+(H171+N171+T171)/3+W171+Z171+AC171+AF171+AI171+AL171)/8</f>
        <v>6.25</v>
      </c>
      <c r="C171" s="39"/>
      <c r="D171" s="43">
        <v>2014</v>
      </c>
      <c r="E171" s="34">
        <v>50</v>
      </c>
      <c r="F171" s="10" t="s">
        <v>4795</v>
      </c>
      <c r="G171" s="44">
        <v>2014</v>
      </c>
      <c r="H171" s="34">
        <v>100</v>
      </c>
      <c r="I171" s="10" t="s">
        <v>849</v>
      </c>
      <c r="J171" s="43">
        <v>2014</v>
      </c>
      <c r="K171" s="34">
        <v>0</v>
      </c>
      <c r="L171" s="10" t="s">
        <v>4797</v>
      </c>
      <c r="M171" s="44">
        <v>2014</v>
      </c>
      <c r="N171" s="34">
        <v>0</v>
      </c>
      <c r="O171" s="10" t="s">
        <v>4799</v>
      </c>
      <c r="P171" s="43">
        <v>2014</v>
      </c>
      <c r="Q171" s="34">
        <v>0</v>
      </c>
      <c r="R171" s="10" t="s">
        <v>4800</v>
      </c>
      <c r="S171" s="44">
        <v>2014</v>
      </c>
      <c r="T171" s="34">
        <v>0</v>
      </c>
      <c r="U171" s="10" t="s">
        <v>4801</v>
      </c>
      <c r="V171" s="44">
        <v>2014</v>
      </c>
      <c r="W171" s="33">
        <v>0</v>
      </c>
      <c r="X171" s="10" t="s">
        <v>4802</v>
      </c>
      <c r="Y171" s="44">
        <v>2014</v>
      </c>
      <c r="Z171" s="33">
        <v>0</v>
      </c>
      <c r="AA171" s="10" t="s">
        <v>4802</v>
      </c>
      <c r="AB171" s="44">
        <v>2014</v>
      </c>
      <c r="AC171" s="34">
        <v>0</v>
      </c>
      <c r="AD171" s="10" t="s">
        <v>848</v>
      </c>
      <c r="AE171" s="44">
        <v>2014</v>
      </c>
      <c r="AF171" s="34">
        <v>0</v>
      </c>
      <c r="AG171" s="10" t="s">
        <v>847</v>
      </c>
      <c r="AH171" s="44">
        <v>2014</v>
      </c>
      <c r="AI171" s="34">
        <v>0</v>
      </c>
      <c r="AJ171" s="10" t="s">
        <v>847</v>
      </c>
      <c r="AK171" s="44">
        <v>2014</v>
      </c>
      <c r="AL171" s="34">
        <v>0</v>
      </c>
      <c r="AM171" s="11" t="s">
        <v>846</v>
      </c>
      <c r="AN171" s="147"/>
      <c r="AO171" s="147"/>
      <c r="AP171" s="146"/>
      <c r="AQ171" s="146"/>
      <c r="AR171" s="146"/>
      <c r="AS171" s="146"/>
      <c r="AT171" s="146"/>
      <c r="AU171" s="146"/>
      <c r="AV171" s="146"/>
      <c r="AW171" s="146"/>
      <c r="AX171" s="146"/>
      <c r="AY171" s="146"/>
    </row>
    <row r="172" spans="1:51" s="18" customFormat="1" ht="24.75" customHeight="1">
      <c r="A172" s="43">
        <v>2015</v>
      </c>
      <c r="B172" s="2"/>
      <c r="C172" s="80"/>
      <c r="D172" s="43">
        <v>2015</v>
      </c>
      <c r="E172" s="34"/>
      <c r="F172" s="10"/>
      <c r="G172" s="44">
        <v>2015</v>
      </c>
      <c r="H172" s="34"/>
      <c r="I172" s="10"/>
      <c r="J172" s="43">
        <v>2015</v>
      </c>
      <c r="K172" s="34"/>
      <c r="L172" s="10"/>
      <c r="M172" s="44">
        <v>2015</v>
      </c>
      <c r="N172" s="34"/>
      <c r="O172" s="10"/>
      <c r="P172" s="43">
        <v>2015</v>
      </c>
      <c r="Q172" s="34"/>
      <c r="R172" s="10"/>
      <c r="S172" s="44">
        <v>2015</v>
      </c>
      <c r="T172" s="34"/>
      <c r="U172" s="10"/>
      <c r="V172" s="44">
        <v>2015</v>
      </c>
      <c r="W172" s="33"/>
      <c r="X172" s="10"/>
      <c r="Y172" s="44">
        <v>2015</v>
      </c>
      <c r="Z172" s="33"/>
      <c r="AA172" s="10"/>
      <c r="AB172" s="44">
        <v>2015</v>
      </c>
      <c r="AC172" s="34"/>
      <c r="AD172" s="10"/>
      <c r="AE172" s="44">
        <v>2015</v>
      </c>
      <c r="AF172" s="34"/>
      <c r="AG172" s="10"/>
      <c r="AH172" s="44">
        <v>2015</v>
      </c>
      <c r="AI172" s="34"/>
      <c r="AJ172" s="10"/>
      <c r="AK172" s="44">
        <v>2015</v>
      </c>
      <c r="AL172" s="34"/>
      <c r="AM172" s="11"/>
      <c r="AN172" s="147"/>
      <c r="AO172" s="147"/>
      <c r="AP172" s="146"/>
      <c r="AQ172" s="146"/>
      <c r="AR172" s="146"/>
      <c r="AS172" s="146"/>
      <c r="AT172" s="146"/>
      <c r="AU172" s="146"/>
      <c r="AV172" s="146"/>
      <c r="AW172" s="146"/>
      <c r="AX172" s="146"/>
      <c r="AY172" s="146"/>
    </row>
    <row r="173" spans="1:51" s="18" customFormat="1" ht="24.75" customHeight="1">
      <c r="A173" s="43">
        <v>2016</v>
      </c>
      <c r="B173" s="2"/>
      <c r="C173" s="80"/>
      <c r="D173" s="43">
        <v>2016</v>
      </c>
      <c r="E173" s="34"/>
      <c r="F173" s="10"/>
      <c r="G173" s="44">
        <v>2016</v>
      </c>
      <c r="H173" s="34"/>
      <c r="I173" s="10"/>
      <c r="J173" s="43">
        <v>2016</v>
      </c>
      <c r="K173" s="34"/>
      <c r="L173" s="10"/>
      <c r="M173" s="44">
        <v>2016</v>
      </c>
      <c r="N173" s="34"/>
      <c r="O173" s="10"/>
      <c r="P173" s="43">
        <v>2016</v>
      </c>
      <c r="Q173" s="34"/>
      <c r="R173" s="10"/>
      <c r="S173" s="44">
        <v>2016</v>
      </c>
      <c r="T173" s="34"/>
      <c r="U173" s="10"/>
      <c r="V173" s="44">
        <v>2016</v>
      </c>
      <c r="W173" s="33"/>
      <c r="X173" s="10"/>
      <c r="Y173" s="44">
        <v>2016</v>
      </c>
      <c r="Z173" s="33"/>
      <c r="AA173" s="10"/>
      <c r="AB173" s="44">
        <v>2016</v>
      </c>
      <c r="AC173" s="34"/>
      <c r="AD173" s="10"/>
      <c r="AE173" s="44">
        <v>2016</v>
      </c>
      <c r="AF173" s="34"/>
      <c r="AG173" s="10"/>
      <c r="AH173" s="44">
        <v>2016</v>
      </c>
      <c r="AI173" s="34"/>
      <c r="AJ173" s="10"/>
      <c r="AK173" s="44">
        <v>2016</v>
      </c>
      <c r="AL173" s="34"/>
      <c r="AM173" s="11"/>
      <c r="AN173" s="147"/>
      <c r="AO173" s="147"/>
      <c r="AP173" s="146"/>
      <c r="AQ173" s="146"/>
      <c r="AR173" s="146"/>
      <c r="AS173" s="146"/>
      <c r="AT173" s="146"/>
      <c r="AU173" s="146"/>
      <c r="AV173" s="146"/>
      <c r="AW173" s="146"/>
      <c r="AX173" s="146"/>
      <c r="AY173" s="146"/>
    </row>
    <row r="174" spans="1:51" s="18" customFormat="1" ht="24.75" customHeight="1">
      <c r="A174" s="43">
        <v>2017</v>
      </c>
      <c r="B174" s="2"/>
      <c r="C174" s="80"/>
      <c r="D174" s="43">
        <v>2017</v>
      </c>
      <c r="E174" s="34"/>
      <c r="F174" s="10"/>
      <c r="G174" s="44">
        <v>2017</v>
      </c>
      <c r="H174" s="34"/>
      <c r="I174" s="10"/>
      <c r="J174" s="43">
        <v>2017</v>
      </c>
      <c r="K174" s="34"/>
      <c r="L174" s="10"/>
      <c r="M174" s="44">
        <v>2017</v>
      </c>
      <c r="N174" s="34"/>
      <c r="O174" s="10"/>
      <c r="P174" s="43">
        <v>2017</v>
      </c>
      <c r="Q174" s="34"/>
      <c r="R174" s="10"/>
      <c r="S174" s="44">
        <v>2017</v>
      </c>
      <c r="T174" s="34"/>
      <c r="U174" s="10"/>
      <c r="V174" s="44">
        <v>2017</v>
      </c>
      <c r="W174" s="33"/>
      <c r="X174" s="10"/>
      <c r="Y174" s="44">
        <v>2017</v>
      </c>
      <c r="Z174" s="33"/>
      <c r="AA174" s="10"/>
      <c r="AB174" s="44">
        <v>2017</v>
      </c>
      <c r="AC174" s="34"/>
      <c r="AD174" s="10"/>
      <c r="AE174" s="44">
        <v>2017</v>
      </c>
      <c r="AF174" s="34"/>
      <c r="AG174" s="10"/>
      <c r="AH174" s="44">
        <v>2017</v>
      </c>
      <c r="AI174" s="34"/>
      <c r="AJ174" s="10"/>
      <c r="AK174" s="44">
        <v>2017</v>
      </c>
      <c r="AL174" s="34"/>
      <c r="AM174" s="11"/>
      <c r="AN174" s="147"/>
      <c r="AO174" s="147"/>
      <c r="AP174" s="146"/>
      <c r="AQ174" s="146"/>
      <c r="AR174" s="146"/>
      <c r="AS174" s="146"/>
      <c r="AT174" s="146"/>
      <c r="AU174" s="146"/>
      <c r="AV174" s="146"/>
      <c r="AW174" s="146"/>
      <c r="AX174" s="146"/>
      <c r="AY174" s="146"/>
    </row>
    <row r="175" spans="1:51" s="18" customFormat="1" ht="24.75" customHeight="1">
      <c r="A175" s="43">
        <v>2018</v>
      </c>
      <c r="B175" s="2"/>
      <c r="C175" s="80"/>
      <c r="D175" s="43">
        <v>2018</v>
      </c>
      <c r="E175" s="34"/>
      <c r="F175" s="10"/>
      <c r="G175" s="44">
        <v>2018</v>
      </c>
      <c r="H175" s="34"/>
      <c r="I175" s="10"/>
      <c r="J175" s="43">
        <v>2018</v>
      </c>
      <c r="K175" s="34"/>
      <c r="L175" s="10"/>
      <c r="M175" s="44">
        <v>2018</v>
      </c>
      <c r="N175" s="34"/>
      <c r="O175" s="10"/>
      <c r="P175" s="43">
        <v>2018</v>
      </c>
      <c r="Q175" s="34"/>
      <c r="R175" s="10"/>
      <c r="S175" s="44">
        <v>2018</v>
      </c>
      <c r="T175" s="34"/>
      <c r="U175" s="10"/>
      <c r="V175" s="44">
        <v>2018</v>
      </c>
      <c r="W175" s="33"/>
      <c r="X175" s="10"/>
      <c r="Y175" s="44">
        <v>2018</v>
      </c>
      <c r="Z175" s="33"/>
      <c r="AA175" s="10"/>
      <c r="AB175" s="44">
        <v>2018</v>
      </c>
      <c r="AC175" s="34"/>
      <c r="AD175" s="10"/>
      <c r="AE175" s="44">
        <v>2018</v>
      </c>
      <c r="AF175" s="34"/>
      <c r="AG175" s="10"/>
      <c r="AH175" s="44">
        <v>2018</v>
      </c>
      <c r="AI175" s="34"/>
      <c r="AJ175" s="10"/>
      <c r="AK175" s="44">
        <v>2018</v>
      </c>
      <c r="AL175" s="34"/>
      <c r="AM175" s="11"/>
      <c r="AN175" s="147"/>
      <c r="AO175" s="147"/>
      <c r="AP175" s="146"/>
      <c r="AQ175" s="146"/>
      <c r="AR175" s="146"/>
      <c r="AS175" s="146"/>
      <c r="AT175" s="146"/>
      <c r="AU175" s="146"/>
      <c r="AV175" s="146"/>
      <c r="AW175" s="146"/>
      <c r="AX175" s="146"/>
      <c r="AY175" s="146"/>
    </row>
    <row r="176" spans="1:51" s="18" customFormat="1" ht="24.75" customHeight="1">
      <c r="A176" s="43">
        <v>2019</v>
      </c>
      <c r="B176" s="2">
        <f>AVERAGE((E176+K176+Q176)/3+(H176+N176+T176)/3+W176+Z176+AC176+AF176+AI176+AL176)/8</f>
        <v>12.5</v>
      </c>
      <c r="C176" s="80"/>
      <c r="D176" s="43">
        <v>2019</v>
      </c>
      <c r="E176" s="34">
        <v>50</v>
      </c>
      <c r="F176" s="10" t="s">
        <v>4796</v>
      </c>
      <c r="G176" s="44">
        <v>2019</v>
      </c>
      <c r="H176" s="34">
        <v>100</v>
      </c>
      <c r="I176" s="10" t="s">
        <v>849</v>
      </c>
      <c r="J176" s="43">
        <v>2019</v>
      </c>
      <c r="K176" s="34">
        <v>50</v>
      </c>
      <c r="L176" s="10" t="s">
        <v>4798</v>
      </c>
      <c r="M176" s="44">
        <v>2019</v>
      </c>
      <c r="N176" s="231">
        <v>100</v>
      </c>
      <c r="O176" s="3" t="s">
        <v>849</v>
      </c>
      <c r="P176" s="43">
        <v>2019</v>
      </c>
      <c r="Q176" s="34">
        <v>0</v>
      </c>
      <c r="R176" s="10" t="s">
        <v>4800</v>
      </c>
      <c r="S176" s="44">
        <v>2019</v>
      </c>
      <c r="T176" s="34">
        <v>0</v>
      </c>
      <c r="U176" s="10" t="s">
        <v>4801</v>
      </c>
      <c r="V176" s="44">
        <v>2019</v>
      </c>
      <c r="W176" s="33">
        <v>0</v>
      </c>
      <c r="X176" s="10" t="s">
        <v>4802</v>
      </c>
      <c r="Y176" s="44">
        <v>2019</v>
      </c>
      <c r="Z176" s="33">
        <v>0</v>
      </c>
      <c r="AA176" s="10" t="s">
        <v>4802</v>
      </c>
      <c r="AB176" s="44">
        <v>2019</v>
      </c>
      <c r="AC176" s="34">
        <v>0</v>
      </c>
      <c r="AD176" s="10" t="s">
        <v>848</v>
      </c>
      <c r="AE176" s="44">
        <v>2019</v>
      </c>
      <c r="AF176" s="34">
        <v>0</v>
      </c>
      <c r="AG176" s="10" t="s">
        <v>847</v>
      </c>
      <c r="AH176" s="44">
        <v>2019</v>
      </c>
      <c r="AI176" s="34">
        <v>0</v>
      </c>
      <c r="AJ176" s="10" t="s">
        <v>847</v>
      </c>
      <c r="AK176" s="44">
        <v>2019</v>
      </c>
      <c r="AL176" s="34">
        <v>0</v>
      </c>
      <c r="AM176" s="11" t="s">
        <v>846</v>
      </c>
      <c r="AN176" s="147"/>
      <c r="AO176" s="147"/>
      <c r="AP176" s="146"/>
      <c r="AQ176" s="146"/>
      <c r="AR176" s="146"/>
      <c r="AS176" s="146"/>
      <c r="AT176" s="146"/>
      <c r="AU176" s="146"/>
      <c r="AV176" s="146"/>
      <c r="AW176" s="146"/>
      <c r="AX176" s="146"/>
      <c r="AY176" s="146"/>
    </row>
  </sheetData>
  <mergeCells count="443">
    <mergeCell ref="B21:C21"/>
    <mergeCell ref="T20:U20"/>
    <mergeCell ref="B18:C18"/>
    <mergeCell ref="E18:F18"/>
    <mergeCell ref="H18:I18"/>
    <mergeCell ref="K18:L18"/>
    <mergeCell ref="T19:U19"/>
    <mergeCell ref="B20:C20"/>
    <mergeCell ref="E20:F20"/>
    <mergeCell ref="H20:I20"/>
    <mergeCell ref="K20:L20"/>
    <mergeCell ref="N20:O20"/>
    <mergeCell ref="W19:X19"/>
    <mergeCell ref="Z19:AA19"/>
    <mergeCell ref="AC18:AD18"/>
    <mergeCell ref="N18:O18"/>
    <mergeCell ref="Q18:R18"/>
    <mergeCell ref="T18:U18"/>
    <mergeCell ref="W18:X18"/>
    <mergeCell ref="Z18:AA18"/>
    <mergeCell ref="E19:F19"/>
    <mergeCell ref="H19:I19"/>
    <mergeCell ref="K19:L19"/>
    <mergeCell ref="N19:O19"/>
    <mergeCell ref="Q19:R19"/>
    <mergeCell ref="AC19:AD19"/>
    <mergeCell ref="AC20:AD20"/>
    <mergeCell ref="E21:F21"/>
    <mergeCell ref="H21:I21"/>
    <mergeCell ref="K21:L21"/>
    <mergeCell ref="N21:O21"/>
    <mergeCell ref="Q21:R21"/>
    <mergeCell ref="W20:X20"/>
    <mergeCell ref="Z20:AA20"/>
    <mergeCell ref="Q20:R20"/>
    <mergeCell ref="T21:U21"/>
    <mergeCell ref="W21:X21"/>
    <mergeCell ref="Z21:AA21"/>
    <mergeCell ref="AC21:AD21"/>
    <mergeCell ref="AF39:AG39"/>
    <mergeCell ref="AI39:AJ39"/>
    <mergeCell ref="AL39:AM39"/>
    <mergeCell ref="AR40:AS40"/>
    <mergeCell ref="AU40:AV40"/>
    <mergeCell ref="AX40:AY40"/>
    <mergeCell ref="B22:C22"/>
    <mergeCell ref="E22:F22"/>
    <mergeCell ref="H22:I22"/>
    <mergeCell ref="K22:L22"/>
    <mergeCell ref="AC22:AD22"/>
    <mergeCell ref="N22:O22"/>
    <mergeCell ref="Q22:R22"/>
    <mergeCell ref="T22:U22"/>
    <mergeCell ref="W22:X22"/>
    <mergeCell ref="Z22:AA22"/>
    <mergeCell ref="B39:C39"/>
    <mergeCell ref="E39:F39"/>
    <mergeCell ref="H39:I39"/>
    <mergeCell ref="K39:L39"/>
    <mergeCell ref="N39:O39"/>
    <mergeCell ref="Q39:R39"/>
    <mergeCell ref="T39:U39"/>
    <mergeCell ref="W39:X39"/>
    <mergeCell ref="B41:C41"/>
    <mergeCell ref="E41:F41"/>
    <mergeCell ref="H41:I41"/>
    <mergeCell ref="K41:L41"/>
    <mergeCell ref="N41:O41"/>
    <mergeCell ref="AI41:AJ41"/>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E42:F42"/>
    <mergeCell ref="H42:I42"/>
    <mergeCell ref="K42:L42"/>
    <mergeCell ref="N42:O42"/>
    <mergeCell ref="AR41:AS41"/>
    <mergeCell ref="T42:U42"/>
    <mergeCell ref="Q41:R41"/>
    <mergeCell ref="T41:U41"/>
    <mergeCell ref="W41:X41"/>
    <mergeCell ref="Z41:AA41"/>
    <mergeCell ref="AC41:AD41"/>
    <mergeCell ref="AF41:AG41"/>
    <mergeCell ref="AL41:AM41"/>
    <mergeCell ref="AO41:AP41"/>
    <mergeCell ref="AF64:AG64"/>
    <mergeCell ref="AL64:AM64"/>
    <mergeCell ref="AX43:AY43"/>
    <mergeCell ref="Q43:R43"/>
    <mergeCell ref="T43:U43"/>
    <mergeCell ref="W43:X43"/>
    <mergeCell ref="Z43:AA43"/>
    <mergeCell ref="AC43:AD43"/>
    <mergeCell ref="AF43:AG43"/>
    <mergeCell ref="AL60:AM60"/>
    <mergeCell ref="AI64:AJ64"/>
    <mergeCell ref="AC63:AD63"/>
    <mergeCell ref="AF63:AG63"/>
    <mergeCell ref="AI63:AJ63"/>
    <mergeCell ref="AL43:AM43"/>
    <mergeCell ref="Z63:AA63"/>
    <mergeCell ref="Z60:AA60"/>
    <mergeCell ref="AC60:AD60"/>
    <mergeCell ref="AI60:AJ60"/>
    <mergeCell ref="Z62:AA62"/>
    <mergeCell ref="AL62:AM62"/>
    <mergeCell ref="T62:U62"/>
    <mergeCell ref="AI61:AJ61"/>
    <mergeCell ref="AL61:AM61"/>
    <mergeCell ref="AL63:AM63"/>
    <mergeCell ref="B43:C43"/>
    <mergeCell ref="E43:F43"/>
    <mergeCell ref="H43:I43"/>
    <mergeCell ref="T60:U60"/>
    <mergeCell ref="W60:X60"/>
    <mergeCell ref="H61:I61"/>
    <mergeCell ref="K61:L61"/>
    <mergeCell ref="N61:O61"/>
    <mergeCell ref="Q61:R61"/>
    <mergeCell ref="T61:U61"/>
    <mergeCell ref="W61:X61"/>
    <mergeCell ref="AC62:AD62"/>
    <mergeCell ref="AF62:AG62"/>
    <mergeCell ref="AI62:AJ62"/>
    <mergeCell ref="K43:L43"/>
    <mergeCell ref="N43:O43"/>
    <mergeCell ref="H63:I63"/>
    <mergeCell ref="K63:L63"/>
    <mergeCell ref="N63:O63"/>
    <mergeCell ref="Q63:R63"/>
    <mergeCell ref="W63:X63"/>
    <mergeCell ref="W62:X62"/>
    <mergeCell ref="B61:C61"/>
    <mergeCell ref="B104:C104"/>
    <mergeCell ref="E104:F104"/>
    <mergeCell ref="AI43:AJ43"/>
    <mergeCell ref="AF60:AG60"/>
    <mergeCell ref="B62:C62"/>
    <mergeCell ref="E62:F62"/>
    <mergeCell ref="H62:I62"/>
    <mergeCell ref="K62:L62"/>
    <mergeCell ref="N62:O62"/>
    <mergeCell ref="Q62:R62"/>
    <mergeCell ref="AC61:AD61"/>
    <mergeCell ref="B60:C60"/>
    <mergeCell ref="E60:F60"/>
    <mergeCell ref="H60:I60"/>
    <mergeCell ref="K60:L60"/>
    <mergeCell ref="N60:O60"/>
    <mergeCell ref="Q60:R60"/>
    <mergeCell ref="T64:U64"/>
    <mergeCell ref="W64:X64"/>
    <mergeCell ref="Z64:AA64"/>
    <mergeCell ref="AC64:AD64"/>
    <mergeCell ref="T63:U63"/>
    <mergeCell ref="B63:C63"/>
    <mergeCell ref="E63:F63"/>
    <mergeCell ref="E81:F81"/>
    <mergeCell ref="H81:I81"/>
    <mergeCell ref="K81:L81"/>
    <mergeCell ref="N81:O81"/>
    <mergeCell ref="Q81:R81"/>
    <mergeCell ref="Q64:R64"/>
    <mergeCell ref="K82:L82"/>
    <mergeCell ref="N82:O82"/>
    <mergeCell ref="Q82:R82"/>
    <mergeCell ref="H82:I82"/>
    <mergeCell ref="B80:R80"/>
    <mergeCell ref="B81:C81"/>
    <mergeCell ref="B64:C64"/>
    <mergeCell ref="E64:F64"/>
    <mergeCell ref="H64:I64"/>
    <mergeCell ref="K64:L64"/>
    <mergeCell ref="N64:O64"/>
    <mergeCell ref="E82:F82"/>
    <mergeCell ref="B82:C82"/>
    <mergeCell ref="B83:C83"/>
    <mergeCell ref="E83:F83"/>
    <mergeCell ref="H83:I83"/>
    <mergeCell ref="K83:L83"/>
    <mergeCell ref="N83:O83"/>
    <mergeCell ref="Q83:R83"/>
    <mergeCell ref="B84:C84"/>
    <mergeCell ref="E84:F84"/>
    <mergeCell ref="H84:I84"/>
    <mergeCell ref="K84:L84"/>
    <mergeCell ref="N84:O84"/>
    <mergeCell ref="Q84:R84"/>
    <mergeCell ref="B85:C85"/>
    <mergeCell ref="E85:F85"/>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H104:I104"/>
    <mergeCell ref="K104:L104"/>
    <mergeCell ref="N104:O104"/>
    <mergeCell ref="Q104:R104"/>
    <mergeCell ref="T104:U104"/>
    <mergeCell ref="W104:X104"/>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W125:X125"/>
    <mergeCell ref="Z125:AA125"/>
    <mergeCell ref="H124:I124"/>
    <mergeCell ref="K124:L124"/>
    <mergeCell ref="N124:O124"/>
    <mergeCell ref="Q124:R124"/>
    <mergeCell ref="T124:U124"/>
    <mergeCell ref="W124:X124"/>
    <mergeCell ref="W127:X127"/>
    <mergeCell ref="Z127:AA127"/>
    <mergeCell ref="Z124:AA124"/>
    <mergeCell ref="W126:X126"/>
    <mergeCell ref="Z126:AA126"/>
    <mergeCell ref="H127:I127"/>
    <mergeCell ref="K127:L127"/>
    <mergeCell ref="N127:O127"/>
    <mergeCell ref="Q127:R127"/>
    <mergeCell ref="T127:U127"/>
    <mergeCell ref="B125:C125"/>
    <mergeCell ref="E125:F125"/>
    <mergeCell ref="H125:I125"/>
    <mergeCell ref="K125:L125"/>
    <mergeCell ref="N125:O125"/>
    <mergeCell ref="Q125:R125"/>
    <mergeCell ref="T125:U125"/>
    <mergeCell ref="B126:C126"/>
    <mergeCell ref="E126:F126"/>
    <mergeCell ref="H126:I126"/>
    <mergeCell ref="K126:L126"/>
    <mergeCell ref="N126:O126"/>
    <mergeCell ref="Q126:R126"/>
    <mergeCell ref="T126:U126"/>
    <mergeCell ref="W144:X144"/>
    <mergeCell ref="Z144:AA144"/>
    <mergeCell ref="AC144:AD144"/>
    <mergeCell ref="AF144:AG144"/>
    <mergeCell ref="W145:X145"/>
    <mergeCell ref="Z145:AA145"/>
    <mergeCell ref="AC145:AD145"/>
    <mergeCell ref="AF145:AG145"/>
    <mergeCell ref="B143:AG143"/>
    <mergeCell ref="B144:C144"/>
    <mergeCell ref="E144:F144"/>
    <mergeCell ref="H144:I144"/>
    <mergeCell ref="K144:L144"/>
    <mergeCell ref="N144:O144"/>
    <mergeCell ref="H145:I145"/>
    <mergeCell ref="K145:L145"/>
    <mergeCell ref="N145:O145"/>
    <mergeCell ref="Q145:R145"/>
    <mergeCell ref="T145:U145"/>
    <mergeCell ref="Q144:R144"/>
    <mergeCell ref="T144:U144"/>
    <mergeCell ref="B146:C146"/>
    <mergeCell ref="E146:F146"/>
    <mergeCell ref="H146:I146"/>
    <mergeCell ref="K146:L146"/>
    <mergeCell ref="N146:O146"/>
    <mergeCell ref="Q146:R146"/>
    <mergeCell ref="B147:C147"/>
    <mergeCell ref="E147:F147"/>
    <mergeCell ref="H147:I147"/>
    <mergeCell ref="K147:L147"/>
    <mergeCell ref="N147:O147"/>
    <mergeCell ref="Q147:R147"/>
    <mergeCell ref="T147:U147"/>
    <mergeCell ref="W147:X147"/>
    <mergeCell ref="Z147:AA147"/>
    <mergeCell ref="AC147:AD147"/>
    <mergeCell ref="AF147:AG147"/>
    <mergeCell ref="W146:X146"/>
    <mergeCell ref="Z146:AA146"/>
    <mergeCell ref="AC146:AD146"/>
    <mergeCell ref="AF146:AG146"/>
    <mergeCell ref="T146:U146"/>
    <mergeCell ref="AI165:AJ165"/>
    <mergeCell ref="AL165:AM165"/>
    <mergeCell ref="W148:X148"/>
    <mergeCell ref="Z148:AA148"/>
    <mergeCell ref="AC148:AD148"/>
    <mergeCell ref="AF148:AG148"/>
    <mergeCell ref="B165:C165"/>
    <mergeCell ref="E165:F165"/>
    <mergeCell ref="T148:U148"/>
    <mergeCell ref="Z165:AA165"/>
    <mergeCell ref="AC165:AD165"/>
    <mergeCell ref="AF165:AG165"/>
    <mergeCell ref="T165:U165"/>
    <mergeCell ref="W165:X165"/>
    <mergeCell ref="B148:C148"/>
    <mergeCell ref="E148:F148"/>
    <mergeCell ref="H148:I148"/>
    <mergeCell ref="K148:L148"/>
    <mergeCell ref="N148:O148"/>
    <mergeCell ref="Q148:R148"/>
    <mergeCell ref="B164:AM164"/>
    <mergeCell ref="H166:I166"/>
    <mergeCell ref="K166:L166"/>
    <mergeCell ref="N166:O166"/>
    <mergeCell ref="Q166:R166"/>
    <mergeCell ref="H165:I165"/>
    <mergeCell ref="K165:L165"/>
    <mergeCell ref="N165:O165"/>
    <mergeCell ref="B167:C167"/>
    <mergeCell ref="E167:F167"/>
    <mergeCell ref="H167:I167"/>
    <mergeCell ref="K167:L167"/>
    <mergeCell ref="N167:O167"/>
    <mergeCell ref="Q167:R167"/>
    <mergeCell ref="Q165:R165"/>
    <mergeCell ref="E166:F166"/>
    <mergeCell ref="AL166:AM166"/>
    <mergeCell ref="AL167:AM167"/>
    <mergeCell ref="T167:U167"/>
    <mergeCell ref="W167:X167"/>
    <mergeCell ref="Z167:AA167"/>
    <mergeCell ref="AC167:AD167"/>
    <mergeCell ref="AF167:AG167"/>
    <mergeCell ref="AI167:AJ167"/>
    <mergeCell ref="T168:U168"/>
    <mergeCell ref="W168:X168"/>
    <mergeCell ref="Z168:AA168"/>
    <mergeCell ref="AI166:AJ166"/>
    <mergeCell ref="T166:U166"/>
    <mergeCell ref="W166:X166"/>
    <mergeCell ref="Z166:AA166"/>
    <mergeCell ref="AC166:AD166"/>
    <mergeCell ref="AF166:AG166"/>
    <mergeCell ref="AC168:AD168"/>
    <mergeCell ref="AF168:AG168"/>
    <mergeCell ref="AI168:AJ168"/>
    <mergeCell ref="AF169:AG169"/>
    <mergeCell ref="AI169:AJ169"/>
    <mergeCell ref="AL168:AM168"/>
    <mergeCell ref="B169:C169"/>
    <mergeCell ref="E169:F169"/>
    <mergeCell ref="H169:I169"/>
    <mergeCell ref="K169:L169"/>
    <mergeCell ref="B168:C168"/>
    <mergeCell ref="E168:F168"/>
    <mergeCell ref="H168:I168"/>
    <mergeCell ref="K168:L168"/>
    <mergeCell ref="N168:O168"/>
    <mergeCell ref="Q168:R168"/>
    <mergeCell ref="T169:U169"/>
    <mergeCell ref="W169:X169"/>
    <mergeCell ref="Z169:AA169"/>
    <mergeCell ref="N169:O169"/>
    <mergeCell ref="Q169:R169"/>
    <mergeCell ref="AL169:AM169"/>
    <mergeCell ref="AC169:AD169"/>
    <mergeCell ref="E61:F61"/>
    <mergeCell ref="Z61:AA61"/>
    <mergeCell ref="AF61:AG61"/>
    <mergeCell ref="A1:D1"/>
    <mergeCell ref="B17:AD17"/>
    <mergeCell ref="B38:AY38"/>
    <mergeCell ref="B59:AM59"/>
    <mergeCell ref="AU42:AV42"/>
    <mergeCell ref="AX42:AY42"/>
    <mergeCell ref="AF42:AG42"/>
    <mergeCell ref="AI42:AJ42"/>
    <mergeCell ref="W42:X42"/>
    <mergeCell ref="Z42:AA42"/>
    <mergeCell ref="AC42:AD42"/>
    <mergeCell ref="Q42:R42"/>
    <mergeCell ref="AO43:AP43"/>
    <mergeCell ref="AR43:AS43"/>
    <mergeCell ref="AU43:AV43"/>
    <mergeCell ref="AU41:AV41"/>
    <mergeCell ref="AX41:AY41"/>
    <mergeCell ref="AL42:AM42"/>
    <mergeCell ref="AO42:AP42"/>
    <mergeCell ref="AR42:AS42"/>
    <mergeCell ref="B42:C42"/>
    <mergeCell ref="B103:C103"/>
    <mergeCell ref="E103:F103"/>
    <mergeCell ref="B124:C124"/>
    <mergeCell ref="E124:F124"/>
    <mergeCell ref="B145:C145"/>
    <mergeCell ref="E145:F145"/>
    <mergeCell ref="B40:C40"/>
    <mergeCell ref="E40:F40"/>
    <mergeCell ref="B19:C19"/>
    <mergeCell ref="B127:C127"/>
    <mergeCell ref="E127:F127"/>
    <mergeCell ref="B122:AA122"/>
    <mergeCell ref="B123:C123"/>
    <mergeCell ref="E123:F123"/>
    <mergeCell ref="H123:I123"/>
    <mergeCell ref="K123:L123"/>
    <mergeCell ref="N123:O123"/>
    <mergeCell ref="Q123:R123"/>
    <mergeCell ref="T123:U123"/>
    <mergeCell ref="W123:X123"/>
    <mergeCell ref="Z123:AA123"/>
    <mergeCell ref="B105:C105"/>
    <mergeCell ref="E105:F105"/>
    <mergeCell ref="H105:I105"/>
  </mergeCells>
  <pageMargins left="0.70866141732283472" right="0.70866141732283472" top="0.74803149606299213" bottom="0.74803149606299213" header="0.31496062992125984" footer="0.31496062992125984"/>
  <pageSetup paperSize="9" scale="5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8"/>
  <dimension ref="A1:CC176"/>
  <sheetViews>
    <sheetView topLeftCell="O103" zoomScale="110" zoomScaleNormal="110" workbookViewId="0">
      <selection activeCell="AA173" sqref="AA173"/>
    </sheetView>
  </sheetViews>
  <sheetFormatPr defaultColWidth="8.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74" width="15.7109375" style="35" customWidth="1"/>
    <col min="75"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58.298611111111114</v>
      </c>
    </row>
    <row r="4" spans="1:4" ht="24.75" customHeight="1">
      <c r="A4" s="347">
        <v>2008</v>
      </c>
      <c r="B4" s="229"/>
      <c r="C4" s="229"/>
      <c r="D4" s="229">
        <f t="shared" si="0"/>
        <v>59.340277777777779</v>
      </c>
    </row>
    <row r="5" spans="1:4" ht="24.75" customHeight="1">
      <c r="A5" s="347">
        <v>2009</v>
      </c>
      <c r="B5" s="229"/>
      <c r="C5" s="229"/>
      <c r="D5" s="229">
        <f t="shared" si="0"/>
        <v>60.266203703703702</v>
      </c>
    </row>
    <row r="6" spans="1:4" ht="24.75" customHeight="1">
      <c r="A6" s="347">
        <v>2010</v>
      </c>
      <c r="B6" s="229"/>
      <c r="C6" s="229">
        <f t="shared" ref="C6:C9" si="1">AVERAGE(B27,B48,B69,B90,B111,B132,B153)</f>
        <v>56.679421768707478</v>
      </c>
      <c r="D6" s="229">
        <f t="shared" si="0"/>
        <v>60.173611111111114</v>
      </c>
    </row>
    <row r="7" spans="1:4" ht="24.75" customHeight="1">
      <c r="A7" s="347">
        <v>2011</v>
      </c>
      <c r="B7" s="229"/>
      <c r="C7" s="229">
        <f t="shared" si="1"/>
        <v>55.965136054421762</v>
      </c>
      <c r="D7" s="229">
        <f t="shared" si="0"/>
        <v>59.340277777777779</v>
      </c>
    </row>
    <row r="8" spans="1:4" ht="24.75" customHeight="1">
      <c r="A8" s="347">
        <v>2012</v>
      </c>
      <c r="B8" s="229"/>
      <c r="C8" s="229">
        <f t="shared" si="1"/>
        <v>56.758786848072553</v>
      </c>
      <c r="D8" s="229">
        <f t="shared" si="0"/>
        <v>60.266203703703702</v>
      </c>
    </row>
    <row r="9" spans="1:4" ht="24.75" customHeight="1">
      <c r="A9" s="347">
        <v>2013</v>
      </c>
      <c r="B9" s="229"/>
      <c r="C9" s="229">
        <f t="shared" si="1"/>
        <v>56.758786848072553</v>
      </c>
      <c r="D9" s="229">
        <f t="shared" si="0"/>
        <v>60.266203703703702</v>
      </c>
    </row>
    <row r="10" spans="1:4" ht="24.75" customHeight="1">
      <c r="A10" s="38">
        <v>2014</v>
      </c>
      <c r="B10" s="229">
        <f>AVERAGE(B31,B52,B73,B94,B115,B136,B157,B171)</f>
        <v>58.86532738095238</v>
      </c>
      <c r="C10" s="229">
        <f t="shared" ref="C10:C15" si="2">AVERAGE(B31,B52,B73,B94,B115,B136,B157)</f>
        <v>55.965136054421762</v>
      </c>
      <c r="D10" s="229">
        <f t="shared" ref="D10:D15" si="3">AVERAGE(B31,B52,B94,B115,B136,B157)</f>
        <v>59.340277777777779</v>
      </c>
    </row>
    <row r="11" spans="1:4" ht="24.75" customHeight="1">
      <c r="A11" s="38">
        <v>2015</v>
      </c>
      <c r="B11" s="229"/>
      <c r="C11" s="229">
        <f t="shared" si="2"/>
        <v>55.965136054421762</v>
      </c>
      <c r="D11" s="229">
        <f t="shared" si="3"/>
        <v>59.340277777777779</v>
      </c>
    </row>
    <row r="12" spans="1:4" ht="24.75" customHeight="1">
      <c r="A12" s="38">
        <v>2016</v>
      </c>
      <c r="B12" s="229"/>
      <c r="C12" s="229">
        <f t="shared" si="2"/>
        <v>55.965136054421762</v>
      </c>
      <c r="D12" s="229">
        <f t="shared" si="3"/>
        <v>59.340277777777779</v>
      </c>
    </row>
    <row r="13" spans="1:4" ht="24.75" customHeight="1">
      <c r="A13" s="38">
        <v>2017</v>
      </c>
      <c r="B13" s="229"/>
      <c r="C13" s="229">
        <f t="shared" si="2"/>
        <v>58.703231292517003</v>
      </c>
      <c r="D13" s="229">
        <f t="shared" si="3"/>
        <v>62.534722222222229</v>
      </c>
    </row>
    <row r="14" spans="1:4" ht="24.75" customHeight="1">
      <c r="A14" s="38">
        <v>2018</v>
      </c>
      <c r="B14" s="229"/>
      <c r="C14" s="229">
        <f t="shared" si="2"/>
        <v>59.14965986394558</v>
      </c>
      <c r="D14" s="229">
        <f t="shared" si="3"/>
        <v>63.055555555555564</v>
      </c>
    </row>
    <row r="15" spans="1:4" ht="24.75" customHeight="1">
      <c r="A15" s="38">
        <v>2019</v>
      </c>
      <c r="B15" s="229">
        <f>AVERAGE(B36,B57,B78,B99,B120,B141,B162,B176)</f>
        <v>63.629464285714285</v>
      </c>
      <c r="C15" s="229">
        <f t="shared" si="2"/>
        <v>60.517006802721085</v>
      </c>
      <c r="D15" s="229">
        <f t="shared" si="3"/>
        <v>63.055555555555564</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27.777777777777779</v>
      </c>
      <c r="C24" s="363"/>
      <c r="D24" s="350">
        <v>2007</v>
      </c>
      <c r="E24" s="363">
        <v>50</v>
      </c>
      <c r="F24" s="363" t="s">
        <v>5374</v>
      </c>
      <c r="G24" s="350">
        <v>2007</v>
      </c>
      <c r="H24" s="78">
        <v>50</v>
      </c>
      <c r="I24" s="363"/>
      <c r="J24" s="350">
        <v>2007</v>
      </c>
      <c r="K24" s="78">
        <v>50</v>
      </c>
      <c r="L24" s="363"/>
      <c r="M24" s="350">
        <v>2007</v>
      </c>
      <c r="N24" s="78">
        <v>50</v>
      </c>
      <c r="O24" s="363"/>
      <c r="P24" s="350">
        <v>2007</v>
      </c>
      <c r="Q24" s="49">
        <v>0</v>
      </c>
      <c r="R24" s="363"/>
      <c r="S24" s="350">
        <v>2007</v>
      </c>
      <c r="T24" s="49">
        <v>0</v>
      </c>
      <c r="U24" s="363"/>
      <c r="V24" s="350">
        <v>2007</v>
      </c>
      <c r="W24" s="363">
        <v>0</v>
      </c>
      <c r="X24" s="363" t="s">
        <v>5377</v>
      </c>
      <c r="Y24" s="350">
        <v>2007</v>
      </c>
      <c r="Z24" s="78">
        <v>0</v>
      </c>
      <c r="AA24" s="363"/>
      <c r="AB24" s="350">
        <v>2007</v>
      </c>
      <c r="AC24" s="363">
        <v>50</v>
      </c>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27.777777777777779</v>
      </c>
      <c r="C25" s="363"/>
      <c r="D25" s="350">
        <v>2008</v>
      </c>
      <c r="E25" s="363">
        <v>50</v>
      </c>
      <c r="F25" s="363"/>
      <c r="G25" s="350">
        <v>2008</v>
      </c>
      <c r="H25" s="78">
        <v>50</v>
      </c>
      <c r="I25" s="363"/>
      <c r="J25" s="350">
        <v>2008</v>
      </c>
      <c r="K25" s="78">
        <v>50</v>
      </c>
      <c r="L25" s="363"/>
      <c r="M25" s="350">
        <v>2008</v>
      </c>
      <c r="N25" s="78">
        <v>50</v>
      </c>
      <c r="O25" s="363"/>
      <c r="P25" s="350">
        <v>2008</v>
      </c>
      <c r="Q25" s="49">
        <v>0</v>
      </c>
      <c r="R25" s="363"/>
      <c r="S25" s="350">
        <v>2008</v>
      </c>
      <c r="T25" s="49">
        <v>0</v>
      </c>
      <c r="U25" s="363"/>
      <c r="V25" s="350">
        <v>2008</v>
      </c>
      <c r="W25" s="363">
        <v>0</v>
      </c>
      <c r="X25" s="363"/>
      <c r="Y25" s="350">
        <v>2008</v>
      </c>
      <c r="Z25" s="78">
        <v>0</v>
      </c>
      <c r="AA25" s="363"/>
      <c r="AB25" s="350">
        <v>2008</v>
      </c>
      <c r="AC25" s="420">
        <v>50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33.333333333333336</v>
      </c>
      <c r="C26" s="363"/>
      <c r="D26" s="350">
        <v>2009</v>
      </c>
      <c r="E26" s="363">
        <v>50</v>
      </c>
      <c r="F26" s="363" t="s">
        <v>5375</v>
      </c>
      <c r="G26" s="350">
        <v>2009</v>
      </c>
      <c r="H26" s="78">
        <v>50</v>
      </c>
      <c r="I26" s="363"/>
      <c r="J26" s="350">
        <v>2009</v>
      </c>
      <c r="K26" s="78">
        <v>50</v>
      </c>
      <c r="L26" s="363"/>
      <c r="M26" s="350">
        <v>2009</v>
      </c>
      <c r="N26" s="78">
        <v>50</v>
      </c>
      <c r="O26" s="363"/>
      <c r="P26" s="350">
        <v>2009</v>
      </c>
      <c r="Q26" s="49">
        <v>0</v>
      </c>
      <c r="R26" s="363"/>
      <c r="S26" s="350">
        <v>2009</v>
      </c>
      <c r="T26" s="49">
        <v>0</v>
      </c>
      <c r="U26" s="363"/>
      <c r="V26" s="350">
        <v>2009</v>
      </c>
      <c r="W26" s="363">
        <v>50</v>
      </c>
      <c r="X26" s="363" t="s">
        <v>5378</v>
      </c>
      <c r="Y26" s="350">
        <v>2009</v>
      </c>
      <c r="Z26" s="78">
        <v>0</v>
      </c>
      <c r="AA26" s="363"/>
      <c r="AB26" s="350">
        <v>2009</v>
      </c>
      <c r="AC26" s="420">
        <v>50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27.777777777777779</v>
      </c>
      <c r="C27" s="363"/>
      <c r="D27" s="350">
        <v>2010</v>
      </c>
      <c r="E27" s="363">
        <v>0</v>
      </c>
      <c r="F27" s="363" t="s">
        <v>5376</v>
      </c>
      <c r="G27" s="350">
        <v>2010</v>
      </c>
      <c r="H27" s="78">
        <v>50</v>
      </c>
      <c r="I27" s="363"/>
      <c r="J27" s="350">
        <v>2010</v>
      </c>
      <c r="K27" s="78">
        <v>50</v>
      </c>
      <c r="L27" s="363"/>
      <c r="M27" s="350">
        <v>2010</v>
      </c>
      <c r="N27" s="78">
        <v>50</v>
      </c>
      <c r="O27" s="363"/>
      <c r="P27" s="350">
        <v>2010</v>
      </c>
      <c r="Q27" s="49">
        <v>0</v>
      </c>
      <c r="R27" s="363"/>
      <c r="S27" s="350">
        <v>2010</v>
      </c>
      <c r="T27" s="49">
        <v>0</v>
      </c>
      <c r="U27" s="363"/>
      <c r="V27" s="350">
        <v>2010</v>
      </c>
      <c r="W27" s="363">
        <v>50</v>
      </c>
      <c r="X27" s="363"/>
      <c r="Y27" s="350">
        <v>2010</v>
      </c>
      <c r="Z27" s="78">
        <v>0</v>
      </c>
      <c r="AA27" s="363"/>
      <c r="AB27" s="350">
        <v>2010</v>
      </c>
      <c r="AC27" s="420">
        <v>50</v>
      </c>
      <c r="AD27" s="363" t="s">
        <v>5379</v>
      </c>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27.777777777777779</v>
      </c>
      <c r="C28" s="363"/>
      <c r="D28" s="350">
        <v>2011</v>
      </c>
      <c r="E28" s="363">
        <v>0</v>
      </c>
      <c r="F28" s="363"/>
      <c r="G28" s="350">
        <v>2011</v>
      </c>
      <c r="H28" s="78">
        <v>50</v>
      </c>
      <c r="I28" s="363"/>
      <c r="J28" s="350">
        <v>2011</v>
      </c>
      <c r="K28" s="78">
        <v>50</v>
      </c>
      <c r="L28" s="363"/>
      <c r="M28" s="350">
        <v>2011</v>
      </c>
      <c r="N28" s="78">
        <v>50</v>
      </c>
      <c r="O28" s="363"/>
      <c r="P28" s="350">
        <v>2011</v>
      </c>
      <c r="Q28" s="49">
        <v>0</v>
      </c>
      <c r="R28" s="363"/>
      <c r="S28" s="350">
        <v>2011</v>
      </c>
      <c r="T28" s="49">
        <v>0</v>
      </c>
      <c r="U28" s="363"/>
      <c r="V28" s="350">
        <v>2011</v>
      </c>
      <c r="W28" s="363">
        <v>50</v>
      </c>
      <c r="X28" s="363"/>
      <c r="Y28" s="350">
        <v>2011</v>
      </c>
      <c r="Z28" s="78">
        <v>0</v>
      </c>
      <c r="AA28" s="363"/>
      <c r="AB28" s="350">
        <v>2011</v>
      </c>
      <c r="AC28" s="420">
        <v>50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27.777777777777779</v>
      </c>
      <c r="C29" s="363"/>
      <c r="D29" s="350">
        <v>2012</v>
      </c>
      <c r="E29" s="363">
        <v>0</v>
      </c>
      <c r="F29" s="363"/>
      <c r="G29" s="350">
        <v>2012</v>
      </c>
      <c r="H29" s="78">
        <v>50</v>
      </c>
      <c r="I29" s="363"/>
      <c r="J29" s="350">
        <v>2012</v>
      </c>
      <c r="K29" s="78">
        <v>50</v>
      </c>
      <c r="L29" s="363"/>
      <c r="M29" s="350">
        <v>2012</v>
      </c>
      <c r="N29" s="78">
        <v>50</v>
      </c>
      <c r="O29" s="363"/>
      <c r="P29" s="350">
        <v>2012</v>
      </c>
      <c r="Q29" s="49">
        <v>0</v>
      </c>
      <c r="R29" s="363"/>
      <c r="S29" s="350">
        <v>2012</v>
      </c>
      <c r="T29" s="49">
        <v>0</v>
      </c>
      <c r="U29" s="363"/>
      <c r="V29" s="350">
        <v>2012</v>
      </c>
      <c r="W29" s="363">
        <v>50</v>
      </c>
      <c r="X29" s="363"/>
      <c r="Y29" s="350">
        <v>2012</v>
      </c>
      <c r="Z29" s="78">
        <v>0</v>
      </c>
      <c r="AA29" s="363"/>
      <c r="AB29" s="350">
        <v>2012</v>
      </c>
      <c r="AC29" s="420">
        <v>50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27.777777777777779</v>
      </c>
      <c r="C30" s="363"/>
      <c r="D30" s="350">
        <v>2013</v>
      </c>
      <c r="E30" s="363">
        <v>0</v>
      </c>
      <c r="F30" s="363"/>
      <c r="G30" s="350">
        <v>2013</v>
      </c>
      <c r="H30" s="78">
        <v>50</v>
      </c>
      <c r="I30" s="363"/>
      <c r="J30" s="350">
        <v>2013</v>
      </c>
      <c r="K30" s="78">
        <v>50</v>
      </c>
      <c r="L30" s="363"/>
      <c r="M30" s="350">
        <v>2013</v>
      </c>
      <c r="N30" s="78">
        <v>50</v>
      </c>
      <c r="O30" s="363"/>
      <c r="P30" s="350">
        <v>2013</v>
      </c>
      <c r="Q30" s="49">
        <v>0</v>
      </c>
      <c r="R30" s="363"/>
      <c r="S30" s="350">
        <v>2013</v>
      </c>
      <c r="T30" s="49">
        <v>0</v>
      </c>
      <c r="U30" s="363"/>
      <c r="V30" s="350">
        <v>2013</v>
      </c>
      <c r="W30" s="363">
        <v>50</v>
      </c>
      <c r="X30" s="363"/>
      <c r="Y30" s="350">
        <v>2013</v>
      </c>
      <c r="Z30" s="78">
        <v>0</v>
      </c>
      <c r="AA30" s="363"/>
      <c r="AB30" s="350">
        <v>2013</v>
      </c>
      <c r="AC30" s="420">
        <v>50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22.222222222222221</v>
      </c>
      <c r="C31" s="39"/>
      <c r="D31" s="43">
        <v>2014</v>
      </c>
      <c r="E31" s="19">
        <v>0</v>
      </c>
      <c r="F31" s="10" t="s">
        <v>946</v>
      </c>
      <c r="G31" s="43">
        <v>2014</v>
      </c>
      <c r="H31" s="78">
        <v>50</v>
      </c>
      <c r="I31" s="10" t="s">
        <v>3198</v>
      </c>
      <c r="J31" s="43">
        <v>2014</v>
      </c>
      <c r="K31" s="78">
        <v>50</v>
      </c>
      <c r="L31" s="10" t="s">
        <v>3199</v>
      </c>
      <c r="M31" s="43">
        <v>2014</v>
      </c>
      <c r="N31" s="78">
        <v>50</v>
      </c>
      <c r="O31" s="10" t="s">
        <v>3200</v>
      </c>
      <c r="P31" s="43">
        <v>2014</v>
      </c>
      <c r="Q31" s="49">
        <v>0</v>
      </c>
      <c r="R31" s="10" t="s">
        <v>3201</v>
      </c>
      <c r="S31" s="43">
        <v>2014</v>
      </c>
      <c r="T31" s="133">
        <v>0</v>
      </c>
      <c r="U31" s="10" t="s">
        <v>3202</v>
      </c>
      <c r="V31" s="43">
        <v>2014</v>
      </c>
      <c r="W31" s="19">
        <v>50</v>
      </c>
      <c r="X31" s="10" t="s">
        <v>945</v>
      </c>
      <c r="Y31" s="350">
        <v>2014</v>
      </c>
      <c r="Z31" s="78">
        <v>0</v>
      </c>
      <c r="AA31" s="10" t="s">
        <v>3203</v>
      </c>
      <c r="AB31" s="350">
        <v>2014</v>
      </c>
      <c r="AC31" s="49">
        <v>0</v>
      </c>
      <c r="AD31" s="11" t="s">
        <v>4652</v>
      </c>
    </row>
    <row r="32" spans="1:81" ht="24.75" customHeight="1">
      <c r="A32" s="43">
        <v>2015</v>
      </c>
      <c r="B32" s="230">
        <f t="shared" si="5"/>
        <v>22.222222222222221</v>
      </c>
      <c r="C32" s="39"/>
      <c r="D32" s="43">
        <v>2015</v>
      </c>
      <c r="E32" s="19">
        <v>0</v>
      </c>
      <c r="F32" s="10"/>
      <c r="G32" s="43">
        <v>2015</v>
      </c>
      <c r="H32" s="49">
        <v>50</v>
      </c>
      <c r="I32" s="10"/>
      <c r="J32" s="43">
        <v>2015</v>
      </c>
      <c r="K32" s="49">
        <v>50</v>
      </c>
      <c r="L32" s="10"/>
      <c r="M32" s="43">
        <v>2015</v>
      </c>
      <c r="N32" s="49">
        <v>50</v>
      </c>
      <c r="O32" s="10"/>
      <c r="P32" s="43">
        <v>2015</v>
      </c>
      <c r="Q32" s="49">
        <v>0</v>
      </c>
      <c r="R32" s="10"/>
      <c r="S32" s="43">
        <v>2015</v>
      </c>
      <c r="T32" s="33">
        <v>0</v>
      </c>
      <c r="U32" s="10"/>
      <c r="V32" s="43">
        <v>2015</v>
      </c>
      <c r="W32" s="19">
        <v>50</v>
      </c>
      <c r="X32" s="10"/>
      <c r="Y32" s="350">
        <v>2015</v>
      </c>
      <c r="Z32" s="49">
        <v>0</v>
      </c>
      <c r="AA32" s="10"/>
      <c r="AB32" s="350">
        <v>2015</v>
      </c>
      <c r="AC32" s="78">
        <v>0</v>
      </c>
      <c r="AD32" s="11"/>
    </row>
    <row r="33" spans="1:81" ht="24.75" customHeight="1">
      <c r="A33" s="43">
        <v>2016</v>
      </c>
      <c r="B33" s="230">
        <f t="shared" si="5"/>
        <v>22.222222222222221</v>
      </c>
      <c r="C33" s="39"/>
      <c r="D33" s="43">
        <v>2016</v>
      </c>
      <c r="E33" s="19">
        <v>0</v>
      </c>
      <c r="F33" s="10"/>
      <c r="G33" s="43">
        <v>2016</v>
      </c>
      <c r="H33" s="49">
        <v>50</v>
      </c>
      <c r="I33" s="10"/>
      <c r="J33" s="43">
        <v>2016</v>
      </c>
      <c r="K33" s="49">
        <v>50</v>
      </c>
      <c r="L33" s="10"/>
      <c r="M33" s="43">
        <v>2016</v>
      </c>
      <c r="N33" s="49">
        <v>50</v>
      </c>
      <c r="O33" s="10"/>
      <c r="P33" s="43">
        <v>2016</v>
      </c>
      <c r="Q33" s="49">
        <v>0</v>
      </c>
      <c r="R33" s="10"/>
      <c r="S33" s="43">
        <v>2016</v>
      </c>
      <c r="T33" s="33">
        <v>0</v>
      </c>
      <c r="U33" s="10"/>
      <c r="V33" s="43">
        <v>2016</v>
      </c>
      <c r="W33" s="19">
        <v>50</v>
      </c>
      <c r="X33" s="10"/>
      <c r="Y33" s="350">
        <v>2016</v>
      </c>
      <c r="Z33" s="49">
        <v>0</v>
      </c>
      <c r="AA33" s="10"/>
      <c r="AB33" s="350">
        <v>2016</v>
      </c>
      <c r="AC33" s="78">
        <v>0</v>
      </c>
      <c r="AD33" s="11"/>
    </row>
    <row r="34" spans="1:81" ht="24.75" customHeight="1">
      <c r="A34" s="43">
        <v>2017</v>
      </c>
      <c r="B34" s="230">
        <f t="shared" si="5"/>
        <v>22.222222222222221</v>
      </c>
      <c r="C34" s="39"/>
      <c r="D34" s="43">
        <v>2017</v>
      </c>
      <c r="E34" s="19">
        <v>0</v>
      </c>
      <c r="F34" s="10"/>
      <c r="G34" s="43">
        <v>2017</v>
      </c>
      <c r="H34" s="49">
        <v>50</v>
      </c>
      <c r="I34" s="10" t="s">
        <v>4653</v>
      </c>
      <c r="J34" s="43">
        <v>2017</v>
      </c>
      <c r="K34" s="49">
        <v>50</v>
      </c>
      <c r="L34" s="10"/>
      <c r="M34" s="43">
        <v>2017</v>
      </c>
      <c r="N34" s="49">
        <v>50</v>
      </c>
      <c r="O34" s="10" t="s">
        <v>944</v>
      </c>
      <c r="P34" s="43">
        <v>2017</v>
      </c>
      <c r="Q34" s="49">
        <v>0</v>
      </c>
      <c r="R34" s="10"/>
      <c r="S34" s="43">
        <v>2017</v>
      </c>
      <c r="T34" s="33">
        <v>0</v>
      </c>
      <c r="U34" s="10"/>
      <c r="V34" s="43">
        <v>2017</v>
      </c>
      <c r="W34" s="19">
        <v>50</v>
      </c>
      <c r="X34" s="10"/>
      <c r="Y34" s="350">
        <v>2017</v>
      </c>
      <c r="Z34" s="49">
        <v>0</v>
      </c>
      <c r="AA34" s="10"/>
      <c r="AB34" s="350">
        <v>2017</v>
      </c>
      <c r="AC34" s="78">
        <v>0</v>
      </c>
      <c r="AD34" s="11"/>
    </row>
    <row r="35" spans="1:81" ht="24.75" customHeight="1">
      <c r="A35" s="43">
        <v>2018</v>
      </c>
      <c r="B35" s="230">
        <f t="shared" si="5"/>
        <v>22.222222222222221</v>
      </c>
      <c r="C35" s="39"/>
      <c r="D35" s="43">
        <v>2018</v>
      </c>
      <c r="E35" s="19">
        <v>0</v>
      </c>
      <c r="F35" s="10" t="s">
        <v>943</v>
      </c>
      <c r="G35" s="43">
        <v>2018</v>
      </c>
      <c r="H35" s="49">
        <v>50</v>
      </c>
      <c r="I35" s="10" t="s">
        <v>942</v>
      </c>
      <c r="J35" s="43">
        <v>2018</v>
      </c>
      <c r="K35" s="49">
        <v>50</v>
      </c>
      <c r="L35" s="10"/>
      <c r="M35" s="43">
        <v>2018</v>
      </c>
      <c r="N35" s="49">
        <v>50</v>
      </c>
      <c r="O35" s="10"/>
      <c r="P35" s="43">
        <v>2018</v>
      </c>
      <c r="Q35" s="49">
        <v>0</v>
      </c>
      <c r="R35" s="10"/>
      <c r="S35" s="43">
        <v>2018</v>
      </c>
      <c r="T35" s="33">
        <v>0</v>
      </c>
      <c r="U35" s="10"/>
      <c r="V35" s="43">
        <v>2018</v>
      </c>
      <c r="W35" s="19">
        <v>50</v>
      </c>
      <c r="X35" s="10"/>
      <c r="Y35" s="350">
        <v>2018</v>
      </c>
      <c r="Z35" s="49">
        <v>0</v>
      </c>
      <c r="AA35" s="10"/>
      <c r="AB35" s="350">
        <v>2018</v>
      </c>
      <c r="AC35" s="78">
        <v>0</v>
      </c>
      <c r="AD35" s="11"/>
    </row>
    <row r="36" spans="1:81" ht="24.75" customHeight="1">
      <c r="A36" s="43">
        <v>2019</v>
      </c>
      <c r="B36" s="230">
        <f t="shared" si="5"/>
        <v>22.222222222222221</v>
      </c>
      <c r="C36" s="39"/>
      <c r="D36" s="43">
        <v>2019</v>
      </c>
      <c r="E36" s="19">
        <v>0</v>
      </c>
      <c r="F36" s="10" t="s">
        <v>941</v>
      </c>
      <c r="G36" s="43">
        <v>2019</v>
      </c>
      <c r="H36" s="49">
        <v>50</v>
      </c>
      <c r="I36" s="10"/>
      <c r="J36" s="43">
        <v>2019</v>
      </c>
      <c r="K36" s="49">
        <v>50</v>
      </c>
      <c r="L36" s="10" t="s">
        <v>358</v>
      </c>
      <c r="M36" s="43">
        <v>2019</v>
      </c>
      <c r="N36" s="49">
        <v>50</v>
      </c>
      <c r="O36" s="10"/>
      <c r="P36" s="43">
        <v>2019</v>
      </c>
      <c r="Q36" s="49">
        <v>0</v>
      </c>
      <c r="R36" s="10"/>
      <c r="S36" s="43">
        <v>2019</v>
      </c>
      <c r="T36" s="33">
        <v>0</v>
      </c>
      <c r="U36" s="10" t="s">
        <v>940</v>
      </c>
      <c r="V36" s="43">
        <v>2019</v>
      </c>
      <c r="W36" s="19">
        <v>50</v>
      </c>
      <c r="X36" s="10"/>
      <c r="Y36" s="350">
        <v>2019</v>
      </c>
      <c r="Z36" s="49">
        <v>0</v>
      </c>
      <c r="AA36" s="10"/>
      <c r="AB36" s="350">
        <v>2019</v>
      </c>
      <c r="AC36" s="78">
        <v>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939</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1580</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4532</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42.555555555555557</v>
      </c>
      <c r="C45" s="363"/>
      <c r="D45" s="350">
        <v>2007</v>
      </c>
      <c r="E45" s="419">
        <v>0</v>
      </c>
      <c r="F45" s="363" t="s">
        <v>5380</v>
      </c>
      <c r="G45" s="350">
        <v>2007</v>
      </c>
      <c r="H45" s="419">
        <v>0</v>
      </c>
      <c r="I45" s="363"/>
      <c r="J45" s="350">
        <v>2007</v>
      </c>
      <c r="K45" s="419">
        <v>100</v>
      </c>
      <c r="L45" s="363"/>
      <c r="M45" s="350">
        <v>2007</v>
      </c>
      <c r="N45" s="419">
        <v>100</v>
      </c>
      <c r="O45" s="363"/>
      <c r="P45" s="350">
        <v>2007</v>
      </c>
      <c r="Q45" s="419">
        <v>100</v>
      </c>
      <c r="R45" s="363"/>
      <c r="S45" s="350">
        <v>2007</v>
      </c>
      <c r="T45" s="419">
        <v>100</v>
      </c>
      <c r="U45" s="363"/>
      <c r="V45" s="350">
        <v>2007</v>
      </c>
      <c r="W45" s="419">
        <v>100</v>
      </c>
      <c r="X45" s="363"/>
      <c r="Y45" s="350">
        <v>2007</v>
      </c>
      <c r="Z45" s="419">
        <v>100</v>
      </c>
      <c r="AA45" s="363"/>
      <c r="AB45" s="350">
        <v>2007</v>
      </c>
      <c r="AC45" s="419">
        <v>100</v>
      </c>
      <c r="AD45" s="363"/>
      <c r="AE45" s="350">
        <v>2007</v>
      </c>
      <c r="AF45" s="243">
        <f t="shared" ref="AF45:AF51" si="7">0.67*AI45+0.33*AL45</f>
        <v>33</v>
      </c>
      <c r="AG45" s="363"/>
      <c r="AH45" s="350">
        <v>2007</v>
      </c>
      <c r="AI45" s="419">
        <v>0</v>
      </c>
      <c r="AJ45" s="363" t="s">
        <v>5382</v>
      </c>
      <c r="AK45" s="350">
        <v>2007</v>
      </c>
      <c r="AL45" s="419">
        <v>100</v>
      </c>
      <c r="AM45" s="363"/>
      <c r="AN45" s="350">
        <v>2007</v>
      </c>
      <c r="AO45" s="419">
        <v>100</v>
      </c>
      <c r="AP45" s="431" t="s">
        <v>935</v>
      </c>
      <c r="AQ45" s="350">
        <v>2007</v>
      </c>
      <c r="AR45" s="419">
        <v>0</v>
      </c>
      <c r="AS45" s="363" t="s">
        <v>5383</v>
      </c>
      <c r="AT45" s="350">
        <v>2007</v>
      </c>
      <c r="AU45" s="363">
        <v>50</v>
      </c>
      <c r="AV45" s="363"/>
      <c r="AW45" s="350">
        <v>2007</v>
      </c>
      <c r="AX45" s="419">
        <v>0</v>
      </c>
      <c r="AY45" s="363" t="s">
        <v>5384</v>
      </c>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42.555555555555557</v>
      </c>
      <c r="C46" s="363"/>
      <c r="D46" s="350">
        <v>2008</v>
      </c>
      <c r="E46" s="419">
        <v>0</v>
      </c>
      <c r="F46" s="363"/>
      <c r="G46" s="350">
        <v>2008</v>
      </c>
      <c r="H46" s="419">
        <v>0</v>
      </c>
      <c r="I46" s="363"/>
      <c r="J46" s="350">
        <v>2008</v>
      </c>
      <c r="K46" s="419">
        <v>100</v>
      </c>
      <c r="L46" s="363"/>
      <c r="M46" s="350">
        <v>2008</v>
      </c>
      <c r="N46" s="419">
        <v>100</v>
      </c>
      <c r="O46" s="363"/>
      <c r="P46" s="350">
        <v>2008</v>
      </c>
      <c r="Q46" s="419">
        <v>100</v>
      </c>
      <c r="R46" s="363"/>
      <c r="S46" s="350">
        <v>2008</v>
      </c>
      <c r="T46" s="419">
        <v>100</v>
      </c>
      <c r="U46" s="363"/>
      <c r="V46" s="350">
        <v>2008</v>
      </c>
      <c r="W46" s="419">
        <v>100</v>
      </c>
      <c r="X46" s="363"/>
      <c r="Y46" s="350">
        <v>2008</v>
      </c>
      <c r="Z46" s="419">
        <v>100</v>
      </c>
      <c r="AA46" s="363"/>
      <c r="AB46" s="350">
        <v>2008</v>
      </c>
      <c r="AC46" s="419">
        <v>100</v>
      </c>
      <c r="AD46" s="363"/>
      <c r="AE46" s="350">
        <v>2008</v>
      </c>
      <c r="AF46" s="243">
        <f t="shared" si="7"/>
        <v>33</v>
      </c>
      <c r="AG46" s="363"/>
      <c r="AH46" s="350">
        <v>2008</v>
      </c>
      <c r="AI46" s="419">
        <v>0</v>
      </c>
      <c r="AJ46" s="363"/>
      <c r="AK46" s="350">
        <v>2008</v>
      </c>
      <c r="AL46" s="419">
        <v>100</v>
      </c>
      <c r="AM46" s="363"/>
      <c r="AN46" s="350">
        <v>2008</v>
      </c>
      <c r="AO46" s="419">
        <v>100</v>
      </c>
      <c r="AP46" s="363"/>
      <c r="AQ46" s="350">
        <v>2008</v>
      </c>
      <c r="AR46" s="419">
        <v>0</v>
      </c>
      <c r="AS46" s="363"/>
      <c r="AT46" s="350">
        <v>2008</v>
      </c>
      <c r="AU46" s="363">
        <v>50</v>
      </c>
      <c r="AV46" s="363"/>
      <c r="AW46" s="350">
        <v>2008</v>
      </c>
      <c r="AX46" s="419">
        <v>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42.555555555555557</v>
      </c>
      <c r="C47" s="363"/>
      <c r="D47" s="350">
        <v>2009</v>
      </c>
      <c r="E47" s="419">
        <v>0</v>
      </c>
      <c r="F47" s="363"/>
      <c r="G47" s="350">
        <v>2009</v>
      </c>
      <c r="H47" s="419">
        <v>0</v>
      </c>
      <c r="I47" s="363"/>
      <c r="J47" s="350">
        <v>2009</v>
      </c>
      <c r="K47" s="419">
        <v>100</v>
      </c>
      <c r="L47" s="363"/>
      <c r="M47" s="350">
        <v>2009</v>
      </c>
      <c r="N47" s="419">
        <v>100</v>
      </c>
      <c r="O47" s="363"/>
      <c r="P47" s="350">
        <v>2009</v>
      </c>
      <c r="Q47" s="419">
        <v>100</v>
      </c>
      <c r="R47" s="363"/>
      <c r="S47" s="350">
        <v>2009</v>
      </c>
      <c r="T47" s="419">
        <v>100</v>
      </c>
      <c r="U47" s="363"/>
      <c r="V47" s="350">
        <v>2009</v>
      </c>
      <c r="W47" s="419">
        <v>100</v>
      </c>
      <c r="X47" s="363"/>
      <c r="Y47" s="350">
        <v>2009</v>
      </c>
      <c r="Z47" s="419">
        <v>100</v>
      </c>
      <c r="AA47" s="363"/>
      <c r="AB47" s="350">
        <v>2009</v>
      </c>
      <c r="AC47" s="419">
        <v>100</v>
      </c>
      <c r="AD47" s="363"/>
      <c r="AE47" s="350">
        <v>2009</v>
      </c>
      <c r="AF47" s="243">
        <f t="shared" si="7"/>
        <v>33</v>
      </c>
      <c r="AG47" s="363"/>
      <c r="AH47" s="350">
        <v>2009</v>
      </c>
      <c r="AI47" s="419">
        <v>0</v>
      </c>
      <c r="AJ47" s="363"/>
      <c r="AK47" s="350">
        <v>2009</v>
      </c>
      <c r="AL47" s="419">
        <v>100</v>
      </c>
      <c r="AM47" s="363"/>
      <c r="AN47" s="350">
        <v>2009</v>
      </c>
      <c r="AO47" s="419">
        <v>100</v>
      </c>
      <c r="AP47" s="363"/>
      <c r="AQ47" s="350">
        <v>2009</v>
      </c>
      <c r="AR47" s="419">
        <v>0</v>
      </c>
      <c r="AS47" s="363"/>
      <c r="AT47" s="350">
        <v>2009</v>
      </c>
      <c r="AU47" s="363">
        <v>50</v>
      </c>
      <c r="AV47" s="363"/>
      <c r="AW47" s="350">
        <v>2009</v>
      </c>
      <c r="AX47" s="419">
        <v>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42.555555555555557</v>
      </c>
      <c r="C48" s="363"/>
      <c r="D48" s="350">
        <v>2010</v>
      </c>
      <c r="E48" s="419">
        <v>0</v>
      </c>
      <c r="F48" s="363" t="s">
        <v>3204</v>
      </c>
      <c r="G48" s="350">
        <v>2010</v>
      </c>
      <c r="H48" s="419">
        <v>0</v>
      </c>
      <c r="I48" s="363" t="s">
        <v>5381</v>
      </c>
      <c r="J48" s="350">
        <v>2010</v>
      </c>
      <c r="K48" s="419">
        <v>100</v>
      </c>
      <c r="L48" s="363"/>
      <c r="M48" s="350">
        <v>2010</v>
      </c>
      <c r="N48" s="419">
        <v>100</v>
      </c>
      <c r="O48" s="363"/>
      <c r="P48" s="350">
        <v>2010</v>
      </c>
      <c r="Q48" s="419">
        <v>100</v>
      </c>
      <c r="R48" s="363"/>
      <c r="S48" s="350">
        <v>2010</v>
      </c>
      <c r="T48" s="419">
        <v>100</v>
      </c>
      <c r="U48" s="363"/>
      <c r="V48" s="350">
        <v>2010</v>
      </c>
      <c r="W48" s="419">
        <v>100</v>
      </c>
      <c r="X48" s="363"/>
      <c r="Y48" s="350">
        <v>2010</v>
      </c>
      <c r="Z48" s="419">
        <v>100</v>
      </c>
      <c r="AA48" s="363"/>
      <c r="AB48" s="350">
        <v>2010</v>
      </c>
      <c r="AC48" s="419">
        <v>100</v>
      </c>
      <c r="AD48" s="363"/>
      <c r="AE48" s="350">
        <v>2010</v>
      </c>
      <c r="AF48" s="243">
        <f t="shared" si="7"/>
        <v>33</v>
      </c>
      <c r="AG48" s="363"/>
      <c r="AH48" s="350">
        <v>2010</v>
      </c>
      <c r="AI48" s="419">
        <v>0</v>
      </c>
      <c r="AJ48" s="363"/>
      <c r="AK48" s="350">
        <v>2010</v>
      </c>
      <c r="AL48" s="419">
        <v>100</v>
      </c>
      <c r="AM48" s="363"/>
      <c r="AN48" s="350">
        <v>2010</v>
      </c>
      <c r="AO48" s="419">
        <v>100</v>
      </c>
      <c r="AP48" s="363"/>
      <c r="AQ48" s="350">
        <v>2010</v>
      </c>
      <c r="AR48" s="419">
        <v>0</v>
      </c>
      <c r="AS48" s="363"/>
      <c r="AT48" s="350">
        <v>2010</v>
      </c>
      <c r="AU48" s="363">
        <v>50</v>
      </c>
      <c r="AV48" s="363"/>
      <c r="AW48" s="350">
        <v>2010</v>
      </c>
      <c r="AX48" s="419">
        <v>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42.555555555555557</v>
      </c>
      <c r="C49" s="363"/>
      <c r="D49" s="350">
        <v>2011</v>
      </c>
      <c r="E49" s="419">
        <v>0</v>
      </c>
      <c r="F49" s="363"/>
      <c r="G49" s="350">
        <v>2011</v>
      </c>
      <c r="H49" s="419">
        <v>0</v>
      </c>
      <c r="I49" s="363"/>
      <c r="J49" s="350">
        <v>2011</v>
      </c>
      <c r="K49" s="419">
        <v>100</v>
      </c>
      <c r="L49" s="363"/>
      <c r="M49" s="350">
        <v>2011</v>
      </c>
      <c r="N49" s="419">
        <v>100</v>
      </c>
      <c r="O49" s="363"/>
      <c r="P49" s="350">
        <v>2011</v>
      </c>
      <c r="Q49" s="419">
        <v>100</v>
      </c>
      <c r="R49" s="363"/>
      <c r="S49" s="350">
        <v>2011</v>
      </c>
      <c r="T49" s="419">
        <v>100</v>
      </c>
      <c r="U49" s="363"/>
      <c r="V49" s="350">
        <v>2011</v>
      </c>
      <c r="W49" s="419">
        <v>100</v>
      </c>
      <c r="X49" s="363"/>
      <c r="Y49" s="350">
        <v>2011</v>
      </c>
      <c r="Z49" s="419">
        <v>100</v>
      </c>
      <c r="AA49" s="363"/>
      <c r="AB49" s="350">
        <v>2011</v>
      </c>
      <c r="AC49" s="419">
        <v>100</v>
      </c>
      <c r="AD49" s="363"/>
      <c r="AE49" s="350">
        <v>2011</v>
      </c>
      <c r="AF49" s="243">
        <f t="shared" si="7"/>
        <v>33</v>
      </c>
      <c r="AG49" s="363"/>
      <c r="AH49" s="350">
        <v>2011</v>
      </c>
      <c r="AI49" s="419">
        <v>0</v>
      </c>
      <c r="AJ49" s="363"/>
      <c r="AK49" s="350">
        <v>2011</v>
      </c>
      <c r="AL49" s="419">
        <v>100</v>
      </c>
      <c r="AM49" s="363"/>
      <c r="AN49" s="350">
        <v>2011</v>
      </c>
      <c r="AO49" s="419">
        <v>100</v>
      </c>
      <c r="AP49" s="363"/>
      <c r="AQ49" s="350">
        <v>2011</v>
      </c>
      <c r="AR49" s="419">
        <v>0</v>
      </c>
      <c r="AS49" s="363"/>
      <c r="AT49" s="350">
        <v>2011</v>
      </c>
      <c r="AU49" s="363">
        <v>50</v>
      </c>
      <c r="AV49" s="363"/>
      <c r="AW49" s="350">
        <v>2011</v>
      </c>
      <c r="AX49" s="419">
        <v>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48.111111111111114</v>
      </c>
      <c r="C50" s="363"/>
      <c r="D50" s="350">
        <v>2012</v>
      </c>
      <c r="E50" s="419">
        <v>0</v>
      </c>
      <c r="F50" s="363"/>
      <c r="G50" s="350">
        <v>2012</v>
      </c>
      <c r="H50" s="419">
        <v>0</v>
      </c>
      <c r="I50" s="363"/>
      <c r="J50" s="350">
        <v>2012</v>
      </c>
      <c r="K50" s="419">
        <v>100</v>
      </c>
      <c r="L50" s="363"/>
      <c r="M50" s="350">
        <v>2012</v>
      </c>
      <c r="N50" s="419">
        <v>100</v>
      </c>
      <c r="O50" s="363"/>
      <c r="P50" s="350">
        <v>2012</v>
      </c>
      <c r="Q50" s="419">
        <v>100</v>
      </c>
      <c r="R50" s="363"/>
      <c r="S50" s="350">
        <v>2012</v>
      </c>
      <c r="T50" s="419">
        <v>100</v>
      </c>
      <c r="U50" s="363"/>
      <c r="V50" s="350">
        <v>2012</v>
      </c>
      <c r="W50" s="419">
        <v>100</v>
      </c>
      <c r="X50" s="363"/>
      <c r="Y50" s="350">
        <v>2012</v>
      </c>
      <c r="Z50" s="419">
        <v>100</v>
      </c>
      <c r="AA50" s="363"/>
      <c r="AB50" s="350">
        <v>2012</v>
      </c>
      <c r="AC50" s="419">
        <v>100</v>
      </c>
      <c r="AD50" s="363"/>
      <c r="AE50" s="350">
        <v>2012</v>
      </c>
      <c r="AF50" s="243">
        <f t="shared" si="7"/>
        <v>33</v>
      </c>
      <c r="AG50" s="363"/>
      <c r="AH50" s="350">
        <v>2012</v>
      </c>
      <c r="AI50" s="419">
        <v>0</v>
      </c>
      <c r="AJ50" s="363"/>
      <c r="AK50" s="350">
        <v>2012</v>
      </c>
      <c r="AL50" s="419">
        <v>100</v>
      </c>
      <c r="AM50" s="363"/>
      <c r="AN50" s="350">
        <v>2012</v>
      </c>
      <c r="AO50" s="419">
        <v>100</v>
      </c>
      <c r="AP50" s="363"/>
      <c r="AQ50" s="350">
        <v>2012</v>
      </c>
      <c r="AR50" s="419">
        <v>0</v>
      </c>
      <c r="AS50" s="363"/>
      <c r="AT50" s="350">
        <v>2012</v>
      </c>
      <c r="AU50" s="78">
        <v>100</v>
      </c>
      <c r="AV50" s="363"/>
      <c r="AW50" s="350">
        <v>2012</v>
      </c>
      <c r="AX50" s="419">
        <v>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48.111111111111114</v>
      </c>
      <c r="C51" s="363"/>
      <c r="D51" s="350">
        <v>2013</v>
      </c>
      <c r="E51" s="419">
        <v>0</v>
      </c>
      <c r="F51" s="363"/>
      <c r="G51" s="350">
        <v>2013</v>
      </c>
      <c r="H51" s="419">
        <v>0</v>
      </c>
      <c r="I51" s="363"/>
      <c r="J51" s="350">
        <v>2013</v>
      </c>
      <c r="K51" s="419">
        <v>100</v>
      </c>
      <c r="L51" s="363"/>
      <c r="M51" s="350">
        <v>2013</v>
      </c>
      <c r="N51" s="419">
        <v>100</v>
      </c>
      <c r="O51" s="363"/>
      <c r="P51" s="350">
        <v>2013</v>
      </c>
      <c r="Q51" s="419">
        <v>100</v>
      </c>
      <c r="R51" s="363"/>
      <c r="S51" s="350">
        <v>2013</v>
      </c>
      <c r="T51" s="419">
        <v>100</v>
      </c>
      <c r="U51" s="363"/>
      <c r="V51" s="350">
        <v>2013</v>
      </c>
      <c r="W51" s="419">
        <v>100</v>
      </c>
      <c r="X51" s="363"/>
      <c r="Y51" s="350">
        <v>2013</v>
      </c>
      <c r="Z51" s="419">
        <v>100</v>
      </c>
      <c r="AA51" s="363"/>
      <c r="AB51" s="350">
        <v>2013</v>
      </c>
      <c r="AC51" s="419">
        <v>100</v>
      </c>
      <c r="AD51" s="363"/>
      <c r="AE51" s="350">
        <v>2013</v>
      </c>
      <c r="AF51" s="243">
        <f t="shared" si="7"/>
        <v>33</v>
      </c>
      <c r="AG51" s="363"/>
      <c r="AH51" s="350">
        <v>2013</v>
      </c>
      <c r="AI51" s="419">
        <v>0</v>
      </c>
      <c r="AJ51" s="363"/>
      <c r="AK51" s="350">
        <v>2013</v>
      </c>
      <c r="AL51" s="419">
        <v>100</v>
      </c>
      <c r="AM51" s="363"/>
      <c r="AN51" s="350">
        <v>2013</v>
      </c>
      <c r="AO51" s="419">
        <v>100</v>
      </c>
      <c r="AP51" s="363"/>
      <c r="AQ51" s="350">
        <v>2013</v>
      </c>
      <c r="AR51" s="419">
        <v>0</v>
      </c>
      <c r="AS51" s="363"/>
      <c r="AT51" s="350">
        <v>2013</v>
      </c>
      <c r="AU51" s="78">
        <v>100</v>
      </c>
      <c r="AV51" s="363"/>
      <c r="AW51" s="350">
        <v>2013</v>
      </c>
      <c r="AX51" s="419">
        <v>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48.111111111111114</v>
      </c>
      <c r="C52" s="39"/>
      <c r="D52" s="43">
        <v>2014</v>
      </c>
      <c r="E52" s="19">
        <v>0</v>
      </c>
      <c r="F52" s="10" t="s">
        <v>3204</v>
      </c>
      <c r="G52" s="43">
        <v>2014</v>
      </c>
      <c r="H52" s="19">
        <v>0</v>
      </c>
      <c r="I52" s="10" t="s">
        <v>938</v>
      </c>
      <c r="J52" s="43">
        <v>2014</v>
      </c>
      <c r="K52" s="19">
        <v>100</v>
      </c>
      <c r="L52" s="10"/>
      <c r="M52" s="43">
        <v>2014</v>
      </c>
      <c r="N52" s="19">
        <v>100</v>
      </c>
      <c r="O52" s="10" t="s">
        <v>937</v>
      </c>
      <c r="P52" s="43">
        <v>2014</v>
      </c>
      <c r="Q52" s="19">
        <v>100</v>
      </c>
      <c r="R52" s="10" t="s">
        <v>937</v>
      </c>
      <c r="S52" s="43">
        <v>2014</v>
      </c>
      <c r="T52" s="52">
        <v>100</v>
      </c>
      <c r="U52" s="10"/>
      <c r="V52" s="43">
        <v>2014</v>
      </c>
      <c r="W52" s="52">
        <v>100</v>
      </c>
      <c r="X52" s="10" t="s">
        <v>1383</v>
      </c>
      <c r="Y52" s="350">
        <v>2014</v>
      </c>
      <c r="Z52" s="52">
        <v>100</v>
      </c>
      <c r="AA52" s="10" t="s">
        <v>1383</v>
      </c>
      <c r="AB52" s="350">
        <v>2014</v>
      </c>
      <c r="AC52" s="52">
        <v>100</v>
      </c>
      <c r="AD52" s="10" t="s">
        <v>1383</v>
      </c>
      <c r="AE52" s="350">
        <v>2014</v>
      </c>
      <c r="AF52" s="243">
        <f>0.67*AI52+0.33*AL52</f>
        <v>33</v>
      </c>
      <c r="AG52" s="10"/>
      <c r="AH52" s="350">
        <v>2014</v>
      </c>
      <c r="AI52" s="19">
        <v>0</v>
      </c>
      <c r="AJ52" s="10" t="s">
        <v>3205</v>
      </c>
      <c r="AK52" s="350">
        <v>2014</v>
      </c>
      <c r="AL52" s="19">
        <v>100</v>
      </c>
      <c r="AM52" s="10" t="s">
        <v>936</v>
      </c>
      <c r="AN52" s="350">
        <v>2014</v>
      </c>
      <c r="AO52" s="49">
        <v>100</v>
      </c>
      <c r="AP52" s="10" t="s">
        <v>935</v>
      </c>
      <c r="AQ52" s="350">
        <v>2014</v>
      </c>
      <c r="AR52" s="19">
        <v>0</v>
      </c>
      <c r="AS52" s="10" t="s">
        <v>934</v>
      </c>
      <c r="AT52" s="350">
        <v>2014</v>
      </c>
      <c r="AU52" s="78">
        <v>100</v>
      </c>
      <c r="AV52" s="10" t="s">
        <v>3206</v>
      </c>
      <c r="AW52" s="350">
        <v>2014</v>
      </c>
      <c r="AX52" s="19">
        <v>0</v>
      </c>
      <c r="AY52" s="11" t="s">
        <v>933</v>
      </c>
    </row>
    <row r="53" spans="1:81" ht="24.75" customHeight="1">
      <c r="A53" s="43">
        <v>2015</v>
      </c>
      <c r="B53" s="230">
        <f t="shared" si="8"/>
        <v>48.111111111111114</v>
      </c>
      <c r="C53" s="80"/>
      <c r="D53" s="43">
        <v>2015</v>
      </c>
      <c r="E53" s="49">
        <v>0</v>
      </c>
      <c r="F53" s="10" t="s">
        <v>932</v>
      </c>
      <c r="G53" s="43">
        <v>2015</v>
      </c>
      <c r="H53" s="19">
        <v>0</v>
      </c>
      <c r="I53" s="10" t="s">
        <v>931</v>
      </c>
      <c r="J53" s="43">
        <v>2015</v>
      </c>
      <c r="K53" s="19">
        <v>100</v>
      </c>
      <c r="L53" s="10"/>
      <c r="M53" s="43">
        <v>2015</v>
      </c>
      <c r="N53" s="19">
        <v>100</v>
      </c>
      <c r="O53" s="10"/>
      <c r="P53" s="43">
        <v>2015</v>
      </c>
      <c r="Q53" s="19">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7" si="9">0.67*AI53+0.33*AL53</f>
        <v>33</v>
      </c>
      <c r="AG53" s="10"/>
      <c r="AH53" s="350">
        <v>2015</v>
      </c>
      <c r="AI53" s="49">
        <v>0</v>
      </c>
      <c r="AJ53" s="10"/>
      <c r="AK53" s="350">
        <v>2015</v>
      </c>
      <c r="AL53" s="19">
        <v>100</v>
      </c>
      <c r="AM53" s="10"/>
      <c r="AN53" s="350">
        <v>2015</v>
      </c>
      <c r="AO53" s="78">
        <v>100</v>
      </c>
      <c r="AP53" s="10"/>
      <c r="AQ53" s="350">
        <v>2015</v>
      </c>
      <c r="AR53" s="19">
        <v>0</v>
      </c>
      <c r="AS53" s="10"/>
      <c r="AT53" s="350">
        <v>2015</v>
      </c>
      <c r="AU53" s="49">
        <v>100</v>
      </c>
      <c r="AV53" s="10"/>
      <c r="AW53" s="350">
        <v>2015</v>
      </c>
      <c r="AX53" s="19">
        <v>0</v>
      </c>
      <c r="AY53" s="11"/>
    </row>
    <row r="54" spans="1:81" ht="24.75" customHeight="1">
      <c r="A54" s="43">
        <v>2016</v>
      </c>
      <c r="B54" s="230">
        <f t="shared" si="8"/>
        <v>48.111111111111114</v>
      </c>
      <c r="C54" s="80"/>
      <c r="D54" s="43">
        <v>2016</v>
      </c>
      <c r="E54" s="49">
        <v>0</v>
      </c>
      <c r="F54" s="10"/>
      <c r="G54" s="43">
        <v>2016</v>
      </c>
      <c r="H54" s="19">
        <v>0</v>
      </c>
      <c r="I54" s="10"/>
      <c r="J54" s="43">
        <v>2016</v>
      </c>
      <c r="K54" s="19">
        <v>100</v>
      </c>
      <c r="L54" s="10"/>
      <c r="M54" s="43">
        <v>2016</v>
      </c>
      <c r="N54" s="19">
        <v>100</v>
      </c>
      <c r="O54" s="10" t="s">
        <v>930</v>
      </c>
      <c r="P54" s="43">
        <v>2016</v>
      </c>
      <c r="Q54" s="19">
        <v>100</v>
      </c>
      <c r="R54" s="10" t="s">
        <v>930</v>
      </c>
      <c r="S54" s="43">
        <v>2016</v>
      </c>
      <c r="T54" s="52">
        <v>100</v>
      </c>
      <c r="U54" s="10"/>
      <c r="V54" s="43">
        <v>2016</v>
      </c>
      <c r="W54" s="52">
        <v>100</v>
      </c>
      <c r="X54" s="10"/>
      <c r="Y54" s="350">
        <v>2016</v>
      </c>
      <c r="Z54" s="52">
        <v>100</v>
      </c>
      <c r="AA54" s="10"/>
      <c r="AB54" s="350">
        <v>2016</v>
      </c>
      <c r="AC54" s="52">
        <v>100</v>
      </c>
      <c r="AD54" s="10"/>
      <c r="AE54" s="350">
        <v>2016</v>
      </c>
      <c r="AF54" s="243">
        <f t="shared" si="9"/>
        <v>33</v>
      </c>
      <c r="AG54" s="10"/>
      <c r="AH54" s="350">
        <v>2016</v>
      </c>
      <c r="AI54" s="49">
        <v>0</v>
      </c>
      <c r="AJ54" s="10" t="s">
        <v>929</v>
      </c>
      <c r="AK54" s="350">
        <v>2016</v>
      </c>
      <c r="AL54" s="19">
        <v>100</v>
      </c>
      <c r="AM54" s="10"/>
      <c r="AN54" s="350">
        <v>2016</v>
      </c>
      <c r="AO54" s="78">
        <v>100</v>
      </c>
      <c r="AP54" s="10"/>
      <c r="AQ54" s="350">
        <v>2016</v>
      </c>
      <c r="AR54" s="19">
        <v>0</v>
      </c>
      <c r="AS54" s="10"/>
      <c r="AT54" s="350">
        <v>2016</v>
      </c>
      <c r="AU54" s="49">
        <v>100</v>
      </c>
      <c r="AV54" s="10"/>
      <c r="AW54" s="350">
        <v>2016</v>
      </c>
      <c r="AX54" s="19">
        <v>0</v>
      </c>
      <c r="AY54" s="11"/>
    </row>
    <row r="55" spans="1:81" ht="24.75" customHeight="1">
      <c r="A55" s="43">
        <v>2017</v>
      </c>
      <c r="B55" s="230">
        <f t="shared" si="8"/>
        <v>48.111111111111114</v>
      </c>
      <c r="C55" s="80"/>
      <c r="D55" s="43">
        <v>2017</v>
      </c>
      <c r="E55" s="49">
        <v>0</v>
      </c>
      <c r="F55" s="10"/>
      <c r="G55" s="43">
        <v>2017</v>
      </c>
      <c r="H55" s="19">
        <v>0</v>
      </c>
      <c r="I55" s="10" t="s">
        <v>928</v>
      </c>
      <c r="J55" s="43">
        <v>2017</v>
      </c>
      <c r="K55" s="19">
        <v>100</v>
      </c>
      <c r="L55" s="10"/>
      <c r="M55" s="43">
        <v>2017</v>
      </c>
      <c r="N55" s="19">
        <v>100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9"/>
        <v>33</v>
      </c>
      <c r="AG55" s="10"/>
      <c r="AH55" s="350">
        <v>2017</v>
      </c>
      <c r="AI55" s="49">
        <v>0</v>
      </c>
      <c r="AJ55" s="10"/>
      <c r="AK55" s="350">
        <v>2017</v>
      </c>
      <c r="AL55" s="19">
        <v>100</v>
      </c>
      <c r="AM55" s="10"/>
      <c r="AN55" s="350">
        <v>2017</v>
      </c>
      <c r="AO55" s="78">
        <v>100</v>
      </c>
      <c r="AP55" s="10"/>
      <c r="AQ55" s="350">
        <v>2017</v>
      </c>
      <c r="AR55" s="19">
        <v>0</v>
      </c>
      <c r="AS55" s="10"/>
      <c r="AT55" s="350">
        <v>2017</v>
      </c>
      <c r="AU55" s="49">
        <v>100</v>
      </c>
      <c r="AV55" s="10"/>
      <c r="AW55" s="350">
        <v>2017</v>
      </c>
      <c r="AX55" s="19">
        <v>0</v>
      </c>
      <c r="AY55" s="11"/>
    </row>
    <row r="56" spans="1:81" ht="24.75" customHeight="1">
      <c r="A56" s="43">
        <v>2018</v>
      </c>
      <c r="B56" s="230">
        <f t="shared" si="8"/>
        <v>48.111111111111114</v>
      </c>
      <c r="C56" s="80"/>
      <c r="D56" s="43">
        <v>2018</v>
      </c>
      <c r="E56" s="49">
        <v>0</v>
      </c>
      <c r="F56" s="10"/>
      <c r="G56" s="43">
        <v>2018</v>
      </c>
      <c r="H56" s="19">
        <v>0</v>
      </c>
      <c r="I56" s="10"/>
      <c r="J56" s="43">
        <v>2018</v>
      </c>
      <c r="K56" s="19">
        <v>100</v>
      </c>
      <c r="L56" s="10"/>
      <c r="M56" s="43">
        <v>2018</v>
      </c>
      <c r="N56" s="19">
        <v>100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9"/>
        <v>33</v>
      </c>
      <c r="AG56" s="10"/>
      <c r="AH56" s="350">
        <v>2018</v>
      </c>
      <c r="AI56" s="49">
        <v>0</v>
      </c>
      <c r="AJ56" s="10"/>
      <c r="AK56" s="350">
        <v>2018</v>
      </c>
      <c r="AL56" s="19">
        <v>100</v>
      </c>
      <c r="AM56" s="10" t="s">
        <v>3207</v>
      </c>
      <c r="AN56" s="350">
        <v>2018</v>
      </c>
      <c r="AO56" s="78">
        <v>100</v>
      </c>
      <c r="AP56" s="10"/>
      <c r="AQ56" s="350">
        <v>2018</v>
      </c>
      <c r="AR56" s="19">
        <v>0</v>
      </c>
      <c r="AS56" s="10"/>
      <c r="AT56" s="350">
        <v>2018</v>
      </c>
      <c r="AU56" s="49">
        <v>100</v>
      </c>
      <c r="AV56" s="10"/>
      <c r="AW56" s="350">
        <v>2018</v>
      </c>
      <c r="AX56" s="19">
        <v>0</v>
      </c>
      <c r="AY56" s="11"/>
    </row>
    <row r="57" spans="1:81" ht="24.75" customHeight="1">
      <c r="A57" s="43">
        <v>2019</v>
      </c>
      <c r="B57" s="230">
        <f t="shared" si="8"/>
        <v>48.111111111111114</v>
      </c>
      <c r="C57" s="80"/>
      <c r="D57" s="43">
        <v>2019</v>
      </c>
      <c r="E57" s="49">
        <v>0</v>
      </c>
      <c r="F57" s="10"/>
      <c r="G57" s="43">
        <v>2019</v>
      </c>
      <c r="H57" s="19">
        <v>0</v>
      </c>
      <c r="I57" s="10" t="s">
        <v>927</v>
      </c>
      <c r="J57" s="43">
        <v>2019</v>
      </c>
      <c r="K57" s="34">
        <v>100</v>
      </c>
      <c r="L57" s="10"/>
      <c r="M57" s="43">
        <v>2019</v>
      </c>
      <c r="N57" s="34">
        <v>100</v>
      </c>
      <c r="O57" s="10"/>
      <c r="P57" s="43">
        <v>2019</v>
      </c>
      <c r="Q57" s="34">
        <v>100</v>
      </c>
      <c r="R57" s="10"/>
      <c r="S57" s="43">
        <v>2019</v>
      </c>
      <c r="T57" s="52">
        <v>100</v>
      </c>
      <c r="U57" s="10"/>
      <c r="V57" s="43">
        <v>2019</v>
      </c>
      <c r="W57" s="52">
        <v>100</v>
      </c>
      <c r="X57" s="10"/>
      <c r="Y57" s="350">
        <v>2019</v>
      </c>
      <c r="Z57" s="52">
        <v>100</v>
      </c>
      <c r="AA57" s="10"/>
      <c r="AB57" s="350">
        <v>2019</v>
      </c>
      <c r="AC57" s="52">
        <v>100</v>
      </c>
      <c r="AD57" s="10"/>
      <c r="AE57" s="350">
        <v>2019</v>
      </c>
      <c r="AF57" s="243">
        <f t="shared" si="9"/>
        <v>33</v>
      </c>
      <c r="AG57" s="10"/>
      <c r="AH57" s="350">
        <v>2019</v>
      </c>
      <c r="AI57" s="49">
        <v>0</v>
      </c>
      <c r="AJ57" s="10"/>
      <c r="AK57" s="350">
        <v>2019</v>
      </c>
      <c r="AL57" s="19">
        <v>100</v>
      </c>
      <c r="AM57" s="10"/>
      <c r="AN57" s="350">
        <v>2019</v>
      </c>
      <c r="AO57" s="78">
        <v>100</v>
      </c>
      <c r="AP57" s="10"/>
      <c r="AQ57" s="350">
        <v>2019</v>
      </c>
      <c r="AR57" s="19">
        <v>0</v>
      </c>
      <c r="AS57" s="10"/>
      <c r="AT57" s="350">
        <v>2019</v>
      </c>
      <c r="AU57" s="33">
        <v>100</v>
      </c>
      <c r="AV57" s="10"/>
      <c r="AW57" s="350">
        <v>2019</v>
      </c>
      <c r="AX57" s="19">
        <v>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405</v>
      </c>
      <c r="F63" s="580"/>
      <c r="G63" s="43" t="s">
        <v>81</v>
      </c>
      <c r="H63" s="580" t="s">
        <v>202</v>
      </c>
      <c r="I63" s="580"/>
      <c r="J63" s="43" t="s">
        <v>81</v>
      </c>
      <c r="K63" s="580" t="s">
        <v>201</v>
      </c>
      <c r="L63" s="580"/>
      <c r="M63" s="43" t="s">
        <v>81</v>
      </c>
      <c r="N63" s="580" t="s">
        <v>200</v>
      </c>
      <c r="O63" s="580"/>
      <c r="P63" s="43" t="s">
        <v>81</v>
      </c>
      <c r="Q63" s="580" t="s">
        <v>2873</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4654</v>
      </c>
      <c r="L64" s="580"/>
      <c r="M64" s="43" t="s">
        <v>78</v>
      </c>
      <c r="N64" s="580" t="s">
        <v>79</v>
      </c>
      <c r="O64" s="580"/>
      <c r="P64" s="43" t="s">
        <v>78</v>
      </c>
      <c r="Q64" s="580" t="s">
        <v>4415</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35.714285714285715</v>
      </c>
      <c r="C69" s="363"/>
      <c r="D69" s="350">
        <v>2010</v>
      </c>
      <c r="E69" s="49">
        <v>67</v>
      </c>
      <c r="F69" s="363"/>
      <c r="G69" s="350">
        <v>2010</v>
      </c>
      <c r="H69" s="419">
        <v>0</v>
      </c>
      <c r="I69" s="363"/>
      <c r="J69" s="350">
        <v>2010</v>
      </c>
      <c r="K69" s="78">
        <v>50</v>
      </c>
      <c r="L69" s="363" t="s">
        <v>5385</v>
      </c>
      <c r="M69" s="350">
        <v>2010</v>
      </c>
      <c r="N69" s="8">
        <f t="shared" si="10"/>
        <v>50</v>
      </c>
      <c r="O69" s="363"/>
      <c r="P69" s="350">
        <v>2010</v>
      </c>
      <c r="Q69" s="78">
        <v>50</v>
      </c>
      <c r="R69" s="363"/>
      <c r="S69" s="350">
        <v>2010</v>
      </c>
      <c r="T69" s="78">
        <v>50</v>
      </c>
      <c r="U69" s="431" t="s">
        <v>4211</v>
      </c>
      <c r="V69" s="350">
        <v>2010</v>
      </c>
      <c r="W69" s="78">
        <v>50</v>
      </c>
      <c r="X69" s="431" t="s">
        <v>3212</v>
      </c>
      <c r="Y69" s="350">
        <v>2010</v>
      </c>
      <c r="Z69" s="419">
        <v>0</v>
      </c>
      <c r="AA69" s="363"/>
      <c r="AB69" s="350">
        <v>2010</v>
      </c>
      <c r="AC69" s="419">
        <v>50</v>
      </c>
      <c r="AD69" s="363" t="s">
        <v>5386</v>
      </c>
      <c r="AE69" s="350">
        <v>2010</v>
      </c>
      <c r="AF69" s="419">
        <v>33</v>
      </c>
      <c r="AG69" s="363"/>
      <c r="AH69" s="350">
        <v>2010</v>
      </c>
      <c r="AI69" s="419">
        <v>0</v>
      </c>
      <c r="AJ69" s="363"/>
      <c r="AK69" s="350">
        <v>2010</v>
      </c>
      <c r="AL69" s="78">
        <v>50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35.714285714285715</v>
      </c>
      <c r="C70" s="363"/>
      <c r="D70" s="350">
        <v>2011</v>
      </c>
      <c r="E70" s="49">
        <v>67</v>
      </c>
      <c r="F70" s="363"/>
      <c r="G70" s="350">
        <v>2011</v>
      </c>
      <c r="H70" s="419">
        <v>0</v>
      </c>
      <c r="I70" s="363"/>
      <c r="J70" s="350">
        <v>2011</v>
      </c>
      <c r="K70" s="78">
        <v>50</v>
      </c>
      <c r="L70" s="363"/>
      <c r="M70" s="350">
        <v>2011</v>
      </c>
      <c r="N70" s="8">
        <f t="shared" si="10"/>
        <v>50</v>
      </c>
      <c r="O70" s="363"/>
      <c r="P70" s="350">
        <v>2011</v>
      </c>
      <c r="Q70" s="78">
        <v>50</v>
      </c>
      <c r="R70" s="363"/>
      <c r="S70" s="350">
        <v>2011</v>
      </c>
      <c r="T70" s="78">
        <v>50</v>
      </c>
      <c r="U70" s="363"/>
      <c r="V70" s="350">
        <v>2011</v>
      </c>
      <c r="W70" s="78">
        <v>50</v>
      </c>
      <c r="X70" s="363"/>
      <c r="Y70" s="350">
        <v>2011</v>
      </c>
      <c r="Z70" s="419">
        <v>0</v>
      </c>
      <c r="AA70" s="363"/>
      <c r="AB70" s="350">
        <v>2011</v>
      </c>
      <c r="AC70" s="419">
        <v>50</v>
      </c>
      <c r="AD70" s="363"/>
      <c r="AE70" s="350">
        <v>2011</v>
      </c>
      <c r="AF70" s="419">
        <v>33</v>
      </c>
      <c r="AG70" s="363"/>
      <c r="AH70" s="350">
        <v>2011</v>
      </c>
      <c r="AI70" s="419">
        <v>0</v>
      </c>
      <c r="AJ70" s="363"/>
      <c r="AK70" s="350">
        <v>2011</v>
      </c>
      <c r="AL70" s="78">
        <v>50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35.714285714285715</v>
      </c>
      <c r="C71" s="363"/>
      <c r="D71" s="350">
        <v>2012</v>
      </c>
      <c r="E71" s="49">
        <v>67</v>
      </c>
      <c r="F71" s="363"/>
      <c r="G71" s="350">
        <v>2012</v>
      </c>
      <c r="H71" s="419">
        <v>0</v>
      </c>
      <c r="I71" s="363"/>
      <c r="J71" s="350">
        <v>2012</v>
      </c>
      <c r="K71" s="78">
        <v>50</v>
      </c>
      <c r="L71" s="363"/>
      <c r="M71" s="350">
        <v>2012</v>
      </c>
      <c r="N71" s="8">
        <f t="shared" si="10"/>
        <v>50</v>
      </c>
      <c r="O71" s="363"/>
      <c r="P71" s="350">
        <v>2012</v>
      </c>
      <c r="Q71" s="78">
        <v>50</v>
      </c>
      <c r="R71" s="363"/>
      <c r="S71" s="350">
        <v>2012</v>
      </c>
      <c r="T71" s="78">
        <v>50</v>
      </c>
      <c r="U71" s="363"/>
      <c r="V71" s="350">
        <v>2012</v>
      </c>
      <c r="W71" s="78">
        <v>50</v>
      </c>
      <c r="X71" s="363"/>
      <c r="Y71" s="350">
        <v>2012</v>
      </c>
      <c r="Z71" s="419">
        <v>0</v>
      </c>
      <c r="AA71" s="363"/>
      <c r="AB71" s="350">
        <v>2012</v>
      </c>
      <c r="AC71" s="419">
        <v>50</v>
      </c>
      <c r="AD71" s="363"/>
      <c r="AE71" s="350">
        <v>2012</v>
      </c>
      <c r="AF71" s="419">
        <v>33</v>
      </c>
      <c r="AG71" s="363"/>
      <c r="AH71" s="350">
        <v>2012</v>
      </c>
      <c r="AI71" s="419">
        <v>0</v>
      </c>
      <c r="AJ71" s="363"/>
      <c r="AK71" s="350">
        <v>2012</v>
      </c>
      <c r="AL71" s="78">
        <v>50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35.714285714285715</v>
      </c>
      <c r="C72" s="363"/>
      <c r="D72" s="350">
        <v>2013</v>
      </c>
      <c r="E72" s="49">
        <v>67</v>
      </c>
      <c r="F72" s="363"/>
      <c r="G72" s="350">
        <v>2013</v>
      </c>
      <c r="H72" s="419">
        <v>0</v>
      </c>
      <c r="I72" s="363"/>
      <c r="J72" s="350">
        <v>2013</v>
      </c>
      <c r="K72" s="78">
        <v>50</v>
      </c>
      <c r="L72" s="363"/>
      <c r="M72" s="350">
        <v>2013</v>
      </c>
      <c r="N72" s="8">
        <f t="shared" si="10"/>
        <v>50</v>
      </c>
      <c r="O72" s="363"/>
      <c r="P72" s="350">
        <v>2013</v>
      </c>
      <c r="Q72" s="78">
        <v>50</v>
      </c>
      <c r="R72" s="363"/>
      <c r="S72" s="350">
        <v>2013</v>
      </c>
      <c r="T72" s="78">
        <v>50</v>
      </c>
      <c r="U72" s="363"/>
      <c r="V72" s="350">
        <v>2013</v>
      </c>
      <c r="W72" s="78">
        <v>50</v>
      </c>
      <c r="X72" s="363"/>
      <c r="Y72" s="350">
        <v>2013</v>
      </c>
      <c r="Z72" s="419">
        <v>0</v>
      </c>
      <c r="AA72" s="363"/>
      <c r="AB72" s="350">
        <v>2013</v>
      </c>
      <c r="AC72" s="419">
        <v>50</v>
      </c>
      <c r="AD72" s="363"/>
      <c r="AE72" s="350">
        <v>2013</v>
      </c>
      <c r="AF72" s="419">
        <v>33</v>
      </c>
      <c r="AG72" s="363"/>
      <c r="AH72" s="350">
        <v>2013</v>
      </c>
      <c r="AI72" s="419">
        <v>0</v>
      </c>
      <c r="AJ72" s="363"/>
      <c r="AK72" s="350">
        <v>2013</v>
      </c>
      <c r="AL72" s="78">
        <v>50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35.714285714285715</v>
      </c>
      <c r="C73" s="39"/>
      <c r="D73" s="43">
        <v>2014</v>
      </c>
      <c r="E73" s="49">
        <v>67</v>
      </c>
      <c r="F73" s="10" t="s">
        <v>3208</v>
      </c>
      <c r="G73" s="43">
        <v>2014</v>
      </c>
      <c r="H73" s="19">
        <v>0</v>
      </c>
      <c r="I73" s="10" t="s">
        <v>3209</v>
      </c>
      <c r="J73" s="43">
        <v>2014</v>
      </c>
      <c r="K73" s="78">
        <v>50</v>
      </c>
      <c r="L73" s="10" t="s">
        <v>3210</v>
      </c>
      <c r="M73" s="43">
        <v>2014</v>
      </c>
      <c r="N73" s="8">
        <f t="shared" ref="N73:N78" si="13">AVERAGE(Q73,T73,W73)</f>
        <v>50</v>
      </c>
      <c r="O73" s="19"/>
      <c r="P73" s="43">
        <v>2014</v>
      </c>
      <c r="Q73" s="19">
        <v>50</v>
      </c>
      <c r="R73" s="10" t="s">
        <v>3211</v>
      </c>
      <c r="S73" s="43">
        <v>2014</v>
      </c>
      <c r="T73" s="49">
        <v>50</v>
      </c>
      <c r="U73" s="10" t="s">
        <v>4211</v>
      </c>
      <c r="V73" s="43">
        <v>2014</v>
      </c>
      <c r="W73" s="49">
        <v>50</v>
      </c>
      <c r="X73" s="10" t="s">
        <v>3212</v>
      </c>
      <c r="Y73" s="350">
        <v>2014</v>
      </c>
      <c r="Z73" s="19">
        <v>0</v>
      </c>
      <c r="AA73" s="10"/>
      <c r="AB73" s="350">
        <v>2014</v>
      </c>
      <c r="AC73" s="19">
        <v>50</v>
      </c>
      <c r="AD73" s="10" t="s">
        <v>918</v>
      </c>
      <c r="AE73" s="350">
        <v>2014</v>
      </c>
      <c r="AF73" s="19">
        <v>33</v>
      </c>
      <c r="AG73" s="19"/>
      <c r="AH73" s="350">
        <v>2014</v>
      </c>
      <c r="AI73" s="19">
        <v>0</v>
      </c>
      <c r="AJ73" s="10" t="s">
        <v>3213</v>
      </c>
      <c r="AK73" s="350">
        <v>2014</v>
      </c>
      <c r="AL73" s="78">
        <v>50</v>
      </c>
      <c r="AM73" s="11" t="s">
        <v>3214</v>
      </c>
    </row>
    <row r="74" spans="1:81" ht="24.75" customHeight="1">
      <c r="A74" s="43">
        <v>2015</v>
      </c>
      <c r="B74" s="5">
        <f t="shared" si="12"/>
        <v>35.714285714285715</v>
      </c>
      <c r="C74" s="39"/>
      <c r="D74" s="43">
        <v>2015</v>
      </c>
      <c r="E74" s="78">
        <v>67</v>
      </c>
      <c r="F74" s="10"/>
      <c r="G74" s="43">
        <v>2015</v>
      </c>
      <c r="H74" s="19">
        <v>0</v>
      </c>
      <c r="I74" s="10" t="s">
        <v>926</v>
      </c>
      <c r="J74" s="43">
        <v>2015</v>
      </c>
      <c r="K74" s="49">
        <v>50</v>
      </c>
      <c r="L74" s="10"/>
      <c r="M74" s="43">
        <v>2015</v>
      </c>
      <c r="N74" s="8">
        <f t="shared" si="13"/>
        <v>50</v>
      </c>
      <c r="O74" s="19"/>
      <c r="P74" s="43">
        <v>2015</v>
      </c>
      <c r="Q74" s="19">
        <v>50</v>
      </c>
      <c r="R74" s="10"/>
      <c r="S74" s="43">
        <v>2015</v>
      </c>
      <c r="T74" s="49">
        <v>50</v>
      </c>
      <c r="U74" s="10"/>
      <c r="V74" s="43">
        <v>2015</v>
      </c>
      <c r="W74" s="49">
        <v>50</v>
      </c>
      <c r="X74" s="10"/>
      <c r="Y74" s="350">
        <v>2015</v>
      </c>
      <c r="Z74" s="19">
        <v>0</v>
      </c>
      <c r="AA74" s="10"/>
      <c r="AB74" s="350">
        <v>2015</v>
      </c>
      <c r="AC74" s="19">
        <v>50</v>
      </c>
      <c r="AD74" s="10" t="s">
        <v>925</v>
      </c>
      <c r="AE74" s="350">
        <v>2015</v>
      </c>
      <c r="AF74" s="19">
        <v>33</v>
      </c>
      <c r="AG74" s="19"/>
      <c r="AH74" s="350">
        <v>2015</v>
      </c>
      <c r="AI74" s="19">
        <v>0</v>
      </c>
      <c r="AJ74" s="10"/>
      <c r="AK74" s="350">
        <v>2015</v>
      </c>
      <c r="AL74" s="49">
        <v>50</v>
      </c>
      <c r="AM74" s="11"/>
    </row>
    <row r="75" spans="1:81" ht="24.75" customHeight="1">
      <c r="A75" s="43">
        <v>2016</v>
      </c>
      <c r="B75" s="5">
        <f t="shared" si="12"/>
        <v>35.714285714285715</v>
      </c>
      <c r="C75" s="39"/>
      <c r="D75" s="43">
        <v>2016</v>
      </c>
      <c r="E75" s="78">
        <v>67</v>
      </c>
      <c r="F75" s="10"/>
      <c r="G75" s="43">
        <v>2016</v>
      </c>
      <c r="H75" s="19">
        <v>0</v>
      </c>
      <c r="I75" s="10"/>
      <c r="J75" s="43">
        <v>2016</v>
      </c>
      <c r="K75" s="49">
        <v>50</v>
      </c>
      <c r="L75" s="10"/>
      <c r="M75" s="43">
        <v>2016</v>
      </c>
      <c r="N75" s="8">
        <f t="shared" si="13"/>
        <v>50</v>
      </c>
      <c r="O75" s="19"/>
      <c r="P75" s="43">
        <v>2016</v>
      </c>
      <c r="Q75" s="19">
        <v>50</v>
      </c>
      <c r="R75" s="10"/>
      <c r="S75" s="43">
        <v>2016</v>
      </c>
      <c r="T75" s="49">
        <v>50</v>
      </c>
      <c r="U75" s="10"/>
      <c r="V75" s="43">
        <v>2016</v>
      </c>
      <c r="W75" s="49">
        <v>50</v>
      </c>
      <c r="X75" s="10"/>
      <c r="Y75" s="350">
        <v>2016</v>
      </c>
      <c r="Z75" s="19">
        <v>0</v>
      </c>
      <c r="AA75" s="10"/>
      <c r="AB75" s="350">
        <v>2016</v>
      </c>
      <c r="AC75" s="19">
        <v>50</v>
      </c>
      <c r="AD75" s="10"/>
      <c r="AE75" s="350">
        <v>2016</v>
      </c>
      <c r="AF75" s="19">
        <v>33</v>
      </c>
      <c r="AG75" s="19"/>
      <c r="AH75" s="350">
        <v>2016</v>
      </c>
      <c r="AI75" s="19">
        <v>0</v>
      </c>
      <c r="AJ75" s="10"/>
      <c r="AK75" s="350">
        <v>2016</v>
      </c>
      <c r="AL75" s="49">
        <v>50</v>
      </c>
      <c r="AM75" s="11"/>
    </row>
    <row r="76" spans="1:81" ht="24.75" customHeight="1">
      <c r="A76" s="43">
        <v>2017</v>
      </c>
      <c r="B76" s="5">
        <f t="shared" si="12"/>
        <v>35.714285714285715</v>
      </c>
      <c r="C76" s="39"/>
      <c r="D76" s="43">
        <v>2017</v>
      </c>
      <c r="E76" s="78">
        <v>67</v>
      </c>
      <c r="F76" s="10"/>
      <c r="G76" s="43">
        <v>2017</v>
      </c>
      <c r="H76" s="19">
        <v>0</v>
      </c>
      <c r="I76" s="10"/>
      <c r="J76" s="43">
        <v>2017</v>
      </c>
      <c r="K76" s="49">
        <v>50</v>
      </c>
      <c r="L76" s="10"/>
      <c r="M76" s="43">
        <v>2017</v>
      </c>
      <c r="N76" s="8">
        <f t="shared" si="13"/>
        <v>50</v>
      </c>
      <c r="O76" s="19"/>
      <c r="P76" s="43">
        <v>2017</v>
      </c>
      <c r="Q76" s="19">
        <v>50</v>
      </c>
      <c r="R76" s="10"/>
      <c r="S76" s="43">
        <v>2017</v>
      </c>
      <c r="T76" s="49">
        <v>50</v>
      </c>
      <c r="U76" s="10"/>
      <c r="V76" s="43">
        <v>2017</v>
      </c>
      <c r="W76" s="49">
        <v>50</v>
      </c>
      <c r="X76" s="10"/>
      <c r="Y76" s="350">
        <v>2017</v>
      </c>
      <c r="Z76" s="19">
        <v>0</v>
      </c>
      <c r="AA76" s="10"/>
      <c r="AB76" s="350">
        <v>2017</v>
      </c>
      <c r="AC76" s="19">
        <v>50</v>
      </c>
      <c r="AD76" s="10" t="s">
        <v>924</v>
      </c>
      <c r="AE76" s="350">
        <v>2017</v>
      </c>
      <c r="AF76" s="19">
        <v>33</v>
      </c>
      <c r="AG76" s="19"/>
      <c r="AH76" s="350">
        <v>2017</v>
      </c>
      <c r="AI76" s="19">
        <v>0</v>
      </c>
      <c r="AJ76" s="10" t="s">
        <v>923</v>
      </c>
      <c r="AK76" s="350">
        <v>2017</v>
      </c>
      <c r="AL76" s="49">
        <v>50</v>
      </c>
      <c r="AM76" s="11"/>
    </row>
    <row r="77" spans="1:81" ht="24.75" customHeight="1">
      <c r="A77" s="43">
        <v>2018</v>
      </c>
      <c r="B77" s="5">
        <f t="shared" si="12"/>
        <v>35.714285714285715</v>
      </c>
      <c r="C77" s="39"/>
      <c r="D77" s="43">
        <v>2018</v>
      </c>
      <c r="E77" s="78">
        <v>67</v>
      </c>
      <c r="F77" s="10" t="s">
        <v>922</v>
      </c>
      <c r="G77" s="43">
        <v>2018</v>
      </c>
      <c r="H77" s="19">
        <v>0</v>
      </c>
      <c r="I77" s="10" t="s">
        <v>921</v>
      </c>
      <c r="J77" s="43">
        <v>2018</v>
      </c>
      <c r="K77" s="49">
        <v>50</v>
      </c>
      <c r="L77" s="10"/>
      <c r="M77" s="43">
        <v>2018</v>
      </c>
      <c r="N77" s="8">
        <f t="shared" si="13"/>
        <v>50</v>
      </c>
      <c r="O77" s="19"/>
      <c r="P77" s="43">
        <v>2018</v>
      </c>
      <c r="Q77" s="19">
        <v>50</v>
      </c>
      <c r="R77" s="10"/>
      <c r="S77" s="43">
        <v>2018</v>
      </c>
      <c r="T77" s="49">
        <v>50</v>
      </c>
      <c r="U77" s="10"/>
      <c r="V77" s="43">
        <v>2018</v>
      </c>
      <c r="W77" s="49">
        <v>50</v>
      </c>
      <c r="X77" s="10"/>
      <c r="Y77" s="350">
        <v>2018</v>
      </c>
      <c r="Z77" s="19">
        <v>0</v>
      </c>
      <c r="AA77" s="10"/>
      <c r="AB77" s="350">
        <v>2018</v>
      </c>
      <c r="AC77" s="19">
        <v>50</v>
      </c>
      <c r="AD77" s="10"/>
      <c r="AE77" s="350">
        <v>2018</v>
      </c>
      <c r="AF77" s="19">
        <v>33</v>
      </c>
      <c r="AG77" s="19"/>
      <c r="AH77" s="350">
        <v>2018</v>
      </c>
      <c r="AI77" s="19">
        <v>0</v>
      </c>
      <c r="AJ77" s="10"/>
      <c r="AK77" s="350">
        <v>2018</v>
      </c>
      <c r="AL77" s="49">
        <v>50</v>
      </c>
      <c r="AM77" s="11"/>
    </row>
    <row r="78" spans="1:81" ht="24.75" customHeight="1">
      <c r="A78" s="43">
        <v>2019</v>
      </c>
      <c r="B78" s="5">
        <f t="shared" si="12"/>
        <v>45.285714285714285</v>
      </c>
      <c r="C78" s="39"/>
      <c r="D78" s="43">
        <v>2019</v>
      </c>
      <c r="E78" s="78">
        <v>67</v>
      </c>
      <c r="F78" s="10" t="s">
        <v>920</v>
      </c>
      <c r="G78" s="43">
        <v>2019</v>
      </c>
      <c r="H78" s="19">
        <v>0</v>
      </c>
      <c r="I78" s="10"/>
      <c r="J78" s="43">
        <v>2019</v>
      </c>
      <c r="K78" s="49">
        <v>50</v>
      </c>
      <c r="L78" s="10"/>
      <c r="M78" s="43">
        <v>2019</v>
      </c>
      <c r="N78" s="8">
        <f t="shared" si="13"/>
        <v>50</v>
      </c>
      <c r="O78" s="19"/>
      <c r="P78" s="43">
        <v>2019</v>
      </c>
      <c r="Q78" s="19">
        <v>50</v>
      </c>
      <c r="R78" s="10" t="s">
        <v>919</v>
      </c>
      <c r="S78" s="43">
        <v>2019</v>
      </c>
      <c r="T78" s="49">
        <v>50</v>
      </c>
      <c r="U78" s="10"/>
      <c r="V78" s="43">
        <v>2019</v>
      </c>
      <c r="W78" s="49">
        <v>50</v>
      </c>
      <c r="X78" s="10"/>
      <c r="Y78" s="350">
        <v>2019</v>
      </c>
      <c r="Z78" s="19">
        <v>0</v>
      </c>
      <c r="AA78" s="10"/>
      <c r="AB78" s="350">
        <v>2019</v>
      </c>
      <c r="AC78" s="19">
        <v>50</v>
      </c>
      <c r="AD78" s="10"/>
      <c r="AE78" s="350">
        <v>2019</v>
      </c>
      <c r="AF78" s="19">
        <v>100</v>
      </c>
      <c r="AG78" s="19"/>
      <c r="AH78" s="350">
        <v>2019</v>
      </c>
      <c r="AI78" s="19">
        <v>50</v>
      </c>
      <c r="AJ78" s="10" t="s">
        <v>917</v>
      </c>
      <c r="AK78" s="350">
        <v>2019</v>
      </c>
      <c r="AL78" s="49">
        <v>50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600" t="s">
        <v>44</v>
      </c>
      <c r="L81" s="600"/>
      <c r="M81" s="40" t="s">
        <v>106</v>
      </c>
      <c r="N81" s="600" t="s">
        <v>45</v>
      </c>
      <c r="O81" s="600"/>
      <c r="P81" s="40" t="s">
        <v>106</v>
      </c>
      <c r="Q81" s="600" t="s">
        <v>46</v>
      </c>
      <c r="R81" s="600"/>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916</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4403</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4">AVERAGE(E87,H87,K87,N87,Q87)</f>
        <v>70</v>
      </c>
      <c r="C87" s="363"/>
      <c r="D87" s="350">
        <v>2007</v>
      </c>
      <c r="E87" s="419">
        <v>75</v>
      </c>
      <c r="F87" s="363"/>
      <c r="G87" s="350">
        <v>2007</v>
      </c>
      <c r="H87" s="363">
        <v>100</v>
      </c>
      <c r="I87" s="363"/>
      <c r="J87" s="350">
        <v>2007</v>
      </c>
      <c r="K87" s="363">
        <v>25</v>
      </c>
      <c r="L87" s="363"/>
      <c r="M87" s="350">
        <v>2007</v>
      </c>
      <c r="N87" s="419">
        <v>50</v>
      </c>
      <c r="O87" s="363"/>
      <c r="P87" s="350">
        <v>2007</v>
      </c>
      <c r="Q87" s="419">
        <v>100</v>
      </c>
      <c r="R87" s="363" t="s">
        <v>5389</v>
      </c>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4"/>
        <v>70</v>
      </c>
      <c r="C88" s="363"/>
      <c r="D88" s="350">
        <v>2008</v>
      </c>
      <c r="E88" s="419">
        <v>75</v>
      </c>
      <c r="F88" s="363"/>
      <c r="G88" s="350">
        <v>2008</v>
      </c>
      <c r="H88" s="420">
        <v>100</v>
      </c>
      <c r="I88" s="363"/>
      <c r="J88" s="350">
        <v>2008</v>
      </c>
      <c r="K88" s="363">
        <v>25</v>
      </c>
      <c r="L88" s="363"/>
      <c r="M88" s="350">
        <v>2008</v>
      </c>
      <c r="N88" s="419">
        <v>50</v>
      </c>
      <c r="O88" s="363"/>
      <c r="P88" s="350">
        <v>2008</v>
      </c>
      <c r="Q88" s="419">
        <v>100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4"/>
        <v>70</v>
      </c>
      <c r="C89" s="363"/>
      <c r="D89" s="350">
        <v>2009</v>
      </c>
      <c r="E89" s="419">
        <v>75</v>
      </c>
      <c r="F89" s="363"/>
      <c r="G89" s="350">
        <v>2009</v>
      </c>
      <c r="H89" s="420">
        <v>100</v>
      </c>
      <c r="I89" s="363"/>
      <c r="J89" s="350">
        <v>2009</v>
      </c>
      <c r="K89" s="363">
        <v>25</v>
      </c>
      <c r="L89" s="363" t="s">
        <v>5387</v>
      </c>
      <c r="M89" s="350">
        <v>2009</v>
      </c>
      <c r="N89" s="419">
        <v>50</v>
      </c>
      <c r="O89" s="363"/>
      <c r="P89" s="350">
        <v>2009</v>
      </c>
      <c r="Q89" s="419">
        <v>100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75</v>
      </c>
      <c r="C90" s="363"/>
      <c r="D90" s="350">
        <v>2010</v>
      </c>
      <c r="E90" s="419">
        <v>75</v>
      </c>
      <c r="F90" s="363"/>
      <c r="G90" s="350">
        <v>2010</v>
      </c>
      <c r="H90" s="420">
        <v>100</v>
      </c>
      <c r="I90" s="363"/>
      <c r="J90" s="350">
        <v>2010</v>
      </c>
      <c r="K90" s="363">
        <v>50</v>
      </c>
      <c r="L90" s="363" t="s">
        <v>5388</v>
      </c>
      <c r="M90" s="350">
        <v>2010</v>
      </c>
      <c r="N90" s="419">
        <v>50</v>
      </c>
      <c r="O90" s="363"/>
      <c r="P90" s="350">
        <v>2010</v>
      </c>
      <c r="Q90" s="419">
        <v>100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70</v>
      </c>
      <c r="C91" s="363"/>
      <c r="D91" s="350">
        <v>2011</v>
      </c>
      <c r="E91" s="419">
        <v>75</v>
      </c>
      <c r="F91" s="363"/>
      <c r="G91" s="350">
        <v>2011</v>
      </c>
      <c r="H91" s="420">
        <v>100</v>
      </c>
      <c r="I91" s="363"/>
      <c r="J91" s="350">
        <v>2011</v>
      </c>
      <c r="K91" s="363">
        <v>25</v>
      </c>
      <c r="L91" s="363"/>
      <c r="M91" s="350">
        <v>2011</v>
      </c>
      <c r="N91" s="419">
        <v>50</v>
      </c>
      <c r="O91" s="363"/>
      <c r="P91" s="350">
        <v>2011</v>
      </c>
      <c r="Q91" s="419">
        <v>100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70</v>
      </c>
      <c r="C92" s="363"/>
      <c r="D92" s="350">
        <v>2012</v>
      </c>
      <c r="E92" s="419">
        <v>75</v>
      </c>
      <c r="F92" s="363"/>
      <c r="G92" s="350">
        <v>2012</v>
      </c>
      <c r="H92" s="420">
        <v>100</v>
      </c>
      <c r="I92" s="363"/>
      <c r="J92" s="350">
        <v>2012</v>
      </c>
      <c r="K92" s="363">
        <v>25</v>
      </c>
      <c r="L92" s="363"/>
      <c r="M92" s="350">
        <v>2012</v>
      </c>
      <c r="N92" s="419">
        <v>50</v>
      </c>
      <c r="O92" s="363"/>
      <c r="P92" s="350">
        <v>2012</v>
      </c>
      <c r="Q92" s="419">
        <v>100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70</v>
      </c>
      <c r="C93" s="363"/>
      <c r="D93" s="350">
        <v>2013</v>
      </c>
      <c r="E93" s="419">
        <v>75</v>
      </c>
      <c r="F93" s="363"/>
      <c r="G93" s="350">
        <v>2013</v>
      </c>
      <c r="H93" s="420">
        <v>100</v>
      </c>
      <c r="I93" s="363"/>
      <c r="J93" s="350">
        <v>2013</v>
      </c>
      <c r="K93" s="363">
        <v>25</v>
      </c>
      <c r="L93" s="363"/>
      <c r="M93" s="350">
        <v>2013</v>
      </c>
      <c r="N93" s="419">
        <v>50</v>
      </c>
      <c r="O93" s="363"/>
      <c r="P93" s="350">
        <v>2013</v>
      </c>
      <c r="Q93" s="419">
        <v>100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70</v>
      </c>
      <c r="C94" s="39"/>
      <c r="D94" s="43">
        <v>2014</v>
      </c>
      <c r="E94" s="19">
        <v>75</v>
      </c>
      <c r="F94" s="71" t="s">
        <v>4655</v>
      </c>
      <c r="G94" s="43">
        <v>2014</v>
      </c>
      <c r="H94" s="19">
        <v>100</v>
      </c>
      <c r="I94" s="10" t="s">
        <v>1651</v>
      </c>
      <c r="J94" s="43">
        <v>2014</v>
      </c>
      <c r="K94" s="19">
        <v>25</v>
      </c>
      <c r="L94" s="10" t="s">
        <v>915</v>
      </c>
      <c r="M94" s="43">
        <v>2014</v>
      </c>
      <c r="N94" s="19">
        <v>50</v>
      </c>
      <c r="O94" s="10" t="s">
        <v>914</v>
      </c>
      <c r="P94" s="43">
        <v>2014</v>
      </c>
      <c r="Q94" s="19">
        <v>100</v>
      </c>
      <c r="R94" s="11" t="s">
        <v>3215</v>
      </c>
    </row>
    <row r="95" spans="1:81" ht="24.75" customHeight="1">
      <c r="A95" s="43">
        <v>2015</v>
      </c>
      <c r="B95" s="2">
        <f>AVERAGE(E95,H95,K95,N95,Q95)</f>
        <v>70</v>
      </c>
      <c r="C95" s="80"/>
      <c r="D95" s="43">
        <v>2015</v>
      </c>
      <c r="E95" s="19">
        <v>75</v>
      </c>
      <c r="F95" s="10"/>
      <c r="G95" s="43">
        <v>2015</v>
      </c>
      <c r="H95" s="19">
        <v>100</v>
      </c>
      <c r="I95" s="10"/>
      <c r="J95" s="43">
        <v>2015</v>
      </c>
      <c r="K95" s="19">
        <v>25</v>
      </c>
      <c r="L95" s="10" t="s">
        <v>913</v>
      </c>
      <c r="M95" s="43">
        <v>2015</v>
      </c>
      <c r="N95" s="19">
        <v>50</v>
      </c>
      <c r="O95" s="10"/>
      <c r="P95" s="43">
        <v>2015</v>
      </c>
      <c r="Q95" s="49">
        <v>100</v>
      </c>
      <c r="R95" s="11"/>
    </row>
    <row r="96" spans="1:81" ht="24.75" customHeight="1">
      <c r="A96" s="43">
        <v>2016</v>
      </c>
      <c r="B96" s="2">
        <f>AVERAGE(E96,H96,K96,N96,Q96)</f>
        <v>70</v>
      </c>
      <c r="C96" s="80"/>
      <c r="D96" s="43">
        <v>2016</v>
      </c>
      <c r="E96" s="19">
        <v>75</v>
      </c>
      <c r="F96" s="10"/>
      <c r="G96" s="43">
        <v>2016</v>
      </c>
      <c r="H96" s="19">
        <v>100</v>
      </c>
      <c r="I96" s="10"/>
      <c r="J96" s="43">
        <v>2016</v>
      </c>
      <c r="K96" s="19">
        <v>25</v>
      </c>
      <c r="L96" s="10"/>
      <c r="M96" s="43">
        <v>2016</v>
      </c>
      <c r="N96" s="19">
        <v>50</v>
      </c>
      <c r="O96" s="10"/>
      <c r="P96" s="43">
        <v>2016</v>
      </c>
      <c r="Q96" s="49">
        <v>100</v>
      </c>
      <c r="R96" s="11"/>
    </row>
    <row r="97" spans="1:81" ht="24.75" customHeight="1">
      <c r="A97" s="43">
        <v>2017</v>
      </c>
      <c r="B97" s="2">
        <f t="shared" ref="B97:B99" si="15">AVERAGE(E97,H97,K97,N97,Q97)</f>
        <v>85</v>
      </c>
      <c r="C97" s="80"/>
      <c r="D97" s="43">
        <v>2017</v>
      </c>
      <c r="E97" s="19">
        <v>75</v>
      </c>
      <c r="F97" s="10"/>
      <c r="G97" s="43">
        <v>2017</v>
      </c>
      <c r="H97" s="19">
        <v>100</v>
      </c>
      <c r="I97" s="10"/>
      <c r="J97" s="43">
        <v>2017</v>
      </c>
      <c r="K97" s="78">
        <v>50</v>
      </c>
      <c r="L97" s="10" t="s">
        <v>3216</v>
      </c>
      <c r="M97" s="43">
        <v>2017</v>
      </c>
      <c r="N97" s="49">
        <v>100</v>
      </c>
      <c r="O97" s="10" t="s">
        <v>912</v>
      </c>
      <c r="P97" s="43">
        <v>2017</v>
      </c>
      <c r="Q97" s="49">
        <v>100</v>
      </c>
      <c r="R97" s="11" t="s">
        <v>3217</v>
      </c>
    </row>
    <row r="98" spans="1:81" ht="24.75" customHeight="1">
      <c r="A98" s="43">
        <v>2018</v>
      </c>
      <c r="B98" s="2">
        <f t="shared" si="15"/>
        <v>85</v>
      </c>
      <c r="C98" s="80"/>
      <c r="D98" s="43">
        <v>2018</v>
      </c>
      <c r="E98" s="19">
        <v>75</v>
      </c>
      <c r="F98" s="10"/>
      <c r="G98" s="43">
        <v>2018</v>
      </c>
      <c r="H98" s="19">
        <v>100</v>
      </c>
      <c r="I98" s="10"/>
      <c r="J98" s="43">
        <v>2018</v>
      </c>
      <c r="K98" s="78">
        <v>50</v>
      </c>
      <c r="L98" s="10" t="s">
        <v>911</v>
      </c>
      <c r="M98" s="43">
        <v>2018</v>
      </c>
      <c r="N98" s="49">
        <v>100</v>
      </c>
      <c r="O98" s="10"/>
      <c r="P98" s="43">
        <v>2018</v>
      </c>
      <c r="Q98" s="49">
        <v>100</v>
      </c>
      <c r="R98" s="11"/>
    </row>
    <row r="99" spans="1:81" ht="24.75" customHeight="1">
      <c r="A99" s="43">
        <v>2019</v>
      </c>
      <c r="B99" s="2">
        <f t="shared" si="15"/>
        <v>85</v>
      </c>
      <c r="C99" s="80"/>
      <c r="D99" s="43">
        <v>2019</v>
      </c>
      <c r="E99" s="19">
        <v>75</v>
      </c>
      <c r="F99" s="10"/>
      <c r="G99" s="43">
        <v>2019</v>
      </c>
      <c r="H99" s="19">
        <v>100</v>
      </c>
      <c r="I99" s="10" t="s">
        <v>3218</v>
      </c>
      <c r="J99" s="43">
        <v>2019</v>
      </c>
      <c r="K99" s="78">
        <v>50</v>
      </c>
      <c r="L99" s="10" t="s">
        <v>910</v>
      </c>
      <c r="M99" s="43">
        <v>2019</v>
      </c>
      <c r="N99" s="49">
        <v>100</v>
      </c>
      <c r="O99" s="10"/>
      <c r="P99" s="43">
        <v>2019</v>
      </c>
      <c r="Q99" s="49">
        <v>100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6">AVERAGE(E108,((H108+K108)/2),((N108+Q108+T108)/3),W108)</f>
        <v>50</v>
      </c>
      <c r="C108" s="363"/>
      <c r="D108" s="350">
        <v>2007</v>
      </c>
      <c r="E108" s="419">
        <v>0</v>
      </c>
      <c r="F108" s="363"/>
      <c r="G108" s="350">
        <v>2007</v>
      </c>
      <c r="H108" s="419">
        <v>100</v>
      </c>
      <c r="I108" s="363"/>
      <c r="J108" s="350">
        <v>2007</v>
      </c>
      <c r="K108" s="49">
        <v>0</v>
      </c>
      <c r="L108" s="431" t="s">
        <v>3220</v>
      </c>
      <c r="M108" s="350">
        <v>2007</v>
      </c>
      <c r="N108" s="419">
        <v>50</v>
      </c>
      <c r="O108" s="363"/>
      <c r="P108" s="350">
        <v>2007</v>
      </c>
      <c r="Q108" s="49">
        <v>100</v>
      </c>
      <c r="R108" s="431" t="s">
        <v>4212</v>
      </c>
      <c r="S108" s="350">
        <v>2007</v>
      </c>
      <c r="T108" s="419">
        <v>0</v>
      </c>
      <c r="U108" s="363"/>
      <c r="V108" s="350">
        <v>2007</v>
      </c>
      <c r="W108" s="419">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6"/>
        <v>50</v>
      </c>
      <c r="C109" s="363"/>
      <c r="D109" s="350">
        <v>2008</v>
      </c>
      <c r="E109" s="419">
        <v>0</v>
      </c>
      <c r="F109" s="363"/>
      <c r="G109" s="350">
        <v>2008</v>
      </c>
      <c r="H109" s="419">
        <v>100</v>
      </c>
      <c r="I109" s="363"/>
      <c r="J109" s="350">
        <v>2008</v>
      </c>
      <c r="K109" s="49">
        <v>0</v>
      </c>
      <c r="L109" s="363"/>
      <c r="M109" s="350">
        <v>2008</v>
      </c>
      <c r="N109" s="419">
        <v>50</v>
      </c>
      <c r="O109" s="363"/>
      <c r="P109" s="350">
        <v>2008</v>
      </c>
      <c r="Q109" s="49">
        <v>100</v>
      </c>
      <c r="R109" s="363"/>
      <c r="S109" s="350">
        <v>2008</v>
      </c>
      <c r="T109" s="419">
        <v>0</v>
      </c>
      <c r="U109" s="363"/>
      <c r="V109" s="350">
        <v>2008</v>
      </c>
      <c r="W109" s="419">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6"/>
        <v>50</v>
      </c>
      <c r="C110" s="363"/>
      <c r="D110" s="350">
        <v>2009</v>
      </c>
      <c r="E110" s="419">
        <v>0</v>
      </c>
      <c r="F110" s="363"/>
      <c r="G110" s="350">
        <v>2009</v>
      </c>
      <c r="H110" s="419">
        <v>100</v>
      </c>
      <c r="I110" s="363"/>
      <c r="J110" s="350">
        <v>2009</v>
      </c>
      <c r="K110" s="49">
        <v>0</v>
      </c>
      <c r="L110" s="363"/>
      <c r="M110" s="350">
        <v>2009</v>
      </c>
      <c r="N110" s="419">
        <v>50</v>
      </c>
      <c r="O110" s="363"/>
      <c r="P110" s="350">
        <v>2009</v>
      </c>
      <c r="Q110" s="49">
        <v>100</v>
      </c>
      <c r="R110" s="363"/>
      <c r="S110" s="350">
        <v>2009</v>
      </c>
      <c r="T110" s="419">
        <v>0</v>
      </c>
      <c r="U110" s="363"/>
      <c r="V110" s="350">
        <v>2009</v>
      </c>
      <c r="W110" s="419">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6"/>
        <v>50</v>
      </c>
      <c r="C111" s="363"/>
      <c r="D111" s="350">
        <v>2010</v>
      </c>
      <c r="E111" s="419">
        <v>0</v>
      </c>
      <c r="F111" s="363"/>
      <c r="G111" s="350">
        <v>2010</v>
      </c>
      <c r="H111" s="419">
        <v>100</v>
      </c>
      <c r="I111" s="363"/>
      <c r="J111" s="350">
        <v>2010</v>
      </c>
      <c r="K111" s="49">
        <v>0</v>
      </c>
      <c r="L111" s="363"/>
      <c r="M111" s="350">
        <v>2010</v>
      </c>
      <c r="N111" s="419">
        <v>50</v>
      </c>
      <c r="O111" s="363" t="s">
        <v>5390</v>
      </c>
      <c r="P111" s="350">
        <v>2010</v>
      </c>
      <c r="Q111" s="49">
        <v>100</v>
      </c>
      <c r="R111" s="363"/>
      <c r="S111" s="350">
        <v>2010</v>
      </c>
      <c r="T111" s="419">
        <v>0</v>
      </c>
      <c r="U111" s="363"/>
      <c r="V111" s="350">
        <v>2010</v>
      </c>
      <c r="W111" s="419">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50</v>
      </c>
      <c r="C112" s="363"/>
      <c r="D112" s="350">
        <v>2011</v>
      </c>
      <c r="E112" s="419">
        <v>0</v>
      </c>
      <c r="F112" s="363"/>
      <c r="G112" s="350">
        <v>2011</v>
      </c>
      <c r="H112" s="419">
        <v>100</v>
      </c>
      <c r="I112" s="363"/>
      <c r="J112" s="350">
        <v>2011</v>
      </c>
      <c r="K112" s="49">
        <v>0</v>
      </c>
      <c r="L112" s="363"/>
      <c r="M112" s="350">
        <v>2011</v>
      </c>
      <c r="N112" s="419">
        <v>50</v>
      </c>
      <c r="O112" s="363"/>
      <c r="P112" s="350">
        <v>2011</v>
      </c>
      <c r="Q112" s="49">
        <v>100</v>
      </c>
      <c r="R112" s="363"/>
      <c r="S112" s="350">
        <v>2011</v>
      </c>
      <c r="T112" s="419">
        <v>0</v>
      </c>
      <c r="U112" s="363"/>
      <c r="V112" s="350">
        <v>2011</v>
      </c>
      <c r="W112" s="419">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50</v>
      </c>
      <c r="C113" s="363"/>
      <c r="D113" s="350">
        <v>2012</v>
      </c>
      <c r="E113" s="419">
        <v>0</v>
      </c>
      <c r="F113" s="363"/>
      <c r="G113" s="350">
        <v>2012</v>
      </c>
      <c r="H113" s="419">
        <v>100</v>
      </c>
      <c r="I113" s="363"/>
      <c r="J113" s="350">
        <v>2012</v>
      </c>
      <c r="K113" s="49">
        <v>0</v>
      </c>
      <c r="L113" s="363"/>
      <c r="M113" s="350">
        <v>2012</v>
      </c>
      <c r="N113" s="419">
        <v>50</v>
      </c>
      <c r="O113" s="363"/>
      <c r="P113" s="350">
        <v>2012</v>
      </c>
      <c r="Q113" s="49">
        <v>100</v>
      </c>
      <c r="R113" s="363"/>
      <c r="S113" s="350">
        <v>2012</v>
      </c>
      <c r="T113" s="419">
        <v>0</v>
      </c>
      <c r="U113" s="363"/>
      <c r="V113" s="350">
        <v>2012</v>
      </c>
      <c r="W113" s="419">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50</v>
      </c>
      <c r="C114" s="363"/>
      <c r="D114" s="350">
        <v>2013</v>
      </c>
      <c r="E114" s="419">
        <v>0</v>
      </c>
      <c r="F114" s="363"/>
      <c r="G114" s="350">
        <v>2013</v>
      </c>
      <c r="H114" s="419">
        <v>100</v>
      </c>
      <c r="I114" s="363"/>
      <c r="J114" s="350">
        <v>2013</v>
      </c>
      <c r="K114" s="49">
        <v>0</v>
      </c>
      <c r="L114" s="363"/>
      <c r="M114" s="350">
        <v>2013</v>
      </c>
      <c r="N114" s="419">
        <v>50</v>
      </c>
      <c r="O114" s="363"/>
      <c r="P114" s="350">
        <v>2013</v>
      </c>
      <c r="Q114" s="49">
        <v>100</v>
      </c>
      <c r="R114" s="363"/>
      <c r="S114" s="350">
        <v>2013</v>
      </c>
      <c r="T114" s="419">
        <v>0</v>
      </c>
      <c r="U114" s="363"/>
      <c r="V114" s="350">
        <v>2013</v>
      </c>
      <c r="W114" s="419">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50</v>
      </c>
      <c r="C115" s="39"/>
      <c r="D115" s="43">
        <v>2014</v>
      </c>
      <c r="E115" s="19">
        <v>0</v>
      </c>
      <c r="F115" s="10" t="s">
        <v>3219</v>
      </c>
      <c r="G115" s="43">
        <v>2014</v>
      </c>
      <c r="H115" s="19">
        <v>100</v>
      </c>
      <c r="I115" s="10"/>
      <c r="J115" s="43">
        <v>2014</v>
      </c>
      <c r="K115" s="49">
        <v>0</v>
      </c>
      <c r="L115" s="10" t="s">
        <v>3220</v>
      </c>
      <c r="M115" s="43">
        <v>2014</v>
      </c>
      <c r="N115" s="19">
        <v>50</v>
      </c>
      <c r="O115" s="10" t="s">
        <v>3221</v>
      </c>
      <c r="P115" s="43">
        <v>2014</v>
      </c>
      <c r="Q115" s="49">
        <v>100</v>
      </c>
      <c r="R115" s="10" t="s">
        <v>4212</v>
      </c>
      <c r="S115" s="43">
        <v>2014</v>
      </c>
      <c r="T115" s="19">
        <v>0</v>
      </c>
      <c r="U115" s="10" t="s">
        <v>3222</v>
      </c>
      <c r="V115" s="43">
        <v>2014</v>
      </c>
      <c r="W115" s="19">
        <v>100</v>
      </c>
      <c r="X115" s="11" t="s">
        <v>3223</v>
      </c>
    </row>
    <row r="116" spans="1:81" ht="24.75" customHeight="1">
      <c r="A116" s="43">
        <v>2015</v>
      </c>
      <c r="B116" s="2">
        <f t="shared" si="17"/>
        <v>50</v>
      </c>
      <c r="C116" s="80"/>
      <c r="D116" s="43">
        <v>2015</v>
      </c>
      <c r="E116" s="19">
        <v>0</v>
      </c>
      <c r="F116" s="10"/>
      <c r="G116" s="43">
        <v>2015</v>
      </c>
      <c r="H116" s="19">
        <v>100</v>
      </c>
      <c r="I116" s="10"/>
      <c r="J116" s="43">
        <v>2015</v>
      </c>
      <c r="K116" s="19">
        <v>0</v>
      </c>
      <c r="L116" s="10"/>
      <c r="M116" s="43">
        <v>2015</v>
      </c>
      <c r="N116" s="19">
        <v>50</v>
      </c>
      <c r="O116" s="10"/>
      <c r="P116" s="43">
        <v>2015</v>
      </c>
      <c r="Q116" s="78">
        <v>100</v>
      </c>
      <c r="R116" s="10"/>
      <c r="S116" s="43">
        <v>2015</v>
      </c>
      <c r="T116" s="19">
        <v>0</v>
      </c>
      <c r="U116" s="10"/>
      <c r="V116" s="43">
        <v>2015</v>
      </c>
      <c r="W116" s="19">
        <v>100</v>
      </c>
      <c r="X116" s="11"/>
    </row>
    <row r="117" spans="1:81" ht="24.75" customHeight="1">
      <c r="A117" s="43">
        <v>2016</v>
      </c>
      <c r="B117" s="2">
        <f t="shared" si="17"/>
        <v>50</v>
      </c>
      <c r="C117" s="80"/>
      <c r="D117" s="43">
        <v>2016</v>
      </c>
      <c r="E117" s="19">
        <v>0</v>
      </c>
      <c r="F117" s="10"/>
      <c r="G117" s="43">
        <v>2016</v>
      </c>
      <c r="H117" s="19">
        <v>100</v>
      </c>
      <c r="I117" s="10"/>
      <c r="J117" s="43">
        <v>2016</v>
      </c>
      <c r="K117" s="19">
        <v>0</v>
      </c>
      <c r="L117" s="10"/>
      <c r="M117" s="43">
        <v>2016</v>
      </c>
      <c r="N117" s="19">
        <v>50</v>
      </c>
      <c r="O117" s="10"/>
      <c r="P117" s="43">
        <v>2016</v>
      </c>
      <c r="Q117" s="78">
        <v>100</v>
      </c>
      <c r="R117" s="10"/>
      <c r="S117" s="43">
        <v>2016</v>
      </c>
      <c r="T117" s="19">
        <v>0</v>
      </c>
      <c r="U117" s="10"/>
      <c r="V117" s="43">
        <v>2016</v>
      </c>
      <c r="W117" s="19">
        <v>100</v>
      </c>
      <c r="X117" s="11"/>
    </row>
    <row r="118" spans="1:81" ht="24.75" customHeight="1">
      <c r="A118" s="43">
        <v>2017</v>
      </c>
      <c r="B118" s="2">
        <f t="shared" si="17"/>
        <v>50</v>
      </c>
      <c r="C118" s="80"/>
      <c r="D118" s="43">
        <v>2017</v>
      </c>
      <c r="E118" s="19">
        <v>0</v>
      </c>
      <c r="F118" s="10" t="s">
        <v>909</v>
      </c>
      <c r="G118" s="43">
        <v>2017</v>
      </c>
      <c r="H118" s="19">
        <v>100</v>
      </c>
      <c r="I118" s="10" t="s">
        <v>909</v>
      </c>
      <c r="J118" s="43">
        <v>2017</v>
      </c>
      <c r="K118" s="19">
        <v>0</v>
      </c>
      <c r="L118" s="10" t="s">
        <v>909</v>
      </c>
      <c r="M118" s="43">
        <v>2017</v>
      </c>
      <c r="N118" s="19">
        <v>50</v>
      </c>
      <c r="O118" s="10"/>
      <c r="P118" s="43">
        <v>2017</v>
      </c>
      <c r="Q118" s="78">
        <v>100</v>
      </c>
      <c r="R118" s="10"/>
      <c r="S118" s="43">
        <v>2017</v>
      </c>
      <c r="T118" s="19">
        <v>0</v>
      </c>
      <c r="U118" s="10"/>
      <c r="V118" s="43">
        <v>2017</v>
      </c>
      <c r="W118" s="19">
        <v>100</v>
      </c>
      <c r="X118" s="11"/>
    </row>
    <row r="119" spans="1:81" ht="24.75" customHeight="1">
      <c r="A119" s="43">
        <v>2018</v>
      </c>
      <c r="B119" s="2">
        <f t="shared" si="17"/>
        <v>50</v>
      </c>
      <c r="C119" s="80"/>
      <c r="D119" s="43">
        <v>2018</v>
      </c>
      <c r="E119" s="19">
        <v>0</v>
      </c>
      <c r="F119" s="10"/>
      <c r="G119" s="43">
        <v>2018</v>
      </c>
      <c r="H119" s="19">
        <v>100</v>
      </c>
      <c r="I119" s="10"/>
      <c r="J119" s="43">
        <v>2018</v>
      </c>
      <c r="K119" s="19">
        <v>0</v>
      </c>
      <c r="L119" s="10"/>
      <c r="M119" s="43">
        <v>2018</v>
      </c>
      <c r="N119" s="19">
        <v>50</v>
      </c>
      <c r="O119" s="10"/>
      <c r="P119" s="43">
        <v>2018</v>
      </c>
      <c r="Q119" s="78">
        <v>100</v>
      </c>
      <c r="R119" s="10"/>
      <c r="S119" s="43">
        <v>2018</v>
      </c>
      <c r="T119" s="19">
        <v>0</v>
      </c>
      <c r="U119" s="10"/>
      <c r="V119" s="43">
        <v>2018</v>
      </c>
      <c r="W119" s="19">
        <v>100</v>
      </c>
      <c r="X119" s="11"/>
    </row>
    <row r="120" spans="1:81" ht="24.75" customHeight="1">
      <c r="A120" s="43">
        <v>2019</v>
      </c>
      <c r="B120" s="2">
        <f t="shared" si="17"/>
        <v>50</v>
      </c>
      <c r="C120" s="80"/>
      <c r="D120" s="43">
        <v>2019</v>
      </c>
      <c r="E120" s="19">
        <v>0</v>
      </c>
      <c r="F120" s="10"/>
      <c r="G120" s="43">
        <v>2019</v>
      </c>
      <c r="H120" s="19">
        <v>100</v>
      </c>
      <c r="I120" s="10"/>
      <c r="J120" s="43">
        <v>2019</v>
      </c>
      <c r="K120" s="19">
        <v>0</v>
      </c>
      <c r="L120" s="10"/>
      <c r="M120" s="43">
        <v>2019</v>
      </c>
      <c r="N120" s="19">
        <v>50</v>
      </c>
      <c r="O120" s="10"/>
      <c r="P120" s="43">
        <v>2019</v>
      </c>
      <c r="Q120" s="78">
        <v>100</v>
      </c>
      <c r="R120" s="10"/>
      <c r="S120" s="43">
        <v>2019</v>
      </c>
      <c r="T120" s="19">
        <v>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 t="shared" ref="B129:B135" si="18">AVERAGE(E129,H129,K129,Z129)</f>
        <v>79.25</v>
      </c>
      <c r="C129" s="363"/>
      <c r="D129" s="350">
        <v>2007</v>
      </c>
      <c r="E129" s="419">
        <v>100</v>
      </c>
      <c r="F129" s="363"/>
      <c r="G129" s="350">
        <v>2007</v>
      </c>
      <c r="H129" s="419">
        <v>67</v>
      </c>
      <c r="I129" s="363"/>
      <c r="J129" s="350">
        <v>2007</v>
      </c>
      <c r="K129" s="8">
        <f t="shared" ref="K129:K135" si="19">AVERAGE(N129,Q129,T129,W129)</f>
        <v>50</v>
      </c>
      <c r="L129" s="363"/>
      <c r="M129" s="350">
        <v>2007</v>
      </c>
      <c r="N129" s="419">
        <v>100</v>
      </c>
      <c r="O129" s="363"/>
      <c r="P129" s="350">
        <v>2007</v>
      </c>
      <c r="Q129" s="419">
        <v>100</v>
      </c>
      <c r="R129" s="363"/>
      <c r="S129" s="350">
        <v>2007</v>
      </c>
      <c r="T129" s="419">
        <v>0</v>
      </c>
      <c r="U129" s="363"/>
      <c r="V129" s="350">
        <v>2007</v>
      </c>
      <c r="W129" s="419">
        <v>0</v>
      </c>
      <c r="X129" s="363" t="s">
        <v>5391</v>
      </c>
      <c r="Y129" s="350">
        <v>2007</v>
      </c>
      <c r="Z129" s="419">
        <v>100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si="18"/>
        <v>79.25</v>
      </c>
      <c r="C130" s="363"/>
      <c r="D130" s="350">
        <v>2008</v>
      </c>
      <c r="E130" s="419">
        <v>100</v>
      </c>
      <c r="F130" s="363"/>
      <c r="G130" s="350">
        <v>2008</v>
      </c>
      <c r="H130" s="419">
        <v>67</v>
      </c>
      <c r="I130" s="363"/>
      <c r="J130" s="350">
        <v>2008</v>
      </c>
      <c r="K130" s="8">
        <f t="shared" si="19"/>
        <v>50</v>
      </c>
      <c r="L130" s="363"/>
      <c r="M130" s="350">
        <v>2008</v>
      </c>
      <c r="N130" s="419">
        <v>100</v>
      </c>
      <c r="O130" s="363"/>
      <c r="P130" s="350">
        <v>2008</v>
      </c>
      <c r="Q130" s="419">
        <v>100</v>
      </c>
      <c r="R130" s="363"/>
      <c r="S130" s="350">
        <v>2008</v>
      </c>
      <c r="T130" s="419">
        <v>0</v>
      </c>
      <c r="U130" s="363"/>
      <c r="V130" s="350">
        <v>2008</v>
      </c>
      <c r="W130" s="419">
        <v>0</v>
      </c>
      <c r="X130" s="363"/>
      <c r="Y130" s="350">
        <v>2008</v>
      </c>
      <c r="Z130" s="419">
        <v>100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18"/>
        <v>79.25</v>
      </c>
      <c r="C131" s="363"/>
      <c r="D131" s="350">
        <v>2009</v>
      </c>
      <c r="E131" s="419">
        <v>100</v>
      </c>
      <c r="F131" s="363"/>
      <c r="G131" s="350">
        <v>2009</v>
      </c>
      <c r="H131" s="419">
        <v>67</v>
      </c>
      <c r="I131" s="363"/>
      <c r="J131" s="350">
        <v>2009</v>
      </c>
      <c r="K131" s="8">
        <f t="shared" si="19"/>
        <v>50</v>
      </c>
      <c r="L131" s="363"/>
      <c r="M131" s="350">
        <v>2009</v>
      </c>
      <c r="N131" s="419">
        <v>100</v>
      </c>
      <c r="O131" s="363"/>
      <c r="P131" s="350">
        <v>2009</v>
      </c>
      <c r="Q131" s="419">
        <v>100</v>
      </c>
      <c r="R131" s="363"/>
      <c r="S131" s="350">
        <v>2009</v>
      </c>
      <c r="T131" s="419">
        <v>0</v>
      </c>
      <c r="U131" s="363"/>
      <c r="V131" s="350">
        <v>2009</v>
      </c>
      <c r="W131" s="419">
        <v>0</v>
      </c>
      <c r="X131" s="363"/>
      <c r="Y131" s="350">
        <v>2009</v>
      </c>
      <c r="Z131" s="419">
        <v>100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79.25</v>
      </c>
      <c r="C132" s="363"/>
      <c r="D132" s="350">
        <v>2010</v>
      </c>
      <c r="E132" s="419">
        <v>100</v>
      </c>
      <c r="F132" s="363"/>
      <c r="G132" s="350">
        <v>2010</v>
      </c>
      <c r="H132" s="419">
        <v>67</v>
      </c>
      <c r="I132" s="363"/>
      <c r="J132" s="350">
        <v>2010</v>
      </c>
      <c r="K132" s="8">
        <f t="shared" si="19"/>
        <v>50</v>
      </c>
      <c r="L132" s="363"/>
      <c r="M132" s="350">
        <v>2010</v>
      </c>
      <c r="N132" s="419">
        <v>100</v>
      </c>
      <c r="O132" s="363"/>
      <c r="P132" s="350">
        <v>2010</v>
      </c>
      <c r="Q132" s="419">
        <v>100</v>
      </c>
      <c r="R132" s="363"/>
      <c r="S132" s="350">
        <v>2010</v>
      </c>
      <c r="T132" s="419">
        <v>0</v>
      </c>
      <c r="U132" s="363"/>
      <c r="V132" s="350">
        <v>2010</v>
      </c>
      <c r="W132" s="419">
        <v>0</v>
      </c>
      <c r="X132" s="363"/>
      <c r="Y132" s="350">
        <v>2010</v>
      </c>
      <c r="Z132" s="419">
        <v>100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79.25</v>
      </c>
      <c r="C133" s="363"/>
      <c r="D133" s="350">
        <v>2011</v>
      </c>
      <c r="E133" s="419">
        <v>100</v>
      </c>
      <c r="F133" s="363"/>
      <c r="G133" s="350">
        <v>2011</v>
      </c>
      <c r="H133" s="419">
        <v>67</v>
      </c>
      <c r="I133" s="363"/>
      <c r="J133" s="350">
        <v>2011</v>
      </c>
      <c r="K133" s="8">
        <f t="shared" si="19"/>
        <v>50</v>
      </c>
      <c r="L133" s="363"/>
      <c r="M133" s="350">
        <v>2011</v>
      </c>
      <c r="N133" s="419">
        <v>100</v>
      </c>
      <c r="O133" s="363"/>
      <c r="P133" s="350">
        <v>2011</v>
      </c>
      <c r="Q133" s="419">
        <v>100</v>
      </c>
      <c r="R133" s="363"/>
      <c r="S133" s="350">
        <v>2011</v>
      </c>
      <c r="T133" s="419">
        <v>0</v>
      </c>
      <c r="U133" s="363"/>
      <c r="V133" s="350">
        <v>2011</v>
      </c>
      <c r="W133" s="419">
        <v>0</v>
      </c>
      <c r="X133" s="363"/>
      <c r="Y133" s="350">
        <v>2011</v>
      </c>
      <c r="Z133" s="419">
        <v>100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79.25</v>
      </c>
      <c r="C134" s="363"/>
      <c r="D134" s="350">
        <v>2012</v>
      </c>
      <c r="E134" s="419">
        <v>100</v>
      </c>
      <c r="F134" s="363"/>
      <c r="G134" s="350">
        <v>2012</v>
      </c>
      <c r="H134" s="419">
        <v>67</v>
      </c>
      <c r="I134" s="363"/>
      <c r="J134" s="350">
        <v>2012</v>
      </c>
      <c r="K134" s="8">
        <f t="shared" si="19"/>
        <v>50</v>
      </c>
      <c r="L134" s="363"/>
      <c r="M134" s="350">
        <v>2012</v>
      </c>
      <c r="N134" s="419">
        <v>100</v>
      </c>
      <c r="O134" s="363"/>
      <c r="P134" s="350">
        <v>2012</v>
      </c>
      <c r="Q134" s="419">
        <v>100</v>
      </c>
      <c r="R134" s="363"/>
      <c r="S134" s="350">
        <v>2012</v>
      </c>
      <c r="T134" s="419">
        <v>0</v>
      </c>
      <c r="U134" s="363"/>
      <c r="V134" s="350">
        <v>2012</v>
      </c>
      <c r="W134" s="419">
        <v>0</v>
      </c>
      <c r="X134" s="363"/>
      <c r="Y134" s="350">
        <v>2012</v>
      </c>
      <c r="Z134" s="419">
        <v>100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79.25</v>
      </c>
      <c r="C135" s="363"/>
      <c r="D135" s="350">
        <v>2013</v>
      </c>
      <c r="E135" s="419">
        <v>100</v>
      </c>
      <c r="F135" s="363"/>
      <c r="G135" s="350">
        <v>2013</v>
      </c>
      <c r="H135" s="419">
        <v>67</v>
      </c>
      <c r="I135" s="363"/>
      <c r="J135" s="350">
        <v>2013</v>
      </c>
      <c r="K135" s="8">
        <f t="shared" si="19"/>
        <v>50</v>
      </c>
      <c r="L135" s="363"/>
      <c r="M135" s="350">
        <v>2013</v>
      </c>
      <c r="N135" s="419">
        <v>100</v>
      </c>
      <c r="O135" s="363"/>
      <c r="P135" s="350">
        <v>2013</v>
      </c>
      <c r="Q135" s="419">
        <v>100</v>
      </c>
      <c r="R135" s="363"/>
      <c r="S135" s="350">
        <v>2013</v>
      </c>
      <c r="T135" s="419">
        <v>0</v>
      </c>
      <c r="U135" s="363"/>
      <c r="V135" s="350">
        <v>2013</v>
      </c>
      <c r="W135" s="419">
        <v>0</v>
      </c>
      <c r="X135" s="363"/>
      <c r="Y135" s="350">
        <v>2013</v>
      </c>
      <c r="Z135" s="419">
        <v>100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79.25</v>
      </c>
      <c r="C136" s="80"/>
      <c r="D136" s="43">
        <v>2014</v>
      </c>
      <c r="E136" s="19">
        <v>100</v>
      </c>
      <c r="F136" s="10" t="s">
        <v>3224</v>
      </c>
      <c r="G136" s="43">
        <v>2014</v>
      </c>
      <c r="H136" s="19">
        <v>67</v>
      </c>
      <c r="I136" s="10" t="s">
        <v>3225</v>
      </c>
      <c r="J136" s="43">
        <v>2014</v>
      </c>
      <c r="K136" s="8">
        <f t="shared" ref="K136:K141" si="21">AVERAGE(N136,Q136,T136,W136)</f>
        <v>50</v>
      </c>
      <c r="L136" s="19"/>
      <c r="M136" s="43">
        <v>2014</v>
      </c>
      <c r="N136" s="19">
        <v>100</v>
      </c>
      <c r="O136" s="10"/>
      <c r="P136" s="43">
        <v>2014</v>
      </c>
      <c r="Q136" s="19">
        <v>100</v>
      </c>
      <c r="R136" s="10"/>
      <c r="S136" s="43">
        <v>2014</v>
      </c>
      <c r="T136" s="19">
        <v>0</v>
      </c>
      <c r="U136" s="10" t="s">
        <v>3226</v>
      </c>
      <c r="V136" s="43">
        <v>2014</v>
      </c>
      <c r="W136" s="19">
        <v>0</v>
      </c>
      <c r="X136" s="10" t="s">
        <v>3227</v>
      </c>
      <c r="Y136" s="350">
        <v>2014</v>
      </c>
      <c r="Z136" s="19">
        <v>100</v>
      </c>
      <c r="AA136" s="11" t="s">
        <v>3228</v>
      </c>
    </row>
    <row r="137" spans="1:81" ht="24.75" customHeight="1">
      <c r="A137" s="43">
        <v>2015</v>
      </c>
      <c r="B137" s="2">
        <f t="shared" si="20"/>
        <v>79.25</v>
      </c>
      <c r="C137" s="80"/>
      <c r="D137" s="43">
        <v>2015</v>
      </c>
      <c r="E137" s="19">
        <v>100</v>
      </c>
      <c r="F137" s="10"/>
      <c r="G137" s="43">
        <v>2015</v>
      </c>
      <c r="H137" s="19">
        <v>67</v>
      </c>
      <c r="I137" s="10"/>
      <c r="J137" s="43">
        <v>2015</v>
      </c>
      <c r="K137" s="8">
        <f t="shared" si="21"/>
        <v>50</v>
      </c>
      <c r="L137" s="19"/>
      <c r="M137" s="43">
        <v>2015</v>
      </c>
      <c r="N137" s="19">
        <v>100</v>
      </c>
      <c r="O137" s="10"/>
      <c r="P137" s="43">
        <v>2015</v>
      </c>
      <c r="Q137" s="19">
        <v>100</v>
      </c>
      <c r="R137" s="10"/>
      <c r="S137" s="43">
        <v>2015</v>
      </c>
      <c r="T137" s="19">
        <v>0</v>
      </c>
      <c r="U137" s="10"/>
      <c r="V137" s="43">
        <v>2015</v>
      </c>
      <c r="W137" s="19">
        <v>0</v>
      </c>
      <c r="X137" s="10"/>
      <c r="Y137" s="350">
        <v>2015</v>
      </c>
      <c r="Z137" s="19">
        <v>100</v>
      </c>
      <c r="AA137" s="11"/>
    </row>
    <row r="138" spans="1:81" ht="24.75" customHeight="1">
      <c r="A138" s="43">
        <v>2016</v>
      </c>
      <c r="B138" s="2">
        <f t="shared" si="20"/>
        <v>79.25</v>
      </c>
      <c r="C138" s="80"/>
      <c r="D138" s="43">
        <v>2016</v>
      </c>
      <c r="E138" s="19">
        <v>100</v>
      </c>
      <c r="F138" s="10"/>
      <c r="G138" s="43">
        <v>2016</v>
      </c>
      <c r="H138" s="19">
        <v>67</v>
      </c>
      <c r="I138" s="10"/>
      <c r="J138" s="43">
        <v>2016</v>
      </c>
      <c r="K138" s="8">
        <f t="shared" si="21"/>
        <v>50</v>
      </c>
      <c r="L138" s="19"/>
      <c r="M138" s="43">
        <v>2016</v>
      </c>
      <c r="N138" s="19">
        <v>100</v>
      </c>
      <c r="O138" s="10"/>
      <c r="P138" s="43">
        <v>2016</v>
      </c>
      <c r="Q138" s="19">
        <v>100</v>
      </c>
      <c r="R138" s="10"/>
      <c r="S138" s="43">
        <v>2016</v>
      </c>
      <c r="T138" s="19">
        <v>0</v>
      </c>
      <c r="U138" s="10"/>
      <c r="V138" s="43">
        <v>2016</v>
      </c>
      <c r="W138" s="19">
        <v>0</v>
      </c>
      <c r="X138" s="10"/>
      <c r="Y138" s="350">
        <v>2016</v>
      </c>
      <c r="Z138" s="19">
        <v>100</v>
      </c>
      <c r="AA138" s="11"/>
    </row>
    <row r="139" spans="1:81" ht="24.75" customHeight="1">
      <c r="A139" s="43">
        <v>2017</v>
      </c>
      <c r="B139" s="2">
        <f t="shared" si="20"/>
        <v>79.25</v>
      </c>
      <c r="C139" s="80"/>
      <c r="D139" s="43">
        <v>2017</v>
      </c>
      <c r="E139" s="19">
        <v>100</v>
      </c>
      <c r="F139" s="10"/>
      <c r="G139" s="43">
        <v>2017</v>
      </c>
      <c r="H139" s="19">
        <v>67</v>
      </c>
      <c r="I139" s="10"/>
      <c r="J139" s="43">
        <v>2017</v>
      </c>
      <c r="K139" s="8">
        <f t="shared" si="21"/>
        <v>50</v>
      </c>
      <c r="L139" s="19"/>
      <c r="M139" s="43">
        <v>2017</v>
      </c>
      <c r="N139" s="19">
        <v>100</v>
      </c>
      <c r="O139" s="10" t="s">
        <v>908</v>
      </c>
      <c r="P139" s="43">
        <v>2017</v>
      </c>
      <c r="Q139" s="19">
        <v>100</v>
      </c>
      <c r="R139" s="10" t="s">
        <v>908</v>
      </c>
      <c r="S139" s="43">
        <v>2017</v>
      </c>
      <c r="T139" s="19">
        <v>0</v>
      </c>
      <c r="U139" s="10"/>
      <c r="V139" s="43">
        <v>2017</v>
      </c>
      <c r="W139" s="19">
        <v>0</v>
      </c>
      <c r="X139" s="10"/>
      <c r="Y139" s="350">
        <v>2017</v>
      </c>
      <c r="Z139" s="19">
        <v>100</v>
      </c>
      <c r="AA139" s="11"/>
    </row>
    <row r="140" spans="1:81" ht="24.75" customHeight="1">
      <c r="A140" s="43">
        <v>2018</v>
      </c>
      <c r="B140" s="2">
        <f t="shared" si="20"/>
        <v>79.25</v>
      </c>
      <c r="C140" s="80"/>
      <c r="D140" s="43">
        <v>2018</v>
      </c>
      <c r="E140" s="19">
        <v>100</v>
      </c>
      <c r="F140" s="10"/>
      <c r="G140" s="43">
        <v>2018</v>
      </c>
      <c r="H140" s="19">
        <v>67</v>
      </c>
      <c r="I140" s="10"/>
      <c r="J140" s="43">
        <v>2018</v>
      </c>
      <c r="K140" s="8">
        <f t="shared" si="21"/>
        <v>50</v>
      </c>
      <c r="L140" s="19"/>
      <c r="M140" s="43">
        <v>2018</v>
      </c>
      <c r="N140" s="19">
        <v>100</v>
      </c>
      <c r="O140" s="10"/>
      <c r="P140" s="43">
        <v>2018</v>
      </c>
      <c r="Q140" s="19">
        <v>100</v>
      </c>
      <c r="R140" s="10"/>
      <c r="S140" s="43">
        <v>2018</v>
      </c>
      <c r="T140" s="19">
        <v>0</v>
      </c>
      <c r="U140" s="10"/>
      <c r="V140" s="43">
        <v>2018</v>
      </c>
      <c r="W140" s="19">
        <v>0</v>
      </c>
      <c r="X140" s="10"/>
      <c r="Y140" s="350">
        <v>2018</v>
      </c>
      <c r="Z140" s="19">
        <v>100</v>
      </c>
      <c r="AA140" s="11"/>
    </row>
    <row r="141" spans="1:81" ht="24.75" customHeight="1">
      <c r="A141" s="43">
        <v>2019</v>
      </c>
      <c r="B141" s="2">
        <f t="shared" si="20"/>
        <v>79.25</v>
      </c>
      <c r="C141" s="80"/>
      <c r="D141" s="43">
        <v>2019</v>
      </c>
      <c r="E141" s="19">
        <v>100</v>
      </c>
      <c r="F141" s="10"/>
      <c r="G141" s="43">
        <v>2019</v>
      </c>
      <c r="H141" s="19">
        <v>67</v>
      </c>
      <c r="I141" s="10"/>
      <c r="J141" s="43">
        <v>2019</v>
      </c>
      <c r="K141" s="8">
        <f t="shared" si="21"/>
        <v>50</v>
      </c>
      <c r="L141" s="19"/>
      <c r="M141" s="43">
        <v>2019</v>
      </c>
      <c r="N141" s="19">
        <v>100</v>
      </c>
      <c r="O141" s="10"/>
      <c r="P141" s="43">
        <v>2019</v>
      </c>
      <c r="Q141" s="19">
        <v>100</v>
      </c>
      <c r="R141" s="10"/>
      <c r="S141" s="43">
        <v>2019</v>
      </c>
      <c r="T141" s="19">
        <v>0</v>
      </c>
      <c r="U141" s="10"/>
      <c r="V141" s="43">
        <v>2019</v>
      </c>
      <c r="W141" s="19">
        <v>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600" t="s">
        <v>71</v>
      </c>
      <c r="AG144" s="600"/>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f t="shared" ref="B150:B156" si="22">AVERAGE(E150,H150, W150,((Z150+AC150+AF150)/3))</f>
        <v>80.208333333333329</v>
      </c>
      <c r="C150" s="363"/>
      <c r="D150" s="350">
        <v>2007</v>
      </c>
      <c r="E150" s="419">
        <v>100</v>
      </c>
      <c r="F150" s="363"/>
      <c r="G150" s="350">
        <v>2007</v>
      </c>
      <c r="H150" s="8">
        <f t="shared" ref="H150:H156" si="23">AVERAGE(K150,N150,Q150,T150)</f>
        <v>62.5</v>
      </c>
      <c r="I150" s="363"/>
      <c r="J150" s="350">
        <v>2007</v>
      </c>
      <c r="K150" s="419">
        <v>100</v>
      </c>
      <c r="L150" s="363"/>
      <c r="M150" s="350">
        <v>2007</v>
      </c>
      <c r="N150" s="49">
        <v>50</v>
      </c>
      <c r="O150" s="431" t="s">
        <v>3230</v>
      </c>
      <c r="P150" s="350">
        <v>2007</v>
      </c>
      <c r="Q150" s="363">
        <v>0</v>
      </c>
      <c r="R150" s="363" t="s">
        <v>5392</v>
      </c>
      <c r="S150" s="350">
        <v>2007</v>
      </c>
      <c r="T150" s="419">
        <v>100</v>
      </c>
      <c r="U150" s="363"/>
      <c r="V150" s="350">
        <v>2007</v>
      </c>
      <c r="W150" s="419">
        <v>75</v>
      </c>
      <c r="X150" s="363" t="s">
        <v>5394</v>
      </c>
      <c r="Y150" s="350">
        <v>2007</v>
      </c>
      <c r="Z150" s="419">
        <v>100</v>
      </c>
      <c r="AA150" s="363"/>
      <c r="AB150" s="350">
        <v>2007</v>
      </c>
      <c r="AC150" s="419">
        <v>100</v>
      </c>
      <c r="AD150" s="363" t="s">
        <v>5395</v>
      </c>
      <c r="AE150" s="350">
        <v>2007</v>
      </c>
      <c r="AF150" s="78">
        <v>50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f t="shared" si="22"/>
        <v>86.458333333333329</v>
      </c>
      <c r="C151" s="363"/>
      <c r="D151" s="350">
        <v>2008</v>
      </c>
      <c r="E151" s="419">
        <v>100</v>
      </c>
      <c r="F151" s="363"/>
      <c r="G151" s="350">
        <v>2008</v>
      </c>
      <c r="H151" s="8">
        <f t="shared" si="23"/>
        <v>87.5</v>
      </c>
      <c r="I151" s="363"/>
      <c r="J151" s="350">
        <v>2008</v>
      </c>
      <c r="K151" s="419">
        <v>100</v>
      </c>
      <c r="L151" s="363"/>
      <c r="M151" s="350">
        <v>2008</v>
      </c>
      <c r="N151" s="49">
        <v>50</v>
      </c>
      <c r="O151" s="363"/>
      <c r="P151" s="350">
        <v>2008</v>
      </c>
      <c r="Q151" s="419">
        <v>100</v>
      </c>
      <c r="R151" s="363" t="s">
        <v>5393</v>
      </c>
      <c r="S151" s="350">
        <v>2008</v>
      </c>
      <c r="T151" s="419">
        <v>100</v>
      </c>
      <c r="U151" s="363"/>
      <c r="V151" s="350">
        <v>2008</v>
      </c>
      <c r="W151" s="419">
        <v>75</v>
      </c>
      <c r="X151" s="363"/>
      <c r="Y151" s="350">
        <v>2008</v>
      </c>
      <c r="Z151" s="419">
        <v>100</v>
      </c>
      <c r="AA151" s="363"/>
      <c r="AB151" s="350">
        <v>2008</v>
      </c>
      <c r="AC151" s="419">
        <v>100</v>
      </c>
      <c r="AD151" s="363"/>
      <c r="AE151" s="350">
        <v>2008</v>
      </c>
      <c r="AF151" s="78">
        <v>50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f t="shared" si="22"/>
        <v>86.458333333333329</v>
      </c>
      <c r="C152" s="363"/>
      <c r="D152" s="350">
        <v>2009</v>
      </c>
      <c r="E152" s="419">
        <v>100</v>
      </c>
      <c r="F152" s="363"/>
      <c r="G152" s="350">
        <v>2009</v>
      </c>
      <c r="H152" s="8">
        <f t="shared" si="23"/>
        <v>87.5</v>
      </c>
      <c r="I152" s="363"/>
      <c r="J152" s="350">
        <v>2009</v>
      </c>
      <c r="K152" s="419">
        <v>100</v>
      </c>
      <c r="L152" s="363"/>
      <c r="M152" s="350">
        <v>2009</v>
      </c>
      <c r="N152" s="49">
        <v>50</v>
      </c>
      <c r="O152" s="363"/>
      <c r="P152" s="350">
        <v>2009</v>
      </c>
      <c r="Q152" s="419">
        <v>100</v>
      </c>
      <c r="R152" s="363"/>
      <c r="S152" s="350">
        <v>2009</v>
      </c>
      <c r="T152" s="419">
        <v>100</v>
      </c>
      <c r="U152" s="363"/>
      <c r="V152" s="350">
        <v>2009</v>
      </c>
      <c r="W152" s="419">
        <v>75</v>
      </c>
      <c r="X152" s="363"/>
      <c r="Y152" s="350">
        <v>2009</v>
      </c>
      <c r="Z152" s="419">
        <v>100</v>
      </c>
      <c r="AA152" s="363"/>
      <c r="AB152" s="350">
        <v>2009</v>
      </c>
      <c r="AC152" s="419">
        <v>100</v>
      </c>
      <c r="AD152" s="363"/>
      <c r="AE152" s="350">
        <v>2009</v>
      </c>
      <c r="AF152" s="78">
        <v>50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86.458333333333329</v>
      </c>
      <c r="C153" s="363"/>
      <c r="D153" s="350">
        <v>2010</v>
      </c>
      <c r="E153" s="419">
        <v>100</v>
      </c>
      <c r="F153" s="363"/>
      <c r="G153" s="350">
        <v>2010</v>
      </c>
      <c r="H153" s="8">
        <f t="shared" si="23"/>
        <v>87.5</v>
      </c>
      <c r="I153" s="363"/>
      <c r="J153" s="350">
        <v>2010</v>
      </c>
      <c r="K153" s="419">
        <v>100</v>
      </c>
      <c r="L153" s="363"/>
      <c r="M153" s="350">
        <v>2010</v>
      </c>
      <c r="N153" s="49">
        <v>50</v>
      </c>
      <c r="O153" s="363"/>
      <c r="P153" s="350">
        <v>2010</v>
      </c>
      <c r="Q153" s="419">
        <v>100</v>
      </c>
      <c r="R153" s="363"/>
      <c r="S153" s="350">
        <v>2010</v>
      </c>
      <c r="T153" s="419">
        <v>100</v>
      </c>
      <c r="U153" s="363"/>
      <c r="V153" s="350">
        <v>2010</v>
      </c>
      <c r="W153" s="419">
        <v>75</v>
      </c>
      <c r="X153" s="363"/>
      <c r="Y153" s="350">
        <v>2010</v>
      </c>
      <c r="Z153" s="419">
        <v>100</v>
      </c>
      <c r="AA153" s="363"/>
      <c r="AB153" s="350">
        <v>2010</v>
      </c>
      <c r="AC153" s="419">
        <v>100</v>
      </c>
      <c r="AD153" s="363"/>
      <c r="AE153" s="350">
        <v>2010</v>
      </c>
      <c r="AF153" s="78">
        <v>50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86.458333333333329</v>
      </c>
      <c r="C154" s="363"/>
      <c r="D154" s="350">
        <v>2011</v>
      </c>
      <c r="E154" s="419">
        <v>100</v>
      </c>
      <c r="F154" s="363"/>
      <c r="G154" s="350">
        <v>2011</v>
      </c>
      <c r="H154" s="8">
        <f t="shared" si="23"/>
        <v>87.5</v>
      </c>
      <c r="I154" s="363"/>
      <c r="J154" s="350">
        <v>2011</v>
      </c>
      <c r="K154" s="419">
        <v>100</v>
      </c>
      <c r="L154" s="363"/>
      <c r="M154" s="350">
        <v>2011</v>
      </c>
      <c r="N154" s="49">
        <v>50</v>
      </c>
      <c r="O154" s="363"/>
      <c r="P154" s="350">
        <v>2011</v>
      </c>
      <c r="Q154" s="419">
        <v>100</v>
      </c>
      <c r="R154" s="363"/>
      <c r="S154" s="350">
        <v>2011</v>
      </c>
      <c r="T154" s="419">
        <v>100</v>
      </c>
      <c r="U154" s="363"/>
      <c r="V154" s="350">
        <v>2011</v>
      </c>
      <c r="W154" s="419">
        <v>75</v>
      </c>
      <c r="X154" s="363"/>
      <c r="Y154" s="350">
        <v>2011</v>
      </c>
      <c r="Z154" s="419">
        <v>100</v>
      </c>
      <c r="AA154" s="363"/>
      <c r="AB154" s="350">
        <v>2011</v>
      </c>
      <c r="AC154" s="419">
        <v>100</v>
      </c>
      <c r="AD154" s="363"/>
      <c r="AE154" s="350">
        <v>2011</v>
      </c>
      <c r="AF154" s="78">
        <v>50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86.458333333333329</v>
      </c>
      <c r="C155" s="363"/>
      <c r="D155" s="350">
        <v>2012</v>
      </c>
      <c r="E155" s="419">
        <v>100</v>
      </c>
      <c r="F155" s="363"/>
      <c r="G155" s="350">
        <v>2012</v>
      </c>
      <c r="H155" s="8">
        <f t="shared" si="23"/>
        <v>87.5</v>
      </c>
      <c r="I155" s="363"/>
      <c r="J155" s="350">
        <v>2012</v>
      </c>
      <c r="K155" s="419">
        <v>100</v>
      </c>
      <c r="L155" s="363"/>
      <c r="M155" s="350">
        <v>2012</v>
      </c>
      <c r="N155" s="49">
        <v>50</v>
      </c>
      <c r="O155" s="363"/>
      <c r="P155" s="350">
        <v>2012</v>
      </c>
      <c r="Q155" s="419">
        <v>100</v>
      </c>
      <c r="R155" s="363"/>
      <c r="S155" s="350">
        <v>2012</v>
      </c>
      <c r="T155" s="419">
        <v>100</v>
      </c>
      <c r="U155" s="363"/>
      <c r="V155" s="350">
        <v>2012</v>
      </c>
      <c r="W155" s="419">
        <v>75</v>
      </c>
      <c r="X155" s="363"/>
      <c r="Y155" s="350">
        <v>2012</v>
      </c>
      <c r="Z155" s="419">
        <v>100</v>
      </c>
      <c r="AA155" s="363"/>
      <c r="AB155" s="350">
        <v>2012</v>
      </c>
      <c r="AC155" s="419">
        <v>100</v>
      </c>
      <c r="AD155" s="363"/>
      <c r="AE155" s="350">
        <v>2012</v>
      </c>
      <c r="AF155" s="78">
        <v>50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86.458333333333329</v>
      </c>
      <c r="C156" s="363"/>
      <c r="D156" s="350">
        <v>2013</v>
      </c>
      <c r="E156" s="419">
        <v>100</v>
      </c>
      <c r="F156" s="363"/>
      <c r="G156" s="350">
        <v>2013</v>
      </c>
      <c r="H156" s="8">
        <f t="shared" si="23"/>
        <v>87.5</v>
      </c>
      <c r="I156" s="363"/>
      <c r="J156" s="350">
        <v>2013</v>
      </c>
      <c r="K156" s="419">
        <v>100</v>
      </c>
      <c r="L156" s="363"/>
      <c r="M156" s="350">
        <v>2013</v>
      </c>
      <c r="N156" s="49">
        <v>50</v>
      </c>
      <c r="O156" s="363"/>
      <c r="P156" s="350">
        <v>2013</v>
      </c>
      <c r="Q156" s="419">
        <v>100</v>
      </c>
      <c r="R156" s="363"/>
      <c r="S156" s="350">
        <v>2013</v>
      </c>
      <c r="T156" s="419">
        <v>100</v>
      </c>
      <c r="U156" s="363"/>
      <c r="V156" s="350">
        <v>2013</v>
      </c>
      <c r="W156" s="419">
        <v>75</v>
      </c>
      <c r="X156" s="363"/>
      <c r="Y156" s="350">
        <v>2013</v>
      </c>
      <c r="Z156" s="419">
        <v>100</v>
      </c>
      <c r="AA156" s="363"/>
      <c r="AB156" s="350">
        <v>2013</v>
      </c>
      <c r="AC156" s="419">
        <v>100</v>
      </c>
      <c r="AD156" s="363"/>
      <c r="AE156" s="350">
        <v>2013</v>
      </c>
      <c r="AF156" s="78">
        <v>50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86.458333333333329</v>
      </c>
      <c r="C157" s="80"/>
      <c r="D157" s="43">
        <v>2014</v>
      </c>
      <c r="E157" s="19">
        <v>100</v>
      </c>
      <c r="F157" s="10" t="s">
        <v>3229</v>
      </c>
      <c r="G157" s="43">
        <v>2014</v>
      </c>
      <c r="H157" s="8">
        <f t="shared" ref="H157:H162" si="25">AVERAGE(K157,N157,Q157,T157)</f>
        <v>87.5</v>
      </c>
      <c r="I157" s="19"/>
      <c r="J157" s="43">
        <v>2014</v>
      </c>
      <c r="K157" s="19">
        <v>100</v>
      </c>
      <c r="L157" s="10"/>
      <c r="M157" s="43">
        <v>2014</v>
      </c>
      <c r="N157" s="49">
        <v>50</v>
      </c>
      <c r="O157" s="10" t="s">
        <v>3230</v>
      </c>
      <c r="P157" s="43">
        <v>2014</v>
      </c>
      <c r="Q157" s="19">
        <v>100</v>
      </c>
      <c r="R157" s="10" t="s">
        <v>3231</v>
      </c>
      <c r="S157" s="43">
        <v>2014</v>
      </c>
      <c r="T157" s="19">
        <v>100</v>
      </c>
      <c r="U157" s="10" t="s">
        <v>3232</v>
      </c>
      <c r="V157" s="43">
        <v>2014</v>
      </c>
      <c r="W157" s="19">
        <v>75</v>
      </c>
      <c r="X157" s="10"/>
      <c r="Y157" s="350">
        <v>2014</v>
      </c>
      <c r="Z157" s="19">
        <v>100</v>
      </c>
      <c r="AA157" s="10" t="s">
        <v>907</v>
      </c>
      <c r="AB157" s="350">
        <v>2014</v>
      </c>
      <c r="AC157" s="19">
        <v>100</v>
      </c>
      <c r="AD157" s="110" t="s">
        <v>3233</v>
      </c>
      <c r="AE157" s="350">
        <v>2014</v>
      </c>
      <c r="AF157" s="78">
        <v>50</v>
      </c>
      <c r="AG157" s="11" t="s">
        <v>3234</v>
      </c>
    </row>
    <row r="158" spans="1:81" ht="24.75" customHeight="1">
      <c r="A158" s="43">
        <v>2015</v>
      </c>
      <c r="B158" s="2">
        <f t="shared" si="24"/>
        <v>86.458333333333329</v>
      </c>
      <c r="C158" s="80"/>
      <c r="D158" s="43">
        <v>2015</v>
      </c>
      <c r="E158" s="19">
        <v>100</v>
      </c>
      <c r="F158" s="10"/>
      <c r="G158" s="43">
        <v>2015</v>
      </c>
      <c r="H158" s="8">
        <f t="shared" si="25"/>
        <v>87.5</v>
      </c>
      <c r="I158" s="19"/>
      <c r="J158" s="43">
        <v>2015</v>
      </c>
      <c r="K158" s="19">
        <v>100</v>
      </c>
      <c r="L158" s="10"/>
      <c r="M158" s="43">
        <v>2015</v>
      </c>
      <c r="N158" s="49">
        <v>50</v>
      </c>
      <c r="O158" s="10"/>
      <c r="P158" s="43">
        <v>2015</v>
      </c>
      <c r="Q158" s="19">
        <v>100</v>
      </c>
      <c r="R158" s="10"/>
      <c r="S158" s="43">
        <v>2015</v>
      </c>
      <c r="T158" s="19">
        <v>100</v>
      </c>
      <c r="U158" s="10"/>
      <c r="V158" s="43">
        <v>2015</v>
      </c>
      <c r="W158" s="19">
        <v>75</v>
      </c>
      <c r="X158" s="10"/>
      <c r="Y158" s="350">
        <v>2015</v>
      </c>
      <c r="Z158" s="19">
        <v>100</v>
      </c>
      <c r="AA158" s="10"/>
      <c r="AB158" s="350">
        <v>2015</v>
      </c>
      <c r="AC158" s="49">
        <v>100</v>
      </c>
      <c r="AD158" s="110"/>
      <c r="AE158" s="350">
        <v>2015</v>
      </c>
      <c r="AF158" s="49">
        <v>50</v>
      </c>
      <c r="AG158" s="11"/>
    </row>
    <row r="159" spans="1:81" ht="24.75" customHeight="1">
      <c r="A159" s="43">
        <v>2016</v>
      </c>
      <c r="B159" s="2">
        <f t="shared" si="24"/>
        <v>86.458333333333329</v>
      </c>
      <c r="C159" s="80"/>
      <c r="D159" s="43">
        <v>2016</v>
      </c>
      <c r="E159" s="19">
        <v>100</v>
      </c>
      <c r="F159" s="10"/>
      <c r="G159" s="43">
        <v>2016</v>
      </c>
      <c r="H159" s="8">
        <f t="shared" si="25"/>
        <v>87.5</v>
      </c>
      <c r="I159" s="19"/>
      <c r="J159" s="43">
        <v>2016</v>
      </c>
      <c r="K159" s="19">
        <v>100</v>
      </c>
      <c r="L159" s="10"/>
      <c r="M159" s="43">
        <v>2016</v>
      </c>
      <c r="N159" s="49">
        <v>50</v>
      </c>
      <c r="O159" s="10"/>
      <c r="P159" s="43">
        <v>2016</v>
      </c>
      <c r="Q159" s="19">
        <v>100</v>
      </c>
      <c r="R159" s="10"/>
      <c r="S159" s="43">
        <v>2016</v>
      </c>
      <c r="T159" s="19">
        <v>100</v>
      </c>
      <c r="U159" s="10" t="s">
        <v>906</v>
      </c>
      <c r="V159" s="43">
        <v>2016</v>
      </c>
      <c r="W159" s="19">
        <v>75</v>
      </c>
      <c r="X159" s="10"/>
      <c r="Y159" s="350">
        <v>2016</v>
      </c>
      <c r="Z159" s="19">
        <v>100</v>
      </c>
      <c r="AA159" s="10"/>
      <c r="AB159" s="350">
        <v>2016</v>
      </c>
      <c r="AC159" s="49">
        <v>100</v>
      </c>
      <c r="AD159" s="10"/>
      <c r="AE159" s="350">
        <v>2016</v>
      </c>
      <c r="AF159" s="49">
        <v>50</v>
      </c>
      <c r="AG159" s="11"/>
    </row>
    <row r="160" spans="1:81" ht="24.75" customHeight="1">
      <c r="A160" s="43">
        <v>2017</v>
      </c>
      <c r="B160" s="2">
        <f t="shared" si="24"/>
        <v>90.625</v>
      </c>
      <c r="C160" s="80"/>
      <c r="D160" s="43">
        <v>2017</v>
      </c>
      <c r="E160" s="19">
        <v>100</v>
      </c>
      <c r="F160" s="10"/>
      <c r="G160" s="43">
        <v>2017</v>
      </c>
      <c r="H160" s="8">
        <f t="shared" si="25"/>
        <v>87.5</v>
      </c>
      <c r="I160" s="19"/>
      <c r="J160" s="43">
        <v>2017</v>
      </c>
      <c r="K160" s="19">
        <v>100</v>
      </c>
      <c r="L160" s="10"/>
      <c r="M160" s="43">
        <v>2017</v>
      </c>
      <c r="N160" s="49">
        <v>50</v>
      </c>
      <c r="O160" s="10"/>
      <c r="P160" s="43">
        <v>2017</v>
      </c>
      <c r="Q160" s="19">
        <v>100</v>
      </c>
      <c r="R160" s="10"/>
      <c r="S160" s="43">
        <v>2017</v>
      </c>
      <c r="T160" s="19">
        <v>100</v>
      </c>
      <c r="U160" s="10"/>
      <c r="V160" s="43">
        <v>2017</v>
      </c>
      <c r="W160" s="19">
        <v>75</v>
      </c>
      <c r="X160" s="10"/>
      <c r="Y160" s="350">
        <v>2017</v>
      </c>
      <c r="Z160" s="19">
        <v>100</v>
      </c>
      <c r="AA160" s="10"/>
      <c r="AB160" s="350">
        <v>2017</v>
      </c>
      <c r="AC160" s="49">
        <v>100</v>
      </c>
      <c r="AD160" s="10"/>
      <c r="AE160" s="350">
        <v>2017</v>
      </c>
      <c r="AF160" s="49">
        <v>100</v>
      </c>
      <c r="AG160" s="11" t="s">
        <v>905</v>
      </c>
    </row>
    <row r="161" spans="1:41" ht="24.75" customHeight="1">
      <c r="A161" s="43">
        <v>2018</v>
      </c>
      <c r="B161" s="2">
        <f t="shared" si="24"/>
        <v>93.75</v>
      </c>
      <c r="C161" s="80"/>
      <c r="D161" s="43">
        <v>2018</v>
      </c>
      <c r="E161" s="19">
        <v>100</v>
      </c>
      <c r="F161" s="10"/>
      <c r="G161" s="43">
        <v>2018</v>
      </c>
      <c r="H161" s="8">
        <f t="shared" si="25"/>
        <v>100</v>
      </c>
      <c r="I161" s="19"/>
      <c r="J161" s="43">
        <v>2018</v>
      </c>
      <c r="K161" s="19">
        <v>100</v>
      </c>
      <c r="L161" s="10"/>
      <c r="M161" s="43">
        <v>2018</v>
      </c>
      <c r="N161" s="19">
        <v>100</v>
      </c>
      <c r="O161" s="10" t="s">
        <v>904</v>
      </c>
      <c r="P161" s="43">
        <v>2018</v>
      </c>
      <c r="Q161" s="19">
        <v>100</v>
      </c>
      <c r="R161" s="10"/>
      <c r="S161" s="43">
        <v>2018</v>
      </c>
      <c r="T161" s="19">
        <v>100</v>
      </c>
      <c r="U161" s="10"/>
      <c r="V161" s="43">
        <v>2018</v>
      </c>
      <c r="W161" s="19">
        <v>75</v>
      </c>
      <c r="X161" s="10"/>
      <c r="Y161" s="350">
        <v>2018</v>
      </c>
      <c r="Z161" s="19">
        <v>100</v>
      </c>
      <c r="AA161" s="10"/>
      <c r="AB161" s="350">
        <v>2018</v>
      </c>
      <c r="AC161" s="49">
        <v>100</v>
      </c>
      <c r="AD161" s="10"/>
      <c r="AE161" s="350">
        <v>2018</v>
      </c>
      <c r="AF161" s="49">
        <v>100</v>
      </c>
      <c r="AG161" s="11"/>
    </row>
    <row r="162" spans="1:41" ht="24.75" customHeight="1">
      <c r="A162" s="43">
        <v>2019</v>
      </c>
      <c r="B162" s="2">
        <f t="shared" si="24"/>
        <v>93.75</v>
      </c>
      <c r="C162" s="80"/>
      <c r="D162" s="43">
        <v>2019</v>
      </c>
      <c r="E162" s="19">
        <v>100</v>
      </c>
      <c r="F162" s="10"/>
      <c r="G162" s="43">
        <v>2019</v>
      </c>
      <c r="H162" s="8">
        <f t="shared" si="25"/>
        <v>100</v>
      </c>
      <c r="I162" s="19"/>
      <c r="J162" s="43">
        <v>2019</v>
      </c>
      <c r="K162" s="19">
        <v>100</v>
      </c>
      <c r="L162" s="10"/>
      <c r="M162" s="43">
        <v>2019</v>
      </c>
      <c r="N162" s="19">
        <v>100</v>
      </c>
      <c r="O162" s="10"/>
      <c r="P162" s="43">
        <v>2019</v>
      </c>
      <c r="Q162" s="19">
        <v>100</v>
      </c>
      <c r="R162" s="10" t="s">
        <v>903</v>
      </c>
      <c r="S162" s="43">
        <v>2019</v>
      </c>
      <c r="T162" s="19">
        <v>100</v>
      </c>
      <c r="U162" s="10"/>
      <c r="V162" s="43">
        <v>2019</v>
      </c>
      <c r="W162" s="19">
        <v>75</v>
      </c>
      <c r="X162" s="10"/>
      <c r="Y162" s="350">
        <v>2019</v>
      </c>
      <c r="Z162" s="19">
        <v>100</v>
      </c>
      <c r="AA162" s="10"/>
      <c r="AB162" s="350">
        <v>2019</v>
      </c>
      <c r="AC162" s="49">
        <v>100</v>
      </c>
      <c r="AD162" s="10" t="s">
        <v>902</v>
      </c>
      <c r="AE162" s="350">
        <v>2019</v>
      </c>
      <c r="AF162" s="49">
        <v>100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79.166666666666671</v>
      </c>
      <c r="C171" s="39"/>
      <c r="D171" s="43">
        <v>2014</v>
      </c>
      <c r="E171" s="8">
        <v>50</v>
      </c>
      <c r="F171" s="67" t="s">
        <v>3235</v>
      </c>
      <c r="G171" s="43">
        <v>2014</v>
      </c>
      <c r="H171" s="8">
        <v>50</v>
      </c>
      <c r="I171" s="11" t="s">
        <v>3236</v>
      </c>
      <c r="J171" s="43">
        <v>2014</v>
      </c>
      <c r="K171" s="8">
        <v>50</v>
      </c>
      <c r="L171" s="11" t="s">
        <v>3237</v>
      </c>
      <c r="M171" s="43">
        <v>2014</v>
      </c>
      <c r="N171" s="19">
        <v>50</v>
      </c>
      <c r="O171" s="11" t="s">
        <v>3236</v>
      </c>
      <c r="P171" s="43">
        <v>2014</v>
      </c>
      <c r="Q171" s="8">
        <v>50</v>
      </c>
      <c r="R171" s="11" t="s">
        <v>3238</v>
      </c>
      <c r="S171" s="43">
        <v>2014</v>
      </c>
      <c r="T171" s="19">
        <v>0</v>
      </c>
      <c r="U171" s="11" t="s">
        <v>3239</v>
      </c>
      <c r="V171" s="43">
        <v>2014</v>
      </c>
      <c r="W171" s="19">
        <v>100</v>
      </c>
      <c r="X171" s="11" t="s">
        <v>3240</v>
      </c>
      <c r="Y171" s="43">
        <v>2014</v>
      </c>
      <c r="Z171" s="19">
        <v>100</v>
      </c>
      <c r="AA171" s="11"/>
      <c r="AB171" s="43">
        <v>2014</v>
      </c>
      <c r="AC171" s="19">
        <v>100</v>
      </c>
      <c r="AD171" s="11" t="s">
        <v>3241</v>
      </c>
      <c r="AE171" s="43">
        <v>2014</v>
      </c>
      <c r="AF171" s="19">
        <v>100</v>
      </c>
      <c r="AG171" s="67" t="s">
        <v>3242</v>
      </c>
      <c r="AH171" s="43">
        <v>2014</v>
      </c>
      <c r="AI171" s="19">
        <v>50</v>
      </c>
      <c r="AJ171" s="11" t="s">
        <v>3243</v>
      </c>
      <c r="AK171" s="43">
        <v>2014</v>
      </c>
      <c r="AL171" s="19">
        <v>100</v>
      </c>
      <c r="AM171" s="11" t="s">
        <v>3244</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85.416666666666671</v>
      </c>
      <c r="C176" s="80"/>
      <c r="D176" s="43">
        <v>2019</v>
      </c>
      <c r="E176" s="8">
        <v>50</v>
      </c>
      <c r="F176" s="11" t="s">
        <v>3245</v>
      </c>
      <c r="G176" s="43">
        <v>2019</v>
      </c>
      <c r="H176" s="8">
        <v>50</v>
      </c>
      <c r="I176" s="11" t="s">
        <v>3246</v>
      </c>
      <c r="J176" s="43">
        <v>2019</v>
      </c>
      <c r="K176" s="19">
        <v>50</v>
      </c>
      <c r="L176" s="11" t="s">
        <v>3247</v>
      </c>
      <c r="M176" s="43">
        <v>2019</v>
      </c>
      <c r="N176" s="19">
        <v>50</v>
      </c>
      <c r="O176" s="11" t="s">
        <v>3248</v>
      </c>
      <c r="P176" s="43">
        <v>2019</v>
      </c>
      <c r="Q176" s="8">
        <v>50</v>
      </c>
      <c r="R176" s="11" t="s">
        <v>3249</v>
      </c>
      <c r="S176" s="43">
        <v>2019</v>
      </c>
      <c r="T176" s="19">
        <v>0</v>
      </c>
      <c r="U176" s="11" t="s">
        <v>3250</v>
      </c>
      <c r="V176" s="43">
        <v>2019</v>
      </c>
      <c r="W176" s="19">
        <v>100</v>
      </c>
      <c r="X176" s="11" t="s">
        <v>3251</v>
      </c>
      <c r="Y176" s="43">
        <v>2019</v>
      </c>
      <c r="Z176" s="19">
        <v>100</v>
      </c>
      <c r="AA176" s="11" t="s">
        <v>3252</v>
      </c>
      <c r="AB176" s="43">
        <v>2019</v>
      </c>
      <c r="AC176" s="19">
        <v>100</v>
      </c>
      <c r="AD176" s="11" t="s">
        <v>3253</v>
      </c>
      <c r="AE176" s="43">
        <v>2019</v>
      </c>
      <c r="AF176" s="19">
        <v>100</v>
      </c>
      <c r="AG176" s="11" t="s">
        <v>3254</v>
      </c>
      <c r="AH176" s="43">
        <v>2019</v>
      </c>
      <c r="AI176" s="19">
        <v>100</v>
      </c>
      <c r="AJ176" s="11" t="s">
        <v>3255</v>
      </c>
      <c r="AK176" s="43">
        <v>2019</v>
      </c>
      <c r="AL176" s="19">
        <v>100</v>
      </c>
      <c r="AM176" s="11" t="s">
        <v>3256</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T18:U18"/>
    <mergeCell ref="W18:X18"/>
    <mergeCell ref="Z18:AA18"/>
    <mergeCell ref="AC18:AD18"/>
    <mergeCell ref="W20:X20"/>
    <mergeCell ref="Z20:AA20"/>
    <mergeCell ref="B18:C18"/>
    <mergeCell ref="E18:F18"/>
    <mergeCell ref="H18:I18"/>
    <mergeCell ref="K18:L18"/>
    <mergeCell ref="N18:O18"/>
    <mergeCell ref="Q18:R18"/>
    <mergeCell ref="Z19:AA19"/>
    <mergeCell ref="B20:C20"/>
    <mergeCell ref="E20:F20"/>
    <mergeCell ref="H20:I20"/>
    <mergeCell ref="K20:L20"/>
    <mergeCell ref="N20:O20"/>
    <mergeCell ref="Q20:R20"/>
    <mergeCell ref="T20:U20"/>
    <mergeCell ref="AC21:AD21"/>
    <mergeCell ref="E19:F19"/>
    <mergeCell ref="H19:I19"/>
    <mergeCell ref="K19:L19"/>
    <mergeCell ref="N19:O19"/>
    <mergeCell ref="Q19:R19"/>
    <mergeCell ref="T19:U19"/>
    <mergeCell ref="W19:X19"/>
    <mergeCell ref="AC20:AD20"/>
    <mergeCell ref="AC19:AD19"/>
    <mergeCell ref="B21:C21"/>
    <mergeCell ref="E21:F21"/>
    <mergeCell ref="H21:I21"/>
    <mergeCell ref="K21:L21"/>
    <mergeCell ref="N21:O21"/>
    <mergeCell ref="Q21:R21"/>
    <mergeCell ref="T21:U21"/>
    <mergeCell ref="W21:X21"/>
    <mergeCell ref="Z21:AA21"/>
    <mergeCell ref="B39:C39"/>
    <mergeCell ref="E39:F39"/>
    <mergeCell ref="H39:I39"/>
    <mergeCell ref="K39:L39"/>
    <mergeCell ref="N39:O39"/>
    <mergeCell ref="Q39:R39"/>
    <mergeCell ref="B22:C22"/>
    <mergeCell ref="E22:F22"/>
    <mergeCell ref="H22:I22"/>
    <mergeCell ref="K22:L22"/>
    <mergeCell ref="AO39:AP39"/>
    <mergeCell ref="AC40:AD40"/>
    <mergeCell ref="AF40:AG40"/>
    <mergeCell ref="AI40:AJ40"/>
    <mergeCell ref="AL40:AM40"/>
    <mergeCell ref="AO40:AP40"/>
    <mergeCell ref="N22:O22"/>
    <mergeCell ref="Q22:R22"/>
    <mergeCell ref="T22:U22"/>
    <mergeCell ref="K41:L41"/>
    <mergeCell ref="N41:O41"/>
    <mergeCell ref="AI41:AJ41"/>
    <mergeCell ref="Q41:R41"/>
    <mergeCell ref="T41:U41"/>
    <mergeCell ref="W41:X41"/>
    <mergeCell ref="Z41:AA41"/>
    <mergeCell ref="AC41:AD41"/>
    <mergeCell ref="AC22:AD22"/>
    <mergeCell ref="W22:X22"/>
    <mergeCell ref="Z22:AA22"/>
    <mergeCell ref="AU41:AV41"/>
    <mergeCell ref="AX41:AY41"/>
    <mergeCell ref="AF41:AG41"/>
    <mergeCell ref="AL41:AM41"/>
    <mergeCell ref="AO41:AP41"/>
    <mergeCell ref="AX39:AY39"/>
    <mergeCell ref="H40:I40"/>
    <mergeCell ref="K40:L40"/>
    <mergeCell ref="N40:O40"/>
    <mergeCell ref="Q40:R40"/>
    <mergeCell ref="T40:U40"/>
    <mergeCell ref="W40:X40"/>
    <mergeCell ref="Z40:AA40"/>
    <mergeCell ref="Z39:AA39"/>
    <mergeCell ref="AC39:AD39"/>
    <mergeCell ref="AF39:AG39"/>
    <mergeCell ref="AI39:AJ39"/>
    <mergeCell ref="AL39:AM39"/>
    <mergeCell ref="AR41:AS41"/>
    <mergeCell ref="AR39:AS39"/>
    <mergeCell ref="AU39:AV39"/>
    <mergeCell ref="T39:U39"/>
    <mergeCell ref="W39:X39"/>
    <mergeCell ref="H41:I41"/>
    <mergeCell ref="AC64:AD64"/>
    <mergeCell ref="W42:X42"/>
    <mergeCell ref="Z42:AA42"/>
    <mergeCell ref="AC42:AD42"/>
    <mergeCell ref="AU42:AV42"/>
    <mergeCell ref="AX42:AY42"/>
    <mergeCell ref="AO43:AP43"/>
    <mergeCell ref="AR43:AS43"/>
    <mergeCell ref="AU43:AV43"/>
    <mergeCell ref="AL42:AM42"/>
    <mergeCell ref="AO42:AP42"/>
    <mergeCell ref="AR42:AS42"/>
    <mergeCell ref="AF42:AG42"/>
    <mergeCell ref="AI42:AJ42"/>
    <mergeCell ref="T63:U63"/>
    <mergeCell ref="AF64:AG64"/>
    <mergeCell ref="AL64:AM64"/>
    <mergeCell ref="AX43:AY43"/>
    <mergeCell ref="Q43:R43"/>
    <mergeCell ref="T43:U43"/>
    <mergeCell ref="W43:X43"/>
    <mergeCell ref="Z43:AA43"/>
    <mergeCell ref="AC43:AD43"/>
    <mergeCell ref="AF43:AG43"/>
    <mergeCell ref="AL60:AM60"/>
    <mergeCell ref="AI64:AJ64"/>
    <mergeCell ref="AC63:AD63"/>
    <mergeCell ref="AF63:AG63"/>
    <mergeCell ref="AI63:AJ63"/>
    <mergeCell ref="AL43:AM43"/>
    <mergeCell ref="AL62:AM62"/>
    <mergeCell ref="T62:U62"/>
    <mergeCell ref="AI61:AJ61"/>
    <mergeCell ref="AL61:AM61"/>
    <mergeCell ref="AC62:AD62"/>
    <mergeCell ref="AF62:AG62"/>
    <mergeCell ref="AI62:AJ62"/>
    <mergeCell ref="AL63:AM63"/>
    <mergeCell ref="T64:U64"/>
    <mergeCell ref="W64:X64"/>
    <mergeCell ref="K82:L82"/>
    <mergeCell ref="N82:O82"/>
    <mergeCell ref="Q82:R82"/>
    <mergeCell ref="Z64:AA64"/>
    <mergeCell ref="W62:X62"/>
    <mergeCell ref="Z62:AA62"/>
    <mergeCell ref="H43:I43"/>
    <mergeCell ref="T60:U60"/>
    <mergeCell ref="W60:X60"/>
    <mergeCell ref="Z60:AA60"/>
    <mergeCell ref="H61:I61"/>
    <mergeCell ref="T61:U61"/>
    <mergeCell ref="W61:X61"/>
    <mergeCell ref="K61:L61"/>
    <mergeCell ref="N61:O61"/>
    <mergeCell ref="Q61:R61"/>
    <mergeCell ref="H63:I63"/>
    <mergeCell ref="K63:L63"/>
    <mergeCell ref="N63:O63"/>
    <mergeCell ref="Q63:R63"/>
    <mergeCell ref="W63:X63"/>
    <mergeCell ref="Z63:AA63"/>
    <mergeCell ref="H62:I62"/>
    <mergeCell ref="K62:L62"/>
    <mergeCell ref="N62:O62"/>
    <mergeCell ref="Q62:R62"/>
    <mergeCell ref="AC61:AD61"/>
    <mergeCell ref="B60:C60"/>
    <mergeCell ref="E60:F60"/>
    <mergeCell ref="H60:I60"/>
    <mergeCell ref="K60:L60"/>
    <mergeCell ref="N60:O60"/>
    <mergeCell ref="Q60:R60"/>
    <mergeCell ref="AC60:AD60"/>
    <mergeCell ref="H82:I82"/>
    <mergeCell ref="B80:R80"/>
    <mergeCell ref="B81:C81"/>
    <mergeCell ref="B64:C64"/>
    <mergeCell ref="E64:F64"/>
    <mergeCell ref="H64:I64"/>
    <mergeCell ref="K64:L64"/>
    <mergeCell ref="N64:O64"/>
    <mergeCell ref="E81:F81"/>
    <mergeCell ref="H81:I81"/>
    <mergeCell ref="K81:L81"/>
    <mergeCell ref="N81:O81"/>
    <mergeCell ref="Q81:R81"/>
    <mergeCell ref="Q64:R64"/>
    <mergeCell ref="E82:F82"/>
    <mergeCell ref="B82:C82"/>
    <mergeCell ref="H83:I83"/>
    <mergeCell ref="K83:L83"/>
    <mergeCell ref="N83:O83"/>
    <mergeCell ref="Q83:R83"/>
    <mergeCell ref="B84:C84"/>
    <mergeCell ref="E84:F84"/>
    <mergeCell ref="H84:I84"/>
    <mergeCell ref="K84:L84"/>
    <mergeCell ref="N84:O84"/>
    <mergeCell ref="Q84:R84"/>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H104:I104"/>
    <mergeCell ref="K104:L104"/>
    <mergeCell ref="N104:O104"/>
    <mergeCell ref="Q104:R104"/>
    <mergeCell ref="T104:U104"/>
    <mergeCell ref="W104:X104"/>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24:I124"/>
    <mergeCell ref="K124:L124"/>
    <mergeCell ref="N124:O124"/>
    <mergeCell ref="Q124:R124"/>
    <mergeCell ref="T124:U124"/>
    <mergeCell ref="W124:X124"/>
    <mergeCell ref="Z127:AA127"/>
    <mergeCell ref="Z124:AA124"/>
    <mergeCell ref="B122:AA122"/>
    <mergeCell ref="B123:C123"/>
    <mergeCell ref="E123:F123"/>
    <mergeCell ref="H123:I123"/>
    <mergeCell ref="K123:L123"/>
    <mergeCell ref="N123:O123"/>
    <mergeCell ref="Q123:R123"/>
    <mergeCell ref="T123:U123"/>
    <mergeCell ref="W123:X123"/>
    <mergeCell ref="Z123:AA123"/>
    <mergeCell ref="E127:F127"/>
    <mergeCell ref="H127:I127"/>
    <mergeCell ref="K127:L127"/>
    <mergeCell ref="N127:O127"/>
    <mergeCell ref="Q127:R127"/>
    <mergeCell ref="T144:U144"/>
    <mergeCell ref="W144:X144"/>
    <mergeCell ref="Z144:AA144"/>
    <mergeCell ref="B125:C125"/>
    <mergeCell ref="E125:F125"/>
    <mergeCell ref="H125:I125"/>
    <mergeCell ref="K125:L125"/>
    <mergeCell ref="N125:O125"/>
    <mergeCell ref="Q125:R125"/>
    <mergeCell ref="T125:U125"/>
    <mergeCell ref="W125:X125"/>
    <mergeCell ref="B126:C126"/>
    <mergeCell ref="E126:F126"/>
    <mergeCell ref="H126:I126"/>
    <mergeCell ref="K126:L126"/>
    <mergeCell ref="N126:O126"/>
    <mergeCell ref="Q126:R126"/>
    <mergeCell ref="Z125:AA125"/>
    <mergeCell ref="AC144:AD144"/>
    <mergeCell ref="AF144:AG144"/>
    <mergeCell ref="T126:U126"/>
    <mergeCell ref="W126:X126"/>
    <mergeCell ref="Z126:AA126"/>
    <mergeCell ref="T127:U127"/>
    <mergeCell ref="W127:X127"/>
    <mergeCell ref="Z145:AA145"/>
    <mergeCell ref="AC145:AD145"/>
    <mergeCell ref="AF145:AG145"/>
    <mergeCell ref="B143:AG143"/>
    <mergeCell ref="B144:C144"/>
    <mergeCell ref="E144:F144"/>
    <mergeCell ref="H144:I144"/>
    <mergeCell ref="K144:L144"/>
    <mergeCell ref="N144:O144"/>
    <mergeCell ref="Q144:R144"/>
    <mergeCell ref="H145:I145"/>
    <mergeCell ref="K145:L145"/>
    <mergeCell ref="N145:O145"/>
    <mergeCell ref="Q145:R145"/>
    <mergeCell ref="T145:U145"/>
    <mergeCell ref="W145:X145"/>
    <mergeCell ref="B127:C127"/>
    <mergeCell ref="B148:C148"/>
    <mergeCell ref="E148:F148"/>
    <mergeCell ref="H148:I148"/>
    <mergeCell ref="K148:L148"/>
    <mergeCell ref="N148:O148"/>
    <mergeCell ref="Q148:R148"/>
    <mergeCell ref="T148:U148"/>
    <mergeCell ref="B146:C146"/>
    <mergeCell ref="E146:F146"/>
    <mergeCell ref="H146:I146"/>
    <mergeCell ref="K146:L146"/>
    <mergeCell ref="N146:O146"/>
    <mergeCell ref="Q146:R146"/>
    <mergeCell ref="W146:X146"/>
    <mergeCell ref="Z146:AA146"/>
    <mergeCell ref="AC146:AD146"/>
    <mergeCell ref="AF146:AG146"/>
    <mergeCell ref="B147:C147"/>
    <mergeCell ref="E147:F147"/>
    <mergeCell ref="H147:I147"/>
    <mergeCell ref="K147:L147"/>
    <mergeCell ref="N147:O147"/>
    <mergeCell ref="Q147:R147"/>
    <mergeCell ref="T146:U146"/>
    <mergeCell ref="W148:X148"/>
    <mergeCell ref="Z148:AA148"/>
    <mergeCell ref="AC148:AD148"/>
    <mergeCell ref="AF148:AG148"/>
    <mergeCell ref="T147:U147"/>
    <mergeCell ref="W147:X147"/>
    <mergeCell ref="Z147:AA147"/>
    <mergeCell ref="AC147:AD147"/>
    <mergeCell ref="AF147:AG147"/>
    <mergeCell ref="AR40:AS40"/>
    <mergeCell ref="AU40:AV40"/>
    <mergeCell ref="AX40:AY40"/>
    <mergeCell ref="B61:C61"/>
    <mergeCell ref="E61:F61"/>
    <mergeCell ref="Z61:AA61"/>
    <mergeCell ref="AF61:AG61"/>
    <mergeCell ref="A1:D1"/>
    <mergeCell ref="B17:AD17"/>
    <mergeCell ref="B38:AY38"/>
    <mergeCell ref="B59:AM59"/>
    <mergeCell ref="AI60:AJ60"/>
    <mergeCell ref="AI43:AJ43"/>
    <mergeCell ref="AF60:AG60"/>
    <mergeCell ref="B42:C42"/>
    <mergeCell ref="E42:F42"/>
    <mergeCell ref="H42:I42"/>
    <mergeCell ref="K42:L42"/>
    <mergeCell ref="N42:O42"/>
    <mergeCell ref="Q42:R42"/>
    <mergeCell ref="T42:U42"/>
    <mergeCell ref="K43:L43"/>
    <mergeCell ref="N43:O43"/>
    <mergeCell ref="B43:C43"/>
    <mergeCell ref="B103:C103"/>
    <mergeCell ref="E103:F103"/>
    <mergeCell ref="B124:C124"/>
    <mergeCell ref="E124:F124"/>
    <mergeCell ref="B145:C145"/>
    <mergeCell ref="E145:F145"/>
    <mergeCell ref="B40:C40"/>
    <mergeCell ref="E40:F40"/>
    <mergeCell ref="B19:C19"/>
    <mergeCell ref="B105:C105"/>
    <mergeCell ref="E105:F105"/>
    <mergeCell ref="B85:C85"/>
    <mergeCell ref="E85:F85"/>
    <mergeCell ref="B83:C83"/>
    <mergeCell ref="E83:F83"/>
    <mergeCell ref="B104:C104"/>
    <mergeCell ref="E104:F104"/>
    <mergeCell ref="B62:C62"/>
    <mergeCell ref="E62:F62"/>
    <mergeCell ref="B63:C63"/>
    <mergeCell ref="E63:F63"/>
    <mergeCell ref="E43:F43"/>
    <mergeCell ref="B41:C41"/>
    <mergeCell ref="E41:F41"/>
  </mergeCells>
  <pageMargins left="0.70866141732283472" right="0.70866141732283472" top="0.74803149606299213" bottom="0.74803149606299213" header="0.31496062992125984" footer="0.31496062992125984"/>
  <pageSetup paperSize="9" scale="5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9"/>
  <dimension ref="A1:CC176"/>
  <sheetViews>
    <sheetView topLeftCell="A138" zoomScale="60" zoomScaleNormal="60" workbookViewId="0">
      <selection activeCell="AA173" sqref="AA173"/>
    </sheetView>
  </sheetViews>
  <sheetFormatPr defaultColWidth="8.855468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855468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t="e">
        <f t="shared" ref="C6:C9" si="1">AVERAGE(B27,B48,B69,B90,B111,B132,B153)</f>
        <v>#DIV/0!</v>
      </c>
      <c r="D6" s="229" t="e">
        <f t="shared" si="0"/>
        <v>#DIV/0!</v>
      </c>
    </row>
    <row r="7" spans="1:4" ht="24.75" customHeight="1">
      <c r="A7" s="347">
        <v>2011</v>
      </c>
      <c r="B7" s="229"/>
      <c r="C7" s="229" t="e">
        <f t="shared" si="1"/>
        <v>#DIV/0!</v>
      </c>
      <c r="D7" s="229" t="e">
        <f t="shared" si="0"/>
        <v>#DIV/0!</v>
      </c>
    </row>
    <row r="8" spans="1:4" ht="24.75" customHeight="1">
      <c r="A8" s="347">
        <v>2012</v>
      </c>
      <c r="B8" s="229"/>
      <c r="C8" s="229" t="e">
        <f t="shared" si="1"/>
        <v>#DIV/0!</v>
      </c>
      <c r="D8" s="229" t="e">
        <f t="shared" si="0"/>
        <v>#DIV/0!</v>
      </c>
    </row>
    <row r="9" spans="1:4" ht="24.75" customHeight="1">
      <c r="A9" s="347">
        <v>2013</v>
      </c>
      <c r="B9" s="229"/>
      <c r="C9" s="229" t="e">
        <f t="shared" si="1"/>
        <v>#DIV/0!</v>
      </c>
      <c r="D9" s="229" t="e">
        <f t="shared" si="0"/>
        <v>#DIV/0!</v>
      </c>
    </row>
    <row r="10" spans="1:4" ht="24.75" customHeight="1">
      <c r="A10" s="38">
        <v>2014</v>
      </c>
      <c r="B10" s="229">
        <f>AVERAGE(B31,B52,B73,B94,B115,B136,B157,B171)</f>
        <v>50.105902777777779</v>
      </c>
      <c r="C10" s="229">
        <f t="shared" ref="C10:C15" si="2">AVERAGE(B31,B52,B73,B94,B115,B136,B157)</f>
        <v>48.329365079365076</v>
      </c>
      <c r="D10" s="229">
        <f t="shared" ref="D10:D15" si="3">AVERAGE(B31,B52,B94,B115,B136,B157)</f>
        <v>51.217592592592588</v>
      </c>
    </row>
    <row r="11" spans="1:4" ht="24.75" customHeight="1">
      <c r="A11" s="38">
        <v>2015</v>
      </c>
      <c r="B11" s="229"/>
      <c r="C11" s="229">
        <f t="shared" si="2"/>
        <v>48.329365079365076</v>
      </c>
      <c r="D11" s="229">
        <f t="shared" si="3"/>
        <v>51.217592592592588</v>
      </c>
    </row>
    <row r="12" spans="1:4" ht="24.75" customHeight="1">
      <c r="A12" s="38">
        <v>2016</v>
      </c>
      <c r="B12" s="229"/>
      <c r="C12" s="229">
        <f t="shared" si="2"/>
        <v>48.329365079365076</v>
      </c>
      <c r="D12" s="229">
        <f t="shared" si="3"/>
        <v>51.217592592592588</v>
      </c>
    </row>
    <row r="13" spans="1:4" ht="24.75" customHeight="1">
      <c r="A13" s="38">
        <v>2017</v>
      </c>
      <c r="B13" s="229"/>
      <c r="C13" s="229">
        <f t="shared" si="2"/>
        <v>48.329365079365076</v>
      </c>
      <c r="D13" s="229">
        <f t="shared" si="3"/>
        <v>51.217592592592588</v>
      </c>
    </row>
    <row r="14" spans="1:4" ht="24.75" customHeight="1">
      <c r="A14" s="38">
        <v>2018</v>
      </c>
      <c r="B14" s="229"/>
      <c r="C14" s="229">
        <f t="shared" si="2"/>
        <v>46.543650793650791</v>
      </c>
      <c r="D14" s="229">
        <f t="shared" si="3"/>
        <v>49.13425925925926</v>
      </c>
    </row>
    <row r="15" spans="1:4" ht="24.75" customHeight="1">
      <c r="A15" s="38">
        <v>2019</v>
      </c>
      <c r="B15" s="229">
        <f>AVERAGE(B36,B57,B78,B99,B120,B141,B162,B176)</f>
        <v>48.543402777777779</v>
      </c>
      <c r="C15" s="229">
        <f t="shared" si="2"/>
        <v>46.543650793650791</v>
      </c>
      <c r="D15" s="229">
        <f t="shared" si="3"/>
        <v>49.13425925925926</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t="e">
        <f t="shared" ref="B24:B30" si="4">AVERAGE(E24, H24,K24,N24,Q24,T24,W24,Z24,AC24)</f>
        <v>#DIV/0!</v>
      </c>
      <c r="C24" s="363"/>
      <c r="D24" s="350">
        <v>2007</v>
      </c>
      <c r="E24" s="363"/>
      <c r="F24" s="363"/>
      <c r="G24" s="350">
        <v>2007</v>
      </c>
      <c r="H24" s="363"/>
      <c r="I24" s="363"/>
      <c r="J24" s="350">
        <v>2007</v>
      </c>
      <c r="K24" s="363"/>
      <c r="L24" s="363"/>
      <c r="M24" s="350">
        <v>2007</v>
      </c>
      <c r="N24" s="363"/>
      <c r="O24" s="363"/>
      <c r="P24" s="350">
        <v>2007</v>
      </c>
      <c r="Q24" s="363"/>
      <c r="R24" s="363"/>
      <c r="S24" s="350">
        <v>2007</v>
      </c>
      <c r="T24" s="363"/>
      <c r="U24" s="363"/>
      <c r="V24" s="350">
        <v>2007</v>
      </c>
      <c r="W24" s="363"/>
      <c r="X24" s="363"/>
      <c r="Y24" s="350">
        <v>2007</v>
      </c>
      <c r="Z24" s="363"/>
      <c r="AA24" s="363"/>
      <c r="AB24" s="350">
        <v>2007</v>
      </c>
      <c r="AC24" s="363"/>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t="e">
        <f t="shared" si="4"/>
        <v>#DIV/0!</v>
      </c>
      <c r="C25" s="363"/>
      <c r="D25" s="350">
        <v>2008</v>
      </c>
      <c r="E25" s="363"/>
      <c r="F25" s="363"/>
      <c r="G25" s="350">
        <v>2008</v>
      </c>
      <c r="H25" s="363"/>
      <c r="I25" s="363"/>
      <c r="J25" s="350">
        <v>2008</v>
      </c>
      <c r="K25" s="363"/>
      <c r="L25" s="363"/>
      <c r="M25" s="350">
        <v>2008</v>
      </c>
      <c r="N25" s="363"/>
      <c r="O25" s="363"/>
      <c r="P25" s="350">
        <v>2008</v>
      </c>
      <c r="Q25" s="363"/>
      <c r="R25" s="363"/>
      <c r="S25" s="350">
        <v>2008</v>
      </c>
      <c r="T25" s="363"/>
      <c r="U25" s="363"/>
      <c r="V25" s="350">
        <v>2008</v>
      </c>
      <c r="W25" s="363"/>
      <c r="X25" s="363"/>
      <c r="Y25" s="350">
        <v>2008</v>
      </c>
      <c r="Z25" s="363"/>
      <c r="AA25" s="363"/>
      <c r="AB25" s="350">
        <v>2008</v>
      </c>
      <c r="AC25" s="363"/>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t="e">
        <f t="shared" si="4"/>
        <v>#DIV/0!</v>
      </c>
      <c r="C26" s="363"/>
      <c r="D26" s="350">
        <v>2009</v>
      </c>
      <c r="E26" s="363"/>
      <c r="F26" s="363"/>
      <c r="G26" s="350">
        <v>2009</v>
      </c>
      <c r="H26" s="363"/>
      <c r="I26" s="363"/>
      <c r="J26" s="350">
        <v>2009</v>
      </c>
      <c r="K26" s="363"/>
      <c r="L26" s="363"/>
      <c r="M26" s="350">
        <v>2009</v>
      </c>
      <c r="N26" s="363"/>
      <c r="O26" s="363"/>
      <c r="P26" s="350">
        <v>2009</v>
      </c>
      <c r="Q26" s="363"/>
      <c r="R26" s="363"/>
      <c r="S26" s="350">
        <v>2009</v>
      </c>
      <c r="T26" s="363"/>
      <c r="U26" s="363"/>
      <c r="V26" s="350">
        <v>2009</v>
      </c>
      <c r="W26" s="363"/>
      <c r="X26" s="363"/>
      <c r="Y26" s="350">
        <v>2009</v>
      </c>
      <c r="Z26" s="363"/>
      <c r="AA26" s="363"/>
      <c r="AB26" s="350">
        <v>2009</v>
      </c>
      <c r="AC26" s="363"/>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t="e">
        <f t="shared" si="4"/>
        <v>#DIV/0!</v>
      </c>
      <c r="C27" s="363"/>
      <c r="D27" s="350">
        <v>2010</v>
      </c>
      <c r="E27" s="363"/>
      <c r="F27" s="363"/>
      <c r="G27" s="350">
        <v>2010</v>
      </c>
      <c r="H27" s="363"/>
      <c r="I27" s="363"/>
      <c r="J27" s="350">
        <v>2010</v>
      </c>
      <c r="K27" s="363"/>
      <c r="L27" s="363"/>
      <c r="M27" s="350">
        <v>2010</v>
      </c>
      <c r="N27" s="363"/>
      <c r="O27" s="363"/>
      <c r="P27" s="350">
        <v>2010</v>
      </c>
      <c r="Q27" s="363"/>
      <c r="R27" s="363"/>
      <c r="S27" s="350">
        <v>2010</v>
      </c>
      <c r="T27" s="363"/>
      <c r="U27" s="363"/>
      <c r="V27" s="350">
        <v>2010</v>
      </c>
      <c r="W27" s="363"/>
      <c r="X27" s="363"/>
      <c r="Y27" s="350">
        <v>2010</v>
      </c>
      <c r="Z27" s="363"/>
      <c r="AA27" s="363"/>
      <c r="AB27" s="350">
        <v>2010</v>
      </c>
      <c r="AC27" s="363"/>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t="e">
        <f t="shared" si="4"/>
        <v>#DIV/0!</v>
      </c>
      <c r="C28" s="363"/>
      <c r="D28" s="350">
        <v>2011</v>
      </c>
      <c r="E28" s="363"/>
      <c r="F28" s="363"/>
      <c r="G28" s="350">
        <v>2011</v>
      </c>
      <c r="H28" s="363"/>
      <c r="I28" s="363"/>
      <c r="J28" s="350">
        <v>2011</v>
      </c>
      <c r="K28" s="363"/>
      <c r="L28" s="363"/>
      <c r="M28" s="350">
        <v>2011</v>
      </c>
      <c r="N28" s="363"/>
      <c r="O28" s="363"/>
      <c r="P28" s="350">
        <v>2011</v>
      </c>
      <c r="Q28" s="363"/>
      <c r="R28" s="363"/>
      <c r="S28" s="350">
        <v>2011</v>
      </c>
      <c r="T28" s="363"/>
      <c r="U28" s="363"/>
      <c r="V28" s="350">
        <v>2011</v>
      </c>
      <c r="W28" s="363"/>
      <c r="X28" s="363"/>
      <c r="Y28" s="350">
        <v>2011</v>
      </c>
      <c r="Z28" s="363"/>
      <c r="AA28" s="363"/>
      <c r="AB28" s="350">
        <v>2011</v>
      </c>
      <c r="AC28" s="363"/>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t="e">
        <f t="shared" si="4"/>
        <v>#DIV/0!</v>
      </c>
      <c r="C29" s="363"/>
      <c r="D29" s="350">
        <v>2012</v>
      </c>
      <c r="E29" s="363"/>
      <c r="F29" s="363"/>
      <c r="G29" s="350">
        <v>2012</v>
      </c>
      <c r="H29" s="363"/>
      <c r="I29" s="363"/>
      <c r="J29" s="350">
        <v>2012</v>
      </c>
      <c r="K29" s="363"/>
      <c r="L29" s="363"/>
      <c r="M29" s="350">
        <v>2012</v>
      </c>
      <c r="N29" s="363"/>
      <c r="O29" s="363"/>
      <c r="P29" s="350">
        <v>2012</v>
      </c>
      <c r="Q29" s="363"/>
      <c r="R29" s="363"/>
      <c r="S29" s="350">
        <v>2012</v>
      </c>
      <c r="T29" s="363"/>
      <c r="U29" s="363"/>
      <c r="V29" s="350">
        <v>2012</v>
      </c>
      <c r="W29" s="363"/>
      <c r="X29" s="363"/>
      <c r="Y29" s="350">
        <v>2012</v>
      </c>
      <c r="Z29" s="363"/>
      <c r="AA29" s="363"/>
      <c r="AB29" s="350">
        <v>2012</v>
      </c>
      <c r="AC29" s="363"/>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t="e">
        <f t="shared" si="4"/>
        <v>#DIV/0!</v>
      </c>
      <c r="C30" s="363"/>
      <c r="D30" s="350">
        <v>2013</v>
      </c>
      <c r="E30" s="363"/>
      <c r="F30" s="363"/>
      <c r="G30" s="350">
        <v>2013</v>
      </c>
      <c r="H30" s="363"/>
      <c r="I30" s="363"/>
      <c r="J30" s="350">
        <v>2013</v>
      </c>
      <c r="K30" s="363"/>
      <c r="L30" s="363"/>
      <c r="M30" s="350">
        <v>2013</v>
      </c>
      <c r="N30" s="363"/>
      <c r="O30" s="363"/>
      <c r="P30" s="350">
        <v>2013</v>
      </c>
      <c r="Q30" s="363"/>
      <c r="R30" s="363"/>
      <c r="S30" s="350">
        <v>2013</v>
      </c>
      <c r="T30" s="363"/>
      <c r="U30" s="363"/>
      <c r="V30" s="350">
        <v>2013</v>
      </c>
      <c r="W30" s="363"/>
      <c r="X30" s="363"/>
      <c r="Y30" s="350">
        <v>2013</v>
      </c>
      <c r="Z30" s="363"/>
      <c r="AA30" s="363"/>
      <c r="AB30" s="350">
        <v>2013</v>
      </c>
      <c r="AC30" s="363"/>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51.888888888888886</v>
      </c>
      <c r="C31" s="39"/>
      <c r="D31" s="43">
        <v>2014</v>
      </c>
      <c r="E31" s="136">
        <v>50</v>
      </c>
      <c r="F31" s="10" t="s">
        <v>1002</v>
      </c>
      <c r="G31" s="43">
        <v>2014</v>
      </c>
      <c r="H31" s="34">
        <v>0</v>
      </c>
      <c r="I31" s="10" t="s">
        <v>996</v>
      </c>
      <c r="J31" s="43">
        <v>2014</v>
      </c>
      <c r="K31" s="34">
        <v>50</v>
      </c>
      <c r="L31" s="10" t="s">
        <v>995</v>
      </c>
      <c r="M31" s="43">
        <v>2014</v>
      </c>
      <c r="N31" s="19">
        <v>50</v>
      </c>
      <c r="O31" s="10" t="s">
        <v>1001</v>
      </c>
      <c r="P31" s="43">
        <v>2014</v>
      </c>
      <c r="Q31" s="19">
        <v>67</v>
      </c>
      <c r="R31" s="10" t="s">
        <v>993</v>
      </c>
      <c r="S31" s="43">
        <v>2014</v>
      </c>
      <c r="T31" s="176">
        <v>100</v>
      </c>
      <c r="U31" s="10" t="s">
        <v>992</v>
      </c>
      <c r="V31" s="43">
        <v>2014</v>
      </c>
      <c r="W31" s="136">
        <v>50</v>
      </c>
      <c r="X31" s="10" t="s">
        <v>1713</v>
      </c>
      <c r="Y31" s="350">
        <v>2014</v>
      </c>
      <c r="Z31" s="136">
        <v>0</v>
      </c>
      <c r="AA31" s="10" t="s">
        <v>1000</v>
      </c>
      <c r="AB31" s="350">
        <v>2014</v>
      </c>
      <c r="AC31" s="136">
        <v>100</v>
      </c>
      <c r="AD31" s="11" t="s">
        <v>999</v>
      </c>
      <c r="AE31" s="177"/>
    </row>
    <row r="32" spans="1:81" ht="24.75" customHeight="1">
      <c r="A32" s="43">
        <v>2015</v>
      </c>
      <c r="B32" s="230">
        <f t="shared" si="5"/>
        <v>51.888888888888886</v>
      </c>
      <c r="C32" s="39"/>
      <c r="D32" s="43">
        <v>2015</v>
      </c>
      <c r="E32" s="136">
        <v>50</v>
      </c>
      <c r="F32" s="10"/>
      <c r="G32" s="43">
        <v>2015</v>
      </c>
      <c r="H32" s="34">
        <v>0</v>
      </c>
      <c r="I32" s="10"/>
      <c r="J32" s="43">
        <v>2015</v>
      </c>
      <c r="K32" s="34">
        <v>50</v>
      </c>
      <c r="L32" s="10"/>
      <c r="M32" s="43">
        <v>2015</v>
      </c>
      <c r="N32" s="19">
        <v>50</v>
      </c>
      <c r="O32" s="10"/>
      <c r="P32" s="43">
        <v>2015</v>
      </c>
      <c r="Q32" s="19">
        <v>67</v>
      </c>
      <c r="R32" s="10"/>
      <c r="S32" s="43">
        <v>2015</v>
      </c>
      <c r="T32" s="176">
        <v>100</v>
      </c>
      <c r="U32" s="10"/>
      <c r="V32" s="43">
        <v>2015</v>
      </c>
      <c r="W32" s="136">
        <v>50</v>
      </c>
      <c r="X32" s="10"/>
      <c r="Y32" s="350">
        <v>2015</v>
      </c>
      <c r="Z32" s="136">
        <v>0</v>
      </c>
      <c r="AA32" s="10"/>
      <c r="AB32" s="350">
        <v>2015</v>
      </c>
      <c r="AC32" s="136">
        <v>100</v>
      </c>
      <c r="AD32" s="11"/>
      <c r="AE32" s="719" t="s">
        <v>998</v>
      </c>
      <c r="AF32" s="178"/>
    </row>
    <row r="33" spans="1:81" ht="24.75" customHeight="1">
      <c r="A33" s="43">
        <v>2016</v>
      </c>
      <c r="B33" s="230">
        <f t="shared" si="5"/>
        <v>51.888888888888886</v>
      </c>
      <c r="C33" s="39"/>
      <c r="D33" s="43">
        <v>2016</v>
      </c>
      <c r="E33" s="136">
        <v>50</v>
      </c>
      <c r="F33" s="10"/>
      <c r="G33" s="43">
        <v>2016</v>
      </c>
      <c r="H33" s="34">
        <v>0</v>
      </c>
      <c r="I33" s="10"/>
      <c r="J33" s="43">
        <v>2016</v>
      </c>
      <c r="K33" s="34">
        <v>50</v>
      </c>
      <c r="L33" s="10"/>
      <c r="M33" s="43">
        <v>2016</v>
      </c>
      <c r="N33" s="19">
        <v>50</v>
      </c>
      <c r="O33" s="10"/>
      <c r="P33" s="43">
        <v>2016</v>
      </c>
      <c r="Q33" s="19">
        <v>67</v>
      </c>
      <c r="R33" s="10"/>
      <c r="S33" s="43">
        <v>2016</v>
      </c>
      <c r="T33" s="176">
        <v>100</v>
      </c>
      <c r="U33" s="10"/>
      <c r="V33" s="43">
        <v>2016</v>
      </c>
      <c r="W33" s="136">
        <v>50</v>
      </c>
      <c r="X33" s="10"/>
      <c r="Y33" s="350">
        <v>2016</v>
      </c>
      <c r="Z33" s="136">
        <v>0</v>
      </c>
      <c r="AA33" s="10"/>
      <c r="AB33" s="350">
        <v>2016</v>
      </c>
      <c r="AC33" s="136">
        <v>100</v>
      </c>
      <c r="AD33" s="11"/>
      <c r="AE33" s="719"/>
      <c r="AF33" s="178"/>
    </row>
    <row r="34" spans="1:81" ht="24.75" customHeight="1">
      <c r="A34" s="43">
        <v>2017</v>
      </c>
      <c r="B34" s="230">
        <f t="shared" si="5"/>
        <v>51.888888888888886</v>
      </c>
      <c r="C34" s="39"/>
      <c r="D34" s="43">
        <v>2017</v>
      </c>
      <c r="E34" s="136">
        <v>50</v>
      </c>
      <c r="F34" s="10"/>
      <c r="G34" s="43">
        <v>2017</v>
      </c>
      <c r="H34" s="34">
        <v>0</v>
      </c>
      <c r="I34" s="10"/>
      <c r="J34" s="43">
        <v>2017</v>
      </c>
      <c r="K34" s="34">
        <v>50</v>
      </c>
      <c r="L34" s="10"/>
      <c r="M34" s="43">
        <v>2017</v>
      </c>
      <c r="N34" s="19">
        <v>50</v>
      </c>
      <c r="O34" s="10"/>
      <c r="P34" s="43">
        <v>2017</v>
      </c>
      <c r="Q34" s="19">
        <v>67</v>
      </c>
      <c r="R34" s="10"/>
      <c r="S34" s="43">
        <v>2017</v>
      </c>
      <c r="T34" s="176">
        <v>100</v>
      </c>
      <c r="U34" s="10"/>
      <c r="V34" s="43">
        <v>2017</v>
      </c>
      <c r="W34" s="136">
        <v>50</v>
      </c>
      <c r="X34" s="10"/>
      <c r="Y34" s="350">
        <v>2017</v>
      </c>
      <c r="Z34" s="136">
        <v>0</v>
      </c>
      <c r="AA34" s="10"/>
      <c r="AB34" s="350">
        <v>2017</v>
      </c>
      <c r="AC34" s="136">
        <v>100</v>
      </c>
      <c r="AD34" s="11"/>
    </row>
    <row r="35" spans="1:81" ht="24.75" customHeight="1">
      <c r="A35" s="43">
        <v>2018</v>
      </c>
      <c r="B35" s="230">
        <f t="shared" si="5"/>
        <v>51.888888888888886</v>
      </c>
      <c r="C35" s="39"/>
      <c r="D35" s="43">
        <v>2018</v>
      </c>
      <c r="E35" s="136">
        <v>50</v>
      </c>
      <c r="F35" s="10"/>
      <c r="G35" s="43">
        <v>2018</v>
      </c>
      <c r="H35" s="34">
        <v>0</v>
      </c>
      <c r="I35" s="10"/>
      <c r="J35" s="43">
        <v>2018</v>
      </c>
      <c r="K35" s="34">
        <v>50</v>
      </c>
      <c r="L35" s="10"/>
      <c r="M35" s="43">
        <v>2018</v>
      </c>
      <c r="N35" s="19">
        <v>50</v>
      </c>
      <c r="O35" s="10"/>
      <c r="P35" s="43">
        <v>2018</v>
      </c>
      <c r="Q35" s="19">
        <v>67</v>
      </c>
      <c r="R35" s="10"/>
      <c r="S35" s="43">
        <v>2018</v>
      </c>
      <c r="T35" s="176">
        <v>100</v>
      </c>
      <c r="U35" s="10"/>
      <c r="V35" s="43">
        <v>2018</v>
      </c>
      <c r="W35" s="136">
        <v>50</v>
      </c>
      <c r="X35" s="10"/>
      <c r="Y35" s="350">
        <v>2018</v>
      </c>
      <c r="Z35" s="136">
        <v>0</v>
      </c>
      <c r="AA35" s="10"/>
      <c r="AB35" s="350">
        <v>2018</v>
      </c>
      <c r="AC35" s="136">
        <v>100</v>
      </c>
      <c r="AD35" s="11"/>
    </row>
    <row r="36" spans="1:81" ht="24.75" customHeight="1">
      <c r="A36" s="43">
        <v>2019</v>
      </c>
      <c r="B36" s="230">
        <f t="shared" si="5"/>
        <v>51.888888888888886</v>
      </c>
      <c r="C36" s="39"/>
      <c r="D36" s="43">
        <v>2019</v>
      </c>
      <c r="E36" s="136">
        <v>50</v>
      </c>
      <c r="F36" s="10" t="s">
        <v>997</v>
      </c>
      <c r="G36" s="43">
        <v>2019</v>
      </c>
      <c r="H36" s="19">
        <v>0</v>
      </c>
      <c r="I36" s="10" t="s">
        <v>996</v>
      </c>
      <c r="J36" s="43">
        <v>2019</v>
      </c>
      <c r="K36" s="19">
        <v>50</v>
      </c>
      <c r="L36" s="10" t="s">
        <v>995</v>
      </c>
      <c r="M36" s="43">
        <v>2019</v>
      </c>
      <c r="N36" s="19">
        <v>50</v>
      </c>
      <c r="O36" s="10" t="s">
        <v>994</v>
      </c>
      <c r="P36" s="43">
        <v>2019</v>
      </c>
      <c r="Q36" s="19">
        <v>67</v>
      </c>
      <c r="R36" s="10" t="s">
        <v>993</v>
      </c>
      <c r="S36" s="43">
        <v>2019</v>
      </c>
      <c r="T36" s="176">
        <v>100</v>
      </c>
      <c r="U36" s="10" t="s">
        <v>992</v>
      </c>
      <c r="V36" s="43">
        <v>2019</v>
      </c>
      <c r="W36" s="136">
        <v>50</v>
      </c>
      <c r="X36" s="10" t="s">
        <v>991</v>
      </c>
      <c r="Y36" s="350">
        <v>2019</v>
      </c>
      <c r="Z36" s="136">
        <v>0</v>
      </c>
      <c r="AA36" s="10" t="s">
        <v>990</v>
      </c>
      <c r="AB36" s="350">
        <v>2019</v>
      </c>
      <c r="AC36" s="136">
        <v>100</v>
      </c>
      <c r="AD36" s="11" t="s">
        <v>989</v>
      </c>
      <c r="AE36" s="177"/>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240</v>
      </c>
      <c r="X42" s="580"/>
      <c r="Y42" s="350" t="s">
        <v>81</v>
      </c>
      <c r="Z42" s="580" t="s">
        <v>239</v>
      </c>
      <c r="AA42" s="580"/>
      <c r="AB42" s="350" t="s">
        <v>81</v>
      </c>
      <c r="AC42" s="580" t="s">
        <v>238</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231</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t="e">
        <f t="shared" ref="B45:B51" si="6">AVERAGE(E45,H45,K45,T45,AF45,AO45,AU45,AX45,AR45)</f>
        <v>#DIV/0!</v>
      </c>
      <c r="C45" s="363"/>
      <c r="D45" s="350">
        <v>2007</v>
      </c>
      <c r="E45" s="363"/>
      <c r="F45" s="363"/>
      <c r="G45" s="350">
        <v>2007</v>
      </c>
      <c r="H45" s="363"/>
      <c r="I45" s="363"/>
      <c r="J45" s="350">
        <v>2007</v>
      </c>
      <c r="K45" s="363"/>
      <c r="L45" s="363"/>
      <c r="M45" s="350">
        <v>2007</v>
      </c>
      <c r="N45" s="363"/>
      <c r="O45" s="363"/>
      <c r="P45" s="350">
        <v>2007</v>
      </c>
      <c r="Q45" s="363"/>
      <c r="R45" s="363"/>
      <c r="S45" s="350">
        <v>2007</v>
      </c>
      <c r="T45" s="363"/>
      <c r="U45" s="363"/>
      <c r="V45" s="350">
        <v>2007</v>
      </c>
      <c r="W45" s="363"/>
      <c r="X45" s="363"/>
      <c r="Y45" s="350">
        <v>2007</v>
      </c>
      <c r="Z45" s="363"/>
      <c r="AA45" s="363"/>
      <c r="AB45" s="350">
        <v>2007</v>
      </c>
      <c r="AC45" s="363"/>
      <c r="AD45" s="363"/>
      <c r="AE45" s="350">
        <v>2007</v>
      </c>
      <c r="AF45" s="243"/>
      <c r="AG45" s="363"/>
      <c r="AH45" s="350">
        <v>2007</v>
      </c>
      <c r="AI45" s="363"/>
      <c r="AJ45" s="363"/>
      <c r="AK45" s="350">
        <v>2007</v>
      </c>
      <c r="AL45" s="363"/>
      <c r="AM45" s="363"/>
      <c r="AN45" s="350">
        <v>2007</v>
      </c>
      <c r="AO45" s="363"/>
      <c r="AP45" s="363"/>
      <c r="AQ45" s="350">
        <v>2007</v>
      </c>
      <c r="AR45" s="363"/>
      <c r="AS45" s="363"/>
      <c r="AT45" s="350">
        <v>2007</v>
      </c>
      <c r="AU45" s="363"/>
      <c r="AV45" s="363"/>
      <c r="AW45" s="350">
        <v>2007</v>
      </c>
      <c r="AX45" s="363"/>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t="e">
        <f t="shared" si="6"/>
        <v>#DIV/0!</v>
      </c>
      <c r="C46" s="363"/>
      <c r="D46" s="350">
        <v>2008</v>
      </c>
      <c r="E46" s="363"/>
      <c r="F46" s="363"/>
      <c r="G46" s="350">
        <v>2008</v>
      </c>
      <c r="H46" s="363"/>
      <c r="I46" s="363"/>
      <c r="J46" s="350">
        <v>2008</v>
      </c>
      <c r="K46" s="363"/>
      <c r="L46" s="363"/>
      <c r="M46" s="350">
        <v>2008</v>
      </c>
      <c r="N46" s="363"/>
      <c r="O46" s="363"/>
      <c r="P46" s="350">
        <v>2008</v>
      </c>
      <c r="Q46" s="363"/>
      <c r="R46" s="363"/>
      <c r="S46" s="350">
        <v>2008</v>
      </c>
      <c r="T46" s="363"/>
      <c r="U46" s="363"/>
      <c r="V46" s="350">
        <v>2008</v>
      </c>
      <c r="W46" s="363"/>
      <c r="X46" s="363"/>
      <c r="Y46" s="350">
        <v>2008</v>
      </c>
      <c r="Z46" s="363"/>
      <c r="AA46" s="363"/>
      <c r="AB46" s="350">
        <v>2008</v>
      </c>
      <c r="AC46" s="363"/>
      <c r="AD46" s="363"/>
      <c r="AE46" s="350">
        <v>2008</v>
      </c>
      <c r="AF46" s="243"/>
      <c r="AG46" s="363"/>
      <c r="AH46" s="350">
        <v>2008</v>
      </c>
      <c r="AI46" s="363"/>
      <c r="AJ46" s="363"/>
      <c r="AK46" s="350">
        <v>2008</v>
      </c>
      <c r="AL46" s="363"/>
      <c r="AM46" s="363"/>
      <c r="AN46" s="350">
        <v>2008</v>
      </c>
      <c r="AO46" s="363"/>
      <c r="AP46" s="363"/>
      <c r="AQ46" s="350">
        <v>2008</v>
      </c>
      <c r="AR46" s="363"/>
      <c r="AS46" s="363"/>
      <c r="AT46" s="350">
        <v>2008</v>
      </c>
      <c r="AU46" s="363"/>
      <c r="AV46" s="363"/>
      <c r="AW46" s="350">
        <v>2008</v>
      </c>
      <c r="AX46" s="363"/>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t="e">
        <f t="shared" si="6"/>
        <v>#DIV/0!</v>
      </c>
      <c r="C47" s="363"/>
      <c r="D47" s="350">
        <v>2009</v>
      </c>
      <c r="E47" s="363"/>
      <c r="F47" s="363"/>
      <c r="G47" s="350">
        <v>2009</v>
      </c>
      <c r="H47" s="363"/>
      <c r="I47" s="363"/>
      <c r="J47" s="350">
        <v>2009</v>
      </c>
      <c r="K47" s="363"/>
      <c r="L47" s="363"/>
      <c r="M47" s="350">
        <v>2009</v>
      </c>
      <c r="N47" s="363"/>
      <c r="O47" s="363"/>
      <c r="P47" s="350">
        <v>2009</v>
      </c>
      <c r="Q47" s="363"/>
      <c r="R47" s="363"/>
      <c r="S47" s="350">
        <v>2009</v>
      </c>
      <c r="T47" s="363"/>
      <c r="U47" s="363"/>
      <c r="V47" s="350">
        <v>2009</v>
      </c>
      <c r="W47" s="363"/>
      <c r="X47" s="363"/>
      <c r="Y47" s="350">
        <v>2009</v>
      </c>
      <c r="Z47" s="363"/>
      <c r="AA47" s="363"/>
      <c r="AB47" s="350">
        <v>2009</v>
      </c>
      <c r="AC47" s="363"/>
      <c r="AD47" s="363"/>
      <c r="AE47" s="350">
        <v>2009</v>
      </c>
      <c r="AF47" s="243"/>
      <c r="AG47" s="363"/>
      <c r="AH47" s="350">
        <v>2009</v>
      </c>
      <c r="AI47" s="363"/>
      <c r="AJ47" s="363"/>
      <c r="AK47" s="350">
        <v>2009</v>
      </c>
      <c r="AL47" s="363"/>
      <c r="AM47" s="363"/>
      <c r="AN47" s="350">
        <v>2009</v>
      </c>
      <c r="AO47" s="363"/>
      <c r="AP47" s="363"/>
      <c r="AQ47" s="350">
        <v>2009</v>
      </c>
      <c r="AR47" s="363"/>
      <c r="AS47" s="363"/>
      <c r="AT47" s="350">
        <v>2009</v>
      </c>
      <c r="AU47" s="363"/>
      <c r="AV47" s="363"/>
      <c r="AW47" s="350">
        <v>2009</v>
      </c>
      <c r="AX47" s="363"/>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t="e">
        <f t="shared" si="6"/>
        <v>#DIV/0!</v>
      </c>
      <c r="C48" s="363"/>
      <c r="D48" s="350">
        <v>2010</v>
      </c>
      <c r="E48" s="363"/>
      <c r="F48" s="363"/>
      <c r="G48" s="350">
        <v>2010</v>
      </c>
      <c r="H48" s="363"/>
      <c r="I48" s="363"/>
      <c r="J48" s="350">
        <v>2010</v>
      </c>
      <c r="K48" s="363"/>
      <c r="L48" s="363"/>
      <c r="M48" s="350">
        <v>2010</v>
      </c>
      <c r="N48" s="363"/>
      <c r="O48" s="363"/>
      <c r="P48" s="350">
        <v>2010</v>
      </c>
      <c r="Q48" s="363"/>
      <c r="R48" s="363"/>
      <c r="S48" s="350">
        <v>2010</v>
      </c>
      <c r="T48" s="363"/>
      <c r="U48" s="363"/>
      <c r="V48" s="350">
        <v>2010</v>
      </c>
      <c r="W48" s="363"/>
      <c r="X48" s="363"/>
      <c r="Y48" s="350">
        <v>2010</v>
      </c>
      <c r="Z48" s="363"/>
      <c r="AA48" s="363"/>
      <c r="AB48" s="350">
        <v>2010</v>
      </c>
      <c r="AC48" s="363"/>
      <c r="AD48" s="363"/>
      <c r="AE48" s="350">
        <v>2010</v>
      </c>
      <c r="AF48" s="243"/>
      <c r="AG48" s="363"/>
      <c r="AH48" s="350">
        <v>2010</v>
      </c>
      <c r="AI48" s="363"/>
      <c r="AJ48" s="363"/>
      <c r="AK48" s="350">
        <v>2010</v>
      </c>
      <c r="AL48" s="363"/>
      <c r="AM48" s="363"/>
      <c r="AN48" s="350">
        <v>2010</v>
      </c>
      <c r="AO48" s="363"/>
      <c r="AP48" s="363"/>
      <c r="AQ48" s="350">
        <v>2010</v>
      </c>
      <c r="AR48" s="363"/>
      <c r="AS48" s="363"/>
      <c r="AT48" s="350">
        <v>2010</v>
      </c>
      <c r="AU48" s="363"/>
      <c r="AV48" s="363"/>
      <c r="AW48" s="350">
        <v>2010</v>
      </c>
      <c r="AX48" s="363"/>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t="e">
        <f t="shared" si="6"/>
        <v>#DIV/0!</v>
      </c>
      <c r="C49" s="363"/>
      <c r="D49" s="350">
        <v>2011</v>
      </c>
      <c r="E49" s="363"/>
      <c r="F49" s="363"/>
      <c r="G49" s="350">
        <v>2011</v>
      </c>
      <c r="H49" s="363"/>
      <c r="I49" s="363"/>
      <c r="J49" s="350">
        <v>2011</v>
      </c>
      <c r="K49" s="363"/>
      <c r="L49" s="363"/>
      <c r="M49" s="350">
        <v>2011</v>
      </c>
      <c r="N49" s="363"/>
      <c r="O49" s="363"/>
      <c r="P49" s="350">
        <v>2011</v>
      </c>
      <c r="Q49" s="363"/>
      <c r="R49" s="363"/>
      <c r="S49" s="350">
        <v>2011</v>
      </c>
      <c r="T49" s="363"/>
      <c r="U49" s="363"/>
      <c r="V49" s="350">
        <v>2011</v>
      </c>
      <c r="W49" s="363"/>
      <c r="X49" s="363"/>
      <c r="Y49" s="350">
        <v>2011</v>
      </c>
      <c r="Z49" s="363"/>
      <c r="AA49" s="363"/>
      <c r="AB49" s="350">
        <v>2011</v>
      </c>
      <c r="AC49" s="363"/>
      <c r="AD49" s="363"/>
      <c r="AE49" s="350">
        <v>2011</v>
      </c>
      <c r="AF49" s="243"/>
      <c r="AG49" s="363"/>
      <c r="AH49" s="350">
        <v>2011</v>
      </c>
      <c r="AI49" s="363"/>
      <c r="AJ49" s="363"/>
      <c r="AK49" s="350">
        <v>2011</v>
      </c>
      <c r="AL49" s="363"/>
      <c r="AM49" s="363"/>
      <c r="AN49" s="350">
        <v>2011</v>
      </c>
      <c r="AO49" s="363"/>
      <c r="AP49" s="363"/>
      <c r="AQ49" s="350">
        <v>2011</v>
      </c>
      <c r="AR49" s="363"/>
      <c r="AS49" s="363"/>
      <c r="AT49" s="350">
        <v>2011</v>
      </c>
      <c r="AU49" s="363"/>
      <c r="AV49" s="363"/>
      <c r="AW49" s="350">
        <v>2011</v>
      </c>
      <c r="AX49" s="363"/>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t="e">
        <f t="shared" si="6"/>
        <v>#DIV/0!</v>
      </c>
      <c r="C50" s="363"/>
      <c r="D50" s="350">
        <v>2012</v>
      </c>
      <c r="E50" s="363"/>
      <c r="F50" s="363"/>
      <c r="G50" s="350">
        <v>2012</v>
      </c>
      <c r="H50" s="363"/>
      <c r="I50" s="363"/>
      <c r="J50" s="350">
        <v>2012</v>
      </c>
      <c r="K50" s="363"/>
      <c r="L50" s="363"/>
      <c r="M50" s="350">
        <v>2012</v>
      </c>
      <c r="N50" s="363"/>
      <c r="O50" s="363"/>
      <c r="P50" s="350">
        <v>2012</v>
      </c>
      <c r="Q50" s="363"/>
      <c r="R50" s="363"/>
      <c r="S50" s="350">
        <v>2012</v>
      </c>
      <c r="T50" s="363"/>
      <c r="U50" s="363"/>
      <c r="V50" s="350">
        <v>2012</v>
      </c>
      <c r="W50" s="363"/>
      <c r="X50" s="363"/>
      <c r="Y50" s="350">
        <v>2012</v>
      </c>
      <c r="Z50" s="363"/>
      <c r="AA50" s="363"/>
      <c r="AB50" s="350">
        <v>2012</v>
      </c>
      <c r="AC50" s="363"/>
      <c r="AD50" s="363"/>
      <c r="AE50" s="350">
        <v>2012</v>
      </c>
      <c r="AF50" s="243"/>
      <c r="AG50" s="363"/>
      <c r="AH50" s="350">
        <v>2012</v>
      </c>
      <c r="AI50" s="363"/>
      <c r="AJ50" s="363"/>
      <c r="AK50" s="350">
        <v>2012</v>
      </c>
      <c r="AL50" s="363"/>
      <c r="AM50" s="363"/>
      <c r="AN50" s="350">
        <v>2012</v>
      </c>
      <c r="AO50" s="363"/>
      <c r="AP50" s="363"/>
      <c r="AQ50" s="350">
        <v>2012</v>
      </c>
      <c r="AR50" s="363"/>
      <c r="AS50" s="363"/>
      <c r="AT50" s="350">
        <v>2012</v>
      </c>
      <c r="AU50" s="363"/>
      <c r="AV50" s="363"/>
      <c r="AW50" s="350">
        <v>2012</v>
      </c>
      <c r="AX50" s="363"/>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t="e">
        <f t="shared" si="6"/>
        <v>#DIV/0!</v>
      </c>
      <c r="C51" s="363"/>
      <c r="D51" s="350">
        <v>2013</v>
      </c>
      <c r="E51" s="363"/>
      <c r="F51" s="363"/>
      <c r="G51" s="350">
        <v>2013</v>
      </c>
      <c r="H51" s="363"/>
      <c r="I51" s="363"/>
      <c r="J51" s="350">
        <v>2013</v>
      </c>
      <c r="K51" s="363"/>
      <c r="L51" s="363"/>
      <c r="M51" s="350">
        <v>2013</v>
      </c>
      <c r="N51" s="363"/>
      <c r="O51" s="363"/>
      <c r="P51" s="350">
        <v>2013</v>
      </c>
      <c r="Q51" s="363"/>
      <c r="R51" s="363"/>
      <c r="S51" s="350">
        <v>2013</v>
      </c>
      <c r="T51" s="363"/>
      <c r="U51" s="363"/>
      <c r="V51" s="350">
        <v>2013</v>
      </c>
      <c r="W51" s="363"/>
      <c r="X51" s="363"/>
      <c r="Y51" s="350">
        <v>2013</v>
      </c>
      <c r="Z51" s="363"/>
      <c r="AA51" s="363"/>
      <c r="AB51" s="350">
        <v>2013</v>
      </c>
      <c r="AC51" s="363"/>
      <c r="AD51" s="363"/>
      <c r="AE51" s="350">
        <v>2013</v>
      </c>
      <c r="AF51" s="243"/>
      <c r="AG51" s="363"/>
      <c r="AH51" s="350">
        <v>2013</v>
      </c>
      <c r="AI51" s="363"/>
      <c r="AJ51" s="363"/>
      <c r="AK51" s="350">
        <v>2013</v>
      </c>
      <c r="AL51" s="363"/>
      <c r="AM51" s="363"/>
      <c r="AN51" s="350">
        <v>2013</v>
      </c>
      <c r="AO51" s="363"/>
      <c r="AP51" s="363"/>
      <c r="AQ51" s="350">
        <v>2013</v>
      </c>
      <c r="AR51" s="363"/>
      <c r="AS51" s="363"/>
      <c r="AT51" s="350">
        <v>2013</v>
      </c>
      <c r="AU51" s="363"/>
      <c r="AV51" s="363"/>
      <c r="AW51" s="350">
        <v>2013</v>
      </c>
      <c r="AX51" s="363"/>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7">AVERAGE(E52,H52,K52,T52,AF52,AO52,AU52,AX52,AR52)</f>
        <v>58.333333333333336</v>
      </c>
      <c r="C52" s="39"/>
      <c r="D52" s="43">
        <v>2014</v>
      </c>
      <c r="E52" s="136">
        <v>0</v>
      </c>
      <c r="F52" s="10" t="s">
        <v>1714</v>
      </c>
      <c r="G52" s="43">
        <v>2014</v>
      </c>
      <c r="H52" s="19">
        <v>25</v>
      </c>
      <c r="I52" s="10" t="s">
        <v>1715</v>
      </c>
      <c r="J52" s="43">
        <v>2014</v>
      </c>
      <c r="K52" s="19">
        <v>100</v>
      </c>
      <c r="L52" s="10"/>
      <c r="M52" s="43">
        <v>2014</v>
      </c>
      <c r="N52" s="19">
        <v>100</v>
      </c>
      <c r="O52" s="10" t="s">
        <v>1716</v>
      </c>
      <c r="P52" s="43">
        <v>2014</v>
      </c>
      <c r="Q52" s="19">
        <v>100</v>
      </c>
      <c r="R52" s="10" t="s">
        <v>988</v>
      </c>
      <c r="S52" s="43">
        <v>2014</v>
      </c>
      <c r="T52" s="52">
        <v>100</v>
      </c>
      <c r="U52" s="10"/>
      <c r="V52" s="43">
        <v>2014</v>
      </c>
      <c r="W52" s="52">
        <v>100</v>
      </c>
      <c r="X52" s="10" t="s">
        <v>985</v>
      </c>
      <c r="Y52" s="350">
        <v>2014</v>
      </c>
      <c r="Z52" s="52">
        <v>100</v>
      </c>
      <c r="AA52" s="10" t="s">
        <v>984</v>
      </c>
      <c r="AB52" s="350">
        <v>2014</v>
      </c>
      <c r="AC52" s="52">
        <v>100</v>
      </c>
      <c r="AD52" s="10"/>
      <c r="AE52" s="350">
        <v>2014</v>
      </c>
      <c r="AF52" s="243">
        <f>0.67*AI52+0.33*AL52</f>
        <v>100</v>
      </c>
      <c r="AG52" s="10"/>
      <c r="AH52" s="350">
        <v>2014</v>
      </c>
      <c r="AI52" s="19">
        <v>100</v>
      </c>
      <c r="AJ52" s="10" t="s">
        <v>1717</v>
      </c>
      <c r="AK52" s="350">
        <v>2014</v>
      </c>
      <c r="AL52" s="19">
        <v>100</v>
      </c>
      <c r="AM52" s="10" t="s">
        <v>1667</v>
      </c>
      <c r="AN52" s="350">
        <v>2014</v>
      </c>
      <c r="AO52" s="19">
        <v>100</v>
      </c>
      <c r="AP52" s="10" t="s">
        <v>1718</v>
      </c>
      <c r="AQ52" s="350">
        <v>2014</v>
      </c>
      <c r="AR52" s="19">
        <v>50</v>
      </c>
      <c r="AS52" s="10" t="s">
        <v>1719</v>
      </c>
      <c r="AT52" s="350">
        <v>2014</v>
      </c>
      <c r="AU52" s="19">
        <v>50</v>
      </c>
      <c r="AV52" s="10" t="s">
        <v>983</v>
      </c>
      <c r="AW52" s="350">
        <v>2014</v>
      </c>
      <c r="AX52" s="136">
        <v>0</v>
      </c>
      <c r="AY52" s="11" t="s">
        <v>1720</v>
      </c>
    </row>
    <row r="53" spans="1:81" ht="24.75" customHeight="1">
      <c r="A53" s="43">
        <v>2015</v>
      </c>
      <c r="B53" s="230">
        <f t="shared" si="7"/>
        <v>58.333333333333336</v>
      </c>
      <c r="C53" s="80"/>
      <c r="D53" s="43">
        <v>2015</v>
      </c>
      <c r="E53" s="136">
        <v>0</v>
      </c>
      <c r="F53" s="10"/>
      <c r="G53" s="43">
        <v>2015</v>
      </c>
      <c r="H53" s="19">
        <v>25</v>
      </c>
      <c r="I53" s="10"/>
      <c r="J53" s="43">
        <v>2015</v>
      </c>
      <c r="K53" s="19">
        <v>100</v>
      </c>
      <c r="L53" s="10"/>
      <c r="M53" s="43">
        <v>2015</v>
      </c>
      <c r="N53" s="19">
        <v>100</v>
      </c>
      <c r="O53" s="10"/>
      <c r="P53" s="43">
        <v>2015</v>
      </c>
      <c r="Q53" s="19">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7" si="8">0.67*AI53+0.33*AL53</f>
        <v>100</v>
      </c>
      <c r="AG53" s="10"/>
      <c r="AH53" s="350">
        <v>2015</v>
      </c>
      <c r="AI53" s="19">
        <v>100</v>
      </c>
      <c r="AJ53" s="10"/>
      <c r="AK53" s="350">
        <v>2015</v>
      </c>
      <c r="AL53" s="19">
        <v>100</v>
      </c>
      <c r="AM53" s="10"/>
      <c r="AN53" s="350">
        <v>2015</v>
      </c>
      <c r="AO53" s="19">
        <v>100</v>
      </c>
      <c r="AP53" s="10"/>
      <c r="AQ53" s="350">
        <v>2015</v>
      </c>
      <c r="AR53" s="19">
        <v>50</v>
      </c>
      <c r="AS53" s="10"/>
      <c r="AT53" s="350">
        <v>2015</v>
      </c>
      <c r="AU53" s="19">
        <v>50</v>
      </c>
      <c r="AV53" s="10"/>
      <c r="AW53" s="350">
        <v>2015</v>
      </c>
      <c r="AX53" s="136">
        <v>0</v>
      </c>
      <c r="AY53" s="11"/>
    </row>
    <row r="54" spans="1:81" ht="24.75" customHeight="1">
      <c r="A54" s="43">
        <v>2016</v>
      </c>
      <c r="B54" s="230">
        <f t="shared" si="7"/>
        <v>58.333333333333336</v>
      </c>
      <c r="C54" s="80"/>
      <c r="D54" s="43">
        <v>2016</v>
      </c>
      <c r="E54" s="136">
        <v>0</v>
      </c>
      <c r="F54" s="10"/>
      <c r="G54" s="43">
        <v>2016</v>
      </c>
      <c r="H54" s="19">
        <v>25</v>
      </c>
      <c r="I54" s="10"/>
      <c r="J54" s="43">
        <v>2016</v>
      </c>
      <c r="K54" s="19">
        <v>100</v>
      </c>
      <c r="L54" s="10"/>
      <c r="M54" s="43">
        <v>2016</v>
      </c>
      <c r="N54" s="19">
        <v>100</v>
      </c>
      <c r="O54" s="10"/>
      <c r="P54" s="43">
        <v>2016</v>
      </c>
      <c r="Q54" s="19">
        <v>100</v>
      </c>
      <c r="R54" s="10"/>
      <c r="S54" s="43">
        <v>2016</v>
      </c>
      <c r="T54" s="52">
        <v>100</v>
      </c>
      <c r="U54" s="10"/>
      <c r="V54" s="43">
        <v>2016</v>
      </c>
      <c r="W54" s="52">
        <v>100</v>
      </c>
      <c r="X54" s="10"/>
      <c r="Y54" s="350">
        <v>2016</v>
      </c>
      <c r="Z54" s="52">
        <v>100</v>
      </c>
      <c r="AA54" s="10"/>
      <c r="AB54" s="350">
        <v>2016</v>
      </c>
      <c r="AC54" s="52">
        <v>100</v>
      </c>
      <c r="AD54" s="10"/>
      <c r="AE54" s="350">
        <v>2016</v>
      </c>
      <c r="AF54" s="243">
        <f t="shared" si="8"/>
        <v>100</v>
      </c>
      <c r="AG54" s="10"/>
      <c r="AH54" s="350">
        <v>2016</v>
      </c>
      <c r="AI54" s="19">
        <v>100</v>
      </c>
      <c r="AJ54" s="10"/>
      <c r="AK54" s="350">
        <v>2016</v>
      </c>
      <c r="AL54" s="19">
        <v>100</v>
      </c>
      <c r="AM54" s="10"/>
      <c r="AN54" s="350">
        <v>2016</v>
      </c>
      <c r="AO54" s="19">
        <v>100</v>
      </c>
      <c r="AP54" s="10"/>
      <c r="AQ54" s="350">
        <v>2016</v>
      </c>
      <c r="AR54" s="19">
        <v>50</v>
      </c>
      <c r="AS54" s="10"/>
      <c r="AT54" s="350">
        <v>2016</v>
      </c>
      <c r="AU54" s="19">
        <v>50</v>
      </c>
      <c r="AV54" s="10"/>
      <c r="AW54" s="350">
        <v>2016</v>
      </c>
      <c r="AX54" s="136">
        <v>0</v>
      </c>
      <c r="AY54" s="11"/>
    </row>
    <row r="55" spans="1:81" ht="24.75" customHeight="1">
      <c r="A55" s="43">
        <v>2017</v>
      </c>
      <c r="B55" s="230">
        <f t="shared" si="7"/>
        <v>58.333333333333336</v>
      </c>
      <c r="C55" s="80"/>
      <c r="D55" s="43">
        <v>2017</v>
      </c>
      <c r="E55" s="136">
        <v>0</v>
      </c>
      <c r="F55" s="10"/>
      <c r="G55" s="43">
        <v>2017</v>
      </c>
      <c r="H55" s="19">
        <v>25</v>
      </c>
      <c r="I55" s="10"/>
      <c r="J55" s="43">
        <v>2017</v>
      </c>
      <c r="K55" s="19">
        <v>100</v>
      </c>
      <c r="L55" s="10"/>
      <c r="M55" s="43">
        <v>2017</v>
      </c>
      <c r="N55" s="19">
        <v>100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8"/>
        <v>100</v>
      </c>
      <c r="AG55" s="10"/>
      <c r="AH55" s="350">
        <v>2017</v>
      </c>
      <c r="AI55" s="19">
        <v>100</v>
      </c>
      <c r="AJ55" s="10"/>
      <c r="AK55" s="350">
        <v>2017</v>
      </c>
      <c r="AL55" s="19">
        <v>100</v>
      </c>
      <c r="AM55" s="10"/>
      <c r="AN55" s="350">
        <v>2017</v>
      </c>
      <c r="AO55" s="19">
        <v>100</v>
      </c>
      <c r="AP55" s="10"/>
      <c r="AQ55" s="350">
        <v>2017</v>
      </c>
      <c r="AR55" s="19">
        <v>50</v>
      </c>
      <c r="AS55" s="10"/>
      <c r="AT55" s="350">
        <v>2017</v>
      </c>
      <c r="AU55" s="19">
        <v>50</v>
      </c>
      <c r="AV55" s="10"/>
      <c r="AW55" s="350">
        <v>2017</v>
      </c>
      <c r="AX55" s="136">
        <v>0</v>
      </c>
      <c r="AY55" s="11"/>
    </row>
    <row r="56" spans="1:81" ht="24.75" customHeight="1">
      <c r="A56" s="43">
        <v>2018</v>
      </c>
      <c r="B56" s="230">
        <f t="shared" si="7"/>
        <v>58.333333333333336</v>
      </c>
      <c r="C56" s="80"/>
      <c r="D56" s="43">
        <v>2018</v>
      </c>
      <c r="E56" s="136">
        <v>0</v>
      </c>
      <c r="F56" s="10"/>
      <c r="G56" s="43">
        <v>2018</v>
      </c>
      <c r="H56" s="19">
        <v>25</v>
      </c>
      <c r="I56" s="10"/>
      <c r="J56" s="43">
        <v>2018</v>
      </c>
      <c r="K56" s="19">
        <v>100</v>
      </c>
      <c r="L56" s="10"/>
      <c r="M56" s="43">
        <v>2018</v>
      </c>
      <c r="N56" s="19">
        <v>100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8"/>
        <v>100</v>
      </c>
      <c r="AG56" s="10"/>
      <c r="AH56" s="350">
        <v>2018</v>
      </c>
      <c r="AI56" s="19">
        <v>100</v>
      </c>
      <c r="AJ56" s="10"/>
      <c r="AK56" s="350">
        <v>2018</v>
      </c>
      <c r="AL56" s="19">
        <v>100</v>
      </c>
      <c r="AM56" s="10"/>
      <c r="AN56" s="350">
        <v>2018</v>
      </c>
      <c r="AO56" s="19">
        <v>100</v>
      </c>
      <c r="AP56" s="10"/>
      <c r="AQ56" s="350">
        <v>2018</v>
      </c>
      <c r="AR56" s="19">
        <v>50</v>
      </c>
      <c r="AS56" s="10"/>
      <c r="AT56" s="350">
        <v>2018</v>
      </c>
      <c r="AU56" s="19">
        <v>50</v>
      </c>
      <c r="AV56" s="10"/>
      <c r="AW56" s="350">
        <v>2018</v>
      </c>
      <c r="AX56" s="136">
        <v>0</v>
      </c>
      <c r="AY56" s="11"/>
    </row>
    <row r="57" spans="1:81" ht="24.75" customHeight="1">
      <c r="A57" s="43">
        <v>2019</v>
      </c>
      <c r="B57" s="230">
        <f t="shared" si="7"/>
        <v>58.333333333333336</v>
      </c>
      <c r="C57" s="80"/>
      <c r="D57" s="43">
        <v>2019</v>
      </c>
      <c r="E57" s="136">
        <v>0</v>
      </c>
      <c r="F57" s="10" t="s">
        <v>1714</v>
      </c>
      <c r="G57" s="43">
        <v>2019</v>
      </c>
      <c r="H57" s="34">
        <v>25</v>
      </c>
      <c r="I57" s="10" t="s">
        <v>987</v>
      </c>
      <c r="J57" s="43">
        <v>2019</v>
      </c>
      <c r="K57" s="34">
        <v>100</v>
      </c>
      <c r="L57" s="10"/>
      <c r="M57" s="43">
        <v>2019</v>
      </c>
      <c r="N57" s="34">
        <v>100</v>
      </c>
      <c r="O57" s="10" t="s">
        <v>1716</v>
      </c>
      <c r="P57" s="43">
        <v>2019</v>
      </c>
      <c r="Q57" s="34">
        <v>100</v>
      </c>
      <c r="R57" s="10" t="s">
        <v>986</v>
      </c>
      <c r="S57" s="43">
        <v>2019</v>
      </c>
      <c r="T57" s="52">
        <v>100</v>
      </c>
      <c r="U57" s="10"/>
      <c r="V57" s="43">
        <v>2019</v>
      </c>
      <c r="W57" s="52">
        <v>100</v>
      </c>
      <c r="X57" s="10" t="s">
        <v>985</v>
      </c>
      <c r="Y57" s="350">
        <v>2019</v>
      </c>
      <c r="Z57" s="52">
        <v>100</v>
      </c>
      <c r="AA57" s="10" t="s">
        <v>984</v>
      </c>
      <c r="AB57" s="350">
        <v>2019</v>
      </c>
      <c r="AC57" s="52">
        <v>100</v>
      </c>
      <c r="AD57" s="10"/>
      <c r="AE57" s="350">
        <v>2019</v>
      </c>
      <c r="AF57" s="243">
        <f t="shared" si="8"/>
        <v>100</v>
      </c>
      <c r="AG57" s="10"/>
      <c r="AH57" s="350">
        <v>2019</v>
      </c>
      <c r="AI57" s="19">
        <v>100</v>
      </c>
      <c r="AJ57" s="10" t="s">
        <v>1717</v>
      </c>
      <c r="AK57" s="350">
        <v>2019</v>
      </c>
      <c r="AL57" s="19">
        <v>100</v>
      </c>
      <c r="AM57" s="10" t="s">
        <v>1667</v>
      </c>
      <c r="AN57" s="350">
        <v>2019</v>
      </c>
      <c r="AO57" s="34">
        <v>100</v>
      </c>
      <c r="AP57" s="10" t="s">
        <v>1718</v>
      </c>
      <c r="AQ57" s="350">
        <v>2019</v>
      </c>
      <c r="AR57" s="34">
        <v>50</v>
      </c>
      <c r="AS57" s="10"/>
      <c r="AT57" s="350">
        <v>2019</v>
      </c>
      <c r="AU57" s="34">
        <v>50</v>
      </c>
      <c r="AV57" s="10" t="s">
        <v>983</v>
      </c>
      <c r="AW57" s="350">
        <v>2019</v>
      </c>
      <c r="AX57" s="176">
        <v>0</v>
      </c>
      <c r="AY57" s="11" t="s">
        <v>1721</v>
      </c>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4651</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9">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9"/>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9"/>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t="e">
        <f t="shared" ref="B69:B72" si="10">AVERAGE(E69,H69,K69,N69,Z69,AC69,AF69)</f>
        <v>#DIV/0!</v>
      </c>
      <c r="C69" s="363"/>
      <c r="D69" s="350">
        <v>2010</v>
      </c>
      <c r="E69" s="363"/>
      <c r="F69" s="363"/>
      <c r="G69" s="350">
        <v>2010</v>
      </c>
      <c r="H69" s="363"/>
      <c r="I69" s="363"/>
      <c r="J69" s="350">
        <v>2010</v>
      </c>
      <c r="K69" s="363"/>
      <c r="L69" s="363"/>
      <c r="M69" s="350">
        <v>2010</v>
      </c>
      <c r="N69" s="8" t="e">
        <f t="shared" si="9"/>
        <v>#DIV/0!</v>
      </c>
      <c r="O69" s="363"/>
      <c r="P69" s="350">
        <v>2010</v>
      </c>
      <c r="Q69" s="363"/>
      <c r="R69" s="363"/>
      <c r="S69" s="350">
        <v>2010</v>
      </c>
      <c r="T69" s="363"/>
      <c r="U69" s="363"/>
      <c r="V69" s="350">
        <v>2010</v>
      </c>
      <c r="W69" s="363"/>
      <c r="X69" s="363"/>
      <c r="Y69" s="350">
        <v>2010</v>
      </c>
      <c r="Z69" s="363"/>
      <c r="AA69" s="363"/>
      <c r="AB69" s="350">
        <v>2010</v>
      </c>
      <c r="AC69" s="363"/>
      <c r="AD69" s="363"/>
      <c r="AE69" s="350">
        <v>2010</v>
      </c>
      <c r="AF69" s="363"/>
      <c r="AG69" s="363"/>
      <c r="AH69" s="350">
        <v>2010</v>
      </c>
      <c r="AI69" s="363"/>
      <c r="AJ69" s="363"/>
      <c r="AK69" s="350">
        <v>2010</v>
      </c>
      <c r="AL69" s="363"/>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t="e">
        <f t="shared" si="10"/>
        <v>#DIV/0!</v>
      </c>
      <c r="C70" s="363"/>
      <c r="D70" s="350">
        <v>2011</v>
      </c>
      <c r="E70" s="363"/>
      <c r="F70" s="363"/>
      <c r="G70" s="350">
        <v>2011</v>
      </c>
      <c r="H70" s="363"/>
      <c r="I70" s="363"/>
      <c r="J70" s="350">
        <v>2011</v>
      </c>
      <c r="K70" s="363"/>
      <c r="L70" s="363"/>
      <c r="M70" s="350">
        <v>2011</v>
      </c>
      <c r="N70" s="8" t="e">
        <f t="shared" si="9"/>
        <v>#DIV/0!</v>
      </c>
      <c r="O70" s="363"/>
      <c r="P70" s="350">
        <v>2011</v>
      </c>
      <c r="Q70" s="363"/>
      <c r="R70" s="363"/>
      <c r="S70" s="350">
        <v>2011</v>
      </c>
      <c r="T70" s="363"/>
      <c r="U70" s="363"/>
      <c r="V70" s="350">
        <v>2011</v>
      </c>
      <c r="W70" s="363"/>
      <c r="X70" s="363"/>
      <c r="Y70" s="350">
        <v>2011</v>
      </c>
      <c r="Z70" s="363"/>
      <c r="AA70" s="363"/>
      <c r="AB70" s="350">
        <v>2011</v>
      </c>
      <c r="AC70" s="363"/>
      <c r="AD70" s="363"/>
      <c r="AE70" s="350">
        <v>2011</v>
      </c>
      <c r="AF70" s="363"/>
      <c r="AG70" s="363"/>
      <c r="AH70" s="350">
        <v>2011</v>
      </c>
      <c r="AI70" s="363"/>
      <c r="AJ70" s="363"/>
      <c r="AK70" s="350">
        <v>2011</v>
      </c>
      <c r="AL70" s="363"/>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t="e">
        <f t="shared" si="10"/>
        <v>#DIV/0!</v>
      </c>
      <c r="C71" s="363"/>
      <c r="D71" s="350">
        <v>2012</v>
      </c>
      <c r="E71" s="363"/>
      <c r="F71" s="363"/>
      <c r="G71" s="350">
        <v>2012</v>
      </c>
      <c r="H71" s="363"/>
      <c r="I71" s="363"/>
      <c r="J71" s="350">
        <v>2012</v>
      </c>
      <c r="K71" s="363"/>
      <c r="L71" s="363"/>
      <c r="M71" s="350">
        <v>2012</v>
      </c>
      <c r="N71" s="8" t="e">
        <f t="shared" si="9"/>
        <v>#DIV/0!</v>
      </c>
      <c r="O71" s="363"/>
      <c r="P71" s="350">
        <v>2012</v>
      </c>
      <c r="Q71" s="363"/>
      <c r="R71" s="363"/>
      <c r="S71" s="350">
        <v>2012</v>
      </c>
      <c r="T71" s="363"/>
      <c r="U71" s="363"/>
      <c r="V71" s="350">
        <v>2012</v>
      </c>
      <c r="W71" s="363"/>
      <c r="X71" s="363"/>
      <c r="Y71" s="350">
        <v>2012</v>
      </c>
      <c r="Z71" s="363"/>
      <c r="AA71" s="363"/>
      <c r="AB71" s="350">
        <v>2012</v>
      </c>
      <c r="AC71" s="363"/>
      <c r="AD71" s="363"/>
      <c r="AE71" s="350">
        <v>2012</v>
      </c>
      <c r="AF71" s="363"/>
      <c r="AG71" s="363"/>
      <c r="AH71" s="350">
        <v>2012</v>
      </c>
      <c r="AI71" s="363"/>
      <c r="AJ71" s="363"/>
      <c r="AK71" s="350">
        <v>2012</v>
      </c>
      <c r="AL71" s="363"/>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t="e">
        <f t="shared" si="10"/>
        <v>#DIV/0!</v>
      </c>
      <c r="C72" s="363"/>
      <c r="D72" s="350">
        <v>2013</v>
      </c>
      <c r="E72" s="363"/>
      <c r="F72" s="363"/>
      <c r="G72" s="350">
        <v>2013</v>
      </c>
      <c r="H72" s="363"/>
      <c r="I72" s="363"/>
      <c r="J72" s="350">
        <v>2013</v>
      </c>
      <c r="K72" s="363"/>
      <c r="L72" s="363"/>
      <c r="M72" s="350">
        <v>2013</v>
      </c>
      <c r="N72" s="8" t="e">
        <f t="shared" si="9"/>
        <v>#DIV/0!</v>
      </c>
      <c r="O72" s="363"/>
      <c r="P72" s="350">
        <v>2013</v>
      </c>
      <c r="Q72" s="363"/>
      <c r="R72" s="363"/>
      <c r="S72" s="350">
        <v>2013</v>
      </c>
      <c r="T72" s="363"/>
      <c r="U72" s="363"/>
      <c r="V72" s="350">
        <v>2013</v>
      </c>
      <c r="W72" s="363"/>
      <c r="X72" s="363"/>
      <c r="Y72" s="350">
        <v>2013</v>
      </c>
      <c r="Z72" s="363"/>
      <c r="AA72" s="363"/>
      <c r="AB72" s="350">
        <v>2013</v>
      </c>
      <c r="AC72" s="363"/>
      <c r="AD72" s="363"/>
      <c r="AE72" s="350">
        <v>2013</v>
      </c>
      <c r="AF72" s="363"/>
      <c r="AG72" s="363"/>
      <c r="AH72" s="350">
        <v>2013</v>
      </c>
      <c r="AI72" s="363"/>
      <c r="AJ72" s="363"/>
      <c r="AK72" s="350">
        <v>2013</v>
      </c>
      <c r="AL72" s="363"/>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1">AVERAGE(E73,H73,K73,N73,Z73,AC73,AF73)</f>
        <v>31</v>
      </c>
      <c r="C73" s="39"/>
      <c r="D73" s="43">
        <v>2014</v>
      </c>
      <c r="E73" s="19">
        <v>67</v>
      </c>
      <c r="F73" s="71" t="s">
        <v>982</v>
      </c>
      <c r="G73" s="43">
        <v>2014</v>
      </c>
      <c r="H73" s="19">
        <v>50</v>
      </c>
      <c r="I73" s="10" t="s">
        <v>981</v>
      </c>
      <c r="J73" s="43">
        <v>2014</v>
      </c>
      <c r="K73" s="136">
        <v>0</v>
      </c>
      <c r="L73" s="10" t="s">
        <v>1722</v>
      </c>
      <c r="M73" s="43">
        <v>2014</v>
      </c>
      <c r="N73" s="8">
        <f t="shared" ref="N73:N78" si="12">AVERAGE(Q73,T73,W73)</f>
        <v>50</v>
      </c>
      <c r="O73" s="19"/>
      <c r="P73" s="43">
        <v>2014</v>
      </c>
      <c r="Q73" s="19">
        <v>50</v>
      </c>
      <c r="R73" s="10" t="s">
        <v>980</v>
      </c>
      <c r="S73" s="43">
        <v>2014</v>
      </c>
      <c r="T73" s="19">
        <v>100</v>
      </c>
      <c r="U73" s="10" t="s">
        <v>976</v>
      </c>
      <c r="V73" s="43">
        <v>2014</v>
      </c>
      <c r="W73" s="19">
        <v>0</v>
      </c>
      <c r="X73" s="10" t="s">
        <v>975</v>
      </c>
      <c r="Y73" s="350">
        <v>2014</v>
      </c>
      <c r="Z73" s="136">
        <v>0</v>
      </c>
      <c r="AA73" s="10" t="s">
        <v>974</v>
      </c>
      <c r="AB73" s="350">
        <v>2014</v>
      </c>
      <c r="AC73" s="136">
        <v>50</v>
      </c>
      <c r="AD73" s="10" t="s">
        <v>973</v>
      </c>
      <c r="AE73" s="350">
        <v>2014</v>
      </c>
      <c r="AF73" s="19">
        <v>0</v>
      </c>
      <c r="AG73" s="19"/>
      <c r="AH73" s="350">
        <v>2014</v>
      </c>
      <c r="AI73" s="136">
        <v>0</v>
      </c>
      <c r="AJ73" s="10" t="s">
        <v>972</v>
      </c>
      <c r="AK73" s="350">
        <v>2014</v>
      </c>
      <c r="AL73" s="19">
        <v>0</v>
      </c>
      <c r="AM73" s="11" t="s">
        <v>971</v>
      </c>
    </row>
    <row r="74" spans="1:81" ht="24.75" customHeight="1">
      <c r="A74" s="43">
        <v>2015</v>
      </c>
      <c r="B74" s="5">
        <f t="shared" si="11"/>
        <v>31</v>
      </c>
      <c r="C74" s="39"/>
      <c r="D74" s="43">
        <v>2015</v>
      </c>
      <c r="E74" s="19">
        <v>67</v>
      </c>
      <c r="F74" s="10"/>
      <c r="G74" s="43">
        <v>2015</v>
      </c>
      <c r="H74" s="19">
        <v>50</v>
      </c>
      <c r="I74" s="10"/>
      <c r="J74" s="43">
        <v>2015</v>
      </c>
      <c r="K74" s="136">
        <v>0</v>
      </c>
      <c r="L74" s="10"/>
      <c r="M74" s="43">
        <v>2015</v>
      </c>
      <c r="N74" s="8">
        <f t="shared" si="12"/>
        <v>50</v>
      </c>
      <c r="O74" s="19"/>
      <c r="P74" s="43">
        <v>2015</v>
      </c>
      <c r="Q74" s="19">
        <v>50</v>
      </c>
      <c r="R74" s="10"/>
      <c r="S74" s="43">
        <v>2015</v>
      </c>
      <c r="T74" s="19">
        <v>100</v>
      </c>
      <c r="U74" s="10"/>
      <c r="V74" s="43">
        <v>2015</v>
      </c>
      <c r="W74" s="19">
        <v>0</v>
      </c>
      <c r="X74" s="10"/>
      <c r="Y74" s="350">
        <v>2015</v>
      </c>
      <c r="Z74" s="136">
        <v>0</v>
      </c>
      <c r="AA74" s="10"/>
      <c r="AB74" s="350">
        <v>2015</v>
      </c>
      <c r="AC74" s="136">
        <v>50</v>
      </c>
      <c r="AD74" s="10"/>
      <c r="AE74" s="350">
        <v>2015</v>
      </c>
      <c r="AF74" s="19">
        <v>0</v>
      </c>
      <c r="AG74" s="19"/>
      <c r="AH74" s="350">
        <v>2015</v>
      </c>
      <c r="AI74" s="136">
        <v>0</v>
      </c>
      <c r="AJ74" s="10"/>
      <c r="AK74" s="350">
        <v>2015</v>
      </c>
      <c r="AL74" s="19">
        <v>0</v>
      </c>
      <c r="AM74" s="11"/>
    </row>
    <row r="75" spans="1:81" ht="24.75" customHeight="1">
      <c r="A75" s="43">
        <v>2016</v>
      </c>
      <c r="B75" s="5">
        <f t="shared" si="11"/>
        <v>31</v>
      </c>
      <c r="C75" s="39"/>
      <c r="D75" s="43">
        <v>2016</v>
      </c>
      <c r="E75" s="19">
        <v>67</v>
      </c>
      <c r="F75" s="10"/>
      <c r="G75" s="43">
        <v>2016</v>
      </c>
      <c r="H75" s="19">
        <v>50</v>
      </c>
      <c r="I75" s="10"/>
      <c r="J75" s="43">
        <v>2016</v>
      </c>
      <c r="K75" s="136">
        <v>0</v>
      </c>
      <c r="L75" s="10"/>
      <c r="M75" s="43">
        <v>2016</v>
      </c>
      <c r="N75" s="8">
        <f t="shared" si="12"/>
        <v>50</v>
      </c>
      <c r="O75" s="19"/>
      <c r="P75" s="43">
        <v>2016</v>
      </c>
      <c r="Q75" s="19">
        <v>50</v>
      </c>
      <c r="R75" s="10"/>
      <c r="S75" s="43">
        <v>2016</v>
      </c>
      <c r="T75" s="19">
        <v>100</v>
      </c>
      <c r="U75" s="10"/>
      <c r="V75" s="43">
        <v>2016</v>
      </c>
      <c r="W75" s="19">
        <v>0</v>
      </c>
      <c r="X75" s="10"/>
      <c r="Y75" s="350">
        <v>2016</v>
      </c>
      <c r="Z75" s="136">
        <v>0</v>
      </c>
      <c r="AA75" s="10"/>
      <c r="AB75" s="350">
        <v>2016</v>
      </c>
      <c r="AC75" s="136">
        <v>50</v>
      </c>
      <c r="AD75" s="10"/>
      <c r="AE75" s="350">
        <v>2016</v>
      </c>
      <c r="AF75" s="19">
        <v>0</v>
      </c>
      <c r="AG75" s="19"/>
      <c r="AH75" s="350">
        <v>2016</v>
      </c>
      <c r="AI75" s="136">
        <v>0</v>
      </c>
      <c r="AJ75" s="10"/>
      <c r="AK75" s="350">
        <v>2016</v>
      </c>
      <c r="AL75" s="19">
        <v>0</v>
      </c>
      <c r="AM75" s="11"/>
    </row>
    <row r="76" spans="1:81" ht="24.75" customHeight="1">
      <c r="A76" s="43">
        <v>2017</v>
      </c>
      <c r="B76" s="5">
        <f t="shared" si="11"/>
        <v>31</v>
      </c>
      <c r="C76" s="39"/>
      <c r="D76" s="43">
        <v>2017</v>
      </c>
      <c r="E76" s="19">
        <v>67</v>
      </c>
      <c r="F76" s="10"/>
      <c r="G76" s="43">
        <v>2017</v>
      </c>
      <c r="H76" s="19">
        <v>50</v>
      </c>
      <c r="I76" s="10"/>
      <c r="J76" s="43">
        <v>2017</v>
      </c>
      <c r="K76" s="136">
        <v>0</v>
      </c>
      <c r="L76" s="10"/>
      <c r="M76" s="43">
        <v>2017</v>
      </c>
      <c r="N76" s="8">
        <f t="shared" si="12"/>
        <v>50</v>
      </c>
      <c r="O76" s="19"/>
      <c r="P76" s="43">
        <v>2017</v>
      </c>
      <c r="Q76" s="19">
        <v>50</v>
      </c>
      <c r="R76" s="10"/>
      <c r="S76" s="43">
        <v>2017</v>
      </c>
      <c r="T76" s="19">
        <v>100</v>
      </c>
      <c r="U76" s="10"/>
      <c r="V76" s="43">
        <v>2017</v>
      </c>
      <c r="W76" s="19">
        <v>0</v>
      </c>
      <c r="X76" s="10"/>
      <c r="Y76" s="350">
        <v>2017</v>
      </c>
      <c r="Z76" s="136">
        <v>0</v>
      </c>
      <c r="AA76" s="10"/>
      <c r="AB76" s="350">
        <v>2017</v>
      </c>
      <c r="AC76" s="136">
        <v>50</v>
      </c>
      <c r="AD76" s="10"/>
      <c r="AE76" s="350">
        <v>2017</v>
      </c>
      <c r="AF76" s="19">
        <v>0</v>
      </c>
      <c r="AG76" s="19"/>
      <c r="AH76" s="350">
        <v>2017</v>
      </c>
      <c r="AI76" s="136">
        <v>0</v>
      </c>
      <c r="AJ76" s="10"/>
      <c r="AK76" s="350">
        <v>2017</v>
      </c>
      <c r="AL76" s="19">
        <v>0</v>
      </c>
      <c r="AM76" s="11"/>
    </row>
    <row r="77" spans="1:81" ht="24.75" customHeight="1">
      <c r="A77" s="43">
        <v>2018</v>
      </c>
      <c r="B77" s="5">
        <f t="shared" si="11"/>
        <v>31</v>
      </c>
      <c r="C77" s="39"/>
      <c r="D77" s="43">
        <v>2018</v>
      </c>
      <c r="E77" s="19">
        <v>67</v>
      </c>
      <c r="F77" s="10"/>
      <c r="G77" s="43">
        <v>2018</v>
      </c>
      <c r="H77" s="19">
        <v>50</v>
      </c>
      <c r="I77" s="10"/>
      <c r="J77" s="43">
        <v>2018</v>
      </c>
      <c r="K77" s="136">
        <v>0</v>
      </c>
      <c r="L77" s="10"/>
      <c r="M77" s="43">
        <v>2018</v>
      </c>
      <c r="N77" s="8">
        <f t="shared" si="12"/>
        <v>50</v>
      </c>
      <c r="O77" s="19"/>
      <c r="P77" s="43">
        <v>2018</v>
      </c>
      <c r="Q77" s="19">
        <v>50</v>
      </c>
      <c r="R77" s="10"/>
      <c r="S77" s="43">
        <v>2018</v>
      </c>
      <c r="T77" s="19">
        <v>100</v>
      </c>
      <c r="U77" s="10"/>
      <c r="V77" s="43">
        <v>2018</v>
      </c>
      <c r="W77" s="19">
        <v>0</v>
      </c>
      <c r="X77" s="10"/>
      <c r="Y77" s="350">
        <v>2018</v>
      </c>
      <c r="Z77" s="136">
        <v>0</v>
      </c>
      <c r="AA77" s="10"/>
      <c r="AB77" s="350">
        <v>2018</v>
      </c>
      <c r="AC77" s="136">
        <v>50</v>
      </c>
      <c r="AD77" s="10"/>
      <c r="AE77" s="350">
        <v>2018</v>
      </c>
      <c r="AF77" s="19">
        <v>0</v>
      </c>
      <c r="AG77" s="19"/>
      <c r="AH77" s="350">
        <v>2018</v>
      </c>
      <c r="AI77" s="136">
        <v>0</v>
      </c>
      <c r="AJ77" s="10"/>
      <c r="AK77" s="350">
        <v>2018</v>
      </c>
      <c r="AL77" s="19">
        <v>0</v>
      </c>
      <c r="AM77" s="11"/>
    </row>
    <row r="78" spans="1:81" ht="24.75" customHeight="1">
      <c r="A78" s="43">
        <v>2019</v>
      </c>
      <c r="B78" s="5">
        <f t="shared" si="11"/>
        <v>31</v>
      </c>
      <c r="C78" s="39"/>
      <c r="D78" s="43">
        <v>2019</v>
      </c>
      <c r="E78" s="19">
        <v>67</v>
      </c>
      <c r="F78" s="10" t="s">
        <v>979</v>
      </c>
      <c r="G78" s="43">
        <v>2019</v>
      </c>
      <c r="H78" s="19">
        <v>50</v>
      </c>
      <c r="I78" s="10" t="s">
        <v>978</v>
      </c>
      <c r="J78" s="43">
        <v>2019</v>
      </c>
      <c r="K78" s="136">
        <v>0</v>
      </c>
      <c r="L78" s="10" t="s">
        <v>1722</v>
      </c>
      <c r="M78" s="43">
        <v>2019</v>
      </c>
      <c r="N78" s="8">
        <f t="shared" si="12"/>
        <v>50</v>
      </c>
      <c r="O78" s="19"/>
      <c r="P78" s="43">
        <v>2019</v>
      </c>
      <c r="Q78" s="19">
        <v>50</v>
      </c>
      <c r="R78" s="10" t="s">
        <v>977</v>
      </c>
      <c r="S78" s="43">
        <v>2019</v>
      </c>
      <c r="T78" s="19">
        <v>100</v>
      </c>
      <c r="U78" s="10" t="s">
        <v>976</v>
      </c>
      <c r="V78" s="43">
        <v>2019</v>
      </c>
      <c r="W78" s="19">
        <v>0</v>
      </c>
      <c r="X78" s="10" t="s">
        <v>975</v>
      </c>
      <c r="Y78" s="350">
        <v>2019</v>
      </c>
      <c r="Z78" s="136">
        <v>0</v>
      </c>
      <c r="AA78" s="10" t="s">
        <v>974</v>
      </c>
      <c r="AB78" s="350">
        <v>2019</v>
      </c>
      <c r="AC78" s="136">
        <v>50</v>
      </c>
      <c r="AD78" s="10" t="s">
        <v>973</v>
      </c>
      <c r="AE78" s="350">
        <v>2019</v>
      </c>
      <c r="AF78" s="19">
        <v>0</v>
      </c>
      <c r="AG78" s="19"/>
      <c r="AH78" s="350">
        <v>2019</v>
      </c>
      <c r="AI78" s="136">
        <v>0</v>
      </c>
      <c r="AJ78" s="10" t="s">
        <v>972</v>
      </c>
      <c r="AK78" s="350">
        <v>2019</v>
      </c>
      <c r="AL78" s="19">
        <v>0</v>
      </c>
      <c r="AM78" s="11" t="s">
        <v>971</v>
      </c>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4355</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t="e">
        <f t="shared" ref="B87:B93" si="13">AVERAGE(E87,H87,K87,N87,Q87)</f>
        <v>#DIV/0!</v>
      </c>
      <c r="C87" s="363"/>
      <c r="D87" s="350">
        <v>2007</v>
      </c>
      <c r="E87" s="363"/>
      <c r="F87" s="363"/>
      <c r="G87" s="350">
        <v>2007</v>
      </c>
      <c r="H87" s="363"/>
      <c r="I87" s="363"/>
      <c r="J87" s="350">
        <v>2007</v>
      </c>
      <c r="K87" s="363"/>
      <c r="L87" s="363"/>
      <c r="M87" s="350">
        <v>2007</v>
      </c>
      <c r="N87" s="363"/>
      <c r="O87" s="363"/>
      <c r="P87" s="350">
        <v>2007</v>
      </c>
      <c r="Q87" s="363"/>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t="e">
        <f t="shared" si="13"/>
        <v>#DIV/0!</v>
      </c>
      <c r="C88" s="363"/>
      <c r="D88" s="350">
        <v>2008</v>
      </c>
      <c r="E88" s="363"/>
      <c r="F88" s="363"/>
      <c r="G88" s="350">
        <v>2008</v>
      </c>
      <c r="H88" s="363"/>
      <c r="I88" s="363"/>
      <c r="J88" s="350">
        <v>2008</v>
      </c>
      <c r="K88" s="363"/>
      <c r="L88" s="363"/>
      <c r="M88" s="350">
        <v>2008</v>
      </c>
      <c r="N88" s="363"/>
      <c r="O88" s="363"/>
      <c r="P88" s="350">
        <v>2008</v>
      </c>
      <c r="Q88" s="363"/>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t="e">
        <f t="shared" si="13"/>
        <v>#DIV/0!</v>
      </c>
      <c r="C89" s="363"/>
      <c r="D89" s="350">
        <v>2009</v>
      </c>
      <c r="E89" s="363"/>
      <c r="F89" s="363"/>
      <c r="G89" s="350">
        <v>2009</v>
      </c>
      <c r="H89" s="363"/>
      <c r="I89" s="363"/>
      <c r="J89" s="350">
        <v>2009</v>
      </c>
      <c r="K89" s="363"/>
      <c r="L89" s="363"/>
      <c r="M89" s="350">
        <v>2009</v>
      </c>
      <c r="N89" s="363"/>
      <c r="O89" s="363"/>
      <c r="P89" s="350">
        <v>2009</v>
      </c>
      <c r="Q89" s="363"/>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t="e">
        <f t="shared" si="13"/>
        <v>#DIV/0!</v>
      </c>
      <c r="C90" s="363"/>
      <c r="D90" s="350">
        <v>2010</v>
      </c>
      <c r="E90" s="363"/>
      <c r="F90" s="363"/>
      <c r="G90" s="350">
        <v>2010</v>
      </c>
      <c r="H90" s="363"/>
      <c r="I90" s="363"/>
      <c r="J90" s="350">
        <v>2010</v>
      </c>
      <c r="K90" s="363"/>
      <c r="L90" s="363"/>
      <c r="M90" s="350">
        <v>2010</v>
      </c>
      <c r="N90" s="363"/>
      <c r="O90" s="363"/>
      <c r="P90" s="350">
        <v>2010</v>
      </c>
      <c r="Q90" s="363"/>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t="e">
        <f t="shared" si="13"/>
        <v>#DIV/0!</v>
      </c>
      <c r="C91" s="363"/>
      <c r="D91" s="350">
        <v>2011</v>
      </c>
      <c r="E91" s="363"/>
      <c r="F91" s="363"/>
      <c r="G91" s="350">
        <v>2011</v>
      </c>
      <c r="H91" s="363"/>
      <c r="I91" s="363"/>
      <c r="J91" s="350">
        <v>2011</v>
      </c>
      <c r="K91" s="363"/>
      <c r="L91" s="363"/>
      <c r="M91" s="350">
        <v>2011</v>
      </c>
      <c r="N91" s="363"/>
      <c r="O91" s="363"/>
      <c r="P91" s="350">
        <v>2011</v>
      </c>
      <c r="Q91" s="363"/>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t="e">
        <f t="shared" si="13"/>
        <v>#DIV/0!</v>
      </c>
      <c r="C92" s="363"/>
      <c r="D92" s="350">
        <v>2012</v>
      </c>
      <c r="E92" s="363"/>
      <c r="F92" s="363"/>
      <c r="G92" s="350">
        <v>2012</v>
      </c>
      <c r="H92" s="363"/>
      <c r="I92" s="363"/>
      <c r="J92" s="350">
        <v>2012</v>
      </c>
      <c r="K92" s="363"/>
      <c r="L92" s="363"/>
      <c r="M92" s="350">
        <v>2012</v>
      </c>
      <c r="N92" s="363"/>
      <c r="O92" s="363"/>
      <c r="P92" s="350">
        <v>2012</v>
      </c>
      <c r="Q92" s="363"/>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t="e">
        <f t="shared" si="13"/>
        <v>#DIV/0!</v>
      </c>
      <c r="C93" s="363"/>
      <c r="D93" s="350">
        <v>2013</v>
      </c>
      <c r="E93" s="363"/>
      <c r="F93" s="363"/>
      <c r="G93" s="350">
        <v>2013</v>
      </c>
      <c r="H93" s="363"/>
      <c r="I93" s="363"/>
      <c r="J93" s="350">
        <v>2013</v>
      </c>
      <c r="K93" s="363"/>
      <c r="L93" s="363"/>
      <c r="M93" s="350">
        <v>2013</v>
      </c>
      <c r="N93" s="363"/>
      <c r="O93" s="363"/>
      <c r="P93" s="350">
        <v>2013</v>
      </c>
      <c r="Q93" s="363"/>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20</v>
      </c>
      <c r="C94" s="39"/>
      <c r="D94" s="43">
        <v>2014</v>
      </c>
      <c r="E94" s="136">
        <v>25</v>
      </c>
      <c r="F94" s="10" t="s">
        <v>1723</v>
      </c>
      <c r="G94" s="43">
        <v>2014</v>
      </c>
      <c r="H94" s="136">
        <v>0</v>
      </c>
      <c r="I94" s="10" t="s">
        <v>969</v>
      </c>
      <c r="J94" s="43">
        <v>2014</v>
      </c>
      <c r="K94" s="19">
        <v>25</v>
      </c>
      <c r="L94" s="10" t="s">
        <v>1724</v>
      </c>
      <c r="M94" s="43">
        <v>2014</v>
      </c>
      <c r="N94" s="19">
        <v>50</v>
      </c>
      <c r="O94" s="10" t="s">
        <v>967</v>
      </c>
      <c r="P94" s="43">
        <v>2014</v>
      </c>
      <c r="Q94" s="136">
        <v>0</v>
      </c>
      <c r="R94" s="11" t="s">
        <v>1725</v>
      </c>
    </row>
    <row r="95" spans="1:81" ht="24.75" customHeight="1">
      <c r="A95" s="43">
        <v>2015</v>
      </c>
      <c r="B95" s="2">
        <f>AVERAGE(E95,H95,K95,N95,Q95)</f>
        <v>20</v>
      </c>
      <c r="C95" s="80"/>
      <c r="D95" s="43">
        <v>2015</v>
      </c>
      <c r="E95" s="136">
        <v>25</v>
      </c>
      <c r="F95" s="10"/>
      <c r="G95" s="43">
        <v>2015</v>
      </c>
      <c r="H95" s="136">
        <v>0</v>
      </c>
      <c r="I95" s="10"/>
      <c r="J95" s="43">
        <v>2015</v>
      </c>
      <c r="K95" s="19">
        <v>25</v>
      </c>
      <c r="L95" s="10"/>
      <c r="M95" s="43">
        <v>2015</v>
      </c>
      <c r="N95" s="19">
        <v>50</v>
      </c>
      <c r="O95" s="10"/>
      <c r="P95" s="43">
        <v>2015</v>
      </c>
      <c r="Q95" s="136">
        <v>0</v>
      </c>
      <c r="R95" s="11"/>
    </row>
    <row r="96" spans="1:81" ht="24.75" customHeight="1">
      <c r="A96" s="43">
        <v>2016</v>
      </c>
      <c r="B96" s="2">
        <f>AVERAGE(E96,H96,K96,N96,Q96)</f>
        <v>20</v>
      </c>
      <c r="C96" s="80"/>
      <c r="D96" s="43">
        <v>2016</v>
      </c>
      <c r="E96" s="136">
        <v>25</v>
      </c>
      <c r="F96" s="10"/>
      <c r="G96" s="43">
        <v>2016</v>
      </c>
      <c r="H96" s="136">
        <v>0</v>
      </c>
      <c r="I96" s="10"/>
      <c r="J96" s="43">
        <v>2016</v>
      </c>
      <c r="K96" s="19">
        <v>25</v>
      </c>
      <c r="L96" s="10"/>
      <c r="M96" s="43">
        <v>2016</v>
      </c>
      <c r="N96" s="19">
        <v>50</v>
      </c>
      <c r="O96" s="10"/>
      <c r="P96" s="43">
        <v>2016</v>
      </c>
      <c r="Q96" s="136">
        <v>0</v>
      </c>
      <c r="R96" s="11"/>
    </row>
    <row r="97" spans="1:81" ht="24.75" customHeight="1">
      <c r="A97" s="43">
        <v>2017</v>
      </c>
      <c r="B97" s="2">
        <f t="shared" ref="B97:B99" si="14">AVERAGE(E97,H97,K97,N97,Q97)</f>
        <v>20</v>
      </c>
      <c r="C97" s="80"/>
      <c r="D97" s="43">
        <v>2017</v>
      </c>
      <c r="E97" s="136">
        <v>25</v>
      </c>
      <c r="F97" s="10"/>
      <c r="G97" s="43">
        <v>2017</v>
      </c>
      <c r="H97" s="136">
        <v>0</v>
      </c>
      <c r="I97" s="10"/>
      <c r="J97" s="43">
        <v>2017</v>
      </c>
      <c r="K97" s="19">
        <v>25</v>
      </c>
      <c r="L97" s="10"/>
      <c r="M97" s="43">
        <v>2017</v>
      </c>
      <c r="N97" s="19">
        <v>50</v>
      </c>
      <c r="O97" s="10"/>
      <c r="P97" s="43">
        <v>2017</v>
      </c>
      <c r="Q97" s="136">
        <v>0</v>
      </c>
      <c r="R97" s="11"/>
    </row>
    <row r="98" spans="1:81" ht="24.75" customHeight="1">
      <c r="A98" s="43">
        <v>2018</v>
      </c>
      <c r="B98" s="2">
        <f t="shared" si="14"/>
        <v>20</v>
      </c>
      <c r="C98" s="80"/>
      <c r="D98" s="43">
        <v>2018</v>
      </c>
      <c r="E98" s="136">
        <v>25</v>
      </c>
      <c r="F98" s="10"/>
      <c r="G98" s="43">
        <v>2018</v>
      </c>
      <c r="H98" s="136">
        <v>0</v>
      </c>
      <c r="I98" s="10"/>
      <c r="J98" s="43">
        <v>2018</v>
      </c>
      <c r="K98" s="19">
        <v>25</v>
      </c>
      <c r="L98" s="10"/>
      <c r="M98" s="43">
        <v>2018</v>
      </c>
      <c r="N98" s="19">
        <v>50</v>
      </c>
      <c r="O98" s="10"/>
      <c r="P98" s="43">
        <v>2018</v>
      </c>
      <c r="Q98" s="136">
        <v>0</v>
      </c>
      <c r="R98" s="11"/>
    </row>
    <row r="99" spans="1:81" ht="24.75" customHeight="1">
      <c r="A99" s="43">
        <v>2019</v>
      </c>
      <c r="B99" s="2">
        <f t="shared" si="14"/>
        <v>20</v>
      </c>
      <c r="C99" s="80"/>
      <c r="D99" s="43">
        <v>2019</v>
      </c>
      <c r="E99" s="136">
        <v>25</v>
      </c>
      <c r="F99" s="10" t="s">
        <v>970</v>
      </c>
      <c r="G99" s="43">
        <v>2019</v>
      </c>
      <c r="H99" s="136">
        <v>0</v>
      </c>
      <c r="I99" s="10" t="s">
        <v>969</v>
      </c>
      <c r="J99" s="43">
        <v>2019</v>
      </c>
      <c r="K99" s="19">
        <v>25</v>
      </c>
      <c r="L99" s="10" t="s">
        <v>968</v>
      </c>
      <c r="M99" s="43">
        <v>2019</v>
      </c>
      <c r="N99" s="19">
        <v>50</v>
      </c>
      <c r="O99" s="10" t="s">
        <v>967</v>
      </c>
      <c r="P99" s="43">
        <v>2019</v>
      </c>
      <c r="Q99" s="136">
        <v>0</v>
      </c>
      <c r="R99" s="11" t="s">
        <v>1725</v>
      </c>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407" t="s">
        <v>4896</v>
      </c>
      <c r="C108" s="363"/>
      <c r="D108" s="350">
        <v>2007</v>
      </c>
      <c r="E108" s="403"/>
      <c r="F108" s="363"/>
      <c r="G108" s="350">
        <v>2007</v>
      </c>
      <c r="H108" s="363"/>
      <c r="I108" s="363"/>
      <c r="J108" s="350">
        <v>2007</v>
      </c>
      <c r="K108" s="363"/>
      <c r="L108" s="363"/>
      <c r="M108" s="350">
        <v>2007</v>
      </c>
      <c r="N108" s="363"/>
      <c r="O108" s="363"/>
      <c r="P108" s="350">
        <v>2007</v>
      </c>
      <c r="Q108" s="363"/>
      <c r="R108" s="363"/>
      <c r="S108" s="350">
        <v>2007</v>
      </c>
      <c r="T108" s="363"/>
      <c r="U108" s="363"/>
      <c r="V108" s="350">
        <v>2007</v>
      </c>
      <c r="W108" s="363"/>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407" t="s">
        <v>4896</v>
      </c>
      <c r="C109" s="363"/>
      <c r="D109" s="350">
        <v>2008</v>
      </c>
      <c r="E109" s="363"/>
      <c r="F109" s="363"/>
      <c r="G109" s="350">
        <v>2008</v>
      </c>
      <c r="H109" s="363"/>
      <c r="I109" s="363"/>
      <c r="J109" s="350">
        <v>2008</v>
      </c>
      <c r="K109" s="363"/>
      <c r="L109" s="363"/>
      <c r="M109" s="350">
        <v>2008</v>
      </c>
      <c r="N109" s="363"/>
      <c r="O109" s="363"/>
      <c r="P109" s="350">
        <v>2008</v>
      </c>
      <c r="Q109" s="363"/>
      <c r="R109" s="363"/>
      <c r="S109" s="350">
        <v>2008</v>
      </c>
      <c r="T109" s="363"/>
      <c r="U109" s="363"/>
      <c r="V109" s="350">
        <v>2008</v>
      </c>
      <c r="W109" s="363"/>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407" t="s">
        <v>4896</v>
      </c>
      <c r="C110" s="363"/>
      <c r="D110" s="350">
        <v>2009</v>
      </c>
      <c r="E110" s="363"/>
      <c r="F110" s="363"/>
      <c r="G110" s="350">
        <v>2009</v>
      </c>
      <c r="H110" s="363"/>
      <c r="I110" s="363"/>
      <c r="J110" s="350">
        <v>2009</v>
      </c>
      <c r="K110" s="363"/>
      <c r="L110" s="363"/>
      <c r="M110" s="350">
        <v>2009</v>
      </c>
      <c r="N110" s="363"/>
      <c r="O110" s="363"/>
      <c r="P110" s="350">
        <v>2009</v>
      </c>
      <c r="Q110" s="363"/>
      <c r="R110" s="363"/>
      <c r="S110" s="350">
        <v>2009</v>
      </c>
      <c r="T110" s="363"/>
      <c r="U110" s="363"/>
      <c r="V110" s="350">
        <v>2009</v>
      </c>
      <c r="W110" s="363"/>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407" t="s">
        <v>4896</v>
      </c>
      <c r="C111" s="363"/>
      <c r="D111" s="350">
        <v>2010</v>
      </c>
      <c r="E111" s="363"/>
      <c r="F111" s="363"/>
      <c r="G111" s="350">
        <v>2010</v>
      </c>
      <c r="H111" s="363"/>
      <c r="I111" s="363"/>
      <c r="J111" s="350">
        <v>2010</v>
      </c>
      <c r="K111" s="363"/>
      <c r="L111" s="363"/>
      <c r="M111" s="350">
        <v>2010</v>
      </c>
      <c r="N111" s="363"/>
      <c r="O111" s="363"/>
      <c r="P111" s="350">
        <v>2010</v>
      </c>
      <c r="Q111" s="363"/>
      <c r="R111" s="363"/>
      <c r="S111" s="350">
        <v>2010</v>
      </c>
      <c r="T111" s="363"/>
      <c r="U111" s="363"/>
      <c r="V111" s="350">
        <v>2010</v>
      </c>
      <c r="W111" s="363"/>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407" t="s">
        <v>4896</v>
      </c>
      <c r="C112" s="363"/>
      <c r="D112" s="350">
        <v>2011</v>
      </c>
      <c r="E112" s="363"/>
      <c r="F112" s="363"/>
      <c r="G112" s="350">
        <v>2011</v>
      </c>
      <c r="H112" s="363"/>
      <c r="I112" s="363"/>
      <c r="J112" s="350">
        <v>2011</v>
      </c>
      <c r="K112" s="363"/>
      <c r="L112" s="363"/>
      <c r="M112" s="350">
        <v>2011</v>
      </c>
      <c r="N112" s="363"/>
      <c r="O112" s="363"/>
      <c r="P112" s="350">
        <v>2011</v>
      </c>
      <c r="Q112" s="363"/>
      <c r="R112" s="363"/>
      <c r="S112" s="350">
        <v>2011</v>
      </c>
      <c r="T112" s="363"/>
      <c r="U112" s="363"/>
      <c r="V112" s="350">
        <v>2011</v>
      </c>
      <c r="W112" s="363"/>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407" t="s">
        <v>4896</v>
      </c>
      <c r="C113" s="363"/>
      <c r="D113" s="350">
        <v>2012</v>
      </c>
      <c r="E113" s="363"/>
      <c r="F113" s="363"/>
      <c r="G113" s="350">
        <v>2012</v>
      </c>
      <c r="H113" s="363"/>
      <c r="I113" s="363"/>
      <c r="J113" s="350">
        <v>2012</v>
      </c>
      <c r="K113" s="363"/>
      <c r="L113" s="363"/>
      <c r="M113" s="350">
        <v>2012</v>
      </c>
      <c r="N113" s="363"/>
      <c r="O113" s="363"/>
      <c r="P113" s="350">
        <v>2012</v>
      </c>
      <c r="Q113" s="363"/>
      <c r="R113" s="363"/>
      <c r="S113" s="350">
        <v>2012</v>
      </c>
      <c r="T113" s="363"/>
      <c r="U113" s="363"/>
      <c r="V113" s="350">
        <v>2012</v>
      </c>
      <c r="W113" s="363"/>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407" t="s">
        <v>4896</v>
      </c>
      <c r="C114" s="363"/>
      <c r="D114" s="350">
        <v>2013</v>
      </c>
      <c r="E114" s="363"/>
      <c r="F114" s="363"/>
      <c r="G114" s="350">
        <v>2013</v>
      </c>
      <c r="H114" s="363"/>
      <c r="I114" s="363"/>
      <c r="J114" s="350">
        <v>2013</v>
      </c>
      <c r="K114" s="363"/>
      <c r="L114" s="363"/>
      <c r="M114" s="350">
        <v>2013</v>
      </c>
      <c r="N114" s="363"/>
      <c r="O114" s="363"/>
      <c r="P114" s="350">
        <v>2013</v>
      </c>
      <c r="Q114" s="363"/>
      <c r="R114" s="363"/>
      <c r="S114" s="350">
        <v>2013</v>
      </c>
      <c r="T114" s="363"/>
      <c r="U114" s="363"/>
      <c r="V114" s="350">
        <v>2013</v>
      </c>
      <c r="W114" s="363"/>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5">AVERAGE(E115,((H115+K115)/2),((N115+Q115+T115)/3),W115)</f>
        <v>45.833333333333336</v>
      </c>
      <c r="C115" s="39"/>
      <c r="D115" s="43">
        <v>2014</v>
      </c>
      <c r="E115" s="136">
        <v>0</v>
      </c>
      <c r="F115" s="10" t="s">
        <v>1726</v>
      </c>
      <c r="G115" s="43">
        <v>2014</v>
      </c>
      <c r="H115" s="136">
        <v>0</v>
      </c>
      <c r="I115" s="10" t="s">
        <v>1727</v>
      </c>
      <c r="J115" s="43">
        <v>2014</v>
      </c>
      <c r="K115" s="19">
        <v>100</v>
      </c>
      <c r="L115" s="10" t="s">
        <v>1728</v>
      </c>
      <c r="M115" s="43">
        <v>2014</v>
      </c>
      <c r="N115" s="136">
        <v>0</v>
      </c>
      <c r="O115" s="10" t="s">
        <v>1729</v>
      </c>
      <c r="P115" s="43">
        <v>2014</v>
      </c>
      <c r="Q115" s="19">
        <v>0</v>
      </c>
      <c r="R115" s="10" t="s">
        <v>964</v>
      </c>
      <c r="S115" s="43">
        <v>2014</v>
      </c>
      <c r="T115" s="136">
        <v>100</v>
      </c>
      <c r="U115" s="10" t="s">
        <v>963</v>
      </c>
      <c r="V115" s="43">
        <v>2014</v>
      </c>
      <c r="W115" s="19">
        <v>100</v>
      </c>
      <c r="X115" s="11" t="s">
        <v>962</v>
      </c>
    </row>
    <row r="116" spans="1:81" ht="24.75" customHeight="1">
      <c r="A116" s="43">
        <v>2015</v>
      </c>
      <c r="B116" s="2">
        <f t="shared" si="15"/>
        <v>45.833333333333336</v>
      </c>
      <c r="C116" s="80"/>
      <c r="D116" s="43">
        <v>2015</v>
      </c>
      <c r="E116" s="136">
        <v>0</v>
      </c>
      <c r="F116" s="10"/>
      <c r="G116" s="43">
        <v>2015</v>
      </c>
      <c r="H116" s="136">
        <v>0</v>
      </c>
      <c r="I116" s="10"/>
      <c r="J116" s="43">
        <v>2015</v>
      </c>
      <c r="K116" s="19">
        <v>100</v>
      </c>
      <c r="L116" s="10"/>
      <c r="M116" s="43">
        <v>2015</v>
      </c>
      <c r="N116" s="136">
        <v>0</v>
      </c>
      <c r="O116" s="10"/>
      <c r="P116" s="43">
        <v>2015</v>
      </c>
      <c r="Q116" s="19">
        <v>0</v>
      </c>
      <c r="R116" s="10"/>
      <c r="S116" s="43">
        <v>2015</v>
      </c>
      <c r="T116" s="136">
        <v>100</v>
      </c>
      <c r="U116" s="10"/>
      <c r="V116" s="43">
        <v>2015</v>
      </c>
      <c r="W116" s="19">
        <v>100</v>
      </c>
      <c r="X116" s="11"/>
    </row>
    <row r="117" spans="1:81" ht="24.75" customHeight="1">
      <c r="A117" s="43">
        <v>2016</v>
      </c>
      <c r="B117" s="2">
        <f t="shared" si="15"/>
        <v>45.833333333333336</v>
      </c>
      <c r="C117" s="80"/>
      <c r="D117" s="43">
        <v>2016</v>
      </c>
      <c r="E117" s="136">
        <v>0</v>
      </c>
      <c r="F117" s="10"/>
      <c r="G117" s="43">
        <v>2016</v>
      </c>
      <c r="H117" s="136">
        <v>0</v>
      </c>
      <c r="I117" s="10"/>
      <c r="J117" s="43">
        <v>2016</v>
      </c>
      <c r="K117" s="19">
        <v>100</v>
      </c>
      <c r="L117" s="10"/>
      <c r="M117" s="43">
        <v>2016</v>
      </c>
      <c r="N117" s="136">
        <v>0</v>
      </c>
      <c r="O117" s="10"/>
      <c r="P117" s="43">
        <v>2016</v>
      </c>
      <c r="Q117" s="19">
        <v>0</v>
      </c>
      <c r="R117" s="10"/>
      <c r="S117" s="43">
        <v>2016</v>
      </c>
      <c r="T117" s="136">
        <v>100</v>
      </c>
      <c r="U117" s="10"/>
      <c r="V117" s="43">
        <v>2016</v>
      </c>
      <c r="W117" s="19">
        <v>100</v>
      </c>
      <c r="X117" s="11"/>
    </row>
    <row r="118" spans="1:81" ht="24.75" customHeight="1">
      <c r="A118" s="43">
        <v>2017</v>
      </c>
      <c r="B118" s="2">
        <f t="shared" si="15"/>
        <v>45.833333333333336</v>
      </c>
      <c r="C118" s="80"/>
      <c r="D118" s="43">
        <v>2017</v>
      </c>
      <c r="E118" s="136">
        <v>0</v>
      </c>
      <c r="F118" s="10"/>
      <c r="G118" s="43">
        <v>2017</v>
      </c>
      <c r="H118" s="136">
        <v>0</v>
      </c>
      <c r="I118" s="10"/>
      <c r="J118" s="43">
        <v>2017</v>
      </c>
      <c r="K118" s="19">
        <v>100</v>
      </c>
      <c r="L118" s="10"/>
      <c r="M118" s="43">
        <v>2017</v>
      </c>
      <c r="N118" s="136">
        <v>0</v>
      </c>
      <c r="O118" s="10"/>
      <c r="P118" s="43">
        <v>2017</v>
      </c>
      <c r="Q118" s="19">
        <v>0</v>
      </c>
      <c r="R118" s="10"/>
      <c r="S118" s="43">
        <v>2017</v>
      </c>
      <c r="T118" s="136">
        <v>100</v>
      </c>
      <c r="U118" s="10"/>
      <c r="V118" s="43">
        <v>2017</v>
      </c>
      <c r="W118" s="19">
        <v>100</v>
      </c>
      <c r="X118" s="11"/>
    </row>
    <row r="119" spans="1:81" ht="24.75" customHeight="1">
      <c r="A119" s="43">
        <v>2018</v>
      </c>
      <c r="B119" s="2">
        <f t="shared" si="15"/>
        <v>45.833333333333336</v>
      </c>
      <c r="C119" s="80"/>
      <c r="D119" s="43">
        <v>2018</v>
      </c>
      <c r="E119" s="136">
        <v>0</v>
      </c>
      <c r="F119" s="10"/>
      <c r="G119" s="43">
        <v>2018</v>
      </c>
      <c r="H119" s="136">
        <v>0</v>
      </c>
      <c r="I119" s="10"/>
      <c r="J119" s="43">
        <v>2018</v>
      </c>
      <c r="K119" s="19">
        <v>100</v>
      </c>
      <c r="L119" s="10"/>
      <c r="M119" s="43">
        <v>2018</v>
      </c>
      <c r="N119" s="136">
        <v>0</v>
      </c>
      <c r="O119" s="10"/>
      <c r="P119" s="43">
        <v>2018</v>
      </c>
      <c r="Q119" s="19">
        <v>0</v>
      </c>
      <c r="R119" s="10"/>
      <c r="S119" s="43">
        <v>2018</v>
      </c>
      <c r="T119" s="136">
        <v>100</v>
      </c>
      <c r="U119" s="10"/>
      <c r="V119" s="43">
        <v>2018</v>
      </c>
      <c r="W119" s="19">
        <v>100</v>
      </c>
      <c r="X119" s="11"/>
    </row>
    <row r="120" spans="1:81" ht="24.75" customHeight="1">
      <c r="A120" s="43">
        <v>2019</v>
      </c>
      <c r="B120" s="2">
        <f t="shared" si="15"/>
        <v>45.833333333333336</v>
      </c>
      <c r="C120" s="80"/>
      <c r="D120" s="43">
        <v>2019</v>
      </c>
      <c r="E120" s="136">
        <v>0</v>
      </c>
      <c r="F120" s="10" t="s">
        <v>966</v>
      </c>
      <c r="G120" s="43">
        <v>2019</v>
      </c>
      <c r="H120" s="136">
        <v>0</v>
      </c>
      <c r="I120" s="10" t="s">
        <v>1727</v>
      </c>
      <c r="J120" s="43">
        <v>2019</v>
      </c>
      <c r="K120" s="19">
        <v>100</v>
      </c>
      <c r="L120" s="10" t="s">
        <v>965</v>
      </c>
      <c r="M120" s="43">
        <v>2019</v>
      </c>
      <c r="N120" s="136">
        <v>0</v>
      </c>
      <c r="O120" s="10" t="s">
        <v>1729</v>
      </c>
      <c r="P120" s="43">
        <v>2019</v>
      </c>
      <c r="Q120" s="19">
        <v>0</v>
      </c>
      <c r="R120" s="10" t="s">
        <v>964</v>
      </c>
      <c r="S120" s="43">
        <v>2019</v>
      </c>
      <c r="T120" s="136">
        <v>100</v>
      </c>
      <c r="U120" s="10" t="s">
        <v>963</v>
      </c>
      <c r="V120" s="43">
        <v>2019</v>
      </c>
      <c r="W120" s="19">
        <v>100</v>
      </c>
      <c r="X120" s="11" t="s">
        <v>962</v>
      </c>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t="e">
        <f t="shared" ref="B129:B135" si="16">AVERAGE(E129,H129,K129,Z129)</f>
        <v>#DIV/0!</v>
      </c>
      <c r="C129" s="363"/>
      <c r="D129" s="350">
        <v>2007</v>
      </c>
      <c r="E129" s="363"/>
      <c r="F129" s="363"/>
      <c r="G129" s="350">
        <v>2007</v>
      </c>
      <c r="H129" s="363"/>
      <c r="I129" s="363"/>
      <c r="J129" s="350">
        <v>2007</v>
      </c>
      <c r="K129" s="8" t="e">
        <f t="shared" ref="K129:K135" si="17">AVERAGE(N129,Q129,T129,W129)</f>
        <v>#DIV/0!</v>
      </c>
      <c r="L129" s="363"/>
      <c r="M129" s="350">
        <v>2007</v>
      </c>
      <c r="N129" s="363"/>
      <c r="O129" s="363"/>
      <c r="P129" s="350">
        <v>2007</v>
      </c>
      <c r="Q129" s="363"/>
      <c r="R129" s="363"/>
      <c r="S129" s="350">
        <v>2007</v>
      </c>
      <c r="T129" s="363"/>
      <c r="U129" s="363"/>
      <c r="V129" s="350">
        <v>2007</v>
      </c>
      <c r="W129" s="363"/>
      <c r="X129" s="363"/>
      <c r="Y129" s="350">
        <v>2007</v>
      </c>
      <c r="Z129" s="363"/>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t="e">
        <f t="shared" si="16"/>
        <v>#DIV/0!</v>
      </c>
      <c r="C130" s="363"/>
      <c r="D130" s="350">
        <v>2008</v>
      </c>
      <c r="E130" s="363"/>
      <c r="F130" s="363"/>
      <c r="G130" s="350">
        <v>2008</v>
      </c>
      <c r="H130" s="363"/>
      <c r="I130" s="363"/>
      <c r="J130" s="350">
        <v>2008</v>
      </c>
      <c r="K130" s="8" t="e">
        <f t="shared" si="17"/>
        <v>#DIV/0!</v>
      </c>
      <c r="L130" s="363"/>
      <c r="M130" s="350">
        <v>2008</v>
      </c>
      <c r="N130" s="363"/>
      <c r="O130" s="363"/>
      <c r="P130" s="350">
        <v>2008</v>
      </c>
      <c r="Q130" s="363"/>
      <c r="R130" s="363"/>
      <c r="S130" s="350">
        <v>2008</v>
      </c>
      <c r="T130" s="363"/>
      <c r="U130" s="363"/>
      <c r="V130" s="350">
        <v>2008</v>
      </c>
      <c r="W130" s="363"/>
      <c r="X130" s="363"/>
      <c r="Y130" s="350">
        <v>2008</v>
      </c>
      <c r="Z130" s="363"/>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t="e">
        <f t="shared" si="16"/>
        <v>#DIV/0!</v>
      </c>
      <c r="C131" s="363"/>
      <c r="D131" s="350">
        <v>2009</v>
      </c>
      <c r="E131" s="363"/>
      <c r="F131" s="363"/>
      <c r="G131" s="350">
        <v>2009</v>
      </c>
      <c r="H131" s="363"/>
      <c r="I131" s="363"/>
      <c r="J131" s="350">
        <v>2009</v>
      </c>
      <c r="K131" s="8" t="e">
        <f t="shared" si="17"/>
        <v>#DIV/0!</v>
      </c>
      <c r="L131" s="363"/>
      <c r="M131" s="350">
        <v>2009</v>
      </c>
      <c r="N131" s="363"/>
      <c r="O131" s="363"/>
      <c r="P131" s="350">
        <v>2009</v>
      </c>
      <c r="Q131" s="363"/>
      <c r="R131" s="363"/>
      <c r="S131" s="350">
        <v>2009</v>
      </c>
      <c r="T131" s="363"/>
      <c r="U131" s="363"/>
      <c r="V131" s="350">
        <v>2009</v>
      </c>
      <c r="W131" s="363"/>
      <c r="X131" s="363"/>
      <c r="Y131" s="350">
        <v>2009</v>
      </c>
      <c r="Z131" s="363"/>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t="e">
        <f t="shared" si="16"/>
        <v>#DIV/0!</v>
      </c>
      <c r="C132" s="363"/>
      <c r="D132" s="350">
        <v>2010</v>
      </c>
      <c r="E132" s="363"/>
      <c r="F132" s="363"/>
      <c r="G132" s="350">
        <v>2010</v>
      </c>
      <c r="H132" s="363"/>
      <c r="I132" s="363"/>
      <c r="J132" s="350">
        <v>2010</v>
      </c>
      <c r="K132" s="8" t="e">
        <f t="shared" si="17"/>
        <v>#DIV/0!</v>
      </c>
      <c r="L132" s="363"/>
      <c r="M132" s="350">
        <v>2010</v>
      </c>
      <c r="N132" s="363"/>
      <c r="O132" s="363"/>
      <c r="P132" s="350">
        <v>2010</v>
      </c>
      <c r="Q132" s="363"/>
      <c r="R132" s="363"/>
      <c r="S132" s="350">
        <v>2010</v>
      </c>
      <c r="T132" s="363"/>
      <c r="U132" s="363"/>
      <c r="V132" s="350">
        <v>2010</v>
      </c>
      <c r="W132" s="363"/>
      <c r="X132" s="363"/>
      <c r="Y132" s="350">
        <v>2010</v>
      </c>
      <c r="Z132" s="363"/>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t="e">
        <f t="shared" si="16"/>
        <v>#DIV/0!</v>
      </c>
      <c r="C133" s="363"/>
      <c r="D133" s="350">
        <v>2011</v>
      </c>
      <c r="E133" s="363"/>
      <c r="F133" s="363"/>
      <c r="G133" s="350">
        <v>2011</v>
      </c>
      <c r="H133" s="363"/>
      <c r="I133" s="363"/>
      <c r="J133" s="350">
        <v>2011</v>
      </c>
      <c r="K133" s="8" t="e">
        <f t="shared" si="17"/>
        <v>#DIV/0!</v>
      </c>
      <c r="L133" s="363"/>
      <c r="M133" s="350">
        <v>2011</v>
      </c>
      <c r="N133" s="363"/>
      <c r="O133" s="363"/>
      <c r="P133" s="350">
        <v>2011</v>
      </c>
      <c r="Q133" s="363"/>
      <c r="R133" s="363"/>
      <c r="S133" s="350">
        <v>2011</v>
      </c>
      <c r="T133" s="363"/>
      <c r="U133" s="363"/>
      <c r="V133" s="350">
        <v>2011</v>
      </c>
      <c r="W133" s="363"/>
      <c r="X133" s="363"/>
      <c r="Y133" s="350">
        <v>2011</v>
      </c>
      <c r="Z133" s="363"/>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t="e">
        <f t="shared" si="16"/>
        <v>#DIV/0!</v>
      </c>
      <c r="C134" s="363"/>
      <c r="D134" s="350">
        <v>2012</v>
      </c>
      <c r="E134" s="363"/>
      <c r="F134" s="363"/>
      <c r="G134" s="350">
        <v>2012</v>
      </c>
      <c r="H134" s="363"/>
      <c r="I134" s="363"/>
      <c r="J134" s="350">
        <v>2012</v>
      </c>
      <c r="K134" s="8" t="e">
        <f t="shared" si="17"/>
        <v>#DIV/0!</v>
      </c>
      <c r="L134" s="363"/>
      <c r="M134" s="350">
        <v>2012</v>
      </c>
      <c r="N134" s="363"/>
      <c r="O134" s="363"/>
      <c r="P134" s="350">
        <v>2012</v>
      </c>
      <c r="Q134" s="363"/>
      <c r="R134" s="363"/>
      <c r="S134" s="350">
        <v>2012</v>
      </c>
      <c r="T134" s="363"/>
      <c r="U134" s="363"/>
      <c r="V134" s="350">
        <v>2012</v>
      </c>
      <c r="W134" s="363"/>
      <c r="X134" s="363"/>
      <c r="Y134" s="350">
        <v>2012</v>
      </c>
      <c r="Z134" s="363"/>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t="e">
        <f t="shared" si="16"/>
        <v>#DIV/0!</v>
      </c>
      <c r="C135" s="363"/>
      <c r="D135" s="350">
        <v>2013</v>
      </c>
      <c r="E135" s="363"/>
      <c r="F135" s="363"/>
      <c r="G135" s="350">
        <v>2013</v>
      </c>
      <c r="H135" s="363"/>
      <c r="I135" s="363"/>
      <c r="J135" s="350">
        <v>2013</v>
      </c>
      <c r="K135" s="8" t="e">
        <f t="shared" si="17"/>
        <v>#DIV/0!</v>
      </c>
      <c r="L135" s="363"/>
      <c r="M135" s="350">
        <v>2013</v>
      </c>
      <c r="N135" s="363"/>
      <c r="O135" s="363"/>
      <c r="P135" s="350">
        <v>2013</v>
      </c>
      <c r="Q135" s="363"/>
      <c r="R135" s="363"/>
      <c r="S135" s="350">
        <v>2013</v>
      </c>
      <c r="T135" s="363"/>
      <c r="U135" s="363"/>
      <c r="V135" s="350">
        <v>2013</v>
      </c>
      <c r="W135" s="363"/>
      <c r="X135" s="363"/>
      <c r="Y135" s="350">
        <v>2013</v>
      </c>
      <c r="Z135" s="363"/>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18">AVERAGE(E136,H136,K136,Z136)</f>
        <v>62.5</v>
      </c>
      <c r="C136" s="80"/>
      <c r="D136" s="43">
        <v>2014</v>
      </c>
      <c r="E136" s="49">
        <v>100</v>
      </c>
      <c r="F136" s="10" t="s">
        <v>1730</v>
      </c>
      <c r="G136" s="43">
        <v>2014</v>
      </c>
      <c r="H136" s="49">
        <v>0</v>
      </c>
      <c r="I136" s="10" t="s">
        <v>1731</v>
      </c>
      <c r="J136" s="43">
        <v>2014</v>
      </c>
      <c r="K136" s="8">
        <f t="shared" ref="K136:K141" si="19">AVERAGE(N136,Q136,T136,W136)</f>
        <v>50</v>
      </c>
      <c r="L136" s="19"/>
      <c r="M136" s="43">
        <v>2014</v>
      </c>
      <c r="N136" s="136">
        <v>0</v>
      </c>
      <c r="O136" s="10" t="s">
        <v>960</v>
      </c>
      <c r="P136" s="43">
        <v>2014</v>
      </c>
      <c r="Q136" s="19">
        <v>100</v>
      </c>
      <c r="R136" s="10" t="s">
        <v>959</v>
      </c>
      <c r="S136" s="43">
        <v>2014</v>
      </c>
      <c r="T136" s="19">
        <v>100</v>
      </c>
      <c r="U136" s="10" t="s">
        <v>961</v>
      </c>
      <c r="V136" s="43">
        <v>2014</v>
      </c>
      <c r="W136" s="19">
        <v>0</v>
      </c>
      <c r="X136" s="10" t="s">
        <v>957</v>
      </c>
      <c r="Y136" s="350">
        <v>2014</v>
      </c>
      <c r="Z136" s="49">
        <v>100</v>
      </c>
      <c r="AA136" s="11" t="s">
        <v>1732</v>
      </c>
    </row>
    <row r="137" spans="1:81" ht="24.75" customHeight="1">
      <c r="A137" s="43">
        <v>2015</v>
      </c>
      <c r="B137" s="2">
        <f t="shared" si="18"/>
        <v>62.5</v>
      </c>
      <c r="C137" s="80"/>
      <c r="D137" s="43">
        <v>2015</v>
      </c>
      <c r="E137" s="49">
        <v>100</v>
      </c>
      <c r="F137" s="10"/>
      <c r="G137" s="43">
        <v>2015</v>
      </c>
      <c r="H137" s="49">
        <v>0</v>
      </c>
      <c r="I137" s="10"/>
      <c r="J137" s="43">
        <v>2015</v>
      </c>
      <c r="K137" s="8">
        <f t="shared" si="19"/>
        <v>50</v>
      </c>
      <c r="L137" s="19"/>
      <c r="M137" s="43">
        <v>2015</v>
      </c>
      <c r="N137" s="136">
        <v>0</v>
      </c>
      <c r="O137" s="10"/>
      <c r="P137" s="43">
        <v>2015</v>
      </c>
      <c r="Q137" s="19">
        <v>100</v>
      </c>
      <c r="R137" s="10"/>
      <c r="S137" s="43">
        <v>2015</v>
      </c>
      <c r="T137" s="19">
        <v>100</v>
      </c>
      <c r="U137" s="10"/>
      <c r="V137" s="43">
        <v>2015</v>
      </c>
      <c r="W137" s="19">
        <v>0</v>
      </c>
      <c r="X137" s="10"/>
      <c r="Y137" s="350">
        <v>2015</v>
      </c>
      <c r="Z137" s="49">
        <v>100</v>
      </c>
      <c r="AA137" s="11"/>
    </row>
    <row r="138" spans="1:81" ht="24.75" customHeight="1">
      <c r="A138" s="43">
        <v>2016</v>
      </c>
      <c r="B138" s="2">
        <f t="shared" si="18"/>
        <v>62.5</v>
      </c>
      <c r="C138" s="80"/>
      <c r="D138" s="43">
        <v>2016</v>
      </c>
      <c r="E138" s="49">
        <v>100</v>
      </c>
      <c r="F138" s="10"/>
      <c r="G138" s="43">
        <v>2016</v>
      </c>
      <c r="H138" s="49">
        <v>0</v>
      </c>
      <c r="I138" s="10"/>
      <c r="J138" s="43">
        <v>2016</v>
      </c>
      <c r="K138" s="8">
        <f t="shared" si="19"/>
        <v>50</v>
      </c>
      <c r="L138" s="19"/>
      <c r="M138" s="43">
        <v>2016</v>
      </c>
      <c r="N138" s="136">
        <v>0</v>
      </c>
      <c r="O138" s="10"/>
      <c r="P138" s="43">
        <v>2016</v>
      </c>
      <c r="Q138" s="19">
        <v>100</v>
      </c>
      <c r="R138" s="10"/>
      <c r="S138" s="43">
        <v>2016</v>
      </c>
      <c r="T138" s="19">
        <v>100</v>
      </c>
      <c r="U138" s="10"/>
      <c r="V138" s="43">
        <v>2016</v>
      </c>
      <c r="W138" s="19">
        <v>0</v>
      </c>
      <c r="X138" s="10"/>
      <c r="Y138" s="350">
        <v>2016</v>
      </c>
      <c r="Z138" s="49">
        <v>100</v>
      </c>
      <c r="AA138" s="11"/>
    </row>
    <row r="139" spans="1:81" ht="24.75" customHeight="1">
      <c r="A139" s="43">
        <v>2017</v>
      </c>
      <c r="B139" s="2">
        <f t="shared" si="18"/>
        <v>62.5</v>
      </c>
      <c r="C139" s="80"/>
      <c r="D139" s="43">
        <v>2017</v>
      </c>
      <c r="E139" s="49">
        <v>100</v>
      </c>
      <c r="F139" s="10"/>
      <c r="G139" s="43">
        <v>2017</v>
      </c>
      <c r="H139" s="49">
        <v>0</v>
      </c>
      <c r="I139" s="10"/>
      <c r="J139" s="43">
        <v>2017</v>
      </c>
      <c r="K139" s="8">
        <f t="shared" si="19"/>
        <v>50</v>
      </c>
      <c r="L139" s="19"/>
      <c r="M139" s="43">
        <v>2017</v>
      </c>
      <c r="N139" s="136">
        <v>0</v>
      </c>
      <c r="O139" s="10"/>
      <c r="P139" s="43">
        <v>2017</v>
      </c>
      <c r="Q139" s="19">
        <v>100</v>
      </c>
      <c r="R139" s="10"/>
      <c r="S139" s="43">
        <v>2017</v>
      </c>
      <c r="T139" s="19">
        <v>100</v>
      </c>
      <c r="U139" s="10"/>
      <c r="V139" s="43">
        <v>2017</v>
      </c>
      <c r="W139" s="19">
        <v>0</v>
      </c>
      <c r="X139" s="10"/>
      <c r="Y139" s="350">
        <v>2017</v>
      </c>
      <c r="Z139" s="49">
        <v>100</v>
      </c>
      <c r="AA139" s="11"/>
    </row>
    <row r="140" spans="1:81" ht="24.75" customHeight="1">
      <c r="A140" s="43">
        <v>2018</v>
      </c>
      <c r="B140" s="2">
        <f t="shared" si="18"/>
        <v>62.5</v>
      </c>
      <c r="C140" s="80"/>
      <c r="D140" s="43">
        <v>2018</v>
      </c>
      <c r="E140" s="49">
        <v>100</v>
      </c>
      <c r="F140" s="10"/>
      <c r="G140" s="43">
        <v>2018</v>
      </c>
      <c r="H140" s="49">
        <v>0</v>
      </c>
      <c r="I140" s="10"/>
      <c r="J140" s="43">
        <v>2018</v>
      </c>
      <c r="K140" s="8">
        <f t="shared" si="19"/>
        <v>50</v>
      </c>
      <c r="L140" s="19"/>
      <c r="M140" s="43">
        <v>2018</v>
      </c>
      <c r="N140" s="136">
        <v>0</v>
      </c>
      <c r="O140" s="10"/>
      <c r="P140" s="43">
        <v>2018</v>
      </c>
      <c r="Q140" s="19">
        <v>100</v>
      </c>
      <c r="R140" s="10"/>
      <c r="S140" s="43">
        <v>2018</v>
      </c>
      <c r="T140" s="19">
        <v>100</v>
      </c>
      <c r="U140" s="10"/>
      <c r="V140" s="43">
        <v>2018</v>
      </c>
      <c r="W140" s="19">
        <v>0</v>
      </c>
      <c r="X140" s="10"/>
      <c r="Y140" s="350">
        <v>2018</v>
      </c>
      <c r="Z140" s="49">
        <v>100</v>
      </c>
      <c r="AA140" s="11"/>
    </row>
    <row r="141" spans="1:81" ht="24.75" customHeight="1">
      <c r="A141" s="43">
        <v>2019</v>
      </c>
      <c r="B141" s="2">
        <f t="shared" si="18"/>
        <v>62.5</v>
      </c>
      <c r="C141" s="80"/>
      <c r="D141" s="43">
        <v>2019</v>
      </c>
      <c r="E141" s="49">
        <v>100</v>
      </c>
      <c r="F141" s="10"/>
      <c r="G141" s="43">
        <v>2019</v>
      </c>
      <c r="H141" s="49">
        <v>0</v>
      </c>
      <c r="I141" s="10" t="s">
        <v>1731</v>
      </c>
      <c r="J141" s="43">
        <v>2019</v>
      </c>
      <c r="K141" s="8">
        <f t="shared" si="19"/>
        <v>50</v>
      </c>
      <c r="L141" s="19"/>
      <c r="M141" s="43">
        <v>2019</v>
      </c>
      <c r="N141" s="136">
        <v>0</v>
      </c>
      <c r="O141" s="10" t="s">
        <v>960</v>
      </c>
      <c r="P141" s="43">
        <v>2019</v>
      </c>
      <c r="Q141" s="19">
        <v>100</v>
      </c>
      <c r="R141" s="10" t="s">
        <v>959</v>
      </c>
      <c r="S141" s="43">
        <v>2019</v>
      </c>
      <c r="T141" s="19">
        <v>100</v>
      </c>
      <c r="U141" s="10" t="s">
        <v>958</v>
      </c>
      <c r="V141" s="43">
        <v>2019</v>
      </c>
      <c r="W141" s="19">
        <v>0</v>
      </c>
      <c r="X141" s="10" t="s">
        <v>957</v>
      </c>
      <c r="Y141" s="350">
        <v>2019</v>
      </c>
      <c r="Z141" s="4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1711</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t="e">
        <f t="shared" ref="B150:B156" si="20">AVERAGE(E150,H150, W150,((Z150+AC150+AF150)/3))</f>
        <v>#DIV/0!</v>
      </c>
      <c r="C150" s="363"/>
      <c r="D150" s="350">
        <v>2007</v>
      </c>
      <c r="E150" s="363"/>
      <c r="F150" s="363"/>
      <c r="G150" s="350">
        <v>2007</v>
      </c>
      <c r="H150" s="8" t="e">
        <f t="shared" ref="H150:H156" si="21">AVERAGE(K150,N150,Q150,T150)</f>
        <v>#DIV/0!</v>
      </c>
      <c r="I150" s="363"/>
      <c r="J150" s="350">
        <v>2007</v>
      </c>
      <c r="K150" s="363"/>
      <c r="L150" s="363"/>
      <c r="M150" s="350">
        <v>2007</v>
      </c>
      <c r="N150" s="363"/>
      <c r="O150" s="363"/>
      <c r="P150" s="350">
        <v>2007</v>
      </c>
      <c r="Q150" s="363"/>
      <c r="R150" s="363"/>
      <c r="S150" s="350">
        <v>2007</v>
      </c>
      <c r="T150" s="363"/>
      <c r="U150" s="363"/>
      <c r="V150" s="350">
        <v>2007</v>
      </c>
      <c r="W150" s="363"/>
      <c r="X150" s="363"/>
      <c r="Y150" s="350">
        <v>2007</v>
      </c>
      <c r="Z150" s="363"/>
      <c r="AA150" s="363"/>
      <c r="AB150" s="350">
        <v>2007</v>
      </c>
      <c r="AC150" s="363"/>
      <c r="AD150" s="363"/>
      <c r="AE150" s="350">
        <v>2007</v>
      </c>
      <c r="AF150" s="363"/>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t="e">
        <f t="shared" si="20"/>
        <v>#DIV/0!</v>
      </c>
      <c r="C151" s="363"/>
      <c r="D151" s="350">
        <v>2008</v>
      </c>
      <c r="E151" s="363"/>
      <c r="F151" s="363"/>
      <c r="G151" s="350">
        <v>2008</v>
      </c>
      <c r="H151" s="8" t="e">
        <f t="shared" si="21"/>
        <v>#DIV/0!</v>
      </c>
      <c r="I151" s="363"/>
      <c r="J151" s="350">
        <v>2008</v>
      </c>
      <c r="K151" s="363"/>
      <c r="L151" s="363"/>
      <c r="M151" s="350">
        <v>2008</v>
      </c>
      <c r="N151" s="363"/>
      <c r="O151" s="363"/>
      <c r="P151" s="350">
        <v>2008</v>
      </c>
      <c r="Q151" s="363"/>
      <c r="R151" s="363"/>
      <c r="S151" s="350">
        <v>2008</v>
      </c>
      <c r="T151" s="363"/>
      <c r="U151" s="363"/>
      <c r="V151" s="350">
        <v>2008</v>
      </c>
      <c r="W151" s="363"/>
      <c r="X151" s="363"/>
      <c r="Y151" s="350">
        <v>2008</v>
      </c>
      <c r="Z151" s="363"/>
      <c r="AA151" s="363"/>
      <c r="AB151" s="350">
        <v>2008</v>
      </c>
      <c r="AC151" s="363"/>
      <c r="AD151" s="363"/>
      <c r="AE151" s="350">
        <v>2008</v>
      </c>
      <c r="AF151" s="363"/>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t="e">
        <f t="shared" si="20"/>
        <v>#DIV/0!</v>
      </c>
      <c r="C152" s="363"/>
      <c r="D152" s="350">
        <v>2009</v>
      </c>
      <c r="E152" s="363"/>
      <c r="F152" s="363"/>
      <c r="G152" s="350">
        <v>2009</v>
      </c>
      <c r="H152" s="8" t="e">
        <f t="shared" si="21"/>
        <v>#DIV/0!</v>
      </c>
      <c r="I152" s="363"/>
      <c r="J152" s="350">
        <v>2009</v>
      </c>
      <c r="K152" s="363"/>
      <c r="L152" s="363"/>
      <c r="M152" s="350">
        <v>2009</v>
      </c>
      <c r="N152" s="363"/>
      <c r="O152" s="363"/>
      <c r="P152" s="350">
        <v>2009</v>
      </c>
      <c r="Q152" s="363"/>
      <c r="R152" s="363"/>
      <c r="S152" s="350">
        <v>2009</v>
      </c>
      <c r="T152" s="363"/>
      <c r="U152" s="363"/>
      <c r="V152" s="350">
        <v>2009</v>
      </c>
      <c r="W152" s="363"/>
      <c r="X152" s="363"/>
      <c r="Y152" s="350">
        <v>2009</v>
      </c>
      <c r="Z152" s="363"/>
      <c r="AA152" s="363"/>
      <c r="AB152" s="350">
        <v>2009</v>
      </c>
      <c r="AC152" s="363"/>
      <c r="AD152" s="363"/>
      <c r="AE152" s="350">
        <v>2009</v>
      </c>
      <c r="AF152" s="363"/>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t="e">
        <f t="shared" si="20"/>
        <v>#DIV/0!</v>
      </c>
      <c r="C153" s="363"/>
      <c r="D153" s="350">
        <v>2010</v>
      </c>
      <c r="E153" s="363"/>
      <c r="F153" s="363"/>
      <c r="G153" s="350">
        <v>2010</v>
      </c>
      <c r="H153" s="8" t="e">
        <f t="shared" si="21"/>
        <v>#DIV/0!</v>
      </c>
      <c r="I153" s="363"/>
      <c r="J153" s="350">
        <v>2010</v>
      </c>
      <c r="K153" s="363"/>
      <c r="L153" s="363"/>
      <c r="M153" s="350">
        <v>2010</v>
      </c>
      <c r="N153" s="363"/>
      <c r="O153" s="363"/>
      <c r="P153" s="350">
        <v>2010</v>
      </c>
      <c r="Q153" s="363"/>
      <c r="R153" s="363"/>
      <c r="S153" s="350">
        <v>2010</v>
      </c>
      <c r="T153" s="363"/>
      <c r="U153" s="363"/>
      <c r="V153" s="350">
        <v>2010</v>
      </c>
      <c r="W153" s="363"/>
      <c r="X153" s="363"/>
      <c r="Y153" s="350">
        <v>2010</v>
      </c>
      <c r="Z153" s="363"/>
      <c r="AA153" s="363"/>
      <c r="AB153" s="350">
        <v>2010</v>
      </c>
      <c r="AC153" s="363"/>
      <c r="AD153" s="363"/>
      <c r="AE153" s="350">
        <v>2010</v>
      </c>
      <c r="AF153" s="363"/>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t="e">
        <f t="shared" si="20"/>
        <v>#DIV/0!</v>
      </c>
      <c r="C154" s="363"/>
      <c r="D154" s="350">
        <v>2011</v>
      </c>
      <c r="E154" s="363"/>
      <c r="F154" s="363"/>
      <c r="G154" s="350">
        <v>2011</v>
      </c>
      <c r="H154" s="8" t="e">
        <f t="shared" si="21"/>
        <v>#DIV/0!</v>
      </c>
      <c r="I154" s="363"/>
      <c r="J154" s="350">
        <v>2011</v>
      </c>
      <c r="K154" s="363"/>
      <c r="L154" s="363"/>
      <c r="M154" s="350">
        <v>2011</v>
      </c>
      <c r="N154" s="363"/>
      <c r="O154" s="363"/>
      <c r="P154" s="350">
        <v>2011</v>
      </c>
      <c r="Q154" s="363"/>
      <c r="R154" s="363"/>
      <c r="S154" s="350">
        <v>2011</v>
      </c>
      <c r="T154" s="363"/>
      <c r="U154" s="363"/>
      <c r="V154" s="350">
        <v>2011</v>
      </c>
      <c r="W154" s="363"/>
      <c r="X154" s="363"/>
      <c r="Y154" s="350">
        <v>2011</v>
      </c>
      <c r="Z154" s="363"/>
      <c r="AA154" s="363"/>
      <c r="AB154" s="350">
        <v>2011</v>
      </c>
      <c r="AC154" s="363"/>
      <c r="AD154" s="363"/>
      <c r="AE154" s="350">
        <v>2011</v>
      </c>
      <c r="AF154" s="363"/>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t="e">
        <f t="shared" si="20"/>
        <v>#DIV/0!</v>
      </c>
      <c r="C155" s="363"/>
      <c r="D155" s="350">
        <v>2012</v>
      </c>
      <c r="E155" s="363"/>
      <c r="F155" s="363"/>
      <c r="G155" s="350">
        <v>2012</v>
      </c>
      <c r="H155" s="8" t="e">
        <f t="shared" si="21"/>
        <v>#DIV/0!</v>
      </c>
      <c r="I155" s="363"/>
      <c r="J155" s="350">
        <v>2012</v>
      </c>
      <c r="K155" s="363"/>
      <c r="L155" s="363"/>
      <c r="M155" s="350">
        <v>2012</v>
      </c>
      <c r="N155" s="363"/>
      <c r="O155" s="363"/>
      <c r="P155" s="350">
        <v>2012</v>
      </c>
      <c r="Q155" s="363"/>
      <c r="R155" s="363"/>
      <c r="S155" s="350">
        <v>2012</v>
      </c>
      <c r="T155" s="363"/>
      <c r="U155" s="363"/>
      <c r="V155" s="350">
        <v>2012</v>
      </c>
      <c r="W155" s="363"/>
      <c r="X155" s="363"/>
      <c r="Y155" s="350">
        <v>2012</v>
      </c>
      <c r="Z155" s="363"/>
      <c r="AA155" s="363"/>
      <c r="AB155" s="350">
        <v>2012</v>
      </c>
      <c r="AC155" s="363"/>
      <c r="AD155" s="363"/>
      <c r="AE155" s="350">
        <v>2012</v>
      </c>
      <c r="AF155" s="363"/>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t="e">
        <f t="shared" si="20"/>
        <v>#DIV/0!</v>
      </c>
      <c r="C156" s="363"/>
      <c r="D156" s="350">
        <v>2013</v>
      </c>
      <c r="E156" s="363"/>
      <c r="F156" s="363"/>
      <c r="G156" s="350">
        <v>2013</v>
      </c>
      <c r="H156" s="8" t="e">
        <f t="shared" si="21"/>
        <v>#DIV/0!</v>
      </c>
      <c r="I156" s="363"/>
      <c r="J156" s="350">
        <v>2013</v>
      </c>
      <c r="K156" s="363"/>
      <c r="L156" s="363"/>
      <c r="M156" s="350">
        <v>2013</v>
      </c>
      <c r="N156" s="363"/>
      <c r="O156" s="363"/>
      <c r="P156" s="350">
        <v>2013</v>
      </c>
      <c r="Q156" s="363"/>
      <c r="R156" s="363"/>
      <c r="S156" s="350">
        <v>2013</v>
      </c>
      <c r="T156" s="363"/>
      <c r="U156" s="363"/>
      <c r="V156" s="350">
        <v>2013</v>
      </c>
      <c r="W156" s="363"/>
      <c r="X156" s="363"/>
      <c r="Y156" s="350">
        <v>2013</v>
      </c>
      <c r="Z156" s="363"/>
      <c r="AA156" s="363"/>
      <c r="AB156" s="350">
        <v>2013</v>
      </c>
      <c r="AC156" s="363"/>
      <c r="AD156" s="363"/>
      <c r="AE156" s="350">
        <v>2013</v>
      </c>
      <c r="AF156" s="363"/>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2">AVERAGE(E157,H157, W157,((Z157+AC157+AF157)/3))</f>
        <v>68.75</v>
      </c>
      <c r="C157" s="80"/>
      <c r="D157" s="43">
        <v>2014</v>
      </c>
      <c r="E157" s="49">
        <v>100</v>
      </c>
      <c r="F157" s="10" t="s">
        <v>1733</v>
      </c>
      <c r="G157" s="43">
        <v>2014</v>
      </c>
      <c r="H157" s="8">
        <f t="shared" ref="H157:H162" si="23">AVERAGE(K157,N157,Q157,T157)</f>
        <v>100</v>
      </c>
      <c r="I157" s="19"/>
      <c r="J157" s="43">
        <v>2014</v>
      </c>
      <c r="K157" s="19">
        <v>100</v>
      </c>
      <c r="L157" s="10" t="s">
        <v>956</v>
      </c>
      <c r="M157" s="43">
        <v>2014</v>
      </c>
      <c r="N157" s="19">
        <v>100</v>
      </c>
      <c r="O157" s="10" t="s">
        <v>951</v>
      </c>
      <c r="P157" s="43">
        <v>2014</v>
      </c>
      <c r="Q157" s="19">
        <v>100</v>
      </c>
      <c r="R157" s="10" t="s">
        <v>955</v>
      </c>
      <c r="S157" s="43">
        <v>2014</v>
      </c>
      <c r="T157" s="78">
        <v>100</v>
      </c>
      <c r="U157" s="10" t="s">
        <v>954</v>
      </c>
      <c r="V157" s="43">
        <v>2014</v>
      </c>
      <c r="W157" s="19">
        <v>75</v>
      </c>
      <c r="X157" s="10" t="s">
        <v>949</v>
      </c>
      <c r="Y157" s="350">
        <v>2014</v>
      </c>
      <c r="Z157" s="19">
        <v>0</v>
      </c>
      <c r="AA157" s="10" t="s">
        <v>948</v>
      </c>
      <c r="AB157" s="350">
        <v>2014</v>
      </c>
      <c r="AC157" s="19">
        <v>0</v>
      </c>
      <c r="AD157" s="10"/>
      <c r="AE157" s="350">
        <v>2014</v>
      </c>
      <c r="AF157" s="136">
        <v>0</v>
      </c>
      <c r="AG157" s="11" t="s">
        <v>1734</v>
      </c>
    </row>
    <row r="158" spans="1:81" ht="24.75" customHeight="1">
      <c r="A158" s="43">
        <v>2015</v>
      </c>
      <c r="B158" s="2">
        <f t="shared" si="22"/>
        <v>68.75</v>
      </c>
      <c r="C158" s="80"/>
      <c r="D158" s="43">
        <v>2015</v>
      </c>
      <c r="E158" s="49">
        <v>100</v>
      </c>
      <c r="F158" s="10"/>
      <c r="G158" s="43">
        <v>2015</v>
      </c>
      <c r="H158" s="8">
        <f t="shared" si="23"/>
        <v>100</v>
      </c>
      <c r="I158" s="19"/>
      <c r="J158" s="43">
        <v>2015</v>
      </c>
      <c r="K158" s="19">
        <v>100</v>
      </c>
      <c r="L158" s="10"/>
      <c r="M158" s="43">
        <v>2015</v>
      </c>
      <c r="N158" s="19">
        <v>100</v>
      </c>
      <c r="O158" s="10"/>
      <c r="P158" s="43">
        <v>2015</v>
      </c>
      <c r="Q158" s="19">
        <v>100</v>
      </c>
      <c r="R158" s="10"/>
      <c r="S158" s="43">
        <v>2015</v>
      </c>
      <c r="T158" s="78">
        <v>100</v>
      </c>
      <c r="U158" s="10"/>
      <c r="V158" s="43">
        <v>2015</v>
      </c>
      <c r="W158" s="19">
        <v>75</v>
      </c>
      <c r="X158" s="10"/>
      <c r="Y158" s="350">
        <v>2015</v>
      </c>
      <c r="Z158" s="19">
        <v>0</v>
      </c>
      <c r="AA158" s="10"/>
      <c r="AB158" s="350">
        <v>2015</v>
      </c>
      <c r="AC158" s="19">
        <v>0</v>
      </c>
      <c r="AD158" s="10"/>
      <c r="AE158" s="350">
        <v>2015</v>
      </c>
      <c r="AF158" s="136">
        <v>0</v>
      </c>
      <c r="AG158" s="11"/>
    </row>
    <row r="159" spans="1:81" ht="24.75" customHeight="1">
      <c r="A159" s="43">
        <v>2016</v>
      </c>
      <c r="B159" s="2">
        <f t="shared" si="22"/>
        <v>68.75</v>
      </c>
      <c r="C159" s="80"/>
      <c r="D159" s="43">
        <v>2016</v>
      </c>
      <c r="E159" s="49">
        <v>100</v>
      </c>
      <c r="F159" s="10"/>
      <c r="G159" s="43">
        <v>2016</v>
      </c>
      <c r="H159" s="8">
        <f t="shared" si="23"/>
        <v>100</v>
      </c>
      <c r="I159" s="19"/>
      <c r="J159" s="43">
        <v>2016</v>
      </c>
      <c r="K159" s="19">
        <v>100</v>
      </c>
      <c r="L159" s="10"/>
      <c r="M159" s="43">
        <v>2016</v>
      </c>
      <c r="N159" s="19">
        <v>100</v>
      </c>
      <c r="O159" s="10"/>
      <c r="P159" s="43">
        <v>2016</v>
      </c>
      <c r="Q159" s="19">
        <v>100</v>
      </c>
      <c r="R159" s="10"/>
      <c r="S159" s="43">
        <v>2016</v>
      </c>
      <c r="T159" s="78">
        <v>100</v>
      </c>
      <c r="U159" s="10"/>
      <c r="V159" s="43">
        <v>2016</v>
      </c>
      <c r="W159" s="19">
        <v>75</v>
      </c>
      <c r="X159" s="10"/>
      <c r="Y159" s="350">
        <v>2016</v>
      </c>
      <c r="Z159" s="19">
        <v>0</v>
      </c>
      <c r="AA159" s="10"/>
      <c r="AB159" s="350">
        <v>2016</v>
      </c>
      <c r="AC159" s="19">
        <v>0</v>
      </c>
      <c r="AD159" s="10"/>
      <c r="AE159" s="350">
        <v>2016</v>
      </c>
      <c r="AF159" s="136">
        <v>0</v>
      </c>
      <c r="AG159" s="11"/>
    </row>
    <row r="160" spans="1:81" ht="24.75" customHeight="1">
      <c r="A160" s="43">
        <v>2017</v>
      </c>
      <c r="B160" s="2">
        <f t="shared" si="22"/>
        <v>68.75</v>
      </c>
      <c r="C160" s="80"/>
      <c r="D160" s="43">
        <v>2017</v>
      </c>
      <c r="E160" s="49">
        <v>100</v>
      </c>
      <c r="F160" s="10"/>
      <c r="G160" s="43">
        <v>2017</v>
      </c>
      <c r="H160" s="8">
        <f t="shared" si="23"/>
        <v>100</v>
      </c>
      <c r="I160" s="19"/>
      <c r="J160" s="43">
        <v>2017</v>
      </c>
      <c r="K160" s="19">
        <v>100</v>
      </c>
      <c r="L160" s="10"/>
      <c r="M160" s="43">
        <v>2017</v>
      </c>
      <c r="N160" s="19">
        <v>100</v>
      </c>
      <c r="O160" s="10"/>
      <c r="P160" s="43">
        <v>2017</v>
      </c>
      <c r="Q160" s="19">
        <v>100</v>
      </c>
      <c r="R160" s="10"/>
      <c r="S160" s="43">
        <v>2017</v>
      </c>
      <c r="T160" s="78">
        <v>100</v>
      </c>
      <c r="U160" s="10"/>
      <c r="V160" s="43">
        <v>2017</v>
      </c>
      <c r="W160" s="19">
        <v>75</v>
      </c>
      <c r="X160" s="10"/>
      <c r="Y160" s="350">
        <v>2017</v>
      </c>
      <c r="Z160" s="19">
        <v>0</v>
      </c>
      <c r="AA160" s="10"/>
      <c r="AB160" s="350">
        <v>2017</v>
      </c>
      <c r="AC160" s="19">
        <v>0</v>
      </c>
      <c r="AD160" s="10"/>
      <c r="AE160" s="350">
        <v>2017</v>
      </c>
      <c r="AF160" s="136">
        <v>0</v>
      </c>
      <c r="AG160" s="11"/>
    </row>
    <row r="161" spans="1:51" ht="24.75" customHeight="1">
      <c r="A161" s="43">
        <v>2018</v>
      </c>
      <c r="B161" s="2">
        <f t="shared" si="22"/>
        <v>56.25</v>
      </c>
      <c r="C161" s="80"/>
      <c r="D161" s="43">
        <v>2018</v>
      </c>
      <c r="E161" s="49">
        <v>50</v>
      </c>
      <c r="F161" s="10"/>
      <c r="G161" s="43">
        <v>2018</v>
      </c>
      <c r="H161" s="8">
        <f t="shared" si="23"/>
        <v>100</v>
      </c>
      <c r="I161" s="19"/>
      <c r="J161" s="43">
        <v>2018</v>
      </c>
      <c r="K161" s="19">
        <v>100</v>
      </c>
      <c r="L161" s="10"/>
      <c r="M161" s="43">
        <v>2018</v>
      </c>
      <c r="N161" s="19">
        <v>100</v>
      </c>
      <c r="O161" s="10"/>
      <c r="P161" s="43">
        <v>2018</v>
      </c>
      <c r="Q161" s="19">
        <v>100</v>
      </c>
      <c r="R161" s="10"/>
      <c r="S161" s="43">
        <v>2018</v>
      </c>
      <c r="T161" s="78">
        <v>100</v>
      </c>
      <c r="U161" s="10"/>
      <c r="V161" s="43">
        <v>2018</v>
      </c>
      <c r="W161" s="19">
        <v>75</v>
      </c>
      <c r="X161" s="10"/>
      <c r="Y161" s="350">
        <v>2018</v>
      </c>
      <c r="Z161" s="19">
        <v>0</v>
      </c>
      <c r="AA161" s="10"/>
      <c r="AB161" s="350">
        <v>2018</v>
      </c>
      <c r="AC161" s="19">
        <v>0</v>
      </c>
      <c r="AD161" s="10"/>
      <c r="AE161" s="350">
        <v>2018</v>
      </c>
      <c r="AF161" s="136">
        <v>0</v>
      </c>
      <c r="AG161" s="11"/>
    </row>
    <row r="162" spans="1:51" ht="24.75" customHeight="1">
      <c r="A162" s="43">
        <v>2019</v>
      </c>
      <c r="B162" s="2">
        <f t="shared" si="22"/>
        <v>56.25</v>
      </c>
      <c r="C162" s="80"/>
      <c r="D162" s="43">
        <v>2019</v>
      </c>
      <c r="E162" s="49">
        <v>50</v>
      </c>
      <c r="F162" s="10" t="s">
        <v>953</v>
      </c>
      <c r="G162" s="43">
        <v>2019</v>
      </c>
      <c r="H162" s="8">
        <f t="shared" si="23"/>
        <v>100</v>
      </c>
      <c r="I162" s="19"/>
      <c r="J162" s="43">
        <v>2019</v>
      </c>
      <c r="K162" s="19">
        <v>100</v>
      </c>
      <c r="L162" s="10" t="s">
        <v>952</v>
      </c>
      <c r="M162" s="43">
        <v>2019</v>
      </c>
      <c r="N162" s="19">
        <v>100</v>
      </c>
      <c r="O162" s="10" t="s">
        <v>951</v>
      </c>
      <c r="P162" s="43">
        <v>2019</v>
      </c>
      <c r="Q162" s="19">
        <v>100</v>
      </c>
      <c r="R162" s="10" t="s">
        <v>955</v>
      </c>
      <c r="S162" s="43">
        <v>2019</v>
      </c>
      <c r="T162" s="78">
        <v>100</v>
      </c>
      <c r="U162" s="99" t="s">
        <v>950</v>
      </c>
      <c r="V162" s="43">
        <v>2019</v>
      </c>
      <c r="W162" s="19">
        <v>75</v>
      </c>
      <c r="X162" s="10" t="s">
        <v>949</v>
      </c>
      <c r="Y162" s="350">
        <v>2019</v>
      </c>
      <c r="Z162" s="19">
        <v>0</v>
      </c>
      <c r="AA162" s="10" t="s">
        <v>948</v>
      </c>
      <c r="AB162" s="350">
        <v>2019</v>
      </c>
      <c r="AC162" s="19">
        <v>0</v>
      </c>
      <c r="AD162" s="10"/>
      <c r="AE162" s="350">
        <v>2019</v>
      </c>
      <c r="AF162" s="136">
        <v>0</v>
      </c>
      <c r="AG162" s="11" t="s">
        <v>947</v>
      </c>
    </row>
    <row r="163" spans="1:51" ht="24.75" customHeight="1"/>
    <row r="164" spans="1:51" s="18" customFormat="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c r="AN164" s="146"/>
      <c r="AO164" s="146"/>
      <c r="AP164" s="146"/>
      <c r="AQ164" s="146"/>
      <c r="AR164" s="146"/>
      <c r="AS164" s="146"/>
      <c r="AT164" s="146"/>
      <c r="AU164" s="146"/>
      <c r="AV164" s="146"/>
      <c r="AW164" s="146"/>
      <c r="AX164" s="146"/>
      <c r="AY164" s="146"/>
    </row>
    <row r="165" spans="1:51" s="18" customFormat="1" ht="24.75" customHeight="1">
      <c r="A165" s="40" t="s">
        <v>106</v>
      </c>
      <c r="B165" s="718" t="s">
        <v>72</v>
      </c>
      <c r="C165" s="718"/>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c r="AN165" s="146"/>
      <c r="AO165" s="146"/>
      <c r="AP165" s="146"/>
      <c r="AQ165" s="146"/>
      <c r="AR165" s="146"/>
      <c r="AS165" s="146"/>
      <c r="AT165" s="146"/>
      <c r="AU165" s="146"/>
      <c r="AV165" s="146"/>
      <c r="AW165" s="146"/>
      <c r="AX165" s="146"/>
      <c r="AY165" s="146"/>
    </row>
    <row r="166" spans="1:51" s="18" customFormat="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c r="AN166" s="146"/>
      <c r="AO166" s="146"/>
      <c r="AP166" s="146"/>
      <c r="AQ166" s="146"/>
      <c r="AR166" s="146"/>
      <c r="AS166" s="146"/>
      <c r="AT166" s="146"/>
      <c r="AU166" s="146"/>
      <c r="AV166" s="146"/>
      <c r="AW166" s="146"/>
      <c r="AX166" s="146"/>
      <c r="AY166" s="146"/>
    </row>
    <row r="167" spans="1:51" s="18" customFormat="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c r="AN167" s="146"/>
      <c r="AO167" s="146"/>
      <c r="AP167" s="146"/>
      <c r="AQ167" s="146"/>
      <c r="AR167" s="146"/>
      <c r="AS167" s="146"/>
      <c r="AT167" s="146"/>
      <c r="AU167" s="146"/>
      <c r="AV167" s="146"/>
      <c r="AW167" s="146"/>
      <c r="AX167" s="146"/>
      <c r="AY167" s="146"/>
    </row>
    <row r="168" spans="1:51" s="18" customFormat="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c r="AN168" s="146"/>
      <c r="AO168" s="146"/>
      <c r="AP168" s="146"/>
      <c r="AQ168" s="146"/>
      <c r="AR168" s="146"/>
      <c r="AS168" s="146"/>
      <c r="AT168" s="146"/>
      <c r="AU168" s="146"/>
      <c r="AV168" s="146"/>
      <c r="AW168" s="146"/>
      <c r="AX168" s="146"/>
      <c r="AY168" s="146"/>
    </row>
    <row r="169" spans="1:51" s="18" customFormat="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c r="AN169" s="146"/>
      <c r="AO169" s="146"/>
      <c r="AP169" s="146"/>
      <c r="AQ169" s="146"/>
      <c r="AR169" s="146"/>
      <c r="AS169" s="146"/>
      <c r="AT169" s="146"/>
      <c r="AU169" s="146"/>
      <c r="AV169" s="146"/>
      <c r="AW169" s="146"/>
      <c r="AX169" s="146"/>
      <c r="AY169" s="146"/>
    </row>
    <row r="170" spans="1:51" s="18" customFormat="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c r="AN170" s="146"/>
      <c r="AO170" s="146"/>
      <c r="AP170" s="146"/>
      <c r="AQ170" s="146"/>
      <c r="AR170" s="146"/>
      <c r="AS170" s="146"/>
      <c r="AT170" s="146"/>
      <c r="AU170" s="146"/>
      <c r="AV170" s="146"/>
      <c r="AW170" s="146"/>
      <c r="AX170" s="146"/>
      <c r="AY170" s="146"/>
    </row>
    <row r="171" spans="1:51" s="18" customFormat="1" ht="24.75" customHeight="1">
      <c r="A171" s="43">
        <v>2014</v>
      </c>
      <c r="B171" s="2">
        <f>AVERAGE((E171+K171+Q171)/3+(H171+N171+T171)/3+W171+Z171+AC171+AF171+AI171+AL171)/8</f>
        <v>62.541666666666671</v>
      </c>
      <c r="C171" s="39"/>
      <c r="D171" s="43">
        <v>2014</v>
      </c>
      <c r="E171" s="19">
        <v>50</v>
      </c>
      <c r="F171" s="11" t="s">
        <v>1758</v>
      </c>
      <c r="G171" s="43">
        <v>2019</v>
      </c>
      <c r="H171" s="49">
        <v>100</v>
      </c>
      <c r="I171" s="11" t="s">
        <v>1759</v>
      </c>
      <c r="J171" s="43">
        <v>2014</v>
      </c>
      <c r="K171" s="19">
        <v>0</v>
      </c>
      <c r="L171" s="11" t="s">
        <v>1735</v>
      </c>
      <c r="M171" s="43">
        <v>2019</v>
      </c>
      <c r="N171" s="49">
        <v>50</v>
      </c>
      <c r="O171" s="11" t="s">
        <v>1760</v>
      </c>
      <c r="P171" s="43">
        <v>2019</v>
      </c>
      <c r="Q171" s="19">
        <v>50</v>
      </c>
      <c r="R171" s="11" t="s">
        <v>1736</v>
      </c>
      <c r="S171" s="43">
        <v>2019</v>
      </c>
      <c r="T171" s="49">
        <v>0</v>
      </c>
      <c r="U171" s="11" t="s">
        <v>1737</v>
      </c>
      <c r="V171" s="43">
        <v>2019</v>
      </c>
      <c r="W171" s="19">
        <v>67</v>
      </c>
      <c r="X171" s="11" t="s">
        <v>1761</v>
      </c>
      <c r="Y171" s="43">
        <v>2019</v>
      </c>
      <c r="Z171" s="19">
        <v>100</v>
      </c>
      <c r="AA171" s="11" t="s">
        <v>1762</v>
      </c>
      <c r="AB171" s="43">
        <v>2019</v>
      </c>
      <c r="AC171" s="49">
        <v>50</v>
      </c>
      <c r="AD171" s="11" t="s">
        <v>1763</v>
      </c>
      <c r="AE171" s="43">
        <v>2019</v>
      </c>
      <c r="AF171" s="49">
        <v>50</v>
      </c>
      <c r="AG171" s="11" t="s">
        <v>1738</v>
      </c>
      <c r="AH171" s="43">
        <v>2019</v>
      </c>
      <c r="AI171" s="19">
        <v>100</v>
      </c>
      <c r="AJ171" s="11" t="s">
        <v>1739</v>
      </c>
      <c r="AK171" s="43">
        <v>2019</v>
      </c>
      <c r="AL171" s="19">
        <v>50</v>
      </c>
      <c r="AM171" s="11" t="s">
        <v>1740</v>
      </c>
      <c r="AN171" s="147"/>
      <c r="AO171" s="147"/>
      <c r="AP171" s="146"/>
      <c r="AQ171" s="146"/>
      <c r="AR171" s="146"/>
      <c r="AS171" s="146"/>
      <c r="AT171" s="146"/>
      <c r="AU171" s="146"/>
      <c r="AV171" s="146"/>
      <c r="AW171" s="146"/>
      <c r="AX171" s="146"/>
      <c r="AY171" s="146"/>
    </row>
    <row r="172" spans="1:51" s="18" customFormat="1" ht="24.75" customHeight="1">
      <c r="A172" s="43">
        <v>2015</v>
      </c>
      <c r="B172" s="2"/>
      <c r="C172" s="80"/>
      <c r="D172" s="43">
        <v>2015</v>
      </c>
      <c r="E172" s="19"/>
      <c r="F172" s="11"/>
      <c r="G172" s="43">
        <v>2015</v>
      </c>
      <c r="H172" s="19"/>
      <c r="I172" s="11"/>
      <c r="J172" s="43">
        <v>2015</v>
      </c>
      <c r="K172" s="19"/>
      <c r="L172" s="11"/>
      <c r="M172" s="43">
        <v>2015</v>
      </c>
      <c r="N172" s="19"/>
      <c r="O172" s="11"/>
      <c r="P172" s="43">
        <v>2015</v>
      </c>
      <c r="Q172" s="19"/>
      <c r="R172" s="11" t="s">
        <v>1741</v>
      </c>
      <c r="S172" s="43">
        <v>2015</v>
      </c>
      <c r="T172" s="19"/>
      <c r="U172" s="11" t="s">
        <v>1742</v>
      </c>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147"/>
      <c r="AO172" s="147"/>
      <c r="AP172" s="146"/>
      <c r="AQ172" s="146"/>
      <c r="AR172" s="146"/>
      <c r="AS172" s="146"/>
      <c r="AT172" s="146"/>
      <c r="AU172" s="146"/>
      <c r="AV172" s="146"/>
      <c r="AW172" s="146"/>
      <c r="AX172" s="146"/>
      <c r="AY172" s="146"/>
    </row>
    <row r="173" spans="1:51" s="18" customFormat="1" ht="24.75" customHeight="1">
      <c r="A173" s="43">
        <v>2016</v>
      </c>
      <c r="B173" s="2"/>
      <c r="C173" s="80"/>
      <c r="D173" s="43">
        <v>2016</v>
      </c>
      <c r="E173" s="19"/>
      <c r="F173" s="11"/>
      <c r="G173" s="43">
        <v>2016</v>
      </c>
      <c r="H173" s="19"/>
      <c r="I173" s="11"/>
      <c r="J173" s="43">
        <v>2016</v>
      </c>
      <c r="K173" s="19"/>
      <c r="L173" s="11"/>
      <c r="M173" s="43">
        <v>2016</v>
      </c>
      <c r="N173" s="19"/>
      <c r="O173" s="11"/>
      <c r="P173" s="43">
        <v>2016</v>
      </c>
      <c r="Q173" s="19"/>
      <c r="R173" s="11" t="s">
        <v>1741</v>
      </c>
      <c r="S173" s="43">
        <v>2016</v>
      </c>
      <c r="T173" s="19"/>
      <c r="U173" s="11" t="s">
        <v>1742</v>
      </c>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147"/>
      <c r="AO173" s="147"/>
      <c r="AP173" s="146"/>
      <c r="AQ173" s="146"/>
      <c r="AR173" s="146"/>
      <c r="AS173" s="146"/>
      <c r="AT173" s="146"/>
      <c r="AU173" s="146"/>
      <c r="AV173" s="146"/>
      <c r="AW173" s="146"/>
      <c r="AX173" s="146"/>
      <c r="AY173" s="146"/>
    </row>
    <row r="174" spans="1:51" s="18" customFormat="1" ht="24.75" customHeight="1">
      <c r="A174" s="43">
        <v>2017</v>
      </c>
      <c r="B174" s="2"/>
      <c r="C174" s="80"/>
      <c r="D174" s="43">
        <v>2017</v>
      </c>
      <c r="E174" s="19"/>
      <c r="F174" s="11"/>
      <c r="G174" s="43">
        <v>2017</v>
      </c>
      <c r="H174" s="19"/>
      <c r="I174" s="11"/>
      <c r="J174" s="43">
        <v>2017</v>
      </c>
      <c r="K174" s="19"/>
      <c r="L174" s="11"/>
      <c r="M174" s="43">
        <v>2017</v>
      </c>
      <c r="N174" s="19"/>
      <c r="O174" s="11"/>
      <c r="P174" s="43">
        <v>2017</v>
      </c>
      <c r="Q174" s="19"/>
      <c r="R174" s="11" t="s">
        <v>1741</v>
      </c>
      <c r="S174" s="43">
        <v>2017</v>
      </c>
      <c r="T174" s="19"/>
      <c r="U174" s="11" t="s">
        <v>1742</v>
      </c>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147"/>
      <c r="AO174" s="147"/>
      <c r="AP174" s="146"/>
      <c r="AQ174" s="146"/>
      <c r="AR174" s="146"/>
      <c r="AS174" s="146"/>
      <c r="AT174" s="146"/>
      <c r="AU174" s="146"/>
      <c r="AV174" s="146"/>
      <c r="AW174" s="146"/>
      <c r="AX174" s="146"/>
      <c r="AY174" s="146"/>
    </row>
    <row r="175" spans="1:51" s="18" customFormat="1" ht="24.75" customHeight="1">
      <c r="A175" s="43">
        <v>2018</v>
      </c>
      <c r="B175" s="2"/>
      <c r="C175" s="80"/>
      <c r="D175" s="43">
        <v>2018</v>
      </c>
      <c r="E175" s="19"/>
      <c r="F175" s="11"/>
      <c r="G175" s="43">
        <v>2018</v>
      </c>
      <c r="H175" s="19"/>
      <c r="I175" s="11"/>
      <c r="J175" s="43">
        <v>2018</v>
      </c>
      <c r="K175" s="19"/>
      <c r="L175" s="11"/>
      <c r="M175" s="43">
        <v>2018</v>
      </c>
      <c r="N175" s="19"/>
      <c r="O175" s="11"/>
      <c r="P175" s="43">
        <v>2018</v>
      </c>
      <c r="Q175" s="19"/>
      <c r="R175" s="11" t="s">
        <v>1741</v>
      </c>
      <c r="S175" s="43">
        <v>2018</v>
      </c>
      <c r="T175" s="19"/>
      <c r="U175" s="11" t="s">
        <v>1742</v>
      </c>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147"/>
      <c r="AO175" s="147"/>
      <c r="AP175" s="146"/>
      <c r="AQ175" s="146"/>
      <c r="AR175" s="146"/>
      <c r="AS175" s="146"/>
      <c r="AT175" s="146"/>
      <c r="AU175" s="146"/>
      <c r="AV175" s="146"/>
      <c r="AW175" s="146"/>
      <c r="AX175" s="146"/>
      <c r="AY175" s="146"/>
    </row>
    <row r="176" spans="1:51" s="18" customFormat="1" ht="24.75" customHeight="1">
      <c r="A176" s="43">
        <v>2019</v>
      </c>
      <c r="B176" s="2">
        <f>AVERAGE((E176+K176+Q176)/3+(H176+N176+T176)/3+W176+Z176+AC176+AF176+AI176+AL176)/8</f>
        <v>62.541666666666671</v>
      </c>
      <c r="C176" s="80"/>
      <c r="D176" s="43">
        <v>2019</v>
      </c>
      <c r="E176" s="19">
        <v>50</v>
      </c>
      <c r="F176" s="11"/>
      <c r="G176" s="43">
        <v>2019</v>
      </c>
      <c r="H176" s="49">
        <v>100</v>
      </c>
      <c r="I176" s="11" t="s">
        <v>1759</v>
      </c>
      <c r="J176" s="43">
        <v>2019</v>
      </c>
      <c r="K176" s="19">
        <v>0</v>
      </c>
      <c r="L176" s="11" t="s">
        <v>1735</v>
      </c>
      <c r="M176" s="43">
        <v>2019</v>
      </c>
      <c r="N176" s="49">
        <v>50</v>
      </c>
      <c r="O176" s="11" t="s">
        <v>1760</v>
      </c>
      <c r="P176" s="43">
        <v>2019</v>
      </c>
      <c r="Q176" s="19">
        <v>50</v>
      </c>
      <c r="R176" s="11" t="s">
        <v>1736</v>
      </c>
      <c r="S176" s="43">
        <v>2019</v>
      </c>
      <c r="T176" s="49">
        <v>0</v>
      </c>
      <c r="U176" s="11" t="s">
        <v>1737</v>
      </c>
      <c r="V176" s="43">
        <v>2019</v>
      </c>
      <c r="W176" s="19">
        <v>67</v>
      </c>
      <c r="X176" s="11" t="s">
        <v>1761</v>
      </c>
      <c r="Y176" s="43">
        <v>2019</v>
      </c>
      <c r="Z176" s="19">
        <v>100</v>
      </c>
      <c r="AA176" s="11" t="s">
        <v>1762</v>
      </c>
      <c r="AB176" s="43">
        <v>2019</v>
      </c>
      <c r="AC176" s="49">
        <v>50</v>
      </c>
      <c r="AD176" s="11" t="s">
        <v>1763</v>
      </c>
      <c r="AE176" s="43">
        <v>2019</v>
      </c>
      <c r="AF176" s="49">
        <v>50</v>
      </c>
      <c r="AG176" s="11" t="s">
        <v>1738</v>
      </c>
      <c r="AH176" s="43">
        <v>2019</v>
      </c>
      <c r="AI176" s="19">
        <v>100</v>
      </c>
      <c r="AJ176" s="11" t="s">
        <v>1739</v>
      </c>
      <c r="AK176" s="43">
        <v>2019</v>
      </c>
      <c r="AL176" s="19">
        <v>50</v>
      </c>
      <c r="AM176" s="11" t="s">
        <v>1740</v>
      </c>
      <c r="AN176" s="147"/>
      <c r="AO176" s="147"/>
      <c r="AP176" s="146"/>
      <c r="AQ176" s="146"/>
      <c r="AR176" s="146"/>
      <c r="AS176" s="146"/>
      <c r="AT176" s="146"/>
      <c r="AU176" s="146"/>
      <c r="AV176" s="146"/>
      <c r="AW176" s="146"/>
      <c r="AX176" s="146"/>
      <c r="AY176" s="146"/>
    </row>
  </sheetData>
  <mergeCells count="444">
    <mergeCell ref="B20:C20"/>
    <mergeCell ref="Z18:AA18"/>
    <mergeCell ref="AC18:AD18"/>
    <mergeCell ref="E19:F19"/>
    <mergeCell ref="H19:I19"/>
    <mergeCell ref="K19:L19"/>
    <mergeCell ref="N19:O19"/>
    <mergeCell ref="Q19:R19"/>
    <mergeCell ref="T19:U19"/>
    <mergeCell ref="W19:X19"/>
    <mergeCell ref="Z19:AA19"/>
    <mergeCell ref="K18:L18"/>
    <mergeCell ref="N18:O18"/>
    <mergeCell ref="Q18:R18"/>
    <mergeCell ref="T18:U18"/>
    <mergeCell ref="W18:X18"/>
    <mergeCell ref="T20:U20"/>
    <mergeCell ref="W20:X20"/>
    <mergeCell ref="Z20:AA20"/>
    <mergeCell ref="AC19:AD19"/>
    <mergeCell ref="AC22:AD22"/>
    <mergeCell ref="N22:O22"/>
    <mergeCell ref="Q22:R22"/>
    <mergeCell ref="T22:U22"/>
    <mergeCell ref="AE32:AE33"/>
    <mergeCell ref="B18:C18"/>
    <mergeCell ref="E18:F18"/>
    <mergeCell ref="H18:I18"/>
    <mergeCell ref="T21:U21"/>
    <mergeCell ref="W21:X21"/>
    <mergeCell ref="Z21:AA21"/>
    <mergeCell ref="AC21:AD21"/>
    <mergeCell ref="E20:F20"/>
    <mergeCell ref="H20:I20"/>
    <mergeCell ref="K20:L20"/>
    <mergeCell ref="N20:O20"/>
    <mergeCell ref="Q20:R20"/>
    <mergeCell ref="W22:X22"/>
    <mergeCell ref="Z22:AA22"/>
    <mergeCell ref="AC20:AD20"/>
    <mergeCell ref="B21:C21"/>
    <mergeCell ref="E21:F21"/>
    <mergeCell ref="H21:I21"/>
    <mergeCell ref="K21:L21"/>
    <mergeCell ref="N21:O21"/>
    <mergeCell ref="Q21:R21"/>
    <mergeCell ref="B39:C39"/>
    <mergeCell ref="E39:F39"/>
    <mergeCell ref="H39:I39"/>
    <mergeCell ref="K39:L39"/>
    <mergeCell ref="N39:O39"/>
    <mergeCell ref="Q39:R39"/>
    <mergeCell ref="T39:U39"/>
    <mergeCell ref="B22:C22"/>
    <mergeCell ref="E22:F22"/>
    <mergeCell ref="H22:I22"/>
    <mergeCell ref="K22:L22"/>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AF39:AG39"/>
    <mergeCell ref="AI39:AJ39"/>
    <mergeCell ref="AL39:AM39"/>
    <mergeCell ref="W39:X39"/>
    <mergeCell ref="AR40:AS40"/>
    <mergeCell ref="AU40:AV40"/>
    <mergeCell ref="AR42:AS42"/>
    <mergeCell ref="B42:C42"/>
    <mergeCell ref="E42:F42"/>
    <mergeCell ref="H42:I42"/>
    <mergeCell ref="K42:L42"/>
    <mergeCell ref="N42:O42"/>
    <mergeCell ref="AR41:AS41"/>
    <mergeCell ref="T42:U42"/>
    <mergeCell ref="T41:U41"/>
    <mergeCell ref="W41:X41"/>
    <mergeCell ref="Z41:AA41"/>
    <mergeCell ref="AC41:AD41"/>
    <mergeCell ref="AF41:AG41"/>
    <mergeCell ref="AL41:AM41"/>
    <mergeCell ref="AO41:AP41"/>
    <mergeCell ref="B41:C41"/>
    <mergeCell ref="E41:F41"/>
    <mergeCell ref="H41:I41"/>
    <mergeCell ref="K41:L41"/>
    <mergeCell ref="N41:O41"/>
    <mergeCell ref="AI41:AJ41"/>
    <mergeCell ref="AF64:AG64"/>
    <mergeCell ref="AL64:AM64"/>
    <mergeCell ref="AX43:AY43"/>
    <mergeCell ref="Q43:R43"/>
    <mergeCell ref="T43:U43"/>
    <mergeCell ref="W43:X43"/>
    <mergeCell ref="Z43:AA43"/>
    <mergeCell ref="AC43:AD43"/>
    <mergeCell ref="AF43:AG43"/>
    <mergeCell ref="AL60:AM60"/>
    <mergeCell ref="AI64:AJ64"/>
    <mergeCell ref="AC63:AD63"/>
    <mergeCell ref="AF63:AG63"/>
    <mergeCell ref="AI63:AJ63"/>
    <mergeCell ref="AL43:AM43"/>
    <mergeCell ref="Z63:AA63"/>
    <mergeCell ref="Z60:AA60"/>
    <mergeCell ref="AC60:AD60"/>
    <mergeCell ref="AI60:AJ60"/>
    <mergeCell ref="Z62:AA62"/>
    <mergeCell ref="AL62:AM62"/>
    <mergeCell ref="T62:U62"/>
    <mergeCell ref="AI61:AJ61"/>
    <mergeCell ref="AL61:AM61"/>
    <mergeCell ref="AL63:AM63"/>
    <mergeCell ref="B43:C43"/>
    <mergeCell ref="E43:F43"/>
    <mergeCell ref="H43:I43"/>
    <mergeCell ref="T60:U60"/>
    <mergeCell ref="W60:X60"/>
    <mergeCell ref="H61:I61"/>
    <mergeCell ref="K61:L61"/>
    <mergeCell ref="N61:O61"/>
    <mergeCell ref="Q61:R61"/>
    <mergeCell ref="T61:U61"/>
    <mergeCell ref="W61:X61"/>
    <mergeCell ref="AC62:AD62"/>
    <mergeCell ref="AF62:AG62"/>
    <mergeCell ref="AI62:AJ62"/>
    <mergeCell ref="K43:L43"/>
    <mergeCell ref="N43:O43"/>
    <mergeCell ref="H63:I63"/>
    <mergeCell ref="K63:L63"/>
    <mergeCell ref="N63:O63"/>
    <mergeCell ref="Q63:R63"/>
    <mergeCell ref="W63:X63"/>
    <mergeCell ref="W62:X62"/>
    <mergeCell ref="B104:C104"/>
    <mergeCell ref="E104:F104"/>
    <mergeCell ref="AI43:AJ43"/>
    <mergeCell ref="AF60:AG60"/>
    <mergeCell ref="B62:C62"/>
    <mergeCell ref="E62:F62"/>
    <mergeCell ref="H62:I62"/>
    <mergeCell ref="K62:L62"/>
    <mergeCell ref="N62:O62"/>
    <mergeCell ref="Q62:R62"/>
    <mergeCell ref="AC61:AD61"/>
    <mergeCell ref="B60:C60"/>
    <mergeCell ref="E60:F60"/>
    <mergeCell ref="H60:I60"/>
    <mergeCell ref="K60:L60"/>
    <mergeCell ref="N60:O60"/>
    <mergeCell ref="Q60:R60"/>
    <mergeCell ref="T64:U64"/>
    <mergeCell ref="W64:X64"/>
    <mergeCell ref="Z64:AA64"/>
    <mergeCell ref="AC64:AD64"/>
    <mergeCell ref="T63:U63"/>
    <mergeCell ref="B63:C63"/>
    <mergeCell ref="E63:F63"/>
    <mergeCell ref="E81:F81"/>
    <mergeCell ref="H81:I81"/>
    <mergeCell ref="K81:L81"/>
    <mergeCell ref="N81:O81"/>
    <mergeCell ref="Q81:R81"/>
    <mergeCell ref="Q64:R64"/>
    <mergeCell ref="K82:L82"/>
    <mergeCell ref="N82:O82"/>
    <mergeCell ref="Q82:R82"/>
    <mergeCell ref="H82:I82"/>
    <mergeCell ref="B80:R80"/>
    <mergeCell ref="B81:C81"/>
    <mergeCell ref="B64:C64"/>
    <mergeCell ref="E64:F64"/>
    <mergeCell ref="H64:I64"/>
    <mergeCell ref="K64:L64"/>
    <mergeCell ref="N64:O64"/>
    <mergeCell ref="E82:F82"/>
    <mergeCell ref="B82:C82"/>
    <mergeCell ref="B83:C83"/>
    <mergeCell ref="E83:F83"/>
    <mergeCell ref="H83:I83"/>
    <mergeCell ref="K83:L83"/>
    <mergeCell ref="N83:O83"/>
    <mergeCell ref="Q83:R83"/>
    <mergeCell ref="B84:C84"/>
    <mergeCell ref="E84:F84"/>
    <mergeCell ref="H84:I84"/>
    <mergeCell ref="K84:L84"/>
    <mergeCell ref="N84:O84"/>
    <mergeCell ref="Q84:R84"/>
    <mergeCell ref="B85:C85"/>
    <mergeCell ref="E85:F85"/>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H104:I104"/>
    <mergeCell ref="K104:L104"/>
    <mergeCell ref="N104:O104"/>
    <mergeCell ref="Q104:R104"/>
    <mergeCell ref="T104:U104"/>
    <mergeCell ref="W104:X104"/>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W125:X125"/>
    <mergeCell ref="Z125:AA125"/>
    <mergeCell ref="H124:I124"/>
    <mergeCell ref="K124:L124"/>
    <mergeCell ref="N124:O124"/>
    <mergeCell ref="Q124:R124"/>
    <mergeCell ref="T124:U124"/>
    <mergeCell ref="W124:X124"/>
    <mergeCell ref="W127:X127"/>
    <mergeCell ref="Z127:AA127"/>
    <mergeCell ref="Z124:AA124"/>
    <mergeCell ref="W126:X126"/>
    <mergeCell ref="Z126:AA126"/>
    <mergeCell ref="H127:I127"/>
    <mergeCell ref="K127:L127"/>
    <mergeCell ref="N127:O127"/>
    <mergeCell ref="Q127:R127"/>
    <mergeCell ref="T127:U127"/>
    <mergeCell ref="B125:C125"/>
    <mergeCell ref="E125:F125"/>
    <mergeCell ref="H125:I125"/>
    <mergeCell ref="K125:L125"/>
    <mergeCell ref="N125:O125"/>
    <mergeCell ref="Q125:R125"/>
    <mergeCell ref="T125:U125"/>
    <mergeCell ref="B126:C126"/>
    <mergeCell ref="E126:F126"/>
    <mergeCell ref="H126:I126"/>
    <mergeCell ref="K126:L126"/>
    <mergeCell ref="N126:O126"/>
    <mergeCell ref="Q126:R126"/>
    <mergeCell ref="T126:U126"/>
    <mergeCell ref="W144:X144"/>
    <mergeCell ref="Z144:AA144"/>
    <mergeCell ref="AC144:AD144"/>
    <mergeCell ref="AF144:AG144"/>
    <mergeCell ref="W145:X145"/>
    <mergeCell ref="Z145:AA145"/>
    <mergeCell ref="AC145:AD145"/>
    <mergeCell ref="AF145:AG145"/>
    <mergeCell ref="B143:AG143"/>
    <mergeCell ref="B144:C144"/>
    <mergeCell ref="E144:F144"/>
    <mergeCell ref="H144:I144"/>
    <mergeCell ref="K144:L144"/>
    <mergeCell ref="N144:O144"/>
    <mergeCell ref="H145:I145"/>
    <mergeCell ref="K145:L145"/>
    <mergeCell ref="N145:O145"/>
    <mergeCell ref="Q145:R145"/>
    <mergeCell ref="T145:U145"/>
    <mergeCell ref="Q144:R144"/>
    <mergeCell ref="T144:U144"/>
    <mergeCell ref="B146:C146"/>
    <mergeCell ref="E146:F146"/>
    <mergeCell ref="H146:I146"/>
    <mergeCell ref="K146:L146"/>
    <mergeCell ref="N146:O146"/>
    <mergeCell ref="Q146:R146"/>
    <mergeCell ref="B147:C147"/>
    <mergeCell ref="E147:F147"/>
    <mergeCell ref="H147:I147"/>
    <mergeCell ref="K147:L147"/>
    <mergeCell ref="N147:O147"/>
    <mergeCell ref="Q147:R147"/>
    <mergeCell ref="T147:U147"/>
    <mergeCell ref="W147:X147"/>
    <mergeCell ref="Z147:AA147"/>
    <mergeCell ref="AC147:AD147"/>
    <mergeCell ref="AF147:AG147"/>
    <mergeCell ref="W146:X146"/>
    <mergeCell ref="Z146:AA146"/>
    <mergeCell ref="AC146:AD146"/>
    <mergeCell ref="AF146:AG146"/>
    <mergeCell ref="T146:U146"/>
    <mergeCell ref="AI165:AJ165"/>
    <mergeCell ref="AL165:AM165"/>
    <mergeCell ref="W148:X148"/>
    <mergeCell ref="Z148:AA148"/>
    <mergeCell ref="AC148:AD148"/>
    <mergeCell ref="AF148:AG148"/>
    <mergeCell ref="B165:C165"/>
    <mergeCell ref="E165:F165"/>
    <mergeCell ref="T148:U148"/>
    <mergeCell ref="Z165:AA165"/>
    <mergeCell ref="AC165:AD165"/>
    <mergeCell ref="AF165:AG165"/>
    <mergeCell ref="T165:U165"/>
    <mergeCell ref="W165:X165"/>
    <mergeCell ref="B148:C148"/>
    <mergeCell ref="E148:F148"/>
    <mergeCell ref="H148:I148"/>
    <mergeCell ref="K148:L148"/>
    <mergeCell ref="N148:O148"/>
    <mergeCell ref="Q148:R148"/>
    <mergeCell ref="B164:AM164"/>
    <mergeCell ref="AL166:AM166"/>
    <mergeCell ref="AL167:AM167"/>
    <mergeCell ref="T167:U167"/>
    <mergeCell ref="W167:X167"/>
    <mergeCell ref="Z167:AA167"/>
    <mergeCell ref="AC167:AD167"/>
    <mergeCell ref="AF167:AG167"/>
    <mergeCell ref="AI167:AJ167"/>
    <mergeCell ref="T168:U168"/>
    <mergeCell ref="W168:X168"/>
    <mergeCell ref="Z168:AA168"/>
    <mergeCell ref="AI166:AJ166"/>
    <mergeCell ref="T166:U166"/>
    <mergeCell ref="W166:X166"/>
    <mergeCell ref="Z166:AA166"/>
    <mergeCell ref="AC166:AD166"/>
    <mergeCell ref="AL169:AM169"/>
    <mergeCell ref="B168:C168"/>
    <mergeCell ref="E168:F168"/>
    <mergeCell ref="H168:I168"/>
    <mergeCell ref="K168:L168"/>
    <mergeCell ref="N168:O168"/>
    <mergeCell ref="Q168:R168"/>
    <mergeCell ref="T169:U169"/>
    <mergeCell ref="W169:X169"/>
    <mergeCell ref="Z169:AA169"/>
    <mergeCell ref="AC169:AD169"/>
    <mergeCell ref="AF169:AG169"/>
    <mergeCell ref="AI169:AJ169"/>
    <mergeCell ref="AL168:AM168"/>
    <mergeCell ref="N169:O169"/>
    <mergeCell ref="Q169:R169"/>
    <mergeCell ref="A1:D1"/>
    <mergeCell ref="B169:C169"/>
    <mergeCell ref="E169:F169"/>
    <mergeCell ref="H169:I169"/>
    <mergeCell ref="K169:L169"/>
    <mergeCell ref="AF166:AG166"/>
    <mergeCell ref="AC168:AD168"/>
    <mergeCell ref="AF168:AG168"/>
    <mergeCell ref="AI168:AJ168"/>
    <mergeCell ref="H166:I166"/>
    <mergeCell ref="K166:L166"/>
    <mergeCell ref="N166:O166"/>
    <mergeCell ref="Q166:R166"/>
    <mergeCell ref="H165:I165"/>
    <mergeCell ref="K165:L165"/>
    <mergeCell ref="N165:O165"/>
    <mergeCell ref="B167:C167"/>
    <mergeCell ref="E167:F167"/>
    <mergeCell ref="H167:I167"/>
    <mergeCell ref="K167:L167"/>
    <mergeCell ref="N167:O167"/>
    <mergeCell ref="Q167:R167"/>
    <mergeCell ref="Q165:R165"/>
    <mergeCell ref="E166:F166"/>
    <mergeCell ref="AX40:AY40"/>
    <mergeCell ref="B61:C61"/>
    <mergeCell ref="E61:F61"/>
    <mergeCell ref="Z61:AA61"/>
    <mergeCell ref="AF61:AG61"/>
    <mergeCell ref="B17:AD17"/>
    <mergeCell ref="B38:AY38"/>
    <mergeCell ref="B59:AM59"/>
    <mergeCell ref="AU42:AV42"/>
    <mergeCell ref="AX42:AY42"/>
    <mergeCell ref="AF42:AG42"/>
    <mergeCell ref="AI42:AJ42"/>
    <mergeCell ref="W42:X42"/>
    <mergeCell ref="Z42:AA42"/>
    <mergeCell ref="AC42:AD42"/>
    <mergeCell ref="Q42:R42"/>
    <mergeCell ref="AO43:AP43"/>
    <mergeCell ref="AR43:AS43"/>
    <mergeCell ref="AU43:AV43"/>
    <mergeCell ref="AU41:AV41"/>
    <mergeCell ref="AX41:AY41"/>
    <mergeCell ref="Q41:R41"/>
    <mergeCell ref="AL42:AM42"/>
    <mergeCell ref="AO42:AP42"/>
    <mergeCell ref="B103:C103"/>
    <mergeCell ref="E103:F103"/>
    <mergeCell ref="B124:C124"/>
    <mergeCell ref="E124:F124"/>
    <mergeCell ref="B145:C145"/>
    <mergeCell ref="E145:F145"/>
    <mergeCell ref="B40:C40"/>
    <mergeCell ref="E40:F40"/>
    <mergeCell ref="B19:C19"/>
    <mergeCell ref="B127:C127"/>
    <mergeCell ref="E127:F127"/>
    <mergeCell ref="B122:AA122"/>
    <mergeCell ref="B123:C123"/>
    <mergeCell ref="E123:F123"/>
    <mergeCell ref="H123:I123"/>
    <mergeCell ref="K123:L123"/>
    <mergeCell ref="N123:O123"/>
    <mergeCell ref="Q123:R123"/>
    <mergeCell ref="T123:U123"/>
    <mergeCell ref="W123:X123"/>
    <mergeCell ref="Z123:AA123"/>
    <mergeCell ref="B105:C105"/>
    <mergeCell ref="E105:F105"/>
    <mergeCell ref="H105:I105"/>
  </mergeCells>
  <hyperlinks>
    <hyperlink ref="U162" r:id="rId1" xr:uid="{00000000-0004-0000-1900-000000000000}"/>
  </hyperlinks>
  <pageMargins left="0.70866141732283472" right="0.70866141732283472" top="0.74803149606299213" bottom="0.74803149606299213" header="0.31496062992125984" footer="0.31496062992125984"/>
  <pageSetup paperSize="9" scale="50" orientation="landscape"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1"/>
  <dimension ref="A1:CC176"/>
  <sheetViews>
    <sheetView topLeftCell="A138" zoomScale="60" zoomScaleNormal="60" workbookViewId="0">
      <selection activeCell="AA173" sqref="AA173"/>
    </sheetView>
  </sheetViews>
  <sheetFormatPr defaultColWidth="8.85546875" defaultRowHeight="12.75"/>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855468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t="e">
        <f t="shared" ref="C6:C9" si="1">AVERAGE(B27,B48,B69,B90,B111,B132,B153)</f>
        <v>#DIV/0!</v>
      </c>
      <c r="D6" s="229" t="e">
        <f t="shared" si="0"/>
        <v>#DIV/0!</v>
      </c>
    </row>
    <row r="7" spans="1:4" ht="24.75" customHeight="1">
      <c r="A7" s="347">
        <v>2011</v>
      </c>
      <c r="B7" s="229"/>
      <c r="C7" s="229" t="e">
        <f t="shared" si="1"/>
        <v>#DIV/0!</v>
      </c>
      <c r="D7" s="229" t="e">
        <f t="shared" si="0"/>
        <v>#DIV/0!</v>
      </c>
    </row>
    <row r="8" spans="1:4" ht="24.75" customHeight="1">
      <c r="A8" s="347">
        <v>2012</v>
      </c>
      <c r="B8" s="229"/>
      <c r="C8" s="229" t="e">
        <f t="shared" si="1"/>
        <v>#DIV/0!</v>
      </c>
      <c r="D8" s="229" t="e">
        <f t="shared" si="0"/>
        <v>#DIV/0!</v>
      </c>
    </row>
    <row r="9" spans="1:4" ht="24.75" customHeight="1">
      <c r="A9" s="347">
        <v>2013</v>
      </c>
      <c r="B9" s="229"/>
      <c r="C9" s="229" t="e">
        <f t="shared" si="1"/>
        <v>#DIV/0!</v>
      </c>
      <c r="D9" s="229" t="e">
        <f t="shared" si="0"/>
        <v>#DIV/0!</v>
      </c>
    </row>
    <row r="10" spans="1:4" ht="24.75" customHeight="1">
      <c r="A10" s="38">
        <v>2014</v>
      </c>
      <c r="B10" s="229">
        <f>AVERAGE(B31,B52,B73,B94,B115,B136,B157,B171)</f>
        <v>24.244791666666668</v>
      </c>
      <c r="C10" s="229">
        <f t="shared" ref="C10:C15" si="2">AVERAGE(B31,B52,B73,B94,B115,B136,B157)</f>
        <v>25.928571428571427</v>
      </c>
      <c r="D10" s="229">
        <f t="shared" ref="D10:D15" si="3">AVERAGE(B31,B52,B94,B115,B136,B157)</f>
        <v>27.083333333333332</v>
      </c>
    </row>
    <row r="11" spans="1:4" ht="24.75" customHeight="1">
      <c r="A11" s="38">
        <v>2015</v>
      </c>
      <c r="B11" s="229"/>
      <c r="C11" s="229">
        <f t="shared" si="2"/>
        <v>25.928571428571427</v>
      </c>
      <c r="D11" s="229">
        <f t="shared" si="3"/>
        <v>27.083333333333332</v>
      </c>
    </row>
    <row r="12" spans="1:4" ht="24.75" customHeight="1">
      <c r="A12" s="38">
        <v>2016</v>
      </c>
      <c r="B12" s="229"/>
      <c r="C12" s="229">
        <f t="shared" si="2"/>
        <v>25.928571428571427</v>
      </c>
      <c r="D12" s="229">
        <f t="shared" si="3"/>
        <v>27.083333333333332</v>
      </c>
    </row>
    <row r="13" spans="1:4" ht="24.75" customHeight="1">
      <c r="A13" s="38">
        <v>2017</v>
      </c>
      <c r="B13" s="229"/>
      <c r="C13" s="229">
        <f t="shared" si="2"/>
        <v>25.928571428571427</v>
      </c>
      <c r="D13" s="229">
        <f t="shared" si="3"/>
        <v>27.083333333333332</v>
      </c>
    </row>
    <row r="14" spans="1:4" ht="24.75" customHeight="1">
      <c r="A14" s="38">
        <v>2018</v>
      </c>
      <c r="B14" s="229"/>
      <c r="C14" s="229">
        <f t="shared" si="2"/>
        <v>25.928571428571427</v>
      </c>
      <c r="D14" s="229">
        <f t="shared" si="3"/>
        <v>27.083333333333332</v>
      </c>
    </row>
    <row r="15" spans="1:4" ht="24.75" customHeight="1">
      <c r="A15" s="38">
        <v>2019</v>
      </c>
      <c r="B15" s="229">
        <f>AVERAGE(B36,B57,B78,B99,B120,B141,B162,B176)</f>
        <v>24.244791666666668</v>
      </c>
      <c r="C15" s="229">
        <f t="shared" si="2"/>
        <v>25.928571428571427</v>
      </c>
      <c r="D15" s="229">
        <f t="shared" si="3"/>
        <v>27.083333333333332</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t="e">
        <f t="shared" ref="B24:B30" si="4">AVERAGE(E24, H24,K24,N24,Q24,T24,W24,Z24,AC24)</f>
        <v>#DIV/0!</v>
      </c>
      <c r="C24" s="363"/>
      <c r="D24" s="350">
        <v>2007</v>
      </c>
      <c r="E24" s="363"/>
      <c r="F24" s="363"/>
      <c r="G24" s="350">
        <v>2007</v>
      </c>
      <c r="H24" s="363"/>
      <c r="I24" s="363"/>
      <c r="J24" s="350">
        <v>2007</v>
      </c>
      <c r="K24" s="363"/>
      <c r="L24" s="363"/>
      <c r="M24" s="350">
        <v>2007</v>
      </c>
      <c r="N24" s="363"/>
      <c r="O24" s="363"/>
      <c r="P24" s="350">
        <v>2007</v>
      </c>
      <c r="Q24" s="363"/>
      <c r="R24" s="363"/>
      <c r="S24" s="350">
        <v>2007</v>
      </c>
      <c r="T24" s="363"/>
      <c r="U24" s="363"/>
      <c r="V24" s="350">
        <v>2007</v>
      </c>
      <c r="W24" s="363"/>
      <c r="X24" s="363"/>
      <c r="Y24" s="350">
        <v>2007</v>
      </c>
      <c r="Z24" s="363"/>
      <c r="AA24" s="363"/>
      <c r="AB24" s="350">
        <v>2007</v>
      </c>
      <c r="AC24" s="363"/>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t="e">
        <f t="shared" si="4"/>
        <v>#DIV/0!</v>
      </c>
      <c r="C25" s="363"/>
      <c r="D25" s="350">
        <v>2008</v>
      </c>
      <c r="E25" s="363"/>
      <c r="F25" s="363"/>
      <c r="G25" s="350">
        <v>2008</v>
      </c>
      <c r="H25" s="363"/>
      <c r="I25" s="363"/>
      <c r="J25" s="350">
        <v>2008</v>
      </c>
      <c r="K25" s="363"/>
      <c r="L25" s="363"/>
      <c r="M25" s="350">
        <v>2008</v>
      </c>
      <c r="N25" s="363"/>
      <c r="O25" s="363"/>
      <c r="P25" s="350">
        <v>2008</v>
      </c>
      <c r="Q25" s="363"/>
      <c r="R25" s="363"/>
      <c r="S25" s="350">
        <v>2008</v>
      </c>
      <c r="T25" s="363"/>
      <c r="U25" s="363"/>
      <c r="V25" s="350">
        <v>2008</v>
      </c>
      <c r="W25" s="363"/>
      <c r="X25" s="363"/>
      <c r="Y25" s="350">
        <v>2008</v>
      </c>
      <c r="Z25" s="363"/>
      <c r="AA25" s="363"/>
      <c r="AB25" s="350">
        <v>2008</v>
      </c>
      <c r="AC25" s="363"/>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t="e">
        <f t="shared" si="4"/>
        <v>#DIV/0!</v>
      </c>
      <c r="C26" s="363"/>
      <c r="D26" s="350">
        <v>2009</v>
      </c>
      <c r="E26" s="363"/>
      <c r="F26" s="363"/>
      <c r="G26" s="350">
        <v>2009</v>
      </c>
      <c r="H26" s="363"/>
      <c r="I26" s="363"/>
      <c r="J26" s="350">
        <v>2009</v>
      </c>
      <c r="K26" s="363"/>
      <c r="L26" s="363"/>
      <c r="M26" s="350">
        <v>2009</v>
      </c>
      <c r="N26" s="363"/>
      <c r="O26" s="363"/>
      <c r="P26" s="350">
        <v>2009</v>
      </c>
      <c r="Q26" s="363"/>
      <c r="R26" s="363"/>
      <c r="S26" s="350">
        <v>2009</v>
      </c>
      <c r="T26" s="363"/>
      <c r="U26" s="363"/>
      <c r="V26" s="350">
        <v>2009</v>
      </c>
      <c r="W26" s="363"/>
      <c r="X26" s="363"/>
      <c r="Y26" s="350">
        <v>2009</v>
      </c>
      <c r="Z26" s="363"/>
      <c r="AA26" s="363"/>
      <c r="AB26" s="350">
        <v>2009</v>
      </c>
      <c r="AC26" s="363"/>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t="e">
        <f t="shared" si="4"/>
        <v>#DIV/0!</v>
      </c>
      <c r="C27" s="363"/>
      <c r="D27" s="350">
        <v>2010</v>
      </c>
      <c r="E27" s="363"/>
      <c r="F27" s="363"/>
      <c r="G27" s="350">
        <v>2010</v>
      </c>
      <c r="H27" s="363"/>
      <c r="I27" s="363"/>
      <c r="J27" s="350">
        <v>2010</v>
      </c>
      <c r="K27" s="363"/>
      <c r="L27" s="363"/>
      <c r="M27" s="350">
        <v>2010</v>
      </c>
      <c r="N27" s="363"/>
      <c r="O27" s="363"/>
      <c r="P27" s="350">
        <v>2010</v>
      </c>
      <c r="Q27" s="363"/>
      <c r="R27" s="363"/>
      <c r="S27" s="350">
        <v>2010</v>
      </c>
      <c r="T27" s="363"/>
      <c r="U27" s="363"/>
      <c r="V27" s="350">
        <v>2010</v>
      </c>
      <c r="W27" s="363"/>
      <c r="X27" s="363"/>
      <c r="Y27" s="350">
        <v>2010</v>
      </c>
      <c r="Z27" s="363"/>
      <c r="AA27" s="363"/>
      <c r="AB27" s="350">
        <v>2010</v>
      </c>
      <c r="AC27" s="363"/>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t="e">
        <f t="shared" si="4"/>
        <v>#DIV/0!</v>
      </c>
      <c r="C28" s="363"/>
      <c r="D28" s="350">
        <v>2011</v>
      </c>
      <c r="E28" s="363"/>
      <c r="F28" s="363"/>
      <c r="G28" s="350">
        <v>2011</v>
      </c>
      <c r="H28" s="363"/>
      <c r="I28" s="363"/>
      <c r="J28" s="350">
        <v>2011</v>
      </c>
      <c r="K28" s="363"/>
      <c r="L28" s="363"/>
      <c r="M28" s="350">
        <v>2011</v>
      </c>
      <c r="N28" s="363"/>
      <c r="O28" s="363"/>
      <c r="P28" s="350">
        <v>2011</v>
      </c>
      <c r="Q28" s="363"/>
      <c r="R28" s="363"/>
      <c r="S28" s="350">
        <v>2011</v>
      </c>
      <c r="T28" s="363"/>
      <c r="U28" s="363"/>
      <c r="V28" s="350">
        <v>2011</v>
      </c>
      <c r="W28" s="363"/>
      <c r="X28" s="363"/>
      <c r="Y28" s="350">
        <v>2011</v>
      </c>
      <c r="Z28" s="363"/>
      <c r="AA28" s="363"/>
      <c r="AB28" s="350">
        <v>2011</v>
      </c>
      <c r="AC28" s="363"/>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t="e">
        <f t="shared" si="4"/>
        <v>#DIV/0!</v>
      </c>
      <c r="C29" s="363"/>
      <c r="D29" s="350">
        <v>2012</v>
      </c>
      <c r="E29" s="363"/>
      <c r="F29" s="363"/>
      <c r="G29" s="350">
        <v>2012</v>
      </c>
      <c r="H29" s="363"/>
      <c r="I29" s="363"/>
      <c r="J29" s="350">
        <v>2012</v>
      </c>
      <c r="K29" s="363"/>
      <c r="L29" s="363"/>
      <c r="M29" s="350">
        <v>2012</v>
      </c>
      <c r="N29" s="363"/>
      <c r="O29" s="363"/>
      <c r="P29" s="350">
        <v>2012</v>
      </c>
      <c r="Q29" s="363"/>
      <c r="R29" s="363"/>
      <c r="S29" s="350">
        <v>2012</v>
      </c>
      <c r="T29" s="363"/>
      <c r="U29" s="363"/>
      <c r="V29" s="350">
        <v>2012</v>
      </c>
      <c r="W29" s="363"/>
      <c r="X29" s="363"/>
      <c r="Y29" s="350">
        <v>2012</v>
      </c>
      <c r="Z29" s="363"/>
      <c r="AA29" s="363"/>
      <c r="AB29" s="350">
        <v>2012</v>
      </c>
      <c r="AC29" s="363"/>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t="e">
        <f t="shared" si="4"/>
        <v>#DIV/0!</v>
      </c>
      <c r="C30" s="363"/>
      <c r="D30" s="350">
        <v>2013</v>
      </c>
      <c r="E30" s="363"/>
      <c r="F30" s="363"/>
      <c r="G30" s="350">
        <v>2013</v>
      </c>
      <c r="H30" s="363"/>
      <c r="I30" s="363"/>
      <c r="J30" s="350">
        <v>2013</v>
      </c>
      <c r="K30" s="363"/>
      <c r="L30" s="363"/>
      <c r="M30" s="350">
        <v>2013</v>
      </c>
      <c r="N30" s="363"/>
      <c r="O30" s="363"/>
      <c r="P30" s="350">
        <v>2013</v>
      </c>
      <c r="Q30" s="363"/>
      <c r="R30" s="363"/>
      <c r="S30" s="350">
        <v>2013</v>
      </c>
      <c r="T30" s="363"/>
      <c r="U30" s="363"/>
      <c r="V30" s="350">
        <v>2013</v>
      </c>
      <c r="W30" s="363"/>
      <c r="X30" s="363"/>
      <c r="Y30" s="350">
        <v>2013</v>
      </c>
      <c r="Z30" s="363"/>
      <c r="AA30" s="363"/>
      <c r="AB30" s="350">
        <v>2013</v>
      </c>
      <c r="AC30" s="363"/>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16.666666666666668</v>
      </c>
      <c r="C31" s="39"/>
      <c r="D31" s="43">
        <v>2014</v>
      </c>
      <c r="E31" s="19">
        <v>0</v>
      </c>
      <c r="F31" s="10" t="s">
        <v>4185</v>
      </c>
      <c r="G31" s="43">
        <v>2014</v>
      </c>
      <c r="H31" s="19">
        <v>0</v>
      </c>
      <c r="I31" s="10" t="s">
        <v>1554</v>
      </c>
      <c r="J31" s="43">
        <v>2014</v>
      </c>
      <c r="K31" s="19">
        <v>100</v>
      </c>
      <c r="L31" s="10" t="s">
        <v>1553</v>
      </c>
      <c r="M31" s="43">
        <v>2014</v>
      </c>
      <c r="N31" s="19">
        <v>0</v>
      </c>
      <c r="O31" s="20" t="s">
        <v>1552</v>
      </c>
      <c r="P31" s="43">
        <v>2014</v>
      </c>
      <c r="Q31" s="19">
        <v>0</v>
      </c>
      <c r="R31" s="10" t="s">
        <v>1551</v>
      </c>
      <c r="S31" s="43">
        <v>2014</v>
      </c>
      <c r="T31" s="19">
        <v>50</v>
      </c>
      <c r="U31" s="20" t="s">
        <v>1550</v>
      </c>
      <c r="V31" s="43">
        <v>2014</v>
      </c>
      <c r="W31" s="19">
        <v>0</v>
      </c>
      <c r="X31" s="10" t="s">
        <v>1549</v>
      </c>
      <c r="Y31" s="350">
        <v>2014</v>
      </c>
      <c r="Z31" s="19">
        <v>0</v>
      </c>
      <c r="AA31" s="21" t="s">
        <v>1547</v>
      </c>
      <c r="AB31" s="350">
        <v>2014</v>
      </c>
      <c r="AC31" s="19">
        <v>0</v>
      </c>
      <c r="AD31" s="22" t="s">
        <v>1548</v>
      </c>
    </row>
    <row r="32" spans="1:81" ht="24.75" customHeight="1">
      <c r="A32" s="43">
        <v>2015</v>
      </c>
      <c r="B32" s="230">
        <f t="shared" si="5"/>
        <v>16.666666666666668</v>
      </c>
      <c r="C32" s="39"/>
      <c r="D32" s="43">
        <v>2015</v>
      </c>
      <c r="E32" s="19">
        <v>0</v>
      </c>
      <c r="F32" s="10"/>
      <c r="G32" s="43">
        <v>2015</v>
      </c>
      <c r="H32" s="19">
        <v>0</v>
      </c>
      <c r="I32" s="10"/>
      <c r="J32" s="43">
        <v>2015</v>
      </c>
      <c r="K32" s="19">
        <v>100</v>
      </c>
      <c r="L32" s="10"/>
      <c r="M32" s="43">
        <v>2015</v>
      </c>
      <c r="N32" s="19">
        <v>0</v>
      </c>
      <c r="O32" s="10"/>
      <c r="P32" s="43">
        <v>2015</v>
      </c>
      <c r="Q32" s="19">
        <v>0</v>
      </c>
      <c r="R32" s="10" t="s">
        <v>4249</v>
      </c>
      <c r="S32" s="43">
        <v>2015</v>
      </c>
      <c r="T32" s="19">
        <v>50</v>
      </c>
      <c r="U32" s="10"/>
      <c r="V32" s="43">
        <v>2015</v>
      </c>
      <c r="W32" s="19">
        <v>0</v>
      </c>
      <c r="X32" s="10"/>
      <c r="Y32" s="350">
        <v>2015</v>
      </c>
      <c r="Z32" s="19">
        <v>0</v>
      </c>
      <c r="AA32" s="10"/>
      <c r="AB32" s="350">
        <v>2015</v>
      </c>
      <c r="AC32" s="19">
        <v>0</v>
      </c>
      <c r="AD32" s="11"/>
    </row>
    <row r="33" spans="1:81" ht="24.75" customHeight="1">
      <c r="A33" s="43">
        <v>2016</v>
      </c>
      <c r="B33" s="230">
        <f t="shared" si="5"/>
        <v>16.666666666666668</v>
      </c>
      <c r="C33" s="39"/>
      <c r="D33" s="43">
        <v>2016</v>
      </c>
      <c r="E33" s="19">
        <v>0</v>
      </c>
      <c r="F33" s="10"/>
      <c r="G33" s="43">
        <v>2016</v>
      </c>
      <c r="H33" s="19">
        <v>0</v>
      </c>
      <c r="I33" s="10"/>
      <c r="J33" s="43">
        <v>2016</v>
      </c>
      <c r="K33" s="19">
        <v>100</v>
      </c>
      <c r="L33" s="10"/>
      <c r="M33" s="43">
        <v>2016</v>
      </c>
      <c r="N33" s="19">
        <v>0</v>
      </c>
      <c r="O33" s="10"/>
      <c r="P33" s="43">
        <v>2016</v>
      </c>
      <c r="Q33" s="19">
        <v>0</v>
      </c>
      <c r="R33" s="10"/>
      <c r="S33" s="43">
        <v>2016</v>
      </c>
      <c r="T33" s="19">
        <v>50</v>
      </c>
      <c r="U33" s="10"/>
      <c r="V33" s="43">
        <v>2016</v>
      </c>
      <c r="W33" s="19">
        <v>0</v>
      </c>
      <c r="X33" s="10"/>
      <c r="Y33" s="350">
        <v>2016</v>
      </c>
      <c r="Z33" s="19">
        <v>0</v>
      </c>
      <c r="AA33" s="10"/>
      <c r="AB33" s="350">
        <v>2016</v>
      </c>
      <c r="AC33" s="19">
        <v>0</v>
      </c>
      <c r="AD33" s="11"/>
    </row>
    <row r="34" spans="1:81" ht="24.75" customHeight="1">
      <c r="A34" s="43">
        <v>2017</v>
      </c>
      <c r="B34" s="230">
        <f t="shared" si="5"/>
        <v>16.666666666666668</v>
      </c>
      <c r="C34" s="39"/>
      <c r="D34" s="43">
        <v>2017</v>
      </c>
      <c r="E34" s="19">
        <v>0</v>
      </c>
      <c r="F34" s="10"/>
      <c r="G34" s="43">
        <v>2017</v>
      </c>
      <c r="H34" s="19">
        <v>0</v>
      </c>
      <c r="I34" s="10"/>
      <c r="J34" s="43">
        <v>2017</v>
      </c>
      <c r="K34" s="19">
        <v>100</v>
      </c>
      <c r="L34" s="10"/>
      <c r="M34" s="43">
        <v>2017</v>
      </c>
      <c r="N34" s="19">
        <v>0</v>
      </c>
      <c r="O34" s="10"/>
      <c r="P34" s="43">
        <v>2017</v>
      </c>
      <c r="Q34" s="19">
        <v>0</v>
      </c>
      <c r="R34" s="10"/>
      <c r="S34" s="43">
        <v>2017</v>
      </c>
      <c r="T34" s="19">
        <v>50</v>
      </c>
      <c r="U34" s="10"/>
      <c r="V34" s="43">
        <v>2017</v>
      </c>
      <c r="W34" s="19">
        <v>0</v>
      </c>
      <c r="X34" s="10"/>
      <c r="Y34" s="350">
        <v>2017</v>
      </c>
      <c r="Z34" s="19">
        <v>0</v>
      </c>
      <c r="AA34" s="10"/>
      <c r="AB34" s="350">
        <v>2017</v>
      </c>
      <c r="AC34" s="19">
        <v>0</v>
      </c>
      <c r="AD34" s="11"/>
    </row>
    <row r="35" spans="1:81" ht="24.75" customHeight="1">
      <c r="A35" s="43">
        <v>2018</v>
      </c>
      <c r="B35" s="230">
        <f t="shared" si="5"/>
        <v>16.666666666666668</v>
      </c>
      <c r="C35" s="39"/>
      <c r="D35" s="43">
        <v>2018</v>
      </c>
      <c r="E35" s="19">
        <v>0</v>
      </c>
      <c r="F35" s="10"/>
      <c r="G35" s="43">
        <v>2018</v>
      </c>
      <c r="H35" s="19">
        <v>0</v>
      </c>
      <c r="I35" s="10"/>
      <c r="J35" s="43">
        <v>2018</v>
      </c>
      <c r="K35" s="19">
        <v>100</v>
      </c>
      <c r="L35" s="10"/>
      <c r="M35" s="43">
        <v>2018</v>
      </c>
      <c r="N35" s="19">
        <v>0</v>
      </c>
      <c r="O35" s="10"/>
      <c r="P35" s="43">
        <v>2018</v>
      </c>
      <c r="Q35" s="19">
        <v>0</v>
      </c>
      <c r="R35" s="10"/>
      <c r="S35" s="43">
        <v>2018</v>
      </c>
      <c r="T35" s="19">
        <v>50</v>
      </c>
      <c r="U35" s="10"/>
      <c r="V35" s="43">
        <v>2018</v>
      </c>
      <c r="W35" s="19">
        <v>0</v>
      </c>
      <c r="X35" s="10"/>
      <c r="Y35" s="350">
        <v>2018</v>
      </c>
      <c r="Z35" s="19">
        <v>0</v>
      </c>
      <c r="AA35" s="10"/>
      <c r="AB35" s="350">
        <v>2018</v>
      </c>
      <c r="AC35" s="19">
        <v>0</v>
      </c>
      <c r="AD35" s="11"/>
    </row>
    <row r="36" spans="1:81" ht="24.75" customHeight="1">
      <c r="A36" s="43">
        <v>2019</v>
      </c>
      <c r="B36" s="230">
        <f t="shared" si="5"/>
        <v>16.666666666666668</v>
      </c>
      <c r="C36" s="39"/>
      <c r="D36" s="43">
        <v>2019</v>
      </c>
      <c r="E36" s="19">
        <v>0</v>
      </c>
      <c r="F36" s="10"/>
      <c r="G36" s="43">
        <v>2019</v>
      </c>
      <c r="H36" s="19">
        <v>0</v>
      </c>
      <c r="I36" s="10"/>
      <c r="J36" s="43">
        <v>2019</v>
      </c>
      <c r="K36" s="19">
        <v>100</v>
      </c>
      <c r="L36" s="10"/>
      <c r="M36" s="43">
        <v>2019</v>
      </c>
      <c r="N36" s="19">
        <v>0</v>
      </c>
      <c r="O36" s="10"/>
      <c r="P36" s="43">
        <v>2019</v>
      </c>
      <c r="Q36" s="19">
        <v>0</v>
      </c>
      <c r="R36" s="10"/>
      <c r="S36" s="43">
        <v>2019</v>
      </c>
      <c r="T36" s="19">
        <v>50</v>
      </c>
      <c r="U36" s="10"/>
      <c r="V36" s="43">
        <v>2019</v>
      </c>
      <c r="W36" s="19">
        <v>0</v>
      </c>
      <c r="X36" s="10"/>
      <c r="Y36" s="350">
        <v>2019</v>
      </c>
      <c r="Z36" s="19">
        <v>0</v>
      </c>
      <c r="AA36" s="10"/>
      <c r="AB36" s="350">
        <v>2019</v>
      </c>
      <c r="AC36" s="19">
        <v>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240</v>
      </c>
      <c r="X42" s="580"/>
      <c r="Y42" s="350" t="s">
        <v>81</v>
      </c>
      <c r="Z42" s="580" t="s">
        <v>239</v>
      </c>
      <c r="AA42" s="580"/>
      <c r="AB42" s="350" t="s">
        <v>81</v>
      </c>
      <c r="AC42" s="580" t="s">
        <v>238</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231</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t="e">
        <f t="shared" ref="B45:B51" si="6">AVERAGE(E45,H45,K45,T45,AF45,AO45,AU45,AX45,AR45)</f>
        <v>#DIV/0!</v>
      </c>
      <c r="C45" s="363"/>
      <c r="D45" s="350">
        <v>2007</v>
      </c>
      <c r="E45" s="363"/>
      <c r="F45" s="363"/>
      <c r="G45" s="350">
        <v>2007</v>
      </c>
      <c r="H45" s="363"/>
      <c r="I45" s="363"/>
      <c r="J45" s="350">
        <v>2007</v>
      </c>
      <c r="K45" s="363"/>
      <c r="L45" s="363"/>
      <c r="M45" s="350">
        <v>2007</v>
      </c>
      <c r="N45" s="363"/>
      <c r="O45" s="363"/>
      <c r="P45" s="350">
        <v>2007</v>
      </c>
      <c r="Q45" s="363"/>
      <c r="R45" s="363"/>
      <c r="S45" s="350">
        <v>2007</v>
      </c>
      <c r="T45" s="363"/>
      <c r="U45" s="363"/>
      <c r="V45" s="350">
        <v>2007</v>
      </c>
      <c r="W45" s="363"/>
      <c r="X45" s="363"/>
      <c r="Y45" s="350">
        <v>2007</v>
      </c>
      <c r="Z45" s="363"/>
      <c r="AA45" s="363"/>
      <c r="AB45" s="350">
        <v>2007</v>
      </c>
      <c r="AC45" s="363"/>
      <c r="AD45" s="363"/>
      <c r="AE45" s="350">
        <v>2007</v>
      </c>
      <c r="AF45" s="243"/>
      <c r="AG45" s="363"/>
      <c r="AH45" s="350">
        <v>2007</v>
      </c>
      <c r="AI45" s="363"/>
      <c r="AJ45" s="363"/>
      <c r="AK45" s="350">
        <v>2007</v>
      </c>
      <c r="AL45" s="363"/>
      <c r="AM45" s="363"/>
      <c r="AN45" s="350">
        <v>2007</v>
      </c>
      <c r="AO45" s="363"/>
      <c r="AP45" s="363"/>
      <c r="AQ45" s="350">
        <v>2007</v>
      </c>
      <c r="AR45" s="363"/>
      <c r="AS45" s="363"/>
      <c r="AT45" s="350">
        <v>2007</v>
      </c>
      <c r="AU45" s="363"/>
      <c r="AV45" s="363"/>
      <c r="AW45" s="350">
        <v>2007</v>
      </c>
      <c r="AX45" s="363"/>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t="e">
        <f t="shared" si="6"/>
        <v>#DIV/0!</v>
      </c>
      <c r="C46" s="363"/>
      <c r="D46" s="350">
        <v>2008</v>
      </c>
      <c r="E46" s="363"/>
      <c r="F46" s="363"/>
      <c r="G46" s="350">
        <v>2008</v>
      </c>
      <c r="H46" s="363"/>
      <c r="I46" s="363"/>
      <c r="J46" s="350">
        <v>2008</v>
      </c>
      <c r="K46" s="363"/>
      <c r="L46" s="363"/>
      <c r="M46" s="350">
        <v>2008</v>
      </c>
      <c r="N46" s="363"/>
      <c r="O46" s="363"/>
      <c r="P46" s="350">
        <v>2008</v>
      </c>
      <c r="Q46" s="363"/>
      <c r="R46" s="363"/>
      <c r="S46" s="350">
        <v>2008</v>
      </c>
      <c r="T46" s="363"/>
      <c r="U46" s="363"/>
      <c r="V46" s="350">
        <v>2008</v>
      </c>
      <c r="W46" s="363"/>
      <c r="X46" s="363"/>
      <c r="Y46" s="350">
        <v>2008</v>
      </c>
      <c r="Z46" s="363"/>
      <c r="AA46" s="363"/>
      <c r="AB46" s="350">
        <v>2008</v>
      </c>
      <c r="AC46" s="363"/>
      <c r="AD46" s="363"/>
      <c r="AE46" s="350">
        <v>2008</v>
      </c>
      <c r="AF46" s="243"/>
      <c r="AG46" s="363"/>
      <c r="AH46" s="350">
        <v>2008</v>
      </c>
      <c r="AI46" s="363"/>
      <c r="AJ46" s="363"/>
      <c r="AK46" s="350">
        <v>2008</v>
      </c>
      <c r="AL46" s="363"/>
      <c r="AM46" s="363"/>
      <c r="AN46" s="350">
        <v>2008</v>
      </c>
      <c r="AO46" s="363"/>
      <c r="AP46" s="363"/>
      <c r="AQ46" s="350">
        <v>2008</v>
      </c>
      <c r="AR46" s="363"/>
      <c r="AS46" s="363"/>
      <c r="AT46" s="350">
        <v>2008</v>
      </c>
      <c r="AU46" s="363"/>
      <c r="AV46" s="363"/>
      <c r="AW46" s="350">
        <v>2008</v>
      </c>
      <c r="AX46" s="363"/>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t="e">
        <f t="shared" si="6"/>
        <v>#DIV/0!</v>
      </c>
      <c r="C47" s="363"/>
      <c r="D47" s="350">
        <v>2009</v>
      </c>
      <c r="E47" s="363"/>
      <c r="F47" s="363"/>
      <c r="G47" s="350">
        <v>2009</v>
      </c>
      <c r="H47" s="363"/>
      <c r="I47" s="363"/>
      <c r="J47" s="350">
        <v>2009</v>
      </c>
      <c r="K47" s="363"/>
      <c r="L47" s="363"/>
      <c r="M47" s="350">
        <v>2009</v>
      </c>
      <c r="N47" s="363"/>
      <c r="O47" s="363"/>
      <c r="P47" s="350">
        <v>2009</v>
      </c>
      <c r="Q47" s="363"/>
      <c r="R47" s="363"/>
      <c r="S47" s="350">
        <v>2009</v>
      </c>
      <c r="T47" s="363"/>
      <c r="U47" s="363"/>
      <c r="V47" s="350">
        <v>2009</v>
      </c>
      <c r="W47" s="363"/>
      <c r="X47" s="363"/>
      <c r="Y47" s="350">
        <v>2009</v>
      </c>
      <c r="Z47" s="363"/>
      <c r="AA47" s="363"/>
      <c r="AB47" s="350">
        <v>2009</v>
      </c>
      <c r="AC47" s="363"/>
      <c r="AD47" s="363"/>
      <c r="AE47" s="350">
        <v>2009</v>
      </c>
      <c r="AF47" s="243"/>
      <c r="AG47" s="363"/>
      <c r="AH47" s="350">
        <v>2009</v>
      </c>
      <c r="AI47" s="363"/>
      <c r="AJ47" s="363"/>
      <c r="AK47" s="350">
        <v>2009</v>
      </c>
      <c r="AL47" s="363"/>
      <c r="AM47" s="363"/>
      <c r="AN47" s="350">
        <v>2009</v>
      </c>
      <c r="AO47" s="363"/>
      <c r="AP47" s="363"/>
      <c r="AQ47" s="350">
        <v>2009</v>
      </c>
      <c r="AR47" s="363"/>
      <c r="AS47" s="363"/>
      <c r="AT47" s="350">
        <v>2009</v>
      </c>
      <c r="AU47" s="363"/>
      <c r="AV47" s="363"/>
      <c r="AW47" s="350">
        <v>2009</v>
      </c>
      <c r="AX47" s="363"/>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t="e">
        <f t="shared" si="6"/>
        <v>#DIV/0!</v>
      </c>
      <c r="C48" s="363"/>
      <c r="D48" s="350">
        <v>2010</v>
      </c>
      <c r="E48" s="363"/>
      <c r="F48" s="363"/>
      <c r="G48" s="350">
        <v>2010</v>
      </c>
      <c r="H48" s="363"/>
      <c r="I48" s="363"/>
      <c r="J48" s="350">
        <v>2010</v>
      </c>
      <c r="K48" s="363"/>
      <c r="L48" s="363"/>
      <c r="M48" s="350">
        <v>2010</v>
      </c>
      <c r="N48" s="363"/>
      <c r="O48" s="363"/>
      <c r="P48" s="350">
        <v>2010</v>
      </c>
      <c r="Q48" s="363"/>
      <c r="R48" s="363"/>
      <c r="S48" s="350">
        <v>2010</v>
      </c>
      <c r="T48" s="363"/>
      <c r="U48" s="363"/>
      <c r="V48" s="350">
        <v>2010</v>
      </c>
      <c r="W48" s="363"/>
      <c r="X48" s="363"/>
      <c r="Y48" s="350">
        <v>2010</v>
      </c>
      <c r="Z48" s="363"/>
      <c r="AA48" s="363"/>
      <c r="AB48" s="350">
        <v>2010</v>
      </c>
      <c r="AC48" s="363"/>
      <c r="AD48" s="363"/>
      <c r="AE48" s="350">
        <v>2010</v>
      </c>
      <c r="AF48" s="243"/>
      <c r="AG48" s="363"/>
      <c r="AH48" s="350">
        <v>2010</v>
      </c>
      <c r="AI48" s="363"/>
      <c r="AJ48" s="363"/>
      <c r="AK48" s="350">
        <v>2010</v>
      </c>
      <c r="AL48" s="363"/>
      <c r="AM48" s="363"/>
      <c r="AN48" s="350">
        <v>2010</v>
      </c>
      <c r="AO48" s="363"/>
      <c r="AP48" s="363"/>
      <c r="AQ48" s="350">
        <v>2010</v>
      </c>
      <c r="AR48" s="363"/>
      <c r="AS48" s="363"/>
      <c r="AT48" s="350">
        <v>2010</v>
      </c>
      <c r="AU48" s="363"/>
      <c r="AV48" s="363"/>
      <c r="AW48" s="350">
        <v>2010</v>
      </c>
      <c r="AX48" s="363"/>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t="e">
        <f t="shared" si="6"/>
        <v>#DIV/0!</v>
      </c>
      <c r="C49" s="363"/>
      <c r="D49" s="350">
        <v>2011</v>
      </c>
      <c r="E49" s="363"/>
      <c r="F49" s="363"/>
      <c r="G49" s="350">
        <v>2011</v>
      </c>
      <c r="H49" s="363"/>
      <c r="I49" s="363"/>
      <c r="J49" s="350">
        <v>2011</v>
      </c>
      <c r="K49" s="363"/>
      <c r="L49" s="363"/>
      <c r="M49" s="350">
        <v>2011</v>
      </c>
      <c r="N49" s="363"/>
      <c r="O49" s="363"/>
      <c r="P49" s="350">
        <v>2011</v>
      </c>
      <c r="Q49" s="363"/>
      <c r="R49" s="363"/>
      <c r="S49" s="350">
        <v>2011</v>
      </c>
      <c r="T49" s="363"/>
      <c r="U49" s="363"/>
      <c r="V49" s="350">
        <v>2011</v>
      </c>
      <c r="W49" s="363"/>
      <c r="X49" s="363"/>
      <c r="Y49" s="350">
        <v>2011</v>
      </c>
      <c r="Z49" s="363"/>
      <c r="AA49" s="363"/>
      <c r="AB49" s="350">
        <v>2011</v>
      </c>
      <c r="AC49" s="363"/>
      <c r="AD49" s="363"/>
      <c r="AE49" s="350">
        <v>2011</v>
      </c>
      <c r="AF49" s="243"/>
      <c r="AG49" s="363"/>
      <c r="AH49" s="350">
        <v>2011</v>
      </c>
      <c r="AI49" s="363"/>
      <c r="AJ49" s="363"/>
      <c r="AK49" s="350">
        <v>2011</v>
      </c>
      <c r="AL49" s="363"/>
      <c r="AM49" s="363"/>
      <c r="AN49" s="350">
        <v>2011</v>
      </c>
      <c r="AO49" s="363"/>
      <c r="AP49" s="363"/>
      <c r="AQ49" s="350">
        <v>2011</v>
      </c>
      <c r="AR49" s="363"/>
      <c r="AS49" s="363"/>
      <c r="AT49" s="350">
        <v>2011</v>
      </c>
      <c r="AU49" s="363"/>
      <c r="AV49" s="363"/>
      <c r="AW49" s="350">
        <v>2011</v>
      </c>
      <c r="AX49" s="363"/>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t="e">
        <f t="shared" si="6"/>
        <v>#DIV/0!</v>
      </c>
      <c r="C50" s="363"/>
      <c r="D50" s="350">
        <v>2012</v>
      </c>
      <c r="E50" s="363"/>
      <c r="F50" s="363"/>
      <c r="G50" s="350">
        <v>2012</v>
      </c>
      <c r="H50" s="363"/>
      <c r="I50" s="363"/>
      <c r="J50" s="350">
        <v>2012</v>
      </c>
      <c r="K50" s="363"/>
      <c r="L50" s="363"/>
      <c r="M50" s="350">
        <v>2012</v>
      </c>
      <c r="N50" s="363"/>
      <c r="O50" s="363"/>
      <c r="P50" s="350">
        <v>2012</v>
      </c>
      <c r="Q50" s="363"/>
      <c r="R50" s="363"/>
      <c r="S50" s="350">
        <v>2012</v>
      </c>
      <c r="T50" s="363"/>
      <c r="U50" s="363"/>
      <c r="V50" s="350">
        <v>2012</v>
      </c>
      <c r="W50" s="363"/>
      <c r="X50" s="363"/>
      <c r="Y50" s="350">
        <v>2012</v>
      </c>
      <c r="Z50" s="363"/>
      <c r="AA50" s="363"/>
      <c r="AB50" s="350">
        <v>2012</v>
      </c>
      <c r="AC50" s="363"/>
      <c r="AD50" s="363"/>
      <c r="AE50" s="350">
        <v>2012</v>
      </c>
      <c r="AF50" s="243"/>
      <c r="AG50" s="363"/>
      <c r="AH50" s="350">
        <v>2012</v>
      </c>
      <c r="AI50" s="363"/>
      <c r="AJ50" s="363"/>
      <c r="AK50" s="350">
        <v>2012</v>
      </c>
      <c r="AL50" s="363"/>
      <c r="AM50" s="363"/>
      <c r="AN50" s="350">
        <v>2012</v>
      </c>
      <c r="AO50" s="363"/>
      <c r="AP50" s="363"/>
      <c r="AQ50" s="350">
        <v>2012</v>
      </c>
      <c r="AR50" s="363"/>
      <c r="AS50" s="363"/>
      <c r="AT50" s="350">
        <v>2012</v>
      </c>
      <c r="AU50" s="363"/>
      <c r="AV50" s="363"/>
      <c r="AW50" s="350">
        <v>2012</v>
      </c>
      <c r="AX50" s="363"/>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t="e">
        <f t="shared" si="6"/>
        <v>#DIV/0!</v>
      </c>
      <c r="C51" s="363"/>
      <c r="D51" s="350">
        <v>2013</v>
      </c>
      <c r="E51" s="363"/>
      <c r="F51" s="363"/>
      <c r="G51" s="350">
        <v>2013</v>
      </c>
      <c r="H51" s="363"/>
      <c r="I51" s="363"/>
      <c r="J51" s="350">
        <v>2013</v>
      </c>
      <c r="K51" s="363"/>
      <c r="L51" s="363"/>
      <c r="M51" s="350">
        <v>2013</v>
      </c>
      <c r="N51" s="363"/>
      <c r="O51" s="363"/>
      <c r="P51" s="350">
        <v>2013</v>
      </c>
      <c r="Q51" s="363"/>
      <c r="R51" s="363"/>
      <c r="S51" s="350">
        <v>2013</v>
      </c>
      <c r="T51" s="363"/>
      <c r="U51" s="363"/>
      <c r="V51" s="350">
        <v>2013</v>
      </c>
      <c r="W51" s="363"/>
      <c r="X51" s="363"/>
      <c r="Y51" s="350">
        <v>2013</v>
      </c>
      <c r="Z51" s="363"/>
      <c r="AA51" s="363"/>
      <c r="AB51" s="350">
        <v>2013</v>
      </c>
      <c r="AC51" s="363"/>
      <c r="AD51" s="363"/>
      <c r="AE51" s="350">
        <v>2013</v>
      </c>
      <c r="AF51" s="243"/>
      <c r="AG51" s="363"/>
      <c r="AH51" s="350">
        <v>2013</v>
      </c>
      <c r="AI51" s="363"/>
      <c r="AJ51" s="363"/>
      <c r="AK51" s="350">
        <v>2013</v>
      </c>
      <c r="AL51" s="363"/>
      <c r="AM51" s="363"/>
      <c r="AN51" s="350">
        <v>2013</v>
      </c>
      <c r="AO51" s="363"/>
      <c r="AP51" s="363"/>
      <c r="AQ51" s="350">
        <v>2013</v>
      </c>
      <c r="AR51" s="363"/>
      <c r="AS51" s="363"/>
      <c r="AT51" s="350">
        <v>2013</v>
      </c>
      <c r="AU51" s="363"/>
      <c r="AV51" s="363"/>
      <c r="AW51" s="350">
        <v>2013</v>
      </c>
      <c r="AX51" s="363"/>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7">AVERAGE(E52,H52,K52,T52,AF52,AO52,AU52,AX52,AR52)</f>
        <v>75</v>
      </c>
      <c r="C52" s="39"/>
      <c r="D52" s="43">
        <v>2014</v>
      </c>
      <c r="E52" s="19">
        <v>100</v>
      </c>
      <c r="F52" s="20" t="s">
        <v>1546</v>
      </c>
      <c r="G52" s="43">
        <v>2014</v>
      </c>
      <c r="H52" s="19">
        <v>75</v>
      </c>
      <c r="I52" s="20" t="str">
        <f>HYPERLINK("https://mha.gov.in/PDF_Other/AnnexIII_01022018.pdf","All family members allowed on employment/business visa.")</f>
        <v>All family members allowed on employment/business visa.</v>
      </c>
      <c r="J52" s="43">
        <v>2014</v>
      </c>
      <c r="K52" s="19">
        <v>100</v>
      </c>
      <c r="L52" s="10"/>
      <c r="M52" s="43">
        <v>2014</v>
      </c>
      <c r="N52" s="19">
        <v>100</v>
      </c>
      <c r="O52" s="10" t="s">
        <v>1545</v>
      </c>
      <c r="P52" s="43">
        <v>2014</v>
      </c>
      <c r="Q52" s="19">
        <v>100</v>
      </c>
      <c r="R52" s="10"/>
      <c r="S52" s="43">
        <v>2014</v>
      </c>
      <c r="T52" s="52">
        <v>100</v>
      </c>
      <c r="U52" s="10"/>
      <c r="V52" s="43">
        <v>2014</v>
      </c>
      <c r="W52" s="19">
        <v>100</v>
      </c>
      <c r="X52" s="10" t="s">
        <v>1545</v>
      </c>
      <c r="Y52" s="350">
        <v>2014</v>
      </c>
      <c r="Z52" s="52">
        <v>100</v>
      </c>
      <c r="AA52" s="10"/>
      <c r="AB52" s="350">
        <v>2014</v>
      </c>
      <c r="AC52" s="52">
        <v>100</v>
      </c>
      <c r="AD52" s="10"/>
      <c r="AE52" s="350">
        <v>2014</v>
      </c>
      <c r="AF52" s="243">
        <f>0.67*AI52+0.33*AL52</f>
        <v>100</v>
      </c>
      <c r="AG52" s="23" t="s">
        <v>1544</v>
      </c>
      <c r="AH52" s="350">
        <v>2014</v>
      </c>
      <c r="AI52" s="19">
        <v>100</v>
      </c>
      <c r="AJ52" s="20" t="s">
        <v>1541</v>
      </c>
      <c r="AK52" s="350">
        <v>2014</v>
      </c>
      <c r="AL52" s="19">
        <v>100</v>
      </c>
      <c r="AM52" s="23" t="s">
        <v>1544</v>
      </c>
      <c r="AN52" s="350">
        <v>2014</v>
      </c>
      <c r="AO52" s="19">
        <v>100</v>
      </c>
      <c r="AP52" s="20" t="str">
        <f>HYPERLINK("https://mha.gov.in/PDF_Other/AnnexIII_01022018.pdf","Family/Dependent visa validity shall be co-terminus with the validity of the visa of the principal visa holder [or for such shorter period as may be considered necessary by the Indian Mission].")</f>
        <v>Family/Dependent visa validity shall be co-terminus with the validity of the visa of the principal visa holder [or for such shorter period as may be considered necessary by the Indian Mission].</v>
      </c>
      <c r="AQ52" s="350">
        <v>2014</v>
      </c>
      <c r="AR52" s="19">
        <v>100</v>
      </c>
      <c r="AS52" s="23" t="s">
        <v>1543</v>
      </c>
      <c r="AT52" s="350">
        <v>2014</v>
      </c>
      <c r="AU52" s="19">
        <v>0</v>
      </c>
      <c r="AV52" s="23" t="str">
        <f>HYPERLINK("https://mha.gov.in/PDF_Other/AnnexIII_01022018.pdf","No elements are taken into account")</f>
        <v>No elements are taken into account</v>
      </c>
      <c r="AW52" s="350">
        <v>2014</v>
      </c>
      <c r="AX52" s="19">
        <v>0</v>
      </c>
      <c r="AY52" s="24" t="s">
        <v>1542</v>
      </c>
    </row>
    <row r="53" spans="1:81" ht="24.75" customHeight="1">
      <c r="A53" s="43">
        <v>2015</v>
      </c>
      <c r="B53" s="230">
        <f t="shared" si="7"/>
        <v>75</v>
      </c>
      <c r="C53" s="80"/>
      <c r="D53" s="43">
        <v>2015</v>
      </c>
      <c r="E53" s="19">
        <v>100</v>
      </c>
      <c r="F53" s="10"/>
      <c r="G53" s="43">
        <v>2015</v>
      </c>
      <c r="H53" s="19">
        <v>75</v>
      </c>
      <c r="I53" s="23" t="str">
        <f>HYPERLINK("https://mha.gov.in/PDF_Other/AnnexIII_01022018.pdf","Dependent adult children - Allowed by discretion under the general category of family members.")</f>
        <v>Dependent adult children - Allowed by discretion under the general category of family members.</v>
      </c>
      <c r="J53" s="43">
        <v>2015</v>
      </c>
      <c r="K53" s="19">
        <v>100</v>
      </c>
      <c r="L53" s="10"/>
      <c r="M53" s="43">
        <v>2015</v>
      </c>
      <c r="N53" s="19">
        <v>100</v>
      </c>
      <c r="O53" s="10"/>
      <c r="P53" s="43">
        <v>2015</v>
      </c>
      <c r="Q53" s="19">
        <v>100</v>
      </c>
      <c r="R53" s="10"/>
      <c r="S53" s="43">
        <v>2015</v>
      </c>
      <c r="T53" s="52">
        <v>100</v>
      </c>
      <c r="U53" s="10"/>
      <c r="V53" s="43">
        <v>2015</v>
      </c>
      <c r="W53" s="19">
        <v>100</v>
      </c>
      <c r="X53" s="10"/>
      <c r="Y53" s="350">
        <v>2015</v>
      </c>
      <c r="Z53" s="52">
        <v>100</v>
      </c>
      <c r="AA53" s="10"/>
      <c r="AB53" s="350">
        <v>2015</v>
      </c>
      <c r="AC53" s="52">
        <v>100</v>
      </c>
      <c r="AD53" s="10"/>
      <c r="AE53" s="350">
        <v>2015</v>
      </c>
      <c r="AF53" s="243">
        <f t="shared" ref="AF53:AF57" si="8">0.67*AI53+0.33*AL53</f>
        <v>100</v>
      </c>
      <c r="AG53" s="20" t="s">
        <v>1541</v>
      </c>
      <c r="AH53" s="350">
        <v>2015</v>
      </c>
      <c r="AI53" s="19">
        <v>100</v>
      </c>
      <c r="AJ53" s="10"/>
      <c r="AK53" s="350">
        <v>2015</v>
      </c>
      <c r="AL53" s="19">
        <v>100</v>
      </c>
      <c r="AM53" s="10"/>
      <c r="AN53" s="350">
        <v>2015</v>
      </c>
      <c r="AO53" s="19">
        <v>100</v>
      </c>
      <c r="AP53" s="10"/>
      <c r="AQ53" s="350">
        <v>2015</v>
      </c>
      <c r="AR53" s="19">
        <v>100</v>
      </c>
      <c r="AS53" s="10"/>
      <c r="AT53" s="350">
        <v>2015</v>
      </c>
      <c r="AU53" s="19">
        <v>0</v>
      </c>
      <c r="AV53" s="10"/>
      <c r="AW53" s="350">
        <v>2015</v>
      </c>
      <c r="AX53" s="19">
        <v>0</v>
      </c>
      <c r="AY53" s="11"/>
    </row>
    <row r="54" spans="1:81" ht="24.75" customHeight="1">
      <c r="A54" s="43">
        <v>2016</v>
      </c>
      <c r="B54" s="230">
        <f t="shared" si="7"/>
        <v>75</v>
      </c>
      <c r="C54" s="80"/>
      <c r="D54" s="43">
        <v>2016</v>
      </c>
      <c r="E54" s="19">
        <v>100</v>
      </c>
      <c r="F54" s="10"/>
      <c r="G54" s="43">
        <v>2016</v>
      </c>
      <c r="H54" s="19">
        <v>75</v>
      </c>
      <c r="I54" s="10"/>
      <c r="J54" s="43">
        <v>2016</v>
      </c>
      <c r="K54" s="19">
        <v>100</v>
      </c>
      <c r="L54" s="10"/>
      <c r="M54" s="43">
        <v>2016</v>
      </c>
      <c r="N54" s="19">
        <v>100</v>
      </c>
      <c r="O54" s="10"/>
      <c r="P54" s="43">
        <v>2016</v>
      </c>
      <c r="Q54" s="19">
        <v>100</v>
      </c>
      <c r="R54" s="10"/>
      <c r="S54" s="43">
        <v>2016</v>
      </c>
      <c r="T54" s="52">
        <v>100</v>
      </c>
      <c r="U54" s="10"/>
      <c r="V54" s="43">
        <v>2016</v>
      </c>
      <c r="W54" s="19">
        <v>100</v>
      </c>
      <c r="X54" s="10"/>
      <c r="Y54" s="350">
        <v>2016</v>
      </c>
      <c r="Z54" s="52">
        <v>100</v>
      </c>
      <c r="AA54" s="10"/>
      <c r="AB54" s="350">
        <v>2016</v>
      </c>
      <c r="AC54" s="52">
        <v>100</v>
      </c>
      <c r="AD54" s="10"/>
      <c r="AE54" s="350">
        <v>2016</v>
      </c>
      <c r="AF54" s="243">
        <f t="shared" si="8"/>
        <v>100</v>
      </c>
      <c r="AG54" s="10"/>
      <c r="AH54" s="350">
        <v>2016</v>
      </c>
      <c r="AI54" s="19">
        <v>100</v>
      </c>
      <c r="AJ54" s="10"/>
      <c r="AK54" s="350">
        <v>2016</v>
      </c>
      <c r="AL54" s="19">
        <v>100</v>
      </c>
      <c r="AM54" s="10"/>
      <c r="AN54" s="350">
        <v>2016</v>
      </c>
      <c r="AO54" s="19">
        <v>100</v>
      </c>
      <c r="AP54" s="10"/>
      <c r="AQ54" s="350">
        <v>2016</v>
      </c>
      <c r="AR54" s="19">
        <v>100</v>
      </c>
      <c r="AS54" s="10"/>
      <c r="AT54" s="350">
        <v>2016</v>
      </c>
      <c r="AU54" s="19">
        <v>0</v>
      </c>
      <c r="AV54" s="10"/>
      <c r="AW54" s="350">
        <v>2016</v>
      </c>
      <c r="AX54" s="19">
        <v>0</v>
      </c>
      <c r="AY54" s="11"/>
    </row>
    <row r="55" spans="1:81" ht="24.75" customHeight="1">
      <c r="A55" s="43">
        <v>2017</v>
      </c>
      <c r="B55" s="230">
        <f t="shared" si="7"/>
        <v>75</v>
      </c>
      <c r="C55" s="80"/>
      <c r="D55" s="43">
        <v>2017</v>
      </c>
      <c r="E55" s="19">
        <v>100</v>
      </c>
      <c r="F55" s="10"/>
      <c r="G55" s="43">
        <v>2017</v>
      </c>
      <c r="H55" s="19">
        <v>75</v>
      </c>
      <c r="I55" s="10"/>
      <c r="J55" s="43">
        <v>2017</v>
      </c>
      <c r="K55" s="19">
        <v>100</v>
      </c>
      <c r="L55" s="10"/>
      <c r="M55" s="43">
        <v>2017</v>
      </c>
      <c r="N55" s="19">
        <v>100</v>
      </c>
      <c r="O55" s="10"/>
      <c r="P55" s="43">
        <v>2017</v>
      </c>
      <c r="Q55" s="19">
        <v>100</v>
      </c>
      <c r="R55" s="10"/>
      <c r="S55" s="43">
        <v>2017</v>
      </c>
      <c r="T55" s="52">
        <v>100</v>
      </c>
      <c r="U55" s="10"/>
      <c r="V55" s="43">
        <v>2017</v>
      </c>
      <c r="W55" s="19">
        <v>100</v>
      </c>
      <c r="X55" s="10"/>
      <c r="Y55" s="350">
        <v>2017</v>
      </c>
      <c r="Z55" s="52">
        <v>100</v>
      </c>
      <c r="AA55" s="10"/>
      <c r="AB55" s="350">
        <v>2017</v>
      </c>
      <c r="AC55" s="52">
        <v>100</v>
      </c>
      <c r="AD55" s="10"/>
      <c r="AE55" s="350">
        <v>2017</v>
      </c>
      <c r="AF55" s="243">
        <f t="shared" si="8"/>
        <v>100</v>
      </c>
      <c r="AG55" s="10"/>
      <c r="AH55" s="350">
        <v>2017</v>
      </c>
      <c r="AI55" s="19">
        <v>100</v>
      </c>
      <c r="AJ55" s="10"/>
      <c r="AK55" s="350">
        <v>2017</v>
      </c>
      <c r="AL55" s="19">
        <v>100</v>
      </c>
      <c r="AM55" s="10"/>
      <c r="AN55" s="350">
        <v>2017</v>
      </c>
      <c r="AO55" s="19">
        <v>100</v>
      </c>
      <c r="AP55" s="10"/>
      <c r="AQ55" s="350">
        <v>2017</v>
      </c>
      <c r="AR55" s="19">
        <v>100</v>
      </c>
      <c r="AS55" s="10"/>
      <c r="AT55" s="350">
        <v>2017</v>
      </c>
      <c r="AU55" s="19">
        <v>0</v>
      </c>
      <c r="AV55" s="10"/>
      <c r="AW55" s="350">
        <v>2017</v>
      </c>
      <c r="AX55" s="19">
        <v>0</v>
      </c>
      <c r="AY55" s="11"/>
    </row>
    <row r="56" spans="1:81" ht="24.75" customHeight="1">
      <c r="A56" s="43">
        <v>2018</v>
      </c>
      <c r="B56" s="230">
        <f t="shared" si="7"/>
        <v>75</v>
      </c>
      <c r="C56" s="80"/>
      <c r="D56" s="43">
        <v>2018</v>
      </c>
      <c r="E56" s="19">
        <v>100</v>
      </c>
      <c r="F56" s="10"/>
      <c r="G56" s="43">
        <v>2018</v>
      </c>
      <c r="H56" s="19">
        <v>75</v>
      </c>
      <c r="I56" s="10"/>
      <c r="J56" s="43">
        <v>2018</v>
      </c>
      <c r="K56" s="19">
        <v>100</v>
      </c>
      <c r="L56" s="10"/>
      <c r="M56" s="43">
        <v>2018</v>
      </c>
      <c r="N56" s="19">
        <v>100</v>
      </c>
      <c r="O56" s="10"/>
      <c r="P56" s="43">
        <v>2018</v>
      </c>
      <c r="Q56" s="19">
        <v>100</v>
      </c>
      <c r="R56" s="10"/>
      <c r="S56" s="43">
        <v>2018</v>
      </c>
      <c r="T56" s="52">
        <v>100</v>
      </c>
      <c r="U56" s="10"/>
      <c r="V56" s="43">
        <v>2018</v>
      </c>
      <c r="W56" s="19">
        <v>100</v>
      </c>
      <c r="X56" s="10"/>
      <c r="Y56" s="350">
        <v>2018</v>
      </c>
      <c r="Z56" s="52">
        <v>100</v>
      </c>
      <c r="AA56" s="10"/>
      <c r="AB56" s="350">
        <v>2018</v>
      </c>
      <c r="AC56" s="52">
        <v>100</v>
      </c>
      <c r="AD56" s="10"/>
      <c r="AE56" s="350">
        <v>2018</v>
      </c>
      <c r="AF56" s="243">
        <f t="shared" si="8"/>
        <v>100</v>
      </c>
      <c r="AG56" s="10"/>
      <c r="AH56" s="350">
        <v>2018</v>
      </c>
      <c r="AI56" s="19">
        <v>100</v>
      </c>
      <c r="AJ56" s="10"/>
      <c r="AK56" s="350">
        <v>2018</v>
      </c>
      <c r="AL56" s="19">
        <v>100</v>
      </c>
      <c r="AM56" s="10"/>
      <c r="AN56" s="350">
        <v>2018</v>
      </c>
      <c r="AO56" s="19">
        <v>100</v>
      </c>
      <c r="AP56" s="10"/>
      <c r="AQ56" s="350">
        <v>2018</v>
      </c>
      <c r="AR56" s="19">
        <v>100</v>
      </c>
      <c r="AS56" s="10"/>
      <c r="AT56" s="350">
        <v>2018</v>
      </c>
      <c r="AU56" s="19">
        <v>0</v>
      </c>
      <c r="AV56" s="10"/>
      <c r="AW56" s="350">
        <v>2018</v>
      </c>
      <c r="AX56" s="19">
        <v>0</v>
      </c>
      <c r="AY56" s="11"/>
    </row>
    <row r="57" spans="1:81" ht="24.75" customHeight="1">
      <c r="A57" s="43">
        <v>2019</v>
      </c>
      <c r="B57" s="230">
        <f t="shared" si="7"/>
        <v>75</v>
      </c>
      <c r="C57" s="80"/>
      <c r="D57" s="43">
        <v>2019</v>
      </c>
      <c r="E57" s="19">
        <v>100</v>
      </c>
      <c r="F57" s="10"/>
      <c r="G57" s="43">
        <v>2019</v>
      </c>
      <c r="H57" s="19">
        <v>75</v>
      </c>
      <c r="I57" s="10"/>
      <c r="J57" s="43">
        <v>2019</v>
      </c>
      <c r="K57" s="19">
        <v>100</v>
      </c>
      <c r="L57" s="10"/>
      <c r="M57" s="43">
        <v>2019</v>
      </c>
      <c r="N57" s="19">
        <v>100</v>
      </c>
      <c r="O57" s="10"/>
      <c r="P57" s="43">
        <v>2019</v>
      </c>
      <c r="Q57" s="19">
        <v>100</v>
      </c>
      <c r="R57" s="10"/>
      <c r="S57" s="43">
        <v>2019</v>
      </c>
      <c r="T57" s="52">
        <v>100</v>
      </c>
      <c r="U57" s="10"/>
      <c r="V57" s="43">
        <v>2019</v>
      </c>
      <c r="W57" s="19">
        <v>100</v>
      </c>
      <c r="X57" s="10"/>
      <c r="Y57" s="350">
        <v>2019</v>
      </c>
      <c r="Z57" s="52">
        <v>100</v>
      </c>
      <c r="AA57" s="10"/>
      <c r="AB57" s="350">
        <v>2019</v>
      </c>
      <c r="AC57" s="52">
        <v>100</v>
      </c>
      <c r="AD57" s="10"/>
      <c r="AE57" s="350">
        <v>2019</v>
      </c>
      <c r="AF57" s="243">
        <f t="shared" si="8"/>
        <v>100</v>
      </c>
      <c r="AG57" s="10"/>
      <c r="AH57" s="350">
        <v>2019</v>
      </c>
      <c r="AI57" s="19">
        <v>100</v>
      </c>
      <c r="AJ57" s="10"/>
      <c r="AK57" s="350">
        <v>2019</v>
      </c>
      <c r="AL57" s="19">
        <v>100</v>
      </c>
      <c r="AM57" s="10"/>
      <c r="AN57" s="350">
        <v>2019</v>
      </c>
      <c r="AO57" s="19">
        <v>100</v>
      </c>
      <c r="AP57" s="10"/>
      <c r="AQ57" s="350">
        <v>2019</v>
      </c>
      <c r="AR57" s="19">
        <v>100</v>
      </c>
      <c r="AS57" s="10"/>
      <c r="AT57" s="350">
        <v>2019</v>
      </c>
      <c r="AU57" s="19">
        <v>0</v>
      </c>
      <c r="AV57" s="10"/>
      <c r="AW57" s="350">
        <v>2019</v>
      </c>
      <c r="AX57" s="19">
        <v>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4354</v>
      </c>
      <c r="F64" s="580"/>
      <c r="G64" s="43" t="s">
        <v>78</v>
      </c>
      <c r="H64" s="580" t="s">
        <v>4344</v>
      </c>
      <c r="I64" s="580"/>
      <c r="J64" s="43" t="s">
        <v>78</v>
      </c>
      <c r="K64" s="580" t="s">
        <v>4604</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9">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9"/>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9"/>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t="e">
        <f t="shared" ref="B69:B72" si="10">AVERAGE(E69,H69,K69,N69,Z69,AC69,AF69)</f>
        <v>#DIV/0!</v>
      </c>
      <c r="C69" s="363"/>
      <c r="D69" s="350">
        <v>2010</v>
      </c>
      <c r="E69" s="363"/>
      <c r="F69" s="363"/>
      <c r="G69" s="350">
        <v>2010</v>
      </c>
      <c r="H69" s="363"/>
      <c r="I69" s="363"/>
      <c r="J69" s="350">
        <v>2010</v>
      </c>
      <c r="K69" s="363"/>
      <c r="L69" s="363"/>
      <c r="M69" s="350">
        <v>2010</v>
      </c>
      <c r="N69" s="8" t="e">
        <f t="shared" si="9"/>
        <v>#DIV/0!</v>
      </c>
      <c r="O69" s="363"/>
      <c r="P69" s="350">
        <v>2010</v>
      </c>
      <c r="Q69" s="363"/>
      <c r="R69" s="363"/>
      <c r="S69" s="350">
        <v>2010</v>
      </c>
      <c r="T69" s="363"/>
      <c r="U69" s="363"/>
      <c r="V69" s="350">
        <v>2010</v>
      </c>
      <c r="W69" s="363"/>
      <c r="X69" s="363"/>
      <c r="Y69" s="350">
        <v>2010</v>
      </c>
      <c r="Z69" s="363"/>
      <c r="AA69" s="363"/>
      <c r="AB69" s="350">
        <v>2010</v>
      </c>
      <c r="AC69" s="363"/>
      <c r="AD69" s="363"/>
      <c r="AE69" s="350">
        <v>2010</v>
      </c>
      <c r="AF69" s="363"/>
      <c r="AG69" s="363"/>
      <c r="AH69" s="350">
        <v>2010</v>
      </c>
      <c r="AI69" s="363"/>
      <c r="AJ69" s="363"/>
      <c r="AK69" s="350">
        <v>2010</v>
      </c>
      <c r="AL69" s="363"/>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t="e">
        <f t="shared" si="10"/>
        <v>#DIV/0!</v>
      </c>
      <c r="C70" s="363"/>
      <c r="D70" s="350">
        <v>2011</v>
      </c>
      <c r="E70" s="363"/>
      <c r="F70" s="363"/>
      <c r="G70" s="350">
        <v>2011</v>
      </c>
      <c r="H70" s="363"/>
      <c r="I70" s="363"/>
      <c r="J70" s="350">
        <v>2011</v>
      </c>
      <c r="K70" s="363"/>
      <c r="L70" s="363"/>
      <c r="M70" s="350">
        <v>2011</v>
      </c>
      <c r="N70" s="8" t="e">
        <f t="shared" si="9"/>
        <v>#DIV/0!</v>
      </c>
      <c r="O70" s="363"/>
      <c r="P70" s="350">
        <v>2011</v>
      </c>
      <c r="Q70" s="363"/>
      <c r="R70" s="363"/>
      <c r="S70" s="350">
        <v>2011</v>
      </c>
      <c r="T70" s="363"/>
      <c r="U70" s="363"/>
      <c r="V70" s="350">
        <v>2011</v>
      </c>
      <c r="W70" s="363"/>
      <c r="X70" s="363"/>
      <c r="Y70" s="350">
        <v>2011</v>
      </c>
      <c r="Z70" s="363"/>
      <c r="AA70" s="363"/>
      <c r="AB70" s="350">
        <v>2011</v>
      </c>
      <c r="AC70" s="363"/>
      <c r="AD70" s="363"/>
      <c r="AE70" s="350">
        <v>2011</v>
      </c>
      <c r="AF70" s="363"/>
      <c r="AG70" s="363"/>
      <c r="AH70" s="350">
        <v>2011</v>
      </c>
      <c r="AI70" s="363"/>
      <c r="AJ70" s="363"/>
      <c r="AK70" s="350">
        <v>2011</v>
      </c>
      <c r="AL70" s="363"/>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t="e">
        <f t="shared" si="10"/>
        <v>#DIV/0!</v>
      </c>
      <c r="C71" s="363"/>
      <c r="D71" s="350">
        <v>2012</v>
      </c>
      <c r="E71" s="363"/>
      <c r="F71" s="363"/>
      <c r="G71" s="350">
        <v>2012</v>
      </c>
      <c r="H71" s="363"/>
      <c r="I71" s="363"/>
      <c r="J71" s="350">
        <v>2012</v>
      </c>
      <c r="K71" s="363"/>
      <c r="L71" s="363"/>
      <c r="M71" s="350">
        <v>2012</v>
      </c>
      <c r="N71" s="8" t="e">
        <f t="shared" si="9"/>
        <v>#DIV/0!</v>
      </c>
      <c r="O71" s="363"/>
      <c r="P71" s="350">
        <v>2012</v>
      </c>
      <c r="Q71" s="363"/>
      <c r="R71" s="363"/>
      <c r="S71" s="350">
        <v>2012</v>
      </c>
      <c r="T71" s="363"/>
      <c r="U71" s="363"/>
      <c r="V71" s="350">
        <v>2012</v>
      </c>
      <c r="W71" s="363"/>
      <c r="X71" s="363"/>
      <c r="Y71" s="350">
        <v>2012</v>
      </c>
      <c r="Z71" s="363"/>
      <c r="AA71" s="363"/>
      <c r="AB71" s="350">
        <v>2012</v>
      </c>
      <c r="AC71" s="363"/>
      <c r="AD71" s="363"/>
      <c r="AE71" s="350">
        <v>2012</v>
      </c>
      <c r="AF71" s="363"/>
      <c r="AG71" s="363"/>
      <c r="AH71" s="350">
        <v>2012</v>
      </c>
      <c r="AI71" s="363"/>
      <c r="AJ71" s="363"/>
      <c r="AK71" s="350">
        <v>2012</v>
      </c>
      <c r="AL71" s="363"/>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t="e">
        <f t="shared" si="10"/>
        <v>#DIV/0!</v>
      </c>
      <c r="C72" s="363"/>
      <c r="D72" s="350">
        <v>2013</v>
      </c>
      <c r="E72" s="363"/>
      <c r="F72" s="363"/>
      <c r="G72" s="350">
        <v>2013</v>
      </c>
      <c r="H72" s="363"/>
      <c r="I72" s="363"/>
      <c r="J72" s="350">
        <v>2013</v>
      </c>
      <c r="K72" s="363"/>
      <c r="L72" s="363"/>
      <c r="M72" s="350">
        <v>2013</v>
      </c>
      <c r="N72" s="8" t="e">
        <f t="shared" si="9"/>
        <v>#DIV/0!</v>
      </c>
      <c r="O72" s="363"/>
      <c r="P72" s="350">
        <v>2013</v>
      </c>
      <c r="Q72" s="363"/>
      <c r="R72" s="363"/>
      <c r="S72" s="350">
        <v>2013</v>
      </c>
      <c r="T72" s="363"/>
      <c r="U72" s="363"/>
      <c r="V72" s="350">
        <v>2013</v>
      </c>
      <c r="W72" s="363"/>
      <c r="X72" s="363"/>
      <c r="Y72" s="350">
        <v>2013</v>
      </c>
      <c r="Z72" s="363"/>
      <c r="AA72" s="363"/>
      <c r="AB72" s="350">
        <v>2013</v>
      </c>
      <c r="AC72" s="363"/>
      <c r="AD72" s="363"/>
      <c r="AE72" s="350">
        <v>2013</v>
      </c>
      <c r="AF72" s="363"/>
      <c r="AG72" s="363"/>
      <c r="AH72" s="350">
        <v>2013</v>
      </c>
      <c r="AI72" s="363"/>
      <c r="AJ72" s="363"/>
      <c r="AK72" s="350">
        <v>2013</v>
      </c>
      <c r="AL72" s="363"/>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1">AVERAGE(E73,H73,K73,N73,Z73,AC73,AF73)</f>
        <v>19</v>
      </c>
      <c r="C73" s="39"/>
      <c r="D73" s="43">
        <v>2014</v>
      </c>
      <c r="E73" s="19">
        <v>33</v>
      </c>
      <c r="F73" s="25" t="s">
        <v>1540</v>
      </c>
      <c r="G73" s="43">
        <v>2014</v>
      </c>
      <c r="H73" s="19">
        <v>50</v>
      </c>
      <c r="I73" s="23" t="s">
        <v>1539</v>
      </c>
      <c r="J73" s="43">
        <v>2014</v>
      </c>
      <c r="K73" s="19">
        <v>0</v>
      </c>
      <c r="L73" s="23" t="s">
        <v>1538</v>
      </c>
      <c r="M73" s="43">
        <v>2014</v>
      </c>
      <c r="N73" s="8">
        <f t="shared" ref="N73:N78" si="12">AVERAGE(Q73,T73,W73)</f>
        <v>50</v>
      </c>
      <c r="O73" s="19"/>
      <c r="P73" s="43">
        <v>2014</v>
      </c>
      <c r="Q73" s="19">
        <v>50</v>
      </c>
      <c r="R73" s="10" t="s">
        <v>1537</v>
      </c>
      <c r="S73" s="43">
        <v>2014</v>
      </c>
      <c r="T73" s="19">
        <v>0</v>
      </c>
      <c r="U73" s="10" t="s">
        <v>1536</v>
      </c>
      <c r="V73" s="43">
        <v>2014</v>
      </c>
      <c r="W73" s="19">
        <v>100</v>
      </c>
      <c r="X73" s="23" t="str">
        <f>HYPERLINK("https://mhrd.gov.in/sites/upload_files/mhrd/files/upload_document/rte.pdf","Right to Education Act, 2009 specifies teaching in the child's mother tongue as far as possible which fulfills (a) (29.2). RTE curriculum is also governed by a state body")</f>
        <v>Right to Education Act, 2009 specifies teaching in the child's mother tongue as far as possible which fulfills (a) (29.2). RTE curriculum is also governed by a state body</v>
      </c>
      <c r="Y73" s="350">
        <v>2014</v>
      </c>
      <c r="Z73" s="19">
        <v>0</v>
      </c>
      <c r="AA73" s="21" t="s">
        <v>4186</v>
      </c>
      <c r="AB73" s="350">
        <v>2014</v>
      </c>
      <c r="AC73" s="19">
        <v>0</v>
      </c>
      <c r="AD73" s="10" t="s">
        <v>1535</v>
      </c>
      <c r="AE73" s="350">
        <v>2014</v>
      </c>
      <c r="AF73" s="19">
        <v>0</v>
      </c>
      <c r="AG73" s="19"/>
      <c r="AH73" s="350">
        <v>2014</v>
      </c>
      <c r="AI73" s="19">
        <v>0</v>
      </c>
      <c r="AJ73" s="10" t="s">
        <v>1534</v>
      </c>
      <c r="AK73" s="350">
        <v>2014</v>
      </c>
      <c r="AL73" s="19">
        <v>0</v>
      </c>
      <c r="AM73" s="24" t="s">
        <v>1533</v>
      </c>
    </row>
    <row r="74" spans="1:81" ht="24.75" customHeight="1">
      <c r="A74" s="43">
        <v>2015</v>
      </c>
      <c r="B74" s="5">
        <f t="shared" si="11"/>
        <v>19</v>
      </c>
      <c r="C74" s="39"/>
      <c r="D74" s="43">
        <v>2015</v>
      </c>
      <c r="E74" s="19">
        <v>33</v>
      </c>
      <c r="F74" s="25" t="s">
        <v>1532</v>
      </c>
      <c r="G74" s="43">
        <v>2015</v>
      </c>
      <c r="H74" s="19">
        <v>50</v>
      </c>
      <c r="I74" s="10"/>
      <c r="J74" s="43">
        <v>2015</v>
      </c>
      <c r="K74" s="19">
        <v>0</v>
      </c>
      <c r="L74" s="10"/>
      <c r="M74" s="43">
        <v>2015</v>
      </c>
      <c r="N74" s="8">
        <f t="shared" si="12"/>
        <v>50</v>
      </c>
      <c r="O74" s="19"/>
      <c r="P74" s="43">
        <v>2015</v>
      </c>
      <c r="Q74" s="19">
        <v>50</v>
      </c>
      <c r="R74" s="10"/>
      <c r="S74" s="43">
        <v>2015</v>
      </c>
      <c r="T74" s="19">
        <v>0</v>
      </c>
      <c r="U74" s="10"/>
      <c r="V74" s="43">
        <v>2015</v>
      </c>
      <c r="W74" s="19">
        <v>100</v>
      </c>
      <c r="X74" s="10"/>
      <c r="Y74" s="350">
        <v>2015</v>
      </c>
      <c r="Z74" s="19">
        <v>0</v>
      </c>
      <c r="AA74" s="10"/>
      <c r="AB74" s="350">
        <v>2015</v>
      </c>
      <c r="AC74" s="19">
        <v>0</v>
      </c>
      <c r="AD74" s="10"/>
      <c r="AE74" s="350">
        <v>2015</v>
      </c>
      <c r="AF74" s="19">
        <v>0</v>
      </c>
      <c r="AG74" s="26"/>
      <c r="AH74" s="350">
        <v>2015</v>
      </c>
      <c r="AI74" s="19">
        <v>0</v>
      </c>
      <c r="AJ74" s="10"/>
      <c r="AK74" s="350">
        <v>2015</v>
      </c>
      <c r="AL74" s="19">
        <v>0</v>
      </c>
      <c r="AM74" s="11"/>
    </row>
    <row r="75" spans="1:81" ht="24.75" customHeight="1">
      <c r="A75" s="43">
        <v>2016</v>
      </c>
      <c r="B75" s="5">
        <f t="shared" si="11"/>
        <v>19</v>
      </c>
      <c r="C75" s="39"/>
      <c r="D75" s="43">
        <v>2016</v>
      </c>
      <c r="E75" s="19">
        <v>33</v>
      </c>
      <c r="F75" s="10"/>
      <c r="G75" s="43">
        <v>2016</v>
      </c>
      <c r="H75" s="19">
        <v>50</v>
      </c>
      <c r="I75" s="10"/>
      <c r="J75" s="43">
        <v>2016</v>
      </c>
      <c r="K75" s="19">
        <v>0</v>
      </c>
      <c r="L75" s="10"/>
      <c r="M75" s="43">
        <v>2016</v>
      </c>
      <c r="N75" s="8">
        <f t="shared" si="12"/>
        <v>50</v>
      </c>
      <c r="O75" s="19"/>
      <c r="P75" s="43">
        <v>2016</v>
      </c>
      <c r="Q75" s="19">
        <v>50</v>
      </c>
      <c r="R75" s="10"/>
      <c r="S75" s="43">
        <v>2016</v>
      </c>
      <c r="T75" s="19">
        <v>0</v>
      </c>
      <c r="U75" s="10"/>
      <c r="V75" s="43">
        <v>2016</v>
      </c>
      <c r="W75" s="19">
        <v>100</v>
      </c>
      <c r="X75" s="10"/>
      <c r="Y75" s="350">
        <v>2016</v>
      </c>
      <c r="Z75" s="19">
        <v>0</v>
      </c>
      <c r="AA75" s="10"/>
      <c r="AB75" s="350">
        <v>2016</v>
      </c>
      <c r="AC75" s="19">
        <v>0</v>
      </c>
      <c r="AD75" s="10"/>
      <c r="AE75" s="350">
        <v>2016</v>
      </c>
      <c r="AF75" s="19">
        <v>0</v>
      </c>
      <c r="AG75" s="19"/>
      <c r="AH75" s="350">
        <v>2016</v>
      </c>
      <c r="AI75" s="19">
        <v>0</v>
      </c>
      <c r="AJ75" s="10"/>
      <c r="AK75" s="350">
        <v>2016</v>
      </c>
      <c r="AL75" s="19">
        <v>0</v>
      </c>
      <c r="AM75" s="11"/>
    </row>
    <row r="76" spans="1:81" ht="24.75" customHeight="1">
      <c r="A76" s="43">
        <v>2017</v>
      </c>
      <c r="B76" s="5">
        <f t="shared" si="11"/>
        <v>19</v>
      </c>
      <c r="C76" s="39"/>
      <c r="D76" s="43">
        <v>2017</v>
      </c>
      <c r="E76" s="19">
        <v>33</v>
      </c>
      <c r="F76" s="10"/>
      <c r="G76" s="43">
        <v>2017</v>
      </c>
      <c r="H76" s="19">
        <v>50</v>
      </c>
      <c r="I76" s="10"/>
      <c r="J76" s="43">
        <v>2017</v>
      </c>
      <c r="K76" s="19">
        <v>0</v>
      </c>
      <c r="L76" s="10"/>
      <c r="M76" s="43">
        <v>2017</v>
      </c>
      <c r="N76" s="8">
        <f t="shared" si="12"/>
        <v>50</v>
      </c>
      <c r="O76" s="19"/>
      <c r="P76" s="43">
        <v>2017</v>
      </c>
      <c r="Q76" s="19">
        <v>50</v>
      </c>
      <c r="R76" s="10"/>
      <c r="S76" s="43">
        <v>2017</v>
      </c>
      <c r="T76" s="19">
        <v>0</v>
      </c>
      <c r="U76" s="10"/>
      <c r="V76" s="43">
        <v>2017</v>
      </c>
      <c r="W76" s="19">
        <v>100</v>
      </c>
      <c r="X76" s="10"/>
      <c r="Y76" s="350">
        <v>2017</v>
      </c>
      <c r="Z76" s="19">
        <v>0</v>
      </c>
      <c r="AA76" s="10"/>
      <c r="AB76" s="350">
        <v>2017</v>
      </c>
      <c r="AC76" s="19">
        <v>0</v>
      </c>
      <c r="AD76" s="10"/>
      <c r="AE76" s="350">
        <v>2017</v>
      </c>
      <c r="AF76" s="19">
        <v>0</v>
      </c>
      <c r="AG76" s="19"/>
      <c r="AH76" s="350">
        <v>2017</v>
      </c>
      <c r="AI76" s="19">
        <v>0</v>
      </c>
      <c r="AJ76" s="10"/>
      <c r="AK76" s="350">
        <v>2017</v>
      </c>
      <c r="AL76" s="19">
        <v>0</v>
      </c>
      <c r="AM76" s="11"/>
    </row>
    <row r="77" spans="1:81" ht="24.75" customHeight="1">
      <c r="A77" s="43">
        <v>2018</v>
      </c>
      <c r="B77" s="5">
        <f t="shared" si="11"/>
        <v>19</v>
      </c>
      <c r="C77" s="39"/>
      <c r="D77" s="43">
        <v>2018</v>
      </c>
      <c r="E77" s="19">
        <v>33</v>
      </c>
      <c r="F77" s="10"/>
      <c r="G77" s="43">
        <v>2018</v>
      </c>
      <c r="H77" s="19">
        <v>50</v>
      </c>
      <c r="I77" s="10"/>
      <c r="J77" s="43">
        <v>2018</v>
      </c>
      <c r="K77" s="19">
        <v>0</v>
      </c>
      <c r="L77" s="10"/>
      <c r="M77" s="43">
        <v>2018</v>
      </c>
      <c r="N77" s="8">
        <f t="shared" si="12"/>
        <v>50</v>
      </c>
      <c r="O77" s="19"/>
      <c r="P77" s="43">
        <v>2018</v>
      </c>
      <c r="Q77" s="19">
        <v>50</v>
      </c>
      <c r="R77" s="10"/>
      <c r="S77" s="43">
        <v>2018</v>
      </c>
      <c r="T77" s="19">
        <v>0</v>
      </c>
      <c r="U77" s="10"/>
      <c r="V77" s="43">
        <v>2018</v>
      </c>
      <c r="W77" s="19">
        <v>100</v>
      </c>
      <c r="X77" s="10"/>
      <c r="Y77" s="350">
        <v>2018</v>
      </c>
      <c r="Z77" s="19">
        <v>0</v>
      </c>
      <c r="AA77" s="10"/>
      <c r="AB77" s="350">
        <v>2018</v>
      </c>
      <c r="AC77" s="19">
        <v>0</v>
      </c>
      <c r="AD77" s="10"/>
      <c r="AE77" s="350">
        <v>2018</v>
      </c>
      <c r="AF77" s="19">
        <v>0</v>
      </c>
      <c r="AG77" s="19"/>
      <c r="AH77" s="350">
        <v>2018</v>
      </c>
      <c r="AI77" s="19">
        <v>0</v>
      </c>
      <c r="AJ77" s="10"/>
      <c r="AK77" s="350">
        <v>2018</v>
      </c>
      <c r="AL77" s="19">
        <v>0</v>
      </c>
      <c r="AM77" s="11"/>
    </row>
    <row r="78" spans="1:81" ht="24.75" customHeight="1">
      <c r="A78" s="43">
        <v>2019</v>
      </c>
      <c r="B78" s="5">
        <f t="shared" si="11"/>
        <v>19</v>
      </c>
      <c r="C78" s="39"/>
      <c r="D78" s="43">
        <v>2019</v>
      </c>
      <c r="E78" s="19">
        <v>33</v>
      </c>
      <c r="F78" s="10"/>
      <c r="G78" s="43">
        <v>2019</v>
      </c>
      <c r="H78" s="19">
        <v>50</v>
      </c>
      <c r="I78" s="10"/>
      <c r="J78" s="43">
        <v>2019</v>
      </c>
      <c r="K78" s="19">
        <v>0</v>
      </c>
      <c r="L78" s="10"/>
      <c r="M78" s="43">
        <v>2019</v>
      </c>
      <c r="N78" s="8">
        <f t="shared" si="12"/>
        <v>50</v>
      </c>
      <c r="O78" s="19"/>
      <c r="P78" s="43">
        <v>2019</v>
      </c>
      <c r="Q78" s="19">
        <v>50</v>
      </c>
      <c r="R78" s="10"/>
      <c r="S78" s="43">
        <v>2019</v>
      </c>
      <c r="T78" s="19">
        <v>0</v>
      </c>
      <c r="U78" s="10"/>
      <c r="V78" s="43">
        <v>2019</v>
      </c>
      <c r="W78" s="19">
        <v>100</v>
      </c>
      <c r="X78" s="10"/>
      <c r="Y78" s="350">
        <v>2019</v>
      </c>
      <c r="Z78" s="19">
        <v>0</v>
      </c>
      <c r="AA78" s="10"/>
      <c r="AB78" s="350">
        <v>2019</v>
      </c>
      <c r="AC78" s="19">
        <v>0</v>
      </c>
      <c r="AD78" s="10"/>
      <c r="AE78" s="350">
        <v>2019</v>
      </c>
      <c r="AF78" s="19">
        <v>0</v>
      </c>
      <c r="AG78" s="19"/>
      <c r="AH78" s="350">
        <v>2019</v>
      </c>
      <c r="AI78" s="19">
        <v>0</v>
      </c>
      <c r="AJ78" s="10"/>
      <c r="AK78" s="350">
        <v>2019</v>
      </c>
      <c r="AL78" s="19">
        <v>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4605</v>
      </c>
      <c r="F85" s="580"/>
      <c r="G85" s="43" t="s">
        <v>78</v>
      </c>
      <c r="H85" s="580" t="s">
        <v>4355</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t="e">
        <f t="shared" ref="B87:B93" si="13">AVERAGE(E87,H87,K87,N87,Q87)</f>
        <v>#DIV/0!</v>
      </c>
      <c r="C87" s="363"/>
      <c r="D87" s="350">
        <v>2007</v>
      </c>
      <c r="E87" s="363"/>
      <c r="F87" s="363"/>
      <c r="G87" s="350">
        <v>2007</v>
      </c>
      <c r="H87" s="363"/>
      <c r="I87" s="363"/>
      <c r="J87" s="350">
        <v>2007</v>
      </c>
      <c r="K87" s="363"/>
      <c r="L87" s="363"/>
      <c r="M87" s="350">
        <v>2007</v>
      </c>
      <c r="N87" s="363"/>
      <c r="O87" s="363"/>
      <c r="P87" s="350">
        <v>2007</v>
      </c>
      <c r="Q87" s="363"/>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t="e">
        <f t="shared" si="13"/>
        <v>#DIV/0!</v>
      </c>
      <c r="C88" s="363"/>
      <c r="D88" s="350">
        <v>2008</v>
      </c>
      <c r="E88" s="363"/>
      <c r="F88" s="363"/>
      <c r="G88" s="350">
        <v>2008</v>
      </c>
      <c r="H88" s="363"/>
      <c r="I88" s="363"/>
      <c r="J88" s="350">
        <v>2008</v>
      </c>
      <c r="K88" s="363"/>
      <c r="L88" s="363"/>
      <c r="M88" s="350">
        <v>2008</v>
      </c>
      <c r="N88" s="363"/>
      <c r="O88" s="363"/>
      <c r="P88" s="350">
        <v>2008</v>
      </c>
      <c r="Q88" s="363"/>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t="e">
        <f t="shared" si="13"/>
        <v>#DIV/0!</v>
      </c>
      <c r="C89" s="363"/>
      <c r="D89" s="350">
        <v>2009</v>
      </c>
      <c r="E89" s="363"/>
      <c r="F89" s="363"/>
      <c r="G89" s="350">
        <v>2009</v>
      </c>
      <c r="H89" s="363"/>
      <c r="I89" s="363"/>
      <c r="J89" s="350">
        <v>2009</v>
      </c>
      <c r="K89" s="363"/>
      <c r="L89" s="363"/>
      <c r="M89" s="350">
        <v>2009</v>
      </c>
      <c r="N89" s="363"/>
      <c r="O89" s="363"/>
      <c r="P89" s="350">
        <v>2009</v>
      </c>
      <c r="Q89" s="363"/>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t="e">
        <f t="shared" si="13"/>
        <v>#DIV/0!</v>
      </c>
      <c r="C90" s="363"/>
      <c r="D90" s="350">
        <v>2010</v>
      </c>
      <c r="E90" s="363"/>
      <c r="F90" s="363"/>
      <c r="G90" s="350">
        <v>2010</v>
      </c>
      <c r="H90" s="363"/>
      <c r="I90" s="363"/>
      <c r="J90" s="350">
        <v>2010</v>
      </c>
      <c r="K90" s="363"/>
      <c r="L90" s="363"/>
      <c r="M90" s="350">
        <v>2010</v>
      </c>
      <c r="N90" s="363"/>
      <c r="O90" s="363"/>
      <c r="P90" s="350">
        <v>2010</v>
      </c>
      <c r="Q90" s="363"/>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t="e">
        <f t="shared" si="13"/>
        <v>#DIV/0!</v>
      </c>
      <c r="C91" s="363"/>
      <c r="D91" s="350">
        <v>2011</v>
      </c>
      <c r="E91" s="363"/>
      <c r="F91" s="363"/>
      <c r="G91" s="350">
        <v>2011</v>
      </c>
      <c r="H91" s="363"/>
      <c r="I91" s="363"/>
      <c r="J91" s="350">
        <v>2011</v>
      </c>
      <c r="K91" s="363"/>
      <c r="L91" s="363"/>
      <c r="M91" s="350">
        <v>2011</v>
      </c>
      <c r="N91" s="363"/>
      <c r="O91" s="363"/>
      <c r="P91" s="350">
        <v>2011</v>
      </c>
      <c r="Q91" s="363"/>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t="e">
        <f t="shared" si="13"/>
        <v>#DIV/0!</v>
      </c>
      <c r="C92" s="363"/>
      <c r="D92" s="350">
        <v>2012</v>
      </c>
      <c r="E92" s="363"/>
      <c r="F92" s="363"/>
      <c r="G92" s="350">
        <v>2012</v>
      </c>
      <c r="H92" s="363"/>
      <c r="I92" s="363"/>
      <c r="J92" s="350">
        <v>2012</v>
      </c>
      <c r="K92" s="363"/>
      <c r="L92" s="363"/>
      <c r="M92" s="350">
        <v>2012</v>
      </c>
      <c r="N92" s="363"/>
      <c r="O92" s="363"/>
      <c r="P92" s="350">
        <v>2012</v>
      </c>
      <c r="Q92" s="363"/>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t="e">
        <f t="shared" si="13"/>
        <v>#DIV/0!</v>
      </c>
      <c r="C93" s="363"/>
      <c r="D93" s="350">
        <v>2013</v>
      </c>
      <c r="E93" s="363"/>
      <c r="F93" s="363"/>
      <c r="G93" s="350">
        <v>2013</v>
      </c>
      <c r="H93" s="363"/>
      <c r="I93" s="363"/>
      <c r="J93" s="350">
        <v>2013</v>
      </c>
      <c r="K93" s="363"/>
      <c r="L93" s="363"/>
      <c r="M93" s="350">
        <v>2013</v>
      </c>
      <c r="N93" s="363"/>
      <c r="O93" s="363"/>
      <c r="P93" s="350">
        <v>2013</v>
      </c>
      <c r="Q93" s="363"/>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0</v>
      </c>
      <c r="C94" s="39"/>
      <c r="D94" s="43">
        <v>2014</v>
      </c>
      <c r="E94" s="19">
        <v>0</v>
      </c>
      <c r="F94" s="23" t="str">
        <f>HYPERLINK("https://eci.gov.in/faqs/voter-electors/resident-electors/resident-electors-r11/","Only Indian citizens of the eligible age can vote in national elections as per the Representation of People Act, 1951.")</f>
        <v>Only Indian citizens of the eligible age can vote in national elections as per the Representation of People Act, 1951.</v>
      </c>
      <c r="G94" s="43">
        <v>2014</v>
      </c>
      <c r="H94" s="19">
        <v>0</v>
      </c>
      <c r="I94" s="23" t="s">
        <v>1531</v>
      </c>
      <c r="J94" s="43">
        <v>2014</v>
      </c>
      <c r="K94" s="19">
        <v>0</v>
      </c>
      <c r="L94" s="23" t="s">
        <v>4187</v>
      </c>
      <c r="M94" s="43">
        <v>2014</v>
      </c>
      <c r="N94" s="19">
        <v>0</v>
      </c>
      <c r="O94" s="10" t="s">
        <v>1530</v>
      </c>
      <c r="P94" s="43">
        <v>2014</v>
      </c>
      <c r="Q94" s="19">
        <v>0</v>
      </c>
      <c r="R94" s="11" t="s">
        <v>4188</v>
      </c>
    </row>
    <row r="95" spans="1:81" ht="24.75" customHeight="1">
      <c r="A95" s="43">
        <v>2015</v>
      </c>
      <c r="B95" s="2">
        <f>AVERAGE(E95,H95,K95,N95,Q95)</f>
        <v>0</v>
      </c>
      <c r="C95" s="80"/>
      <c r="D95" s="43">
        <v>2015</v>
      </c>
      <c r="E95" s="19">
        <v>0</v>
      </c>
      <c r="F95" s="20" t="str">
        <f>HYPERLINK("https://eci.gov.in/faqs/voter-electors/resident-electors/resident-electors-r11/","Only Indian citizens of the eligible age can be included in the electoral rolls and vote in local elections. ")</f>
        <v xml:space="preserve">Only Indian citizens of the eligible age can be included in the electoral rolls and vote in local elections. </v>
      </c>
      <c r="G95" s="43">
        <v>2015</v>
      </c>
      <c r="H95" s="19">
        <v>0</v>
      </c>
      <c r="I95" s="10"/>
      <c r="J95" s="43">
        <v>2015</v>
      </c>
      <c r="K95" s="19">
        <v>0</v>
      </c>
      <c r="L95" s="23" t="s">
        <v>1529</v>
      </c>
      <c r="M95" s="43">
        <v>2015</v>
      </c>
      <c r="N95" s="19">
        <v>0</v>
      </c>
      <c r="O95" s="10"/>
      <c r="P95" s="43">
        <v>2015</v>
      </c>
      <c r="Q95" s="19">
        <v>0</v>
      </c>
      <c r="R95" s="11"/>
    </row>
    <row r="96" spans="1:81" ht="24.75" customHeight="1">
      <c r="A96" s="43">
        <v>2016</v>
      </c>
      <c r="B96" s="2">
        <f>AVERAGE(E96,H96,K96,N96,Q96)</f>
        <v>0</v>
      </c>
      <c r="C96" s="80"/>
      <c r="D96" s="43">
        <v>2016</v>
      </c>
      <c r="E96" s="19">
        <v>0</v>
      </c>
      <c r="F96" s="23" t="str">
        <f>HYPERLINK("https://eci.gov.in/faqs/elections/faqs-for-rosdeos/faqs-for-rosdeos-r14/","Contesting elections is premised upon citizenship. ")</f>
        <v xml:space="preserve">Contesting elections is premised upon citizenship. </v>
      </c>
      <c r="G96" s="43">
        <v>2016</v>
      </c>
      <c r="H96" s="19">
        <v>0</v>
      </c>
      <c r="I96" s="10"/>
      <c r="J96" s="43">
        <v>2016</v>
      </c>
      <c r="K96" s="19">
        <v>0</v>
      </c>
      <c r="L96" s="23" t="s">
        <v>1528</v>
      </c>
      <c r="M96" s="43">
        <v>2016</v>
      </c>
      <c r="N96" s="19">
        <v>0</v>
      </c>
      <c r="O96" s="10"/>
      <c r="P96" s="43">
        <v>2016</v>
      </c>
      <c r="Q96" s="19">
        <v>0</v>
      </c>
      <c r="R96" s="11"/>
    </row>
    <row r="97" spans="1:81" ht="24.75" customHeight="1">
      <c r="A97" s="43">
        <v>2017</v>
      </c>
      <c r="B97" s="2">
        <f t="shared" ref="B97:B99" si="14">AVERAGE(E97,H97,K97,N97,Q97)</f>
        <v>0</v>
      </c>
      <c r="C97" s="80"/>
      <c r="D97" s="43">
        <v>2017</v>
      </c>
      <c r="E97" s="19">
        <v>0</v>
      </c>
      <c r="F97" s="10"/>
      <c r="G97" s="43">
        <v>2017</v>
      </c>
      <c r="H97" s="19">
        <v>0</v>
      </c>
      <c r="I97" s="10"/>
      <c r="J97" s="43">
        <v>2017</v>
      </c>
      <c r="K97" s="19">
        <v>0</v>
      </c>
      <c r="L97" s="10"/>
      <c r="M97" s="43">
        <v>2017</v>
      </c>
      <c r="N97" s="19">
        <v>0</v>
      </c>
      <c r="O97" s="10"/>
      <c r="P97" s="43">
        <v>2017</v>
      </c>
      <c r="Q97" s="19">
        <v>0</v>
      </c>
      <c r="R97" s="11"/>
    </row>
    <row r="98" spans="1:81" ht="24.75" customHeight="1">
      <c r="A98" s="43">
        <v>2018</v>
      </c>
      <c r="B98" s="2">
        <f t="shared" si="14"/>
        <v>0</v>
      </c>
      <c r="C98" s="80"/>
      <c r="D98" s="43">
        <v>2018</v>
      </c>
      <c r="E98" s="19">
        <v>0</v>
      </c>
      <c r="F98" s="10"/>
      <c r="G98" s="43">
        <v>2018</v>
      </c>
      <c r="H98" s="19">
        <v>0</v>
      </c>
      <c r="I98" s="10"/>
      <c r="J98" s="43">
        <v>2018</v>
      </c>
      <c r="K98" s="19">
        <v>0</v>
      </c>
      <c r="L98" s="10"/>
      <c r="M98" s="43">
        <v>2018</v>
      </c>
      <c r="N98" s="19">
        <v>0</v>
      </c>
      <c r="O98" s="10"/>
      <c r="P98" s="43">
        <v>2018</v>
      </c>
      <c r="Q98" s="19">
        <v>0</v>
      </c>
      <c r="R98" s="11"/>
    </row>
    <row r="99" spans="1:81" ht="24.75" customHeight="1">
      <c r="A99" s="43">
        <v>2019</v>
      </c>
      <c r="B99" s="2">
        <f t="shared" si="14"/>
        <v>0</v>
      </c>
      <c r="C99" s="80"/>
      <c r="D99" s="43">
        <v>2019</v>
      </c>
      <c r="E99" s="19">
        <v>0</v>
      </c>
      <c r="F99" s="10"/>
      <c r="G99" s="43">
        <v>2019</v>
      </c>
      <c r="H99" s="19">
        <v>0</v>
      </c>
      <c r="I99" s="10"/>
      <c r="J99" s="43">
        <v>2019</v>
      </c>
      <c r="K99" s="19">
        <v>0</v>
      </c>
      <c r="L99" s="10"/>
      <c r="M99" s="43">
        <v>2019</v>
      </c>
      <c r="N99" s="19">
        <v>0</v>
      </c>
      <c r="O99" s="10"/>
      <c r="P99" s="43">
        <v>2019</v>
      </c>
      <c r="Q99" s="19">
        <v>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407" t="s">
        <v>4896</v>
      </c>
      <c r="C108" s="363"/>
      <c r="D108" s="350">
        <v>2007</v>
      </c>
      <c r="E108" s="403"/>
      <c r="F108" s="363"/>
      <c r="G108" s="350">
        <v>2007</v>
      </c>
      <c r="H108" s="363"/>
      <c r="I108" s="363"/>
      <c r="J108" s="350">
        <v>2007</v>
      </c>
      <c r="K108" s="363"/>
      <c r="L108" s="363"/>
      <c r="M108" s="350">
        <v>2007</v>
      </c>
      <c r="N108" s="363"/>
      <c r="O108" s="363"/>
      <c r="P108" s="350">
        <v>2007</v>
      </c>
      <c r="Q108" s="363"/>
      <c r="R108" s="363"/>
      <c r="S108" s="350">
        <v>2007</v>
      </c>
      <c r="T108" s="363"/>
      <c r="U108" s="363"/>
      <c r="V108" s="350">
        <v>2007</v>
      </c>
      <c r="W108" s="363"/>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407" t="s">
        <v>4896</v>
      </c>
      <c r="C109" s="363"/>
      <c r="D109" s="350">
        <v>2008</v>
      </c>
      <c r="E109" s="363"/>
      <c r="F109" s="363"/>
      <c r="G109" s="350">
        <v>2008</v>
      </c>
      <c r="H109" s="363"/>
      <c r="I109" s="363"/>
      <c r="J109" s="350">
        <v>2008</v>
      </c>
      <c r="K109" s="363"/>
      <c r="L109" s="363"/>
      <c r="M109" s="350">
        <v>2008</v>
      </c>
      <c r="N109" s="363"/>
      <c r="O109" s="363"/>
      <c r="P109" s="350">
        <v>2008</v>
      </c>
      <c r="Q109" s="363"/>
      <c r="R109" s="363"/>
      <c r="S109" s="350">
        <v>2008</v>
      </c>
      <c r="T109" s="363"/>
      <c r="U109" s="363"/>
      <c r="V109" s="350">
        <v>2008</v>
      </c>
      <c r="W109" s="363"/>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407" t="s">
        <v>4896</v>
      </c>
      <c r="C110" s="363"/>
      <c r="D110" s="350">
        <v>2009</v>
      </c>
      <c r="E110" s="363"/>
      <c r="F110" s="363"/>
      <c r="G110" s="350">
        <v>2009</v>
      </c>
      <c r="H110" s="363"/>
      <c r="I110" s="363"/>
      <c r="J110" s="350">
        <v>2009</v>
      </c>
      <c r="K110" s="363"/>
      <c r="L110" s="363"/>
      <c r="M110" s="350">
        <v>2009</v>
      </c>
      <c r="N110" s="363"/>
      <c r="O110" s="363"/>
      <c r="P110" s="350">
        <v>2009</v>
      </c>
      <c r="Q110" s="363"/>
      <c r="R110" s="363"/>
      <c r="S110" s="350">
        <v>2009</v>
      </c>
      <c r="T110" s="363"/>
      <c r="U110" s="363"/>
      <c r="V110" s="350">
        <v>2009</v>
      </c>
      <c r="W110" s="363"/>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407" t="s">
        <v>4896</v>
      </c>
      <c r="C111" s="363"/>
      <c r="D111" s="350">
        <v>2010</v>
      </c>
      <c r="E111" s="363"/>
      <c r="F111" s="363"/>
      <c r="G111" s="350">
        <v>2010</v>
      </c>
      <c r="H111" s="363"/>
      <c r="I111" s="363"/>
      <c r="J111" s="350">
        <v>2010</v>
      </c>
      <c r="K111" s="363"/>
      <c r="L111" s="363"/>
      <c r="M111" s="350">
        <v>2010</v>
      </c>
      <c r="N111" s="363"/>
      <c r="O111" s="363"/>
      <c r="P111" s="350">
        <v>2010</v>
      </c>
      <c r="Q111" s="363"/>
      <c r="R111" s="363"/>
      <c r="S111" s="350">
        <v>2010</v>
      </c>
      <c r="T111" s="363"/>
      <c r="U111" s="363"/>
      <c r="V111" s="350">
        <v>2010</v>
      </c>
      <c r="W111" s="363"/>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407" t="s">
        <v>4896</v>
      </c>
      <c r="C112" s="363"/>
      <c r="D112" s="350">
        <v>2011</v>
      </c>
      <c r="E112" s="363"/>
      <c r="F112" s="363"/>
      <c r="G112" s="350">
        <v>2011</v>
      </c>
      <c r="H112" s="363"/>
      <c r="I112" s="363"/>
      <c r="J112" s="350">
        <v>2011</v>
      </c>
      <c r="K112" s="363"/>
      <c r="L112" s="363"/>
      <c r="M112" s="350">
        <v>2011</v>
      </c>
      <c r="N112" s="363"/>
      <c r="O112" s="363"/>
      <c r="P112" s="350">
        <v>2011</v>
      </c>
      <c r="Q112" s="363"/>
      <c r="R112" s="363"/>
      <c r="S112" s="350">
        <v>2011</v>
      </c>
      <c r="T112" s="363"/>
      <c r="U112" s="363"/>
      <c r="V112" s="350">
        <v>2011</v>
      </c>
      <c r="W112" s="363"/>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407" t="s">
        <v>4896</v>
      </c>
      <c r="C113" s="363"/>
      <c r="D113" s="350">
        <v>2012</v>
      </c>
      <c r="E113" s="363"/>
      <c r="F113" s="363"/>
      <c r="G113" s="350">
        <v>2012</v>
      </c>
      <c r="H113" s="363"/>
      <c r="I113" s="363"/>
      <c r="J113" s="350">
        <v>2012</v>
      </c>
      <c r="K113" s="363"/>
      <c r="L113" s="363"/>
      <c r="M113" s="350">
        <v>2012</v>
      </c>
      <c r="N113" s="363"/>
      <c r="O113" s="363"/>
      <c r="P113" s="350">
        <v>2012</v>
      </c>
      <c r="Q113" s="363"/>
      <c r="R113" s="363"/>
      <c r="S113" s="350">
        <v>2012</v>
      </c>
      <c r="T113" s="363"/>
      <c r="U113" s="363"/>
      <c r="V113" s="350">
        <v>2012</v>
      </c>
      <c r="W113" s="363"/>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407" t="s">
        <v>4896</v>
      </c>
      <c r="C114" s="363"/>
      <c r="D114" s="350">
        <v>2013</v>
      </c>
      <c r="E114" s="363"/>
      <c r="F114" s="363"/>
      <c r="G114" s="350">
        <v>2013</v>
      </c>
      <c r="H114" s="363"/>
      <c r="I114" s="363"/>
      <c r="J114" s="350">
        <v>2013</v>
      </c>
      <c r="K114" s="363"/>
      <c r="L114" s="363"/>
      <c r="M114" s="350">
        <v>2013</v>
      </c>
      <c r="N114" s="363"/>
      <c r="O114" s="363"/>
      <c r="P114" s="350">
        <v>2013</v>
      </c>
      <c r="Q114" s="363"/>
      <c r="R114" s="363"/>
      <c r="S114" s="350">
        <v>2013</v>
      </c>
      <c r="T114" s="363"/>
      <c r="U114" s="363"/>
      <c r="V114" s="350">
        <v>2013</v>
      </c>
      <c r="W114" s="363"/>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5">AVERAGE(E115,((H115+K115)/2),((N115+Q115+T115)/3),W115)</f>
        <v>45.833333333333336</v>
      </c>
      <c r="C115" s="39"/>
      <c r="D115" s="43">
        <v>2014</v>
      </c>
      <c r="E115" s="19">
        <v>100</v>
      </c>
      <c r="F115" s="10" t="s">
        <v>4250</v>
      </c>
      <c r="G115" s="43">
        <v>2014</v>
      </c>
      <c r="H115" s="19">
        <v>100</v>
      </c>
      <c r="I115" s="20" t="str">
        <f>HYPERLINK("https://boi.gov.in/sites/default/files/ForeigD-FRRO_version223.6.11.pdf","No requirement")</f>
        <v>No requirement</v>
      </c>
      <c r="J115" s="43">
        <v>2014</v>
      </c>
      <c r="K115" s="19">
        <v>0</v>
      </c>
      <c r="L115" s="23" t="s">
        <v>1527</v>
      </c>
      <c r="M115" s="43">
        <v>2014</v>
      </c>
      <c r="N115" s="19">
        <v>50</v>
      </c>
      <c r="O115" s="20" t="s">
        <v>1526</v>
      </c>
      <c r="P115" s="43">
        <v>2014</v>
      </c>
      <c r="Q115" s="8">
        <v>50</v>
      </c>
      <c r="R115" s="20" t="str">
        <f>HYPERLINK("https://www.s2immigration.co.in/visa-extension/","The permit can be renewed upon application")</f>
        <v>The permit can be renewed upon application</v>
      </c>
      <c r="S115" s="43">
        <v>2014</v>
      </c>
      <c r="T115" s="19">
        <v>0</v>
      </c>
      <c r="U115" s="23" t="s">
        <v>1525</v>
      </c>
      <c r="V115" s="43">
        <v>2014</v>
      </c>
      <c r="W115" s="19">
        <v>0</v>
      </c>
      <c r="X115" s="11" t="s">
        <v>1524</v>
      </c>
    </row>
    <row r="116" spans="1:81" ht="24.75" customHeight="1">
      <c r="A116" s="43">
        <v>2015</v>
      </c>
      <c r="B116" s="2">
        <f t="shared" si="15"/>
        <v>45.833333333333336</v>
      </c>
      <c r="C116" s="80"/>
      <c r="D116" s="43">
        <v>2015</v>
      </c>
      <c r="E116" s="19">
        <v>100</v>
      </c>
      <c r="F116" s="10"/>
      <c r="G116" s="43">
        <v>2015</v>
      </c>
      <c r="H116" s="19">
        <v>100</v>
      </c>
      <c r="I116" s="10"/>
      <c r="J116" s="43">
        <v>2015</v>
      </c>
      <c r="K116" s="19">
        <v>0</v>
      </c>
      <c r="L116" s="10"/>
      <c r="M116" s="43">
        <v>2015</v>
      </c>
      <c r="N116" s="19">
        <v>50</v>
      </c>
      <c r="O116" s="10"/>
      <c r="P116" s="43">
        <v>2015</v>
      </c>
      <c r="Q116" s="8">
        <v>50</v>
      </c>
      <c r="R116" s="10"/>
      <c r="S116" s="43">
        <v>2015</v>
      </c>
      <c r="T116" s="19">
        <v>0</v>
      </c>
      <c r="U116" s="10"/>
      <c r="V116" s="43">
        <v>2015</v>
      </c>
      <c r="W116" s="19">
        <v>0</v>
      </c>
      <c r="X116" s="11"/>
    </row>
    <row r="117" spans="1:81" ht="24.75" customHeight="1">
      <c r="A117" s="43">
        <v>2016</v>
      </c>
      <c r="B117" s="2">
        <f t="shared" si="15"/>
        <v>45.833333333333336</v>
      </c>
      <c r="C117" s="80"/>
      <c r="D117" s="43">
        <v>2016</v>
      </c>
      <c r="E117" s="19">
        <v>100</v>
      </c>
      <c r="F117" s="10"/>
      <c r="G117" s="43">
        <v>2016</v>
      </c>
      <c r="H117" s="19">
        <v>100</v>
      </c>
      <c r="I117" s="10"/>
      <c r="J117" s="43">
        <v>2016</v>
      </c>
      <c r="K117" s="19">
        <v>0</v>
      </c>
      <c r="L117" s="10"/>
      <c r="M117" s="43">
        <v>2016</v>
      </c>
      <c r="N117" s="19">
        <v>50</v>
      </c>
      <c r="O117" s="10"/>
      <c r="P117" s="43">
        <v>2016</v>
      </c>
      <c r="Q117" s="8">
        <v>50</v>
      </c>
      <c r="R117" s="10"/>
      <c r="S117" s="43">
        <v>2016</v>
      </c>
      <c r="T117" s="19">
        <v>0</v>
      </c>
      <c r="U117" s="10"/>
      <c r="V117" s="43">
        <v>2016</v>
      </c>
      <c r="W117" s="19">
        <v>0</v>
      </c>
      <c r="X117" s="11"/>
    </row>
    <row r="118" spans="1:81" ht="24.75" customHeight="1">
      <c r="A118" s="43">
        <v>2017</v>
      </c>
      <c r="B118" s="2">
        <f t="shared" si="15"/>
        <v>45.833333333333336</v>
      </c>
      <c r="C118" s="80"/>
      <c r="D118" s="43">
        <v>2017</v>
      </c>
      <c r="E118" s="19">
        <v>100</v>
      </c>
      <c r="F118" s="10"/>
      <c r="G118" s="43">
        <v>2017</v>
      </c>
      <c r="H118" s="19">
        <v>100</v>
      </c>
      <c r="I118" s="10"/>
      <c r="J118" s="43">
        <v>2017</v>
      </c>
      <c r="K118" s="19">
        <v>0</v>
      </c>
      <c r="L118" s="10"/>
      <c r="M118" s="43">
        <v>2017</v>
      </c>
      <c r="N118" s="19">
        <v>50</v>
      </c>
      <c r="O118" s="10"/>
      <c r="P118" s="43">
        <v>2017</v>
      </c>
      <c r="Q118" s="8">
        <v>50</v>
      </c>
      <c r="R118" s="10"/>
      <c r="S118" s="43">
        <v>2017</v>
      </c>
      <c r="T118" s="19">
        <v>0</v>
      </c>
      <c r="U118" s="10"/>
      <c r="V118" s="43">
        <v>2017</v>
      </c>
      <c r="W118" s="19">
        <v>0</v>
      </c>
      <c r="X118" s="11"/>
    </row>
    <row r="119" spans="1:81" ht="24.75" customHeight="1">
      <c r="A119" s="43">
        <v>2018</v>
      </c>
      <c r="B119" s="2">
        <f t="shared" si="15"/>
        <v>45.833333333333336</v>
      </c>
      <c r="C119" s="80"/>
      <c r="D119" s="43">
        <v>2018</v>
      </c>
      <c r="E119" s="19">
        <v>100</v>
      </c>
      <c r="F119" s="10"/>
      <c r="G119" s="43">
        <v>2018</v>
      </c>
      <c r="H119" s="19">
        <v>100</v>
      </c>
      <c r="I119" s="10"/>
      <c r="J119" s="43">
        <v>2018</v>
      </c>
      <c r="K119" s="19">
        <v>0</v>
      </c>
      <c r="L119" s="10"/>
      <c r="M119" s="43">
        <v>2018</v>
      </c>
      <c r="N119" s="19">
        <v>50</v>
      </c>
      <c r="O119" s="10"/>
      <c r="P119" s="43">
        <v>2018</v>
      </c>
      <c r="Q119" s="8">
        <v>50</v>
      </c>
      <c r="R119" s="10"/>
      <c r="S119" s="43">
        <v>2018</v>
      </c>
      <c r="T119" s="19">
        <v>0</v>
      </c>
      <c r="U119" s="10"/>
      <c r="V119" s="43">
        <v>2018</v>
      </c>
      <c r="W119" s="19">
        <v>0</v>
      </c>
      <c r="X119" s="11"/>
    </row>
    <row r="120" spans="1:81" ht="24.75" customHeight="1">
      <c r="A120" s="43">
        <v>2019</v>
      </c>
      <c r="B120" s="2">
        <f t="shared" si="15"/>
        <v>45.833333333333336</v>
      </c>
      <c r="C120" s="80"/>
      <c r="D120" s="43">
        <v>2019</v>
      </c>
      <c r="E120" s="19">
        <v>100</v>
      </c>
      <c r="F120" s="10"/>
      <c r="G120" s="43">
        <v>2019</v>
      </c>
      <c r="H120" s="19">
        <v>100</v>
      </c>
      <c r="I120" s="10"/>
      <c r="J120" s="43">
        <v>2019</v>
      </c>
      <c r="K120" s="19">
        <v>0</v>
      </c>
      <c r="L120" s="10"/>
      <c r="M120" s="43">
        <v>2019</v>
      </c>
      <c r="N120" s="19">
        <v>50</v>
      </c>
      <c r="O120" s="10"/>
      <c r="P120" s="43">
        <v>2019</v>
      </c>
      <c r="Q120" s="8">
        <v>50</v>
      </c>
      <c r="R120" s="10"/>
      <c r="S120" s="43">
        <v>2019</v>
      </c>
      <c r="T120" s="19">
        <v>0</v>
      </c>
      <c r="U120" s="10"/>
      <c r="V120" s="43">
        <v>2019</v>
      </c>
      <c r="W120" s="19">
        <v>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t="e">
        <f t="shared" ref="B129:B135" si="16">AVERAGE(E129,H129,K129,Z129)</f>
        <v>#DIV/0!</v>
      </c>
      <c r="C129" s="363"/>
      <c r="D129" s="350">
        <v>2007</v>
      </c>
      <c r="E129" s="363"/>
      <c r="F129" s="363"/>
      <c r="G129" s="350">
        <v>2007</v>
      </c>
      <c r="H129" s="363"/>
      <c r="I129" s="363"/>
      <c r="J129" s="350">
        <v>2007</v>
      </c>
      <c r="K129" s="8" t="e">
        <f t="shared" ref="K129:K135" si="17">AVERAGE(N129,Q129,T129,W129)</f>
        <v>#DIV/0!</v>
      </c>
      <c r="L129" s="363"/>
      <c r="M129" s="350">
        <v>2007</v>
      </c>
      <c r="N129" s="363"/>
      <c r="O129" s="363"/>
      <c r="P129" s="350">
        <v>2007</v>
      </c>
      <c r="Q129" s="363"/>
      <c r="R129" s="363"/>
      <c r="S129" s="350">
        <v>2007</v>
      </c>
      <c r="T129" s="363"/>
      <c r="U129" s="363"/>
      <c r="V129" s="350">
        <v>2007</v>
      </c>
      <c r="W129" s="363"/>
      <c r="X129" s="363"/>
      <c r="Y129" s="350">
        <v>2007</v>
      </c>
      <c r="Z129" s="363"/>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t="e">
        <f t="shared" si="16"/>
        <v>#DIV/0!</v>
      </c>
      <c r="C130" s="363"/>
      <c r="D130" s="350">
        <v>2008</v>
      </c>
      <c r="E130" s="363"/>
      <c r="F130" s="363"/>
      <c r="G130" s="350">
        <v>2008</v>
      </c>
      <c r="H130" s="363"/>
      <c r="I130" s="363"/>
      <c r="J130" s="350">
        <v>2008</v>
      </c>
      <c r="K130" s="8" t="e">
        <f t="shared" si="17"/>
        <v>#DIV/0!</v>
      </c>
      <c r="L130" s="363"/>
      <c r="M130" s="350">
        <v>2008</v>
      </c>
      <c r="N130" s="363"/>
      <c r="O130" s="363"/>
      <c r="P130" s="350">
        <v>2008</v>
      </c>
      <c r="Q130" s="363"/>
      <c r="R130" s="363"/>
      <c r="S130" s="350">
        <v>2008</v>
      </c>
      <c r="T130" s="363"/>
      <c r="U130" s="363"/>
      <c r="V130" s="350">
        <v>2008</v>
      </c>
      <c r="W130" s="363"/>
      <c r="X130" s="363"/>
      <c r="Y130" s="350">
        <v>2008</v>
      </c>
      <c r="Z130" s="363"/>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t="e">
        <f t="shared" si="16"/>
        <v>#DIV/0!</v>
      </c>
      <c r="C131" s="363"/>
      <c r="D131" s="350">
        <v>2009</v>
      </c>
      <c r="E131" s="363"/>
      <c r="F131" s="363"/>
      <c r="G131" s="350">
        <v>2009</v>
      </c>
      <c r="H131" s="363"/>
      <c r="I131" s="363"/>
      <c r="J131" s="350">
        <v>2009</v>
      </c>
      <c r="K131" s="8" t="e">
        <f t="shared" si="17"/>
        <v>#DIV/0!</v>
      </c>
      <c r="L131" s="363"/>
      <c r="M131" s="350">
        <v>2009</v>
      </c>
      <c r="N131" s="363"/>
      <c r="O131" s="363"/>
      <c r="P131" s="350">
        <v>2009</v>
      </c>
      <c r="Q131" s="363"/>
      <c r="R131" s="363"/>
      <c r="S131" s="350">
        <v>2009</v>
      </c>
      <c r="T131" s="363"/>
      <c r="U131" s="363"/>
      <c r="V131" s="350">
        <v>2009</v>
      </c>
      <c r="W131" s="363"/>
      <c r="X131" s="363"/>
      <c r="Y131" s="350">
        <v>2009</v>
      </c>
      <c r="Z131" s="363"/>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t="e">
        <f t="shared" si="16"/>
        <v>#DIV/0!</v>
      </c>
      <c r="C132" s="363"/>
      <c r="D132" s="350">
        <v>2010</v>
      </c>
      <c r="E132" s="363"/>
      <c r="F132" s="363"/>
      <c r="G132" s="350">
        <v>2010</v>
      </c>
      <c r="H132" s="363"/>
      <c r="I132" s="363"/>
      <c r="J132" s="350">
        <v>2010</v>
      </c>
      <c r="K132" s="8" t="e">
        <f t="shared" si="17"/>
        <v>#DIV/0!</v>
      </c>
      <c r="L132" s="363"/>
      <c r="M132" s="350">
        <v>2010</v>
      </c>
      <c r="N132" s="363"/>
      <c r="O132" s="363"/>
      <c r="P132" s="350">
        <v>2010</v>
      </c>
      <c r="Q132" s="363"/>
      <c r="R132" s="363"/>
      <c r="S132" s="350">
        <v>2010</v>
      </c>
      <c r="T132" s="363"/>
      <c r="U132" s="363"/>
      <c r="V132" s="350">
        <v>2010</v>
      </c>
      <c r="W132" s="363"/>
      <c r="X132" s="363"/>
      <c r="Y132" s="350">
        <v>2010</v>
      </c>
      <c r="Z132" s="363"/>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t="e">
        <f t="shared" si="16"/>
        <v>#DIV/0!</v>
      </c>
      <c r="C133" s="363"/>
      <c r="D133" s="350">
        <v>2011</v>
      </c>
      <c r="E133" s="363"/>
      <c r="F133" s="363"/>
      <c r="G133" s="350">
        <v>2011</v>
      </c>
      <c r="H133" s="363"/>
      <c r="I133" s="363"/>
      <c r="J133" s="350">
        <v>2011</v>
      </c>
      <c r="K133" s="8" t="e">
        <f t="shared" si="17"/>
        <v>#DIV/0!</v>
      </c>
      <c r="L133" s="363"/>
      <c r="M133" s="350">
        <v>2011</v>
      </c>
      <c r="N133" s="363"/>
      <c r="O133" s="363"/>
      <c r="P133" s="350">
        <v>2011</v>
      </c>
      <c r="Q133" s="363"/>
      <c r="R133" s="363"/>
      <c r="S133" s="350">
        <v>2011</v>
      </c>
      <c r="T133" s="363"/>
      <c r="U133" s="363"/>
      <c r="V133" s="350">
        <v>2011</v>
      </c>
      <c r="W133" s="363"/>
      <c r="X133" s="363"/>
      <c r="Y133" s="350">
        <v>2011</v>
      </c>
      <c r="Z133" s="363"/>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t="e">
        <f t="shared" si="16"/>
        <v>#DIV/0!</v>
      </c>
      <c r="C134" s="363"/>
      <c r="D134" s="350">
        <v>2012</v>
      </c>
      <c r="E134" s="363"/>
      <c r="F134" s="363"/>
      <c r="G134" s="350">
        <v>2012</v>
      </c>
      <c r="H134" s="363"/>
      <c r="I134" s="363"/>
      <c r="J134" s="350">
        <v>2012</v>
      </c>
      <c r="K134" s="8" t="e">
        <f t="shared" si="17"/>
        <v>#DIV/0!</v>
      </c>
      <c r="L134" s="363"/>
      <c r="M134" s="350">
        <v>2012</v>
      </c>
      <c r="N134" s="363"/>
      <c r="O134" s="363"/>
      <c r="P134" s="350">
        <v>2012</v>
      </c>
      <c r="Q134" s="363"/>
      <c r="R134" s="363"/>
      <c r="S134" s="350">
        <v>2012</v>
      </c>
      <c r="T134" s="363"/>
      <c r="U134" s="363"/>
      <c r="V134" s="350">
        <v>2012</v>
      </c>
      <c r="W134" s="363"/>
      <c r="X134" s="363"/>
      <c r="Y134" s="350">
        <v>2012</v>
      </c>
      <c r="Z134" s="363"/>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t="e">
        <f t="shared" si="16"/>
        <v>#DIV/0!</v>
      </c>
      <c r="C135" s="363"/>
      <c r="D135" s="350">
        <v>2013</v>
      </c>
      <c r="E135" s="363"/>
      <c r="F135" s="363"/>
      <c r="G135" s="350">
        <v>2013</v>
      </c>
      <c r="H135" s="363"/>
      <c r="I135" s="363"/>
      <c r="J135" s="350">
        <v>2013</v>
      </c>
      <c r="K135" s="8" t="e">
        <f t="shared" si="17"/>
        <v>#DIV/0!</v>
      </c>
      <c r="L135" s="363"/>
      <c r="M135" s="350">
        <v>2013</v>
      </c>
      <c r="N135" s="363"/>
      <c r="O135" s="363"/>
      <c r="P135" s="350">
        <v>2013</v>
      </c>
      <c r="Q135" s="363"/>
      <c r="R135" s="363"/>
      <c r="S135" s="350">
        <v>2013</v>
      </c>
      <c r="T135" s="363"/>
      <c r="U135" s="363"/>
      <c r="V135" s="350">
        <v>2013</v>
      </c>
      <c r="W135" s="363"/>
      <c r="X135" s="363"/>
      <c r="Y135" s="350">
        <v>2013</v>
      </c>
      <c r="Z135" s="363"/>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18">AVERAGE(E136,H136,K136,Z136)</f>
        <v>15.625</v>
      </c>
      <c r="C136" s="80"/>
      <c r="D136" s="43">
        <v>2014</v>
      </c>
      <c r="E136" s="19">
        <v>0</v>
      </c>
      <c r="F136" s="23" t="s">
        <v>1523</v>
      </c>
      <c r="G136" s="43">
        <v>2014</v>
      </c>
      <c r="H136" s="49">
        <v>0</v>
      </c>
      <c r="I136" s="23" t="s">
        <v>1743</v>
      </c>
      <c r="J136" s="43">
        <v>2014</v>
      </c>
      <c r="K136" s="8">
        <f t="shared" ref="K136:K141" si="19">AVERAGE(N136,Q136,T136,W136)</f>
        <v>62.5</v>
      </c>
      <c r="L136" s="19"/>
      <c r="M136" s="43">
        <v>2014</v>
      </c>
      <c r="N136" s="19">
        <v>50</v>
      </c>
      <c r="O136" s="23" t="s">
        <v>1522</v>
      </c>
      <c r="P136" s="43">
        <v>2014</v>
      </c>
      <c r="Q136" s="19">
        <v>100</v>
      </c>
      <c r="R136" s="20" t="str">
        <f>HYPERLINK("https://indiancitizenshiponline.nic.in/Home2.aspx?formcode=08","No integration test/assessment. ")</f>
        <v xml:space="preserve">No integration test/assessment. </v>
      </c>
      <c r="S136" s="43">
        <v>2014</v>
      </c>
      <c r="T136" s="19">
        <v>100</v>
      </c>
      <c r="U136" s="20" t="str">
        <f>HYPERLINK("https://mha.gov.in/PDF_Other/Citi_Rule-2009.pdf","No economic requirements, but the applicant has to pay a fees of Rs. 15000 (The Citizenship Rules, 2009 APPLICATION FOR NATURALIZATION AS A CITIZEN OF INDIA UNDER SECTION 6(1) OF THE CITIZENSHIP ACT, 1955)")</f>
        <v>No economic requirements, but the applicant has to pay a fees of Rs. 15000 (The Citizenship Rules, 2009 APPLICATION FOR NATURALIZATION AS A CITIZEN OF INDIA UNDER SECTION 6(1) OF THE CITIZENSHIP ACT, 1955)</v>
      </c>
      <c r="V136" s="43">
        <v>2014</v>
      </c>
      <c r="W136" s="19">
        <v>0</v>
      </c>
      <c r="X136" s="20" t="str">
        <f>HYPERLINK("https://indiancitizenshiponline.nic.in/ic_generalinstruction.pdf","All criminal records have to be mentioned.(minor and major)")</f>
        <v>All criminal records have to be mentioned.(minor and major)</v>
      </c>
      <c r="Y136" s="350">
        <v>2014</v>
      </c>
      <c r="Z136" s="19">
        <v>0</v>
      </c>
      <c r="AA136" s="22" t="str">
        <f>HYPERLINK("https://indiancitizenshiponline.nic.in/acquisition1.htm","The Indian constitution does not allow dual citizenship. An Indian citizen can hold the citizenship of only one nation at a time and that must be of India.")</f>
        <v>The Indian constitution does not allow dual citizenship. An Indian citizen can hold the citizenship of only one nation at a time and that must be of India.</v>
      </c>
    </row>
    <row r="137" spans="1:81" ht="24.75" customHeight="1">
      <c r="A137" s="43">
        <v>2015</v>
      </c>
      <c r="B137" s="2">
        <f t="shared" si="18"/>
        <v>15.625</v>
      </c>
      <c r="C137" s="80"/>
      <c r="D137" s="43">
        <v>2015</v>
      </c>
      <c r="E137" s="19">
        <v>0</v>
      </c>
      <c r="F137" s="10"/>
      <c r="G137" s="43">
        <v>2015</v>
      </c>
      <c r="H137" s="49">
        <v>0</v>
      </c>
      <c r="I137" s="10"/>
      <c r="J137" s="43">
        <v>2015</v>
      </c>
      <c r="K137" s="8">
        <f t="shared" si="19"/>
        <v>62.5</v>
      </c>
      <c r="L137" s="19"/>
      <c r="M137" s="43">
        <v>2015</v>
      </c>
      <c r="N137" s="19">
        <v>50</v>
      </c>
      <c r="O137" s="10"/>
      <c r="P137" s="43">
        <v>2015</v>
      </c>
      <c r="Q137" s="19">
        <v>100</v>
      </c>
      <c r="R137" s="10"/>
      <c r="S137" s="43">
        <v>2015</v>
      </c>
      <c r="T137" s="19">
        <v>100</v>
      </c>
      <c r="U137" s="10"/>
      <c r="V137" s="43">
        <v>2015</v>
      </c>
      <c r="W137" s="19">
        <v>0</v>
      </c>
      <c r="X137" s="10"/>
      <c r="Y137" s="350">
        <v>2015</v>
      </c>
      <c r="Z137" s="19">
        <v>0</v>
      </c>
      <c r="AA137" s="11"/>
    </row>
    <row r="138" spans="1:81" ht="24.75" customHeight="1">
      <c r="A138" s="43">
        <v>2016</v>
      </c>
      <c r="B138" s="2">
        <f t="shared" si="18"/>
        <v>15.625</v>
      </c>
      <c r="C138" s="80"/>
      <c r="D138" s="43">
        <v>2016</v>
      </c>
      <c r="E138" s="19">
        <v>0</v>
      </c>
      <c r="F138" s="10"/>
      <c r="G138" s="43">
        <v>2016</v>
      </c>
      <c r="H138" s="49">
        <v>0</v>
      </c>
      <c r="I138" s="10"/>
      <c r="J138" s="43">
        <v>2016</v>
      </c>
      <c r="K138" s="8">
        <f t="shared" si="19"/>
        <v>62.5</v>
      </c>
      <c r="L138" s="19"/>
      <c r="M138" s="43">
        <v>2016</v>
      </c>
      <c r="N138" s="19">
        <v>50</v>
      </c>
      <c r="O138" s="10"/>
      <c r="P138" s="43">
        <v>2016</v>
      </c>
      <c r="Q138" s="19">
        <v>100</v>
      </c>
      <c r="R138" s="10"/>
      <c r="S138" s="43">
        <v>2016</v>
      </c>
      <c r="T138" s="19">
        <v>100</v>
      </c>
      <c r="U138" s="10"/>
      <c r="V138" s="43">
        <v>2016</v>
      </c>
      <c r="W138" s="19">
        <v>0</v>
      </c>
      <c r="X138" s="10"/>
      <c r="Y138" s="350">
        <v>2016</v>
      </c>
      <c r="Z138" s="19">
        <v>0</v>
      </c>
      <c r="AA138" s="11"/>
    </row>
    <row r="139" spans="1:81" ht="24.75" customHeight="1">
      <c r="A139" s="43">
        <v>2017</v>
      </c>
      <c r="B139" s="2">
        <f t="shared" si="18"/>
        <v>15.625</v>
      </c>
      <c r="C139" s="80"/>
      <c r="D139" s="43">
        <v>2017</v>
      </c>
      <c r="E139" s="19">
        <v>0</v>
      </c>
      <c r="F139" s="10"/>
      <c r="G139" s="43">
        <v>2017</v>
      </c>
      <c r="H139" s="49">
        <v>0</v>
      </c>
      <c r="I139" s="10"/>
      <c r="J139" s="43">
        <v>2017</v>
      </c>
      <c r="K139" s="8">
        <f t="shared" si="19"/>
        <v>62.5</v>
      </c>
      <c r="L139" s="19"/>
      <c r="M139" s="43">
        <v>2017</v>
      </c>
      <c r="N139" s="19">
        <v>50</v>
      </c>
      <c r="O139" s="10"/>
      <c r="P139" s="43">
        <v>2017</v>
      </c>
      <c r="Q139" s="19">
        <v>100</v>
      </c>
      <c r="R139" s="10"/>
      <c r="S139" s="43">
        <v>2017</v>
      </c>
      <c r="T139" s="19">
        <v>100</v>
      </c>
      <c r="U139" s="10"/>
      <c r="V139" s="43">
        <v>2017</v>
      </c>
      <c r="W139" s="19">
        <v>0</v>
      </c>
      <c r="X139" s="10"/>
      <c r="Y139" s="350">
        <v>2017</v>
      </c>
      <c r="Z139" s="19">
        <v>0</v>
      </c>
      <c r="AA139" s="11"/>
    </row>
    <row r="140" spans="1:81" ht="24.75" customHeight="1">
      <c r="A140" s="43">
        <v>2018</v>
      </c>
      <c r="B140" s="2">
        <f t="shared" si="18"/>
        <v>15.625</v>
      </c>
      <c r="C140" s="80"/>
      <c r="D140" s="43">
        <v>2018</v>
      </c>
      <c r="E140" s="19">
        <v>0</v>
      </c>
      <c r="F140" s="10"/>
      <c r="G140" s="43">
        <v>2018</v>
      </c>
      <c r="H140" s="49">
        <v>0</v>
      </c>
      <c r="I140" s="10"/>
      <c r="J140" s="43">
        <v>2018</v>
      </c>
      <c r="K140" s="8">
        <f t="shared" si="19"/>
        <v>62.5</v>
      </c>
      <c r="L140" s="19"/>
      <c r="M140" s="43">
        <v>2018</v>
      </c>
      <c r="N140" s="19">
        <v>50</v>
      </c>
      <c r="O140" s="10"/>
      <c r="P140" s="43">
        <v>2018</v>
      </c>
      <c r="Q140" s="19">
        <v>100</v>
      </c>
      <c r="R140" s="10"/>
      <c r="S140" s="43">
        <v>2018</v>
      </c>
      <c r="T140" s="19">
        <v>100</v>
      </c>
      <c r="U140" s="10"/>
      <c r="V140" s="43">
        <v>2018</v>
      </c>
      <c r="W140" s="19">
        <v>0</v>
      </c>
      <c r="X140" s="10"/>
      <c r="Y140" s="350">
        <v>2018</v>
      </c>
      <c r="Z140" s="19">
        <v>0</v>
      </c>
      <c r="AA140" s="11"/>
    </row>
    <row r="141" spans="1:81" ht="24.75" customHeight="1">
      <c r="A141" s="43">
        <v>2019</v>
      </c>
      <c r="B141" s="2">
        <f t="shared" si="18"/>
        <v>15.625</v>
      </c>
      <c r="C141" s="80"/>
      <c r="D141" s="43">
        <v>2019</v>
      </c>
      <c r="E141" s="19">
        <v>0</v>
      </c>
      <c r="F141" s="23" t="s">
        <v>1521</v>
      </c>
      <c r="G141" s="43">
        <v>2019</v>
      </c>
      <c r="H141" s="49">
        <v>0</v>
      </c>
      <c r="I141" s="10"/>
      <c r="J141" s="43">
        <v>2019</v>
      </c>
      <c r="K141" s="8">
        <f t="shared" si="19"/>
        <v>62.5</v>
      </c>
      <c r="L141" s="19"/>
      <c r="M141" s="43">
        <v>2019</v>
      </c>
      <c r="N141" s="19">
        <v>50</v>
      </c>
      <c r="O141" s="10"/>
      <c r="P141" s="43">
        <v>2019</v>
      </c>
      <c r="Q141" s="19">
        <v>100</v>
      </c>
      <c r="R141" s="10"/>
      <c r="S141" s="43">
        <v>2019</v>
      </c>
      <c r="T141" s="19">
        <v>100</v>
      </c>
      <c r="U141" s="10"/>
      <c r="V141" s="43">
        <v>2019</v>
      </c>
      <c r="W141" s="19">
        <v>0</v>
      </c>
      <c r="X141" s="10"/>
      <c r="Y141" s="350">
        <v>2019</v>
      </c>
      <c r="Z141" s="19">
        <v>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119</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t="e">
        <f t="shared" ref="B150:B156" si="20">AVERAGE(E150,H150, W150,((Z150+AC150+AF150)/3))</f>
        <v>#DIV/0!</v>
      </c>
      <c r="C150" s="363"/>
      <c r="D150" s="350">
        <v>2007</v>
      </c>
      <c r="E150" s="363"/>
      <c r="F150" s="363"/>
      <c r="G150" s="350">
        <v>2007</v>
      </c>
      <c r="H150" s="8" t="e">
        <f t="shared" ref="H150:H156" si="21">AVERAGE(K150,N150,Q150,T150)</f>
        <v>#DIV/0!</v>
      </c>
      <c r="I150" s="363"/>
      <c r="J150" s="350">
        <v>2007</v>
      </c>
      <c r="K150" s="363"/>
      <c r="L150" s="363"/>
      <c r="M150" s="350">
        <v>2007</v>
      </c>
      <c r="N150" s="363"/>
      <c r="O150" s="363"/>
      <c r="P150" s="350">
        <v>2007</v>
      </c>
      <c r="Q150" s="363"/>
      <c r="R150" s="363"/>
      <c r="S150" s="350">
        <v>2007</v>
      </c>
      <c r="T150" s="363"/>
      <c r="U150" s="363"/>
      <c r="V150" s="350">
        <v>2007</v>
      </c>
      <c r="W150" s="363"/>
      <c r="X150" s="363"/>
      <c r="Y150" s="350">
        <v>2007</v>
      </c>
      <c r="Z150" s="363"/>
      <c r="AA150" s="363"/>
      <c r="AB150" s="350">
        <v>2007</v>
      </c>
      <c r="AC150" s="363"/>
      <c r="AD150" s="363"/>
      <c r="AE150" s="350">
        <v>2007</v>
      </c>
      <c r="AF150" s="363"/>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t="e">
        <f t="shared" si="20"/>
        <v>#DIV/0!</v>
      </c>
      <c r="C151" s="363"/>
      <c r="D151" s="350">
        <v>2008</v>
      </c>
      <c r="E151" s="363"/>
      <c r="F151" s="363"/>
      <c r="G151" s="350">
        <v>2008</v>
      </c>
      <c r="H151" s="8" t="e">
        <f t="shared" si="21"/>
        <v>#DIV/0!</v>
      </c>
      <c r="I151" s="363"/>
      <c r="J151" s="350">
        <v>2008</v>
      </c>
      <c r="K151" s="363"/>
      <c r="L151" s="363"/>
      <c r="M151" s="350">
        <v>2008</v>
      </c>
      <c r="N151" s="363"/>
      <c r="O151" s="363"/>
      <c r="P151" s="350">
        <v>2008</v>
      </c>
      <c r="Q151" s="363"/>
      <c r="R151" s="363"/>
      <c r="S151" s="350">
        <v>2008</v>
      </c>
      <c r="T151" s="363"/>
      <c r="U151" s="363"/>
      <c r="V151" s="350">
        <v>2008</v>
      </c>
      <c r="W151" s="363"/>
      <c r="X151" s="363"/>
      <c r="Y151" s="350">
        <v>2008</v>
      </c>
      <c r="Z151" s="363"/>
      <c r="AA151" s="363"/>
      <c r="AB151" s="350">
        <v>2008</v>
      </c>
      <c r="AC151" s="363"/>
      <c r="AD151" s="363"/>
      <c r="AE151" s="350">
        <v>2008</v>
      </c>
      <c r="AF151" s="363"/>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t="e">
        <f t="shared" si="20"/>
        <v>#DIV/0!</v>
      </c>
      <c r="C152" s="363"/>
      <c r="D152" s="350">
        <v>2009</v>
      </c>
      <c r="E152" s="363"/>
      <c r="F152" s="363"/>
      <c r="G152" s="350">
        <v>2009</v>
      </c>
      <c r="H152" s="8" t="e">
        <f t="shared" si="21"/>
        <v>#DIV/0!</v>
      </c>
      <c r="I152" s="363"/>
      <c r="J152" s="350">
        <v>2009</v>
      </c>
      <c r="K152" s="363"/>
      <c r="L152" s="363"/>
      <c r="M152" s="350">
        <v>2009</v>
      </c>
      <c r="N152" s="363"/>
      <c r="O152" s="363"/>
      <c r="P152" s="350">
        <v>2009</v>
      </c>
      <c r="Q152" s="363"/>
      <c r="R152" s="363"/>
      <c r="S152" s="350">
        <v>2009</v>
      </c>
      <c r="T152" s="363"/>
      <c r="U152" s="363"/>
      <c r="V152" s="350">
        <v>2009</v>
      </c>
      <c r="W152" s="363"/>
      <c r="X152" s="363"/>
      <c r="Y152" s="350">
        <v>2009</v>
      </c>
      <c r="Z152" s="363"/>
      <c r="AA152" s="363"/>
      <c r="AB152" s="350">
        <v>2009</v>
      </c>
      <c r="AC152" s="363"/>
      <c r="AD152" s="363"/>
      <c r="AE152" s="350">
        <v>2009</v>
      </c>
      <c r="AF152" s="363"/>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t="e">
        <f t="shared" si="20"/>
        <v>#DIV/0!</v>
      </c>
      <c r="C153" s="363"/>
      <c r="D153" s="350">
        <v>2010</v>
      </c>
      <c r="E153" s="363"/>
      <c r="F153" s="363"/>
      <c r="G153" s="350">
        <v>2010</v>
      </c>
      <c r="H153" s="8" t="e">
        <f t="shared" si="21"/>
        <v>#DIV/0!</v>
      </c>
      <c r="I153" s="363"/>
      <c r="J153" s="350">
        <v>2010</v>
      </c>
      <c r="K153" s="363"/>
      <c r="L153" s="363"/>
      <c r="M153" s="350">
        <v>2010</v>
      </c>
      <c r="N153" s="363"/>
      <c r="O153" s="363"/>
      <c r="P153" s="350">
        <v>2010</v>
      </c>
      <c r="Q153" s="363"/>
      <c r="R153" s="363"/>
      <c r="S153" s="350">
        <v>2010</v>
      </c>
      <c r="T153" s="363"/>
      <c r="U153" s="363"/>
      <c r="V153" s="350">
        <v>2010</v>
      </c>
      <c r="W153" s="363"/>
      <c r="X153" s="363"/>
      <c r="Y153" s="350">
        <v>2010</v>
      </c>
      <c r="Z153" s="363"/>
      <c r="AA153" s="363"/>
      <c r="AB153" s="350">
        <v>2010</v>
      </c>
      <c r="AC153" s="363"/>
      <c r="AD153" s="363"/>
      <c r="AE153" s="350">
        <v>2010</v>
      </c>
      <c r="AF153" s="363"/>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t="e">
        <f t="shared" si="20"/>
        <v>#DIV/0!</v>
      </c>
      <c r="C154" s="363"/>
      <c r="D154" s="350">
        <v>2011</v>
      </c>
      <c r="E154" s="363"/>
      <c r="F154" s="363"/>
      <c r="G154" s="350">
        <v>2011</v>
      </c>
      <c r="H154" s="8" t="e">
        <f t="shared" si="21"/>
        <v>#DIV/0!</v>
      </c>
      <c r="I154" s="363"/>
      <c r="J154" s="350">
        <v>2011</v>
      </c>
      <c r="K154" s="363"/>
      <c r="L154" s="363"/>
      <c r="M154" s="350">
        <v>2011</v>
      </c>
      <c r="N154" s="363"/>
      <c r="O154" s="363"/>
      <c r="P154" s="350">
        <v>2011</v>
      </c>
      <c r="Q154" s="363"/>
      <c r="R154" s="363"/>
      <c r="S154" s="350">
        <v>2011</v>
      </c>
      <c r="T154" s="363"/>
      <c r="U154" s="363"/>
      <c r="V154" s="350">
        <v>2011</v>
      </c>
      <c r="W154" s="363"/>
      <c r="X154" s="363"/>
      <c r="Y154" s="350">
        <v>2011</v>
      </c>
      <c r="Z154" s="363"/>
      <c r="AA154" s="363"/>
      <c r="AB154" s="350">
        <v>2011</v>
      </c>
      <c r="AC154" s="363"/>
      <c r="AD154" s="363"/>
      <c r="AE154" s="350">
        <v>2011</v>
      </c>
      <c r="AF154" s="363"/>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t="e">
        <f t="shared" si="20"/>
        <v>#DIV/0!</v>
      </c>
      <c r="C155" s="363"/>
      <c r="D155" s="350">
        <v>2012</v>
      </c>
      <c r="E155" s="363"/>
      <c r="F155" s="363"/>
      <c r="G155" s="350">
        <v>2012</v>
      </c>
      <c r="H155" s="8" t="e">
        <f t="shared" si="21"/>
        <v>#DIV/0!</v>
      </c>
      <c r="I155" s="363"/>
      <c r="J155" s="350">
        <v>2012</v>
      </c>
      <c r="K155" s="363"/>
      <c r="L155" s="363"/>
      <c r="M155" s="350">
        <v>2012</v>
      </c>
      <c r="N155" s="363"/>
      <c r="O155" s="363"/>
      <c r="P155" s="350">
        <v>2012</v>
      </c>
      <c r="Q155" s="363"/>
      <c r="R155" s="363"/>
      <c r="S155" s="350">
        <v>2012</v>
      </c>
      <c r="T155" s="363"/>
      <c r="U155" s="363"/>
      <c r="V155" s="350">
        <v>2012</v>
      </c>
      <c r="W155" s="363"/>
      <c r="X155" s="363"/>
      <c r="Y155" s="350">
        <v>2012</v>
      </c>
      <c r="Z155" s="363"/>
      <c r="AA155" s="363"/>
      <c r="AB155" s="350">
        <v>2012</v>
      </c>
      <c r="AC155" s="363"/>
      <c r="AD155" s="363"/>
      <c r="AE155" s="350">
        <v>2012</v>
      </c>
      <c r="AF155" s="363"/>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t="e">
        <f t="shared" si="20"/>
        <v>#DIV/0!</v>
      </c>
      <c r="C156" s="363"/>
      <c r="D156" s="350">
        <v>2013</v>
      </c>
      <c r="E156" s="363"/>
      <c r="F156" s="363"/>
      <c r="G156" s="350">
        <v>2013</v>
      </c>
      <c r="H156" s="8" t="e">
        <f t="shared" si="21"/>
        <v>#DIV/0!</v>
      </c>
      <c r="I156" s="363"/>
      <c r="J156" s="350">
        <v>2013</v>
      </c>
      <c r="K156" s="363"/>
      <c r="L156" s="363"/>
      <c r="M156" s="350">
        <v>2013</v>
      </c>
      <c r="N156" s="363"/>
      <c r="O156" s="363"/>
      <c r="P156" s="350">
        <v>2013</v>
      </c>
      <c r="Q156" s="363"/>
      <c r="R156" s="363"/>
      <c r="S156" s="350">
        <v>2013</v>
      </c>
      <c r="T156" s="363"/>
      <c r="U156" s="363"/>
      <c r="V156" s="350">
        <v>2013</v>
      </c>
      <c r="W156" s="363"/>
      <c r="X156" s="363"/>
      <c r="Y156" s="350">
        <v>2013</v>
      </c>
      <c r="Z156" s="363"/>
      <c r="AA156" s="363"/>
      <c r="AB156" s="350">
        <v>2013</v>
      </c>
      <c r="AC156" s="363"/>
      <c r="AD156" s="363"/>
      <c r="AE156" s="350">
        <v>2013</v>
      </c>
      <c r="AF156" s="363"/>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2">AVERAGE(E157,H157, W157,((Z157+AC157+AF157)/3))</f>
        <v>9.375</v>
      </c>
      <c r="C157" s="80"/>
      <c r="D157" s="43">
        <v>2014</v>
      </c>
      <c r="E157" s="19">
        <v>0</v>
      </c>
      <c r="F157" s="23" t="s">
        <v>1520</v>
      </c>
      <c r="G157" s="43">
        <v>2014</v>
      </c>
      <c r="H157" s="8">
        <f t="shared" ref="H157:H162" si="23">AVERAGE(K157,N157,Q157,T157)</f>
        <v>12.5</v>
      </c>
      <c r="I157" s="19"/>
      <c r="J157" s="43">
        <v>2014</v>
      </c>
      <c r="K157" s="19">
        <v>0</v>
      </c>
      <c r="L157" s="20" t="str">
        <f>HYPERLINK("https://www.india.gov.in/sites/upload_files/npi/files/coi_part_full.pdf","As per Article 15.1 of the Indian Constitution: ""The State shall not discriminate against any citizen on grounds only of religion, race, caste, sex, placeof birth or any of them"". This is applicable only to citizens. ")</f>
        <v xml:space="preserve">As per Article 15.1 of the Indian Constitution: "The State shall not discriminate against any citizen on grounds only of religion, race, caste, sex, placeof birth or any of them". This is applicable only to citizens. </v>
      </c>
      <c r="M157" s="43">
        <v>2014</v>
      </c>
      <c r="N157" s="19">
        <v>50</v>
      </c>
      <c r="O157" s="23" t="s">
        <v>1519</v>
      </c>
      <c r="P157" s="43">
        <v>2014</v>
      </c>
      <c r="Q157" s="19">
        <v>0</v>
      </c>
      <c r="R157" s="23" t="s">
        <v>1518</v>
      </c>
      <c r="S157" s="43">
        <v>2014</v>
      </c>
      <c r="T157" s="19">
        <v>0</v>
      </c>
      <c r="U157" s="23" t="s">
        <v>1517</v>
      </c>
      <c r="V157" s="43">
        <v>2014</v>
      </c>
      <c r="W157" s="19">
        <v>25</v>
      </c>
      <c r="X157" s="10" t="s">
        <v>1516</v>
      </c>
      <c r="Y157" s="350">
        <v>2014</v>
      </c>
      <c r="Z157" s="19">
        <v>0</v>
      </c>
      <c r="AA157" s="23" t="s">
        <v>1515</v>
      </c>
      <c r="AB157" s="350">
        <v>2014</v>
      </c>
      <c r="AC157" s="19">
        <v>0</v>
      </c>
      <c r="AD157" s="10" t="s">
        <v>1514</v>
      </c>
      <c r="AE157" s="350">
        <v>2014</v>
      </c>
      <c r="AF157" s="19">
        <v>0</v>
      </c>
      <c r="AG157" s="11" t="s">
        <v>1513</v>
      </c>
    </row>
    <row r="158" spans="1:81" ht="24.75" customHeight="1">
      <c r="A158" s="43">
        <v>2015</v>
      </c>
      <c r="B158" s="2">
        <f t="shared" si="22"/>
        <v>9.375</v>
      </c>
      <c r="C158" s="80"/>
      <c r="D158" s="43">
        <v>2015</v>
      </c>
      <c r="E158" s="19">
        <v>0</v>
      </c>
      <c r="F158" s="10"/>
      <c r="G158" s="43">
        <v>2015</v>
      </c>
      <c r="H158" s="8">
        <f t="shared" si="23"/>
        <v>12.5</v>
      </c>
      <c r="I158" s="19"/>
      <c r="J158" s="43">
        <v>2015</v>
      </c>
      <c r="K158" s="19">
        <v>0</v>
      </c>
      <c r="L158" s="10"/>
      <c r="M158" s="43">
        <v>2015</v>
      </c>
      <c r="N158" s="19">
        <v>50</v>
      </c>
      <c r="O158" s="10"/>
      <c r="P158" s="43">
        <v>2015</v>
      </c>
      <c r="Q158" s="19">
        <v>0</v>
      </c>
      <c r="R158" s="10"/>
      <c r="S158" s="43">
        <v>2015</v>
      </c>
      <c r="T158" s="19">
        <v>0</v>
      </c>
      <c r="U158" s="10"/>
      <c r="V158" s="43">
        <v>2015</v>
      </c>
      <c r="W158" s="19">
        <v>25</v>
      </c>
      <c r="X158" s="10"/>
      <c r="Y158" s="350">
        <v>2015</v>
      </c>
      <c r="Z158" s="19">
        <v>0</v>
      </c>
      <c r="AA158" s="10"/>
      <c r="AB158" s="350">
        <v>2015</v>
      </c>
      <c r="AC158" s="19">
        <v>0</v>
      </c>
      <c r="AD158" s="10"/>
      <c r="AE158" s="350">
        <v>2015</v>
      </c>
      <c r="AF158" s="19">
        <v>0</v>
      </c>
      <c r="AG158" s="11"/>
    </row>
    <row r="159" spans="1:81" ht="24.75" customHeight="1">
      <c r="A159" s="43">
        <v>2016</v>
      </c>
      <c r="B159" s="2">
        <f t="shared" si="22"/>
        <v>9.375</v>
      </c>
      <c r="C159" s="80"/>
      <c r="D159" s="43">
        <v>2016</v>
      </c>
      <c r="E159" s="19">
        <v>0</v>
      </c>
      <c r="F159" s="10"/>
      <c r="G159" s="43">
        <v>2016</v>
      </c>
      <c r="H159" s="8">
        <f t="shared" si="23"/>
        <v>12.5</v>
      </c>
      <c r="I159" s="19"/>
      <c r="J159" s="43">
        <v>2016</v>
      </c>
      <c r="K159" s="19">
        <v>0</v>
      </c>
      <c r="L159" s="10"/>
      <c r="M159" s="43">
        <v>2016</v>
      </c>
      <c r="N159" s="19">
        <v>50</v>
      </c>
      <c r="O159" s="10"/>
      <c r="P159" s="43">
        <v>2016</v>
      </c>
      <c r="Q159" s="19">
        <v>0</v>
      </c>
      <c r="R159" s="10"/>
      <c r="S159" s="43">
        <v>2016</v>
      </c>
      <c r="T159" s="19">
        <v>0</v>
      </c>
      <c r="U159" s="10"/>
      <c r="V159" s="43">
        <v>2016</v>
      </c>
      <c r="W159" s="19">
        <v>25</v>
      </c>
      <c r="X159" s="10"/>
      <c r="Y159" s="350">
        <v>2016</v>
      </c>
      <c r="Z159" s="19">
        <v>0</v>
      </c>
      <c r="AA159" s="10"/>
      <c r="AB159" s="350">
        <v>2016</v>
      </c>
      <c r="AC159" s="19">
        <v>0</v>
      </c>
      <c r="AD159" s="10"/>
      <c r="AE159" s="350">
        <v>2016</v>
      </c>
      <c r="AF159" s="19">
        <v>0</v>
      </c>
      <c r="AG159" s="11"/>
    </row>
    <row r="160" spans="1:81" ht="24.75" customHeight="1">
      <c r="A160" s="43">
        <v>2017</v>
      </c>
      <c r="B160" s="2">
        <f t="shared" si="22"/>
        <v>9.375</v>
      </c>
      <c r="C160" s="80"/>
      <c r="D160" s="43">
        <v>2017</v>
      </c>
      <c r="E160" s="19">
        <v>0</v>
      </c>
      <c r="F160" s="10"/>
      <c r="G160" s="43">
        <v>2017</v>
      </c>
      <c r="H160" s="8">
        <f t="shared" si="23"/>
        <v>12.5</v>
      </c>
      <c r="I160" s="19"/>
      <c r="J160" s="43">
        <v>2017</v>
      </c>
      <c r="K160" s="19">
        <v>0</v>
      </c>
      <c r="L160" s="10"/>
      <c r="M160" s="43">
        <v>2017</v>
      </c>
      <c r="N160" s="19">
        <v>50</v>
      </c>
      <c r="O160" s="10"/>
      <c r="P160" s="43">
        <v>2017</v>
      </c>
      <c r="Q160" s="19">
        <v>0</v>
      </c>
      <c r="R160" s="10"/>
      <c r="S160" s="43">
        <v>2017</v>
      </c>
      <c r="T160" s="19">
        <v>0</v>
      </c>
      <c r="U160" s="10"/>
      <c r="V160" s="43">
        <v>2017</v>
      </c>
      <c r="W160" s="19">
        <v>25</v>
      </c>
      <c r="X160" s="10"/>
      <c r="Y160" s="350">
        <v>2017</v>
      </c>
      <c r="Z160" s="19">
        <v>0</v>
      </c>
      <c r="AA160" s="10"/>
      <c r="AB160" s="350">
        <v>2017</v>
      </c>
      <c r="AC160" s="19">
        <v>0</v>
      </c>
      <c r="AD160" s="10"/>
      <c r="AE160" s="350">
        <v>2017</v>
      </c>
      <c r="AF160" s="19">
        <v>0</v>
      </c>
      <c r="AG160" s="11"/>
    </row>
    <row r="161" spans="1:51" ht="24.75" customHeight="1">
      <c r="A161" s="43">
        <v>2018</v>
      </c>
      <c r="B161" s="2">
        <f t="shared" si="22"/>
        <v>9.375</v>
      </c>
      <c r="C161" s="80"/>
      <c r="D161" s="43">
        <v>2018</v>
      </c>
      <c r="E161" s="19">
        <v>0</v>
      </c>
      <c r="F161" s="10"/>
      <c r="G161" s="43">
        <v>2018</v>
      </c>
      <c r="H161" s="8">
        <f t="shared" si="23"/>
        <v>12.5</v>
      </c>
      <c r="I161" s="19"/>
      <c r="J161" s="43">
        <v>2018</v>
      </c>
      <c r="K161" s="19">
        <v>0</v>
      </c>
      <c r="L161" s="10"/>
      <c r="M161" s="43">
        <v>2018</v>
      </c>
      <c r="N161" s="19">
        <v>50</v>
      </c>
      <c r="O161" s="10"/>
      <c r="P161" s="43">
        <v>2018</v>
      </c>
      <c r="Q161" s="19">
        <v>0</v>
      </c>
      <c r="R161" s="10"/>
      <c r="S161" s="43">
        <v>2018</v>
      </c>
      <c r="T161" s="19">
        <v>0</v>
      </c>
      <c r="U161" s="10"/>
      <c r="V161" s="43">
        <v>2018</v>
      </c>
      <c r="W161" s="19">
        <v>25</v>
      </c>
      <c r="X161" s="10"/>
      <c r="Y161" s="350">
        <v>2018</v>
      </c>
      <c r="Z161" s="19">
        <v>0</v>
      </c>
      <c r="AA161" s="10"/>
      <c r="AB161" s="350">
        <v>2018</v>
      </c>
      <c r="AC161" s="19">
        <v>0</v>
      </c>
      <c r="AD161" s="10"/>
      <c r="AE161" s="350">
        <v>2018</v>
      </c>
      <c r="AF161" s="19">
        <v>0</v>
      </c>
      <c r="AG161" s="11"/>
    </row>
    <row r="162" spans="1:51" ht="24.75" customHeight="1">
      <c r="A162" s="43">
        <v>2019</v>
      </c>
      <c r="B162" s="2">
        <f t="shared" si="22"/>
        <v>9.375</v>
      </c>
      <c r="C162" s="80"/>
      <c r="D162" s="43">
        <v>2019</v>
      </c>
      <c r="E162" s="19">
        <v>0</v>
      </c>
      <c r="F162" s="10"/>
      <c r="G162" s="43">
        <v>2019</v>
      </c>
      <c r="H162" s="8">
        <f t="shared" si="23"/>
        <v>12.5</v>
      </c>
      <c r="I162" s="19"/>
      <c r="J162" s="43">
        <v>2019</v>
      </c>
      <c r="K162" s="19">
        <v>0</v>
      </c>
      <c r="L162" s="10"/>
      <c r="M162" s="43">
        <v>2019</v>
      </c>
      <c r="N162" s="19">
        <v>50</v>
      </c>
      <c r="O162" s="10"/>
      <c r="P162" s="43">
        <v>2019</v>
      </c>
      <c r="Q162" s="19">
        <v>0</v>
      </c>
      <c r="R162" s="10"/>
      <c r="S162" s="43">
        <v>2019</v>
      </c>
      <c r="T162" s="19">
        <v>0</v>
      </c>
      <c r="U162" s="10"/>
      <c r="V162" s="43">
        <v>2019</v>
      </c>
      <c r="W162" s="19">
        <v>25</v>
      </c>
      <c r="X162" s="10"/>
      <c r="Y162" s="350">
        <v>2019</v>
      </c>
      <c r="Z162" s="19">
        <v>0</v>
      </c>
      <c r="AA162" s="10"/>
      <c r="AB162" s="350">
        <v>2019</v>
      </c>
      <c r="AC162" s="19">
        <v>0</v>
      </c>
      <c r="AD162" s="10"/>
      <c r="AE162" s="350">
        <v>2019</v>
      </c>
      <c r="AF162" s="19">
        <v>0</v>
      </c>
      <c r="AG162" s="11"/>
    </row>
    <row r="163" spans="1:51" ht="24.75" customHeight="1"/>
    <row r="164" spans="1:51" s="18" customFormat="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c r="AN164" s="146"/>
      <c r="AO164" s="146"/>
      <c r="AP164" s="146"/>
      <c r="AQ164" s="146"/>
      <c r="AR164" s="146"/>
      <c r="AS164" s="146"/>
      <c r="AT164" s="146"/>
      <c r="AU164" s="146"/>
      <c r="AV164" s="146"/>
      <c r="AW164" s="146"/>
      <c r="AX164" s="146"/>
      <c r="AY164" s="146"/>
    </row>
    <row r="165" spans="1:51" s="18" customFormat="1" ht="24.75" customHeight="1">
      <c r="A165" s="40" t="s">
        <v>106</v>
      </c>
      <c r="B165" s="597" t="s">
        <v>72</v>
      </c>
      <c r="C165" s="597"/>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c r="AN165" s="146"/>
      <c r="AO165" s="146"/>
      <c r="AP165" s="146"/>
      <c r="AQ165" s="146"/>
      <c r="AR165" s="146"/>
      <c r="AS165" s="146"/>
      <c r="AT165" s="146"/>
      <c r="AU165" s="146"/>
      <c r="AV165" s="146"/>
      <c r="AW165" s="146"/>
      <c r="AX165" s="146"/>
      <c r="AY165" s="146"/>
    </row>
    <row r="166" spans="1:51" s="18" customFormat="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c r="AN166" s="146"/>
      <c r="AO166" s="146"/>
      <c r="AP166" s="146"/>
      <c r="AQ166" s="146"/>
      <c r="AR166" s="146"/>
      <c r="AS166" s="146"/>
      <c r="AT166" s="146"/>
      <c r="AU166" s="146"/>
      <c r="AV166" s="146"/>
      <c r="AW166" s="146"/>
      <c r="AX166" s="146"/>
      <c r="AY166" s="146"/>
    </row>
    <row r="167" spans="1:51" s="18" customFormat="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c r="AN167" s="146"/>
      <c r="AO167" s="146"/>
      <c r="AP167" s="146"/>
      <c r="AQ167" s="146"/>
      <c r="AR167" s="146"/>
      <c r="AS167" s="146"/>
      <c r="AT167" s="146"/>
      <c r="AU167" s="146"/>
      <c r="AV167" s="146"/>
      <c r="AW167" s="146"/>
      <c r="AX167" s="146"/>
      <c r="AY167" s="146"/>
    </row>
    <row r="168" spans="1:51" s="18" customFormat="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c r="AN168" s="146"/>
      <c r="AO168" s="146"/>
      <c r="AP168" s="146"/>
      <c r="AQ168" s="146"/>
      <c r="AR168" s="146"/>
      <c r="AS168" s="146"/>
      <c r="AT168" s="146"/>
      <c r="AU168" s="146"/>
      <c r="AV168" s="146"/>
      <c r="AW168" s="146"/>
      <c r="AX168" s="146"/>
      <c r="AY168" s="146"/>
    </row>
    <row r="169" spans="1:51" s="18" customFormat="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c r="AN169" s="146"/>
      <c r="AO169" s="146"/>
      <c r="AP169" s="146"/>
      <c r="AQ169" s="146"/>
      <c r="AR169" s="146"/>
      <c r="AS169" s="146"/>
      <c r="AT169" s="146"/>
      <c r="AU169" s="146"/>
      <c r="AV169" s="146"/>
      <c r="AW169" s="146"/>
      <c r="AX169" s="146"/>
      <c r="AY169" s="146"/>
    </row>
    <row r="170" spans="1:51" s="18" customFormat="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c r="AN170" s="146"/>
      <c r="AO170" s="146"/>
      <c r="AP170" s="146"/>
      <c r="AQ170" s="146"/>
      <c r="AR170" s="146"/>
      <c r="AS170" s="146"/>
      <c r="AT170" s="146"/>
      <c r="AU170" s="146"/>
      <c r="AV170" s="146"/>
      <c r="AW170" s="146"/>
      <c r="AX170" s="146"/>
      <c r="AY170" s="146"/>
    </row>
    <row r="171" spans="1:51" s="18" customFormat="1" ht="24.75" customHeight="1">
      <c r="A171" s="43">
        <v>2014</v>
      </c>
      <c r="B171" s="2">
        <f>AVERAGE((E171+K171+Q171)/3+(H171+N171+T171)/3+W171+Z171+AC171+AF171+AI171+AL171)/8</f>
        <v>12.458333333333334</v>
      </c>
      <c r="C171" s="39"/>
      <c r="D171" s="43">
        <v>2014</v>
      </c>
      <c r="E171" s="19">
        <v>50</v>
      </c>
      <c r="F171" s="11" t="s">
        <v>4178</v>
      </c>
      <c r="G171" s="43">
        <v>2014</v>
      </c>
      <c r="H171" s="8">
        <v>50</v>
      </c>
      <c r="I171" s="11" t="s">
        <v>4179</v>
      </c>
      <c r="J171" s="43">
        <v>2014</v>
      </c>
      <c r="K171" s="19">
        <v>50</v>
      </c>
      <c r="L171" s="11" t="s">
        <v>4180</v>
      </c>
      <c r="M171" s="43">
        <v>2014</v>
      </c>
      <c r="N171" s="19">
        <v>50</v>
      </c>
      <c r="O171" s="11" t="s">
        <v>4181</v>
      </c>
      <c r="P171" s="43">
        <v>2014</v>
      </c>
      <c r="Q171" s="8">
        <v>0</v>
      </c>
      <c r="R171" s="11" t="s">
        <v>4182</v>
      </c>
      <c r="S171" s="43">
        <v>2014</v>
      </c>
      <c r="T171" s="8">
        <v>0</v>
      </c>
      <c r="U171" s="11" t="s">
        <v>1512</v>
      </c>
      <c r="V171" s="43">
        <v>2014</v>
      </c>
      <c r="W171" s="8">
        <v>0</v>
      </c>
      <c r="X171" s="11" t="s">
        <v>4183</v>
      </c>
      <c r="Y171" s="43">
        <v>2014</v>
      </c>
      <c r="Z171" s="81">
        <v>33</v>
      </c>
      <c r="AA171" s="11" t="s">
        <v>4200</v>
      </c>
      <c r="AB171" s="43">
        <v>2014</v>
      </c>
      <c r="AC171" s="19">
        <v>0</v>
      </c>
      <c r="AD171" s="10" t="s">
        <v>1511</v>
      </c>
      <c r="AE171" s="43">
        <v>2014</v>
      </c>
      <c r="AF171" s="19">
        <v>0</v>
      </c>
      <c r="AG171" s="11" t="s">
        <v>1510</v>
      </c>
      <c r="AH171" s="43">
        <v>2014</v>
      </c>
      <c r="AI171" s="19">
        <v>0</v>
      </c>
      <c r="AJ171" s="11" t="s">
        <v>4184</v>
      </c>
      <c r="AK171" s="43">
        <v>2014</v>
      </c>
      <c r="AL171" s="8">
        <v>0</v>
      </c>
      <c r="AM171" s="11" t="s">
        <v>1509</v>
      </c>
      <c r="AN171" s="147"/>
      <c r="AO171" s="147"/>
      <c r="AP171" s="146"/>
      <c r="AQ171" s="146"/>
      <c r="AR171" s="146"/>
      <c r="AS171" s="146"/>
      <c r="AT171" s="146"/>
      <c r="AU171" s="146"/>
      <c r="AV171" s="146"/>
      <c r="AW171" s="146"/>
      <c r="AX171" s="146"/>
      <c r="AY171" s="146"/>
    </row>
    <row r="172" spans="1:51" s="18" customFormat="1" ht="24.75" customHeight="1">
      <c r="A172" s="43">
        <v>2015</v>
      </c>
      <c r="B172" s="2"/>
      <c r="C172" s="80"/>
      <c r="D172" s="43">
        <v>2015</v>
      </c>
      <c r="E172" s="19">
        <v>50</v>
      </c>
      <c r="F172" s="11"/>
      <c r="G172" s="43">
        <v>2015</v>
      </c>
      <c r="H172" s="8">
        <v>50</v>
      </c>
      <c r="I172" s="11"/>
      <c r="J172" s="43">
        <v>2015</v>
      </c>
      <c r="K172" s="19">
        <v>50</v>
      </c>
      <c r="L172" s="11"/>
      <c r="M172" s="43">
        <v>2015</v>
      </c>
      <c r="N172" s="19">
        <v>50</v>
      </c>
      <c r="O172" s="11"/>
      <c r="P172" s="43">
        <v>2015</v>
      </c>
      <c r="Q172" s="8">
        <v>0</v>
      </c>
      <c r="R172" s="11"/>
      <c r="S172" s="43">
        <v>2015</v>
      </c>
      <c r="T172" s="8">
        <v>0</v>
      </c>
      <c r="U172" s="11"/>
      <c r="V172" s="43">
        <v>2015</v>
      </c>
      <c r="W172" s="8">
        <v>0</v>
      </c>
      <c r="X172" s="11"/>
      <c r="Y172" s="43">
        <v>2015</v>
      </c>
      <c r="Z172" s="81">
        <v>33</v>
      </c>
      <c r="AA172" s="11"/>
      <c r="AB172" s="43">
        <v>2015</v>
      </c>
      <c r="AC172" s="19">
        <v>0</v>
      </c>
      <c r="AD172" s="11"/>
      <c r="AE172" s="43">
        <v>2015</v>
      </c>
      <c r="AF172" s="19">
        <v>0</v>
      </c>
      <c r="AG172" s="11"/>
      <c r="AH172" s="43">
        <v>2015</v>
      </c>
      <c r="AI172" s="19">
        <v>0</v>
      </c>
      <c r="AJ172" s="11"/>
      <c r="AK172" s="43">
        <v>2015</v>
      </c>
      <c r="AL172" s="8">
        <v>0</v>
      </c>
      <c r="AM172" s="11"/>
      <c r="AN172" s="147"/>
      <c r="AO172" s="147"/>
      <c r="AP172" s="146"/>
      <c r="AQ172" s="146"/>
      <c r="AR172" s="146"/>
      <c r="AS172" s="146"/>
      <c r="AT172" s="146"/>
      <c r="AU172" s="146"/>
      <c r="AV172" s="146"/>
      <c r="AW172" s="146"/>
      <c r="AX172" s="146"/>
      <c r="AY172" s="146"/>
    </row>
    <row r="173" spans="1:51" s="18" customFormat="1" ht="24.75" customHeight="1">
      <c r="A173" s="43">
        <v>2016</v>
      </c>
      <c r="B173" s="2"/>
      <c r="C173" s="80"/>
      <c r="D173" s="43">
        <v>2016</v>
      </c>
      <c r="E173" s="19">
        <v>50</v>
      </c>
      <c r="F173" s="11"/>
      <c r="G173" s="43">
        <v>2016</v>
      </c>
      <c r="H173" s="8">
        <v>50</v>
      </c>
      <c r="I173" s="11"/>
      <c r="J173" s="43">
        <v>2016</v>
      </c>
      <c r="K173" s="19">
        <v>50</v>
      </c>
      <c r="L173" s="11"/>
      <c r="M173" s="43">
        <v>2016</v>
      </c>
      <c r="N173" s="19">
        <v>50</v>
      </c>
      <c r="O173" s="11"/>
      <c r="P173" s="43">
        <v>2016</v>
      </c>
      <c r="Q173" s="8">
        <v>0</v>
      </c>
      <c r="R173" s="11"/>
      <c r="S173" s="43">
        <v>2016</v>
      </c>
      <c r="T173" s="8">
        <v>0</v>
      </c>
      <c r="U173" s="11"/>
      <c r="V173" s="43">
        <v>2016</v>
      </c>
      <c r="W173" s="8">
        <v>0</v>
      </c>
      <c r="X173" s="11"/>
      <c r="Y173" s="43">
        <v>2016</v>
      </c>
      <c r="Z173" s="81">
        <v>33</v>
      </c>
      <c r="AA173" s="11"/>
      <c r="AB173" s="43">
        <v>2016</v>
      </c>
      <c r="AC173" s="19">
        <v>0</v>
      </c>
      <c r="AD173" s="10"/>
      <c r="AE173" s="43">
        <v>2016</v>
      </c>
      <c r="AF173" s="19">
        <v>0</v>
      </c>
      <c r="AG173" s="11"/>
      <c r="AH173" s="43">
        <v>2016</v>
      </c>
      <c r="AI173" s="19">
        <v>0</v>
      </c>
      <c r="AJ173" s="11"/>
      <c r="AK173" s="43">
        <v>2016</v>
      </c>
      <c r="AL173" s="8">
        <v>0</v>
      </c>
      <c r="AM173" s="11"/>
      <c r="AN173" s="147"/>
      <c r="AO173" s="147"/>
      <c r="AP173" s="146"/>
      <c r="AQ173" s="146"/>
      <c r="AR173" s="146"/>
      <c r="AS173" s="146"/>
      <c r="AT173" s="146"/>
      <c r="AU173" s="146"/>
      <c r="AV173" s="146"/>
      <c r="AW173" s="146"/>
      <c r="AX173" s="146"/>
      <c r="AY173" s="146"/>
    </row>
    <row r="174" spans="1:51" s="18" customFormat="1" ht="24.75" customHeight="1">
      <c r="A174" s="43">
        <v>2017</v>
      </c>
      <c r="B174" s="2"/>
      <c r="C174" s="80"/>
      <c r="D174" s="43">
        <v>2017</v>
      </c>
      <c r="E174" s="19">
        <v>50</v>
      </c>
      <c r="F174" s="11"/>
      <c r="G174" s="43">
        <v>2017</v>
      </c>
      <c r="H174" s="8">
        <v>50</v>
      </c>
      <c r="I174" s="11"/>
      <c r="J174" s="43">
        <v>2017</v>
      </c>
      <c r="K174" s="19">
        <v>50</v>
      </c>
      <c r="L174" s="11"/>
      <c r="M174" s="43">
        <v>2017</v>
      </c>
      <c r="N174" s="19">
        <v>50</v>
      </c>
      <c r="O174" s="11"/>
      <c r="P174" s="43">
        <v>2017</v>
      </c>
      <c r="Q174" s="8">
        <v>0</v>
      </c>
      <c r="R174" s="11"/>
      <c r="S174" s="43">
        <v>2017</v>
      </c>
      <c r="T174" s="8">
        <v>0</v>
      </c>
      <c r="U174" s="11"/>
      <c r="V174" s="43">
        <v>2017</v>
      </c>
      <c r="W174" s="8">
        <v>0</v>
      </c>
      <c r="X174" s="11"/>
      <c r="Y174" s="43">
        <v>2017</v>
      </c>
      <c r="Z174" s="81">
        <v>33</v>
      </c>
      <c r="AA174" s="11"/>
      <c r="AB174" s="43">
        <v>2017</v>
      </c>
      <c r="AC174" s="19">
        <v>0</v>
      </c>
      <c r="AD174" s="11"/>
      <c r="AE174" s="43">
        <v>2017</v>
      </c>
      <c r="AF174" s="19">
        <v>0</v>
      </c>
      <c r="AG174" s="11"/>
      <c r="AH174" s="43">
        <v>2017</v>
      </c>
      <c r="AI174" s="19">
        <v>0</v>
      </c>
      <c r="AJ174" s="11"/>
      <c r="AK174" s="43">
        <v>2017</v>
      </c>
      <c r="AL174" s="8">
        <v>0</v>
      </c>
      <c r="AM174" s="11"/>
      <c r="AN174" s="147"/>
      <c r="AO174" s="147"/>
      <c r="AP174" s="146"/>
      <c r="AQ174" s="146"/>
      <c r="AR174" s="146"/>
      <c r="AS174" s="146"/>
      <c r="AT174" s="146"/>
      <c r="AU174" s="146"/>
      <c r="AV174" s="146"/>
      <c r="AW174" s="146"/>
      <c r="AX174" s="146"/>
      <c r="AY174" s="146"/>
    </row>
    <row r="175" spans="1:51" s="18" customFormat="1" ht="24.75" customHeight="1">
      <c r="A175" s="43">
        <v>2018</v>
      </c>
      <c r="B175" s="2"/>
      <c r="C175" s="80"/>
      <c r="D175" s="43">
        <v>2018</v>
      </c>
      <c r="E175" s="19">
        <v>50</v>
      </c>
      <c r="F175" s="11"/>
      <c r="G175" s="43">
        <v>2018</v>
      </c>
      <c r="H175" s="8">
        <v>50</v>
      </c>
      <c r="I175" s="11"/>
      <c r="J175" s="43">
        <v>2018</v>
      </c>
      <c r="K175" s="19">
        <v>50</v>
      </c>
      <c r="L175" s="11"/>
      <c r="M175" s="43">
        <v>2018</v>
      </c>
      <c r="N175" s="19">
        <v>50</v>
      </c>
      <c r="O175" s="11"/>
      <c r="P175" s="43">
        <v>2018</v>
      </c>
      <c r="Q175" s="8">
        <v>0</v>
      </c>
      <c r="R175" s="11"/>
      <c r="S175" s="43">
        <v>2018</v>
      </c>
      <c r="T175" s="8">
        <v>0</v>
      </c>
      <c r="U175" s="11"/>
      <c r="V175" s="43">
        <v>2018</v>
      </c>
      <c r="W175" s="8">
        <v>0</v>
      </c>
      <c r="X175" s="11"/>
      <c r="Y175" s="43">
        <v>2018</v>
      </c>
      <c r="Z175" s="81">
        <v>33</v>
      </c>
      <c r="AA175" s="11"/>
      <c r="AB175" s="43">
        <v>2018</v>
      </c>
      <c r="AC175" s="19">
        <v>0</v>
      </c>
      <c r="AD175" s="11"/>
      <c r="AE175" s="43">
        <v>2018</v>
      </c>
      <c r="AF175" s="19">
        <v>0</v>
      </c>
      <c r="AG175" s="11"/>
      <c r="AH175" s="43">
        <v>2018</v>
      </c>
      <c r="AI175" s="19">
        <v>0</v>
      </c>
      <c r="AJ175" s="11"/>
      <c r="AK175" s="43">
        <v>2018</v>
      </c>
      <c r="AL175" s="8">
        <v>0</v>
      </c>
      <c r="AM175" s="11"/>
      <c r="AN175" s="147"/>
      <c r="AO175" s="147"/>
      <c r="AP175" s="146"/>
      <c r="AQ175" s="146"/>
      <c r="AR175" s="146"/>
      <c r="AS175" s="146"/>
      <c r="AT175" s="146"/>
      <c r="AU175" s="146"/>
      <c r="AV175" s="146"/>
      <c r="AW175" s="146"/>
      <c r="AX175" s="146"/>
      <c r="AY175" s="146"/>
    </row>
    <row r="176" spans="1:51" s="18" customFormat="1" ht="24.75" customHeight="1">
      <c r="A176" s="43">
        <v>2019</v>
      </c>
      <c r="B176" s="2">
        <f>AVERAGE((E176+K176+Q176)/3+(H176+N176+T176)/3+W176+Z176+AC176+AF176+AI176+AL176)/8</f>
        <v>12.458333333333334</v>
      </c>
      <c r="C176" s="80"/>
      <c r="D176" s="43">
        <v>2019</v>
      </c>
      <c r="E176" s="19">
        <v>50</v>
      </c>
      <c r="F176" s="11" t="s">
        <v>4178</v>
      </c>
      <c r="G176" s="43">
        <v>2019</v>
      </c>
      <c r="H176" s="8">
        <v>50</v>
      </c>
      <c r="I176" s="11" t="s">
        <v>4179</v>
      </c>
      <c r="J176" s="43">
        <v>2019</v>
      </c>
      <c r="K176" s="19">
        <v>50</v>
      </c>
      <c r="L176" s="11" t="s">
        <v>4180</v>
      </c>
      <c r="M176" s="43">
        <v>2019</v>
      </c>
      <c r="N176" s="19">
        <v>50</v>
      </c>
      <c r="O176" s="11" t="s">
        <v>4181</v>
      </c>
      <c r="P176" s="43">
        <v>2019</v>
      </c>
      <c r="Q176" s="8">
        <v>0</v>
      </c>
      <c r="R176" s="11" t="s">
        <v>4182</v>
      </c>
      <c r="S176" s="43">
        <v>2019</v>
      </c>
      <c r="T176" s="8">
        <v>0</v>
      </c>
      <c r="U176" s="11" t="s">
        <v>1512</v>
      </c>
      <c r="V176" s="43">
        <v>2019</v>
      </c>
      <c r="W176" s="8">
        <v>0</v>
      </c>
      <c r="X176" s="11" t="s">
        <v>4183</v>
      </c>
      <c r="Y176" s="43">
        <v>2019</v>
      </c>
      <c r="Z176" s="81">
        <v>33</v>
      </c>
      <c r="AA176" s="11" t="s">
        <v>4199</v>
      </c>
      <c r="AB176" s="43">
        <v>2019</v>
      </c>
      <c r="AC176" s="19">
        <v>0</v>
      </c>
      <c r="AD176" s="10" t="s">
        <v>1511</v>
      </c>
      <c r="AE176" s="43">
        <v>2019</v>
      </c>
      <c r="AF176" s="19">
        <v>0</v>
      </c>
      <c r="AG176" s="11" t="s">
        <v>1510</v>
      </c>
      <c r="AH176" s="43">
        <v>2019</v>
      </c>
      <c r="AI176" s="19">
        <v>0</v>
      </c>
      <c r="AJ176" s="11" t="s">
        <v>4184</v>
      </c>
      <c r="AK176" s="43">
        <v>2019</v>
      </c>
      <c r="AL176" s="8">
        <v>0</v>
      </c>
      <c r="AM176" s="11" t="s">
        <v>1509</v>
      </c>
      <c r="AN176" s="147"/>
      <c r="AO176" s="147"/>
      <c r="AP176" s="146"/>
      <c r="AQ176" s="146"/>
      <c r="AR176" s="146"/>
      <c r="AS176" s="146"/>
      <c r="AT176" s="146"/>
      <c r="AU176" s="146"/>
      <c r="AV176" s="146"/>
      <c r="AW176" s="146"/>
      <c r="AX176" s="146"/>
      <c r="AY176" s="146"/>
    </row>
  </sheetData>
  <mergeCells count="443">
    <mergeCell ref="B21:C21"/>
    <mergeCell ref="T20:U20"/>
    <mergeCell ref="B18:C18"/>
    <mergeCell ref="E18:F18"/>
    <mergeCell ref="H18:I18"/>
    <mergeCell ref="K18:L18"/>
    <mergeCell ref="T19:U19"/>
    <mergeCell ref="B20:C20"/>
    <mergeCell ref="E20:F20"/>
    <mergeCell ref="H20:I20"/>
    <mergeCell ref="K20:L20"/>
    <mergeCell ref="N20:O20"/>
    <mergeCell ref="W19:X19"/>
    <mergeCell ref="Z19:AA19"/>
    <mergeCell ref="AC18:AD18"/>
    <mergeCell ref="N18:O18"/>
    <mergeCell ref="Q18:R18"/>
    <mergeCell ref="T18:U18"/>
    <mergeCell ref="W18:X18"/>
    <mergeCell ref="Z18:AA18"/>
    <mergeCell ref="E19:F19"/>
    <mergeCell ref="H19:I19"/>
    <mergeCell ref="K19:L19"/>
    <mergeCell ref="N19:O19"/>
    <mergeCell ref="Q19:R19"/>
    <mergeCell ref="AC19:AD19"/>
    <mergeCell ref="AC20:AD20"/>
    <mergeCell ref="E21:F21"/>
    <mergeCell ref="H21:I21"/>
    <mergeCell ref="K21:L21"/>
    <mergeCell ref="N21:O21"/>
    <mergeCell ref="Q21:R21"/>
    <mergeCell ref="W20:X20"/>
    <mergeCell ref="Z20:AA20"/>
    <mergeCell ref="Q20:R20"/>
    <mergeCell ref="T21:U21"/>
    <mergeCell ref="W21:X21"/>
    <mergeCell ref="Z21:AA21"/>
    <mergeCell ref="AC21:AD21"/>
    <mergeCell ref="AF39:AG39"/>
    <mergeCell ref="AI39:AJ39"/>
    <mergeCell ref="AL39:AM39"/>
    <mergeCell ref="AR40:AS40"/>
    <mergeCell ref="AU40:AV40"/>
    <mergeCell ref="AX40:AY40"/>
    <mergeCell ref="B22:C22"/>
    <mergeCell ref="E22:F22"/>
    <mergeCell ref="H22:I22"/>
    <mergeCell ref="K22:L22"/>
    <mergeCell ref="AC22:AD22"/>
    <mergeCell ref="N22:O22"/>
    <mergeCell ref="Q22:R22"/>
    <mergeCell ref="T22:U22"/>
    <mergeCell ref="W22:X22"/>
    <mergeCell ref="Z22:AA22"/>
    <mergeCell ref="B39:C39"/>
    <mergeCell ref="E39:F39"/>
    <mergeCell ref="H39:I39"/>
    <mergeCell ref="K39:L39"/>
    <mergeCell ref="N39:O39"/>
    <mergeCell ref="Q39:R39"/>
    <mergeCell ref="T39:U39"/>
    <mergeCell ref="W39:X39"/>
    <mergeCell ref="B41:C41"/>
    <mergeCell ref="E41:F41"/>
    <mergeCell ref="H41:I41"/>
    <mergeCell ref="K41:L41"/>
    <mergeCell ref="N41:O41"/>
    <mergeCell ref="AI41:AJ41"/>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E42:F42"/>
    <mergeCell ref="H42:I42"/>
    <mergeCell ref="K42:L42"/>
    <mergeCell ref="N42:O42"/>
    <mergeCell ref="AR41:AS41"/>
    <mergeCell ref="T42:U42"/>
    <mergeCell ref="T41:U41"/>
    <mergeCell ref="W41:X41"/>
    <mergeCell ref="Z41:AA41"/>
    <mergeCell ref="AC41:AD41"/>
    <mergeCell ref="AF41:AG41"/>
    <mergeCell ref="AL41:AM41"/>
    <mergeCell ref="AO41:AP41"/>
    <mergeCell ref="AF64:AG64"/>
    <mergeCell ref="AL64:AM64"/>
    <mergeCell ref="AX43:AY43"/>
    <mergeCell ref="Q43:R43"/>
    <mergeCell ref="T43:U43"/>
    <mergeCell ref="W43:X43"/>
    <mergeCell ref="Z43:AA43"/>
    <mergeCell ref="AC43:AD43"/>
    <mergeCell ref="AF43:AG43"/>
    <mergeCell ref="AL60:AM60"/>
    <mergeCell ref="AI64:AJ64"/>
    <mergeCell ref="AC63:AD63"/>
    <mergeCell ref="AF63:AG63"/>
    <mergeCell ref="AI63:AJ63"/>
    <mergeCell ref="AL43:AM43"/>
    <mergeCell ref="Z63:AA63"/>
    <mergeCell ref="Z60:AA60"/>
    <mergeCell ref="AC60:AD60"/>
    <mergeCell ref="AI60:AJ60"/>
    <mergeCell ref="Z62:AA62"/>
    <mergeCell ref="AL62:AM62"/>
    <mergeCell ref="T62:U62"/>
    <mergeCell ref="AI61:AJ61"/>
    <mergeCell ref="AL61:AM61"/>
    <mergeCell ref="AL63:AM63"/>
    <mergeCell ref="B43:C43"/>
    <mergeCell ref="E43:F43"/>
    <mergeCell ref="H43:I43"/>
    <mergeCell ref="T60:U60"/>
    <mergeCell ref="W60:X60"/>
    <mergeCell ref="H61:I61"/>
    <mergeCell ref="K61:L61"/>
    <mergeCell ref="N61:O61"/>
    <mergeCell ref="Q61:R61"/>
    <mergeCell ref="T61:U61"/>
    <mergeCell ref="W61:X61"/>
    <mergeCell ref="AC62:AD62"/>
    <mergeCell ref="AF62:AG62"/>
    <mergeCell ref="AI62:AJ62"/>
    <mergeCell ref="K43:L43"/>
    <mergeCell ref="N43:O43"/>
    <mergeCell ref="H63:I63"/>
    <mergeCell ref="K63:L63"/>
    <mergeCell ref="N63:O63"/>
    <mergeCell ref="Q63:R63"/>
    <mergeCell ref="W63:X63"/>
    <mergeCell ref="W62:X62"/>
    <mergeCell ref="B61:C61"/>
    <mergeCell ref="B104:C104"/>
    <mergeCell ref="E104:F104"/>
    <mergeCell ref="AI43:AJ43"/>
    <mergeCell ref="AF60:AG60"/>
    <mergeCell ref="B62:C62"/>
    <mergeCell ref="E62:F62"/>
    <mergeCell ref="H62:I62"/>
    <mergeCell ref="K62:L62"/>
    <mergeCell ref="N62:O62"/>
    <mergeCell ref="Q62:R62"/>
    <mergeCell ref="AC61:AD61"/>
    <mergeCell ref="B60:C60"/>
    <mergeCell ref="E60:F60"/>
    <mergeCell ref="H60:I60"/>
    <mergeCell ref="K60:L60"/>
    <mergeCell ref="N60:O60"/>
    <mergeCell ref="Q60:R60"/>
    <mergeCell ref="T64:U64"/>
    <mergeCell ref="W64:X64"/>
    <mergeCell ref="Z64:AA64"/>
    <mergeCell ref="AC64:AD64"/>
    <mergeCell ref="T63:U63"/>
    <mergeCell ref="B63:C63"/>
    <mergeCell ref="E63:F63"/>
    <mergeCell ref="E81:F81"/>
    <mergeCell ref="H81:I81"/>
    <mergeCell ref="K81:L81"/>
    <mergeCell ref="N81:O81"/>
    <mergeCell ref="Q81:R81"/>
    <mergeCell ref="Q64:R64"/>
    <mergeCell ref="K82:L82"/>
    <mergeCell ref="N82:O82"/>
    <mergeCell ref="Q82:R82"/>
    <mergeCell ref="H82:I82"/>
    <mergeCell ref="B80:R80"/>
    <mergeCell ref="B81:C81"/>
    <mergeCell ref="B64:C64"/>
    <mergeCell ref="E64:F64"/>
    <mergeCell ref="H64:I64"/>
    <mergeCell ref="K64:L64"/>
    <mergeCell ref="N64:O64"/>
    <mergeCell ref="E82:F82"/>
    <mergeCell ref="B82:C82"/>
    <mergeCell ref="B83:C83"/>
    <mergeCell ref="E83:F83"/>
    <mergeCell ref="H83:I83"/>
    <mergeCell ref="K83:L83"/>
    <mergeCell ref="N83:O83"/>
    <mergeCell ref="Q83:R83"/>
    <mergeCell ref="B84:C84"/>
    <mergeCell ref="E84:F84"/>
    <mergeCell ref="H84:I84"/>
    <mergeCell ref="K84:L84"/>
    <mergeCell ref="N84:O84"/>
    <mergeCell ref="Q84:R84"/>
    <mergeCell ref="B85:C85"/>
    <mergeCell ref="E85:F85"/>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H104:I104"/>
    <mergeCell ref="K104:L104"/>
    <mergeCell ref="N104:O104"/>
    <mergeCell ref="Q104:R104"/>
    <mergeCell ref="T104:U104"/>
    <mergeCell ref="W104:X104"/>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W125:X125"/>
    <mergeCell ref="Z125:AA125"/>
    <mergeCell ref="H124:I124"/>
    <mergeCell ref="K124:L124"/>
    <mergeCell ref="N124:O124"/>
    <mergeCell ref="Q124:R124"/>
    <mergeCell ref="T124:U124"/>
    <mergeCell ref="W124:X124"/>
    <mergeCell ref="W127:X127"/>
    <mergeCell ref="Z127:AA127"/>
    <mergeCell ref="Z124:AA124"/>
    <mergeCell ref="W126:X126"/>
    <mergeCell ref="Z126:AA126"/>
    <mergeCell ref="H127:I127"/>
    <mergeCell ref="K127:L127"/>
    <mergeCell ref="N127:O127"/>
    <mergeCell ref="Q127:R127"/>
    <mergeCell ref="T127:U127"/>
    <mergeCell ref="B125:C125"/>
    <mergeCell ref="E125:F125"/>
    <mergeCell ref="H125:I125"/>
    <mergeCell ref="K125:L125"/>
    <mergeCell ref="N125:O125"/>
    <mergeCell ref="Q125:R125"/>
    <mergeCell ref="T125:U125"/>
    <mergeCell ref="B126:C126"/>
    <mergeCell ref="E126:F126"/>
    <mergeCell ref="H126:I126"/>
    <mergeCell ref="K126:L126"/>
    <mergeCell ref="N126:O126"/>
    <mergeCell ref="Q126:R126"/>
    <mergeCell ref="T126:U126"/>
    <mergeCell ref="W144:X144"/>
    <mergeCell ref="Z144:AA144"/>
    <mergeCell ref="AC144:AD144"/>
    <mergeCell ref="AF144:AG144"/>
    <mergeCell ref="W145:X145"/>
    <mergeCell ref="Z145:AA145"/>
    <mergeCell ref="AC145:AD145"/>
    <mergeCell ref="AF145:AG145"/>
    <mergeCell ref="B143:AG143"/>
    <mergeCell ref="B144:C144"/>
    <mergeCell ref="E144:F144"/>
    <mergeCell ref="H144:I144"/>
    <mergeCell ref="K144:L144"/>
    <mergeCell ref="N144:O144"/>
    <mergeCell ref="H145:I145"/>
    <mergeCell ref="K145:L145"/>
    <mergeCell ref="N145:O145"/>
    <mergeCell ref="Q145:R145"/>
    <mergeCell ref="T145:U145"/>
    <mergeCell ref="Q144:R144"/>
    <mergeCell ref="T144:U144"/>
    <mergeCell ref="B146:C146"/>
    <mergeCell ref="E146:F146"/>
    <mergeCell ref="H146:I146"/>
    <mergeCell ref="K146:L146"/>
    <mergeCell ref="N146:O146"/>
    <mergeCell ref="Q146:R146"/>
    <mergeCell ref="B147:C147"/>
    <mergeCell ref="E147:F147"/>
    <mergeCell ref="H147:I147"/>
    <mergeCell ref="K147:L147"/>
    <mergeCell ref="N147:O147"/>
    <mergeCell ref="Q147:R147"/>
    <mergeCell ref="T147:U147"/>
    <mergeCell ref="W147:X147"/>
    <mergeCell ref="Z147:AA147"/>
    <mergeCell ref="AC147:AD147"/>
    <mergeCell ref="AF147:AG147"/>
    <mergeCell ref="W146:X146"/>
    <mergeCell ref="Z146:AA146"/>
    <mergeCell ref="AC146:AD146"/>
    <mergeCell ref="AF146:AG146"/>
    <mergeCell ref="T146:U146"/>
    <mergeCell ref="AI165:AJ165"/>
    <mergeCell ref="AL165:AM165"/>
    <mergeCell ref="W148:X148"/>
    <mergeCell ref="Z148:AA148"/>
    <mergeCell ref="AC148:AD148"/>
    <mergeCell ref="AF148:AG148"/>
    <mergeCell ref="B165:C165"/>
    <mergeCell ref="E165:F165"/>
    <mergeCell ref="T148:U148"/>
    <mergeCell ref="Z165:AA165"/>
    <mergeCell ref="AC165:AD165"/>
    <mergeCell ref="AF165:AG165"/>
    <mergeCell ref="T165:U165"/>
    <mergeCell ref="W165:X165"/>
    <mergeCell ref="B148:C148"/>
    <mergeCell ref="E148:F148"/>
    <mergeCell ref="H148:I148"/>
    <mergeCell ref="K148:L148"/>
    <mergeCell ref="N148:O148"/>
    <mergeCell ref="Q148:R148"/>
    <mergeCell ref="B164:AM164"/>
    <mergeCell ref="H166:I166"/>
    <mergeCell ref="K166:L166"/>
    <mergeCell ref="N166:O166"/>
    <mergeCell ref="Q166:R166"/>
    <mergeCell ref="H165:I165"/>
    <mergeCell ref="K165:L165"/>
    <mergeCell ref="N165:O165"/>
    <mergeCell ref="B167:C167"/>
    <mergeCell ref="E167:F167"/>
    <mergeCell ref="H167:I167"/>
    <mergeCell ref="K167:L167"/>
    <mergeCell ref="N167:O167"/>
    <mergeCell ref="Q167:R167"/>
    <mergeCell ref="Q165:R165"/>
    <mergeCell ref="E166:F166"/>
    <mergeCell ref="W167:X167"/>
    <mergeCell ref="Z167:AA167"/>
    <mergeCell ref="AC167:AD167"/>
    <mergeCell ref="AF167:AG167"/>
    <mergeCell ref="AI167:AJ167"/>
    <mergeCell ref="T168:U168"/>
    <mergeCell ref="W168:X168"/>
    <mergeCell ref="Z168:AA168"/>
    <mergeCell ref="AI166:AJ166"/>
    <mergeCell ref="T166:U166"/>
    <mergeCell ref="W166:X166"/>
    <mergeCell ref="Z166:AA166"/>
    <mergeCell ref="AC166:AD166"/>
    <mergeCell ref="AF166:AG166"/>
    <mergeCell ref="AC168:AD168"/>
    <mergeCell ref="AF168:AG168"/>
    <mergeCell ref="AI168:AJ168"/>
    <mergeCell ref="A1:D1"/>
    <mergeCell ref="AF169:AG169"/>
    <mergeCell ref="AI169:AJ169"/>
    <mergeCell ref="AL168:AM168"/>
    <mergeCell ref="B169:C169"/>
    <mergeCell ref="E169:F169"/>
    <mergeCell ref="H169:I169"/>
    <mergeCell ref="K169:L169"/>
    <mergeCell ref="B168:C168"/>
    <mergeCell ref="E168:F168"/>
    <mergeCell ref="H168:I168"/>
    <mergeCell ref="K168:L168"/>
    <mergeCell ref="N168:O168"/>
    <mergeCell ref="Q168:R168"/>
    <mergeCell ref="T169:U169"/>
    <mergeCell ref="W169:X169"/>
    <mergeCell ref="Z169:AA169"/>
    <mergeCell ref="N169:O169"/>
    <mergeCell ref="Q169:R169"/>
    <mergeCell ref="AL169:AM169"/>
    <mergeCell ref="AC169:AD169"/>
    <mergeCell ref="AL166:AM166"/>
    <mergeCell ref="AL167:AM167"/>
    <mergeCell ref="T167:U167"/>
    <mergeCell ref="E61:F61"/>
    <mergeCell ref="Z61:AA61"/>
    <mergeCell ref="AF61:AG61"/>
    <mergeCell ref="B17:AD17"/>
    <mergeCell ref="B38:AY38"/>
    <mergeCell ref="B59:AM59"/>
    <mergeCell ref="AU42:AV42"/>
    <mergeCell ref="AX42:AY42"/>
    <mergeCell ref="AF42:AG42"/>
    <mergeCell ref="AI42:AJ42"/>
    <mergeCell ref="W42:X42"/>
    <mergeCell ref="Z42:AA42"/>
    <mergeCell ref="AC42:AD42"/>
    <mergeCell ref="Q42:R42"/>
    <mergeCell ref="AO43:AP43"/>
    <mergeCell ref="AR43:AS43"/>
    <mergeCell ref="AU43:AV43"/>
    <mergeCell ref="AU41:AV41"/>
    <mergeCell ref="AX41:AY41"/>
    <mergeCell ref="Q41:R41"/>
    <mergeCell ref="AL42:AM42"/>
    <mergeCell ref="AO42:AP42"/>
    <mergeCell ref="AR42:AS42"/>
    <mergeCell ref="B42:C42"/>
    <mergeCell ref="B103:C103"/>
    <mergeCell ref="E103:F103"/>
    <mergeCell ref="B124:C124"/>
    <mergeCell ref="E124:F124"/>
    <mergeCell ref="B145:C145"/>
    <mergeCell ref="E145:F145"/>
    <mergeCell ref="B40:C40"/>
    <mergeCell ref="E40:F40"/>
    <mergeCell ref="B19:C19"/>
    <mergeCell ref="B127:C127"/>
    <mergeCell ref="E127:F127"/>
    <mergeCell ref="B122:AA122"/>
    <mergeCell ref="B123:C123"/>
    <mergeCell ref="E123:F123"/>
    <mergeCell ref="H123:I123"/>
    <mergeCell ref="K123:L123"/>
    <mergeCell ref="N123:O123"/>
    <mergeCell ref="Q123:R123"/>
    <mergeCell ref="T123:U123"/>
    <mergeCell ref="W123:X123"/>
    <mergeCell ref="Z123:AA123"/>
    <mergeCell ref="B105:C105"/>
    <mergeCell ref="E105:F105"/>
    <mergeCell ref="H105:I105"/>
  </mergeCells>
  <hyperlinks>
    <hyperlink ref="AS52" r:id="rId1" xr:uid="{00000000-0004-0000-1A00-000000000000}"/>
    <hyperlink ref="AY52" r:id="rId2" xr:uid="{00000000-0004-0000-1A00-000001000000}"/>
    <hyperlink ref="I73" r:id="rId3" display="Schemes such as DASA (Direct Admission of Students Abroad) implemented by the Ministry of Human Resource Development encourage admission of foreign nationals, Persons of Indian Origin for admission to premiere higher education institutes in India. The web" xr:uid="{00000000-0004-0000-1A00-000002000000}"/>
    <hyperlink ref="L73" r:id="rId4" xr:uid="{00000000-0004-0000-1A00-000003000000}"/>
    <hyperlink ref="AM73" r:id="rId5" xr:uid="{00000000-0004-0000-1A00-000004000000}"/>
    <hyperlink ref="I94" r:id="rId6" display="&quot; The two biggest political parties in India are the Indian National Congress and the Bharatiya Janata Party. The form for joining INC requires Voter ID and the form for joining the BJP requires a permanent residence in that area (both major political par" xr:uid="{00000000-0004-0000-1A00-000005000000}"/>
    <hyperlink ref="L115" r:id="rId7" display="https://boi.gov.in/sites/default/files/ForeigD-FRRO_version223.6.11.pdf" xr:uid="{00000000-0004-0000-1A00-000006000000}"/>
    <hyperlink ref="U115" r:id="rId8" xr:uid="{00000000-0004-0000-1A00-000007000000}"/>
    <hyperlink ref="F136" r:id="rId9" xr:uid="{00000000-0004-0000-1A00-000008000000}"/>
    <hyperlink ref="I136" r:id="rId10" display="A person born in India on or after 26th January 1950 but before 1st July, 1987 is citizen of India by birth irrespective of the nationality of his parents. A person born in India on or after 1st July,1987 but before 3rd December, 2004 is considered citize" xr:uid="{00000000-0004-0000-1A00-000009000000}"/>
    <hyperlink ref="O136" r:id="rId11" xr:uid="{00000000-0004-0000-1A00-00000A000000}"/>
    <hyperlink ref="O157" r:id="rId12" display="Right to Education Act has provisions (Section 9c) regarding discrimination against children from disadvantaged backgrounds. The RTE Rules enacted by various State Governments make mention of discrimination on the basis of cultural identity, caste, religi" xr:uid="{00000000-0004-0000-1A00-00000B000000}"/>
    <hyperlink ref="R157" r:id="rId13" xr:uid="{00000000-0004-0000-1A00-00000C000000}"/>
    <hyperlink ref="U157" r:id="rId14" display="https://www.india.gov.in/sites/upload_files/npi/files/coi_part_full.pdf" xr:uid="{00000000-0004-0000-1A00-00000D000000}"/>
    <hyperlink ref="F73" r:id="rId15" xr:uid="{00000000-0004-0000-1A00-00000E000000}"/>
    <hyperlink ref="F74" r:id="rId16" display="Specific programs exist at the State Level for particular migrant groups. For example: Sri Lankan Tamil refugees receving facilities for university education and tuition fee concessions for first generation learners (2011) Sri Lankan Tamil refugees number" xr:uid="{00000000-0004-0000-1A00-00000F000000}"/>
    <hyperlink ref="L94" r:id="rId17" display="Structural provision for particular communities in particular arenas of policymaking: for eg: Central Tibetan Schools Administration for education among the Tibetan community. Score of 0 because the community numbers 100,000-150,000 comprising about 3% of" xr:uid="{00000000-0004-0000-1A00-000010000000}"/>
    <hyperlink ref="L95" r:id="rId18" xr:uid="{00000000-0004-0000-1A00-000011000000}"/>
    <hyperlink ref="L96" r:id="rId19" xr:uid="{00000000-0004-0000-1A00-000012000000}"/>
    <hyperlink ref="F141" r:id="rId20" display="The Citizenship Amendment Act of 2019 reduced the number of years of required residence from 11 to 5 for &quot;Hindus, Sikhs, Christians, Parsis, Buddhists, and Jains&quot; migrating through irregular means from the three neighbouring countries of Pakistan, Bangladesh, and Afghanistan. However, this is a provision for irregular migrants (and not applicable to this indicator) and according to data released by the Intelligence Bureau currently stands to benefit 30000 people on LTVs. " xr:uid="{00000000-0004-0000-1A00-000013000000}"/>
  </hyperlinks>
  <pageMargins left="0.70866141732283472" right="0.70866141732283472" top="0.74803149606299213" bottom="0.74803149606299213" header="0.31496062992125984" footer="0.31496062992125984"/>
  <pageSetup paperSize="9" scale="50" orientation="landscape" r:id="rId2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44"/>
  <dimension ref="A1:CC176"/>
  <sheetViews>
    <sheetView topLeftCell="N138" zoomScale="60" zoomScaleNormal="60" workbookViewId="0">
      <selection activeCell="AA173" sqref="AA173"/>
    </sheetView>
  </sheetViews>
  <sheetFormatPr defaultColWidth="8.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t="e">
        <f t="shared" ref="C6:C9" si="1">AVERAGE(B27,B48,B69,B90,B111,B132,B153)</f>
        <v>#DIV/0!</v>
      </c>
      <c r="D6" s="229" t="e">
        <f t="shared" si="0"/>
        <v>#DIV/0!</v>
      </c>
    </row>
    <row r="7" spans="1:4" ht="24.75" customHeight="1">
      <c r="A7" s="347">
        <v>2011</v>
      </c>
      <c r="B7" s="229"/>
      <c r="C7" s="229" t="e">
        <f t="shared" si="1"/>
        <v>#DIV/0!</v>
      </c>
      <c r="D7" s="229" t="e">
        <f t="shared" si="0"/>
        <v>#DIV/0!</v>
      </c>
    </row>
    <row r="8" spans="1:4" ht="24.75" customHeight="1">
      <c r="A8" s="347">
        <v>2012</v>
      </c>
      <c r="B8" s="229"/>
      <c r="C8" s="229" t="e">
        <f t="shared" si="1"/>
        <v>#DIV/0!</v>
      </c>
      <c r="D8" s="229" t="e">
        <f t="shared" si="0"/>
        <v>#DIV/0!</v>
      </c>
    </row>
    <row r="9" spans="1:4" ht="24.75" customHeight="1">
      <c r="A9" s="347">
        <v>2013</v>
      </c>
      <c r="B9" s="229"/>
      <c r="C9" s="229" t="e">
        <f t="shared" si="1"/>
        <v>#DIV/0!</v>
      </c>
      <c r="D9" s="229" t="e">
        <f t="shared" si="0"/>
        <v>#DIV/0!</v>
      </c>
    </row>
    <row r="10" spans="1:4" ht="24.75" customHeight="1">
      <c r="A10" s="38">
        <v>2014</v>
      </c>
      <c r="B10" s="229">
        <f>AVERAGE(B31,B52,B73,B94,B115,B136,B157,B171)</f>
        <v>48.844990079365083</v>
      </c>
      <c r="C10" s="229">
        <f t="shared" ref="C10:C15" si="2">AVERAGE(B31,B52,B73,B94,B115,B136,B157)</f>
        <v>48.084750566893426</v>
      </c>
      <c r="D10" s="229">
        <f t="shared" ref="D10:D15" si="3">AVERAGE(B31,B52,B94,B115,B136,B157)</f>
        <v>48.567129629629626</v>
      </c>
    </row>
    <row r="11" spans="1:4" ht="24.75" customHeight="1">
      <c r="A11" s="38">
        <v>2015</v>
      </c>
      <c r="B11" s="229"/>
      <c r="C11" s="229">
        <f t="shared" si="2"/>
        <v>48.084750566893426</v>
      </c>
      <c r="D11" s="229">
        <f t="shared" si="3"/>
        <v>48.567129629629626</v>
      </c>
    </row>
    <row r="12" spans="1:4" ht="24.75" customHeight="1">
      <c r="A12" s="38">
        <v>2016</v>
      </c>
      <c r="B12" s="229"/>
      <c r="C12" s="229">
        <f t="shared" si="2"/>
        <v>48.084750566893426</v>
      </c>
      <c r="D12" s="229">
        <f t="shared" si="3"/>
        <v>48.567129629629626</v>
      </c>
    </row>
    <row r="13" spans="1:4" ht="24.75" customHeight="1">
      <c r="A13" s="38">
        <v>2017</v>
      </c>
      <c r="B13" s="229"/>
      <c r="C13" s="229">
        <f t="shared" si="2"/>
        <v>48.346655328798185</v>
      </c>
      <c r="D13" s="229">
        <f t="shared" si="3"/>
        <v>48.872685185185183</v>
      </c>
    </row>
    <row r="14" spans="1:4" ht="24.75" customHeight="1">
      <c r="A14" s="38">
        <v>2018</v>
      </c>
      <c r="B14" s="229"/>
      <c r="C14" s="229">
        <f t="shared" si="2"/>
        <v>55.638321995464857</v>
      </c>
      <c r="D14" s="229">
        <f t="shared" si="3"/>
        <v>57.379629629629626</v>
      </c>
    </row>
    <row r="15" spans="1:4" ht="24.75" customHeight="1">
      <c r="A15" s="38">
        <v>2019</v>
      </c>
      <c r="B15" s="229">
        <f>AVERAGE(B36,B57,B78,B99,B120,B141,B162,B176)</f>
        <v>56.148809523809533</v>
      </c>
      <c r="C15" s="229">
        <f t="shared" si="2"/>
        <v>56.431972789115655</v>
      </c>
      <c r="D15" s="229">
        <f t="shared" si="3"/>
        <v>58.305555555555564</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7" t="s">
        <v>6</v>
      </c>
      <c r="R18" s="597"/>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t="e">
        <f t="shared" ref="B24:B30" si="4">AVERAGE(E24, H24,K24,N24,Q24,T24,W24,Z24,AC24)</f>
        <v>#DIV/0!</v>
      </c>
      <c r="C24" s="363"/>
      <c r="D24" s="350">
        <v>2007</v>
      </c>
      <c r="E24" s="363"/>
      <c r="F24" s="363"/>
      <c r="G24" s="350">
        <v>2007</v>
      </c>
      <c r="H24" s="363"/>
      <c r="I24" s="363"/>
      <c r="J24" s="350">
        <v>2007</v>
      </c>
      <c r="K24" s="363"/>
      <c r="L24" s="363"/>
      <c r="M24" s="350">
        <v>2007</v>
      </c>
      <c r="N24" s="363"/>
      <c r="O24" s="363"/>
      <c r="P24" s="350">
        <v>2007</v>
      </c>
      <c r="Q24" s="363"/>
      <c r="R24" s="363"/>
      <c r="S24" s="350">
        <v>2007</v>
      </c>
      <c r="T24" s="363"/>
      <c r="U24" s="363"/>
      <c r="V24" s="350">
        <v>2007</v>
      </c>
      <c r="W24" s="363"/>
      <c r="X24" s="363"/>
      <c r="Y24" s="350">
        <v>2007</v>
      </c>
      <c r="Z24" s="363"/>
      <c r="AA24" s="363"/>
      <c r="AB24" s="350">
        <v>2007</v>
      </c>
      <c r="AC24" s="363"/>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t="e">
        <f t="shared" si="4"/>
        <v>#DIV/0!</v>
      </c>
      <c r="C25" s="363"/>
      <c r="D25" s="350">
        <v>2008</v>
      </c>
      <c r="E25" s="363"/>
      <c r="F25" s="363"/>
      <c r="G25" s="350">
        <v>2008</v>
      </c>
      <c r="H25" s="363"/>
      <c r="I25" s="363"/>
      <c r="J25" s="350">
        <v>2008</v>
      </c>
      <c r="K25" s="363"/>
      <c r="L25" s="363"/>
      <c r="M25" s="350">
        <v>2008</v>
      </c>
      <c r="N25" s="363"/>
      <c r="O25" s="363"/>
      <c r="P25" s="350">
        <v>2008</v>
      </c>
      <c r="Q25" s="363"/>
      <c r="R25" s="363"/>
      <c r="S25" s="350">
        <v>2008</v>
      </c>
      <c r="T25" s="363"/>
      <c r="U25" s="363"/>
      <c r="V25" s="350">
        <v>2008</v>
      </c>
      <c r="W25" s="363"/>
      <c r="X25" s="363"/>
      <c r="Y25" s="350">
        <v>2008</v>
      </c>
      <c r="Z25" s="363"/>
      <c r="AA25" s="363"/>
      <c r="AB25" s="350">
        <v>2008</v>
      </c>
      <c r="AC25" s="363"/>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t="e">
        <f t="shared" si="4"/>
        <v>#DIV/0!</v>
      </c>
      <c r="C26" s="363"/>
      <c r="D26" s="350">
        <v>2009</v>
      </c>
      <c r="E26" s="363"/>
      <c r="F26" s="363"/>
      <c r="G26" s="350">
        <v>2009</v>
      </c>
      <c r="H26" s="363"/>
      <c r="I26" s="363"/>
      <c r="J26" s="350">
        <v>2009</v>
      </c>
      <c r="K26" s="363"/>
      <c r="L26" s="363"/>
      <c r="M26" s="350">
        <v>2009</v>
      </c>
      <c r="N26" s="363"/>
      <c r="O26" s="363"/>
      <c r="P26" s="350">
        <v>2009</v>
      </c>
      <c r="Q26" s="363"/>
      <c r="R26" s="363"/>
      <c r="S26" s="350">
        <v>2009</v>
      </c>
      <c r="T26" s="363"/>
      <c r="U26" s="363"/>
      <c r="V26" s="350">
        <v>2009</v>
      </c>
      <c r="W26" s="363"/>
      <c r="X26" s="363"/>
      <c r="Y26" s="350">
        <v>2009</v>
      </c>
      <c r="Z26" s="363"/>
      <c r="AA26" s="363"/>
      <c r="AB26" s="350">
        <v>2009</v>
      </c>
      <c r="AC26" s="363"/>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t="e">
        <f t="shared" si="4"/>
        <v>#DIV/0!</v>
      </c>
      <c r="C27" s="363"/>
      <c r="D27" s="350">
        <v>2010</v>
      </c>
      <c r="E27" s="363"/>
      <c r="F27" s="363"/>
      <c r="G27" s="350">
        <v>2010</v>
      </c>
      <c r="H27" s="363"/>
      <c r="I27" s="363"/>
      <c r="J27" s="350">
        <v>2010</v>
      </c>
      <c r="K27" s="363"/>
      <c r="L27" s="363"/>
      <c r="M27" s="350">
        <v>2010</v>
      </c>
      <c r="N27" s="363"/>
      <c r="O27" s="363"/>
      <c r="P27" s="350">
        <v>2010</v>
      </c>
      <c r="Q27" s="363"/>
      <c r="R27" s="363"/>
      <c r="S27" s="350">
        <v>2010</v>
      </c>
      <c r="T27" s="363"/>
      <c r="U27" s="363"/>
      <c r="V27" s="350">
        <v>2010</v>
      </c>
      <c r="W27" s="363"/>
      <c r="X27" s="363"/>
      <c r="Y27" s="350">
        <v>2010</v>
      </c>
      <c r="Z27" s="363"/>
      <c r="AA27" s="363"/>
      <c r="AB27" s="350">
        <v>2010</v>
      </c>
      <c r="AC27" s="363"/>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t="e">
        <f t="shared" si="4"/>
        <v>#DIV/0!</v>
      </c>
      <c r="C28" s="363"/>
      <c r="D28" s="350">
        <v>2011</v>
      </c>
      <c r="E28" s="363"/>
      <c r="F28" s="363"/>
      <c r="G28" s="350">
        <v>2011</v>
      </c>
      <c r="H28" s="363"/>
      <c r="I28" s="363"/>
      <c r="J28" s="350">
        <v>2011</v>
      </c>
      <c r="K28" s="363"/>
      <c r="L28" s="363"/>
      <c r="M28" s="350">
        <v>2011</v>
      </c>
      <c r="N28" s="363"/>
      <c r="O28" s="363"/>
      <c r="P28" s="350">
        <v>2011</v>
      </c>
      <c r="Q28" s="363"/>
      <c r="R28" s="363"/>
      <c r="S28" s="350">
        <v>2011</v>
      </c>
      <c r="T28" s="363"/>
      <c r="U28" s="363"/>
      <c r="V28" s="350">
        <v>2011</v>
      </c>
      <c r="W28" s="363"/>
      <c r="X28" s="363"/>
      <c r="Y28" s="350">
        <v>2011</v>
      </c>
      <c r="Z28" s="363"/>
      <c r="AA28" s="363"/>
      <c r="AB28" s="350">
        <v>2011</v>
      </c>
      <c r="AC28" s="363"/>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t="e">
        <f t="shared" si="4"/>
        <v>#DIV/0!</v>
      </c>
      <c r="C29" s="363"/>
      <c r="D29" s="350">
        <v>2012</v>
      </c>
      <c r="E29" s="363"/>
      <c r="F29" s="363"/>
      <c r="G29" s="350">
        <v>2012</v>
      </c>
      <c r="H29" s="363"/>
      <c r="I29" s="363"/>
      <c r="J29" s="350">
        <v>2012</v>
      </c>
      <c r="K29" s="363"/>
      <c r="L29" s="363"/>
      <c r="M29" s="350">
        <v>2012</v>
      </c>
      <c r="N29" s="363"/>
      <c r="O29" s="363"/>
      <c r="P29" s="350">
        <v>2012</v>
      </c>
      <c r="Q29" s="363"/>
      <c r="R29" s="363"/>
      <c r="S29" s="350">
        <v>2012</v>
      </c>
      <c r="T29" s="363"/>
      <c r="U29" s="363"/>
      <c r="V29" s="350">
        <v>2012</v>
      </c>
      <c r="W29" s="363"/>
      <c r="X29" s="363"/>
      <c r="Y29" s="350">
        <v>2012</v>
      </c>
      <c r="Z29" s="363"/>
      <c r="AA29" s="363"/>
      <c r="AB29" s="350">
        <v>2012</v>
      </c>
      <c r="AC29" s="363"/>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t="e">
        <f t="shared" si="4"/>
        <v>#DIV/0!</v>
      </c>
      <c r="C30" s="363"/>
      <c r="D30" s="350">
        <v>2013</v>
      </c>
      <c r="E30" s="363"/>
      <c r="F30" s="363"/>
      <c r="G30" s="350">
        <v>2013</v>
      </c>
      <c r="H30" s="363"/>
      <c r="I30" s="363"/>
      <c r="J30" s="350">
        <v>2013</v>
      </c>
      <c r="K30" s="363"/>
      <c r="L30" s="363"/>
      <c r="M30" s="350">
        <v>2013</v>
      </c>
      <c r="N30" s="363"/>
      <c r="O30" s="363"/>
      <c r="P30" s="350">
        <v>2013</v>
      </c>
      <c r="Q30" s="363"/>
      <c r="R30" s="363"/>
      <c r="S30" s="350">
        <v>2013</v>
      </c>
      <c r="T30" s="363"/>
      <c r="U30" s="363"/>
      <c r="V30" s="350">
        <v>2013</v>
      </c>
      <c r="W30" s="363"/>
      <c r="X30" s="363"/>
      <c r="Y30" s="350">
        <v>2013</v>
      </c>
      <c r="Z30" s="363"/>
      <c r="AA30" s="363"/>
      <c r="AB30" s="350">
        <v>2013</v>
      </c>
      <c r="AC30" s="363"/>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27.777777777777779</v>
      </c>
      <c r="C31" s="39"/>
      <c r="D31" s="43">
        <v>2014</v>
      </c>
      <c r="E31" s="19">
        <v>0</v>
      </c>
      <c r="F31" s="10" t="s">
        <v>2215</v>
      </c>
      <c r="G31" s="43">
        <v>2014</v>
      </c>
      <c r="H31" s="19">
        <v>50</v>
      </c>
      <c r="I31" s="10" t="s">
        <v>2214</v>
      </c>
      <c r="J31" s="43">
        <v>2014</v>
      </c>
      <c r="K31" s="19">
        <v>100</v>
      </c>
      <c r="L31" s="10" t="s">
        <v>2213</v>
      </c>
      <c r="M31" s="43">
        <v>2014</v>
      </c>
      <c r="N31" s="49">
        <v>0</v>
      </c>
      <c r="O31" s="10" t="s">
        <v>2212</v>
      </c>
      <c r="P31" s="43">
        <v>2014</v>
      </c>
      <c r="Q31" s="34">
        <v>0</v>
      </c>
      <c r="R31" s="10" t="s">
        <v>2211</v>
      </c>
      <c r="S31" s="43">
        <v>2014</v>
      </c>
      <c r="T31" s="34">
        <v>100</v>
      </c>
      <c r="U31" s="10"/>
      <c r="V31" s="43">
        <v>2014</v>
      </c>
      <c r="W31" s="19">
        <v>0</v>
      </c>
      <c r="X31" s="10"/>
      <c r="Y31" s="350">
        <v>2014</v>
      </c>
      <c r="Z31" s="19">
        <v>0</v>
      </c>
      <c r="AA31" s="10"/>
      <c r="AB31" s="350">
        <v>2014</v>
      </c>
      <c r="AC31" s="34">
        <v>0</v>
      </c>
      <c r="AD31" s="11" t="s">
        <v>2210</v>
      </c>
    </row>
    <row r="32" spans="1:81" ht="24.75" customHeight="1">
      <c r="A32" s="43">
        <v>2015</v>
      </c>
      <c r="B32" s="230">
        <f t="shared" si="5"/>
        <v>27.777777777777779</v>
      </c>
      <c r="C32" s="39"/>
      <c r="D32" s="43">
        <v>2015</v>
      </c>
      <c r="E32" s="19">
        <v>0</v>
      </c>
      <c r="F32" s="10"/>
      <c r="G32" s="43">
        <v>2015</v>
      </c>
      <c r="H32" s="19">
        <v>50</v>
      </c>
      <c r="I32" s="10"/>
      <c r="J32" s="43">
        <v>2015</v>
      </c>
      <c r="K32" s="19">
        <v>100</v>
      </c>
      <c r="L32" s="10"/>
      <c r="M32" s="43">
        <v>2015</v>
      </c>
      <c r="N32" s="49">
        <v>0</v>
      </c>
      <c r="O32" s="10"/>
      <c r="P32" s="43">
        <v>2015</v>
      </c>
      <c r="Q32" s="19">
        <v>0</v>
      </c>
      <c r="R32" s="10"/>
      <c r="S32" s="43">
        <v>2015</v>
      </c>
      <c r="T32" s="34">
        <v>100</v>
      </c>
      <c r="U32" s="10"/>
      <c r="V32" s="43">
        <v>2015</v>
      </c>
      <c r="W32" s="19">
        <v>0</v>
      </c>
      <c r="X32" s="10"/>
      <c r="Y32" s="350">
        <v>2015</v>
      </c>
      <c r="Z32" s="19">
        <v>0</v>
      </c>
      <c r="AA32" s="10"/>
      <c r="AB32" s="350">
        <v>2015</v>
      </c>
      <c r="AC32" s="49">
        <v>0</v>
      </c>
      <c r="AD32" s="11"/>
    </row>
    <row r="33" spans="1:81" ht="24.75" customHeight="1">
      <c r="A33" s="43">
        <v>2016</v>
      </c>
      <c r="B33" s="230">
        <f t="shared" si="5"/>
        <v>27.777777777777779</v>
      </c>
      <c r="C33" s="39"/>
      <c r="D33" s="43">
        <v>2016</v>
      </c>
      <c r="E33" s="19">
        <v>0</v>
      </c>
      <c r="F33" s="10"/>
      <c r="G33" s="43">
        <v>2016</v>
      </c>
      <c r="H33" s="19">
        <v>50</v>
      </c>
      <c r="I33" s="10"/>
      <c r="J33" s="43">
        <v>2016</v>
      </c>
      <c r="K33" s="19">
        <v>100</v>
      </c>
      <c r="L33" s="10"/>
      <c r="M33" s="43">
        <v>2016</v>
      </c>
      <c r="N33" s="49">
        <v>0</v>
      </c>
      <c r="O33" s="10"/>
      <c r="P33" s="43">
        <v>2016</v>
      </c>
      <c r="Q33" s="19">
        <v>0</v>
      </c>
      <c r="R33" s="10"/>
      <c r="S33" s="43">
        <v>2016</v>
      </c>
      <c r="T33" s="34">
        <v>100</v>
      </c>
      <c r="U33" s="10"/>
      <c r="V33" s="43">
        <v>2016</v>
      </c>
      <c r="W33" s="19">
        <v>0</v>
      </c>
      <c r="X33" s="10"/>
      <c r="Y33" s="350">
        <v>2016</v>
      </c>
      <c r="Z33" s="19">
        <v>0</v>
      </c>
      <c r="AA33" s="10"/>
      <c r="AB33" s="350">
        <v>2016</v>
      </c>
      <c r="AC33" s="49">
        <v>0</v>
      </c>
      <c r="AD33" s="11"/>
    </row>
    <row r="34" spans="1:81" ht="24.75" customHeight="1">
      <c r="A34" s="43">
        <v>2017</v>
      </c>
      <c r="B34" s="230">
        <f t="shared" si="5"/>
        <v>27.777777777777779</v>
      </c>
      <c r="C34" s="39"/>
      <c r="D34" s="43">
        <v>2017</v>
      </c>
      <c r="E34" s="19">
        <v>0</v>
      </c>
      <c r="F34" s="10"/>
      <c r="G34" s="43">
        <v>2017</v>
      </c>
      <c r="H34" s="19">
        <v>50</v>
      </c>
      <c r="I34" s="10"/>
      <c r="J34" s="43">
        <v>2017</v>
      </c>
      <c r="K34" s="19">
        <v>100</v>
      </c>
      <c r="L34" s="10"/>
      <c r="M34" s="43">
        <v>2017</v>
      </c>
      <c r="N34" s="49">
        <v>0</v>
      </c>
      <c r="O34" s="10"/>
      <c r="P34" s="43">
        <v>2017</v>
      </c>
      <c r="Q34" s="19">
        <v>0</v>
      </c>
      <c r="R34" s="10"/>
      <c r="S34" s="43">
        <v>2017</v>
      </c>
      <c r="T34" s="34">
        <v>100</v>
      </c>
      <c r="U34" s="10"/>
      <c r="V34" s="43">
        <v>2017</v>
      </c>
      <c r="W34" s="19">
        <v>0</v>
      </c>
      <c r="X34" s="10"/>
      <c r="Y34" s="350">
        <v>2017</v>
      </c>
      <c r="Z34" s="19">
        <v>0</v>
      </c>
      <c r="AA34" s="10"/>
      <c r="AB34" s="350">
        <v>2017</v>
      </c>
      <c r="AC34" s="49">
        <v>0</v>
      </c>
      <c r="AD34" s="11"/>
    </row>
    <row r="35" spans="1:81" ht="24.75" customHeight="1">
      <c r="A35" s="43">
        <v>2018</v>
      </c>
      <c r="B35" s="230">
        <f t="shared" si="5"/>
        <v>27.777777777777779</v>
      </c>
      <c r="C35" s="39"/>
      <c r="D35" s="43">
        <v>2018</v>
      </c>
      <c r="E35" s="19">
        <v>0</v>
      </c>
      <c r="F35" s="10"/>
      <c r="G35" s="43">
        <v>2018</v>
      </c>
      <c r="H35" s="19">
        <v>50</v>
      </c>
      <c r="I35" s="10"/>
      <c r="J35" s="43">
        <v>2018</v>
      </c>
      <c r="K35" s="19">
        <v>100</v>
      </c>
      <c r="L35" s="10"/>
      <c r="M35" s="43">
        <v>2018</v>
      </c>
      <c r="N35" s="49">
        <v>0</v>
      </c>
      <c r="O35" s="10"/>
      <c r="P35" s="43">
        <v>2018</v>
      </c>
      <c r="Q35" s="19">
        <v>0</v>
      </c>
      <c r="R35" s="10"/>
      <c r="S35" s="43">
        <v>2018</v>
      </c>
      <c r="T35" s="34">
        <v>100</v>
      </c>
      <c r="U35" s="10"/>
      <c r="V35" s="43">
        <v>2018</v>
      </c>
      <c r="W35" s="49">
        <v>0</v>
      </c>
      <c r="X35" s="10" t="s">
        <v>2209</v>
      </c>
      <c r="Y35" s="350">
        <v>2018</v>
      </c>
      <c r="Z35" s="19">
        <v>0</v>
      </c>
      <c r="AA35" s="10"/>
      <c r="AB35" s="350">
        <v>2018</v>
      </c>
      <c r="AC35" s="49">
        <v>0</v>
      </c>
      <c r="AD35" s="11"/>
    </row>
    <row r="36" spans="1:81" ht="24.75" customHeight="1">
      <c r="A36" s="43">
        <v>2019</v>
      </c>
      <c r="B36" s="230">
        <f t="shared" si="5"/>
        <v>33.333333333333336</v>
      </c>
      <c r="C36" s="39"/>
      <c r="D36" s="43">
        <v>2019</v>
      </c>
      <c r="E36" s="19">
        <v>0</v>
      </c>
      <c r="F36" s="10"/>
      <c r="G36" s="43">
        <v>2019</v>
      </c>
      <c r="H36" s="19">
        <v>100</v>
      </c>
      <c r="I36" s="10" t="s">
        <v>2208</v>
      </c>
      <c r="J36" s="43">
        <v>2019</v>
      </c>
      <c r="K36" s="19">
        <v>100</v>
      </c>
      <c r="L36" s="10"/>
      <c r="M36" s="43">
        <v>2019</v>
      </c>
      <c r="N36" s="49">
        <v>0</v>
      </c>
      <c r="O36" s="10"/>
      <c r="P36" s="43">
        <v>2019</v>
      </c>
      <c r="Q36" s="19">
        <v>0</v>
      </c>
      <c r="R36" s="10"/>
      <c r="S36" s="43">
        <v>2019</v>
      </c>
      <c r="T36" s="34">
        <v>100</v>
      </c>
      <c r="U36" s="10"/>
      <c r="V36" s="43">
        <v>2019</v>
      </c>
      <c r="W36" s="49">
        <v>0</v>
      </c>
      <c r="X36" s="10" t="s">
        <v>2207</v>
      </c>
      <c r="Y36" s="350">
        <v>2019</v>
      </c>
      <c r="Z36" s="19">
        <v>0</v>
      </c>
      <c r="AA36" s="10"/>
      <c r="AB36" s="350">
        <v>2019</v>
      </c>
      <c r="AC36" s="49">
        <v>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240</v>
      </c>
      <c r="X42" s="580"/>
      <c r="Y42" s="350" t="s">
        <v>81</v>
      </c>
      <c r="Z42" s="580" t="s">
        <v>239</v>
      </c>
      <c r="AA42" s="580"/>
      <c r="AB42" s="350" t="s">
        <v>81</v>
      </c>
      <c r="AC42" s="580" t="s">
        <v>238</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2206</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231</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t="e">
        <f t="shared" ref="B45:B51" si="6">AVERAGE(E45,H45,K45,T45,AF45,AO45,AU45,AX45,AR45)</f>
        <v>#DIV/0!</v>
      </c>
      <c r="C45" s="363"/>
      <c r="D45" s="350">
        <v>2007</v>
      </c>
      <c r="E45" s="363"/>
      <c r="F45" s="363"/>
      <c r="G45" s="350">
        <v>2007</v>
      </c>
      <c r="H45" s="363"/>
      <c r="I45" s="363"/>
      <c r="J45" s="350">
        <v>2007</v>
      </c>
      <c r="K45" s="363"/>
      <c r="L45" s="363"/>
      <c r="M45" s="350">
        <v>2007</v>
      </c>
      <c r="N45" s="363"/>
      <c r="O45" s="363"/>
      <c r="P45" s="350">
        <v>2007</v>
      </c>
      <c r="Q45" s="363"/>
      <c r="R45" s="363"/>
      <c r="S45" s="350">
        <v>2007</v>
      </c>
      <c r="T45" s="363"/>
      <c r="U45" s="363"/>
      <c r="V45" s="350">
        <v>2007</v>
      </c>
      <c r="W45" s="363"/>
      <c r="X45" s="363"/>
      <c r="Y45" s="350">
        <v>2007</v>
      </c>
      <c r="Z45" s="363"/>
      <c r="AA45" s="363"/>
      <c r="AB45" s="350">
        <v>2007</v>
      </c>
      <c r="AC45" s="363"/>
      <c r="AD45" s="363"/>
      <c r="AE45" s="350">
        <v>2007</v>
      </c>
      <c r="AF45" s="243"/>
      <c r="AG45" s="363"/>
      <c r="AH45" s="350">
        <v>2007</v>
      </c>
      <c r="AI45" s="363"/>
      <c r="AJ45" s="363"/>
      <c r="AK45" s="350">
        <v>2007</v>
      </c>
      <c r="AL45" s="363"/>
      <c r="AM45" s="363"/>
      <c r="AN45" s="350">
        <v>2007</v>
      </c>
      <c r="AO45" s="363"/>
      <c r="AP45" s="363"/>
      <c r="AQ45" s="350">
        <v>2007</v>
      </c>
      <c r="AR45" s="363"/>
      <c r="AS45" s="363"/>
      <c r="AT45" s="350">
        <v>2007</v>
      </c>
      <c r="AU45" s="363"/>
      <c r="AV45" s="363"/>
      <c r="AW45" s="350">
        <v>2007</v>
      </c>
      <c r="AX45" s="363"/>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t="e">
        <f t="shared" si="6"/>
        <v>#DIV/0!</v>
      </c>
      <c r="C46" s="363"/>
      <c r="D46" s="350">
        <v>2008</v>
      </c>
      <c r="E46" s="363"/>
      <c r="F46" s="363"/>
      <c r="G46" s="350">
        <v>2008</v>
      </c>
      <c r="H46" s="363"/>
      <c r="I46" s="363"/>
      <c r="J46" s="350">
        <v>2008</v>
      </c>
      <c r="K46" s="363"/>
      <c r="L46" s="363"/>
      <c r="M46" s="350">
        <v>2008</v>
      </c>
      <c r="N46" s="363"/>
      <c r="O46" s="363"/>
      <c r="P46" s="350">
        <v>2008</v>
      </c>
      <c r="Q46" s="363"/>
      <c r="R46" s="363"/>
      <c r="S46" s="350">
        <v>2008</v>
      </c>
      <c r="T46" s="363"/>
      <c r="U46" s="363"/>
      <c r="V46" s="350">
        <v>2008</v>
      </c>
      <c r="W46" s="363"/>
      <c r="X46" s="363"/>
      <c r="Y46" s="350">
        <v>2008</v>
      </c>
      <c r="Z46" s="363"/>
      <c r="AA46" s="363"/>
      <c r="AB46" s="350">
        <v>2008</v>
      </c>
      <c r="AC46" s="363"/>
      <c r="AD46" s="363"/>
      <c r="AE46" s="350">
        <v>2008</v>
      </c>
      <c r="AF46" s="243"/>
      <c r="AG46" s="363"/>
      <c r="AH46" s="350">
        <v>2008</v>
      </c>
      <c r="AI46" s="363"/>
      <c r="AJ46" s="363"/>
      <c r="AK46" s="350">
        <v>2008</v>
      </c>
      <c r="AL46" s="363"/>
      <c r="AM46" s="363"/>
      <c r="AN46" s="350">
        <v>2008</v>
      </c>
      <c r="AO46" s="363"/>
      <c r="AP46" s="363"/>
      <c r="AQ46" s="350">
        <v>2008</v>
      </c>
      <c r="AR46" s="363"/>
      <c r="AS46" s="363"/>
      <c r="AT46" s="350">
        <v>2008</v>
      </c>
      <c r="AU46" s="363"/>
      <c r="AV46" s="363"/>
      <c r="AW46" s="350">
        <v>2008</v>
      </c>
      <c r="AX46" s="363"/>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t="e">
        <f t="shared" si="6"/>
        <v>#DIV/0!</v>
      </c>
      <c r="C47" s="363"/>
      <c r="D47" s="350">
        <v>2009</v>
      </c>
      <c r="E47" s="363"/>
      <c r="F47" s="363"/>
      <c r="G47" s="350">
        <v>2009</v>
      </c>
      <c r="H47" s="363"/>
      <c r="I47" s="363"/>
      <c r="J47" s="350">
        <v>2009</v>
      </c>
      <c r="K47" s="363"/>
      <c r="L47" s="363"/>
      <c r="M47" s="350">
        <v>2009</v>
      </c>
      <c r="N47" s="363"/>
      <c r="O47" s="363"/>
      <c r="P47" s="350">
        <v>2009</v>
      </c>
      <c r="Q47" s="363"/>
      <c r="R47" s="363"/>
      <c r="S47" s="350">
        <v>2009</v>
      </c>
      <c r="T47" s="363"/>
      <c r="U47" s="363"/>
      <c r="V47" s="350">
        <v>2009</v>
      </c>
      <c r="W47" s="363"/>
      <c r="X47" s="363"/>
      <c r="Y47" s="350">
        <v>2009</v>
      </c>
      <c r="Z47" s="363"/>
      <c r="AA47" s="363"/>
      <c r="AB47" s="350">
        <v>2009</v>
      </c>
      <c r="AC47" s="363"/>
      <c r="AD47" s="363"/>
      <c r="AE47" s="350">
        <v>2009</v>
      </c>
      <c r="AF47" s="243"/>
      <c r="AG47" s="363"/>
      <c r="AH47" s="350">
        <v>2009</v>
      </c>
      <c r="AI47" s="363"/>
      <c r="AJ47" s="363"/>
      <c r="AK47" s="350">
        <v>2009</v>
      </c>
      <c r="AL47" s="363"/>
      <c r="AM47" s="363"/>
      <c r="AN47" s="350">
        <v>2009</v>
      </c>
      <c r="AO47" s="363"/>
      <c r="AP47" s="363"/>
      <c r="AQ47" s="350">
        <v>2009</v>
      </c>
      <c r="AR47" s="363"/>
      <c r="AS47" s="363"/>
      <c r="AT47" s="350">
        <v>2009</v>
      </c>
      <c r="AU47" s="363"/>
      <c r="AV47" s="363"/>
      <c r="AW47" s="350">
        <v>2009</v>
      </c>
      <c r="AX47" s="363"/>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t="e">
        <f t="shared" si="6"/>
        <v>#DIV/0!</v>
      </c>
      <c r="C48" s="363"/>
      <c r="D48" s="350">
        <v>2010</v>
      </c>
      <c r="E48" s="363"/>
      <c r="F48" s="363"/>
      <c r="G48" s="350">
        <v>2010</v>
      </c>
      <c r="H48" s="363"/>
      <c r="I48" s="363"/>
      <c r="J48" s="350">
        <v>2010</v>
      </c>
      <c r="K48" s="363"/>
      <c r="L48" s="363"/>
      <c r="M48" s="350">
        <v>2010</v>
      </c>
      <c r="N48" s="363"/>
      <c r="O48" s="363"/>
      <c r="P48" s="350">
        <v>2010</v>
      </c>
      <c r="Q48" s="363"/>
      <c r="R48" s="363"/>
      <c r="S48" s="350">
        <v>2010</v>
      </c>
      <c r="T48" s="363"/>
      <c r="U48" s="363"/>
      <c r="V48" s="350">
        <v>2010</v>
      </c>
      <c r="W48" s="363"/>
      <c r="X48" s="363"/>
      <c r="Y48" s="350">
        <v>2010</v>
      </c>
      <c r="Z48" s="363"/>
      <c r="AA48" s="363"/>
      <c r="AB48" s="350">
        <v>2010</v>
      </c>
      <c r="AC48" s="363"/>
      <c r="AD48" s="363"/>
      <c r="AE48" s="350">
        <v>2010</v>
      </c>
      <c r="AF48" s="243"/>
      <c r="AG48" s="363"/>
      <c r="AH48" s="350">
        <v>2010</v>
      </c>
      <c r="AI48" s="363"/>
      <c r="AJ48" s="363"/>
      <c r="AK48" s="350">
        <v>2010</v>
      </c>
      <c r="AL48" s="363"/>
      <c r="AM48" s="363"/>
      <c r="AN48" s="350">
        <v>2010</v>
      </c>
      <c r="AO48" s="363"/>
      <c r="AP48" s="363"/>
      <c r="AQ48" s="350">
        <v>2010</v>
      </c>
      <c r="AR48" s="363"/>
      <c r="AS48" s="363"/>
      <c r="AT48" s="350">
        <v>2010</v>
      </c>
      <c r="AU48" s="363"/>
      <c r="AV48" s="363"/>
      <c r="AW48" s="350">
        <v>2010</v>
      </c>
      <c r="AX48" s="363"/>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t="e">
        <f t="shared" si="6"/>
        <v>#DIV/0!</v>
      </c>
      <c r="C49" s="363"/>
      <c r="D49" s="350">
        <v>2011</v>
      </c>
      <c r="E49" s="363"/>
      <c r="F49" s="363"/>
      <c r="G49" s="350">
        <v>2011</v>
      </c>
      <c r="H49" s="363"/>
      <c r="I49" s="363"/>
      <c r="J49" s="350">
        <v>2011</v>
      </c>
      <c r="K49" s="363"/>
      <c r="L49" s="363"/>
      <c r="M49" s="350">
        <v>2011</v>
      </c>
      <c r="N49" s="363"/>
      <c r="O49" s="363"/>
      <c r="P49" s="350">
        <v>2011</v>
      </c>
      <c r="Q49" s="363"/>
      <c r="R49" s="363"/>
      <c r="S49" s="350">
        <v>2011</v>
      </c>
      <c r="T49" s="363"/>
      <c r="U49" s="363"/>
      <c r="V49" s="350">
        <v>2011</v>
      </c>
      <c r="W49" s="363"/>
      <c r="X49" s="363"/>
      <c r="Y49" s="350">
        <v>2011</v>
      </c>
      <c r="Z49" s="363"/>
      <c r="AA49" s="363"/>
      <c r="AB49" s="350">
        <v>2011</v>
      </c>
      <c r="AC49" s="363"/>
      <c r="AD49" s="363"/>
      <c r="AE49" s="350">
        <v>2011</v>
      </c>
      <c r="AF49" s="243"/>
      <c r="AG49" s="363"/>
      <c r="AH49" s="350">
        <v>2011</v>
      </c>
      <c r="AI49" s="363"/>
      <c r="AJ49" s="363"/>
      <c r="AK49" s="350">
        <v>2011</v>
      </c>
      <c r="AL49" s="363"/>
      <c r="AM49" s="363"/>
      <c r="AN49" s="350">
        <v>2011</v>
      </c>
      <c r="AO49" s="363"/>
      <c r="AP49" s="363"/>
      <c r="AQ49" s="350">
        <v>2011</v>
      </c>
      <c r="AR49" s="363"/>
      <c r="AS49" s="363"/>
      <c r="AT49" s="350">
        <v>2011</v>
      </c>
      <c r="AU49" s="363"/>
      <c r="AV49" s="363"/>
      <c r="AW49" s="350">
        <v>2011</v>
      </c>
      <c r="AX49" s="363"/>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t="e">
        <f t="shared" si="6"/>
        <v>#DIV/0!</v>
      </c>
      <c r="C50" s="363"/>
      <c r="D50" s="350">
        <v>2012</v>
      </c>
      <c r="E50" s="363"/>
      <c r="F50" s="363"/>
      <c r="G50" s="350">
        <v>2012</v>
      </c>
      <c r="H50" s="363"/>
      <c r="I50" s="363"/>
      <c r="J50" s="350">
        <v>2012</v>
      </c>
      <c r="K50" s="363"/>
      <c r="L50" s="363"/>
      <c r="M50" s="350">
        <v>2012</v>
      </c>
      <c r="N50" s="363"/>
      <c r="O50" s="363"/>
      <c r="P50" s="350">
        <v>2012</v>
      </c>
      <c r="Q50" s="363"/>
      <c r="R50" s="363"/>
      <c r="S50" s="350">
        <v>2012</v>
      </c>
      <c r="T50" s="363"/>
      <c r="U50" s="363"/>
      <c r="V50" s="350">
        <v>2012</v>
      </c>
      <c r="W50" s="363"/>
      <c r="X50" s="363"/>
      <c r="Y50" s="350">
        <v>2012</v>
      </c>
      <c r="Z50" s="363"/>
      <c r="AA50" s="363"/>
      <c r="AB50" s="350">
        <v>2012</v>
      </c>
      <c r="AC50" s="363"/>
      <c r="AD50" s="363"/>
      <c r="AE50" s="350">
        <v>2012</v>
      </c>
      <c r="AF50" s="243"/>
      <c r="AG50" s="363"/>
      <c r="AH50" s="350">
        <v>2012</v>
      </c>
      <c r="AI50" s="363"/>
      <c r="AJ50" s="363"/>
      <c r="AK50" s="350">
        <v>2012</v>
      </c>
      <c r="AL50" s="363"/>
      <c r="AM50" s="363"/>
      <c r="AN50" s="350">
        <v>2012</v>
      </c>
      <c r="AO50" s="363"/>
      <c r="AP50" s="363"/>
      <c r="AQ50" s="350">
        <v>2012</v>
      </c>
      <c r="AR50" s="363"/>
      <c r="AS50" s="363"/>
      <c r="AT50" s="350">
        <v>2012</v>
      </c>
      <c r="AU50" s="363"/>
      <c r="AV50" s="363"/>
      <c r="AW50" s="350">
        <v>2012</v>
      </c>
      <c r="AX50" s="363"/>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t="e">
        <f t="shared" si="6"/>
        <v>#DIV/0!</v>
      </c>
      <c r="C51" s="363"/>
      <c r="D51" s="350">
        <v>2013</v>
      </c>
      <c r="E51" s="363"/>
      <c r="F51" s="363"/>
      <c r="G51" s="350">
        <v>2013</v>
      </c>
      <c r="H51" s="363"/>
      <c r="I51" s="363"/>
      <c r="J51" s="350">
        <v>2013</v>
      </c>
      <c r="K51" s="363"/>
      <c r="L51" s="363"/>
      <c r="M51" s="350">
        <v>2013</v>
      </c>
      <c r="N51" s="363"/>
      <c r="O51" s="363"/>
      <c r="P51" s="350">
        <v>2013</v>
      </c>
      <c r="Q51" s="363"/>
      <c r="R51" s="363"/>
      <c r="S51" s="350">
        <v>2013</v>
      </c>
      <c r="T51" s="363"/>
      <c r="U51" s="363"/>
      <c r="V51" s="350">
        <v>2013</v>
      </c>
      <c r="W51" s="363"/>
      <c r="X51" s="363"/>
      <c r="Y51" s="350">
        <v>2013</v>
      </c>
      <c r="Z51" s="363"/>
      <c r="AA51" s="363"/>
      <c r="AB51" s="350">
        <v>2013</v>
      </c>
      <c r="AC51" s="363"/>
      <c r="AD51" s="363"/>
      <c r="AE51" s="350">
        <v>2013</v>
      </c>
      <c r="AF51" s="243"/>
      <c r="AG51" s="363"/>
      <c r="AH51" s="350">
        <v>2013</v>
      </c>
      <c r="AI51" s="363"/>
      <c r="AJ51" s="363"/>
      <c r="AK51" s="350">
        <v>2013</v>
      </c>
      <c r="AL51" s="363"/>
      <c r="AM51" s="363"/>
      <c r="AN51" s="350">
        <v>2013</v>
      </c>
      <c r="AO51" s="363"/>
      <c r="AP51" s="363"/>
      <c r="AQ51" s="350">
        <v>2013</v>
      </c>
      <c r="AR51" s="363"/>
      <c r="AS51" s="363"/>
      <c r="AT51" s="350">
        <v>2013</v>
      </c>
      <c r="AU51" s="363"/>
      <c r="AV51" s="363"/>
      <c r="AW51" s="350">
        <v>2013</v>
      </c>
      <c r="AX51" s="363"/>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7">AVERAGE(E52,H52,K52,T52,AF52,AO52,AU52,AX52,AR52)</f>
        <v>60.166666666666664</v>
      </c>
      <c r="C52" s="39"/>
      <c r="D52" s="43">
        <v>2014</v>
      </c>
      <c r="E52" s="34">
        <v>100</v>
      </c>
      <c r="F52" s="10" t="s">
        <v>2205</v>
      </c>
      <c r="G52" s="43">
        <v>2014</v>
      </c>
      <c r="H52" s="34">
        <v>75</v>
      </c>
      <c r="I52" s="10" t="s">
        <v>4423</v>
      </c>
      <c r="J52" s="43">
        <v>2014</v>
      </c>
      <c r="K52" s="19">
        <v>100</v>
      </c>
      <c r="L52" s="10"/>
      <c r="M52" s="43">
        <v>2014</v>
      </c>
      <c r="N52" s="19">
        <v>100</v>
      </c>
      <c r="O52" s="10" t="s">
        <v>2204</v>
      </c>
      <c r="P52" s="43">
        <v>2014</v>
      </c>
      <c r="Q52" s="19">
        <v>100</v>
      </c>
      <c r="R52" s="10" t="s">
        <v>2203</v>
      </c>
      <c r="S52" s="43">
        <v>2014</v>
      </c>
      <c r="T52" s="52">
        <v>100</v>
      </c>
      <c r="U52" s="10"/>
      <c r="V52" s="43">
        <v>2014</v>
      </c>
      <c r="W52" s="52">
        <v>100</v>
      </c>
      <c r="X52" s="10"/>
      <c r="Y52" s="350">
        <v>2014</v>
      </c>
      <c r="Z52" s="52">
        <v>100</v>
      </c>
      <c r="AA52" s="10"/>
      <c r="AB52" s="350">
        <v>2014</v>
      </c>
      <c r="AC52" s="52">
        <v>100</v>
      </c>
      <c r="AD52" s="10" t="s">
        <v>890</v>
      </c>
      <c r="AE52" s="350">
        <v>2014</v>
      </c>
      <c r="AF52" s="243">
        <f>0.67*AI52+0.33*AL52</f>
        <v>16.5</v>
      </c>
      <c r="AG52" s="10"/>
      <c r="AH52" s="350">
        <v>2014</v>
      </c>
      <c r="AI52" s="78">
        <v>0</v>
      </c>
      <c r="AJ52" s="10" t="s">
        <v>2202</v>
      </c>
      <c r="AK52" s="350">
        <v>2014</v>
      </c>
      <c r="AL52" s="19">
        <v>50</v>
      </c>
      <c r="AM52" s="10"/>
      <c r="AN52" s="350">
        <v>2014</v>
      </c>
      <c r="AO52" s="19">
        <v>50</v>
      </c>
      <c r="AP52" s="10"/>
      <c r="AQ52" s="350">
        <v>2014</v>
      </c>
      <c r="AR52" s="19">
        <v>0</v>
      </c>
      <c r="AS52" s="10"/>
      <c r="AT52" s="350">
        <v>2014</v>
      </c>
      <c r="AU52" s="19">
        <v>50</v>
      </c>
      <c r="AV52" s="10"/>
      <c r="AW52" s="350">
        <v>2014</v>
      </c>
      <c r="AX52" s="19">
        <v>50</v>
      </c>
      <c r="AY52" s="11"/>
    </row>
    <row r="53" spans="1:81" ht="24.75" customHeight="1">
      <c r="A53" s="43">
        <v>2015</v>
      </c>
      <c r="B53" s="230">
        <f t="shared" si="7"/>
        <v>60.166666666666664</v>
      </c>
      <c r="C53" s="80"/>
      <c r="D53" s="43">
        <v>2015</v>
      </c>
      <c r="E53" s="34">
        <v>100</v>
      </c>
      <c r="F53" s="10" t="s">
        <v>358</v>
      </c>
      <c r="G53" s="43">
        <v>2015</v>
      </c>
      <c r="H53" s="49">
        <v>75</v>
      </c>
      <c r="I53" s="10"/>
      <c r="J53" s="43">
        <v>2015</v>
      </c>
      <c r="K53" s="19">
        <v>100</v>
      </c>
      <c r="L53" s="10"/>
      <c r="M53" s="43">
        <v>2015</v>
      </c>
      <c r="N53" s="19">
        <v>100</v>
      </c>
      <c r="O53" s="10"/>
      <c r="P53" s="43">
        <v>2015</v>
      </c>
      <c r="Q53" s="19">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7" si="8">0.67*AI53+0.33*AL53</f>
        <v>16.5</v>
      </c>
      <c r="AG53" s="10"/>
      <c r="AH53" s="350">
        <v>2015</v>
      </c>
      <c r="AI53" s="49">
        <v>0</v>
      </c>
      <c r="AJ53" s="10"/>
      <c r="AK53" s="350">
        <v>2015</v>
      </c>
      <c r="AL53" s="19">
        <v>50</v>
      </c>
      <c r="AM53" s="10"/>
      <c r="AN53" s="350">
        <v>2015</v>
      </c>
      <c r="AO53" s="19">
        <v>50</v>
      </c>
      <c r="AP53" s="10"/>
      <c r="AQ53" s="350">
        <v>2015</v>
      </c>
      <c r="AR53" s="19">
        <v>0</v>
      </c>
      <c r="AS53" s="10"/>
      <c r="AT53" s="350">
        <v>2015</v>
      </c>
      <c r="AU53" s="19">
        <v>50</v>
      </c>
      <c r="AV53" s="10"/>
      <c r="AW53" s="350">
        <v>2015</v>
      </c>
      <c r="AX53" s="19">
        <v>50</v>
      </c>
      <c r="AY53" s="11"/>
    </row>
    <row r="54" spans="1:81" ht="24.75" customHeight="1">
      <c r="A54" s="43">
        <v>2016</v>
      </c>
      <c r="B54" s="230">
        <f t="shared" si="7"/>
        <v>60.166666666666664</v>
      </c>
      <c r="C54" s="80"/>
      <c r="D54" s="43">
        <v>2016</v>
      </c>
      <c r="E54" s="34">
        <v>100</v>
      </c>
      <c r="F54" s="10"/>
      <c r="G54" s="43">
        <v>2016</v>
      </c>
      <c r="H54" s="49">
        <v>75</v>
      </c>
      <c r="I54" s="10"/>
      <c r="J54" s="43">
        <v>2016</v>
      </c>
      <c r="K54" s="19">
        <v>100</v>
      </c>
      <c r="L54" s="10"/>
      <c r="M54" s="43">
        <v>2016</v>
      </c>
      <c r="N54" s="19">
        <v>100</v>
      </c>
      <c r="O54" s="10"/>
      <c r="P54" s="43">
        <v>2016</v>
      </c>
      <c r="Q54" s="19">
        <v>100</v>
      </c>
      <c r="R54" s="10"/>
      <c r="S54" s="43">
        <v>2016</v>
      </c>
      <c r="T54" s="52">
        <v>100</v>
      </c>
      <c r="U54" s="10"/>
      <c r="V54" s="43">
        <v>2016</v>
      </c>
      <c r="W54" s="52">
        <v>100</v>
      </c>
      <c r="X54" s="10"/>
      <c r="Y54" s="350">
        <v>2016</v>
      </c>
      <c r="Z54" s="52">
        <v>100</v>
      </c>
      <c r="AA54" s="10"/>
      <c r="AB54" s="350">
        <v>2016</v>
      </c>
      <c r="AC54" s="52">
        <v>100</v>
      </c>
      <c r="AD54" s="10"/>
      <c r="AE54" s="350">
        <v>2016</v>
      </c>
      <c r="AF54" s="243">
        <f t="shared" si="8"/>
        <v>16.5</v>
      </c>
      <c r="AG54" s="10"/>
      <c r="AH54" s="350">
        <v>2016</v>
      </c>
      <c r="AI54" s="49">
        <v>0</v>
      </c>
      <c r="AJ54" s="10"/>
      <c r="AK54" s="350">
        <v>2016</v>
      </c>
      <c r="AL54" s="19">
        <v>50</v>
      </c>
      <c r="AM54" s="10"/>
      <c r="AN54" s="350">
        <v>2016</v>
      </c>
      <c r="AO54" s="19">
        <v>50</v>
      </c>
      <c r="AP54" s="10"/>
      <c r="AQ54" s="350">
        <v>2016</v>
      </c>
      <c r="AR54" s="19">
        <v>0</v>
      </c>
      <c r="AS54" s="10"/>
      <c r="AT54" s="350">
        <v>2016</v>
      </c>
      <c r="AU54" s="19">
        <v>50</v>
      </c>
      <c r="AV54" s="10"/>
      <c r="AW54" s="350">
        <v>2016</v>
      </c>
      <c r="AX54" s="19">
        <v>50</v>
      </c>
      <c r="AY54" s="11"/>
    </row>
    <row r="55" spans="1:81" ht="24.75" customHeight="1">
      <c r="A55" s="43">
        <v>2017</v>
      </c>
      <c r="B55" s="230">
        <f t="shared" si="7"/>
        <v>62</v>
      </c>
      <c r="C55" s="80"/>
      <c r="D55" s="43">
        <v>2017</v>
      </c>
      <c r="E55" s="34">
        <v>100</v>
      </c>
      <c r="F55" s="10" t="s">
        <v>2201</v>
      </c>
      <c r="G55" s="43">
        <v>2017</v>
      </c>
      <c r="H55" s="49">
        <v>75</v>
      </c>
      <c r="I55" s="10" t="s">
        <v>2200</v>
      </c>
      <c r="J55" s="43">
        <v>2017</v>
      </c>
      <c r="K55" s="19">
        <v>100</v>
      </c>
      <c r="L55" s="10"/>
      <c r="M55" s="43">
        <v>2017</v>
      </c>
      <c r="N55" s="19">
        <v>100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8"/>
        <v>33</v>
      </c>
      <c r="AG55" s="10"/>
      <c r="AH55" s="350">
        <v>2017</v>
      </c>
      <c r="AI55" s="49">
        <v>0</v>
      </c>
      <c r="AJ55" s="10"/>
      <c r="AK55" s="350">
        <v>2017</v>
      </c>
      <c r="AL55" s="19">
        <v>100</v>
      </c>
      <c r="AM55" s="10" t="s">
        <v>2199</v>
      </c>
      <c r="AN55" s="350">
        <v>2017</v>
      </c>
      <c r="AO55" s="19">
        <v>50</v>
      </c>
      <c r="AP55" s="10"/>
      <c r="AQ55" s="350">
        <v>2017</v>
      </c>
      <c r="AR55" s="19">
        <v>0</v>
      </c>
      <c r="AS55" s="10" t="s">
        <v>2198</v>
      </c>
      <c r="AT55" s="350">
        <v>2017</v>
      </c>
      <c r="AU55" s="19">
        <v>50</v>
      </c>
      <c r="AV55" s="10" t="s">
        <v>2197</v>
      </c>
      <c r="AW55" s="350">
        <v>2017</v>
      </c>
      <c r="AX55" s="19">
        <v>50</v>
      </c>
      <c r="AY55" s="11"/>
    </row>
    <row r="56" spans="1:81" ht="24.75" customHeight="1">
      <c r="A56" s="43">
        <v>2018</v>
      </c>
      <c r="B56" s="230">
        <f t="shared" si="7"/>
        <v>62</v>
      </c>
      <c r="C56" s="80"/>
      <c r="D56" s="43">
        <v>2018</v>
      </c>
      <c r="E56" s="34">
        <v>100</v>
      </c>
      <c r="F56" s="10"/>
      <c r="G56" s="43">
        <v>2018</v>
      </c>
      <c r="H56" s="49">
        <v>75</v>
      </c>
      <c r="I56" s="10"/>
      <c r="J56" s="43">
        <v>2018</v>
      </c>
      <c r="K56" s="19">
        <v>100</v>
      </c>
      <c r="L56" s="10"/>
      <c r="M56" s="43">
        <v>2018</v>
      </c>
      <c r="N56" s="19">
        <v>100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8"/>
        <v>33</v>
      </c>
      <c r="AG56" s="10"/>
      <c r="AH56" s="350">
        <v>2018</v>
      </c>
      <c r="AI56" s="49">
        <v>0</v>
      </c>
      <c r="AJ56" s="10"/>
      <c r="AK56" s="350">
        <v>2018</v>
      </c>
      <c r="AL56" s="19">
        <v>100</v>
      </c>
      <c r="AM56" s="10"/>
      <c r="AN56" s="350">
        <v>2018</v>
      </c>
      <c r="AO56" s="19">
        <v>50</v>
      </c>
      <c r="AP56" s="10"/>
      <c r="AQ56" s="350">
        <v>2018</v>
      </c>
      <c r="AR56" s="19">
        <v>0</v>
      </c>
      <c r="AS56" s="10"/>
      <c r="AT56" s="350">
        <v>2018</v>
      </c>
      <c r="AU56" s="19">
        <v>50</v>
      </c>
      <c r="AV56" s="10"/>
      <c r="AW56" s="350">
        <v>2018</v>
      </c>
      <c r="AX56" s="19">
        <v>50</v>
      </c>
      <c r="AY56" s="11"/>
    </row>
    <row r="57" spans="1:81" ht="24.75" customHeight="1">
      <c r="A57" s="43">
        <v>2019</v>
      </c>
      <c r="B57" s="230">
        <f t="shared" si="7"/>
        <v>62</v>
      </c>
      <c r="C57" s="80"/>
      <c r="D57" s="43">
        <v>2019</v>
      </c>
      <c r="E57" s="34">
        <v>100</v>
      </c>
      <c r="F57" s="10"/>
      <c r="G57" s="43">
        <v>2019</v>
      </c>
      <c r="H57" s="49">
        <v>75</v>
      </c>
      <c r="I57" s="10"/>
      <c r="J57" s="43">
        <v>2019</v>
      </c>
      <c r="K57" s="34">
        <v>100</v>
      </c>
      <c r="L57" s="10"/>
      <c r="M57" s="43">
        <v>2019</v>
      </c>
      <c r="N57" s="34">
        <v>100</v>
      </c>
      <c r="O57" s="10"/>
      <c r="P57" s="43">
        <v>2019</v>
      </c>
      <c r="Q57" s="34">
        <v>100</v>
      </c>
      <c r="R57" s="10"/>
      <c r="S57" s="43">
        <v>2019</v>
      </c>
      <c r="T57" s="52">
        <v>100</v>
      </c>
      <c r="U57" s="10"/>
      <c r="V57" s="43">
        <v>2019</v>
      </c>
      <c r="W57" s="52">
        <v>100</v>
      </c>
      <c r="X57" s="10"/>
      <c r="Y57" s="350">
        <v>2019</v>
      </c>
      <c r="Z57" s="52">
        <v>100</v>
      </c>
      <c r="AA57" s="10"/>
      <c r="AB57" s="350">
        <v>2019</v>
      </c>
      <c r="AC57" s="52">
        <v>100</v>
      </c>
      <c r="AD57" s="10"/>
      <c r="AE57" s="350">
        <v>2019</v>
      </c>
      <c r="AF57" s="243">
        <f t="shared" si="8"/>
        <v>33</v>
      </c>
      <c r="AG57" s="10"/>
      <c r="AH57" s="350">
        <v>2019</v>
      </c>
      <c r="AI57" s="49">
        <v>0</v>
      </c>
      <c r="AJ57" s="10"/>
      <c r="AK57" s="350">
        <v>2019</v>
      </c>
      <c r="AL57" s="19">
        <v>100</v>
      </c>
      <c r="AM57" s="10"/>
      <c r="AN57" s="350">
        <v>2019</v>
      </c>
      <c r="AO57" s="34">
        <v>50</v>
      </c>
      <c r="AP57" s="10"/>
      <c r="AQ57" s="350">
        <v>2019</v>
      </c>
      <c r="AR57" s="34">
        <v>0</v>
      </c>
      <c r="AS57" s="10" t="s">
        <v>2196</v>
      </c>
      <c r="AT57" s="350">
        <v>2019</v>
      </c>
      <c r="AU57" s="34">
        <v>50</v>
      </c>
      <c r="AV57" s="10"/>
      <c r="AW57" s="350">
        <v>2019</v>
      </c>
      <c r="AX57" s="34">
        <v>50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4424</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9">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9"/>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9"/>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t="e">
        <f t="shared" ref="B69:B72" si="10">AVERAGE(E69,H69,K69,N69,Z69,AC69,AF69)</f>
        <v>#DIV/0!</v>
      </c>
      <c r="C69" s="363"/>
      <c r="D69" s="350">
        <v>2010</v>
      </c>
      <c r="E69" s="363"/>
      <c r="F69" s="363"/>
      <c r="G69" s="350">
        <v>2010</v>
      </c>
      <c r="H69" s="363"/>
      <c r="I69" s="363"/>
      <c r="J69" s="350">
        <v>2010</v>
      </c>
      <c r="K69" s="363"/>
      <c r="L69" s="363"/>
      <c r="M69" s="350">
        <v>2010</v>
      </c>
      <c r="N69" s="8" t="e">
        <f t="shared" si="9"/>
        <v>#DIV/0!</v>
      </c>
      <c r="O69" s="363"/>
      <c r="P69" s="350">
        <v>2010</v>
      </c>
      <c r="Q69" s="363"/>
      <c r="R69" s="363"/>
      <c r="S69" s="350">
        <v>2010</v>
      </c>
      <c r="T69" s="363"/>
      <c r="U69" s="363"/>
      <c r="V69" s="350">
        <v>2010</v>
      </c>
      <c r="W69" s="363"/>
      <c r="X69" s="363"/>
      <c r="Y69" s="350">
        <v>2010</v>
      </c>
      <c r="Z69" s="363"/>
      <c r="AA69" s="363"/>
      <c r="AB69" s="350">
        <v>2010</v>
      </c>
      <c r="AC69" s="363"/>
      <c r="AD69" s="363"/>
      <c r="AE69" s="350">
        <v>2010</v>
      </c>
      <c r="AF69" s="363"/>
      <c r="AG69" s="363"/>
      <c r="AH69" s="350">
        <v>2010</v>
      </c>
      <c r="AI69" s="363"/>
      <c r="AJ69" s="363"/>
      <c r="AK69" s="350">
        <v>2010</v>
      </c>
      <c r="AL69" s="363"/>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t="e">
        <f t="shared" si="10"/>
        <v>#DIV/0!</v>
      </c>
      <c r="C70" s="363"/>
      <c r="D70" s="350">
        <v>2011</v>
      </c>
      <c r="E70" s="363"/>
      <c r="F70" s="363"/>
      <c r="G70" s="350">
        <v>2011</v>
      </c>
      <c r="H70" s="363"/>
      <c r="I70" s="363"/>
      <c r="J70" s="350">
        <v>2011</v>
      </c>
      <c r="K70" s="363"/>
      <c r="L70" s="363"/>
      <c r="M70" s="350">
        <v>2011</v>
      </c>
      <c r="N70" s="8" t="e">
        <f t="shared" si="9"/>
        <v>#DIV/0!</v>
      </c>
      <c r="O70" s="363"/>
      <c r="P70" s="350">
        <v>2011</v>
      </c>
      <c r="Q70" s="363"/>
      <c r="R70" s="363"/>
      <c r="S70" s="350">
        <v>2011</v>
      </c>
      <c r="T70" s="363"/>
      <c r="U70" s="363"/>
      <c r="V70" s="350">
        <v>2011</v>
      </c>
      <c r="W70" s="363"/>
      <c r="X70" s="363"/>
      <c r="Y70" s="350">
        <v>2011</v>
      </c>
      <c r="Z70" s="363"/>
      <c r="AA70" s="363"/>
      <c r="AB70" s="350">
        <v>2011</v>
      </c>
      <c r="AC70" s="363"/>
      <c r="AD70" s="363"/>
      <c r="AE70" s="350">
        <v>2011</v>
      </c>
      <c r="AF70" s="363"/>
      <c r="AG70" s="363"/>
      <c r="AH70" s="350">
        <v>2011</v>
      </c>
      <c r="AI70" s="363"/>
      <c r="AJ70" s="363"/>
      <c r="AK70" s="350">
        <v>2011</v>
      </c>
      <c r="AL70" s="363"/>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t="e">
        <f t="shared" si="10"/>
        <v>#DIV/0!</v>
      </c>
      <c r="C71" s="363"/>
      <c r="D71" s="350">
        <v>2012</v>
      </c>
      <c r="E71" s="363"/>
      <c r="F71" s="363"/>
      <c r="G71" s="350">
        <v>2012</v>
      </c>
      <c r="H71" s="363"/>
      <c r="I71" s="363"/>
      <c r="J71" s="350">
        <v>2012</v>
      </c>
      <c r="K71" s="363"/>
      <c r="L71" s="363"/>
      <c r="M71" s="350">
        <v>2012</v>
      </c>
      <c r="N71" s="8" t="e">
        <f t="shared" si="9"/>
        <v>#DIV/0!</v>
      </c>
      <c r="O71" s="363"/>
      <c r="P71" s="350">
        <v>2012</v>
      </c>
      <c r="Q71" s="363"/>
      <c r="R71" s="363"/>
      <c r="S71" s="350">
        <v>2012</v>
      </c>
      <c r="T71" s="363"/>
      <c r="U71" s="363"/>
      <c r="V71" s="350">
        <v>2012</v>
      </c>
      <c r="W71" s="363"/>
      <c r="X71" s="363"/>
      <c r="Y71" s="350">
        <v>2012</v>
      </c>
      <c r="Z71" s="363"/>
      <c r="AA71" s="363"/>
      <c r="AB71" s="350">
        <v>2012</v>
      </c>
      <c r="AC71" s="363"/>
      <c r="AD71" s="363"/>
      <c r="AE71" s="350">
        <v>2012</v>
      </c>
      <c r="AF71" s="363"/>
      <c r="AG71" s="363"/>
      <c r="AH71" s="350">
        <v>2012</v>
      </c>
      <c r="AI71" s="363"/>
      <c r="AJ71" s="363"/>
      <c r="AK71" s="350">
        <v>2012</v>
      </c>
      <c r="AL71" s="363"/>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t="e">
        <f t="shared" si="10"/>
        <v>#DIV/0!</v>
      </c>
      <c r="C72" s="363"/>
      <c r="D72" s="350">
        <v>2013</v>
      </c>
      <c r="E72" s="363"/>
      <c r="F72" s="363"/>
      <c r="G72" s="350">
        <v>2013</v>
      </c>
      <c r="H72" s="363"/>
      <c r="I72" s="363"/>
      <c r="J72" s="350">
        <v>2013</v>
      </c>
      <c r="K72" s="363"/>
      <c r="L72" s="363"/>
      <c r="M72" s="350">
        <v>2013</v>
      </c>
      <c r="N72" s="8" t="e">
        <f t="shared" si="9"/>
        <v>#DIV/0!</v>
      </c>
      <c r="O72" s="363"/>
      <c r="P72" s="350">
        <v>2013</v>
      </c>
      <c r="Q72" s="363"/>
      <c r="R72" s="363"/>
      <c r="S72" s="350">
        <v>2013</v>
      </c>
      <c r="T72" s="363"/>
      <c r="U72" s="363"/>
      <c r="V72" s="350">
        <v>2013</v>
      </c>
      <c r="W72" s="363"/>
      <c r="X72" s="363"/>
      <c r="Y72" s="350">
        <v>2013</v>
      </c>
      <c r="Z72" s="363"/>
      <c r="AA72" s="363"/>
      <c r="AB72" s="350">
        <v>2013</v>
      </c>
      <c r="AC72" s="363"/>
      <c r="AD72" s="363"/>
      <c r="AE72" s="350">
        <v>2013</v>
      </c>
      <c r="AF72" s="363"/>
      <c r="AG72" s="363"/>
      <c r="AH72" s="350">
        <v>2013</v>
      </c>
      <c r="AI72" s="363"/>
      <c r="AJ72" s="363"/>
      <c r="AK72" s="350">
        <v>2013</v>
      </c>
      <c r="AL72" s="363"/>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1">AVERAGE(E73,H73,K73,N73,Z73,AC73,AF73)</f>
        <v>45.190476190476197</v>
      </c>
      <c r="C73" s="39"/>
      <c r="D73" s="43">
        <v>2014</v>
      </c>
      <c r="E73" s="19">
        <v>33</v>
      </c>
      <c r="F73" s="10" t="s">
        <v>4425</v>
      </c>
      <c r="G73" s="43">
        <v>2014</v>
      </c>
      <c r="H73" s="19">
        <v>0</v>
      </c>
      <c r="I73" s="10"/>
      <c r="J73" s="43">
        <v>2014</v>
      </c>
      <c r="K73" s="49">
        <v>100</v>
      </c>
      <c r="L73" s="10" t="s">
        <v>2195</v>
      </c>
      <c r="M73" s="43">
        <v>2014</v>
      </c>
      <c r="N73" s="8">
        <f t="shared" ref="N73:N78" si="12">AVERAGE(Q73,T73,W73)</f>
        <v>33.333333333333336</v>
      </c>
      <c r="O73" s="19"/>
      <c r="P73" s="43">
        <v>2014</v>
      </c>
      <c r="Q73" s="19">
        <v>50</v>
      </c>
      <c r="R73" s="10" t="s">
        <v>2194</v>
      </c>
      <c r="S73" s="43">
        <v>2014</v>
      </c>
      <c r="T73" s="19">
        <v>50</v>
      </c>
      <c r="U73" s="10" t="s">
        <v>2193</v>
      </c>
      <c r="V73" s="43">
        <v>2014</v>
      </c>
      <c r="W73" s="19">
        <v>0</v>
      </c>
      <c r="X73" s="10"/>
      <c r="Y73" s="350">
        <v>2014</v>
      </c>
      <c r="Z73" s="19">
        <v>50</v>
      </c>
      <c r="AA73" s="10" t="s">
        <v>2192</v>
      </c>
      <c r="AB73" s="350">
        <v>2014</v>
      </c>
      <c r="AC73" s="19">
        <v>100</v>
      </c>
      <c r="AD73" s="10" t="s">
        <v>2191</v>
      </c>
      <c r="AE73" s="350">
        <v>2014</v>
      </c>
      <c r="AF73" s="19">
        <v>0</v>
      </c>
      <c r="AG73" s="19"/>
      <c r="AH73" s="350">
        <v>2014</v>
      </c>
      <c r="AI73" s="19">
        <v>0</v>
      </c>
      <c r="AJ73" s="10"/>
      <c r="AK73" s="350">
        <v>2014</v>
      </c>
      <c r="AL73" s="19">
        <v>0</v>
      </c>
      <c r="AM73" s="11"/>
    </row>
    <row r="74" spans="1:81" ht="24.75" customHeight="1">
      <c r="A74" s="43">
        <v>2015</v>
      </c>
      <c r="B74" s="5">
        <f t="shared" si="11"/>
        <v>45.190476190476197</v>
      </c>
      <c r="C74" s="39"/>
      <c r="D74" s="43">
        <v>2015</v>
      </c>
      <c r="E74" s="49">
        <v>33</v>
      </c>
      <c r="F74" s="10"/>
      <c r="G74" s="43">
        <v>2015</v>
      </c>
      <c r="H74" s="19">
        <v>0</v>
      </c>
      <c r="I74" s="10"/>
      <c r="J74" s="43">
        <v>2015</v>
      </c>
      <c r="K74" s="49">
        <v>100</v>
      </c>
      <c r="L74" s="10"/>
      <c r="M74" s="43">
        <v>2015</v>
      </c>
      <c r="N74" s="8">
        <f t="shared" si="12"/>
        <v>33.333333333333336</v>
      </c>
      <c r="O74" s="19"/>
      <c r="P74" s="43">
        <v>2015</v>
      </c>
      <c r="Q74" s="19">
        <v>50</v>
      </c>
      <c r="R74" s="10"/>
      <c r="S74" s="43">
        <v>2015</v>
      </c>
      <c r="T74" s="19">
        <v>50</v>
      </c>
      <c r="U74" s="10"/>
      <c r="V74" s="43">
        <v>2015</v>
      </c>
      <c r="W74" s="19">
        <v>0</v>
      </c>
      <c r="X74" s="10"/>
      <c r="Y74" s="350">
        <v>2015</v>
      </c>
      <c r="Z74" s="19">
        <v>50</v>
      </c>
      <c r="AA74" s="10"/>
      <c r="AB74" s="350">
        <v>2015</v>
      </c>
      <c r="AC74" s="19">
        <v>100</v>
      </c>
      <c r="AD74" s="10"/>
      <c r="AE74" s="350">
        <v>2015</v>
      </c>
      <c r="AF74" s="19">
        <v>0</v>
      </c>
      <c r="AG74" s="19"/>
      <c r="AH74" s="350">
        <v>2015</v>
      </c>
      <c r="AI74" s="19">
        <v>0</v>
      </c>
      <c r="AJ74" s="10"/>
      <c r="AK74" s="350">
        <v>2015</v>
      </c>
      <c r="AL74" s="19">
        <v>0</v>
      </c>
      <c r="AM74" s="11"/>
    </row>
    <row r="75" spans="1:81" ht="24.75" customHeight="1">
      <c r="A75" s="43">
        <v>2016</v>
      </c>
      <c r="B75" s="5">
        <f t="shared" si="11"/>
        <v>45.190476190476197</v>
      </c>
      <c r="C75" s="39"/>
      <c r="D75" s="43">
        <v>2016</v>
      </c>
      <c r="E75" s="49">
        <v>33</v>
      </c>
      <c r="F75" s="10"/>
      <c r="G75" s="43">
        <v>2016</v>
      </c>
      <c r="H75" s="19">
        <v>0</v>
      </c>
      <c r="I75" s="10"/>
      <c r="J75" s="43">
        <v>2016</v>
      </c>
      <c r="K75" s="49">
        <v>100</v>
      </c>
      <c r="L75" s="10"/>
      <c r="M75" s="43">
        <v>2016</v>
      </c>
      <c r="N75" s="8">
        <f t="shared" si="12"/>
        <v>33.333333333333336</v>
      </c>
      <c r="O75" s="19"/>
      <c r="P75" s="43">
        <v>2016</v>
      </c>
      <c r="Q75" s="19">
        <v>50</v>
      </c>
      <c r="R75" s="10"/>
      <c r="S75" s="43">
        <v>2016</v>
      </c>
      <c r="T75" s="19">
        <v>50</v>
      </c>
      <c r="U75" s="10"/>
      <c r="V75" s="43">
        <v>2016</v>
      </c>
      <c r="W75" s="19">
        <v>0</v>
      </c>
      <c r="X75" s="10"/>
      <c r="Y75" s="350">
        <v>2016</v>
      </c>
      <c r="Z75" s="19">
        <v>50</v>
      </c>
      <c r="AA75" s="10"/>
      <c r="AB75" s="350">
        <v>2016</v>
      </c>
      <c r="AC75" s="19">
        <v>100</v>
      </c>
      <c r="AD75" s="10"/>
      <c r="AE75" s="350">
        <v>2016</v>
      </c>
      <c r="AF75" s="19">
        <v>0</v>
      </c>
      <c r="AG75" s="19"/>
      <c r="AH75" s="350">
        <v>2016</v>
      </c>
      <c r="AI75" s="19">
        <v>0</v>
      </c>
      <c r="AJ75" s="10"/>
      <c r="AK75" s="350">
        <v>2016</v>
      </c>
      <c r="AL75" s="19">
        <v>0</v>
      </c>
      <c r="AM75" s="11"/>
    </row>
    <row r="76" spans="1:81" ht="24.75" customHeight="1">
      <c r="A76" s="43">
        <v>2017</v>
      </c>
      <c r="B76" s="5">
        <f t="shared" si="11"/>
        <v>45.190476190476197</v>
      </c>
      <c r="C76" s="39"/>
      <c r="D76" s="43">
        <v>2017</v>
      </c>
      <c r="E76" s="49">
        <v>33</v>
      </c>
      <c r="F76" s="10"/>
      <c r="G76" s="43">
        <v>2017</v>
      </c>
      <c r="H76" s="19">
        <v>0</v>
      </c>
      <c r="I76" s="10"/>
      <c r="J76" s="43">
        <v>2017</v>
      </c>
      <c r="K76" s="49">
        <v>100</v>
      </c>
      <c r="L76" s="10"/>
      <c r="M76" s="43">
        <v>2017</v>
      </c>
      <c r="N76" s="8">
        <f t="shared" si="12"/>
        <v>33.333333333333336</v>
      </c>
      <c r="O76" s="19"/>
      <c r="P76" s="43">
        <v>2017</v>
      </c>
      <c r="Q76" s="19">
        <v>50</v>
      </c>
      <c r="R76" s="10"/>
      <c r="S76" s="43">
        <v>2017</v>
      </c>
      <c r="T76" s="19">
        <v>50</v>
      </c>
      <c r="U76" s="10"/>
      <c r="V76" s="43">
        <v>2017</v>
      </c>
      <c r="W76" s="19">
        <v>0</v>
      </c>
      <c r="X76" s="10"/>
      <c r="Y76" s="350">
        <v>2017</v>
      </c>
      <c r="Z76" s="19">
        <v>50</v>
      </c>
      <c r="AA76" s="10"/>
      <c r="AB76" s="350">
        <v>2017</v>
      </c>
      <c r="AC76" s="19">
        <v>100</v>
      </c>
      <c r="AD76" s="10"/>
      <c r="AE76" s="350">
        <v>2017</v>
      </c>
      <c r="AF76" s="19">
        <v>0</v>
      </c>
      <c r="AG76" s="19"/>
      <c r="AH76" s="350">
        <v>2017</v>
      </c>
      <c r="AI76" s="19">
        <v>0</v>
      </c>
      <c r="AJ76" s="10"/>
      <c r="AK76" s="350">
        <v>2017</v>
      </c>
      <c r="AL76" s="19">
        <v>0</v>
      </c>
      <c r="AM76" s="11"/>
    </row>
    <row r="77" spans="1:81" ht="24.75" customHeight="1">
      <c r="A77" s="43">
        <v>2018</v>
      </c>
      <c r="B77" s="5">
        <f t="shared" si="11"/>
        <v>45.190476190476197</v>
      </c>
      <c r="C77" s="39"/>
      <c r="D77" s="43">
        <v>2018</v>
      </c>
      <c r="E77" s="49">
        <v>33</v>
      </c>
      <c r="F77" s="10"/>
      <c r="G77" s="43">
        <v>2018</v>
      </c>
      <c r="H77" s="19">
        <v>0</v>
      </c>
      <c r="I77" s="10"/>
      <c r="J77" s="43">
        <v>2018</v>
      </c>
      <c r="K77" s="49">
        <v>100</v>
      </c>
      <c r="L77" s="10"/>
      <c r="M77" s="43">
        <v>2018</v>
      </c>
      <c r="N77" s="8">
        <f t="shared" si="12"/>
        <v>33.333333333333336</v>
      </c>
      <c r="O77" s="19"/>
      <c r="P77" s="43">
        <v>2018</v>
      </c>
      <c r="Q77" s="19">
        <v>50</v>
      </c>
      <c r="R77" s="10"/>
      <c r="S77" s="43">
        <v>2018</v>
      </c>
      <c r="T77" s="19">
        <v>50</v>
      </c>
      <c r="U77" s="10"/>
      <c r="V77" s="43">
        <v>2018</v>
      </c>
      <c r="W77" s="19">
        <v>0</v>
      </c>
      <c r="X77" s="10"/>
      <c r="Y77" s="350">
        <v>2018</v>
      </c>
      <c r="Z77" s="19">
        <v>50</v>
      </c>
      <c r="AA77" s="10"/>
      <c r="AB77" s="350">
        <v>2018</v>
      </c>
      <c r="AC77" s="19">
        <v>100</v>
      </c>
      <c r="AD77" s="10"/>
      <c r="AE77" s="350">
        <v>2018</v>
      </c>
      <c r="AF77" s="19">
        <v>0</v>
      </c>
      <c r="AG77" s="19"/>
      <c r="AH77" s="350">
        <v>2018</v>
      </c>
      <c r="AI77" s="19">
        <v>0</v>
      </c>
      <c r="AJ77" s="10"/>
      <c r="AK77" s="350">
        <v>2018</v>
      </c>
      <c r="AL77" s="19">
        <v>0</v>
      </c>
      <c r="AM77" s="11"/>
    </row>
    <row r="78" spans="1:81" ht="24.75" customHeight="1">
      <c r="A78" s="43">
        <v>2019</v>
      </c>
      <c r="B78" s="5">
        <f t="shared" si="11"/>
        <v>45.190476190476197</v>
      </c>
      <c r="C78" s="39"/>
      <c r="D78" s="43">
        <v>2019</v>
      </c>
      <c r="E78" s="49">
        <v>33</v>
      </c>
      <c r="F78" s="10"/>
      <c r="G78" s="43">
        <v>2019</v>
      </c>
      <c r="H78" s="19">
        <v>0</v>
      </c>
      <c r="I78" s="10"/>
      <c r="J78" s="43">
        <v>2019</v>
      </c>
      <c r="K78" s="49">
        <v>100</v>
      </c>
      <c r="L78" s="10"/>
      <c r="M78" s="43">
        <v>2019</v>
      </c>
      <c r="N78" s="8">
        <f t="shared" si="12"/>
        <v>33.333333333333336</v>
      </c>
      <c r="O78" s="19"/>
      <c r="P78" s="43">
        <v>2019</v>
      </c>
      <c r="Q78" s="19">
        <v>50</v>
      </c>
      <c r="R78" s="10"/>
      <c r="S78" s="43">
        <v>2019</v>
      </c>
      <c r="T78" s="19">
        <v>50</v>
      </c>
      <c r="U78" s="10"/>
      <c r="V78" s="43">
        <v>2019</v>
      </c>
      <c r="W78" s="19">
        <v>0</v>
      </c>
      <c r="X78" s="10"/>
      <c r="Y78" s="350">
        <v>2019</v>
      </c>
      <c r="Z78" s="19">
        <v>50</v>
      </c>
      <c r="AA78" s="10"/>
      <c r="AB78" s="350">
        <v>2019</v>
      </c>
      <c r="AC78" s="19">
        <v>100</v>
      </c>
      <c r="AD78" s="10"/>
      <c r="AE78" s="350">
        <v>2019</v>
      </c>
      <c r="AF78" s="19">
        <v>0</v>
      </c>
      <c r="AG78" s="19"/>
      <c r="AH78" s="350">
        <v>2019</v>
      </c>
      <c r="AI78" s="19">
        <v>0</v>
      </c>
      <c r="AJ78" s="10"/>
      <c r="AK78" s="350">
        <v>2019</v>
      </c>
      <c r="AL78" s="19">
        <v>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4355</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t="e">
        <f t="shared" ref="B87:B93" si="13">AVERAGE(E87,H87,K87,N87,Q87)</f>
        <v>#DIV/0!</v>
      </c>
      <c r="C87" s="363"/>
      <c r="D87" s="350">
        <v>2007</v>
      </c>
      <c r="E87" s="363"/>
      <c r="F87" s="363"/>
      <c r="G87" s="350">
        <v>2007</v>
      </c>
      <c r="H87" s="363"/>
      <c r="I87" s="363"/>
      <c r="J87" s="350">
        <v>2007</v>
      </c>
      <c r="K87" s="363"/>
      <c r="L87" s="363"/>
      <c r="M87" s="350">
        <v>2007</v>
      </c>
      <c r="N87" s="363"/>
      <c r="O87" s="363"/>
      <c r="P87" s="350">
        <v>2007</v>
      </c>
      <c r="Q87" s="363"/>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t="e">
        <f t="shared" si="13"/>
        <v>#DIV/0!</v>
      </c>
      <c r="C88" s="363"/>
      <c r="D88" s="350">
        <v>2008</v>
      </c>
      <c r="E88" s="363"/>
      <c r="F88" s="363"/>
      <c r="G88" s="350">
        <v>2008</v>
      </c>
      <c r="H88" s="363"/>
      <c r="I88" s="363"/>
      <c r="J88" s="350">
        <v>2008</v>
      </c>
      <c r="K88" s="363"/>
      <c r="L88" s="363"/>
      <c r="M88" s="350">
        <v>2008</v>
      </c>
      <c r="N88" s="363"/>
      <c r="O88" s="363"/>
      <c r="P88" s="350">
        <v>2008</v>
      </c>
      <c r="Q88" s="363"/>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t="e">
        <f t="shared" si="13"/>
        <v>#DIV/0!</v>
      </c>
      <c r="C89" s="363"/>
      <c r="D89" s="350">
        <v>2009</v>
      </c>
      <c r="E89" s="363"/>
      <c r="F89" s="363"/>
      <c r="G89" s="350">
        <v>2009</v>
      </c>
      <c r="H89" s="363"/>
      <c r="I89" s="363"/>
      <c r="J89" s="350">
        <v>2009</v>
      </c>
      <c r="K89" s="363"/>
      <c r="L89" s="363"/>
      <c r="M89" s="350">
        <v>2009</v>
      </c>
      <c r="N89" s="363"/>
      <c r="O89" s="363"/>
      <c r="P89" s="350">
        <v>2009</v>
      </c>
      <c r="Q89" s="363"/>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t="e">
        <f t="shared" si="13"/>
        <v>#DIV/0!</v>
      </c>
      <c r="C90" s="363"/>
      <c r="D90" s="350">
        <v>2010</v>
      </c>
      <c r="E90" s="363"/>
      <c r="F90" s="363"/>
      <c r="G90" s="350">
        <v>2010</v>
      </c>
      <c r="H90" s="363"/>
      <c r="I90" s="363"/>
      <c r="J90" s="350">
        <v>2010</v>
      </c>
      <c r="K90" s="363"/>
      <c r="L90" s="363"/>
      <c r="M90" s="350">
        <v>2010</v>
      </c>
      <c r="N90" s="363"/>
      <c r="O90" s="363"/>
      <c r="P90" s="350">
        <v>2010</v>
      </c>
      <c r="Q90" s="363"/>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t="e">
        <f t="shared" si="13"/>
        <v>#DIV/0!</v>
      </c>
      <c r="C91" s="363"/>
      <c r="D91" s="350">
        <v>2011</v>
      </c>
      <c r="E91" s="363"/>
      <c r="F91" s="363"/>
      <c r="G91" s="350">
        <v>2011</v>
      </c>
      <c r="H91" s="363"/>
      <c r="I91" s="363"/>
      <c r="J91" s="350">
        <v>2011</v>
      </c>
      <c r="K91" s="363"/>
      <c r="L91" s="363"/>
      <c r="M91" s="350">
        <v>2011</v>
      </c>
      <c r="N91" s="363"/>
      <c r="O91" s="363"/>
      <c r="P91" s="350">
        <v>2011</v>
      </c>
      <c r="Q91" s="363"/>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t="e">
        <f t="shared" si="13"/>
        <v>#DIV/0!</v>
      </c>
      <c r="C92" s="363"/>
      <c r="D92" s="350">
        <v>2012</v>
      </c>
      <c r="E92" s="363"/>
      <c r="F92" s="363"/>
      <c r="G92" s="350">
        <v>2012</v>
      </c>
      <c r="H92" s="363"/>
      <c r="I92" s="363"/>
      <c r="J92" s="350">
        <v>2012</v>
      </c>
      <c r="K92" s="363"/>
      <c r="L92" s="363"/>
      <c r="M92" s="350">
        <v>2012</v>
      </c>
      <c r="N92" s="363"/>
      <c r="O92" s="363"/>
      <c r="P92" s="350">
        <v>2012</v>
      </c>
      <c r="Q92" s="363"/>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t="e">
        <f t="shared" si="13"/>
        <v>#DIV/0!</v>
      </c>
      <c r="C93" s="363"/>
      <c r="D93" s="350">
        <v>2013</v>
      </c>
      <c r="E93" s="363"/>
      <c r="F93" s="363"/>
      <c r="G93" s="350">
        <v>2013</v>
      </c>
      <c r="H93" s="363"/>
      <c r="I93" s="363"/>
      <c r="J93" s="350">
        <v>2013</v>
      </c>
      <c r="K93" s="363"/>
      <c r="L93" s="363"/>
      <c r="M93" s="350">
        <v>2013</v>
      </c>
      <c r="N93" s="363"/>
      <c r="O93" s="363"/>
      <c r="P93" s="350">
        <v>2013</v>
      </c>
      <c r="Q93" s="363"/>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65</v>
      </c>
      <c r="C94" s="39"/>
      <c r="D94" s="43">
        <v>2014</v>
      </c>
      <c r="E94" s="19">
        <v>50</v>
      </c>
      <c r="F94" s="10" t="s">
        <v>2190</v>
      </c>
      <c r="G94" s="43">
        <v>2014</v>
      </c>
      <c r="H94" s="19">
        <v>100</v>
      </c>
      <c r="I94" s="10"/>
      <c r="J94" s="43">
        <v>2014</v>
      </c>
      <c r="K94" s="34">
        <v>25</v>
      </c>
      <c r="L94" s="10" t="s">
        <v>2189</v>
      </c>
      <c r="M94" s="43">
        <v>2014</v>
      </c>
      <c r="N94" s="49">
        <v>50</v>
      </c>
      <c r="O94" s="10" t="s">
        <v>2188</v>
      </c>
      <c r="P94" s="43">
        <v>2014</v>
      </c>
      <c r="Q94" s="19">
        <v>100</v>
      </c>
      <c r="R94" s="11" t="s">
        <v>2187</v>
      </c>
    </row>
    <row r="95" spans="1:81" ht="24.75" customHeight="1">
      <c r="A95" s="43">
        <v>2015</v>
      </c>
      <c r="B95" s="2">
        <f>AVERAGE(E95,H95,K95,N95,Q95)</f>
        <v>65</v>
      </c>
      <c r="C95" s="80"/>
      <c r="D95" s="43">
        <v>2015</v>
      </c>
      <c r="E95" s="49">
        <v>50</v>
      </c>
      <c r="F95" s="10"/>
      <c r="G95" s="43">
        <v>2015</v>
      </c>
      <c r="H95" s="19">
        <v>100</v>
      </c>
      <c r="I95" s="10"/>
      <c r="J95" s="43">
        <v>2015</v>
      </c>
      <c r="K95" s="19">
        <v>25</v>
      </c>
      <c r="L95" s="10"/>
      <c r="M95" s="43">
        <v>2015</v>
      </c>
      <c r="N95" s="49">
        <v>50</v>
      </c>
      <c r="O95" s="10"/>
      <c r="P95" s="43">
        <v>2015</v>
      </c>
      <c r="Q95" s="19">
        <v>100</v>
      </c>
      <c r="R95" s="11"/>
    </row>
    <row r="96" spans="1:81" ht="24.75" customHeight="1">
      <c r="A96" s="43">
        <v>2016</v>
      </c>
      <c r="B96" s="2">
        <f>AVERAGE(E96,H96,K96,N96,Q96)</f>
        <v>65</v>
      </c>
      <c r="C96" s="80"/>
      <c r="D96" s="43">
        <v>2016</v>
      </c>
      <c r="E96" s="49">
        <v>50</v>
      </c>
      <c r="F96" s="10"/>
      <c r="G96" s="43">
        <v>2016</v>
      </c>
      <c r="H96" s="19">
        <v>100</v>
      </c>
      <c r="I96" s="10"/>
      <c r="J96" s="43">
        <v>2016</v>
      </c>
      <c r="K96" s="19">
        <v>25</v>
      </c>
      <c r="L96" s="10"/>
      <c r="M96" s="43">
        <v>2016</v>
      </c>
      <c r="N96" s="49">
        <v>50</v>
      </c>
      <c r="O96" s="10"/>
      <c r="P96" s="43">
        <v>2016</v>
      </c>
      <c r="Q96" s="19">
        <v>100</v>
      </c>
      <c r="R96" s="11"/>
    </row>
    <row r="97" spans="1:81" ht="24.75" customHeight="1">
      <c r="A97" s="43">
        <v>2017</v>
      </c>
      <c r="B97" s="2">
        <f t="shared" ref="B97:B99" si="14">AVERAGE(E97,H97,K97,N97,Q97)</f>
        <v>65</v>
      </c>
      <c r="C97" s="80"/>
      <c r="D97" s="43">
        <v>2017</v>
      </c>
      <c r="E97" s="49">
        <v>50</v>
      </c>
      <c r="F97" s="10"/>
      <c r="G97" s="43">
        <v>2017</v>
      </c>
      <c r="H97" s="19">
        <v>100</v>
      </c>
      <c r="I97" s="10"/>
      <c r="J97" s="43">
        <v>2017</v>
      </c>
      <c r="K97" s="19">
        <v>25</v>
      </c>
      <c r="L97" s="10"/>
      <c r="M97" s="43">
        <v>2017</v>
      </c>
      <c r="N97" s="49">
        <v>50</v>
      </c>
      <c r="O97" s="10"/>
      <c r="P97" s="43">
        <v>2017</v>
      </c>
      <c r="Q97" s="19">
        <v>100</v>
      </c>
      <c r="R97" s="11"/>
    </row>
    <row r="98" spans="1:81" ht="24.75" customHeight="1">
      <c r="A98" s="43">
        <v>2018</v>
      </c>
      <c r="B98" s="2">
        <f t="shared" si="14"/>
        <v>65</v>
      </c>
      <c r="C98" s="80"/>
      <c r="D98" s="43">
        <v>2018</v>
      </c>
      <c r="E98" s="49">
        <v>50</v>
      </c>
      <c r="F98" s="10"/>
      <c r="G98" s="43">
        <v>2018</v>
      </c>
      <c r="H98" s="19">
        <v>100</v>
      </c>
      <c r="I98" s="10"/>
      <c r="J98" s="43">
        <v>2018</v>
      </c>
      <c r="K98" s="19">
        <v>25</v>
      </c>
      <c r="L98" s="10"/>
      <c r="M98" s="43">
        <v>2018</v>
      </c>
      <c r="N98" s="49">
        <v>50</v>
      </c>
      <c r="O98" s="10"/>
      <c r="P98" s="43">
        <v>2018</v>
      </c>
      <c r="Q98" s="19">
        <v>100</v>
      </c>
      <c r="R98" s="11"/>
    </row>
    <row r="99" spans="1:81" ht="24.75" customHeight="1">
      <c r="A99" s="43">
        <v>2019</v>
      </c>
      <c r="B99" s="2">
        <f t="shared" si="14"/>
        <v>65</v>
      </c>
      <c r="C99" s="80"/>
      <c r="D99" s="43">
        <v>2019</v>
      </c>
      <c r="E99" s="49">
        <v>50</v>
      </c>
      <c r="F99" s="10"/>
      <c r="G99" s="43">
        <v>2019</v>
      </c>
      <c r="H99" s="19">
        <v>100</v>
      </c>
      <c r="I99" s="10"/>
      <c r="J99" s="43">
        <v>2019</v>
      </c>
      <c r="K99" s="19">
        <v>25</v>
      </c>
      <c r="L99" s="10"/>
      <c r="M99" s="43">
        <v>2019</v>
      </c>
      <c r="N99" s="49">
        <v>50</v>
      </c>
      <c r="O99" s="10"/>
      <c r="P99" s="43">
        <v>2019</v>
      </c>
      <c r="Q99" s="19">
        <v>100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407" t="s">
        <v>4896</v>
      </c>
      <c r="C108" s="363"/>
      <c r="D108" s="350">
        <v>2007</v>
      </c>
      <c r="E108" s="403"/>
      <c r="F108" s="363"/>
      <c r="G108" s="350">
        <v>2007</v>
      </c>
      <c r="H108" s="363"/>
      <c r="I108" s="363"/>
      <c r="J108" s="350">
        <v>2007</v>
      </c>
      <c r="K108" s="363"/>
      <c r="L108" s="363"/>
      <c r="M108" s="350">
        <v>2007</v>
      </c>
      <c r="N108" s="363"/>
      <c r="O108" s="363"/>
      <c r="P108" s="350">
        <v>2007</v>
      </c>
      <c r="Q108" s="363"/>
      <c r="R108" s="363"/>
      <c r="S108" s="350">
        <v>2007</v>
      </c>
      <c r="T108" s="363"/>
      <c r="U108" s="363"/>
      <c r="V108" s="350">
        <v>2007</v>
      </c>
      <c r="W108" s="363"/>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407" t="s">
        <v>4896</v>
      </c>
      <c r="C109" s="363"/>
      <c r="D109" s="350">
        <v>2008</v>
      </c>
      <c r="E109" s="363"/>
      <c r="F109" s="363"/>
      <c r="G109" s="350">
        <v>2008</v>
      </c>
      <c r="H109" s="363"/>
      <c r="I109" s="363"/>
      <c r="J109" s="350">
        <v>2008</v>
      </c>
      <c r="K109" s="363"/>
      <c r="L109" s="363"/>
      <c r="M109" s="350">
        <v>2008</v>
      </c>
      <c r="N109" s="363"/>
      <c r="O109" s="363"/>
      <c r="P109" s="350">
        <v>2008</v>
      </c>
      <c r="Q109" s="363"/>
      <c r="R109" s="363"/>
      <c r="S109" s="350">
        <v>2008</v>
      </c>
      <c r="T109" s="363"/>
      <c r="U109" s="363"/>
      <c r="V109" s="350">
        <v>2008</v>
      </c>
      <c r="W109" s="363"/>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407" t="s">
        <v>4896</v>
      </c>
      <c r="C110" s="363"/>
      <c r="D110" s="350">
        <v>2009</v>
      </c>
      <c r="E110" s="363"/>
      <c r="F110" s="363"/>
      <c r="G110" s="350">
        <v>2009</v>
      </c>
      <c r="H110" s="363"/>
      <c r="I110" s="363"/>
      <c r="J110" s="350">
        <v>2009</v>
      </c>
      <c r="K110" s="363"/>
      <c r="L110" s="363"/>
      <c r="M110" s="350">
        <v>2009</v>
      </c>
      <c r="N110" s="363"/>
      <c r="O110" s="363"/>
      <c r="P110" s="350">
        <v>2009</v>
      </c>
      <c r="Q110" s="363"/>
      <c r="R110" s="363"/>
      <c r="S110" s="350">
        <v>2009</v>
      </c>
      <c r="T110" s="363"/>
      <c r="U110" s="363"/>
      <c r="V110" s="350">
        <v>2009</v>
      </c>
      <c r="W110" s="363"/>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407" t="s">
        <v>4896</v>
      </c>
      <c r="C111" s="363"/>
      <c r="D111" s="350">
        <v>2010</v>
      </c>
      <c r="E111" s="363"/>
      <c r="F111" s="363"/>
      <c r="G111" s="350">
        <v>2010</v>
      </c>
      <c r="H111" s="363"/>
      <c r="I111" s="363"/>
      <c r="J111" s="350">
        <v>2010</v>
      </c>
      <c r="K111" s="363"/>
      <c r="L111" s="363"/>
      <c r="M111" s="350">
        <v>2010</v>
      </c>
      <c r="N111" s="363"/>
      <c r="O111" s="363"/>
      <c r="P111" s="350">
        <v>2010</v>
      </c>
      <c r="Q111" s="363"/>
      <c r="R111" s="363"/>
      <c r="S111" s="350">
        <v>2010</v>
      </c>
      <c r="T111" s="363"/>
      <c r="U111" s="363"/>
      <c r="V111" s="350">
        <v>2010</v>
      </c>
      <c r="W111" s="363"/>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407" t="s">
        <v>4896</v>
      </c>
      <c r="C112" s="363"/>
      <c r="D112" s="350">
        <v>2011</v>
      </c>
      <c r="E112" s="363"/>
      <c r="F112" s="363"/>
      <c r="G112" s="350">
        <v>2011</v>
      </c>
      <c r="H112" s="363"/>
      <c r="I112" s="363"/>
      <c r="J112" s="350">
        <v>2011</v>
      </c>
      <c r="K112" s="363"/>
      <c r="L112" s="363"/>
      <c r="M112" s="350">
        <v>2011</v>
      </c>
      <c r="N112" s="363"/>
      <c r="O112" s="363"/>
      <c r="P112" s="350">
        <v>2011</v>
      </c>
      <c r="Q112" s="363"/>
      <c r="R112" s="363"/>
      <c r="S112" s="350">
        <v>2011</v>
      </c>
      <c r="T112" s="363"/>
      <c r="U112" s="363"/>
      <c r="V112" s="350">
        <v>2011</v>
      </c>
      <c r="W112" s="363"/>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407" t="s">
        <v>4896</v>
      </c>
      <c r="C113" s="363"/>
      <c r="D113" s="350">
        <v>2012</v>
      </c>
      <c r="E113" s="363"/>
      <c r="F113" s="363"/>
      <c r="G113" s="350">
        <v>2012</v>
      </c>
      <c r="H113" s="363"/>
      <c r="I113" s="363"/>
      <c r="J113" s="350">
        <v>2012</v>
      </c>
      <c r="K113" s="363"/>
      <c r="L113" s="363"/>
      <c r="M113" s="350">
        <v>2012</v>
      </c>
      <c r="N113" s="363"/>
      <c r="O113" s="363"/>
      <c r="P113" s="350">
        <v>2012</v>
      </c>
      <c r="Q113" s="363"/>
      <c r="R113" s="363"/>
      <c r="S113" s="350">
        <v>2012</v>
      </c>
      <c r="T113" s="363"/>
      <c r="U113" s="363"/>
      <c r="V113" s="350">
        <v>2012</v>
      </c>
      <c r="W113" s="363"/>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407" t="s">
        <v>4896</v>
      </c>
      <c r="C114" s="363"/>
      <c r="D114" s="350">
        <v>2013</v>
      </c>
      <c r="E114" s="363"/>
      <c r="F114" s="363"/>
      <c r="G114" s="350">
        <v>2013</v>
      </c>
      <c r="H114" s="363"/>
      <c r="I114" s="363"/>
      <c r="J114" s="350">
        <v>2013</v>
      </c>
      <c r="K114" s="363"/>
      <c r="L114" s="363"/>
      <c r="M114" s="350">
        <v>2013</v>
      </c>
      <c r="N114" s="363"/>
      <c r="O114" s="363"/>
      <c r="P114" s="350">
        <v>2013</v>
      </c>
      <c r="Q114" s="363"/>
      <c r="R114" s="363"/>
      <c r="S114" s="350">
        <v>2013</v>
      </c>
      <c r="T114" s="363"/>
      <c r="U114" s="363"/>
      <c r="V114" s="350">
        <v>2013</v>
      </c>
      <c r="W114" s="363"/>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5">AVERAGE(E115,((H115+K115)/2),((N115+Q115+T115)/3),W115)</f>
        <v>77.083333333333329</v>
      </c>
      <c r="C115" s="39"/>
      <c r="D115" s="43">
        <v>2014</v>
      </c>
      <c r="E115" s="19">
        <v>100</v>
      </c>
      <c r="F115" s="10" t="s">
        <v>2186</v>
      </c>
      <c r="G115" s="43">
        <v>2014</v>
      </c>
      <c r="H115" s="19">
        <v>50</v>
      </c>
      <c r="I115" s="10"/>
      <c r="J115" s="43">
        <v>2014</v>
      </c>
      <c r="K115" s="19">
        <v>0</v>
      </c>
      <c r="L115" s="10"/>
      <c r="M115" s="43">
        <v>2014</v>
      </c>
      <c r="N115" s="19">
        <v>100</v>
      </c>
      <c r="O115" s="10"/>
      <c r="P115" s="43">
        <v>2014</v>
      </c>
      <c r="Q115" s="19">
        <v>100</v>
      </c>
      <c r="R115" s="10" t="s">
        <v>2185</v>
      </c>
      <c r="S115" s="43">
        <v>2014</v>
      </c>
      <c r="T115" s="19">
        <v>50</v>
      </c>
      <c r="U115" s="10" t="s">
        <v>2184</v>
      </c>
      <c r="V115" s="43">
        <v>2014</v>
      </c>
      <c r="W115" s="19">
        <v>100</v>
      </c>
      <c r="X115" s="11" t="s">
        <v>2183</v>
      </c>
    </row>
    <row r="116" spans="1:81" ht="24.75" customHeight="1">
      <c r="A116" s="43">
        <v>2015</v>
      </c>
      <c r="B116" s="2">
        <f t="shared" si="15"/>
        <v>77.083333333333329</v>
      </c>
      <c r="C116" s="80"/>
      <c r="D116" s="43">
        <v>2015</v>
      </c>
      <c r="E116" s="19">
        <v>100</v>
      </c>
      <c r="F116" s="10"/>
      <c r="G116" s="43">
        <v>2015</v>
      </c>
      <c r="H116" s="19">
        <v>50</v>
      </c>
      <c r="I116" s="10"/>
      <c r="J116" s="43">
        <v>2015</v>
      </c>
      <c r="K116" s="19">
        <v>0</v>
      </c>
      <c r="L116" s="10"/>
      <c r="M116" s="43">
        <v>2015</v>
      </c>
      <c r="N116" s="19">
        <v>100</v>
      </c>
      <c r="O116" s="10"/>
      <c r="P116" s="43">
        <v>2015</v>
      </c>
      <c r="Q116" s="19">
        <v>100</v>
      </c>
      <c r="R116" s="10"/>
      <c r="S116" s="43">
        <v>2015</v>
      </c>
      <c r="T116" s="19">
        <v>50</v>
      </c>
      <c r="U116" s="10" t="s">
        <v>2182</v>
      </c>
      <c r="V116" s="43">
        <v>2015</v>
      </c>
      <c r="W116" s="19">
        <v>100</v>
      </c>
      <c r="X116" s="11"/>
    </row>
    <row r="117" spans="1:81" ht="24.75" customHeight="1">
      <c r="A117" s="43">
        <v>2016</v>
      </c>
      <c r="B117" s="2">
        <f t="shared" si="15"/>
        <v>77.083333333333329</v>
      </c>
      <c r="C117" s="80"/>
      <c r="D117" s="43">
        <v>2016</v>
      </c>
      <c r="E117" s="19">
        <v>100</v>
      </c>
      <c r="F117" s="10"/>
      <c r="G117" s="43">
        <v>2016</v>
      </c>
      <c r="H117" s="19">
        <v>50</v>
      </c>
      <c r="I117" s="10"/>
      <c r="J117" s="43">
        <v>2016</v>
      </c>
      <c r="K117" s="19">
        <v>0</v>
      </c>
      <c r="L117" s="10"/>
      <c r="M117" s="43">
        <v>2016</v>
      </c>
      <c r="N117" s="19">
        <v>100</v>
      </c>
      <c r="O117" s="10"/>
      <c r="P117" s="43">
        <v>2016</v>
      </c>
      <c r="Q117" s="19">
        <v>100</v>
      </c>
      <c r="R117" s="10"/>
      <c r="S117" s="43">
        <v>2016</v>
      </c>
      <c r="T117" s="19">
        <v>50</v>
      </c>
      <c r="U117" s="10"/>
      <c r="V117" s="43">
        <v>2016</v>
      </c>
      <c r="W117" s="19">
        <v>100</v>
      </c>
      <c r="X117" s="11"/>
    </row>
    <row r="118" spans="1:81" ht="24.75" customHeight="1">
      <c r="A118" s="43">
        <v>2017</v>
      </c>
      <c r="B118" s="2">
        <f t="shared" si="15"/>
        <v>77.083333333333329</v>
      </c>
      <c r="C118" s="80"/>
      <c r="D118" s="43">
        <v>2017</v>
      </c>
      <c r="E118" s="19">
        <v>100</v>
      </c>
      <c r="F118" s="10"/>
      <c r="G118" s="43">
        <v>2017</v>
      </c>
      <c r="H118" s="19">
        <v>50</v>
      </c>
      <c r="I118" s="10"/>
      <c r="J118" s="43">
        <v>2017</v>
      </c>
      <c r="K118" s="19">
        <v>0</v>
      </c>
      <c r="L118" s="10"/>
      <c r="M118" s="43">
        <v>2017</v>
      </c>
      <c r="N118" s="19">
        <v>100</v>
      </c>
      <c r="O118" s="10"/>
      <c r="P118" s="43">
        <v>2017</v>
      </c>
      <c r="Q118" s="19">
        <v>100</v>
      </c>
      <c r="R118" s="10"/>
      <c r="S118" s="43">
        <v>2017</v>
      </c>
      <c r="T118" s="19">
        <v>50</v>
      </c>
      <c r="U118" s="10"/>
      <c r="V118" s="43">
        <v>2017</v>
      </c>
      <c r="W118" s="19">
        <v>100</v>
      </c>
      <c r="X118" s="11"/>
    </row>
    <row r="119" spans="1:81" ht="24.75" customHeight="1">
      <c r="A119" s="43">
        <v>2018</v>
      </c>
      <c r="B119" s="2">
        <f t="shared" si="15"/>
        <v>77.083333333333329</v>
      </c>
      <c r="C119" s="80"/>
      <c r="D119" s="43">
        <v>2018</v>
      </c>
      <c r="E119" s="19">
        <v>100</v>
      </c>
      <c r="F119" s="10"/>
      <c r="G119" s="43">
        <v>2018</v>
      </c>
      <c r="H119" s="19">
        <v>50</v>
      </c>
      <c r="I119" s="10"/>
      <c r="J119" s="43">
        <v>2018</v>
      </c>
      <c r="K119" s="19">
        <v>0</v>
      </c>
      <c r="L119" s="10"/>
      <c r="M119" s="43">
        <v>2018</v>
      </c>
      <c r="N119" s="19">
        <v>100</v>
      </c>
      <c r="O119" s="10"/>
      <c r="P119" s="43">
        <v>2018</v>
      </c>
      <c r="Q119" s="19">
        <v>100</v>
      </c>
      <c r="R119" s="10"/>
      <c r="S119" s="43">
        <v>2018</v>
      </c>
      <c r="T119" s="19">
        <v>50</v>
      </c>
      <c r="U119" s="10"/>
      <c r="V119" s="43">
        <v>2018</v>
      </c>
      <c r="W119" s="19">
        <v>100</v>
      </c>
      <c r="X119" s="11"/>
    </row>
    <row r="120" spans="1:81" ht="24.75" customHeight="1">
      <c r="A120" s="43">
        <v>2019</v>
      </c>
      <c r="B120" s="2">
        <f t="shared" si="15"/>
        <v>77.083333333333329</v>
      </c>
      <c r="C120" s="80"/>
      <c r="D120" s="43">
        <v>2019</v>
      </c>
      <c r="E120" s="19">
        <v>100</v>
      </c>
      <c r="F120" s="10"/>
      <c r="G120" s="43">
        <v>2019</v>
      </c>
      <c r="H120" s="19">
        <v>50</v>
      </c>
      <c r="I120" s="10"/>
      <c r="J120" s="43">
        <v>2019</v>
      </c>
      <c r="K120" s="19">
        <v>0</v>
      </c>
      <c r="L120" s="10"/>
      <c r="M120" s="43">
        <v>2019</v>
      </c>
      <c r="N120" s="19">
        <v>100</v>
      </c>
      <c r="O120" s="10"/>
      <c r="P120" s="43">
        <v>2019</v>
      </c>
      <c r="Q120" s="19">
        <v>100</v>
      </c>
      <c r="R120" s="10"/>
      <c r="S120" s="43">
        <v>2019</v>
      </c>
      <c r="T120" s="19">
        <v>50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t="e">
        <f t="shared" ref="B129:B135" si="16">AVERAGE(E129,H129,K129,Z129)</f>
        <v>#DIV/0!</v>
      </c>
      <c r="C129" s="363"/>
      <c r="D129" s="350">
        <v>2007</v>
      </c>
      <c r="E129" s="363"/>
      <c r="F129" s="363"/>
      <c r="G129" s="350">
        <v>2007</v>
      </c>
      <c r="H129" s="363"/>
      <c r="I129" s="363"/>
      <c r="J129" s="350">
        <v>2007</v>
      </c>
      <c r="K129" s="8" t="e">
        <f t="shared" ref="K129:K135" si="17">AVERAGE(N129,Q129,T129,W129)</f>
        <v>#DIV/0!</v>
      </c>
      <c r="L129" s="363"/>
      <c r="M129" s="350">
        <v>2007</v>
      </c>
      <c r="N129" s="363"/>
      <c r="O129" s="363"/>
      <c r="P129" s="350">
        <v>2007</v>
      </c>
      <c r="Q129" s="363"/>
      <c r="R129" s="363"/>
      <c r="S129" s="350">
        <v>2007</v>
      </c>
      <c r="T129" s="363"/>
      <c r="U129" s="363"/>
      <c r="V129" s="350">
        <v>2007</v>
      </c>
      <c r="W129" s="363"/>
      <c r="X129" s="363"/>
      <c r="Y129" s="350">
        <v>2007</v>
      </c>
      <c r="Z129" s="363"/>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t="e">
        <f t="shared" si="16"/>
        <v>#DIV/0!</v>
      </c>
      <c r="C130" s="363"/>
      <c r="D130" s="350">
        <v>2008</v>
      </c>
      <c r="E130" s="363"/>
      <c r="F130" s="363"/>
      <c r="G130" s="350">
        <v>2008</v>
      </c>
      <c r="H130" s="363"/>
      <c r="I130" s="363"/>
      <c r="J130" s="350">
        <v>2008</v>
      </c>
      <c r="K130" s="8" t="e">
        <f t="shared" si="17"/>
        <v>#DIV/0!</v>
      </c>
      <c r="L130" s="363"/>
      <c r="M130" s="350">
        <v>2008</v>
      </c>
      <c r="N130" s="363"/>
      <c r="O130" s="363"/>
      <c r="P130" s="350">
        <v>2008</v>
      </c>
      <c r="Q130" s="363"/>
      <c r="R130" s="363"/>
      <c r="S130" s="350">
        <v>2008</v>
      </c>
      <c r="T130" s="363"/>
      <c r="U130" s="363"/>
      <c r="V130" s="350">
        <v>2008</v>
      </c>
      <c r="W130" s="363"/>
      <c r="X130" s="363"/>
      <c r="Y130" s="350">
        <v>2008</v>
      </c>
      <c r="Z130" s="363"/>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t="e">
        <f t="shared" si="16"/>
        <v>#DIV/0!</v>
      </c>
      <c r="C131" s="363"/>
      <c r="D131" s="350">
        <v>2009</v>
      </c>
      <c r="E131" s="363"/>
      <c r="F131" s="363"/>
      <c r="G131" s="350">
        <v>2009</v>
      </c>
      <c r="H131" s="363"/>
      <c r="I131" s="363"/>
      <c r="J131" s="350">
        <v>2009</v>
      </c>
      <c r="K131" s="8" t="e">
        <f t="shared" si="17"/>
        <v>#DIV/0!</v>
      </c>
      <c r="L131" s="363"/>
      <c r="M131" s="350">
        <v>2009</v>
      </c>
      <c r="N131" s="363"/>
      <c r="O131" s="363"/>
      <c r="P131" s="350">
        <v>2009</v>
      </c>
      <c r="Q131" s="363"/>
      <c r="R131" s="363"/>
      <c r="S131" s="350">
        <v>2009</v>
      </c>
      <c r="T131" s="363"/>
      <c r="U131" s="363"/>
      <c r="V131" s="350">
        <v>2009</v>
      </c>
      <c r="W131" s="363"/>
      <c r="X131" s="363"/>
      <c r="Y131" s="350">
        <v>2009</v>
      </c>
      <c r="Z131" s="363"/>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t="e">
        <f t="shared" si="16"/>
        <v>#DIV/0!</v>
      </c>
      <c r="C132" s="363"/>
      <c r="D132" s="350">
        <v>2010</v>
      </c>
      <c r="E132" s="363"/>
      <c r="F132" s="363"/>
      <c r="G132" s="350">
        <v>2010</v>
      </c>
      <c r="H132" s="363"/>
      <c r="I132" s="363"/>
      <c r="J132" s="350">
        <v>2010</v>
      </c>
      <c r="K132" s="8" t="e">
        <f t="shared" si="17"/>
        <v>#DIV/0!</v>
      </c>
      <c r="L132" s="363"/>
      <c r="M132" s="350">
        <v>2010</v>
      </c>
      <c r="N132" s="363"/>
      <c r="O132" s="363"/>
      <c r="P132" s="350">
        <v>2010</v>
      </c>
      <c r="Q132" s="363"/>
      <c r="R132" s="363"/>
      <c r="S132" s="350">
        <v>2010</v>
      </c>
      <c r="T132" s="363"/>
      <c r="U132" s="363"/>
      <c r="V132" s="350">
        <v>2010</v>
      </c>
      <c r="W132" s="363"/>
      <c r="X132" s="363"/>
      <c r="Y132" s="350">
        <v>2010</v>
      </c>
      <c r="Z132" s="363"/>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t="e">
        <f t="shared" si="16"/>
        <v>#DIV/0!</v>
      </c>
      <c r="C133" s="363"/>
      <c r="D133" s="350">
        <v>2011</v>
      </c>
      <c r="E133" s="363"/>
      <c r="F133" s="363"/>
      <c r="G133" s="350">
        <v>2011</v>
      </c>
      <c r="H133" s="363"/>
      <c r="I133" s="363"/>
      <c r="J133" s="350">
        <v>2011</v>
      </c>
      <c r="K133" s="8" t="e">
        <f t="shared" si="17"/>
        <v>#DIV/0!</v>
      </c>
      <c r="L133" s="363"/>
      <c r="M133" s="350">
        <v>2011</v>
      </c>
      <c r="N133" s="363"/>
      <c r="O133" s="363"/>
      <c r="P133" s="350">
        <v>2011</v>
      </c>
      <c r="Q133" s="363"/>
      <c r="R133" s="363"/>
      <c r="S133" s="350">
        <v>2011</v>
      </c>
      <c r="T133" s="363"/>
      <c r="U133" s="363"/>
      <c r="V133" s="350">
        <v>2011</v>
      </c>
      <c r="W133" s="363"/>
      <c r="X133" s="363"/>
      <c r="Y133" s="350">
        <v>2011</v>
      </c>
      <c r="Z133" s="363"/>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t="e">
        <f t="shared" si="16"/>
        <v>#DIV/0!</v>
      </c>
      <c r="C134" s="363"/>
      <c r="D134" s="350">
        <v>2012</v>
      </c>
      <c r="E134" s="363"/>
      <c r="F134" s="363"/>
      <c r="G134" s="350">
        <v>2012</v>
      </c>
      <c r="H134" s="363"/>
      <c r="I134" s="363"/>
      <c r="J134" s="350">
        <v>2012</v>
      </c>
      <c r="K134" s="8" t="e">
        <f t="shared" si="17"/>
        <v>#DIV/0!</v>
      </c>
      <c r="L134" s="363"/>
      <c r="M134" s="350">
        <v>2012</v>
      </c>
      <c r="N134" s="363"/>
      <c r="O134" s="363"/>
      <c r="P134" s="350">
        <v>2012</v>
      </c>
      <c r="Q134" s="363"/>
      <c r="R134" s="363"/>
      <c r="S134" s="350">
        <v>2012</v>
      </c>
      <c r="T134" s="363"/>
      <c r="U134" s="363"/>
      <c r="V134" s="350">
        <v>2012</v>
      </c>
      <c r="W134" s="363"/>
      <c r="X134" s="363"/>
      <c r="Y134" s="350">
        <v>2012</v>
      </c>
      <c r="Z134" s="363"/>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t="e">
        <f t="shared" si="16"/>
        <v>#DIV/0!</v>
      </c>
      <c r="C135" s="363"/>
      <c r="D135" s="350">
        <v>2013</v>
      </c>
      <c r="E135" s="363"/>
      <c r="F135" s="363"/>
      <c r="G135" s="350">
        <v>2013</v>
      </c>
      <c r="H135" s="363"/>
      <c r="I135" s="363"/>
      <c r="J135" s="350">
        <v>2013</v>
      </c>
      <c r="K135" s="8" t="e">
        <f t="shared" si="17"/>
        <v>#DIV/0!</v>
      </c>
      <c r="L135" s="363"/>
      <c r="M135" s="350">
        <v>2013</v>
      </c>
      <c r="N135" s="363"/>
      <c r="O135" s="363"/>
      <c r="P135" s="350">
        <v>2013</v>
      </c>
      <c r="Q135" s="363"/>
      <c r="R135" s="363"/>
      <c r="S135" s="350">
        <v>2013</v>
      </c>
      <c r="T135" s="363"/>
      <c r="U135" s="363"/>
      <c r="V135" s="350">
        <v>2013</v>
      </c>
      <c r="W135" s="363"/>
      <c r="X135" s="363"/>
      <c r="Y135" s="350">
        <v>2013</v>
      </c>
      <c r="Z135" s="363"/>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18">AVERAGE(E136,H136,K136,Z136)</f>
        <v>55.125</v>
      </c>
      <c r="C136" s="80"/>
      <c r="D136" s="43">
        <v>2014</v>
      </c>
      <c r="E136" s="19">
        <v>50</v>
      </c>
      <c r="F136" s="10" t="s">
        <v>2181</v>
      </c>
      <c r="G136" s="43">
        <v>2014</v>
      </c>
      <c r="H136" s="49">
        <v>33</v>
      </c>
      <c r="I136" s="10" t="s">
        <v>2180</v>
      </c>
      <c r="J136" s="43">
        <v>2014</v>
      </c>
      <c r="K136" s="8">
        <f t="shared" ref="K136:K141" si="19">AVERAGE(N136,Q136,T136,W136)</f>
        <v>37.5</v>
      </c>
      <c r="L136" s="19"/>
      <c r="M136" s="43">
        <v>2014</v>
      </c>
      <c r="N136" s="49">
        <v>50</v>
      </c>
      <c r="O136" s="10" t="s">
        <v>2179</v>
      </c>
      <c r="P136" s="43">
        <v>2014</v>
      </c>
      <c r="Q136" s="19">
        <v>100</v>
      </c>
      <c r="R136" s="10" t="s">
        <v>890</v>
      </c>
      <c r="S136" s="43">
        <v>2014</v>
      </c>
      <c r="T136" s="34">
        <v>0</v>
      </c>
      <c r="U136" s="10" t="s">
        <v>2178</v>
      </c>
      <c r="V136" s="43">
        <v>2014</v>
      </c>
      <c r="W136" s="19">
        <v>0</v>
      </c>
      <c r="X136" s="10" t="s">
        <v>2177</v>
      </c>
      <c r="Y136" s="350">
        <v>2014</v>
      </c>
      <c r="Z136" s="19">
        <v>100</v>
      </c>
      <c r="AA136" s="11"/>
    </row>
    <row r="137" spans="1:81" ht="24.75" customHeight="1">
      <c r="A137" s="43">
        <v>2015</v>
      </c>
      <c r="B137" s="2">
        <f t="shared" si="18"/>
        <v>55.125</v>
      </c>
      <c r="C137" s="80"/>
      <c r="D137" s="43">
        <v>2015</v>
      </c>
      <c r="E137" s="19">
        <v>50</v>
      </c>
      <c r="F137" s="10"/>
      <c r="G137" s="43">
        <v>2015</v>
      </c>
      <c r="H137" s="49">
        <v>33</v>
      </c>
      <c r="I137" s="10"/>
      <c r="J137" s="43">
        <v>2015</v>
      </c>
      <c r="K137" s="8">
        <f t="shared" si="19"/>
        <v>37.5</v>
      </c>
      <c r="L137" s="19"/>
      <c r="M137" s="43">
        <v>2015</v>
      </c>
      <c r="N137" s="49">
        <v>50</v>
      </c>
      <c r="O137" s="10"/>
      <c r="P137" s="43">
        <v>2015</v>
      </c>
      <c r="Q137" s="19">
        <v>100</v>
      </c>
      <c r="R137" s="10"/>
      <c r="S137" s="43">
        <v>2015</v>
      </c>
      <c r="T137" s="19">
        <v>0</v>
      </c>
      <c r="U137" s="10"/>
      <c r="V137" s="43">
        <v>2015</v>
      </c>
      <c r="W137" s="19">
        <v>0</v>
      </c>
      <c r="X137" s="10"/>
      <c r="Y137" s="350">
        <v>2015</v>
      </c>
      <c r="Z137" s="19">
        <v>100</v>
      </c>
      <c r="AA137" s="11"/>
    </row>
    <row r="138" spans="1:81" ht="24.75" customHeight="1">
      <c r="A138" s="43">
        <v>2016</v>
      </c>
      <c r="B138" s="2">
        <f t="shared" si="18"/>
        <v>55.125</v>
      </c>
      <c r="C138" s="80"/>
      <c r="D138" s="43">
        <v>2016</v>
      </c>
      <c r="E138" s="19">
        <v>50</v>
      </c>
      <c r="F138" s="10"/>
      <c r="G138" s="43">
        <v>2016</v>
      </c>
      <c r="H138" s="49">
        <v>33</v>
      </c>
      <c r="I138" s="10"/>
      <c r="J138" s="43">
        <v>2016</v>
      </c>
      <c r="K138" s="8">
        <f t="shared" si="19"/>
        <v>37.5</v>
      </c>
      <c r="L138" s="19"/>
      <c r="M138" s="43">
        <v>2016</v>
      </c>
      <c r="N138" s="49">
        <v>50</v>
      </c>
      <c r="O138" s="10"/>
      <c r="P138" s="43">
        <v>2016</v>
      </c>
      <c r="Q138" s="19">
        <v>100</v>
      </c>
      <c r="R138" s="10"/>
      <c r="S138" s="43">
        <v>2016</v>
      </c>
      <c r="T138" s="19">
        <v>0</v>
      </c>
      <c r="U138" s="10"/>
      <c r="V138" s="43">
        <v>2016</v>
      </c>
      <c r="W138" s="19">
        <v>0</v>
      </c>
      <c r="X138" s="10"/>
      <c r="Y138" s="350">
        <v>2016</v>
      </c>
      <c r="Z138" s="19">
        <v>100</v>
      </c>
      <c r="AA138" s="11"/>
    </row>
    <row r="139" spans="1:81" ht="24.75" customHeight="1">
      <c r="A139" s="43">
        <v>2017</v>
      </c>
      <c r="B139" s="2">
        <f t="shared" si="18"/>
        <v>55.125</v>
      </c>
      <c r="C139" s="80"/>
      <c r="D139" s="43">
        <v>2017</v>
      </c>
      <c r="E139" s="19">
        <v>50</v>
      </c>
      <c r="F139" s="10"/>
      <c r="G139" s="43">
        <v>2017</v>
      </c>
      <c r="H139" s="49">
        <v>33</v>
      </c>
      <c r="I139" s="10"/>
      <c r="J139" s="43">
        <v>2017</v>
      </c>
      <c r="K139" s="8">
        <f t="shared" si="19"/>
        <v>37.5</v>
      </c>
      <c r="L139" s="19"/>
      <c r="M139" s="43">
        <v>2017</v>
      </c>
      <c r="N139" s="49">
        <v>50</v>
      </c>
      <c r="O139" s="10"/>
      <c r="P139" s="43">
        <v>2017</v>
      </c>
      <c r="Q139" s="19">
        <v>100</v>
      </c>
      <c r="R139" s="10"/>
      <c r="S139" s="43">
        <v>2017</v>
      </c>
      <c r="T139" s="19">
        <v>0</v>
      </c>
      <c r="U139" s="10"/>
      <c r="V139" s="43">
        <v>2017</v>
      </c>
      <c r="W139" s="19">
        <v>0</v>
      </c>
      <c r="X139" s="10"/>
      <c r="Y139" s="350">
        <v>2017</v>
      </c>
      <c r="Z139" s="19">
        <v>100</v>
      </c>
      <c r="AA139" s="11"/>
    </row>
    <row r="140" spans="1:81" ht="24.75" customHeight="1">
      <c r="A140" s="43">
        <v>2018</v>
      </c>
      <c r="B140" s="2">
        <f t="shared" si="18"/>
        <v>55.125</v>
      </c>
      <c r="C140" s="80"/>
      <c r="D140" s="43">
        <v>2018</v>
      </c>
      <c r="E140" s="19">
        <v>50</v>
      </c>
      <c r="F140" s="10"/>
      <c r="G140" s="43">
        <v>2018</v>
      </c>
      <c r="H140" s="49">
        <v>33</v>
      </c>
      <c r="I140" s="10"/>
      <c r="J140" s="43">
        <v>2018</v>
      </c>
      <c r="K140" s="8">
        <f t="shared" si="19"/>
        <v>37.5</v>
      </c>
      <c r="L140" s="19"/>
      <c r="M140" s="43">
        <v>2018</v>
      </c>
      <c r="N140" s="49">
        <v>50</v>
      </c>
      <c r="O140" s="10"/>
      <c r="P140" s="43">
        <v>2018</v>
      </c>
      <c r="Q140" s="19">
        <v>100</v>
      </c>
      <c r="R140" s="10"/>
      <c r="S140" s="43">
        <v>2018</v>
      </c>
      <c r="T140" s="19">
        <v>0</v>
      </c>
      <c r="U140" s="10"/>
      <c r="V140" s="43">
        <v>2018</v>
      </c>
      <c r="W140" s="19">
        <v>0</v>
      </c>
      <c r="X140" s="10"/>
      <c r="Y140" s="350">
        <v>2018</v>
      </c>
      <c r="Z140" s="19">
        <v>100</v>
      </c>
      <c r="AA140" s="11"/>
    </row>
    <row r="141" spans="1:81" ht="24.75" customHeight="1">
      <c r="A141" s="43">
        <v>2019</v>
      </c>
      <c r="B141" s="2">
        <f t="shared" si="18"/>
        <v>55.125</v>
      </c>
      <c r="C141" s="80"/>
      <c r="D141" s="43">
        <v>2019</v>
      </c>
      <c r="E141" s="19">
        <v>50</v>
      </c>
      <c r="F141" s="10"/>
      <c r="G141" s="43">
        <v>2019</v>
      </c>
      <c r="H141" s="49">
        <v>33</v>
      </c>
      <c r="I141" s="10"/>
      <c r="J141" s="43">
        <v>2019</v>
      </c>
      <c r="K141" s="8">
        <f t="shared" si="19"/>
        <v>37.5</v>
      </c>
      <c r="L141" s="19"/>
      <c r="M141" s="43">
        <v>2019</v>
      </c>
      <c r="N141" s="49">
        <v>50</v>
      </c>
      <c r="O141" s="10"/>
      <c r="P141" s="43">
        <v>2019</v>
      </c>
      <c r="Q141" s="19">
        <v>100</v>
      </c>
      <c r="R141" s="10"/>
      <c r="S141" s="43">
        <v>2019</v>
      </c>
      <c r="T141" s="19">
        <v>0</v>
      </c>
      <c r="U141" s="10"/>
      <c r="V141" s="43">
        <v>2019</v>
      </c>
      <c r="W141" s="19">
        <v>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119</v>
      </c>
      <c r="AA147" s="580"/>
      <c r="AB147" s="350" t="s">
        <v>81</v>
      </c>
      <c r="AC147" s="580" t="s">
        <v>118</v>
      </c>
      <c r="AD147" s="580"/>
      <c r="AE147" s="350" t="s">
        <v>81</v>
      </c>
      <c r="AF147" s="580" t="s">
        <v>1668</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t="e">
        <f t="shared" ref="B150:B156" si="20">AVERAGE(E150,H150, W150,((Z150+AC150+AF150)/3))</f>
        <v>#DIV/0!</v>
      </c>
      <c r="C150" s="363"/>
      <c r="D150" s="350">
        <v>2007</v>
      </c>
      <c r="E150" s="363"/>
      <c r="F150" s="363"/>
      <c r="G150" s="350">
        <v>2007</v>
      </c>
      <c r="H150" s="8" t="e">
        <f t="shared" ref="H150:H156" si="21">AVERAGE(K150,N150,Q150,T150)</f>
        <v>#DIV/0!</v>
      </c>
      <c r="I150" s="363"/>
      <c r="J150" s="350">
        <v>2007</v>
      </c>
      <c r="K150" s="363"/>
      <c r="L150" s="363"/>
      <c r="M150" s="350">
        <v>2007</v>
      </c>
      <c r="N150" s="363"/>
      <c r="O150" s="363"/>
      <c r="P150" s="350">
        <v>2007</v>
      </c>
      <c r="Q150" s="363"/>
      <c r="R150" s="363"/>
      <c r="S150" s="350">
        <v>2007</v>
      </c>
      <c r="T150" s="363"/>
      <c r="U150" s="363"/>
      <c r="V150" s="350">
        <v>2007</v>
      </c>
      <c r="W150" s="363"/>
      <c r="X150" s="363"/>
      <c r="Y150" s="350">
        <v>2007</v>
      </c>
      <c r="Z150" s="363"/>
      <c r="AA150" s="363"/>
      <c r="AB150" s="350">
        <v>2007</v>
      </c>
      <c r="AC150" s="363"/>
      <c r="AD150" s="363"/>
      <c r="AE150" s="350">
        <v>2007</v>
      </c>
      <c r="AF150" s="363"/>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t="e">
        <f t="shared" si="20"/>
        <v>#DIV/0!</v>
      </c>
      <c r="C151" s="363"/>
      <c r="D151" s="350">
        <v>2008</v>
      </c>
      <c r="E151" s="363"/>
      <c r="F151" s="363"/>
      <c r="G151" s="350">
        <v>2008</v>
      </c>
      <c r="H151" s="8" t="e">
        <f t="shared" si="21"/>
        <v>#DIV/0!</v>
      </c>
      <c r="I151" s="363"/>
      <c r="J151" s="350">
        <v>2008</v>
      </c>
      <c r="K151" s="363"/>
      <c r="L151" s="363"/>
      <c r="M151" s="350">
        <v>2008</v>
      </c>
      <c r="N151" s="363"/>
      <c r="O151" s="363"/>
      <c r="P151" s="350">
        <v>2008</v>
      </c>
      <c r="Q151" s="363"/>
      <c r="R151" s="363"/>
      <c r="S151" s="350">
        <v>2008</v>
      </c>
      <c r="T151" s="363"/>
      <c r="U151" s="363"/>
      <c r="V151" s="350">
        <v>2008</v>
      </c>
      <c r="W151" s="363"/>
      <c r="X151" s="363"/>
      <c r="Y151" s="350">
        <v>2008</v>
      </c>
      <c r="Z151" s="363"/>
      <c r="AA151" s="363"/>
      <c r="AB151" s="350">
        <v>2008</v>
      </c>
      <c r="AC151" s="363"/>
      <c r="AD151" s="363"/>
      <c r="AE151" s="350">
        <v>2008</v>
      </c>
      <c r="AF151" s="363"/>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t="e">
        <f t="shared" si="20"/>
        <v>#DIV/0!</v>
      </c>
      <c r="C152" s="363"/>
      <c r="D152" s="350">
        <v>2009</v>
      </c>
      <c r="E152" s="363"/>
      <c r="F152" s="363"/>
      <c r="G152" s="350">
        <v>2009</v>
      </c>
      <c r="H152" s="8" t="e">
        <f t="shared" si="21"/>
        <v>#DIV/0!</v>
      </c>
      <c r="I152" s="363"/>
      <c r="J152" s="350">
        <v>2009</v>
      </c>
      <c r="K152" s="363"/>
      <c r="L152" s="363"/>
      <c r="M152" s="350">
        <v>2009</v>
      </c>
      <c r="N152" s="363"/>
      <c r="O152" s="363"/>
      <c r="P152" s="350">
        <v>2009</v>
      </c>
      <c r="Q152" s="363"/>
      <c r="R152" s="363"/>
      <c r="S152" s="350">
        <v>2009</v>
      </c>
      <c r="T152" s="363"/>
      <c r="U152" s="363"/>
      <c r="V152" s="350">
        <v>2009</v>
      </c>
      <c r="W152" s="363"/>
      <c r="X152" s="363"/>
      <c r="Y152" s="350">
        <v>2009</v>
      </c>
      <c r="Z152" s="363"/>
      <c r="AA152" s="363"/>
      <c r="AB152" s="350">
        <v>2009</v>
      </c>
      <c r="AC152" s="363"/>
      <c r="AD152" s="363"/>
      <c r="AE152" s="350">
        <v>2009</v>
      </c>
      <c r="AF152" s="363"/>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t="e">
        <f t="shared" si="20"/>
        <v>#DIV/0!</v>
      </c>
      <c r="C153" s="363"/>
      <c r="D153" s="350">
        <v>2010</v>
      </c>
      <c r="E153" s="363"/>
      <c r="F153" s="363"/>
      <c r="G153" s="350">
        <v>2010</v>
      </c>
      <c r="H153" s="8" t="e">
        <f t="shared" si="21"/>
        <v>#DIV/0!</v>
      </c>
      <c r="I153" s="363"/>
      <c r="J153" s="350">
        <v>2010</v>
      </c>
      <c r="K153" s="363"/>
      <c r="L153" s="363"/>
      <c r="M153" s="350">
        <v>2010</v>
      </c>
      <c r="N153" s="363"/>
      <c r="O153" s="363"/>
      <c r="P153" s="350">
        <v>2010</v>
      </c>
      <c r="Q153" s="363"/>
      <c r="R153" s="363"/>
      <c r="S153" s="350">
        <v>2010</v>
      </c>
      <c r="T153" s="363"/>
      <c r="U153" s="363"/>
      <c r="V153" s="350">
        <v>2010</v>
      </c>
      <c r="W153" s="363"/>
      <c r="X153" s="363"/>
      <c r="Y153" s="350">
        <v>2010</v>
      </c>
      <c r="Z153" s="363"/>
      <c r="AA153" s="363"/>
      <c r="AB153" s="350">
        <v>2010</v>
      </c>
      <c r="AC153" s="363"/>
      <c r="AD153" s="363"/>
      <c r="AE153" s="350">
        <v>2010</v>
      </c>
      <c r="AF153" s="363"/>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t="e">
        <f t="shared" si="20"/>
        <v>#DIV/0!</v>
      </c>
      <c r="C154" s="363"/>
      <c r="D154" s="350">
        <v>2011</v>
      </c>
      <c r="E154" s="363"/>
      <c r="F154" s="363"/>
      <c r="G154" s="350">
        <v>2011</v>
      </c>
      <c r="H154" s="8" t="e">
        <f t="shared" si="21"/>
        <v>#DIV/0!</v>
      </c>
      <c r="I154" s="363"/>
      <c r="J154" s="350">
        <v>2011</v>
      </c>
      <c r="K154" s="363"/>
      <c r="L154" s="363"/>
      <c r="M154" s="350">
        <v>2011</v>
      </c>
      <c r="N154" s="363"/>
      <c r="O154" s="363"/>
      <c r="P154" s="350">
        <v>2011</v>
      </c>
      <c r="Q154" s="363"/>
      <c r="R154" s="363"/>
      <c r="S154" s="350">
        <v>2011</v>
      </c>
      <c r="T154" s="363"/>
      <c r="U154" s="363"/>
      <c r="V154" s="350">
        <v>2011</v>
      </c>
      <c r="W154" s="363"/>
      <c r="X154" s="363"/>
      <c r="Y154" s="350">
        <v>2011</v>
      </c>
      <c r="Z154" s="363"/>
      <c r="AA154" s="363"/>
      <c r="AB154" s="350">
        <v>2011</v>
      </c>
      <c r="AC154" s="363"/>
      <c r="AD154" s="363"/>
      <c r="AE154" s="350">
        <v>2011</v>
      </c>
      <c r="AF154" s="363"/>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t="e">
        <f t="shared" si="20"/>
        <v>#DIV/0!</v>
      </c>
      <c r="C155" s="363"/>
      <c r="D155" s="350">
        <v>2012</v>
      </c>
      <c r="E155" s="363"/>
      <c r="F155" s="363"/>
      <c r="G155" s="350">
        <v>2012</v>
      </c>
      <c r="H155" s="8" t="e">
        <f t="shared" si="21"/>
        <v>#DIV/0!</v>
      </c>
      <c r="I155" s="363"/>
      <c r="J155" s="350">
        <v>2012</v>
      </c>
      <c r="K155" s="363"/>
      <c r="L155" s="363"/>
      <c r="M155" s="350">
        <v>2012</v>
      </c>
      <c r="N155" s="363"/>
      <c r="O155" s="363"/>
      <c r="P155" s="350">
        <v>2012</v>
      </c>
      <c r="Q155" s="363"/>
      <c r="R155" s="363"/>
      <c r="S155" s="350">
        <v>2012</v>
      </c>
      <c r="T155" s="363"/>
      <c r="U155" s="363"/>
      <c r="V155" s="350">
        <v>2012</v>
      </c>
      <c r="W155" s="363"/>
      <c r="X155" s="363"/>
      <c r="Y155" s="350">
        <v>2012</v>
      </c>
      <c r="Z155" s="363"/>
      <c r="AA155" s="363"/>
      <c r="AB155" s="350">
        <v>2012</v>
      </c>
      <c r="AC155" s="363"/>
      <c r="AD155" s="363"/>
      <c r="AE155" s="350">
        <v>2012</v>
      </c>
      <c r="AF155" s="363"/>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t="e">
        <f t="shared" si="20"/>
        <v>#DIV/0!</v>
      </c>
      <c r="C156" s="363"/>
      <c r="D156" s="350">
        <v>2013</v>
      </c>
      <c r="E156" s="363"/>
      <c r="F156" s="363"/>
      <c r="G156" s="350">
        <v>2013</v>
      </c>
      <c r="H156" s="8" t="e">
        <f t="shared" si="21"/>
        <v>#DIV/0!</v>
      </c>
      <c r="I156" s="363"/>
      <c r="J156" s="350">
        <v>2013</v>
      </c>
      <c r="K156" s="363"/>
      <c r="L156" s="363"/>
      <c r="M156" s="350">
        <v>2013</v>
      </c>
      <c r="N156" s="363"/>
      <c r="O156" s="363"/>
      <c r="P156" s="350">
        <v>2013</v>
      </c>
      <c r="Q156" s="363"/>
      <c r="R156" s="363"/>
      <c r="S156" s="350">
        <v>2013</v>
      </c>
      <c r="T156" s="363"/>
      <c r="U156" s="363"/>
      <c r="V156" s="350">
        <v>2013</v>
      </c>
      <c r="W156" s="363"/>
      <c r="X156" s="363"/>
      <c r="Y156" s="350">
        <v>2013</v>
      </c>
      <c r="Z156" s="363"/>
      <c r="AA156" s="363"/>
      <c r="AB156" s="350">
        <v>2013</v>
      </c>
      <c r="AC156" s="363"/>
      <c r="AD156" s="363"/>
      <c r="AE156" s="350">
        <v>2013</v>
      </c>
      <c r="AF156" s="363"/>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2">AVERAGE(E157,H157, W157,((Z157+AC157+AF157)/3))</f>
        <v>6.25</v>
      </c>
      <c r="C157" s="80"/>
      <c r="D157" s="43">
        <v>2014</v>
      </c>
      <c r="E157" s="19">
        <v>0</v>
      </c>
      <c r="F157" s="10" t="s">
        <v>2176</v>
      </c>
      <c r="G157" s="43">
        <v>2014</v>
      </c>
      <c r="H157" s="8">
        <f t="shared" ref="H157:H162" si="23">AVERAGE(K157,N157,Q157,T157)</f>
        <v>0</v>
      </c>
      <c r="I157" s="19"/>
      <c r="J157" s="43">
        <v>2014</v>
      </c>
      <c r="K157" s="19">
        <v>0</v>
      </c>
      <c r="L157" s="10" t="s">
        <v>2176</v>
      </c>
      <c r="M157" s="43">
        <v>2014</v>
      </c>
      <c r="N157" s="19">
        <v>0</v>
      </c>
      <c r="O157" s="10" t="s">
        <v>2175</v>
      </c>
      <c r="P157" s="43">
        <v>2014</v>
      </c>
      <c r="Q157" s="19">
        <v>0</v>
      </c>
      <c r="R157" s="10" t="s">
        <v>2174</v>
      </c>
      <c r="S157" s="43">
        <v>2014</v>
      </c>
      <c r="T157" s="34">
        <v>0</v>
      </c>
      <c r="U157" s="10" t="s">
        <v>2173</v>
      </c>
      <c r="V157" s="43">
        <v>2014</v>
      </c>
      <c r="W157" s="19">
        <v>25</v>
      </c>
      <c r="X157" s="10" t="s">
        <v>4426</v>
      </c>
      <c r="Y157" s="350">
        <v>2014</v>
      </c>
      <c r="Z157" s="19">
        <v>0</v>
      </c>
      <c r="AA157" s="10"/>
      <c r="AB157" s="350">
        <v>2014</v>
      </c>
      <c r="AC157" s="19">
        <v>0</v>
      </c>
      <c r="AD157" s="10" t="s">
        <v>2172</v>
      </c>
      <c r="AE157" s="350">
        <v>2014</v>
      </c>
      <c r="AF157" s="19">
        <v>0</v>
      </c>
      <c r="AG157" s="11" t="s">
        <v>2171</v>
      </c>
    </row>
    <row r="158" spans="1:81" ht="24.75" customHeight="1">
      <c r="A158" s="43">
        <v>2015</v>
      </c>
      <c r="B158" s="2">
        <f t="shared" si="22"/>
        <v>6.25</v>
      </c>
      <c r="C158" s="80"/>
      <c r="D158" s="43">
        <v>2015</v>
      </c>
      <c r="E158" s="19">
        <v>0</v>
      </c>
      <c r="F158" s="10"/>
      <c r="G158" s="43">
        <v>2015</v>
      </c>
      <c r="H158" s="8">
        <f t="shared" si="23"/>
        <v>0</v>
      </c>
      <c r="I158" s="19"/>
      <c r="J158" s="43">
        <v>2015</v>
      </c>
      <c r="K158" s="19">
        <v>0</v>
      </c>
      <c r="L158" s="10"/>
      <c r="M158" s="43">
        <v>2015</v>
      </c>
      <c r="N158" s="19">
        <v>0</v>
      </c>
      <c r="O158" s="10"/>
      <c r="P158" s="43">
        <v>2015</v>
      </c>
      <c r="Q158" s="19">
        <v>0</v>
      </c>
      <c r="R158" s="10" t="s">
        <v>2163</v>
      </c>
      <c r="S158" s="43">
        <v>2015</v>
      </c>
      <c r="T158" s="19">
        <v>0</v>
      </c>
      <c r="U158" s="10"/>
      <c r="V158" s="43">
        <v>2015</v>
      </c>
      <c r="W158" s="19">
        <v>25</v>
      </c>
      <c r="X158" s="10"/>
      <c r="Y158" s="350">
        <v>2015</v>
      </c>
      <c r="Z158" s="19">
        <v>0</v>
      </c>
      <c r="AA158" s="10"/>
      <c r="AB158" s="350">
        <v>2015</v>
      </c>
      <c r="AC158" s="19">
        <v>0</v>
      </c>
      <c r="AD158" s="10"/>
      <c r="AE158" s="350">
        <v>2015</v>
      </c>
      <c r="AF158" s="19">
        <v>0</v>
      </c>
      <c r="AG158" s="11"/>
    </row>
    <row r="159" spans="1:81" ht="24.75" customHeight="1">
      <c r="A159" s="43">
        <v>2016</v>
      </c>
      <c r="B159" s="2">
        <f t="shared" si="22"/>
        <v>6.25</v>
      </c>
      <c r="C159" s="80"/>
      <c r="D159" s="43">
        <v>2016</v>
      </c>
      <c r="E159" s="19">
        <v>0</v>
      </c>
      <c r="F159" s="10"/>
      <c r="G159" s="43">
        <v>2016</v>
      </c>
      <c r="H159" s="8">
        <f t="shared" si="23"/>
        <v>0</v>
      </c>
      <c r="I159" s="19"/>
      <c r="J159" s="43">
        <v>2016</v>
      </c>
      <c r="K159" s="19">
        <v>0</v>
      </c>
      <c r="L159" s="10"/>
      <c r="M159" s="43">
        <v>2016</v>
      </c>
      <c r="N159" s="19">
        <v>0</v>
      </c>
      <c r="O159" s="10"/>
      <c r="P159" s="43">
        <v>2016</v>
      </c>
      <c r="Q159" s="19">
        <v>0</v>
      </c>
      <c r="R159" s="10" t="s">
        <v>2163</v>
      </c>
      <c r="S159" s="43">
        <v>2016</v>
      </c>
      <c r="T159" s="19">
        <v>0</v>
      </c>
      <c r="U159" s="10"/>
      <c r="V159" s="43">
        <v>2016</v>
      </c>
      <c r="W159" s="19">
        <v>25</v>
      </c>
      <c r="X159" s="10"/>
      <c r="Y159" s="350">
        <v>2016</v>
      </c>
      <c r="Z159" s="19">
        <v>0</v>
      </c>
      <c r="AA159" s="10"/>
      <c r="AB159" s="350">
        <v>2016</v>
      </c>
      <c r="AC159" s="19">
        <v>0</v>
      </c>
      <c r="AD159" s="10"/>
      <c r="AE159" s="350">
        <v>2016</v>
      </c>
      <c r="AF159" s="19">
        <v>0</v>
      </c>
      <c r="AG159" s="11"/>
    </row>
    <row r="160" spans="1:81" ht="24.75" customHeight="1">
      <c r="A160" s="43">
        <v>2017</v>
      </c>
      <c r="B160" s="2">
        <f t="shared" si="22"/>
        <v>6.25</v>
      </c>
      <c r="C160" s="80"/>
      <c r="D160" s="43">
        <v>2017</v>
      </c>
      <c r="E160" s="19">
        <v>0</v>
      </c>
      <c r="F160" s="10"/>
      <c r="G160" s="43">
        <v>2017</v>
      </c>
      <c r="H160" s="8">
        <f t="shared" si="23"/>
        <v>0</v>
      </c>
      <c r="I160" s="19"/>
      <c r="J160" s="43">
        <v>2017</v>
      </c>
      <c r="K160" s="19">
        <v>0</v>
      </c>
      <c r="L160" s="10"/>
      <c r="M160" s="43">
        <v>2017</v>
      </c>
      <c r="N160" s="19">
        <v>0</v>
      </c>
      <c r="O160" s="10"/>
      <c r="P160" s="43">
        <v>2017</v>
      </c>
      <c r="Q160" s="19">
        <v>0</v>
      </c>
      <c r="R160" s="10" t="s">
        <v>2163</v>
      </c>
      <c r="S160" s="43">
        <v>2017</v>
      </c>
      <c r="T160" s="19">
        <v>0</v>
      </c>
      <c r="U160" s="10"/>
      <c r="V160" s="43">
        <v>2017</v>
      </c>
      <c r="W160" s="19">
        <v>25</v>
      </c>
      <c r="X160" s="10"/>
      <c r="Y160" s="350">
        <v>2017</v>
      </c>
      <c r="Z160" s="19">
        <v>0</v>
      </c>
      <c r="AA160" s="10"/>
      <c r="AB160" s="350">
        <v>2017</v>
      </c>
      <c r="AC160" s="19">
        <v>0</v>
      </c>
      <c r="AD160" s="10"/>
      <c r="AE160" s="350">
        <v>2017</v>
      </c>
      <c r="AF160" s="19">
        <v>0</v>
      </c>
      <c r="AG160" s="11"/>
    </row>
    <row r="161" spans="1:41" ht="24.75" customHeight="1">
      <c r="A161" s="43">
        <v>2018</v>
      </c>
      <c r="B161" s="2">
        <f t="shared" si="22"/>
        <v>57.291666666666671</v>
      </c>
      <c r="C161" s="80"/>
      <c r="D161" s="43">
        <v>2018</v>
      </c>
      <c r="E161" s="19">
        <v>50</v>
      </c>
      <c r="F161" s="10" t="s">
        <v>2170</v>
      </c>
      <c r="G161" s="43">
        <v>2018</v>
      </c>
      <c r="H161" s="8">
        <f t="shared" si="23"/>
        <v>37.5</v>
      </c>
      <c r="I161" s="19"/>
      <c r="J161" s="43">
        <v>2018</v>
      </c>
      <c r="K161" s="19">
        <v>50</v>
      </c>
      <c r="L161" s="10" t="s">
        <v>2170</v>
      </c>
      <c r="M161" s="43">
        <v>2018</v>
      </c>
      <c r="N161" s="19">
        <v>50</v>
      </c>
      <c r="O161" s="10" t="s">
        <v>2169</v>
      </c>
      <c r="P161" s="43">
        <v>2018</v>
      </c>
      <c r="Q161" s="19">
        <v>0</v>
      </c>
      <c r="R161" s="10" t="s">
        <v>2163</v>
      </c>
      <c r="S161" s="43">
        <v>2018</v>
      </c>
      <c r="T161" s="49">
        <v>50</v>
      </c>
      <c r="U161" s="10" t="s">
        <v>2168</v>
      </c>
      <c r="V161" s="43">
        <v>2018</v>
      </c>
      <c r="W161" s="19">
        <v>75</v>
      </c>
      <c r="X161" s="10" t="s">
        <v>2167</v>
      </c>
      <c r="Y161" s="350">
        <v>2018</v>
      </c>
      <c r="Z161" s="19">
        <v>50</v>
      </c>
      <c r="AA161" s="10" t="s">
        <v>2166</v>
      </c>
      <c r="AB161" s="350">
        <v>2018</v>
      </c>
      <c r="AC161" s="19">
        <v>100</v>
      </c>
      <c r="AD161" s="10" t="s">
        <v>2165</v>
      </c>
      <c r="AE161" s="350">
        <v>2018</v>
      </c>
      <c r="AF161" s="19">
        <v>50</v>
      </c>
      <c r="AG161" s="11" t="s">
        <v>2164</v>
      </c>
    </row>
    <row r="162" spans="1:41" ht="24.75" customHeight="1">
      <c r="A162" s="43">
        <v>2019</v>
      </c>
      <c r="B162" s="2">
        <f t="shared" si="22"/>
        <v>57.291666666666671</v>
      </c>
      <c r="C162" s="80"/>
      <c r="D162" s="43">
        <v>2019</v>
      </c>
      <c r="E162" s="19">
        <v>50</v>
      </c>
      <c r="F162" s="10"/>
      <c r="G162" s="43">
        <v>2019</v>
      </c>
      <c r="H162" s="8">
        <f t="shared" si="23"/>
        <v>37.5</v>
      </c>
      <c r="I162" s="19"/>
      <c r="J162" s="43">
        <v>2019</v>
      </c>
      <c r="K162" s="19">
        <v>50</v>
      </c>
      <c r="L162" s="10"/>
      <c r="M162" s="43">
        <v>2019</v>
      </c>
      <c r="N162" s="19">
        <v>50</v>
      </c>
      <c r="O162" s="10"/>
      <c r="P162" s="43">
        <v>2019</v>
      </c>
      <c r="Q162" s="19">
        <v>0</v>
      </c>
      <c r="R162" s="10" t="s">
        <v>2163</v>
      </c>
      <c r="S162" s="43">
        <v>2019</v>
      </c>
      <c r="T162" s="19">
        <v>50</v>
      </c>
      <c r="U162" s="10"/>
      <c r="V162" s="43">
        <v>2019</v>
      </c>
      <c r="W162" s="19">
        <v>75</v>
      </c>
      <c r="X162" s="10"/>
      <c r="Y162" s="350">
        <v>2019</v>
      </c>
      <c r="Z162" s="19">
        <v>50</v>
      </c>
      <c r="AA162" s="10"/>
      <c r="AB162" s="350">
        <v>2019</v>
      </c>
      <c r="AC162" s="19">
        <v>100</v>
      </c>
      <c r="AD162" s="10"/>
      <c r="AE162" s="350">
        <v>2019</v>
      </c>
      <c r="AF162" s="19">
        <v>50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54.166666666666671</v>
      </c>
      <c r="C171" s="39"/>
      <c r="D171" s="43">
        <v>2014</v>
      </c>
      <c r="E171" s="8">
        <v>50</v>
      </c>
      <c r="F171" s="67" t="s">
        <v>2162</v>
      </c>
      <c r="G171" s="43">
        <v>2014</v>
      </c>
      <c r="H171" s="8">
        <v>100</v>
      </c>
      <c r="I171" s="11">
        <v>0</v>
      </c>
      <c r="J171" s="43">
        <v>2014</v>
      </c>
      <c r="K171" s="8">
        <v>100</v>
      </c>
      <c r="L171" s="11" t="s">
        <v>2161</v>
      </c>
      <c r="M171" s="43">
        <v>2014</v>
      </c>
      <c r="N171" s="19">
        <v>50</v>
      </c>
      <c r="O171" s="11" t="s">
        <v>2157</v>
      </c>
      <c r="P171" s="43">
        <v>2014</v>
      </c>
      <c r="Q171" s="8">
        <v>50</v>
      </c>
      <c r="R171" s="11" t="s">
        <v>2160</v>
      </c>
      <c r="S171" s="43">
        <v>2014</v>
      </c>
      <c r="T171" s="19">
        <v>50</v>
      </c>
      <c r="U171" s="11" t="s">
        <v>2155</v>
      </c>
      <c r="V171" s="43">
        <v>2014</v>
      </c>
      <c r="W171" s="19">
        <v>100</v>
      </c>
      <c r="X171" s="11" t="s">
        <v>2154</v>
      </c>
      <c r="Y171" s="43">
        <v>2014</v>
      </c>
      <c r="Z171" s="19">
        <v>100</v>
      </c>
      <c r="AA171" s="11" t="s">
        <v>2153</v>
      </c>
      <c r="AB171" s="43">
        <v>2014</v>
      </c>
      <c r="AC171" s="19">
        <v>100</v>
      </c>
      <c r="AD171" s="11" t="s">
        <v>2152</v>
      </c>
      <c r="AE171" s="43">
        <v>2014</v>
      </c>
      <c r="AF171" s="19">
        <v>0</v>
      </c>
      <c r="AG171" s="67" t="s">
        <v>2151</v>
      </c>
      <c r="AH171" s="43">
        <v>2014</v>
      </c>
      <c r="AI171" s="19">
        <v>0</v>
      </c>
      <c r="AJ171" s="11" t="s">
        <v>2150</v>
      </c>
      <c r="AK171" s="43">
        <v>2014</v>
      </c>
      <c r="AL171" s="19">
        <v>0</v>
      </c>
      <c r="AM171" s="11" t="s">
        <v>2149</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54.166666666666671</v>
      </c>
      <c r="C176" s="80"/>
      <c r="D176" s="43">
        <v>2019</v>
      </c>
      <c r="E176" s="19">
        <v>50</v>
      </c>
      <c r="F176" s="11" t="s">
        <v>2159</v>
      </c>
      <c r="G176" s="43">
        <v>2019</v>
      </c>
      <c r="H176" s="8">
        <v>100</v>
      </c>
      <c r="I176" s="67">
        <v>0</v>
      </c>
      <c r="J176" s="43">
        <v>2019</v>
      </c>
      <c r="K176" s="19">
        <v>100</v>
      </c>
      <c r="L176" s="11" t="s">
        <v>2158</v>
      </c>
      <c r="M176" s="43">
        <v>2019</v>
      </c>
      <c r="N176" s="19">
        <v>50</v>
      </c>
      <c r="O176" s="11" t="s">
        <v>2157</v>
      </c>
      <c r="P176" s="43">
        <v>2019</v>
      </c>
      <c r="Q176" s="19">
        <v>50</v>
      </c>
      <c r="R176" s="11" t="s">
        <v>2156</v>
      </c>
      <c r="S176" s="43">
        <v>2019</v>
      </c>
      <c r="T176" s="19">
        <v>50</v>
      </c>
      <c r="U176" s="11" t="s">
        <v>2155</v>
      </c>
      <c r="V176" s="43">
        <v>2019</v>
      </c>
      <c r="W176" s="19">
        <v>100</v>
      </c>
      <c r="X176" s="11" t="s">
        <v>2154</v>
      </c>
      <c r="Y176" s="43">
        <v>2019</v>
      </c>
      <c r="Z176" s="19">
        <v>100</v>
      </c>
      <c r="AA176" s="11" t="s">
        <v>2153</v>
      </c>
      <c r="AB176" s="43">
        <v>2019</v>
      </c>
      <c r="AC176" s="19">
        <v>100</v>
      </c>
      <c r="AD176" s="11" t="s">
        <v>2152</v>
      </c>
      <c r="AE176" s="43">
        <v>2019</v>
      </c>
      <c r="AF176" s="19">
        <v>0</v>
      </c>
      <c r="AG176" s="11" t="s">
        <v>2151</v>
      </c>
      <c r="AH176" s="43">
        <v>2019</v>
      </c>
      <c r="AI176" s="19">
        <v>0</v>
      </c>
      <c r="AJ176" s="11" t="s">
        <v>2150</v>
      </c>
      <c r="AK176" s="43">
        <v>2019</v>
      </c>
      <c r="AL176" s="19">
        <v>0</v>
      </c>
      <c r="AM176" s="11" t="s">
        <v>2149</v>
      </c>
      <c r="AN176" s="42"/>
      <c r="AO176" s="42"/>
    </row>
  </sheetData>
  <mergeCells count="443">
    <mergeCell ref="AF168:AG168"/>
    <mergeCell ref="AI168:AJ168"/>
    <mergeCell ref="AL168:AM168"/>
    <mergeCell ref="B169:C169"/>
    <mergeCell ref="E169:F169"/>
    <mergeCell ref="H169:I169"/>
    <mergeCell ref="K169:L169"/>
    <mergeCell ref="N169:O169"/>
    <mergeCell ref="Q169:R169"/>
    <mergeCell ref="B167:C167"/>
    <mergeCell ref="E167:F167"/>
    <mergeCell ref="H167:I167"/>
    <mergeCell ref="K167:L167"/>
    <mergeCell ref="N167:O167"/>
    <mergeCell ref="Q167:R167"/>
    <mergeCell ref="T167:U167"/>
    <mergeCell ref="AL169:AM169"/>
    <mergeCell ref="B168:C168"/>
    <mergeCell ref="E168:F168"/>
    <mergeCell ref="H168:I168"/>
    <mergeCell ref="K168:L168"/>
    <mergeCell ref="N168:O168"/>
    <mergeCell ref="Q168:R168"/>
    <mergeCell ref="T168:U168"/>
    <mergeCell ref="W168:X168"/>
    <mergeCell ref="Z168:AA168"/>
    <mergeCell ref="T169:U169"/>
    <mergeCell ref="W169:X169"/>
    <mergeCell ref="Z169:AA169"/>
    <mergeCell ref="AC169:AD169"/>
    <mergeCell ref="AF169:AG169"/>
    <mergeCell ref="AI169:AJ169"/>
    <mergeCell ref="AC168:AD168"/>
    <mergeCell ref="W167:X167"/>
    <mergeCell ref="Z167:AA167"/>
    <mergeCell ref="AC167:AD167"/>
    <mergeCell ref="AF167:AG167"/>
    <mergeCell ref="AI167:AJ167"/>
    <mergeCell ref="AL167:AM167"/>
    <mergeCell ref="AF166:AG166"/>
    <mergeCell ref="AI166:AJ166"/>
    <mergeCell ref="AL166:AM166"/>
    <mergeCell ref="W166:X166"/>
    <mergeCell ref="Z166:AA166"/>
    <mergeCell ref="AC166:AD166"/>
    <mergeCell ref="B164:AM164"/>
    <mergeCell ref="B165:C165"/>
    <mergeCell ref="E165:F165"/>
    <mergeCell ref="H165:I165"/>
    <mergeCell ref="K165:L165"/>
    <mergeCell ref="N165:O165"/>
    <mergeCell ref="Q165:R165"/>
    <mergeCell ref="E166:F166"/>
    <mergeCell ref="H166:I166"/>
    <mergeCell ref="K166:L166"/>
    <mergeCell ref="N166:O166"/>
    <mergeCell ref="Q166:R166"/>
    <mergeCell ref="T166:U166"/>
    <mergeCell ref="AL165:AM165"/>
    <mergeCell ref="T165:U165"/>
    <mergeCell ref="W165:X165"/>
    <mergeCell ref="Z165:AA165"/>
    <mergeCell ref="AC165:AD165"/>
    <mergeCell ref="AF165:AG165"/>
    <mergeCell ref="AI165:AJ165"/>
    <mergeCell ref="W148:X148"/>
    <mergeCell ref="Z148:AA148"/>
    <mergeCell ref="AC148:AD148"/>
    <mergeCell ref="AF148:AG148"/>
    <mergeCell ref="T147:U147"/>
    <mergeCell ref="W147:X147"/>
    <mergeCell ref="Z147:AA147"/>
    <mergeCell ref="AC147:AD147"/>
    <mergeCell ref="AF147:AG147"/>
    <mergeCell ref="B148:C148"/>
    <mergeCell ref="E148:F148"/>
    <mergeCell ref="H148:I148"/>
    <mergeCell ref="K148:L148"/>
    <mergeCell ref="N148:O148"/>
    <mergeCell ref="Q148:R148"/>
    <mergeCell ref="T148:U148"/>
    <mergeCell ref="B146:C146"/>
    <mergeCell ref="E146:F146"/>
    <mergeCell ref="B147:C147"/>
    <mergeCell ref="E147:F147"/>
    <mergeCell ref="H147:I147"/>
    <mergeCell ref="K147:L147"/>
    <mergeCell ref="N147:O147"/>
    <mergeCell ref="Q147:R147"/>
    <mergeCell ref="H146:I146"/>
    <mergeCell ref="K146:L146"/>
    <mergeCell ref="N146:O146"/>
    <mergeCell ref="Q146:R146"/>
    <mergeCell ref="AC144:AD144"/>
    <mergeCell ref="AF144:AG144"/>
    <mergeCell ref="AC145:AD145"/>
    <mergeCell ref="AF145:AG145"/>
    <mergeCell ref="K144:L144"/>
    <mergeCell ref="N144:O144"/>
    <mergeCell ref="T146:U146"/>
    <mergeCell ref="W146:X146"/>
    <mergeCell ref="Z146:AA146"/>
    <mergeCell ref="AC146:AD146"/>
    <mergeCell ref="AF146:AG146"/>
    <mergeCell ref="Z144:AA144"/>
    <mergeCell ref="T145:U145"/>
    <mergeCell ref="B125:C125"/>
    <mergeCell ref="E125:F125"/>
    <mergeCell ref="H125:I125"/>
    <mergeCell ref="K125:L125"/>
    <mergeCell ref="N125:O125"/>
    <mergeCell ref="Q144:R144"/>
    <mergeCell ref="H145:I145"/>
    <mergeCell ref="K145:L145"/>
    <mergeCell ref="N145:O145"/>
    <mergeCell ref="Q145:R145"/>
    <mergeCell ref="Q127:R127"/>
    <mergeCell ref="T126:U126"/>
    <mergeCell ref="W126:X126"/>
    <mergeCell ref="Z126:AA126"/>
    <mergeCell ref="T127:U127"/>
    <mergeCell ref="W127:X127"/>
    <mergeCell ref="Z145:AA145"/>
    <mergeCell ref="B143:AG143"/>
    <mergeCell ref="B144:C144"/>
    <mergeCell ref="E144:F144"/>
    <mergeCell ref="H144:I144"/>
    <mergeCell ref="B126:C126"/>
    <mergeCell ref="E126:F126"/>
    <mergeCell ref="H126:I126"/>
    <mergeCell ref="K126:L126"/>
    <mergeCell ref="N126:O126"/>
    <mergeCell ref="Q126:R126"/>
    <mergeCell ref="W145:X145"/>
    <mergeCell ref="B127:C127"/>
    <mergeCell ref="T144:U144"/>
    <mergeCell ref="W144:X144"/>
    <mergeCell ref="E127:F127"/>
    <mergeCell ref="H127:I127"/>
    <mergeCell ref="K127:L127"/>
    <mergeCell ref="N127:O127"/>
    <mergeCell ref="Q123:R123"/>
    <mergeCell ref="T123:U123"/>
    <mergeCell ref="Z125:AA125"/>
    <mergeCell ref="H124:I124"/>
    <mergeCell ref="K124:L124"/>
    <mergeCell ref="N124:O124"/>
    <mergeCell ref="Q124:R124"/>
    <mergeCell ref="T124:U124"/>
    <mergeCell ref="W124:X124"/>
    <mergeCell ref="Q125:R125"/>
    <mergeCell ref="T125:U125"/>
    <mergeCell ref="W125:X125"/>
    <mergeCell ref="W123:X123"/>
    <mergeCell ref="Z123:AA123"/>
    <mergeCell ref="Z127:AA127"/>
    <mergeCell ref="Z124:AA124"/>
    <mergeCell ref="T105:U105"/>
    <mergeCell ref="W105:X105"/>
    <mergeCell ref="B106:C106"/>
    <mergeCell ref="E106:F106"/>
    <mergeCell ref="H106:I106"/>
    <mergeCell ref="K106:L106"/>
    <mergeCell ref="N106:O106"/>
    <mergeCell ref="Q106:R106"/>
    <mergeCell ref="T106:U106"/>
    <mergeCell ref="W106:X106"/>
    <mergeCell ref="B105:C105"/>
    <mergeCell ref="E105:F105"/>
    <mergeCell ref="H105:I105"/>
    <mergeCell ref="K105:L105"/>
    <mergeCell ref="N105:O105"/>
    <mergeCell ref="Q105:R105"/>
    <mergeCell ref="B122:AA122"/>
    <mergeCell ref="B123:C123"/>
    <mergeCell ref="E123:F123"/>
    <mergeCell ref="H123:I123"/>
    <mergeCell ref="K123:L123"/>
    <mergeCell ref="N123:O123"/>
    <mergeCell ref="H104:I104"/>
    <mergeCell ref="K104:L104"/>
    <mergeCell ref="N104:O104"/>
    <mergeCell ref="Q104:R104"/>
    <mergeCell ref="T104:U104"/>
    <mergeCell ref="W104:X104"/>
    <mergeCell ref="H103:I103"/>
    <mergeCell ref="K103:L103"/>
    <mergeCell ref="N103:O103"/>
    <mergeCell ref="Q103:R103"/>
    <mergeCell ref="T103:U103"/>
    <mergeCell ref="W103:X103"/>
    <mergeCell ref="Q102:R102"/>
    <mergeCell ref="T102:U102"/>
    <mergeCell ref="W102:X102"/>
    <mergeCell ref="B85:C85"/>
    <mergeCell ref="E85:F85"/>
    <mergeCell ref="H85:I85"/>
    <mergeCell ref="K85:L85"/>
    <mergeCell ref="N85:O85"/>
    <mergeCell ref="Q85:R85"/>
    <mergeCell ref="H84:I84"/>
    <mergeCell ref="K84:L84"/>
    <mergeCell ref="N84:O84"/>
    <mergeCell ref="Q84:R84"/>
    <mergeCell ref="B83:C83"/>
    <mergeCell ref="E83:F83"/>
    <mergeCell ref="H83:I83"/>
    <mergeCell ref="K83:L83"/>
    <mergeCell ref="N83:O83"/>
    <mergeCell ref="Q83:R83"/>
    <mergeCell ref="K82:L82"/>
    <mergeCell ref="N82:O82"/>
    <mergeCell ref="Q82:R82"/>
    <mergeCell ref="H82:I82"/>
    <mergeCell ref="B80:R80"/>
    <mergeCell ref="B81:C81"/>
    <mergeCell ref="E81:F81"/>
    <mergeCell ref="H81:I81"/>
    <mergeCell ref="K81:L81"/>
    <mergeCell ref="N81:O81"/>
    <mergeCell ref="Q81:R81"/>
    <mergeCell ref="E82:F82"/>
    <mergeCell ref="B82:C82"/>
    <mergeCell ref="AC64:AD64"/>
    <mergeCell ref="T63:U63"/>
    <mergeCell ref="W63:X63"/>
    <mergeCell ref="Z63:AA63"/>
    <mergeCell ref="B60:C60"/>
    <mergeCell ref="E60:F60"/>
    <mergeCell ref="H60:I60"/>
    <mergeCell ref="K60:L60"/>
    <mergeCell ref="N60:O60"/>
    <mergeCell ref="Q60:R60"/>
    <mergeCell ref="B62:C62"/>
    <mergeCell ref="E62:F62"/>
    <mergeCell ref="H62:I62"/>
    <mergeCell ref="K62:L62"/>
    <mergeCell ref="N62:O62"/>
    <mergeCell ref="Q62:R62"/>
    <mergeCell ref="AC61:AD61"/>
    <mergeCell ref="B64:C64"/>
    <mergeCell ref="E64:F64"/>
    <mergeCell ref="H64:I64"/>
    <mergeCell ref="K64:L64"/>
    <mergeCell ref="N64:O64"/>
    <mergeCell ref="Q64:R64"/>
    <mergeCell ref="B63:C63"/>
    <mergeCell ref="H63:I63"/>
    <mergeCell ref="K63:L63"/>
    <mergeCell ref="N63:O63"/>
    <mergeCell ref="Q63:R63"/>
    <mergeCell ref="T64:U64"/>
    <mergeCell ref="W64:X64"/>
    <mergeCell ref="Z64:AA64"/>
    <mergeCell ref="B43:C43"/>
    <mergeCell ref="E43:F43"/>
    <mergeCell ref="H43:I43"/>
    <mergeCell ref="T60:U60"/>
    <mergeCell ref="W60:X60"/>
    <mergeCell ref="H61:I61"/>
    <mergeCell ref="K61:L61"/>
    <mergeCell ref="N61:O61"/>
    <mergeCell ref="Q61:R61"/>
    <mergeCell ref="B61:C61"/>
    <mergeCell ref="E61:F61"/>
    <mergeCell ref="AI64:AJ64"/>
    <mergeCell ref="AC63:AD63"/>
    <mergeCell ref="AF63:AG63"/>
    <mergeCell ref="AI63:AJ63"/>
    <mergeCell ref="AL43:AM43"/>
    <mergeCell ref="K43:L43"/>
    <mergeCell ref="N43:O43"/>
    <mergeCell ref="AL63:AM63"/>
    <mergeCell ref="AF64:AG64"/>
    <mergeCell ref="AL64:AM64"/>
    <mergeCell ref="Q43:R43"/>
    <mergeCell ref="T43:U43"/>
    <mergeCell ref="W43:X43"/>
    <mergeCell ref="Z43:AA43"/>
    <mergeCell ref="T61:U61"/>
    <mergeCell ref="W61:X61"/>
    <mergeCell ref="AL62:AM62"/>
    <mergeCell ref="T62:U62"/>
    <mergeCell ref="AI61:AJ61"/>
    <mergeCell ref="AL61:AM61"/>
    <mergeCell ref="AC62:AD62"/>
    <mergeCell ref="AF62:AG62"/>
    <mergeCell ref="W62:X62"/>
    <mergeCell ref="Z60:AA60"/>
    <mergeCell ref="AI60:AJ60"/>
    <mergeCell ref="Z62:AA62"/>
    <mergeCell ref="AC43:AD43"/>
    <mergeCell ref="AF43:AG43"/>
    <mergeCell ref="AL60:AM60"/>
    <mergeCell ref="AI62:AJ62"/>
    <mergeCell ref="AI43:AJ43"/>
    <mergeCell ref="AF60:AG60"/>
    <mergeCell ref="AO43:AP43"/>
    <mergeCell ref="AC60:AD60"/>
    <mergeCell ref="Z61:AA61"/>
    <mergeCell ref="AF61:AG61"/>
    <mergeCell ref="AR43:AS43"/>
    <mergeCell ref="AU43:AV43"/>
    <mergeCell ref="AU41:AV41"/>
    <mergeCell ref="AX41:AY41"/>
    <mergeCell ref="Q41:R41"/>
    <mergeCell ref="T41:U41"/>
    <mergeCell ref="W41:X41"/>
    <mergeCell ref="Z41:AA41"/>
    <mergeCell ref="AU42:AV42"/>
    <mergeCell ref="AX42:AY42"/>
    <mergeCell ref="AF42:AG42"/>
    <mergeCell ref="AI42:AJ42"/>
    <mergeCell ref="W42:X42"/>
    <mergeCell ref="Z42:AA42"/>
    <mergeCell ref="AC42:AD42"/>
    <mergeCell ref="AL42:AM42"/>
    <mergeCell ref="AO42:AP42"/>
    <mergeCell ref="AR42:AS42"/>
    <mergeCell ref="AX43:AY43"/>
    <mergeCell ref="K42:L42"/>
    <mergeCell ref="N42:O42"/>
    <mergeCell ref="AR41:AS41"/>
    <mergeCell ref="T42:U42"/>
    <mergeCell ref="AC41:AD41"/>
    <mergeCell ref="AF41:AG41"/>
    <mergeCell ref="AL41:AM41"/>
    <mergeCell ref="AO41:AP41"/>
    <mergeCell ref="H41:I41"/>
    <mergeCell ref="K41:L41"/>
    <mergeCell ref="N41:O41"/>
    <mergeCell ref="AI41:AJ41"/>
    <mergeCell ref="Q42:R42"/>
    <mergeCell ref="AO40:AP40"/>
    <mergeCell ref="Z40:AA40"/>
    <mergeCell ref="AR39:AS39"/>
    <mergeCell ref="AU39:AV39"/>
    <mergeCell ref="AX39:AY39"/>
    <mergeCell ref="H40:I40"/>
    <mergeCell ref="K40:L40"/>
    <mergeCell ref="N40:O40"/>
    <mergeCell ref="Q40:R40"/>
    <mergeCell ref="T40:U40"/>
    <mergeCell ref="W40:X40"/>
    <mergeCell ref="AO39:AP39"/>
    <mergeCell ref="AL39:AM39"/>
    <mergeCell ref="AC39:AD39"/>
    <mergeCell ref="AF39:AG39"/>
    <mergeCell ref="AI39:AJ39"/>
    <mergeCell ref="AI40:AJ40"/>
    <mergeCell ref="AL40:AM40"/>
    <mergeCell ref="AF40:AG40"/>
    <mergeCell ref="AR40:AS40"/>
    <mergeCell ref="AU40:AV40"/>
    <mergeCell ref="AX40:AY40"/>
    <mergeCell ref="AC20:AD20"/>
    <mergeCell ref="AC19:AD19"/>
    <mergeCell ref="B22:C22"/>
    <mergeCell ref="E22:F22"/>
    <mergeCell ref="H22:I22"/>
    <mergeCell ref="K22:L22"/>
    <mergeCell ref="AC40:AD40"/>
    <mergeCell ref="B19:C19"/>
    <mergeCell ref="B39:C39"/>
    <mergeCell ref="E39:F39"/>
    <mergeCell ref="H39:I39"/>
    <mergeCell ref="K39:L39"/>
    <mergeCell ref="N39:O39"/>
    <mergeCell ref="Q39:R39"/>
    <mergeCell ref="AC22:AD22"/>
    <mergeCell ref="N22:O22"/>
    <mergeCell ref="Q22:R22"/>
    <mergeCell ref="T22:U22"/>
    <mergeCell ref="W22:X22"/>
    <mergeCell ref="Z22:AA22"/>
    <mergeCell ref="Z39:AA39"/>
    <mergeCell ref="T39:U39"/>
    <mergeCell ref="W39:X39"/>
    <mergeCell ref="B17:AD17"/>
    <mergeCell ref="B38:AY38"/>
    <mergeCell ref="B59:AM59"/>
    <mergeCell ref="A1:D1"/>
    <mergeCell ref="K18:L18"/>
    <mergeCell ref="T19:U19"/>
    <mergeCell ref="W19:X19"/>
    <mergeCell ref="Z19:AA19"/>
    <mergeCell ref="AC18:AD18"/>
    <mergeCell ref="N18:O18"/>
    <mergeCell ref="Q18:R18"/>
    <mergeCell ref="T18:U18"/>
    <mergeCell ref="W18:X18"/>
    <mergeCell ref="B21:C21"/>
    <mergeCell ref="T20:U20"/>
    <mergeCell ref="B18:C18"/>
    <mergeCell ref="E18:F18"/>
    <mergeCell ref="H18:I18"/>
    <mergeCell ref="B20:C20"/>
    <mergeCell ref="E20:F20"/>
    <mergeCell ref="H20:I20"/>
    <mergeCell ref="W21:X21"/>
    <mergeCell ref="Z21:AA21"/>
    <mergeCell ref="AC21:AD21"/>
    <mergeCell ref="Z18:AA18"/>
    <mergeCell ref="Q20:R20"/>
    <mergeCell ref="T21:U21"/>
    <mergeCell ref="E19:F19"/>
    <mergeCell ref="H19:I19"/>
    <mergeCell ref="K19:L19"/>
    <mergeCell ref="N19:O19"/>
    <mergeCell ref="Q19:R19"/>
    <mergeCell ref="E21:F21"/>
    <mergeCell ref="H21:I21"/>
    <mergeCell ref="K21:L21"/>
    <mergeCell ref="N21:O21"/>
    <mergeCell ref="Q21:R21"/>
    <mergeCell ref="W20:X20"/>
    <mergeCell ref="Z20:AA20"/>
    <mergeCell ref="K20:L20"/>
    <mergeCell ref="N20:O20"/>
    <mergeCell ref="B103:C103"/>
    <mergeCell ref="E103:F103"/>
    <mergeCell ref="B124:C124"/>
    <mergeCell ref="E124:F124"/>
    <mergeCell ref="B145:C145"/>
    <mergeCell ref="E145:F145"/>
    <mergeCell ref="E40:F40"/>
    <mergeCell ref="B42:C42"/>
    <mergeCell ref="E42:F42"/>
    <mergeCell ref="B41:C41"/>
    <mergeCell ref="E41:F41"/>
    <mergeCell ref="E63:F63"/>
    <mergeCell ref="B104:C104"/>
    <mergeCell ref="E104:F104"/>
    <mergeCell ref="B84:C84"/>
    <mergeCell ref="E84:F84"/>
    <mergeCell ref="B101:X101"/>
    <mergeCell ref="B102:C102"/>
    <mergeCell ref="E102:F102"/>
    <mergeCell ref="H102:I102"/>
    <mergeCell ref="K102:L102"/>
    <mergeCell ref="N102:O102"/>
    <mergeCell ref="B40:C40"/>
    <mergeCell ref="H42:I42"/>
  </mergeCells>
  <pageMargins left="0.70866141732283472" right="0.70866141732283472" top="0.74803149606299213" bottom="0.74803149606299213" header="0.31496062992125984" footer="0.31496062992125984"/>
  <pageSetup paperSize="9" scale="5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0"/>
  <dimension ref="A1:CC176"/>
  <sheetViews>
    <sheetView topLeftCell="M123" zoomScale="110" zoomScaleNormal="110" workbookViewId="0">
      <selection activeCell="AA173" sqref="AA173"/>
    </sheetView>
  </sheetViews>
  <sheetFormatPr defaultColWidth="8.7109375" defaultRowHeight="15" customHeight="1"/>
  <cols>
    <col min="1" max="1" width="17.42578125" style="148" customWidth="1"/>
    <col min="2" max="2" width="13.42578125" style="148" customWidth="1"/>
    <col min="3" max="3" width="23.140625" style="148" customWidth="1"/>
    <col min="4" max="4" width="17.42578125" style="148" customWidth="1"/>
    <col min="5" max="5" width="13.42578125" style="148" customWidth="1"/>
    <col min="6" max="6" width="23.140625" style="148" customWidth="1"/>
    <col min="7" max="7" width="17.42578125" style="148" customWidth="1"/>
    <col min="8" max="8" width="13.42578125" style="148" customWidth="1"/>
    <col min="9" max="9" width="23.140625" style="148" customWidth="1"/>
    <col min="10" max="10" width="17.42578125" style="148" customWidth="1"/>
    <col min="11" max="11" width="13.42578125" style="148" customWidth="1"/>
    <col min="12" max="12" width="23.140625" style="148" customWidth="1"/>
    <col min="13" max="13" width="17.42578125" style="148" customWidth="1"/>
    <col min="14" max="14" width="13.42578125" style="148" customWidth="1"/>
    <col min="15" max="15" width="23.140625" style="148" customWidth="1"/>
    <col min="16" max="16" width="17.42578125" style="148" customWidth="1"/>
    <col min="17" max="17" width="13.42578125" style="148" customWidth="1"/>
    <col min="18" max="18" width="23.140625" style="148" customWidth="1"/>
    <col min="19" max="19" width="17.42578125" style="148" customWidth="1"/>
    <col min="20" max="20" width="13.42578125" style="148" customWidth="1"/>
    <col min="21" max="21" width="23.140625" style="148" customWidth="1"/>
    <col min="22" max="22" width="17.42578125" style="148" customWidth="1"/>
    <col min="23" max="23" width="13.42578125" style="148" customWidth="1"/>
    <col min="24" max="24" width="23.140625" style="148" customWidth="1"/>
    <col min="25" max="25" width="17.42578125" style="148" customWidth="1"/>
    <col min="26" max="26" width="13.42578125" style="148" customWidth="1"/>
    <col min="27" max="27" width="23.140625" style="148" customWidth="1"/>
    <col min="28" max="28" width="17.42578125" style="148" customWidth="1"/>
    <col min="29" max="29" width="13.42578125" style="148" customWidth="1"/>
    <col min="30" max="30" width="23.140625" style="148" customWidth="1"/>
    <col min="31" max="31" width="17.42578125" style="148" customWidth="1"/>
    <col min="32" max="32" width="13.42578125" style="148" customWidth="1"/>
    <col min="33" max="33" width="23.140625" style="148" customWidth="1"/>
    <col min="34" max="34" width="17.42578125" style="148" customWidth="1"/>
    <col min="35" max="35" width="13.42578125" style="148" customWidth="1"/>
    <col min="36" max="36" width="23.140625" style="148" customWidth="1"/>
    <col min="37" max="37" width="17.42578125" style="148" customWidth="1"/>
    <col min="38" max="38" width="13.42578125" style="148" customWidth="1"/>
    <col min="39" max="39" width="23.140625" style="148" customWidth="1"/>
    <col min="40" max="40" width="17.42578125" style="148" customWidth="1"/>
    <col min="41" max="41" width="13.42578125" style="148" customWidth="1"/>
    <col min="42" max="42" width="23.140625" style="148" customWidth="1"/>
    <col min="43" max="43" width="17.42578125" style="148" customWidth="1"/>
    <col min="44" max="44" width="13.42578125" style="148" customWidth="1"/>
    <col min="45" max="45" width="23.140625" style="148" customWidth="1"/>
    <col min="46" max="46" width="17.42578125" style="148" customWidth="1"/>
    <col min="47" max="47" width="13.42578125" style="148" customWidth="1"/>
    <col min="48" max="48" width="23.140625" style="148" customWidth="1"/>
    <col min="49" max="49" width="17.42578125" style="148" customWidth="1"/>
    <col min="50" max="50" width="13.42578125" style="148" customWidth="1"/>
    <col min="51" max="51" width="23.140625" style="148" customWidth="1"/>
    <col min="52" max="16384" width="8.7109375" style="148"/>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58.546296296296298</v>
      </c>
    </row>
    <row r="4" spans="1:4" ht="24.75" customHeight="1">
      <c r="A4" s="347">
        <v>2008</v>
      </c>
      <c r="B4" s="229"/>
      <c r="C4" s="229"/>
      <c r="D4" s="229">
        <f t="shared" si="0"/>
        <v>58.083333333333336</v>
      </c>
    </row>
    <row r="5" spans="1:4" ht="24.75" customHeight="1">
      <c r="A5" s="347">
        <v>2009</v>
      </c>
      <c r="B5" s="229"/>
      <c r="C5" s="229"/>
      <c r="D5" s="229">
        <f t="shared" si="0"/>
        <v>55.69444444444445</v>
      </c>
    </row>
    <row r="6" spans="1:4" ht="24.75" customHeight="1">
      <c r="A6" s="347">
        <v>2010</v>
      </c>
      <c r="B6" s="229"/>
      <c r="C6" s="229">
        <f t="shared" ref="C6:C9" si="1">AVERAGE(B27,B48,B69,B90,B111,B132,B153)</f>
        <v>53.860544217687071</v>
      </c>
      <c r="D6" s="229">
        <f t="shared" si="0"/>
        <v>55.69444444444445</v>
      </c>
    </row>
    <row r="7" spans="1:4" ht="24.75" customHeight="1">
      <c r="A7" s="347">
        <v>2011</v>
      </c>
      <c r="B7" s="229"/>
      <c r="C7" s="229">
        <f t="shared" si="1"/>
        <v>52.908163265306129</v>
      </c>
      <c r="D7" s="229">
        <f t="shared" si="0"/>
        <v>54.583333333333336</v>
      </c>
    </row>
    <row r="8" spans="1:4" ht="24.75" customHeight="1">
      <c r="A8" s="347">
        <v>2012</v>
      </c>
      <c r="B8" s="229"/>
      <c r="C8" s="229">
        <f t="shared" si="1"/>
        <v>52.908163265306129</v>
      </c>
      <c r="D8" s="229">
        <f t="shared" si="0"/>
        <v>54.583333333333336</v>
      </c>
    </row>
    <row r="9" spans="1:4" ht="24.75" customHeight="1">
      <c r="A9" s="347">
        <v>2013</v>
      </c>
      <c r="B9" s="229"/>
      <c r="C9" s="229">
        <f t="shared" si="1"/>
        <v>55.487528344671205</v>
      </c>
      <c r="D9" s="229">
        <f t="shared" si="0"/>
        <v>57.592592592592588</v>
      </c>
    </row>
    <row r="10" spans="1:4" ht="24.75" customHeight="1">
      <c r="A10" s="38">
        <v>2014</v>
      </c>
      <c r="B10" s="229">
        <f>AVERAGE(B31,B52,B73,B94,B115,B136,B157,B171)</f>
        <v>58.707837301587304</v>
      </c>
      <c r="C10" s="229">
        <f t="shared" ref="C10:C15" si="2">AVERAGE(B31,B52,B73,B94,B115,B136,B157)</f>
        <v>55.487528344671205</v>
      </c>
      <c r="D10" s="229">
        <f t="shared" ref="D10:D15" si="3">AVERAGE(B31,B52,B94,B115,B136,B157)</f>
        <v>57.592592592592588</v>
      </c>
    </row>
    <row r="11" spans="1:4" ht="24.75" customHeight="1">
      <c r="A11" s="38">
        <v>2015</v>
      </c>
      <c r="B11" s="229"/>
      <c r="C11" s="229">
        <f t="shared" si="2"/>
        <v>55.487528344671205</v>
      </c>
      <c r="D11" s="229">
        <f t="shared" si="3"/>
        <v>57.592592592592588</v>
      </c>
    </row>
    <row r="12" spans="1:4" ht="24.75" customHeight="1">
      <c r="A12" s="38">
        <v>2016</v>
      </c>
      <c r="B12" s="229"/>
      <c r="C12" s="229">
        <f t="shared" si="2"/>
        <v>55.487528344671205</v>
      </c>
      <c r="D12" s="229">
        <f t="shared" si="3"/>
        <v>57.592592592592588</v>
      </c>
    </row>
    <row r="13" spans="1:4" ht="24.75" customHeight="1">
      <c r="A13" s="38">
        <v>2017</v>
      </c>
      <c r="B13" s="229"/>
      <c r="C13" s="229">
        <f t="shared" si="2"/>
        <v>55.487528344671205</v>
      </c>
      <c r="D13" s="229">
        <f t="shared" si="3"/>
        <v>57.592592592592588</v>
      </c>
    </row>
    <row r="14" spans="1:4" ht="24.75" customHeight="1">
      <c r="A14" s="38">
        <v>2018</v>
      </c>
      <c r="B14" s="229"/>
      <c r="C14" s="229">
        <f t="shared" si="2"/>
        <v>55.487528344671205</v>
      </c>
      <c r="D14" s="229">
        <f t="shared" si="3"/>
        <v>57.592592592592588</v>
      </c>
    </row>
    <row r="15" spans="1:4" ht="24.75" customHeight="1">
      <c r="A15" s="38">
        <v>2019</v>
      </c>
      <c r="B15" s="229">
        <f>AVERAGE(B36,B57,B78,B99,B120,B141,B162,B176)</f>
        <v>57.66617063492064</v>
      </c>
      <c r="C15" s="229">
        <f t="shared" si="2"/>
        <v>54.594671201814059</v>
      </c>
      <c r="D15" s="229">
        <f t="shared" si="3"/>
        <v>56.550925925925924</v>
      </c>
    </row>
    <row r="16" spans="1:4" ht="24.75" customHeight="1"/>
    <row r="17" spans="1:81" ht="24.75" customHeight="1">
      <c r="A17" s="149" t="s">
        <v>114</v>
      </c>
      <c r="B17" s="732" t="s">
        <v>279</v>
      </c>
      <c r="C17" s="732"/>
      <c r="D17" s="732"/>
      <c r="E17" s="732"/>
      <c r="F17" s="732"/>
      <c r="G17" s="732"/>
      <c r="H17" s="732"/>
      <c r="I17" s="732"/>
      <c r="J17" s="732"/>
      <c r="K17" s="732"/>
      <c r="L17" s="732"/>
      <c r="M17" s="732"/>
      <c r="N17" s="732"/>
      <c r="O17" s="732"/>
      <c r="P17" s="732"/>
      <c r="Q17" s="732"/>
      <c r="R17" s="732"/>
      <c r="S17" s="732"/>
      <c r="T17" s="732"/>
      <c r="U17" s="732"/>
      <c r="V17" s="732"/>
      <c r="W17" s="732"/>
      <c r="X17" s="732"/>
      <c r="Y17" s="732"/>
      <c r="Z17" s="732"/>
      <c r="AA17" s="732"/>
      <c r="AB17" s="732"/>
      <c r="AC17" s="732"/>
      <c r="AD17" s="732"/>
      <c r="AE17" s="150"/>
      <c r="AF17" s="150"/>
      <c r="AG17" s="150"/>
      <c r="AH17" s="150"/>
      <c r="AI17" s="150"/>
      <c r="AJ17" s="150"/>
    </row>
    <row r="18" spans="1:81" ht="24.75" customHeight="1">
      <c r="A18" s="151" t="s">
        <v>106</v>
      </c>
      <c r="B18" s="728" t="s">
        <v>1</v>
      </c>
      <c r="C18" s="728"/>
      <c r="D18" s="151" t="s">
        <v>106</v>
      </c>
      <c r="E18" s="735" t="s">
        <v>2</v>
      </c>
      <c r="F18" s="735"/>
      <c r="G18" s="151" t="s">
        <v>106</v>
      </c>
      <c r="H18" s="735" t="s">
        <v>3</v>
      </c>
      <c r="I18" s="735"/>
      <c r="J18" s="151" t="s">
        <v>106</v>
      </c>
      <c r="K18" s="735" t="s">
        <v>4</v>
      </c>
      <c r="L18" s="735"/>
      <c r="M18" s="151" t="s">
        <v>106</v>
      </c>
      <c r="N18" s="728" t="s">
        <v>5</v>
      </c>
      <c r="O18" s="728"/>
      <c r="P18" s="151" t="s">
        <v>106</v>
      </c>
      <c r="Q18" s="728" t="s">
        <v>6</v>
      </c>
      <c r="R18" s="728"/>
      <c r="S18" s="151" t="s">
        <v>106</v>
      </c>
      <c r="T18" s="728" t="s">
        <v>7</v>
      </c>
      <c r="U18" s="728"/>
      <c r="V18" s="151" t="s">
        <v>106</v>
      </c>
      <c r="W18" s="724" t="s">
        <v>8</v>
      </c>
      <c r="X18" s="725"/>
      <c r="Y18" s="359" t="s">
        <v>106</v>
      </c>
      <c r="Z18" s="724" t="s">
        <v>9</v>
      </c>
      <c r="AA18" s="725"/>
      <c r="AB18" s="359" t="s">
        <v>106</v>
      </c>
      <c r="AC18" s="724" t="s">
        <v>10</v>
      </c>
      <c r="AD18" s="725"/>
      <c r="AE18" s="152"/>
      <c r="AF18" s="152"/>
      <c r="AG18" s="152"/>
      <c r="AH18" s="152"/>
      <c r="AI18" s="152"/>
      <c r="AJ18" s="152"/>
    </row>
    <row r="19" spans="1:81" ht="24.75" customHeight="1">
      <c r="A19" s="151" t="s">
        <v>105</v>
      </c>
      <c r="B19" s="720"/>
      <c r="C19" s="721"/>
      <c r="D19" s="151" t="s">
        <v>105</v>
      </c>
      <c r="E19" s="735"/>
      <c r="F19" s="735"/>
      <c r="G19" s="151" t="s">
        <v>105</v>
      </c>
      <c r="H19" s="735"/>
      <c r="I19" s="735"/>
      <c r="J19" s="151" t="s">
        <v>105</v>
      </c>
      <c r="K19" s="735"/>
      <c r="L19" s="735"/>
      <c r="M19" s="151" t="s">
        <v>105</v>
      </c>
      <c r="N19" s="735"/>
      <c r="O19" s="735"/>
      <c r="P19" s="151" t="s">
        <v>105</v>
      </c>
      <c r="Q19" s="726"/>
      <c r="R19" s="726"/>
      <c r="S19" s="151" t="s">
        <v>105</v>
      </c>
      <c r="T19" s="726"/>
      <c r="U19" s="726"/>
      <c r="V19" s="151" t="s">
        <v>105</v>
      </c>
      <c r="W19" s="724"/>
      <c r="X19" s="725"/>
      <c r="Y19" s="359" t="s">
        <v>105</v>
      </c>
      <c r="Z19" s="724"/>
      <c r="AA19" s="725"/>
      <c r="AB19" s="359" t="s">
        <v>105</v>
      </c>
      <c r="AC19" s="724"/>
      <c r="AD19" s="725"/>
    </row>
    <row r="20" spans="1:81" ht="24.75" customHeight="1">
      <c r="A20" s="151" t="s">
        <v>92</v>
      </c>
      <c r="B20" s="727" t="s">
        <v>278</v>
      </c>
      <c r="C20" s="727"/>
      <c r="D20" s="151" t="s">
        <v>92</v>
      </c>
      <c r="E20" s="727" t="s">
        <v>277</v>
      </c>
      <c r="F20" s="727"/>
      <c r="G20" s="151" t="s">
        <v>92</v>
      </c>
      <c r="H20" s="727" t="s">
        <v>276</v>
      </c>
      <c r="I20" s="727"/>
      <c r="J20" s="151" t="s">
        <v>92</v>
      </c>
      <c r="K20" s="727" t="s">
        <v>275</v>
      </c>
      <c r="L20" s="727"/>
      <c r="M20" s="151" t="s">
        <v>92</v>
      </c>
      <c r="N20" s="727" t="s">
        <v>274</v>
      </c>
      <c r="O20" s="727"/>
      <c r="P20" s="151" t="s">
        <v>92</v>
      </c>
      <c r="Q20" s="727" t="s">
        <v>273</v>
      </c>
      <c r="R20" s="727"/>
      <c r="S20" s="151" t="s">
        <v>92</v>
      </c>
      <c r="T20" s="727" t="s">
        <v>272</v>
      </c>
      <c r="U20" s="727"/>
      <c r="V20" s="151" t="s">
        <v>92</v>
      </c>
      <c r="W20" s="733" t="s">
        <v>271</v>
      </c>
      <c r="X20" s="733"/>
      <c r="Y20" s="359" t="s">
        <v>92</v>
      </c>
      <c r="Z20" s="733" t="s">
        <v>270</v>
      </c>
      <c r="AA20" s="733"/>
      <c r="AB20" s="359" t="s">
        <v>92</v>
      </c>
      <c r="AC20" s="727" t="s">
        <v>269</v>
      </c>
      <c r="AD20" s="727"/>
    </row>
    <row r="21" spans="1:81" ht="24.75" customHeight="1">
      <c r="A21" s="151" t="s">
        <v>81</v>
      </c>
      <c r="B21" s="727" t="s">
        <v>90</v>
      </c>
      <c r="C21" s="727"/>
      <c r="D21" s="151" t="s">
        <v>81</v>
      </c>
      <c r="E21" s="734" t="s">
        <v>268</v>
      </c>
      <c r="F21" s="734"/>
      <c r="G21" s="151" t="s">
        <v>81</v>
      </c>
      <c r="H21" s="734" t="s">
        <v>267</v>
      </c>
      <c r="I21" s="734"/>
      <c r="J21" s="151" t="s">
        <v>81</v>
      </c>
      <c r="K21" s="734" t="s">
        <v>266</v>
      </c>
      <c r="L21" s="734"/>
      <c r="M21" s="151" t="s">
        <v>81</v>
      </c>
      <c r="N21" s="734" t="s">
        <v>265</v>
      </c>
      <c r="O21" s="734"/>
      <c r="P21" s="151" t="s">
        <v>81</v>
      </c>
      <c r="Q21" s="734" t="s">
        <v>264</v>
      </c>
      <c r="R21" s="734"/>
      <c r="S21" s="151" t="s">
        <v>81</v>
      </c>
      <c r="T21" s="734" t="s">
        <v>263</v>
      </c>
      <c r="U21" s="734"/>
      <c r="V21" s="151" t="s">
        <v>81</v>
      </c>
      <c r="W21" s="729" t="s">
        <v>262</v>
      </c>
      <c r="X21" s="729"/>
      <c r="Y21" s="359" t="s">
        <v>81</v>
      </c>
      <c r="Z21" s="729" t="s">
        <v>261</v>
      </c>
      <c r="AA21" s="729"/>
      <c r="AB21" s="359" t="s">
        <v>81</v>
      </c>
      <c r="AC21" s="734" t="s">
        <v>260</v>
      </c>
      <c r="AD21" s="734"/>
    </row>
    <row r="22" spans="1:81" ht="24.75" customHeight="1">
      <c r="A22" s="151" t="s">
        <v>78</v>
      </c>
      <c r="B22" s="734" t="s">
        <v>79</v>
      </c>
      <c r="C22" s="734"/>
      <c r="D22" s="151" t="s">
        <v>78</v>
      </c>
      <c r="E22" s="734" t="s">
        <v>4606</v>
      </c>
      <c r="F22" s="734"/>
      <c r="G22" s="151" t="s">
        <v>78</v>
      </c>
      <c r="H22" s="729" t="s">
        <v>4321</v>
      </c>
      <c r="I22" s="729"/>
      <c r="J22" s="151" t="s">
        <v>78</v>
      </c>
      <c r="K22" s="729" t="s">
        <v>4322</v>
      </c>
      <c r="L22" s="729"/>
      <c r="M22" s="151" t="s">
        <v>78</v>
      </c>
      <c r="N22" s="734" t="s">
        <v>4607</v>
      </c>
      <c r="O22" s="734"/>
      <c r="P22" s="151" t="s">
        <v>78</v>
      </c>
      <c r="Q22" s="734" t="s">
        <v>4608</v>
      </c>
      <c r="R22" s="734"/>
      <c r="S22" s="151" t="s">
        <v>78</v>
      </c>
      <c r="T22" s="734" t="s">
        <v>4609</v>
      </c>
      <c r="U22" s="734"/>
      <c r="V22" s="151" t="s">
        <v>78</v>
      </c>
      <c r="W22" s="729" t="s">
        <v>4326</v>
      </c>
      <c r="X22" s="729"/>
      <c r="Y22" s="359" t="s">
        <v>78</v>
      </c>
      <c r="Z22" s="729" t="s">
        <v>4327</v>
      </c>
      <c r="AA22" s="729"/>
      <c r="AB22" s="359" t="s">
        <v>78</v>
      </c>
      <c r="AC22" s="734" t="s">
        <v>4610</v>
      </c>
      <c r="AD22" s="734"/>
    </row>
    <row r="23" spans="1:81" s="155" customFormat="1" ht="24.75" customHeight="1">
      <c r="A23" s="151" t="s">
        <v>0</v>
      </c>
      <c r="B23" s="151" t="s">
        <v>77</v>
      </c>
      <c r="C23" s="151" t="s">
        <v>76</v>
      </c>
      <c r="D23" s="151" t="s">
        <v>0</v>
      </c>
      <c r="E23" s="151" t="s">
        <v>77</v>
      </c>
      <c r="F23" s="151" t="s">
        <v>76</v>
      </c>
      <c r="G23" s="151" t="s">
        <v>0</v>
      </c>
      <c r="H23" s="151" t="s">
        <v>77</v>
      </c>
      <c r="I23" s="151" t="s">
        <v>76</v>
      </c>
      <c r="J23" s="151" t="s">
        <v>0</v>
      </c>
      <c r="K23" s="151" t="s">
        <v>77</v>
      </c>
      <c r="L23" s="151" t="s">
        <v>76</v>
      </c>
      <c r="M23" s="151" t="s">
        <v>0</v>
      </c>
      <c r="N23" s="151" t="s">
        <v>77</v>
      </c>
      <c r="O23" s="151" t="s">
        <v>76</v>
      </c>
      <c r="P23" s="151" t="s">
        <v>0</v>
      </c>
      <c r="Q23" s="151" t="s">
        <v>77</v>
      </c>
      <c r="R23" s="151" t="s">
        <v>76</v>
      </c>
      <c r="S23" s="151" t="s">
        <v>0</v>
      </c>
      <c r="T23" s="151" t="s">
        <v>74</v>
      </c>
      <c r="U23" s="151" t="s">
        <v>76</v>
      </c>
      <c r="V23" s="359" t="s">
        <v>0</v>
      </c>
      <c r="W23" s="151" t="s">
        <v>77</v>
      </c>
      <c r="X23" s="151" t="s">
        <v>76</v>
      </c>
      <c r="Y23" s="359" t="s">
        <v>0</v>
      </c>
      <c r="Z23" s="359" t="s">
        <v>77</v>
      </c>
      <c r="AA23" s="359" t="s">
        <v>76</v>
      </c>
      <c r="AB23" s="359" t="s">
        <v>0</v>
      </c>
      <c r="AC23" s="359" t="s">
        <v>77</v>
      </c>
      <c r="AD23" s="359" t="s">
        <v>76</v>
      </c>
      <c r="AE23" s="154"/>
      <c r="AF23" s="154"/>
      <c r="AG23" s="154"/>
      <c r="AH23" s="154"/>
      <c r="AI23" s="154"/>
      <c r="AJ23" s="154"/>
      <c r="AK23" s="154"/>
      <c r="AL23" s="154"/>
      <c r="AM23" s="154"/>
      <c r="AN23" s="154"/>
      <c r="AO23" s="154"/>
      <c r="AP23" s="154"/>
      <c r="AQ23" s="154"/>
      <c r="AR23" s="154"/>
      <c r="AS23" s="154"/>
      <c r="AT23" s="154"/>
      <c r="AU23" s="154"/>
      <c r="AV23" s="154"/>
      <c r="AW23" s="154"/>
      <c r="AX23" s="154"/>
      <c r="AY23" s="154"/>
      <c r="AZ23" s="154"/>
      <c r="BA23" s="154"/>
      <c r="BB23" s="154"/>
      <c r="BC23" s="154"/>
      <c r="BD23" s="154"/>
      <c r="BE23" s="154"/>
      <c r="BF23" s="154"/>
      <c r="BG23" s="154"/>
      <c r="BH23" s="154"/>
      <c r="BI23" s="154"/>
      <c r="BJ23" s="154"/>
      <c r="BK23" s="154"/>
      <c r="BL23" s="154"/>
      <c r="BM23" s="154"/>
      <c r="BN23" s="154"/>
      <c r="BO23" s="154"/>
      <c r="BP23" s="154"/>
      <c r="BQ23" s="154"/>
      <c r="BR23" s="154"/>
      <c r="BS23" s="154"/>
      <c r="BT23" s="154"/>
      <c r="BU23" s="154"/>
      <c r="BV23" s="154"/>
      <c r="BW23" s="154"/>
      <c r="BX23" s="154"/>
      <c r="BY23" s="154"/>
      <c r="BZ23" s="154"/>
      <c r="CA23" s="154"/>
      <c r="CB23" s="154"/>
      <c r="CC23" s="154"/>
    </row>
    <row r="24" spans="1:81" s="155" customFormat="1" ht="24.75" customHeight="1">
      <c r="A24" s="359">
        <v>2007</v>
      </c>
      <c r="B24" s="230">
        <f t="shared" ref="B24:B30" si="4">AVERAGE(E24, H24,K24,N24,Q24,T24,W24,Z24,AC24)</f>
        <v>61.111111111111114</v>
      </c>
      <c r="C24" s="382"/>
      <c r="D24" s="359">
        <v>2007</v>
      </c>
      <c r="E24" s="157">
        <v>100</v>
      </c>
      <c r="F24" s="382"/>
      <c r="G24" s="359">
        <v>2007</v>
      </c>
      <c r="H24" s="382">
        <v>0</v>
      </c>
      <c r="I24" s="382"/>
      <c r="J24" s="359">
        <v>2007</v>
      </c>
      <c r="K24" s="157">
        <v>100</v>
      </c>
      <c r="L24" s="382"/>
      <c r="M24" s="359">
        <v>2007</v>
      </c>
      <c r="N24" s="157">
        <v>100</v>
      </c>
      <c r="O24" s="382"/>
      <c r="P24" s="359">
        <v>2007</v>
      </c>
      <c r="Q24" s="157">
        <v>100</v>
      </c>
      <c r="R24" s="382"/>
      <c r="S24" s="359">
        <v>2007</v>
      </c>
      <c r="T24" s="160">
        <v>50</v>
      </c>
      <c r="U24" s="382"/>
      <c r="V24" s="359">
        <v>2007</v>
      </c>
      <c r="W24" s="157">
        <v>0</v>
      </c>
      <c r="X24" s="382"/>
      <c r="Y24" s="359">
        <v>2007</v>
      </c>
      <c r="Z24" s="157">
        <v>0</v>
      </c>
      <c r="AA24" s="382"/>
      <c r="AB24" s="359">
        <v>2007</v>
      </c>
      <c r="AC24" s="157">
        <v>100</v>
      </c>
      <c r="AD24" s="382" t="s">
        <v>5045</v>
      </c>
      <c r="AE24" s="154"/>
      <c r="AF24" s="154"/>
      <c r="AG24" s="154"/>
      <c r="AH24" s="154"/>
      <c r="AI24" s="154"/>
      <c r="AJ24" s="154"/>
      <c r="AK24" s="154"/>
      <c r="AL24" s="154"/>
      <c r="AM24" s="154"/>
      <c r="AN24" s="154"/>
      <c r="AO24" s="154"/>
      <c r="AP24" s="154"/>
      <c r="AQ24" s="154"/>
      <c r="AR24" s="154"/>
      <c r="AS24" s="154"/>
      <c r="AT24" s="154"/>
      <c r="AU24" s="154"/>
      <c r="AV24" s="154"/>
      <c r="AW24" s="154"/>
      <c r="AX24" s="154"/>
      <c r="AY24" s="154"/>
      <c r="AZ24" s="154"/>
      <c r="BA24" s="154"/>
      <c r="BB24" s="154"/>
      <c r="BC24" s="154"/>
      <c r="BD24" s="154"/>
      <c r="BE24" s="154"/>
      <c r="BF24" s="154"/>
      <c r="BG24" s="154"/>
      <c r="BH24" s="154"/>
      <c r="BI24" s="154"/>
      <c r="BJ24" s="154"/>
      <c r="BK24" s="154"/>
      <c r="BL24" s="154"/>
      <c r="BM24" s="154"/>
      <c r="BN24" s="154"/>
      <c r="BO24" s="154"/>
      <c r="BP24" s="154"/>
      <c r="BQ24" s="154"/>
      <c r="BR24" s="154"/>
      <c r="BS24" s="154"/>
      <c r="BT24" s="154"/>
      <c r="BU24" s="154"/>
      <c r="BV24" s="154"/>
      <c r="BW24" s="154"/>
      <c r="BX24" s="154"/>
      <c r="BY24" s="154"/>
      <c r="BZ24" s="154"/>
      <c r="CA24" s="154"/>
      <c r="CB24" s="154"/>
      <c r="CC24" s="154"/>
    </row>
    <row r="25" spans="1:81" s="155" customFormat="1" ht="24.75" customHeight="1">
      <c r="A25" s="359">
        <v>2008</v>
      </c>
      <c r="B25" s="230">
        <f t="shared" si="4"/>
        <v>61.111111111111114</v>
      </c>
      <c r="C25" s="382"/>
      <c r="D25" s="359">
        <v>2008</v>
      </c>
      <c r="E25" s="157">
        <v>100</v>
      </c>
      <c r="F25" s="382"/>
      <c r="G25" s="359">
        <v>2008</v>
      </c>
      <c r="H25" s="382">
        <v>0</v>
      </c>
      <c r="I25" s="382"/>
      <c r="J25" s="359">
        <v>2008</v>
      </c>
      <c r="K25" s="157">
        <v>100</v>
      </c>
      <c r="L25" s="382"/>
      <c r="M25" s="359">
        <v>2008</v>
      </c>
      <c r="N25" s="157">
        <v>100</v>
      </c>
      <c r="O25" s="382"/>
      <c r="P25" s="359">
        <v>2008</v>
      </c>
      <c r="Q25" s="157">
        <v>100</v>
      </c>
      <c r="R25" s="382"/>
      <c r="S25" s="359">
        <v>2008</v>
      </c>
      <c r="T25" s="160">
        <v>50</v>
      </c>
      <c r="U25" s="382"/>
      <c r="V25" s="359">
        <v>2008</v>
      </c>
      <c r="W25" s="157">
        <v>0</v>
      </c>
      <c r="X25" s="382"/>
      <c r="Y25" s="359">
        <v>2008</v>
      </c>
      <c r="Z25" s="157">
        <v>0</v>
      </c>
      <c r="AA25" s="382"/>
      <c r="AB25" s="359">
        <v>2008</v>
      </c>
      <c r="AC25" s="157">
        <v>100</v>
      </c>
      <c r="AD25" s="382"/>
      <c r="AE25" s="154"/>
      <c r="AF25" s="154"/>
      <c r="AG25" s="154"/>
      <c r="AH25" s="154"/>
      <c r="AI25" s="154"/>
      <c r="AJ25" s="154"/>
      <c r="AK25" s="154"/>
      <c r="AL25" s="154"/>
      <c r="AM25" s="154"/>
      <c r="AN25" s="154"/>
      <c r="AO25" s="154"/>
      <c r="AP25" s="154"/>
      <c r="AQ25" s="154"/>
      <c r="AR25" s="154"/>
      <c r="AS25" s="154"/>
      <c r="AT25" s="154"/>
      <c r="AU25" s="154"/>
      <c r="AV25" s="154"/>
      <c r="AW25" s="154"/>
      <c r="AX25" s="154"/>
      <c r="AY25" s="154"/>
      <c r="AZ25" s="154"/>
      <c r="BA25" s="154"/>
      <c r="BB25" s="154"/>
      <c r="BC25" s="154"/>
      <c r="BD25" s="154"/>
      <c r="BE25" s="154"/>
      <c r="BF25" s="154"/>
      <c r="BG25" s="154"/>
      <c r="BH25" s="154"/>
      <c r="BI25" s="154"/>
      <c r="BJ25" s="154"/>
      <c r="BK25" s="154"/>
      <c r="BL25" s="154"/>
      <c r="BM25" s="154"/>
      <c r="BN25" s="154"/>
      <c r="BO25" s="154"/>
      <c r="BP25" s="154"/>
      <c r="BQ25" s="154"/>
      <c r="BR25" s="154"/>
      <c r="BS25" s="154"/>
      <c r="BT25" s="154"/>
      <c r="BU25" s="154"/>
      <c r="BV25" s="154"/>
      <c r="BW25" s="154"/>
      <c r="BX25" s="154"/>
      <c r="BY25" s="154"/>
      <c r="BZ25" s="154"/>
      <c r="CA25" s="154"/>
      <c r="CB25" s="154"/>
      <c r="CC25" s="154"/>
    </row>
    <row r="26" spans="1:81" s="155" customFormat="1" ht="24.75" customHeight="1">
      <c r="A26" s="359">
        <v>2009</v>
      </c>
      <c r="B26" s="230">
        <f t="shared" si="4"/>
        <v>61.111111111111114</v>
      </c>
      <c r="C26" s="382"/>
      <c r="D26" s="359">
        <v>2009</v>
      </c>
      <c r="E26" s="157">
        <v>100</v>
      </c>
      <c r="F26" s="382"/>
      <c r="G26" s="359">
        <v>2009</v>
      </c>
      <c r="H26" s="382">
        <v>0</v>
      </c>
      <c r="I26" s="382"/>
      <c r="J26" s="359">
        <v>2009</v>
      </c>
      <c r="K26" s="157">
        <v>100</v>
      </c>
      <c r="L26" s="382"/>
      <c r="M26" s="359">
        <v>2009</v>
      </c>
      <c r="N26" s="157">
        <v>100</v>
      </c>
      <c r="O26" s="382"/>
      <c r="P26" s="359">
        <v>2009</v>
      </c>
      <c r="Q26" s="157">
        <v>100</v>
      </c>
      <c r="R26" s="382"/>
      <c r="S26" s="359">
        <v>2009</v>
      </c>
      <c r="T26" s="160">
        <v>50</v>
      </c>
      <c r="U26" s="382"/>
      <c r="V26" s="359">
        <v>2009</v>
      </c>
      <c r="W26" s="157">
        <v>0</v>
      </c>
      <c r="X26" s="382"/>
      <c r="Y26" s="359">
        <v>2009</v>
      </c>
      <c r="Z26" s="157">
        <v>0</v>
      </c>
      <c r="AA26" s="382"/>
      <c r="AB26" s="359">
        <v>2009</v>
      </c>
      <c r="AC26" s="157">
        <v>100</v>
      </c>
      <c r="AD26" s="382"/>
      <c r="AE26" s="154"/>
      <c r="AF26" s="154"/>
      <c r="AG26" s="154"/>
      <c r="AH26" s="154"/>
      <c r="AI26" s="154"/>
      <c r="AJ26" s="154"/>
      <c r="AK26" s="154"/>
      <c r="AL26" s="154"/>
      <c r="AM26" s="154"/>
      <c r="AN26" s="154"/>
      <c r="AO26" s="154"/>
      <c r="AP26" s="154"/>
      <c r="AQ26" s="154"/>
      <c r="AR26" s="154"/>
      <c r="AS26" s="154"/>
      <c r="AT26" s="154"/>
      <c r="AU26" s="154"/>
      <c r="AV26" s="154"/>
      <c r="AW26" s="154"/>
      <c r="AX26" s="154"/>
      <c r="AY26" s="154"/>
      <c r="AZ26" s="154"/>
      <c r="BA26" s="154"/>
      <c r="BB26" s="154"/>
      <c r="BC26" s="154"/>
      <c r="BD26" s="154"/>
      <c r="BE26" s="154"/>
      <c r="BF26" s="154"/>
      <c r="BG26" s="154"/>
      <c r="BH26" s="154"/>
      <c r="BI26" s="154"/>
      <c r="BJ26" s="154"/>
      <c r="BK26" s="154"/>
      <c r="BL26" s="154"/>
      <c r="BM26" s="154"/>
      <c r="BN26" s="154"/>
      <c r="BO26" s="154"/>
      <c r="BP26" s="154"/>
      <c r="BQ26" s="154"/>
      <c r="BR26" s="154"/>
      <c r="BS26" s="154"/>
      <c r="BT26" s="154"/>
      <c r="BU26" s="154"/>
      <c r="BV26" s="154"/>
      <c r="BW26" s="154"/>
      <c r="BX26" s="154"/>
      <c r="BY26" s="154"/>
      <c r="BZ26" s="154"/>
      <c r="CA26" s="154"/>
      <c r="CB26" s="154"/>
      <c r="CC26" s="154"/>
    </row>
    <row r="27" spans="1:81" s="155" customFormat="1" ht="24.75" customHeight="1">
      <c r="A27" s="359">
        <v>2010</v>
      </c>
      <c r="B27" s="230">
        <f t="shared" si="4"/>
        <v>61.111111111111114</v>
      </c>
      <c r="C27" s="382"/>
      <c r="D27" s="359">
        <v>2010</v>
      </c>
      <c r="E27" s="157">
        <v>100</v>
      </c>
      <c r="F27" s="382"/>
      <c r="G27" s="359">
        <v>2010</v>
      </c>
      <c r="H27" s="382">
        <v>0</v>
      </c>
      <c r="I27" s="382"/>
      <c r="J27" s="359">
        <v>2010</v>
      </c>
      <c r="K27" s="157">
        <v>100</v>
      </c>
      <c r="L27" s="382"/>
      <c r="M27" s="359">
        <v>2010</v>
      </c>
      <c r="N27" s="157">
        <v>100</v>
      </c>
      <c r="O27" s="382"/>
      <c r="P27" s="359">
        <v>2010</v>
      </c>
      <c r="Q27" s="157">
        <v>100</v>
      </c>
      <c r="R27" s="382"/>
      <c r="S27" s="359">
        <v>2010</v>
      </c>
      <c r="T27" s="160">
        <v>50</v>
      </c>
      <c r="U27" s="382"/>
      <c r="V27" s="359">
        <v>2010</v>
      </c>
      <c r="W27" s="157">
        <v>0</v>
      </c>
      <c r="X27" s="382"/>
      <c r="Y27" s="359">
        <v>2010</v>
      </c>
      <c r="Z27" s="157">
        <v>0</v>
      </c>
      <c r="AA27" s="382"/>
      <c r="AB27" s="359">
        <v>2010</v>
      </c>
      <c r="AC27" s="157">
        <v>100</v>
      </c>
      <c r="AD27" s="382"/>
      <c r="AE27" s="154"/>
      <c r="AF27" s="154"/>
      <c r="AG27" s="154"/>
      <c r="AH27" s="154"/>
      <c r="AI27" s="154"/>
      <c r="AJ27" s="154"/>
      <c r="AK27" s="154"/>
      <c r="AL27" s="154"/>
      <c r="AM27" s="154"/>
      <c r="AN27" s="154"/>
      <c r="AO27" s="154"/>
      <c r="AP27" s="154"/>
      <c r="AQ27" s="154"/>
      <c r="AR27" s="154"/>
      <c r="AS27" s="154"/>
      <c r="AT27" s="154"/>
      <c r="AU27" s="154"/>
      <c r="AV27" s="154"/>
      <c r="AW27" s="154"/>
      <c r="AX27" s="154"/>
      <c r="AY27" s="154"/>
      <c r="AZ27" s="154"/>
      <c r="BA27" s="154"/>
      <c r="BB27" s="154"/>
      <c r="BC27" s="154"/>
      <c r="BD27" s="154"/>
      <c r="BE27" s="154"/>
      <c r="BF27" s="154"/>
      <c r="BG27" s="154"/>
      <c r="BH27" s="154"/>
      <c r="BI27" s="154"/>
      <c r="BJ27" s="154"/>
      <c r="BK27" s="154"/>
      <c r="BL27" s="154"/>
      <c r="BM27" s="154"/>
      <c r="BN27" s="154"/>
      <c r="BO27" s="154"/>
      <c r="BP27" s="154"/>
      <c r="BQ27" s="154"/>
      <c r="BR27" s="154"/>
      <c r="BS27" s="154"/>
      <c r="BT27" s="154"/>
      <c r="BU27" s="154"/>
      <c r="BV27" s="154"/>
      <c r="BW27" s="154"/>
      <c r="BX27" s="154"/>
      <c r="BY27" s="154"/>
      <c r="BZ27" s="154"/>
      <c r="CA27" s="154"/>
      <c r="CB27" s="154"/>
      <c r="CC27" s="154"/>
    </row>
    <row r="28" spans="1:81" s="155" customFormat="1" ht="24.75" customHeight="1">
      <c r="A28" s="359">
        <v>2011</v>
      </c>
      <c r="B28" s="230">
        <f t="shared" si="4"/>
        <v>61.111111111111114</v>
      </c>
      <c r="C28" s="382"/>
      <c r="D28" s="359">
        <v>2011</v>
      </c>
      <c r="E28" s="157">
        <v>100</v>
      </c>
      <c r="F28" s="382"/>
      <c r="G28" s="359">
        <v>2011</v>
      </c>
      <c r="H28" s="382">
        <v>0</v>
      </c>
      <c r="I28" s="382"/>
      <c r="J28" s="359">
        <v>2011</v>
      </c>
      <c r="K28" s="157">
        <v>100</v>
      </c>
      <c r="L28" s="382"/>
      <c r="M28" s="359">
        <v>2011</v>
      </c>
      <c r="N28" s="157">
        <v>100</v>
      </c>
      <c r="O28" s="382"/>
      <c r="P28" s="359">
        <v>2011</v>
      </c>
      <c r="Q28" s="157">
        <v>100</v>
      </c>
      <c r="R28" s="382"/>
      <c r="S28" s="359">
        <v>2011</v>
      </c>
      <c r="T28" s="160">
        <v>50</v>
      </c>
      <c r="U28" s="382"/>
      <c r="V28" s="359">
        <v>2011</v>
      </c>
      <c r="W28" s="157">
        <v>0</v>
      </c>
      <c r="X28" s="382"/>
      <c r="Y28" s="359">
        <v>2011</v>
      </c>
      <c r="Z28" s="157">
        <v>0</v>
      </c>
      <c r="AA28" s="382"/>
      <c r="AB28" s="359">
        <v>2011</v>
      </c>
      <c r="AC28" s="157">
        <v>100</v>
      </c>
      <c r="AD28" s="382"/>
      <c r="AE28" s="154"/>
      <c r="AF28" s="154"/>
      <c r="AG28" s="154"/>
      <c r="AH28" s="154"/>
      <c r="AI28" s="154"/>
      <c r="AJ28" s="154"/>
      <c r="AK28" s="154"/>
      <c r="AL28" s="154"/>
      <c r="AM28" s="154"/>
      <c r="AN28" s="154"/>
      <c r="AO28" s="154"/>
      <c r="AP28" s="154"/>
      <c r="AQ28" s="154"/>
      <c r="AR28" s="154"/>
      <c r="AS28" s="154"/>
      <c r="AT28" s="154"/>
      <c r="AU28" s="154"/>
      <c r="AV28" s="154"/>
      <c r="AW28" s="154"/>
      <c r="AX28" s="154"/>
      <c r="AY28" s="154"/>
      <c r="AZ28" s="154"/>
      <c r="BA28" s="154"/>
      <c r="BB28" s="154"/>
      <c r="BC28" s="154"/>
      <c r="BD28" s="154"/>
      <c r="BE28" s="154"/>
      <c r="BF28" s="154"/>
      <c r="BG28" s="154"/>
      <c r="BH28" s="154"/>
      <c r="BI28" s="154"/>
      <c r="BJ28" s="154"/>
      <c r="BK28" s="154"/>
      <c r="BL28" s="154"/>
      <c r="BM28" s="154"/>
      <c r="BN28" s="154"/>
      <c r="BO28" s="154"/>
      <c r="BP28" s="154"/>
      <c r="BQ28" s="154"/>
      <c r="BR28" s="154"/>
      <c r="BS28" s="154"/>
      <c r="BT28" s="154"/>
      <c r="BU28" s="154"/>
      <c r="BV28" s="154"/>
      <c r="BW28" s="154"/>
      <c r="BX28" s="154"/>
      <c r="BY28" s="154"/>
      <c r="BZ28" s="154"/>
      <c r="CA28" s="154"/>
      <c r="CB28" s="154"/>
      <c r="CC28" s="154"/>
    </row>
    <row r="29" spans="1:81" s="155" customFormat="1" ht="24.75" customHeight="1">
      <c r="A29" s="359">
        <v>2012</v>
      </c>
      <c r="B29" s="230">
        <f t="shared" si="4"/>
        <v>61.111111111111114</v>
      </c>
      <c r="C29" s="382"/>
      <c r="D29" s="359">
        <v>2012</v>
      </c>
      <c r="E29" s="157">
        <v>100</v>
      </c>
      <c r="F29" s="382"/>
      <c r="G29" s="359">
        <v>2012</v>
      </c>
      <c r="H29" s="382">
        <v>0</v>
      </c>
      <c r="I29" s="382"/>
      <c r="J29" s="359">
        <v>2012</v>
      </c>
      <c r="K29" s="157">
        <v>100</v>
      </c>
      <c r="L29" s="382"/>
      <c r="M29" s="359">
        <v>2012</v>
      </c>
      <c r="N29" s="157">
        <v>100</v>
      </c>
      <c r="O29" s="382"/>
      <c r="P29" s="359">
        <v>2012</v>
      </c>
      <c r="Q29" s="157">
        <v>100</v>
      </c>
      <c r="R29" s="382"/>
      <c r="S29" s="359">
        <v>2012</v>
      </c>
      <c r="T29" s="160">
        <v>50</v>
      </c>
      <c r="U29" s="382"/>
      <c r="V29" s="359">
        <v>2012</v>
      </c>
      <c r="W29" s="157">
        <v>0</v>
      </c>
      <c r="X29" s="382"/>
      <c r="Y29" s="359">
        <v>2012</v>
      </c>
      <c r="Z29" s="157">
        <v>0</v>
      </c>
      <c r="AA29" s="382"/>
      <c r="AB29" s="359">
        <v>2012</v>
      </c>
      <c r="AC29" s="157">
        <v>100</v>
      </c>
      <c r="AD29" s="382"/>
      <c r="AE29" s="154"/>
      <c r="AF29" s="154"/>
      <c r="AG29" s="154"/>
      <c r="AH29" s="154"/>
      <c r="AI29" s="154"/>
      <c r="AJ29" s="154"/>
      <c r="AK29" s="154"/>
      <c r="AL29" s="154"/>
      <c r="AM29" s="154"/>
      <c r="AN29" s="154"/>
      <c r="AO29" s="154"/>
      <c r="AP29" s="154"/>
      <c r="AQ29" s="154"/>
      <c r="AR29" s="154"/>
      <c r="AS29" s="154"/>
      <c r="AT29" s="154"/>
      <c r="AU29" s="154"/>
      <c r="AV29" s="154"/>
      <c r="AW29" s="154"/>
      <c r="AX29" s="154"/>
      <c r="AY29" s="154"/>
      <c r="AZ29" s="154"/>
      <c r="BA29" s="154"/>
      <c r="BB29" s="154"/>
      <c r="BC29" s="154"/>
      <c r="BD29" s="154"/>
      <c r="BE29" s="154"/>
      <c r="BF29" s="154"/>
      <c r="BG29" s="154"/>
      <c r="BH29" s="154"/>
      <c r="BI29" s="154"/>
      <c r="BJ29" s="154"/>
      <c r="BK29" s="154"/>
      <c r="BL29" s="154"/>
      <c r="BM29" s="154"/>
      <c r="BN29" s="154"/>
      <c r="BO29" s="154"/>
      <c r="BP29" s="154"/>
      <c r="BQ29" s="154"/>
      <c r="BR29" s="154"/>
      <c r="BS29" s="154"/>
      <c r="BT29" s="154"/>
      <c r="BU29" s="154"/>
      <c r="BV29" s="154"/>
      <c r="BW29" s="154"/>
      <c r="BX29" s="154"/>
      <c r="BY29" s="154"/>
      <c r="BZ29" s="154"/>
      <c r="CA29" s="154"/>
      <c r="CB29" s="154"/>
      <c r="CC29" s="154"/>
    </row>
    <row r="30" spans="1:81" s="155" customFormat="1" ht="24.75" customHeight="1">
      <c r="A30" s="359">
        <v>2013</v>
      </c>
      <c r="B30" s="230">
        <f t="shared" si="4"/>
        <v>66.666666666666671</v>
      </c>
      <c r="C30" s="382"/>
      <c r="D30" s="359">
        <v>2013</v>
      </c>
      <c r="E30" s="157">
        <v>100</v>
      </c>
      <c r="F30" s="382"/>
      <c r="G30" s="359">
        <v>2013</v>
      </c>
      <c r="H30" s="157">
        <v>50</v>
      </c>
      <c r="I30" s="382" t="s">
        <v>5044</v>
      </c>
      <c r="J30" s="359">
        <v>2013</v>
      </c>
      <c r="K30" s="157">
        <v>100</v>
      </c>
      <c r="L30" s="382"/>
      <c r="M30" s="359">
        <v>2013</v>
      </c>
      <c r="N30" s="157">
        <v>100</v>
      </c>
      <c r="O30" s="382"/>
      <c r="P30" s="359">
        <v>2013</v>
      </c>
      <c r="Q30" s="157">
        <v>100</v>
      </c>
      <c r="R30" s="382"/>
      <c r="S30" s="359">
        <v>2013</v>
      </c>
      <c r="T30" s="160">
        <v>50</v>
      </c>
      <c r="U30" s="382"/>
      <c r="V30" s="359">
        <v>2013</v>
      </c>
      <c r="W30" s="157">
        <v>0</v>
      </c>
      <c r="X30" s="382"/>
      <c r="Y30" s="359">
        <v>2013</v>
      </c>
      <c r="Z30" s="157">
        <v>0</v>
      </c>
      <c r="AA30" s="382"/>
      <c r="AB30" s="359">
        <v>2013</v>
      </c>
      <c r="AC30" s="157">
        <v>100</v>
      </c>
      <c r="AD30" s="382"/>
      <c r="AE30" s="154"/>
      <c r="AF30" s="154"/>
      <c r="AG30" s="154"/>
      <c r="AH30" s="154"/>
      <c r="AI30" s="154"/>
      <c r="AJ30" s="154"/>
      <c r="AK30" s="154"/>
      <c r="AL30" s="154"/>
      <c r="AM30" s="154"/>
      <c r="AN30" s="154"/>
      <c r="AO30" s="154"/>
      <c r="AP30" s="154"/>
      <c r="AQ30" s="154"/>
      <c r="AR30" s="154"/>
      <c r="AS30" s="154"/>
      <c r="AT30" s="154"/>
      <c r="AU30" s="154"/>
      <c r="AV30" s="154"/>
      <c r="AW30" s="154"/>
      <c r="AX30" s="154"/>
      <c r="AY30" s="154"/>
      <c r="AZ30" s="154"/>
      <c r="BA30" s="154"/>
      <c r="BB30" s="154"/>
      <c r="BC30" s="154"/>
      <c r="BD30" s="154"/>
      <c r="BE30" s="154"/>
      <c r="BF30" s="154"/>
      <c r="BG30" s="154"/>
      <c r="BH30" s="154"/>
      <c r="BI30" s="154"/>
      <c r="BJ30" s="154"/>
      <c r="BK30" s="154"/>
      <c r="BL30" s="154"/>
      <c r="BM30" s="154"/>
      <c r="BN30" s="154"/>
      <c r="BO30" s="154"/>
      <c r="BP30" s="154"/>
      <c r="BQ30" s="154"/>
      <c r="BR30" s="154"/>
      <c r="BS30" s="154"/>
      <c r="BT30" s="154"/>
      <c r="BU30" s="154"/>
      <c r="BV30" s="154"/>
      <c r="BW30" s="154"/>
      <c r="BX30" s="154"/>
      <c r="BY30" s="154"/>
      <c r="BZ30" s="154"/>
      <c r="CA30" s="154"/>
      <c r="CB30" s="154"/>
      <c r="CC30" s="154"/>
    </row>
    <row r="31" spans="1:81" ht="24.75" customHeight="1">
      <c r="A31" s="151">
        <v>2014</v>
      </c>
      <c r="B31" s="230">
        <f t="shared" ref="B31:B36" si="5">AVERAGE(E31, H31,K31,N31,Q31,T31,W31,Z31,AC31)</f>
        <v>66.666666666666671</v>
      </c>
      <c r="C31" s="235"/>
      <c r="D31" s="151">
        <v>2014</v>
      </c>
      <c r="E31" s="157">
        <v>100</v>
      </c>
      <c r="F31" s="158"/>
      <c r="G31" s="151">
        <v>2014</v>
      </c>
      <c r="H31" s="157">
        <v>50</v>
      </c>
      <c r="I31" s="158" t="s">
        <v>1042</v>
      </c>
      <c r="J31" s="151">
        <v>2014</v>
      </c>
      <c r="K31" s="157">
        <v>100</v>
      </c>
      <c r="L31" s="158"/>
      <c r="M31" s="151">
        <v>2014</v>
      </c>
      <c r="N31" s="157">
        <v>100</v>
      </c>
      <c r="O31" s="158"/>
      <c r="P31" s="151">
        <v>2014</v>
      </c>
      <c r="Q31" s="157">
        <v>100</v>
      </c>
      <c r="R31" s="159" t="s">
        <v>1041</v>
      </c>
      <c r="S31" s="151">
        <v>2014</v>
      </c>
      <c r="T31" s="160">
        <v>50</v>
      </c>
      <c r="U31" s="159" t="s">
        <v>1040</v>
      </c>
      <c r="V31" s="151">
        <v>2014</v>
      </c>
      <c r="W31" s="157">
        <v>0</v>
      </c>
      <c r="X31" s="158"/>
      <c r="Y31" s="359">
        <v>2014</v>
      </c>
      <c r="Z31" s="157">
        <v>0</v>
      </c>
      <c r="AA31" s="159" t="s">
        <v>1039</v>
      </c>
      <c r="AB31" s="359">
        <v>2014</v>
      </c>
      <c r="AC31" s="157">
        <v>100</v>
      </c>
      <c r="AD31" s="161" t="s">
        <v>1038</v>
      </c>
    </row>
    <row r="32" spans="1:81" ht="24.75" customHeight="1">
      <c r="A32" s="151">
        <v>2015</v>
      </c>
      <c r="B32" s="230">
        <f t="shared" si="5"/>
        <v>66.666666666666671</v>
      </c>
      <c r="C32" s="235"/>
      <c r="D32" s="151">
        <v>2015</v>
      </c>
      <c r="E32" s="157">
        <v>100</v>
      </c>
      <c r="F32" s="158"/>
      <c r="G32" s="151">
        <v>2015</v>
      </c>
      <c r="H32" s="157">
        <v>50</v>
      </c>
      <c r="I32" s="158"/>
      <c r="J32" s="151">
        <v>2015</v>
      </c>
      <c r="K32" s="157">
        <v>100</v>
      </c>
      <c r="L32" s="158"/>
      <c r="M32" s="151">
        <v>2015</v>
      </c>
      <c r="N32" s="157">
        <v>100</v>
      </c>
      <c r="O32" s="158"/>
      <c r="P32" s="151">
        <v>2015</v>
      </c>
      <c r="Q32" s="157">
        <v>100</v>
      </c>
      <c r="R32" s="159"/>
      <c r="S32" s="151">
        <v>2015</v>
      </c>
      <c r="T32" s="160">
        <v>50</v>
      </c>
      <c r="U32" s="158"/>
      <c r="V32" s="151">
        <v>2015</v>
      </c>
      <c r="W32" s="157">
        <v>0</v>
      </c>
      <c r="X32" s="158" t="s">
        <v>1037</v>
      </c>
      <c r="Y32" s="359">
        <v>2015</v>
      </c>
      <c r="Z32" s="157">
        <v>0</v>
      </c>
      <c r="AA32" s="158" t="s">
        <v>1036</v>
      </c>
      <c r="AB32" s="359">
        <v>2015</v>
      </c>
      <c r="AC32" s="157">
        <v>100</v>
      </c>
      <c r="AD32" s="161"/>
    </row>
    <row r="33" spans="1:81" ht="24.75" customHeight="1">
      <c r="A33" s="151">
        <v>2016</v>
      </c>
      <c r="B33" s="230">
        <f t="shared" si="5"/>
        <v>66.666666666666671</v>
      </c>
      <c r="C33" s="235"/>
      <c r="D33" s="151">
        <v>2016</v>
      </c>
      <c r="E33" s="157">
        <v>100</v>
      </c>
      <c r="F33" s="158"/>
      <c r="G33" s="151">
        <v>2016</v>
      </c>
      <c r="H33" s="157">
        <v>50</v>
      </c>
      <c r="I33" s="158"/>
      <c r="J33" s="151">
        <v>2016</v>
      </c>
      <c r="K33" s="157">
        <v>100</v>
      </c>
      <c r="L33" s="158"/>
      <c r="M33" s="151">
        <v>2016</v>
      </c>
      <c r="N33" s="157">
        <v>100</v>
      </c>
      <c r="O33" s="158"/>
      <c r="P33" s="151">
        <v>2016</v>
      </c>
      <c r="Q33" s="157">
        <v>100</v>
      </c>
      <c r="R33" s="158"/>
      <c r="S33" s="151">
        <v>2016</v>
      </c>
      <c r="T33" s="160">
        <v>50</v>
      </c>
      <c r="U33" s="158"/>
      <c r="V33" s="151">
        <v>2016</v>
      </c>
      <c r="W33" s="157">
        <v>0</v>
      </c>
      <c r="X33" s="158"/>
      <c r="Y33" s="359">
        <v>2016</v>
      </c>
      <c r="Z33" s="157">
        <v>0</v>
      </c>
      <c r="AA33" s="158"/>
      <c r="AB33" s="359">
        <v>2016</v>
      </c>
      <c r="AC33" s="157">
        <v>100</v>
      </c>
      <c r="AD33" s="161"/>
    </row>
    <row r="34" spans="1:81" ht="24.75" customHeight="1">
      <c r="A34" s="151">
        <v>2017</v>
      </c>
      <c r="B34" s="230">
        <f t="shared" si="5"/>
        <v>66.666666666666671</v>
      </c>
      <c r="C34" s="235"/>
      <c r="D34" s="151">
        <v>2017</v>
      </c>
      <c r="E34" s="157">
        <v>100</v>
      </c>
      <c r="F34" s="158"/>
      <c r="G34" s="151">
        <v>2017</v>
      </c>
      <c r="H34" s="157">
        <v>50</v>
      </c>
      <c r="I34" s="158"/>
      <c r="J34" s="151">
        <v>2017</v>
      </c>
      <c r="K34" s="157">
        <v>100</v>
      </c>
      <c r="L34" s="158"/>
      <c r="M34" s="151">
        <v>2017</v>
      </c>
      <c r="N34" s="157">
        <v>100</v>
      </c>
      <c r="O34" s="158"/>
      <c r="P34" s="151">
        <v>2017</v>
      </c>
      <c r="Q34" s="157">
        <v>100</v>
      </c>
      <c r="R34" s="158"/>
      <c r="S34" s="151">
        <v>2017</v>
      </c>
      <c r="T34" s="160">
        <v>50</v>
      </c>
      <c r="U34" s="158"/>
      <c r="V34" s="151">
        <v>2017</v>
      </c>
      <c r="W34" s="157">
        <v>0</v>
      </c>
      <c r="X34" s="158"/>
      <c r="Y34" s="359">
        <v>2017</v>
      </c>
      <c r="Z34" s="157">
        <v>0</v>
      </c>
      <c r="AA34" s="158"/>
      <c r="AB34" s="359">
        <v>2017</v>
      </c>
      <c r="AC34" s="157">
        <v>100</v>
      </c>
      <c r="AD34" s="161"/>
    </row>
    <row r="35" spans="1:81" ht="24.75" customHeight="1">
      <c r="A35" s="151">
        <v>2018</v>
      </c>
      <c r="B35" s="230">
        <f t="shared" si="5"/>
        <v>66.666666666666671</v>
      </c>
      <c r="C35" s="235"/>
      <c r="D35" s="151">
        <v>2018</v>
      </c>
      <c r="E35" s="157">
        <v>100</v>
      </c>
      <c r="F35" s="158"/>
      <c r="G35" s="151">
        <v>2018</v>
      </c>
      <c r="H35" s="157">
        <v>50</v>
      </c>
      <c r="I35" s="158"/>
      <c r="J35" s="151">
        <v>2018</v>
      </c>
      <c r="K35" s="157">
        <v>100</v>
      </c>
      <c r="L35" s="158"/>
      <c r="M35" s="151">
        <v>2018</v>
      </c>
      <c r="N35" s="157">
        <v>100</v>
      </c>
      <c r="O35" s="158"/>
      <c r="P35" s="151">
        <v>2018</v>
      </c>
      <c r="Q35" s="157">
        <v>100</v>
      </c>
      <c r="R35" s="158"/>
      <c r="S35" s="151">
        <v>2018</v>
      </c>
      <c r="T35" s="160">
        <v>50</v>
      </c>
      <c r="U35" s="158"/>
      <c r="V35" s="151">
        <v>2018</v>
      </c>
      <c r="W35" s="157">
        <v>0</v>
      </c>
      <c r="X35" s="158"/>
      <c r="Y35" s="359">
        <v>2018</v>
      </c>
      <c r="Z35" s="157">
        <v>0</v>
      </c>
      <c r="AA35" s="158"/>
      <c r="AB35" s="359">
        <v>2018</v>
      </c>
      <c r="AC35" s="157">
        <v>100</v>
      </c>
      <c r="AD35" s="161"/>
    </row>
    <row r="36" spans="1:81" ht="24.75" customHeight="1">
      <c r="A36" s="151">
        <v>2019</v>
      </c>
      <c r="B36" s="230">
        <f t="shared" si="5"/>
        <v>66.666666666666671</v>
      </c>
      <c r="C36" s="235"/>
      <c r="D36" s="151">
        <v>2019</v>
      </c>
      <c r="E36" s="157">
        <v>100</v>
      </c>
      <c r="F36" s="158"/>
      <c r="G36" s="151">
        <v>2019</v>
      </c>
      <c r="H36" s="157">
        <v>50</v>
      </c>
      <c r="I36" s="158"/>
      <c r="J36" s="151">
        <v>2019</v>
      </c>
      <c r="K36" s="157">
        <v>100</v>
      </c>
      <c r="L36" s="158"/>
      <c r="M36" s="151">
        <v>2019</v>
      </c>
      <c r="N36" s="157">
        <v>100</v>
      </c>
      <c r="O36" s="158" t="s">
        <v>1035</v>
      </c>
      <c r="P36" s="151">
        <v>2019</v>
      </c>
      <c r="Q36" s="157">
        <v>100</v>
      </c>
      <c r="R36" s="158"/>
      <c r="S36" s="151">
        <v>2019</v>
      </c>
      <c r="T36" s="160">
        <v>50</v>
      </c>
      <c r="U36" s="158"/>
      <c r="V36" s="151">
        <v>2019</v>
      </c>
      <c r="W36" s="157">
        <v>0</v>
      </c>
      <c r="X36" s="158"/>
      <c r="Y36" s="359">
        <v>2019</v>
      </c>
      <c r="Z36" s="157">
        <v>0</v>
      </c>
      <c r="AA36" s="158"/>
      <c r="AB36" s="359">
        <v>2019</v>
      </c>
      <c r="AC36" s="157">
        <v>100</v>
      </c>
      <c r="AD36" s="161"/>
    </row>
    <row r="37" spans="1:81" ht="24.75" customHeight="1">
      <c r="A37" s="162"/>
      <c r="B37" s="162"/>
      <c r="C37" s="162"/>
      <c r="D37" s="162"/>
      <c r="E37" s="162"/>
      <c r="F37" s="162"/>
      <c r="G37" s="162"/>
      <c r="H37" s="162"/>
      <c r="I37" s="162"/>
      <c r="J37" s="156"/>
      <c r="K37" s="162"/>
      <c r="L37" s="162"/>
      <c r="M37" s="162"/>
      <c r="N37" s="162"/>
    </row>
    <row r="38" spans="1:81" ht="24.75" customHeight="1">
      <c r="A38" s="149" t="s">
        <v>114</v>
      </c>
      <c r="B38" s="732" t="s">
        <v>255</v>
      </c>
      <c r="C38" s="732"/>
      <c r="D38" s="732"/>
      <c r="E38" s="732"/>
      <c r="F38" s="732"/>
      <c r="G38" s="732"/>
      <c r="H38" s="732"/>
      <c r="I38" s="732"/>
      <c r="J38" s="732"/>
      <c r="K38" s="732"/>
      <c r="L38" s="732"/>
      <c r="M38" s="732"/>
      <c r="N38" s="732"/>
      <c r="O38" s="732"/>
      <c r="P38" s="732"/>
      <c r="Q38" s="732"/>
      <c r="R38" s="732"/>
      <c r="S38" s="732"/>
      <c r="T38" s="732"/>
      <c r="U38" s="732"/>
      <c r="V38" s="732"/>
      <c r="W38" s="732"/>
      <c r="X38" s="732"/>
      <c r="Y38" s="732"/>
      <c r="Z38" s="732"/>
      <c r="AA38" s="732"/>
      <c r="AB38" s="732"/>
      <c r="AC38" s="732"/>
      <c r="AD38" s="732"/>
      <c r="AE38" s="732"/>
      <c r="AF38" s="732"/>
      <c r="AG38" s="732"/>
      <c r="AH38" s="732"/>
      <c r="AI38" s="732"/>
      <c r="AJ38" s="732"/>
      <c r="AK38" s="732"/>
      <c r="AL38" s="732"/>
      <c r="AM38" s="732"/>
      <c r="AN38" s="732"/>
      <c r="AO38" s="732"/>
      <c r="AP38" s="732"/>
      <c r="AQ38" s="732"/>
      <c r="AR38" s="732"/>
      <c r="AS38" s="732"/>
      <c r="AT38" s="732"/>
      <c r="AU38" s="732"/>
      <c r="AV38" s="732"/>
      <c r="AW38" s="732"/>
      <c r="AX38" s="732"/>
      <c r="AY38" s="732"/>
    </row>
    <row r="39" spans="1:81" ht="24.75" customHeight="1">
      <c r="A39" s="151" t="s">
        <v>106</v>
      </c>
      <c r="B39" s="728" t="s">
        <v>11</v>
      </c>
      <c r="C39" s="728"/>
      <c r="D39" s="151" t="s">
        <v>106</v>
      </c>
      <c r="E39" s="728" t="s">
        <v>12</v>
      </c>
      <c r="F39" s="728"/>
      <c r="G39" s="151" t="s">
        <v>106</v>
      </c>
      <c r="H39" s="728" t="s">
        <v>13</v>
      </c>
      <c r="I39" s="728"/>
      <c r="J39" s="151" t="s">
        <v>106</v>
      </c>
      <c r="K39" s="597" t="s">
        <v>14</v>
      </c>
      <c r="L39" s="597"/>
      <c r="M39" s="40" t="s">
        <v>106</v>
      </c>
      <c r="N39" s="597"/>
      <c r="O39" s="597"/>
      <c r="P39" s="40" t="s">
        <v>106</v>
      </c>
      <c r="Q39" s="597"/>
      <c r="R39" s="597"/>
      <c r="S39" s="40" t="s">
        <v>106</v>
      </c>
      <c r="T39" s="596" t="s">
        <v>17</v>
      </c>
      <c r="U39" s="596"/>
      <c r="V39" s="151" t="s">
        <v>106</v>
      </c>
      <c r="W39" s="728"/>
      <c r="X39" s="728"/>
      <c r="Y39" s="359" t="s">
        <v>106</v>
      </c>
      <c r="Z39" s="728"/>
      <c r="AA39" s="728"/>
      <c r="AB39" s="359" t="s">
        <v>106</v>
      </c>
      <c r="AC39" s="728"/>
      <c r="AD39" s="728"/>
      <c r="AE39" s="359" t="s">
        <v>106</v>
      </c>
      <c r="AF39" s="728" t="s">
        <v>21</v>
      </c>
      <c r="AG39" s="728"/>
      <c r="AH39" s="149" t="s">
        <v>106</v>
      </c>
      <c r="AI39" s="728"/>
      <c r="AJ39" s="728"/>
      <c r="AK39" s="149" t="s">
        <v>106</v>
      </c>
      <c r="AL39" s="728"/>
      <c r="AM39" s="728"/>
      <c r="AN39" s="149" t="s">
        <v>106</v>
      </c>
      <c r="AO39" s="728" t="s">
        <v>24</v>
      </c>
      <c r="AP39" s="728"/>
      <c r="AQ39" s="359" t="s">
        <v>106</v>
      </c>
      <c r="AR39" s="728" t="s">
        <v>25</v>
      </c>
      <c r="AS39" s="728"/>
      <c r="AT39" s="359" t="s">
        <v>106</v>
      </c>
      <c r="AU39" s="728" t="s">
        <v>26</v>
      </c>
      <c r="AV39" s="728"/>
      <c r="AW39" s="359" t="s">
        <v>106</v>
      </c>
      <c r="AX39" s="728" t="s">
        <v>27</v>
      </c>
      <c r="AY39" s="728"/>
    </row>
    <row r="40" spans="1:81" ht="24.75" customHeight="1">
      <c r="A40" s="151" t="s">
        <v>105</v>
      </c>
      <c r="B40" s="720"/>
      <c r="C40" s="721"/>
      <c r="D40" s="151" t="s">
        <v>105</v>
      </c>
      <c r="E40" s="722"/>
      <c r="F40" s="723"/>
      <c r="G40" s="151" t="s">
        <v>105</v>
      </c>
      <c r="H40" s="735"/>
      <c r="I40" s="735"/>
      <c r="J40" s="151" t="s">
        <v>105</v>
      </c>
      <c r="K40" s="600"/>
      <c r="L40" s="600"/>
      <c r="M40" s="40" t="s">
        <v>105</v>
      </c>
      <c r="N40" s="600" t="s">
        <v>15</v>
      </c>
      <c r="O40" s="600"/>
      <c r="P40" s="40" t="s">
        <v>105</v>
      </c>
      <c r="Q40" s="600" t="s">
        <v>16</v>
      </c>
      <c r="R40" s="600"/>
      <c r="S40" s="40" t="s">
        <v>105</v>
      </c>
      <c r="T40" s="597"/>
      <c r="U40" s="597"/>
      <c r="V40" s="151" t="s">
        <v>105</v>
      </c>
      <c r="W40" s="735" t="s">
        <v>18</v>
      </c>
      <c r="X40" s="726"/>
      <c r="Y40" s="359" t="s">
        <v>105</v>
      </c>
      <c r="Z40" s="724" t="s">
        <v>19</v>
      </c>
      <c r="AA40" s="724"/>
      <c r="AB40" s="163" t="s">
        <v>105</v>
      </c>
      <c r="AC40" s="724" t="s">
        <v>20</v>
      </c>
      <c r="AD40" s="725"/>
      <c r="AE40" s="163" t="s">
        <v>105</v>
      </c>
      <c r="AF40" s="736"/>
      <c r="AG40" s="737"/>
      <c r="AH40" s="149" t="s">
        <v>105</v>
      </c>
      <c r="AI40" s="735" t="s">
        <v>22</v>
      </c>
      <c r="AJ40" s="735"/>
      <c r="AK40" s="149" t="s">
        <v>105</v>
      </c>
      <c r="AL40" s="735" t="s">
        <v>23</v>
      </c>
      <c r="AM40" s="726"/>
      <c r="AN40" s="149" t="s">
        <v>105</v>
      </c>
      <c r="AO40" s="726"/>
      <c r="AP40" s="726"/>
      <c r="AQ40" s="149" t="s">
        <v>105</v>
      </c>
      <c r="AR40" s="722"/>
      <c r="AS40" s="723"/>
      <c r="AT40" s="149" t="s">
        <v>105</v>
      </c>
      <c r="AU40" s="722"/>
      <c r="AV40" s="723"/>
      <c r="AW40" s="149" t="s">
        <v>105</v>
      </c>
      <c r="AX40" s="722"/>
      <c r="AY40" s="723"/>
    </row>
    <row r="41" spans="1:81" ht="24.75" customHeight="1">
      <c r="A41" s="151" t="s">
        <v>92</v>
      </c>
      <c r="B41" s="727" t="s">
        <v>254</v>
      </c>
      <c r="C41" s="727"/>
      <c r="D41" s="151" t="s">
        <v>92</v>
      </c>
      <c r="E41" s="595" t="s">
        <v>253</v>
      </c>
      <c r="F41" s="595"/>
      <c r="G41" s="151" t="s">
        <v>92</v>
      </c>
      <c r="H41" s="727" t="s">
        <v>252</v>
      </c>
      <c r="I41" s="727"/>
      <c r="J41" s="151" t="s">
        <v>92</v>
      </c>
      <c r="K41" s="595" t="s">
        <v>1555</v>
      </c>
      <c r="L41" s="595"/>
      <c r="M41" s="43" t="s">
        <v>92</v>
      </c>
      <c r="N41" s="595" t="s">
        <v>1556</v>
      </c>
      <c r="O41" s="595"/>
      <c r="P41" s="43" t="s">
        <v>92</v>
      </c>
      <c r="Q41" s="595" t="s">
        <v>1557</v>
      </c>
      <c r="R41" s="595"/>
      <c r="S41" s="43" t="s">
        <v>92</v>
      </c>
      <c r="T41" s="595" t="s">
        <v>1558</v>
      </c>
      <c r="U41" s="595"/>
      <c r="V41" s="151" t="s">
        <v>92</v>
      </c>
      <c r="W41" s="727" t="s">
        <v>249</v>
      </c>
      <c r="X41" s="727"/>
      <c r="Y41" s="359" t="s">
        <v>92</v>
      </c>
      <c r="Z41" s="727" t="s">
        <v>248</v>
      </c>
      <c r="AA41" s="727"/>
      <c r="AB41" s="359" t="s">
        <v>92</v>
      </c>
      <c r="AC41" s="727" t="s">
        <v>247</v>
      </c>
      <c r="AD41" s="727"/>
      <c r="AE41" s="359" t="s">
        <v>92</v>
      </c>
      <c r="AF41" s="727" t="s">
        <v>237</v>
      </c>
      <c r="AG41" s="727"/>
      <c r="AH41" s="359" t="s">
        <v>92</v>
      </c>
      <c r="AI41" s="727" t="s">
        <v>145</v>
      </c>
      <c r="AJ41" s="727"/>
      <c r="AK41" s="359" t="s">
        <v>92</v>
      </c>
      <c r="AL41" s="727" t="s">
        <v>246</v>
      </c>
      <c r="AM41" s="727"/>
      <c r="AN41" s="359" t="s">
        <v>92</v>
      </c>
      <c r="AO41" s="727" t="s">
        <v>235</v>
      </c>
      <c r="AP41" s="727"/>
      <c r="AQ41" s="359" t="s">
        <v>92</v>
      </c>
      <c r="AR41" s="727" t="s">
        <v>245</v>
      </c>
      <c r="AS41" s="727"/>
      <c r="AT41" s="359" t="s">
        <v>92</v>
      </c>
      <c r="AU41" s="727" t="s">
        <v>244</v>
      </c>
      <c r="AV41" s="727"/>
      <c r="AW41" s="359" t="s">
        <v>92</v>
      </c>
      <c r="AX41" s="727" t="s">
        <v>243</v>
      </c>
      <c r="AY41" s="727"/>
    </row>
    <row r="42" spans="1:81" ht="24.75" customHeight="1">
      <c r="A42" s="151" t="s">
        <v>81</v>
      </c>
      <c r="B42" s="727" t="s">
        <v>90</v>
      </c>
      <c r="C42" s="727"/>
      <c r="D42" s="151" t="s">
        <v>81</v>
      </c>
      <c r="E42" s="580" t="s">
        <v>4329</v>
      </c>
      <c r="F42" s="580"/>
      <c r="G42" s="151" t="s">
        <v>81</v>
      </c>
      <c r="H42" s="734" t="s">
        <v>242</v>
      </c>
      <c r="I42" s="734"/>
      <c r="J42" s="151" t="s">
        <v>81</v>
      </c>
      <c r="K42" s="580"/>
      <c r="L42" s="580"/>
      <c r="M42" s="43" t="s">
        <v>81</v>
      </c>
      <c r="N42" s="580" t="s">
        <v>1559</v>
      </c>
      <c r="O42" s="580"/>
      <c r="P42" s="43" t="s">
        <v>81</v>
      </c>
      <c r="Q42" s="580" t="s">
        <v>1560</v>
      </c>
      <c r="R42" s="580"/>
      <c r="S42" s="43" t="s">
        <v>81</v>
      </c>
      <c r="T42" s="580"/>
      <c r="U42" s="580"/>
      <c r="V42" s="151" t="s">
        <v>81</v>
      </c>
      <c r="W42" s="734" t="s">
        <v>1613</v>
      </c>
      <c r="X42" s="734"/>
      <c r="Y42" s="359" t="s">
        <v>81</v>
      </c>
      <c r="Z42" s="734" t="s">
        <v>239</v>
      </c>
      <c r="AA42" s="734"/>
      <c r="AB42" s="359" t="s">
        <v>81</v>
      </c>
      <c r="AC42" s="734" t="s">
        <v>1581</v>
      </c>
      <c r="AD42" s="734"/>
      <c r="AE42" s="359" t="s">
        <v>81</v>
      </c>
      <c r="AF42" s="734" t="s">
        <v>237</v>
      </c>
      <c r="AG42" s="734"/>
      <c r="AH42" s="359" t="s">
        <v>81</v>
      </c>
      <c r="AI42" s="734" t="s">
        <v>165</v>
      </c>
      <c r="AJ42" s="734"/>
      <c r="AK42" s="359" t="s">
        <v>81</v>
      </c>
      <c r="AL42" s="734" t="s">
        <v>236</v>
      </c>
      <c r="AM42" s="734"/>
      <c r="AN42" s="359" t="s">
        <v>81</v>
      </c>
      <c r="AO42" s="734" t="s">
        <v>235</v>
      </c>
      <c r="AP42" s="734"/>
      <c r="AQ42" s="359" t="s">
        <v>81</v>
      </c>
      <c r="AR42" s="734" t="s">
        <v>234</v>
      </c>
      <c r="AS42" s="734"/>
      <c r="AT42" s="359" t="s">
        <v>81</v>
      </c>
      <c r="AU42" s="734" t="s">
        <v>233</v>
      </c>
      <c r="AV42" s="734"/>
      <c r="AW42" s="359" t="s">
        <v>81</v>
      </c>
      <c r="AX42" s="734" t="s">
        <v>232</v>
      </c>
      <c r="AY42" s="734"/>
    </row>
    <row r="43" spans="1:81" ht="24.75" customHeight="1">
      <c r="A43" s="151" t="s">
        <v>78</v>
      </c>
      <c r="B43" s="734" t="s">
        <v>79</v>
      </c>
      <c r="C43" s="734"/>
      <c r="D43" s="151" t="s">
        <v>78</v>
      </c>
      <c r="E43" s="580" t="s">
        <v>4330</v>
      </c>
      <c r="F43" s="580"/>
      <c r="G43" s="151" t="s">
        <v>78</v>
      </c>
      <c r="H43" s="734" t="s">
        <v>4611</v>
      </c>
      <c r="I43" s="734"/>
      <c r="J43" s="151" t="s">
        <v>78</v>
      </c>
      <c r="K43" s="579" t="s">
        <v>4875</v>
      </c>
      <c r="L43" s="580"/>
      <c r="M43" s="43" t="s">
        <v>78</v>
      </c>
      <c r="N43" s="580" t="s">
        <v>4332</v>
      </c>
      <c r="O43" s="580"/>
      <c r="P43" s="43" t="s">
        <v>78</v>
      </c>
      <c r="Q43" s="580" t="s">
        <v>4333</v>
      </c>
      <c r="R43" s="580"/>
      <c r="S43" s="43" t="s">
        <v>78</v>
      </c>
      <c r="T43" s="580" t="s">
        <v>4876</v>
      </c>
      <c r="U43" s="580"/>
      <c r="V43" s="151" t="s">
        <v>78</v>
      </c>
      <c r="W43" s="734" t="s">
        <v>4612</v>
      </c>
      <c r="X43" s="734"/>
      <c r="Y43" s="359" t="s">
        <v>78</v>
      </c>
      <c r="Z43" s="734" t="s">
        <v>4613</v>
      </c>
      <c r="AA43" s="734"/>
      <c r="AB43" s="359" t="s">
        <v>78</v>
      </c>
      <c r="AC43" s="734" t="s">
        <v>4614</v>
      </c>
      <c r="AD43" s="734"/>
      <c r="AE43" s="359" t="s">
        <v>78</v>
      </c>
      <c r="AF43" s="734" t="s">
        <v>79</v>
      </c>
      <c r="AG43" s="734"/>
      <c r="AH43" s="359" t="s">
        <v>78</v>
      </c>
      <c r="AI43" s="734" t="s">
        <v>4615</v>
      </c>
      <c r="AJ43" s="734"/>
      <c r="AK43" s="359" t="s">
        <v>78</v>
      </c>
      <c r="AL43" s="734" t="s">
        <v>4616</v>
      </c>
      <c r="AM43" s="734"/>
      <c r="AN43" s="359" t="s">
        <v>78</v>
      </c>
      <c r="AO43" s="734" t="s">
        <v>4617</v>
      </c>
      <c r="AP43" s="734"/>
      <c r="AQ43" s="359" t="s">
        <v>78</v>
      </c>
      <c r="AR43" s="734" t="s">
        <v>4618</v>
      </c>
      <c r="AS43" s="734"/>
      <c r="AT43" s="359" t="s">
        <v>78</v>
      </c>
      <c r="AU43" s="734" t="s">
        <v>4619</v>
      </c>
      <c r="AV43" s="734"/>
      <c r="AW43" s="359" t="s">
        <v>78</v>
      </c>
      <c r="AX43" s="734" t="s">
        <v>4620</v>
      </c>
      <c r="AY43" s="734"/>
    </row>
    <row r="44" spans="1:81" ht="24.75" customHeight="1">
      <c r="A44" s="151" t="s">
        <v>0</v>
      </c>
      <c r="B44" s="151" t="s">
        <v>77</v>
      </c>
      <c r="C44" s="151" t="s">
        <v>76</v>
      </c>
      <c r="D44" s="151" t="s">
        <v>75</v>
      </c>
      <c r="E44" s="151" t="s">
        <v>74</v>
      </c>
      <c r="F44" s="153" t="s">
        <v>73</v>
      </c>
      <c r="G44" s="151" t="s">
        <v>0</v>
      </c>
      <c r="H44" s="151" t="s">
        <v>77</v>
      </c>
      <c r="I44" s="151" t="s">
        <v>229</v>
      </c>
      <c r="J44" s="151" t="s">
        <v>0</v>
      </c>
      <c r="K44" s="151" t="s">
        <v>77</v>
      </c>
      <c r="L44" s="151" t="s">
        <v>229</v>
      </c>
      <c r="M44" s="151" t="s">
        <v>0</v>
      </c>
      <c r="N44" s="151" t="s">
        <v>77</v>
      </c>
      <c r="O44" s="151" t="s">
        <v>229</v>
      </c>
      <c r="P44" s="151" t="s">
        <v>0</v>
      </c>
      <c r="Q44" s="151" t="s">
        <v>77</v>
      </c>
      <c r="R44" s="151" t="s">
        <v>229</v>
      </c>
      <c r="S44" s="151" t="s">
        <v>75</v>
      </c>
      <c r="T44" s="151" t="s">
        <v>74</v>
      </c>
      <c r="U44" s="151" t="s">
        <v>230</v>
      </c>
      <c r="V44" s="151" t="s">
        <v>75</v>
      </c>
      <c r="W44" s="151" t="s">
        <v>74</v>
      </c>
      <c r="X44" s="151" t="s">
        <v>230</v>
      </c>
      <c r="Y44" s="359" t="s">
        <v>75</v>
      </c>
      <c r="Z44" s="359" t="s">
        <v>74</v>
      </c>
      <c r="AA44" s="359" t="s">
        <v>230</v>
      </c>
      <c r="AB44" s="359" t="s">
        <v>75</v>
      </c>
      <c r="AC44" s="359" t="s">
        <v>74</v>
      </c>
      <c r="AD44" s="359" t="s">
        <v>230</v>
      </c>
      <c r="AE44" s="359" t="s">
        <v>75</v>
      </c>
      <c r="AF44" s="359" t="s">
        <v>74</v>
      </c>
      <c r="AG44" s="359" t="s">
        <v>230</v>
      </c>
      <c r="AH44" s="359" t="s">
        <v>75</v>
      </c>
      <c r="AI44" s="359" t="s">
        <v>74</v>
      </c>
      <c r="AJ44" s="359" t="s">
        <v>230</v>
      </c>
      <c r="AK44" s="359" t="s">
        <v>0</v>
      </c>
      <c r="AL44" s="359" t="s">
        <v>74</v>
      </c>
      <c r="AM44" s="359" t="s">
        <v>229</v>
      </c>
      <c r="AN44" s="359" t="s">
        <v>0</v>
      </c>
      <c r="AO44" s="359" t="s">
        <v>77</v>
      </c>
      <c r="AP44" s="359" t="s">
        <v>229</v>
      </c>
      <c r="AQ44" s="359" t="s">
        <v>0</v>
      </c>
      <c r="AR44" s="359" t="s">
        <v>77</v>
      </c>
      <c r="AS44" s="359" t="s">
        <v>229</v>
      </c>
      <c r="AT44" s="359" t="s">
        <v>0</v>
      </c>
      <c r="AU44" s="359" t="s">
        <v>77</v>
      </c>
      <c r="AV44" s="359" t="s">
        <v>229</v>
      </c>
      <c r="AW44" s="359" t="s">
        <v>0</v>
      </c>
      <c r="AX44" s="359" t="s">
        <v>77</v>
      </c>
      <c r="AY44" s="359" t="s">
        <v>229</v>
      </c>
    </row>
    <row r="45" spans="1:81" s="155" customFormat="1" ht="24.75" customHeight="1">
      <c r="A45" s="359">
        <v>2007</v>
      </c>
      <c r="B45" s="230">
        <f t="shared" ref="B45:B51" si="6">AVERAGE(E45,H45,K45,T45,AF45,AO45,AU45,AX45,AR45)</f>
        <v>75</v>
      </c>
      <c r="C45" s="382"/>
      <c r="D45" s="359">
        <v>2007</v>
      </c>
      <c r="E45" s="49">
        <v>100</v>
      </c>
      <c r="F45" s="382"/>
      <c r="G45" s="359">
        <v>2007</v>
      </c>
      <c r="H45" s="382">
        <v>75</v>
      </c>
      <c r="I45" s="382" t="s">
        <v>5046</v>
      </c>
      <c r="J45" s="359">
        <v>2007</v>
      </c>
      <c r="K45" s="157">
        <v>100</v>
      </c>
      <c r="L45" s="382"/>
      <c r="M45" s="359">
        <v>2007</v>
      </c>
      <c r="N45" s="157">
        <v>100</v>
      </c>
      <c r="O45" s="382"/>
      <c r="P45" s="359">
        <v>2007</v>
      </c>
      <c r="Q45" s="157">
        <v>100</v>
      </c>
      <c r="R45" s="382"/>
      <c r="S45" s="359">
        <v>2007</v>
      </c>
      <c r="T45" s="382">
        <v>100</v>
      </c>
      <c r="U45" s="382"/>
      <c r="V45" s="359">
        <v>2007</v>
      </c>
      <c r="W45" s="382">
        <v>100</v>
      </c>
      <c r="X45" s="382"/>
      <c r="Y45" s="359">
        <v>2007</v>
      </c>
      <c r="Z45" s="382">
        <v>100</v>
      </c>
      <c r="AA45" s="382"/>
      <c r="AB45" s="359">
        <v>2007</v>
      </c>
      <c r="AC45" s="382">
        <v>100</v>
      </c>
      <c r="AD45" s="382"/>
      <c r="AE45" s="359">
        <v>2007</v>
      </c>
      <c r="AF45" s="246">
        <f t="shared" ref="AF45:AF51" si="7">0.67*AI45+0.33*AL45</f>
        <v>50</v>
      </c>
      <c r="AG45" s="382"/>
      <c r="AH45" s="359">
        <v>2007</v>
      </c>
      <c r="AI45" s="157">
        <v>50</v>
      </c>
      <c r="AJ45" s="382"/>
      <c r="AK45" s="359">
        <v>2007</v>
      </c>
      <c r="AL45" s="157">
        <v>50</v>
      </c>
      <c r="AM45" s="382"/>
      <c r="AN45" s="359">
        <v>2007</v>
      </c>
      <c r="AO45" s="157">
        <v>100</v>
      </c>
      <c r="AP45" s="382"/>
      <c r="AQ45" s="359">
        <v>2007</v>
      </c>
      <c r="AR45" s="49">
        <v>0</v>
      </c>
      <c r="AS45" s="158" t="s">
        <v>1028</v>
      </c>
      <c r="AT45" s="359">
        <v>2007</v>
      </c>
      <c r="AU45" s="157">
        <v>50</v>
      </c>
      <c r="AV45" s="382"/>
      <c r="AW45" s="359">
        <v>2007</v>
      </c>
      <c r="AX45" s="157">
        <v>100</v>
      </c>
      <c r="AY45" s="382"/>
      <c r="AZ45" s="154"/>
      <c r="BA45" s="154"/>
      <c r="BB45" s="154"/>
      <c r="BC45" s="154"/>
      <c r="BD45" s="154"/>
      <c r="BE45" s="154"/>
      <c r="BF45" s="154"/>
      <c r="BG45" s="154"/>
      <c r="BH45" s="154"/>
      <c r="BI45" s="154"/>
      <c r="BJ45" s="154"/>
      <c r="BK45" s="154"/>
      <c r="BL45" s="154"/>
      <c r="BM45" s="154"/>
      <c r="BN45" s="154"/>
      <c r="BO45" s="154"/>
      <c r="BP45" s="154"/>
      <c r="BQ45" s="154"/>
      <c r="BR45" s="154"/>
      <c r="BS45" s="154"/>
      <c r="BT45" s="154"/>
      <c r="BU45" s="154"/>
      <c r="BV45" s="154"/>
      <c r="BW45" s="154"/>
      <c r="BX45" s="154"/>
      <c r="BY45" s="154"/>
      <c r="BZ45" s="154"/>
      <c r="CA45" s="154"/>
      <c r="CB45" s="154"/>
      <c r="CC45" s="154"/>
    </row>
    <row r="46" spans="1:81" s="155" customFormat="1" ht="24.75" customHeight="1">
      <c r="A46" s="359">
        <v>2008</v>
      </c>
      <c r="B46" s="230">
        <f t="shared" si="6"/>
        <v>72.222222222222229</v>
      </c>
      <c r="C46" s="382"/>
      <c r="D46" s="359">
        <v>2008</v>
      </c>
      <c r="E46" s="49">
        <v>100</v>
      </c>
      <c r="F46" s="382"/>
      <c r="G46" s="359">
        <v>2008</v>
      </c>
      <c r="H46" s="157">
        <v>50</v>
      </c>
      <c r="I46" s="382" t="s">
        <v>5047</v>
      </c>
      <c r="J46" s="359">
        <v>2008</v>
      </c>
      <c r="K46" s="157">
        <v>100</v>
      </c>
      <c r="L46" s="382"/>
      <c r="M46" s="359">
        <v>2008</v>
      </c>
      <c r="N46" s="157">
        <v>100</v>
      </c>
      <c r="O46" s="382"/>
      <c r="P46" s="359">
        <v>2008</v>
      </c>
      <c r="Q46" s="157">
        <v>100</v>
      </c>
      <c r="R46" s="382"/>
      <c r="S46" s="359">
        <v>2008</v>
      </c>
      <c r="T46" s="382">
        <v>100</v>
      </c>
      <c r="U46" s="382"/>
      <c r="V46" s="359">
        <v>2008</v>
      </c>
      <c r="W46" s="382">
        <v>100</v>
      </c>
      <c r="X46" s="382"/>
      <c r="Y46" s="359">
        <v>2008</v>
      </c>
      <c r="Z46" s="382">
        <v>100</v>
      </c>
      <c r="AA46" s="382"/>
      <c r="AB46" s="359">
        <v>2008</v>
      </c>
      <c r="AC46" s="382">
        <v>100</v>
      </c>
      <c r="AD46" s="382"/>
      <c r="AE46" s="359">
        <v>2008</v>
      </c>
      <c r="AF46" s="246">
        <f t="shared" si="7"/>
        <v>50</v>
      </c>
      <c r="AG46" s="382"/>
      <c r="AH46" s="359">
        <v>2008</v>
      </c>
      <c r="AI46" s="157">
        <v>50</v>
      </c>
      <c r="AJ46" s="382"/>
      <c r="AK46" s="359">
        <v>2008</v>
      </c>
      <c r="AL46" s="157">
        <v>50</v>
      </c>
      <c r="AM46" s="382"/>
      <c r="AN46" s="359">
        <v>2008</v>
      </c>
      <c r="AO46" s="157">
        <v>100</v>
      </c>
      <c r="AP46" s="382"/>
      <c r="AQ46" s="359">
        <v>2008</v>
      </c>
      <c r="AR46" s="49">
        <v>0</v>
      </c>
      <c r="AS46" s="382"/>
      <c r="AT46" s="359">
        <v>2008</v>
      </c>
      <c r="AU46" s="157">
        <v>50</v>
      </c>
      <c r="AV46" s="382"/>
      <c r="AW46" s="359">
        <v>2008</v>
      </c>
      <c r="AX46" s="157">
        <v>100</v>
      </c>
      <c r="AY46" s="382"/>
      <c r="AZ46" s="154"/>
      <c r="BA46" s="154"/>
      <c r="BB46" s="154"/>
      <c r="BC46" s="154"/>
      <c r="BD46" s="154"/>
      <c r="BE46" s="154"/>
      <c r="BF46" s="154"/>
      <c r="BG46" s="154"/>
      <c r="BH46" s="154"/>
      <c r="BI46" s="154"/>
      <c r="BJ46" s="154"/>
      <c r="BK46" s="154"/>
      <c r="BL46" s="154"/>
      <c r="BM46" s="154"/>
      <c r="BN46" s="154"/>
      <c r="BO46" s="154"/>
      <c r="BP46" s="154"/>
      <c r="BQ46" s="154"/>
      <c r="BR46" s="154"/>
      <c r="BS46" s="154"/>
      <c r="BT46" s="154"/>
      <c r="BU46" s="154"/>
      <c r="BV46" s="154"/>
      <c r="BW46" s="154"/>
      <c r="BX46" s="154"/>
      <c r="BY46" s="154"/>
      <c r="BZ46" s="154"/>
      <c r="CA46" s="154"/>
      <c r="CB46" s="154"/>
      <c r="CC46" s="154"/>
    </row>
    <row r="47" spans="1:81" s="155" customFormat="1" ht="24.75" customHeight="1">
      <c r="A47" s="359">
        <v>2009</v>
      </c>
      <c r="B47" s="230">
        <f t="shared" si="6"/>
        <v>70.388888888888886</v>
      </c>
      <c r="C47" s="382"/>
      <c r="D47" s="359">
        <v>2009</v>
      </c>
      <c r="E47" s="49">
        <v>100</v>
      </c>
      <c r="F47" s="382"/>
      <c r="G47" s="359">
        <v>2009</v>
      </c>
      <c r="H47" s="157">
        <v>50</v>
      </c>
      <c r="I47" s="382"/>
      <c r="J47" s="359">
        <v>2009</v>
      </c>
      <c r="K47" s="157">
        <v>100</v>
      </c>
      <c r="L47" s="382"/>
      <c r="M47" s="359">
        <v>2009</v>
      </c>
      <c r="N47" s="157">
        <v>100</v>
      </c>
      <c r="O47" s="382"/>
      <c r="P47" s="359">
        <v>2009</v>
      </c>
      <c r="Q47" s="157">
        <v>100</v>
      </c>
      <c r="R47" s="382"/>
      <c r="S47" s="359">
        <v>2009</v>
      </c>
      <c r="T47" s="382">
        <v>100</v>
      </c>
      <c r="U47" s="382"/>
      <c r="V47" s="359">
        <v>2009</v>
      </c>
      <c r="W47" s="382">
        <v>100</v>
      </c>
      <c r="X47" s="382"/>
      <c r="Y47" s="359">
        <v>2009</v>
      </c>
      <c r="Z47" s="382">
        <v>100</v>
      </c>
      <c r="AA47" s="382"/>
      <c r="AB47" s="359">
        <v>2009</v>
      </c>
      <c r="AC47" s="382">
        <v>100</v>
      </c>
      <c r="AD47" s="382"/>
      <c r="AE47" s="359">
        <v>2009</v>
      </c>
      <c r="AF47" s="246">
        <f t="shared" si="7"/>
        <v>33.5</v>
      </c>
      <c r="AG47" s="382"/>
      <c r="AH47" s="359">
        <v>2009</v>
      </c>
      <c r="AI47" s="157">
        <v>50</v>
      </c>
      <c r="AJ47" s="382"/>
      <c r="AK47" s="359">
        <v>2009</v>
      </c>
      <c r="AL47" s="157">
        <v>0</v>
      </c>
      <c r="AM47" s="382" t="s">
        <v>5049</v>
      </c>
      <c r="AN47" s="359">
        <v>2009</v>
      </c>
      <c r="AO47" s="157">
        <v>100</v>
      </c>
      <c r="AP47" s="382"/>
      <c r="AQ47" s="359">
        <v>2009</v>
      </c>
      <c r="AR47" s="49">
        <v>0</v>
      </c>
      <c r="AS47" s="382"/>
      <c r="AT47" s="359">
        <v>2009</v>
      </c>
      <c r="AU47" s="157">
        <v>50</v>
      </c>
      <c r="AV47" s="382"/>
      <c r="AW47" s="359">
        <v>2009</v>
      </c>
      <c r="AX47" s="157">
        <v>100</v>
      </c>
      <c r="AY47" s="382"/>
      <c r="AZ47" s="154"/>
      <c r="BA47" s="154"/>
      <c r="BB47" s="154"/>
      <c r="BC47" s="154"/>
      <c r="BD47" s="154"/>
      <c r="BE47" s="154"/>
      <c r="BF47" s="154"/>
      <c r="BG47" s="154"/>
      <c r="BH47" s="154"/>
      <c r="BI47" s="154"/>
      <c r="BJ47" s="154"/>
      <c r="BK47" s="154"/>
      <c r="BL47" s="154"/>
      <c r="BM47" s="154"/>
      <c r="BN47" s="154"/>
      <c r="BO47" s="154"/>
      <c r="BP47" s="154"/>
      <c r="BQ47" s="154"/>
      <c r="BR47" s="154"/>
      <c r="BS47" s="154"/>
      <c r="BT47" s="154"/>
      <c r="BU47" s="154"/>
      <c r="BV47" s="154"/>
      <c r="BW47" s="154"/>
      <c r="BX47" s="154"/>
      <c r="BY47" s="154"/>
      <c r="BZ47" s="154"/>
      <c r="CA47" s="154"/>
      <c r="CB47" s="154"/>
      <c r="CC47" s="154"/>
    </row>
    <row r="48" spans="1:81" s="155" customFormat="1" ht="24.75" customHeight="1">
      <c r="A48" s="359">
        <v>2010</v>
      </c>
      <c r="B48" s="230">
        <f t="shared" si="6"/>
        <v>70.388888888888886</v>
      </c>
      <c r="C48" s="382"/>
      <c r="D48" s="359">
        <v>2010</v>
      </c>
      <c r="E48" s="49">
        <v>100</v>
      </c>
      <c r="F48" s="382"/>
      <c r="G48" s="359">
        <v>2010</v>
      </c>
      <c r="H48" s="157">
        <v>50</v>
      </c>
      <c r="I48" s="382"/>
      <c r="J48" s="359">
        <v>2010</v>
      </c>
      <c r="K48" s="157">
        <v>100</v>
      </c>
      <c r="L48" s="382"/>
      <c r="M48" s="359">
        <v>2010</v>
      </c>
      <c r="N48" s="157">
        <v>100</v>
      </c>
      <c r="O48" s="382"/>
      <c r="P48" s="359">
        <v>2010</v>
      </c>
      <c r="Q48" s="157">
        <v>100</v>
      </c>
      <c r="R48" s="382"/>
      <c r="S48" s="359">
        <v>2010</v>
      </c>
      <c r="T48" s="382">
        <v>100</v>
      </c>
      <c r="U48" s="382"/>
      <c r="V48" s="359">
        <v>2010</v>
      </c>
      <c r="W48" s="382">
        <v>100</v>
      </c>
      <c r="X48" s="382" t="s">
        <v>5048</v>
      </c>
      <c r="Y48" s="359">
        <v>2010</v>
      </c>
      <c r="Z48" s="382">
        <v>100</v>
      </c>
      <c r="AA48" s="382"/>
      <c r="AB48" s="359">
        <v>2010</v>
      </c>
      <c r="AC48" s="382">
        <v>100</v>
      </c>
      <c r="AD48" s="382"/>
      <c r="AE48" s="359">
        <v>2010</v>
      </c>
      <c r="AF48" s="246">
        <f t="shared" si="7"/>
        <v>33.5</v>
      </c>
      <c r="AG48" s="382"/>
      <c r="AH48" s="359">
        <v>2010</v>
      </c>
      <c r="AI48" s="157">
        <v>50</v>
      </c>
      <c r="AJ48" s="382"/>
      <c r="AK48" s="359">
        <v>2010</v>
      </c>
      <c r="AL48" s="157">
        <v>0</v>
      </c>
      <c r="AM48" s="382"/>
      <c r="AN48" s="359">
        <v>2010</v>
      </c>
      <c r="AO48" s="157">
        <v>100</v>
      </c>
      <c r="AP48" s="382"/>
      <c r="AQ48" s="359">
        <v>2010</v>
      </c>
      <c r="AR48" s="49">
        <v>0</v>
      </c>
      <c r="AS48" s="382"/>
      <c r="AT48" s="359">
        <v>2010</v>
      </c>
      <c r="AU48" s="157">
        <v>50</v>
      </c>
      <c r="AV48" s="382"/>
      <c r="AW48" s="359">
        <v>2010</v>
      </c>
      <c r="AX48" s="157">
        <v>100</v>
      </c>
      <c r="AY48" s="382"/>
      <c r="AZ48" s="154"/>
      <c r="BA48" s="154"/>
      <c r="BB48" s="154"/>
      <c r="BC48" s="154"/>
      <c r="BD48" s="154"/>
      <c r="BE48" s="154"/>
      <c r="BF48" s="154"/>
      <c r="BG48" s="154"/>
      <c r="BH48" s="154"/>
      <c r="BI48" s="154"/>
      <c r="BJ48" s="154"/>
      <c r="BK48" s="154"/>
      <c r="BL48" s="154"/>
      <c r="BM48" s="154"/>
      <c r="BN48" s="154"/>
      <c r="BO48" s="154"/>
      <c r="BP48" s="154"/>
      <c r="BQ48" s="154"/>
      <c r="BR48" s="154"/>
      <c r="BS48" s="154"/>
      <c r="BT48" s="154"/>
      <c r="BU48" s="154"/>
      <c r="BV48" s="154"/>
      <c r="BW48" s="154"/>
      <c r="BX48" s="154"/>
      <c r="BY48" s="154"/>
      <c r="BZ48" s="154"/>
      <c r="CA48" s="154"/>
      <c r="CB48" s="154"/>
      <c r="CC48" s="154"/>
    </row>
    <row r="49" spans="1:81" s="155" customFormat="1" ht="24.75" customHeight="1">
      <c r="A49" s="359">
        <v>2011</v>
      </c>
      <c r="B49" s="230">
        <f t="shared" si="6"/>
        <v>63.722222222222221</v>
      </c>
      <c r="C49" s="382"/>
      <c r="D49" s="359">
        <v>2011</v>
      </c>
      <c r="E49" s="49">
        <v>100</v>
      </c>
      <c r="F49" s="382"/>
      <c r="G49" s="359">
        <v>2011</v>
      </c>
      <c r="H49" s="157">
        <v>50</v>
      </c>
      <c r="I49" s="382"/>
      <c r="J49" s="359">
        <v>2011</v>
      </c>
      <c r="K49" s="157">
        <v>100</v>
      </c>
      <c r="L49" s="382"/>
      <c r="M49" s="359">
        <v>2011</v>
      </c>
      <c r="N49" s="157">
        <v>100</v>
      </c>
      <c r="O49" s="382"/>
      <c r="P49" s="359">
        <v>2011</v>
      </c>
      <c r="Q49" s="157">
        <v>100</v>
      </c>
      <c r="R49" s="382"/>
      <c r="S49" s="359">
        <v>2011</v>
      </c>
      <c r="T49" s="382">
        <v>40</v>
      </c>
      <c r="U49" s="382"/>
      <c r="V49" s="359">
        <v>2011</v>
      </c>
      <c r="W49" s="382">
        <v>0</v>
      </c>
      <c r="X49" s="382"/>
      <c r="Y49" s="359">
        <v>2011</v>
      </c>
      <c r="Z49" s="164">
        <v>50</v>
      </c>
      <c r="AA49" s="382"/>
      <c r="AB49" s="359">
        <v>2011</v>
      </c>
      <c r="AC49" s="164">
        <v>50</v>
      </c>
      <c r="AD49" s="382"/>
      <c r="AE49" s="359">
        <v>2011</v>
      </c>
      <c r="AF49" s="246">
        <f t="shared" si="7"/>
        <v>33.5</v>
      </c>
      <c r="AG49" s="382"/>
      <c r="AH49" s="359">
        <v>2011</v>
      </c>
      <c r="AI49" s="157">
        <v>50</v>
      </c>
      <c r="AJ49" s="382"/>
      <c r="AK49" s="359">
        <v>2011</v>
      </c>
      <c r="AL49" s="157">
        <v>0</v>
      </c>
      <c r="AM49" s="382"/>
      <c r="AN49" s="359">
        <v>2011</v>
      </c>
      <c r="AO49" s="157">
        <v>100</v>
      </c>
      <c r="AP49" s="382"/>
      <c r="AQ49" s="359">
        <v>2011</v>
      </c>
      <c r="AR49" s="49">
        <v>0</v>
      </c>
      <c r="AS49" s="382"/>
      <c r="AT49" s="359">
        <v>2011</v>
      </c>
      <c r="AU49" s="157">
        <v>50</v>
      </c>
      <c r="AV49" s="382"/>
      <c r="AW49" s="359">
        <v>2011</v>
      </c>
      <c r="AX49" s="157">
        <v>100</v>
      </c>
      <c r="AY49" s="382"/>
      <c r="AZ49" s="154"/>
      <c r="BA49" s="154"/>
      <c r="BB49" s="154"/>
      <c r="BC49" s="154"/>
      <c r="BD49" s="154"/>
      <c r="BE49" s="154"/>
      <c r="BF49" s="154"/>
      <c r="BG49" s="154"/>
      <c r="BH49" s="154"/>
      <c r="BI49" s="154"/>
      <c r="BJ49" s="154"/>
      <c r="BK49" s="154"/>
      <c r="BL49" s="154"/>
      <c r="BM49" s="154"/>
      <c r="BN49" s="154"/>
      <c r="BO49" s="154"/>
      <c r="BP49" s="154"/>
      <c r="BQ49" s="154"/>
      <c r="BR49" s="154"/>
      <c r="BS49" s="154"/>
      <c r="BT49" s="154"/>
      <c r="BU49" s="154"/>
      <c r="BV49" s="154"/>
      <c r="BW49" s="154"/>
      <c r="BX49" s="154"/>
      <c r="BY49" s="154"/>
      <c r="BZ49" s="154"/>
      <c r="CA49" s="154"/>
      <c r="CB49" s="154"/>
      <c r="CC49" s="154"/>
    </row>
    <row r="50" spans="1:81" s="155" customFormat="1" ht="24.75" customHeight="1">
      <c r="A50" s="359">
        <v>2012</v>
      </c>
      <c r="B50" s="230">
        <f t="shared" si="6"/>
        <v>63.722222222222221</v>
      </c>
      <c r="C50" s="382"/>
      <c r="D50" s="359">
        <v>2012</v>
      </c>
      <c r="E50" s="49">
        <v>100</v>
      </c>
      <c r="F50" s="382"/>
      <c r="G50" s="359">
        <v>2012</v>
      </c>
      <c r="H50" s="157">
        <v>50</v>
      </c>
      <c r="I50" s="382"/>
      <c r="J50" s="359">
        <v>2012</v>
      </c>
      <c r="K50" s="157">
        <v>100</v>
      </c>
      <c r="L50" s="382"/>
      <c r="M50" s="359">
        <v>2012</v>
      </c>
      <c r="N50" s="157">
        <v>100</v>
      </c>
      <c r="O50" s="382"/>
      <c r="P50" s="359">
        <v>2012</v>
      </c>
      <c r="Q50" s="157">
        <v>100</v>
      </c>
      <c r="R50" s="382"/>
      <c r="S50" s="359">
        <v>2012</v>
      </c>
      <c r="T50" s="382">
        <v>40</v>
      </c>
      <c r="U50" s="382"/>
      <c r="V50" s="359">
        <v>2012</v>
      </c>
      <c r="W50" s="382">
        <v>0</v>
      </c>
      <c r="X50" s="382"/>
      <c r="Y50" s="359">
        <v>2012</v>
      </c>
      <c r="Z50" s="164">
        <v>50</v>
      </c>
      <c r="AA50" s="382"/>
      <c r="AB50" s="359">
        <v>2012</v>
      </c>
      <c r="AC50" s="164">
        <v>50</v>
      </c>
      <c r="AD50" s="382"/>
      <c r="AE50" s="359">
        <v>2012</v>
      </c>
      <c r="AF50" s="246">
        <f t="shared" si="7"/>
        <v>33.5</v>
      </c>
      <c r="AG50" s="382"/>
      <c r="AH50" s="359">
        <v>2012</v>
      </c>
      <c r="AI50" s="157">
        <v>50</v>
      </c>
      <c r="AJ50" s="382"/>
      <c r="AK50" s="359">
        <v>2012</v>
      </c>
      <c r="AL50" s="157">
        <v>0</v>
      </c>
      <c r="AM50" s="382"/>
      <c r="AN50" s="359">
        <v>2012</v>
      </c>
      <c r="AO50" s="157">
        <v>100</v>
      </c>
      <c r="AP50" s="382"/>
      <c r="AQ50" s="359">
        <v>2012</v>
      </c>
      <c r="AR50" s="49">
        <v>0</v>
      </c>
      <c r="AS50" s="382"/>
      <c r="AT50" s="359">
        <v>2012</v>
      </c>
      <c r="AU50" s="157">
        <v>50</v>
      </c>
      <c r="AV50" s="382"/>
      <c r="AW50" s="359">
        <v>2012</v>
      </c>
      <c r="AX50" s="157">
        <v>100</v>
      </c>
      <c r="AY50" s="382"/>
      <c r="AZ50" s="154"/>
      <c r="BA50" s="154"/>
      <c r="BB50" s="154"/>
      <c r="BC50" s="154"/>
      <c r="BD50" s="154"/>
      <c r="BE50" s="154"/>
      <c r="BF50" s="154"/>
      <c r="BG50" s="154"/>
      <c r="BH50" s="154"/>
      <c r="BI50" s="154"/>
      <c r="BJ50" s="154"/>
      <c r="BK50" s="154"/>
      <c r="BL50" s="154"/>
      <c r="BM50" s="154"/>
      <c r="BN50" s="154"/>
      <c r="BO50" s="154"/>
      <c r="BP50" s="154"/>
      <c r="BQ50" s="154"/>
      <c r="BR50" s="154"/>
      <c r="BS50" s="154"/>
      <c r="BT50" s="154"/>
      <c r="BU50" s="154"/>
      <c r="BV50" s="154"/>
      <c r="BW50" s="154"/>
      <c r="BX50" s="154"/>
      <c r="BY50" s="154"/>
      <c r="BZ50" s="154"/>
      <c r="CA50" s="154"/>
      <c r="CB50" s="154"/>
      <c r="CC50" s="154"/>
    </row>
    <row r="51" spans="1:81" s="155" customFormat="1" ht="24.75" customHeight="1">
      <c r="A51" s="359">
        <v>2013</v>
      </c>
      <c r="B51" s="230">
        <f t="shared" si="6"/>
        <v>63.722222222222221</v>
      </c>
      <c r="C51" s="382"/>
      <c r="D51" s="359">
        <v>2013</v>
      </c>
      <c r="E51" s="49">
        <v>100</v>
      </c>
      <c r="F51" s="382"/>
      <c r="G51" s="359">
        <v>2013</v>
      </c>
      <c r="H51" s="157">
        <v>50</v>
      </c>
      <c r="I51" s="382"/>
      <c r="J51" s="359">
        <v>2013</v>
      </c>
      <c r="K51" s="157">
        <v>100</v>
      </c>
      <c r="L51" s="382"/>
      <c r="M51" s="359">
        <v>2013</v>
      </c>
      <c r="N51" s="157">
        <v>100</v>
      </c>
      <c r="O51" s="382"/>
      <c r="P51" s="359">
        <v>2013</v>
      </c>
      <c r="Q51" s="157">
        <v>100</v>
      </c>
      <c r="R51" s="382"/>
      <c r="S51" s="359">
        <v>2013</v>
      </c>
      <c r="T51" s="382">
        <v>40</v>
      </c>
      <c r="U51" s="382"/>
      <c r="V51" s="359">
        <v>2013</v>
      </c>
      <c r="W51" s="382">
        <v>0</v>
      </c>
      <c r="X51" s="382"/>
      <c r="Y51" s="359">
        <v>2013</v>
      </c>
      <c r="Z51" s="164">
        <v>50</v>
      </c>
      <c r="AA51" s="382"/>
      <c r="AB51" s="359">
        <v>2013</v>
      </c>
      <c r="AC51" s="164">
        <v>50</v>
      </c>
      <c r="AD51" s="382"/>
      <c r="AE51" s="359">
        <v>2013</v>
      </c>
      <c r="AF51" s="246">
        <f t="shared" si="7"/>
        <v>33.5</v>
      </c>
      <c r="AG51" s="382"/>
      <c r="AH51" s="359">
        <v>2013</v>
      </c>
      <c r="AI51" s="157">
        <v>50</v>
      </c>
      <c r="AJ51" s="382"/>
      <c r="AK51" s="359">
        <v>2013</v>
      </c>
      <c r="AL51" s="157">
        <v>0</v>
      </c>
      <c r="AM51" s="382"/>
      <c r="AN51" s="359">
        <v>2013</v>
      </c>
      <c r="AO51" s="157">
        <v>100</v>
      </c>
      <c r="AP51" s="382"/>
      <c r="AQ51" s="359">
        <v>2013</v>
      </c>
      <c r="AR51" s="49">
        <v>0</v>
      </c>
      <c r="AS51" s="382"/>
      <c r="AT51" s="359">
        <v>2013</v>
      </c>
      <c r="AU51" s="157">
        <v>50</v>
      </c>
      <c r="AV51" s="382"/>
      <c r="AW51" s="359">
        <v>2013</v>
      </c>
      <c r="AX51" s="157">
        <v>100</v>
      </c>
      <c r="AY51" s="382"/>
      <c r="AZ51" s="154"/>
      <c r="BA51" s="154"/>
      <c r="BB51" s="154"/>
      <c r="BC51" s="154"/>
      <c r="BD51" s="154"/>
      <c r="BE51" s="154"/>
      <c r="BF51" s="154"/>
      <c r="BG51" s="154"/>
      <c r="BH51" s="154"/>
      <c r="BI51" s="154"/>
      <c r="BJ51" s="154"/>
      <c r="BK51" s="154"/>
      <c r="BL51" s="154"/>
      <c r="BM51" s="154"/>
      <c r="BN51" s="154"/>
      <c r="BO51" s="154"/>
      <c r="BP51" s="154"/>
      <c r="BQ51" s="154"/>
      <c r="BR51" s="154"/>
      <c r="BS51" s="154"/>
      <c r="BT51" s="154"/>
      <c r="BU51" s="154"/>
      <c r="BV51" s="154"/>
      <c r="BW51" s="154"/>
      <c r="BX51" s="154"/>
      <c r="BY51" s="154"/>
      <c r="BZ51" s="154"/>
      <c r="CA51" s="154"/>
      <c r="CB51" s="154"/>
      <c r="CC51" s="154"/>
    </row>
    <row r="52" spans="1:81" ht="24.75" customHeight="1">
      <c r="A52" s="151">
        <v>2014</v>
      </c>
      <c r="B52" s="230">
        <f t="shared" ref="B52:B57" si="8">AVERAGE(E52,H52,K52,T52,AF52,AO52,AU52,AX52,AR52)</f>
        <v>63.722222222222221</v>
      </c>
      <c r="C52" s="235"/>
      <c r="D52" s="151">
        <v>2014</v>
      </c>
      <c r="E52" s="49">
        <v>100</v>
      </c>
      <c r="F52" s="158" t="s">
        <v>3257</v>
      </c>
      <c r="G52" s="151">
        <v>2014</v>
      </c>
      <c r="H52" s="157">
        <v>50</v>
      </c>
      <c r="I52" s="159" t="s">
        <v>1034</v>
      </c>
      <c r="J52" s="151">
        <v>2014</v>
      </c>
      <c r="K52" s="157">
        <v>100</v>
      </c>
      <c r="L52" s="158"/>
      <c r="M52" s="151">
        <v>2014</v>
      </c>
      <c r="N52" s="157">
        <v>100</v>
      </c>
      <c r="O52" s="158"/>
      <c r="P52" s="151">
        <v>2014</v>
      </c>
      <c r="Q52" s="157">
        <v>100</v>
      </c>
      <c r="R52" s="158"/>
      <c r="S52" s="151">
        <v>2014</v>
      </c>
      <c r="T52" s="164">
        <v>40</v>
      </c>
      <c r="U52" s="158"/>
      <c r="V52" s="151">
        <v>2014</v>
      </c>
      <c r="W52" s="164">
        <v>0</v>
      </c>
      <c r="X52" s="158" t="s">
        <v>1033</v>
      </c>
      <c r="Y52" s="359">
        <v>2014</v>
      </c>
      <c r="Z52" s="164">
        <v>50</v>
      </c>
      <c r="AA52" s="158" t="s">
        <v>3258</v>
      </c>
      <c r="AB52" s="359">
        <v>2014</v>
      </c>
      <c r="AC52" s="164">
        <v>50</v>
      </c>
      <c r="AD52" s="158" t="s">
        <v>1032</v>
      </c>
      <c r="AE52" s="359">
        <v>2014</v>
      </c>
      <c r="AF52" s="246">
        <f>0.67*AI52+0.33*AL52</f>
        <v>33.5</v>
      </c>
      <c r="AG52" s="158"/>
      <c r="AH52" s="359">
        <v>2014</v>
      </c>
      <c r="AI52" s="157">
        <v>50</v>
      </c>
      <c r="AJ52" s="158" t="s">
        <v>1031</v>
      </c>
      <c r="AK52" s="359">
        <v>2014</v>
      </c>
      <c r="AL52" s="157">
        <v>0</v>
      </c>
      <c r="AM52" s="159" t="s">
        <v>1030</v>
      </c>
      <c r="AN52" s="359">
        <v>2014</v>
      </c>
      <c r="AO52" s="157">
        <v>100</v>
      </c>
      <c r="AP52" s="159" t="s">
        <v>1029</v>
      </c>
      <c r="AQ52" s="359">
        <v>2014</v>
      </c>
      <c r="AR52" s="49">
        <v>0</v>
      </c>
      <c r="AS52" s="158" t="s">
        <v>1028</v>
      </c>
      <c r="AT52" s="359">
        <v>2014</v>
      </c>
      <c r="AU52" s="157">
        <v>50</v>
      </c>
      <c r="AV52" s="159" t="s">
        <v>1027</v>
      </c>
      <c r="AW52" s="359">
        <v>2014</v>
      </c>
      <c r="AX52" s="157">
        <v>100</v>
      </c>
      <c r="AY52" s="161"/>
    </row>
    <row r="53" spans="1:81" ht="24.75" customHeight="1">
      <c r="A53" s="151">
        <v>2015</v>
      </c>
      <c r="B53" s="230">
        <f t="shared" si="8"/>
        <v>63.722222222222221</v>
      </c>
      <c r="C53" s="241"/>
      <c r="D53" s="151">
        <v>2015</v>
      </c>
      <c r="E53" s="49">
        <v>100</v>
      </c>
      <c r="F53" s="158"/>
      <c r="G53" s="151">
        <v>2015</v>
      </c>
      <c r="H53" s="157">
        <v>50</v>
      </c>
      <c r="I53" s="158"/>
      <c r="J53" s="151">
        <v>2015</v>
      </c>
      <c r="K53" s="157">
        <v>100</v>
      </c>
      <c r="L53" s="158"/>
      <c r="M53" s="151">
        <v>2015</v>
      </c>
      <c r="N53" s="157">
        <v>100</v>
      </c>
      <c r="O53" s="158" t="s">
        <v>1026</v>
      </c>
      <c r="P53" s="151">
        <v>2015</v>
      </c>
      <c r="Q53" s="157">
        <v>100</v>
      </c>
      <c r="R53" s="158"/>
      <c r="S53" s="151">
        <v>2015</v>
      </c>
      <c r="T53" s="164">
        <v>40</v>
      </c>
      <c r="U53" s="158"/>
      <c r="V53" s="151">
        <v>2015</v>
      </c>
      <c r="W53" s="164">
        <v>0</v>
      </c>
      <c r="X53" s="158"/>
      <c r="Y53" s="359">
        <v>2015</v>
      </c>
      <c r="Z53" s="164">
        <v>50</v>
      </c>
      <c r="AA53" s="158"/>
      <c r="AB53" s="359">
        <v>2015</v>
      </c>
      <c r="AC53" s="164">
        <v>50</v>
      </c>
      <c r="AD53" s="158"/>
      <c r="AE53" s="359">
        <v>2015</v>
      </c>
      <c r="AF53" s="246">
        <f t="shared" ref="AF53:AF57" si="9">0.67*AI53+0.33*AL53</f>
        <v>33.5</v>
      </c>
      <c r="AG53" s="158"/>
      <c r="AH53" s="359">
        <v>2015</v>
      </c>
      <c r="AI53" s="157">
        <v>50</v>
      </c>
      <c r="AJ53" s="158"/>
      <c r="AK53" s="359">
        <v>2015</v>
      </c>
      <c r="AL53" s="157">
        <v>0</v>
      </c>
      <c r="AM53" s="158"/>
      <c r="AN53" s="359">
        <v>2015</v>
      </c>
      <c r="AO53" s="157">
        <v>100</v>
      </c>
      <c r="AP53" s="158"/>
      <c r="AQ53" s="359">
        <v>2015</v>
      </c>
      <c r="AR53" s="78">
        <v>0</v>
      </c>
      <c r="AS53" s="158"/>
      <c r="AT53" s="359">
        <v>2015</v>
      </c>
      <c r="AU53" s="157">
        <v>50</v>
      </c>
      <c r="AV53" s="158"/>
      <c r="AW53" s="359">
        <v>2015</v>
      </c>
      <c r="AX53" s="157">
        <v>100</v>
      </c>
      <c r="AY53" s="161"/>
    </row>
    <row r="54" spans="1:81" ht="24.75" customHeight="1">
      <c r="A54" s="151">
        <v>2016</v>
      </c>
      <c r="B54" s="230">
        <f t="shared" si="8"/>
        <v>63.722222222222221</v>
      </c>
      <c r="C54" s="241"/>
      <c r="D54" s="151">
        <v>2016</v>
      </c>
      <c r="E54" s="49">
        <v>100</v>
      </c>
      <c r="F54" s="158"/>
      <c r="G54" s="151">
        <v>2016</v>
      </c>
      <c r="H54" s="157">
        <v>50</v>
      </c>
      <c r="I54" s="158"/>
      <c r="J54" s="151">
        <v>2016</v>
      </c>
      <c r="K54" s="157">
        <v>100</v>
      </c>
      <c r="L54" s="158"/>
      <c r="M54" s="151">
        <v>2016</v>
      </c>
      <c r="N54" s="157">
        <v>100</v>
      </c>
      <c r="O54" s="158"/>
      <c r="P54" s="151">
        <v>2016</v>
      </c>
      <c r="Q54" s="157">
        <v>100</v>
      </c>
      <c r="R54" s="158"/>
      <c r="S54" s="151">
        <v>2016</v>
      </c>
      <c r="T54" s="164">
        <v>40</v>
      </c>
      <c r="U54" s="158"/>
      <c r="V54" s="151">
        <v>2016</v>
      </c>
      <c r="W54" s="164">
        <v>0</v>
      </c>
      <c r="X54" s="158"/>
      <c r="Y54" s="359">
        <v>2016</v>
      </c>
      <c r="Z54" s="164">
        <v>50</v>
      </c>
      <c r="AA54" s="158"/>
      <c r="AB54" s="359">
        <v>2016</v>
      </c>
      <c r="AC54" s="164">
        <v>50</v>
      </c>
      <c r="AD54" s="158"/>
      <c r="AE54" s="359">
        <v>2016</v>
      </c>
      <c r="AF54" s="246">
        <f t="shared" si="9"/>
        <v>33.5</v>
      </c>
      <c r="AG54" s="158"/>
      <c r="AH54" s="359">
        <v>2016</v>
      </c>
      <c r="AI54" s="157">
        <v>50</v>
      </c>
      <c r="AJ54" s="158"/>
      <c r="AK54" s="359">
        <v>2016</v>
      </c>
      <c r="AL54" s="157">
        <v>0</v>
      </c>
      <c r="AM54" s="158"/>
      <c r="AN54" s="359">
        <v>2016</v>
      </c>
      <c r="AO54" s="157">
        <v>100</v>
      </c>
      <c r="AP54" s="158"/>
      <c r="AQ54" s="359">
        <v>2016</v>
      </c>
      <c r="AR54" s="78">
        <v>0</v>
      </c>
      <c r="AS54" s="158"/>
      <c r="AT54" s="359">
        <v>2016</v>
      </c>
      <c r="AU54" s="157">
        <v>50</v>
      </c>
      <c r="AV54" s="158"/>
      <c r="AW54" s="359">
        <v>2016</v>
      </c>
      <c r="AX54" s="157">
        <v>100</v>
      </c>
      <c r="AY54" s="161"/>
    </row>
    <row r="55" spans="1:81" ht="24.75" customHeight="1">
      <c r="A55" s="151">
        <v>2017</v>
      </c>
      <c r="B55" s="230">
        <f t="shared" si="8"/>
        <v>63.722222222222221</v>
      </c>
      <c r="C55" s="241"/>
      <c r="D55" s="151">
        <v>2017</v>
      </c>
      <c r="E55" s="49">
        <v>100</v>
      </c>
      <c r="F55" s="158"/>
      <c r="G55" s="151">
        <v>2017</v>
      </c>
      <c r="H55" s="157">
        <v>50</v>
      </c>
      <c r="I55" s="158"/>
      <c r="J55" s="151">
        <v>2017</v>
      </c>
      <c r="K55" s="157">
        <v>100</v>
      </c>
      <c r="L55" s="158"/>
      <c r="M55" s="151">
        <v>2017</v>
      </c>
      <c r="N55" s="157">
        <v>100</v>
      </c>
      <c r="O55" s="158"/>
      <c r="P55" s="151">
        <v>2017</v>
      </c>
      <c r="Q55" s="157">
        <v>100</v>
      </c>
      <c r="R55" s="158"/>
      <c r="S55" s="151">
        <v>2017</v>
      </c>
      <c r="T55" s="164">
        <v>40</v>
      </c>
      <c r="U55" s="158"/>
      <c r="V55" s="151">
        <v>2017</v>
      </c>
      <c r="W55" s="164">
        <v>0</v>
      </c>
      <c r="X55" s="158"/>
      <c r="Y55" s="359">
        <v>2017</v>
      </c>
      <c r="Z55" s="164">
        <v>50</v>
      </c>
      <c r="AA55" s="158"/>
      <c r="AB55" s="359">
        <v>2017</v>
      </c>
      <c r="AC55" s="164">
        <v>50</v>
      </c>
      <c r="AD55" s="158"/>
      <c r="AE55" s="359">
        <v>2017</v>
      </c>
      <c r="AF55" s="246">
        <f t="shared" si="9"/>
        <v>33.5</v>
      </c>
      <c r="AG55" s="158"/>
      <c r="AH55" s="359">
        <v>2017</v>
      </c>
      <c r="AI55" s="157">
        <v>50</v>
      </c>
      <c r="AJ55" s="158"/>
      <c r="AK55" s="359">
        <v>2017</v>
      </c>
      <c r="AL55" s="157">
        <v>0</v>
      </c>
      <c r="AM55" s="158"/>
      <c r="AN55" s="359">
        <v>2017</v>
      </c>
      <c r="AO55" s="157">
        <v>100</v>
      </c>
      <c r="AP55" s="158"/>
      <c r="AQ55" s="359">
        <v>2017</v>
      </c>
      <c r="AR55" s="78">
        <v>0</v>
      </c>
      <c r="AS55" s="158"/>
      <c r="AT55" s="359">
        <v>2017</v>
      </c>
      <c r="AU55" s="157">
        <v>50</v>
      </c>
      <c r="AV55" s="158"/>
      <c r="AW55" s="359">
        <v>2017</v>
      </c>
      <c r="AX55" s="157">
        <v>100</v>
      </c>
      <c r="AY55" s="161"/>
    </row>
    <row r="56" spans="1:81" ht="24.75" customHeight="1">
      <c r="A56" s="151">
        <v>2018</v>
      </c>
      <c r="B56" s="230">
        <f t="shared" si="8"/>
        <v>63.722222222222221</v>
      </c>
      <c r="C56" s="241"/>
      <c r="D56" s="151">
        <v>2018</v>
      </c>
      <c r="E56" s="49">
        <v>100</v>
      </c>
      <c r="F56" s="158"/>
      <c r="G56" s="151">
        <v>2018</v>
      </c>
      <c r="H56" s="157">
        <v>50</v>
      </c>
      <c r="I56" s="158"/>
      <c r="J56" s="151">
        <v>2018</v>
      </c>
      <c r="K56" s="157">
        <v>100</v>
      </c>
      <c r="L56" s="158"/>
      <c r="M56" s="151">
        <v>2018</v>
      </c>
      <c r="N56" s="157">
        <v>100</v>
      </c>
      <c r="O56" s="158"/>
      <c r="P56" s="151">
        <v>2018</v>
      </c>
      <c r="Q56" s="157">
        <v>100</v>
      </c>
      <c r="R56" s="158"/>
      <c r="S56" s="151">
        <v>2018</v>
      </c>
      <c r="T56" s="164">
        <v>40</v>
      </c>
      <c r="U56" s="158"/>
      <c r="V56" s="151">
        <v>2018</v>
      </c>
      <c r="W56" s="164">
        <v>0</v>
      </c>
      <c r="X56" s="158"/>
      <c r="Y56" s="359">
        <v>2018</v>
      </c>
      <c r="Z56" s="164">
        <v>50</v>
      </c>
      <c r="AA56" s="158"/>
      <c r="AB56" s="359">
        <v>2018</v>
      </c>
      <c r="AC56" s="164">
        <v>50</v>
      </c>
      <c r="AD56" s="158"/>
      <c r="AE56" s="359">
        <v>2018</v>
      </c>
      <c r="AF56" s="246">
        <f t="shared" si="9"/>
        <v>33.5</v>
      </c>
      <c r="AG56" s="158"/>
      <c r="AH56" s="359">
        <v>2018</v>
      </c>
      <c r="AI56" s="157">
        <v>50</v>
      </c>
      <c r="AJ56" s="158"/>
      <c r="AK56" s="359">
        <v>2018</v>
      </c>
      <c r="AL56" s="157">
        <v>0</v>
      </c>
      <c r="AM56" s="158"/>
      <c r="AN56" s="359">
        <v>2018</v>
      </c>
      <c r="AO56" s="157">
        <v>100</v>
      </c>
      <c r="AP56" s="158"/>
      <c r="AQ56" s="359">
        <v>2018</v>
      </c>
      <c r="AR56" s="78">
        <v>0</v>
      </c>
      <c r="AS56" s="158"/>
      <c r="AT56" s="359">
        <v>2018</v>
      </c>
      <c r="AU56" s="157">
        <v>50</v>
      </c>
      <c r="AV56" s="158"/>
      <c r="AW56" s="359">
        <v>2018</v>
      </c>
      <c r="AX56" s="157">
        <v>100</v>
      </c>
      <c r="AY56" s="161"/>
    </row>
    <row r="57" spans="1:81" ht="24.75" customHeight="1">
      <c r="A57" s="151">
        <v>2019</v>
      </c>
      <c r="B57" s="230">
        <f t="shared" si="8"/>
        <v>63.722222222222221</v>
      </c>
      <c r="C57" s="241"/>
      <c r="D57" s="151">
        <v>2019</v>
      </c>
      <c r="E57" s="49">
        <v>100</v>
      </c>
      <c r="F57" s="158"/>
      <c r="G57" s="151">
        <v>2019</v>
      </c>
      <c r="H57" s="157">
        <v>50</v>
      </c>
      <c r="I57" s="158"/>
      <c r="J57" s="151">
        <v>2019</v>
      </c>
      <c r="K57" s="160">
        <v>100</v>
      </c>
      <c r="L57" s="158"/>
      <c r="M57" s="151">
        <v>2019</v>
      </c>
      <c r="N57" s="157">
        <v>100</v>
      </c>
      <c r="O57" s="158"/>
      <c r="P57" s="151">
        <v>2019</v>
      </c>
      <c r="Q57" s="157">
        <v>100</v>
      </c>
      <c r="R57" s="158"/>
      <c r="S57" s="151">
        <v>2019</v>
      </c>
      <c r="T57" s="164">
        <v>40</v>
      </c>
      <c r="U57" s="158"/>
      <c r="V57" s="151">
        <v>2019</v>
      </c>
      <c r="W57" s="164">
        <v>0</v>
      </c>
      <c r="X57" s="158"/>
      <c r="Y57" s="359">
        <v>2019</v>
      </c>
      <c r="Z57" s="164">
        <v>50</v>
      </c>
      <c r="AA57" s="158"/>
      <c r="AB57" s="359">
        <v>2019</v>
      </c>
      <c r="AC57" s="164">
        <v>50</v>
      </c>
      <c r="AD57" s="158"/>
      <c r="AE57" s="359">
        <v>2019</v>
      </c>
      <c r="AF57" s="246">
        <f t="shared" si="9"/>
        <v>33.5</v>
      </c>
      <c r="AG57" s="158"/>
      <c r="AH57" s="359">
        <v>2019</v>
      </c>
      <c r="AI57" s="157">
        <v>50</v>
      </c>
      <c r="AJ57" s="158"/>
      <c r="AK57" s="359">
        <v>2019</v>
      </c>
      <c r="AL57" s="157">
        <v>0</v>
      </c>
      <c r="AM57" s="158"/>
      <c r="AN57" s="359">
        <v>2019</v>
      </c>
      <c r="AO57" s="157">
        <v>100</v>
      </c>
      <c r="AP57" s="158"/>
      <c r="AQ57" s="359">
        <v>2019</v>
      </c>
      <c r="AR57" s="78">
        <v>0</v>
      </c>
      <c r="AS57" s="158"/>
      <c r="AT57" s="359">
        <v>2019</v>
      </c>
      <c r="AU57" s="157">
        <v>50</v>
      </c>
      <c r="AV57" s="158"/>
      <c r="AW57" s="359">
        <v>2019</v>
      </c>
      <c r="AX57" s="157">
        <v>100</v>
      </c>
      <c r="AY57" s="161"/>
    </row>
    <row r="58" spans="1:81" ht="24.75" customHeight="1">
      <c r="A58" s="162"/>
      <c r="B58" s="162"/>
      <c r="C58" s="162"/>
      <c r="D58" s="162"/>
      <c r="E58" s="162"/>
      <c r="F58" s="162"/>
      <c r="G58" s="156"/>
      <c r="H58" s="162"/>
      <c r="I58" s="162"/>
      <c r="J58" s="162"/>
      <c r="K58" s="162"/>
      <c r="L58" s="162"/>
      <c r="M58" s="162"/>
      <c r="N58" s="162"/>
      <c r="Y58" s="156"/>
      <c r="AC58" s="148" t="s">
        <v>460</v>
      </c>
      <c r="AD58" s="165"/>
    </row>
    <row r="59" spans="1:81" ht="24.75" customHeight="1">
      <c r="A59" s="149" t="s">
        <v>114</v>
      </c>
      <c r="B59" s="732" t="s">
        <v>216</v>
      </c>
      <c r="C59" s="732"/>
      <c r="D59" s="732"/>
      <c r="E59" s="732"/>
      <c r="F59" s="732"/>
      <c r="G59" s="732"/>
      <c r="H59" s="732"/>
      <c r="I59" s="732"/>
      <c r="J59" s="732"/>
      <c r="K59" s="732"/>
      <c r="L59" s="732"/>
      <c r="M59" s="732"/>
      <c r="N59" s="732"/>
      <c r="O59" s="732"/>
      <c r="P59" s="732"/>
      <c r="Q59" s="732"/>
      <c r="R59" s="732"/>
      <c r="S59" s="732"/>
      <c r="T59" s="732"/>
      <c r="U59" s="732"/>
      <c r="V59" s="732"/>
      <c r="W59" s="732"/>
      <c r="X59" s="732"/>
      <c r="Y59" s="732"/>
      <c r="Z59" s="732"/>
      <c r="AA59" s="732"/>
      <c r="AB59" s="732"/>
      <c r="AC59" s="732"/>
      <c r="AD59" s="732"/>
      <c r="AE59" s="732"/>
      <c r="AF59" s="732"/>
      <c r="AG59" s="732"/>
      <c r="AH59" s="732"/>
      <c r="AI59" s="732"/>
      <c r="AJ59" s="732"/>
      <c r="AK59" s="732"/>
      <c r="AL59" s="732"/>
      <c r="AM59" s="732"/>
      <c r="AN59" s="152"/>
      <c r="AO59" s="152"/>
      <c r="AP59" s="152"/>
    </row>
    <row r="60" spans="1:81" ht="24.75" customHeight="1">
      <c r="A60" s="151" t="s">
        <v>106</v>
      </c>
      <c r="B60" s="728" t="s">
        <v>28</v>
      </c>
      <c r="C60" s="728"/>
      <c r="D60" s="151" t="s">
        <v>106</v>
      </c>
      <c r="E60" s="726" t="s">
        <v>29</v>
      </c>
      <c r="F60" s="726"/>
      <c r="G60" s="151" t="s">
        <v>106</v>
      </c>
      <c r="H60" s="726" t="s">
        <v>30</v>
      </c>
      <c r="I60" s="726"/>
      <c r="J60" s="151" t="s">
        <v>106</v>
      </c>
      <c r="K60" s="726" t="s">
        <v>31</v>
      </c>
      <c r="L60" s="726"/>
      <c r="M60" s="151" t="s">
        <v>106</v>
      </c>
      <c r="N60" s="726" t="s">
        <v>32</v>
      </c>
      <c r="O60" s="726"/>
      <c r="P60" s="149" t="s">
        <v>106</v>
      </c>
      <c r="Q60" s="726"/>
      <c r="R60" s="726"/>
      <c r="S60" s="149" t="s">
        <v>106</v>
      </c>
      <c r="T60" s="728"/>
      <c r="U60" s="728"/>
      <c r="V60" s="149" t="s">
        <v>106</v>
      </c>
      <c r="W60" s="726"/>
      <c r="X60" s="726"/>
      <c r="Y60" s="149" t="s">
        <v>106</v>
      </c>
      <c r="Z60" s="725" t="s">
        <v>36</v>
      </c>
      <c r="AA60" s="725"/>
      <c r="AB60" s="163" t="s">
        <v>106</v>
      </c>
      <c r="AC60" s="725" t="s">
        <v>37</v>
      </c>
      <c r="AD60" s="725"/>
      <c r="AE60" s="149" t="s">
        <v>106</v>
      </c>
      <c r="AF60" s="726" t="s">
        <v>38</v>
      </c>
      <c r="AG60" s="726"/>
      <c r="AH60" s="149" t="s">
        <v>106</v>
      </c>
      <c r="AI60" s="726"/>
      <c r="AJ60" s="726"/>
      <c r="AK60" s="149" t="s">
        <v>106</v>
      </c>
      <c r="AL60" s="726"/>
      <c r="AM60" s="726"/>
    </row>
    <row r="61" spans="1:81" ht="24.75" customHeight="1">
      <c r="A61" s="151" t="s">
        <v>105</v>
      </c>
      <c r="B61" s="720"/>
      <c r="C61" s="721"/>
      <c r="D61" s="151" t="s">
        <v>105</v>
      </c>
      <c r="E61" s="722"/>
      <c r="F61" s="723"/>
      <c r="G61" s="151" t="s">
        <v>105</v>
      </c>
      <c r="H61" s="735"/>
      <c r="I61" s="735"/>
      <c r="J61" s="151" t="s">
        <v>105</v>
      </c>
      <c r="K61" s="735"/>
      <c r="L61" s="735"/>
      <c r="M61" s="151" t="s">
        <v>105</v>
      </c>
      <c r="N61" s="735"/>
      <c r="O61" s="735"/>
      <c r="P61" s="149" t="s">
        <v>105</v>
      </c>
      <c r="Q61" s="735" t="s">
        <v>33</v>
      </c>
      <c r="R61" s="735"/>
      <c r="S61" s="149" t="s">
        <v>105</v>
      </c>
      <c r="T61" s="735" t="s">
        <v>34</v>
      </c>
      <c r="U61" s="726"/>
      <c r="V61" s="149" t="s">
        <v>105</v>
      </c>
      <c r="W61" s="735" t="s">
        <v>35</v>
      </c>
      <c r="X61" s="726"/>
      <c r="Y61" s="149" t="s">
        <v>105</v>
      </c>
      <c r="Z61" s="730"/>
      <c r="AA61" s="731"/>
      <c r="AB61" s="163" t="s">
        <v>105</v>
      </c>
      <c r="AC61" s="736"/>
      <c r="AD61" s="737"/>
      <c r="AE61" s="149" t="s">
        <v>105</v>
      </c>
      <c r="AF61" s="722"/>
      <c r="AG61" s="723"/>
      <c r="AH61" s="149" t="s">
        <v>105</v>
      </c>
      <c r="AI61" s="735" t="s">
        <v>39</v>
      </c>
      <c r="AJ61" s="726"/>
      <c r="AK61" s="149" t="s">
        <v>105</v>
      </c>
      <c r="AL61" s="735" t="s">
        <v>215</v>
      </c>
      <c r="AM61" s="735"/>
    </row>
    <row r="62" spans="1:81" ht="24.75" customHeight="1">
      <c r="A62" s="151" t="s">
        <v>92</v>
      </c>
      <c r="B62" s="727" t="s">
        <v>130</v>
      </c>
      <c r="C62" s="727"/>
      <c r="D62" s="151" t="s">
        <v>92</v>
      </c>
      <c r="E62" s="727" t="s">
        <v>214</v>
      </c>
      <c r="F62" s="727"/>
      <c r="G62" s="151" t="s">
        <v>92</v>
      </c>
      <c r="H62" s="727" t="s">
        <v>213</v>
      </c>
      <c r="I62" s="727"/>
      <c r="J62" s="151" t="s">
        <v>92</v>
      </c>
      <c r="K62" s="727" t="s">
        <v>212</v>
      </c>
      <c r="L62" s="727"/>
      <c r="M62" s="151" t="s">
        <v>92</v>
      </c>
      <c r="N62" s="727" t="s">
        <v>211</v>
      </c>
      <c r="O62" s="727"/>
      <c r="P62" s="151" t="s">
        <v>92</v>
      </c>
      <c r="Q62" s="727" t="s">
        <v>211</v>
      </c>
      <c r="R62" s="727"/>
      <c r="S62" s="151" t="s">
        <v>92</v>
      </c>
      <c r="T62" s="727" t="s">
        <v>210</v>
      </c>
      <c r="U62" s="727"/>
      <c r="V62" s="151" t="s">
        <v>92</v>
      </c>
      <c r="W62" s="727" t="s">
        <v>209</v>
      </c>
      <c r="X62" s="727"/>
      <c r="Y62" s="359" t="s">
        <v>92</v>
      </c>
      <c r="Z62" s="733" t="s">
        <v>208</v>
      </c>
      <c r="AA62" s="733"/>
      <c r="AB62" s="359" t="s">
        <v>92</v>
      </c>
      <c r="AC62" s="727" t="s">
        <v>207</v>
      </c>
      <c r="AD62" s="727"/>
      <c r="AE62" s="359" t="s">
        <v>92</v>
      </c>
      <c r="AF62" s="727" t="s">
        <v>206</v>
      </c>
      <c r="AG62" s="727"/>
      <c r="AH62" s="359" t="s">
        <v>92</v>
      </c>
      <c r="AI62" s="727" t="s">
        <v>205</v>
      </c>
      <c r="AJ62" s="727"/>
      <c r="AK62" s="359" t="s">
        <v>92</v>
      </c>
      <c r="AL62" s="727" t="s">
        <v>204</v>
      </c>
      <c r="AM62" s="727"/>
    </row>
    <row r="63" spans="1:81" ht="24.75" customHeight="1">
      <c r="A63" s="151" t="s">
        <v>81</v>
      </c>
      <c r="B63" s="727" t="s">
        <v>90</v>
      </c>
      <c r="C63" s="727"/>
      <c r="D63" s="151" t="s">
        <v>81</v>
      </c>
      <c r="E63" s="734" t="s">
        <v>203</v>
      </c>
      <c r="F63" s="734"/>
      <c r="G63" s="151" t="s">
        <v>81</v>
      </c>
      <c r="H63" s="734" t="s">
        <v>202</v>
      </c>
      <c r="I63" s="734"/>
      <c r="J63" s="151" t="s">
        <v>81</v>
      </c>
      <c r="K63" s="734" t="s">
        <v>201</v>
      </c>
      <c r="L63" s="734"/>
      <c r="M63" s="151" t="s">
        <v>81</v>
      </c>
      <c r="N63" s="734" t="s">
        <v>200</v>
      </c>
      <c r="O63" s="734"/>
      <c r="P63" s="151" t="s">
        <v>81</v>
      </c>
      <c r="Q63" s="734" t="s">
        <v>1582</v>
      </c>
      <c r="R63" s="734"/>
      <c r="S63" s="151" t="s">
        <v>81</v>
      </c>
      <c r="T63" s="734" t="s">
        <v>198</v>
      </c>
      <c r="U63" s="734"/>
      <c r="V63" s="151" t="s">
        <v>81</v>
      </c>
      <c r="W63" s="734" t="s">
        <v>197</v>
      </c>
      <c r="X63" s="734"/>
      <c r="Y63" s="359" t="s">
        <v>81</v>
      </c>
      <c r="Z63" s="734" t="s">
        <v>196</v>
      </c>
      <c r="AA63" s="734"/>
      <c r="AB63" s="359" t="s">
        <v>81</v>
      </c>
      <c r="AC63" s="734" t="s">
        <v>195</v>
      </c>
      <c r="AD63" s="734"/>
      <c r="AE63" s="359" t="s">
        <v>81</v>
      </c>
      <c r="AF63" s="734"/>
      <c r="AG63" s="734"/>
      <c r="AH63" s="359" t="s">
        <v>81</v>
      </c>
      <c r="AI63" s="734" t="s">
        <v>194</v>
      </c>
      <c r="AJ63" s="734"/>
      <c r="AK63" s="359" t="s">
        <v>81</v>
      </c>
      <c r="AL63" s="734" t="s">
        <v>193</v>
      </c>
      <c r="AM63" s="734"/>
    </row>
    <row r="64" spans="1:81" ht="24.75" customHeight="1">
      <c r="A64" s="151" t="s">
        <v>78</v>
      </c>
      <c r="B64" s="734" t="s">
        <v>79</v>
      </c>
      <c r="C64" s="734"/>
      <c r="D64" s="151" t="s">
        <v>78</v>
      </c>
      <c r="E64" s="734" t="s">
        <v>4621</v>
      </c>
      <c r="F64" s="734"/>
      <c r="G64" s="151" t="s">
        <v>78</v>
      </c>
      <c r="H64" s="734" t="s">
        <v>4622</v>
      </c>
      <c r="I64" s="734"/>
      <c r="J64" s="151" t="s">
        <v>78</v>
      </c>
      <c r="K64" s="734" t="s">
        <v>4623</v>
      </c>
      <c r="L64" s="734"/>
      <c r="M64" s="151" t="s">
        <v>78</v>
      </c>
      <c r="N64" s="734" t="s">
        <v>79</v>
      </c>
      <c r="O64" s="734"/>
      <c r="P64" s="151" t="s">
        <v>78</v>
      </c>
      <c r="Q64" s="734" t="s">
        <v>4624</v>
      </c>
      <c r="R64" s="734"/>
      <c r="S64" s="151" t="s">
        <v>78</v>
      </c>
      <c r="T64" s="734" t="s">
        <v>4625</v>
      </c>
      <c r="U64" s="734"/>
      <c r="V64" s="151" t="s">
        <v>78</v>
      </c>
      <c r="W64" s="734" t="s">
        <v>4626</v>
      </c>
      <c r="X64" s="734"/>
      <c r="Y64" s="359" t="s">
        <v>78</v>
      </c>
      <c r="Z64" s="734" t="s">
        <v>4627</v>
      </c>
      <c r="AA64" s="734"/>
      <c r="AB64" s="359" t="s">
        <v>78</v>
      </c>
      <c r="AC64" s="734" t="s">
        <v>4628</v>
      </c>
      <c r="AD64" s="734"/>
      <c r="AE64" s="359" t="s">
        <v>78</v>
      </c>
      <c r="AF64" s="733" t="s">
        <v>4878</v>
      </c>
      <c r="AG64" s="734"/>
      <c r="AH64" s="359" t="s">
        <v>78</v>
      </c>
      <c r="AI64" s="734" t="s">
        <v>4629</v>
      </c>
      <c r="AJ64" s="734"/>
      <c r="AK64" s="359" t="s">
        <v>78</v>
      </c>
      <c r="AL64" s="734" t="s">
        <v>4630</v>
      </c>
      <c r="AM64" s="734"/>
    </row>
    <row r="65" spans="1:81" ht="24.75" customHeight="1">
      <c r="A65" s="151" t="s">
        <v>0</v>
      </c>
      <c r="B65" s="151" t="s">
        <v>77</v>
      </c>
      <c r="C65" s="151" t="s">
        <v>76</v>
      </c>
      <c r="D65" s="151" t="s">
        <v>75</v>
      </c>
      <c r="E65" s="151" t="s">
        <v>74</v>
      </c>
      <c r="F65" s="151" t="s">
        <v>73</v>
      </c>
      <c r="G65" s="151" t="s">
        <v>75</v>
      </c>
      <c r="H65" s="151" t="s">
        <v>74</v>
      </c>
      <c r="I65" s="151" t="s">
        <v>73</v>
      </c>
      <c r="J65" s="151" t="s">
        <v>75</v>
      </c>
      <c r="K65" s="151" t="s">
        <v>74</v>
      </c>
      <c r="L65" s="151" t="s">
        <v>73</v>
      </c>
      <c r="M65" s="151" t="s">
        <v>75</v>
      </c>
      <c r="N65" s="151" t="s">
        <v>74</v>
      </c>
      <c r="O65" s="151" t="s">
        <v>73</v>
      </c>
      <c r="P65" s="151" t="s">
        <v>75</v>
      </c>
      <c r="Q65" s="151" t="s">
        <v>74</v>
      </c>
      <c r="R65" s="151" t="s">
        <v>73</v>
      </c>
      <c r="S65" s="151" t="s">
        <v>75</v>
      </c>
      <c r="T65" s="151" t="s">
        <v>74</v>
      </c>
      <c r="U65" s="151" t="s">
        <v>73</v>
      </c>
      <c r="V65" s="151" t="s">
        <v>75</v>
      </c>
      <c r="W65" s="151" t="s">
        <v>74</v>
      </c>
      <c r="X65" s="151" t="s">
        <v>73</v>
      </c>
      <c r="Y65" s="359" t="s">
        <v>75</v>
      </c>
      <c r="Z65" s="446" t="s">
        <v>74</v>
      </c>
      <c r="AA65" s="446" t="s">
        <v>73</v>
      </c>
      <c r="AB65" s="446" t="s">
        <v>75</v>
      </c>
      <c r="AC65" s="446" t="s">
        <v>74</v>
      </c>
      <c r="AD65" s="446" t="s">
        <v>73</v>
      </c>
      <c r="AE65" s="446" t="s">
        <v>75</v>
      </c>
      <c r="AF65" s="446" t="s">
        <v>74</v>
      </c>
      <c r="AG65" s="446" t="s">
        <v>73</v>
      </c>
      <c r="AH65" s="446" t="s">
        <v>75</v>
      </c>
      <c r="AI65" s="446" t="s">
        <v>74</v>
      </c>
      <c r="AJ65" s="446" t="s">
        <v>73</v>
      </c>
      <c r="AK65" s="446" t="s">
        <v>75</v>
      </c>
      <c r="AL65" s="446" t="s">
        <v>74</v>
      </c>
      <c r="AM65" s="446" t="s">
        <v>73</v>
      </c>
    </row>
    <row r="66" spans="1:81" s="155" customFormat="1" ht="24.75" customHeight="1">
      <c r="A66" s="359">
        <v>2007</v>
      </c>
      <c r="B66" s="5"/>
      <c r="C66" s="382"/>
      <c r="D66" s="359">
        <v>2007</v>
      </c>
      <c r="E66" s="382"/>
      <c r="F66" s="382"/>
      <c r="G66" s="359">
        <v>2007</v>
      </c>
      <c r="H66" s="382"/>
      <c r="I66" s="382"/>
      <c r="J66" s="359">
        <v>2007</v>
      </c>
      <c r="K66" s="382"/>
      <c r="L66" s="382"/>
      <c r="M66" s="359">
        <v>2007</v>
      </c>
      <c r="N66" s="249" t="e">
        <f t="shared" ref="N66:N72" si="10">AVERAGE(Q66,T66,W66)</f>
        <v>#DIV/0!</v>
      </c>
      <c r="O66" s="382"/>
      <c r="P66" s="359">
        <v>2007</v>
      </c>
      <c r="Q66" s="382"/>
      <c r="R66" s="382"/>
      <c r="S66" s="359">
        <v>2007</v>
      </c>
      <c r="T66" s="382"/>
      <c r="U66" s="382"/>
      <c r="V66" s="359">
        <v>2007</v>
      </c>
      <c r="W66" s="382"/>
      <c r="X66" s="382"/>
      <c r="Y66" s="359">
        <v>2007</v>
      </c>
      <c r="Z66" s="382"/>
      <c r="AA66" s="382"/>
      <c r="AB66" s="359">
        <v>2007</v>
      </c>
      <c r="AC66" s="382"/>
      <c r="AD66" s="382"/>
      <c r="AE66" s="359">
        <v>2007</v>
      </c>
      <c r="AF66" s="382"/>
      <c r="AG66" s="382"/>
      <c r="AH66" s="359">
        <v>2007</v>
      </c>
      <c r="AI66" s="382"/>
      <c r="AJ66" s="382"/>
      <c r="AK66" s="359">
        <v>2007</v>
      </c>
      <c r="AL66" s="382"/>
      <c r="AM66" s="382"/>
      <c r="AN66" s="154"/>
      <c r="AO66" s="154"/>
      <c r="AP66" s="154"/>
      <c r="AQ66" s="154"/>
      <c r="AR66" s="154"/>
      <c r="AS66" s="154"/>
      <c r="AT66" s="154"/>
      <c r="AU66" s="154"/>
      <c r="AV66" s="154"/>
      <c r="AW66" s="154"/>
      <c r="AX66" s="154"/>
      <c r="AY66" s="154"/>
      <c r="AZ66" s="154"/>
      <c r="BA66" s="154"/>
      <c r="BB66" s="154"/>
      <c r="BC66" s="154"/>
      <c r="BD66" s="154"/>
      <c r="BE66" s="154"/>
      <c r="BF66" s="154"/>
      <c r="BG66" s="154"/>
      <c r="BH66" s="154"/>
      <c r="BI66" s="154"/>
      <c r="BJ66" s="154"/>
      <c r="BK66" s="154"/>
      <c r="BL66" s="154"/>
      <c r="BM66" s="154"/>
      <c r="BN66" s="154"/>
      <c r="BO66" s="154"/>
      <c r="BP66" s="154"/>
      <c r="BQ66" s="154"/>
      <c r="BR66" s="154"/>
      <c r="BS66" s="154"/>
      <c r="BT66" s="154"/>
      <c r="BU66" s="154"/>
      <c r="BV66" s="154"/>
      <c r="BW66" s="154"/>
      <c r="BX66" s="154"/>
      <c r="BY66" s="154"/>
      <c r="BZ66" s="154"/>
      <c r="CA66" s="154"/>
      <c r="CB66" s="154"/>
      <c r="CC66" s="154"/>
    </row>
    <row r="67" spans="1:81" s="155" customFormat="1" ht="24.75" customHeight="1">
      <c r="A67" s="359">
        <v>2008</v>
      </c>
      <c r="B67" s="5"/>
      <c r="C67" s="382"/>
      <c r="D67" s="359">
        <v>2008</v>
      </c>
      <c r="E67" s="382"/>
      <c r="F67" s="382"/>
      <c r="G67" s="359">
        <v>2008</v>
      </c>
      <c r="H67" s="382"/>
      <c r="I67" s="382"/>
      <c r="J67" s="359">
        <v>2008</v>
      </c>
      <c r="K67" s="382"/>
      <c r="L67" s="382"/>
      <c r="M67" s="359">
        <v>2008</v>
      </c>
      <c r="N67" s="249" t="e">
        <f t="shared" si="10"/>
        <v>#DIV/0!</v>
      </c>
      <c r="O67" s="382"/>
      <c r="P67" s="359">
        <v>2008</v>
      </c>
      <c r="Q67" s="382"/>
      <c r="R67" s="382"/>
      <c r="S67" s="359">
        <v>2008</v>
      </c>
      <c r="T67" s="382"/>
      <c r="U67" s="382"/>
      <c r="V67" s="359">
        <v>2008</v>
      </c>
      <c r="W67" s="382"/>
      <c r="X67" s="382"/>
      <c r="Y67" s="359">
        <v>2008</v>
      </c>
      <c r="Z67" s="382"/>
      <c r="AA67" s="382"/>
      <c r="AB67" s="359">
        <v>2008</v>
      </c>
      <c r="AC67" s="382"/>
      <c r="AD67" s="382"/>
      <c r="AE67" s="359">
        <v>2008</v>
      </c>
      <c r="AF67" s="382"/>
      <c r="AG67" s="382"/>
      <c r="AH67" s="359">
        <v>2008</v>
      </c>
      <c r="AI67" s="382"/>
      <c r="AJ67" s="382"/>
      <c r="AK67" s="359">
        <v>2008</v>
      </c>
      <c r="AL67" s="382"/>
      <c r="AM67" s="382"/>
      <c r="AN67" s="154"/>
      <c r="AO67" s="154"/>
      <c r="AP67" s="154"/>
      <c r="AQ67" s="154"/>
      <c r="AR67" s="154"/>
      <c r="AS67" s="154"/>
      <c r="AT67" s="154"/>
      <c r="AU67" s="154"/>
      <c r="AV67" s="154"/>
      <c r="AW67" s="154"/>
      <c r="AX67" s="154"/>
      <c r="AY67" s="154"/>
      <c r="AZ67" s="154"/>
      <c r="BA67" s="154"/>
      <c r="BB67" s="154"/>
      <c r="BC67" s="154"/>
      <c r="BD67" s="154"/>
      <c r="BE67" s="154"/>
      <c r="BF67" s="154"/>
      <c r="BG67" s="154"/>
      <c r="BH67" s="154"/>
      <c r="BI67" s="154"/>
      <c r="BJ67" s="154"/>
      <c r="BK67" s="154"/>
      <c r="BL67" s="154"/>
      <c r="BM67" s="154"/>
      <c r="BN67" s="154"/>
      <c r="BO67" s="154"/>
      <c r="BP67" s="154"/>
      <c r="BQ67" s="154"/>
      <c r="BR67" s="154"/>
      <c r="BS67" s="154"/>
      <c r="BT67" s="154"/>
      <c r="BU67" s="154"/>
      <c r="BV67" s="154"/>
      <c r="BW67" s="154"/>
      <c r="BX67" s="154"/>
      <c r="BY67" s="154"/>
      <c r="BZ67" s="154"/>
      <c r="CA67" s="154"/>
      <c r="CB67" s="154"/>
      <c r="CC67" s="154"/>
    </row>
    <row r="68" spans="1:81" s="155" customFormat="1" ht="24.75" customHeight="1">
      <c r="A68" s="359">
        <v>2009</v>
      </c>
      <c r="B68" s="5"/>
      <c r="C68" s="382"/>
      <c r="D68" s="359">
        <v>2009</v>
      </c>
      <c r="E68" s="382"/>
      <c r="F68" s="382"/>
      <c r="G68" s="359">
        <v>2009</v>
      </c>
      <c r="H68" s="382"/>
      <c r="I68" s="382"/>
      <c r="J68" s="359">
        <v>2009</v>
      </c>
      <c r="K68" s="382"/>
      <c r="L68" s="382"/>
      <c r="M68" s="359">
        <v>2009</v>
      </c>
      <c r="N68" s="249" t="e">
        <f t="shared" si="10"/>
        <v>#DIV/0!</v>
      </c>
      <c r="O68" s="382"/>
      <c r="P68" s="359">
        <v>2009</v>
      </c>
      <c r="Q68" s="382"/>
      <c r="R68" s="382"/>
      <c r="S68" s="359">
        <v>2009</v>
      </c>
      <c r="T68" s="382"/>
      <c r="U68" s="382"/>
      <c r="V68" s="359">
        <v>2009</v>
      </c>
      <c r="W68" s="382"/>
      <c r="X68" s="382"/>
      <c r="Y68" s="359">
        <v>2009</v>
      </c>
      <c r="Z68" s="382"/>
      <c r="AA68" s="382"/>
      <c r="AB68" s="359">
        <v>2009</v>
      </c>
      <c r="AC68" s="382"/>
      <c r="AD68" s="382"/>
      <c r="AE68" s="359">
        <v>2009</v>
      </c>
      <c r="AF68" s="382"/>
      <c r="AG68" s="382"/>
      <c r="AH68" s="359">
        <v>2009</v>
      </c>
      <c r="AI68" s="382"/>
      <c r="AJ68" s="382"/>
      <c r="AK68" s="359">
        <v>2009</v>
      </c>
      <c r="AL68" s="382"/>
      <c r="AM68" s="382"/>
      <c r="AN68" s="154"/>
      <c r="AO68" s="154"/>
      <c r="AP68" s="154"/>
      <c r="AQ68" s="154"/>
      <c r="AR68" s="154"/>
      <c r="AS68" s="154"/>
      <c r="AT68" s="154"/>
      <c r="AU68" s="154"/>
      <c r="AV68" s="154"/>
      <c r="AW68" s="154"/>
      <c r="AX68" s="154"/>
      <c r="AY68" s="154"/>
      <c r="AZ68" s="154"/>
      <c r="BA68" s="154"/>
      <c r="BB68" s="154"/>
      <c r="BC68" s="154"/>
      <c r="BD68" s="154"/>
      <c r="BE68" s="154"/>
      <c r="BF68" s="154"/>
      <c r="BG68" s="154"/>
      <c r="BH68" s="154"/>
      <c r="BI68" s="154"/>
      <c r="BJ68" s="154"/>
      <c r="BK68" s="154"/>
      <c r="BL68" s="154"/>
      <c r="BM68" s="154"/>
      <c r="BN68" s="154"/>
      <c r="BO68" s="154"/>
      <c r="BP68" s="154"/>
      <c r="BQ68" s="154"/>
      <c r="BR68" s="154"/>
      <c r="BS68" s="154"/>
      <c r="BT68" s="154"/>
      <c r="BU68" s="154"/>
      <c r="BV68" s="154"/>
      <c r="BW68" s="154"/>
      <c r="BX68" s="154"/>
      <c r="BY68" s="154"/>
      <c r="BZ68" s="154"/>
      <c r="CA68" s="154"/>
      <c r="CB68" s="154"/>
      <c r="CC68" s="154"/>
    </row>
    <row r="69" spans="1:81" s="155" customFormat="1" ht="24.75" customHeight="1">
      <c r="A69" s="359">
        <v>2010</v>
      </c>
      <c r="B69" s="5">
        <f t="shared" ref="B69:B72" si="11">AVERAGE(E69,H69,K69,N69,Z69,AC69,AF69)</f>
        <v>42.857142857142854</v>
      </c>
      <c r="C69" s="382"/>
      <c r="D69" s="359">
        <v>2010</v>
      </c>
      <c r="E69" s="157">
        <v>67</v>
      </c>
      <c r="F69" s="382"/>
      <c r="G69" s="359">
        <v>2010</v>
      </c>
      <c r="H69" s="157">
        <v>0</v>
      </c>
      <c r="I69" s="382"/>
      <c r="J69" s="359">
        <v>2010</v>
      </c>
      <c r="K69" s="78">
        <v>50</v>
      </c>
      <c r="L69" s="382"/>
      <c r="M69" s="359">
        <v>2010</v>
      </c>
      <c r="N69" s="249">
        <f t="shared" si="10"/>
        <v>50</v>
      </c>
      <c r="O69" s="382"/>
      <c r="P69" s="359">
        <v>2010</v>
      </c>
      <c r="Q69" s="78">
        <v>50</v>
      </c>
      <c r="R69" s="382"/>
      <c r="S69" s="359">
        <v>2010</v>
      </c>
      <c r="T69" s="157">
        <v>100</v>
      </c>
      <c r="U69" s="382"/>
      <c r="V69" s="359">
        <v>2010</v>
      </c>
      <c r="W69" s="78">
        <v>0</v>
      </c>
      <c r="X69" s="382"/>
      <c r="Y69" s="359">
        <v>2010</v>
      </c>
      <c r="Z69" s="157">
        <v>50</v>
      </c>
      <c r="AA69" s="382" t="s">
        <v>5050</v>
      </c>
      <c r="AB69" s="359">
        <v>2010</v>
      </c>
      <c r="AC69" s="49">
        <v>50</v>
      </c>
      <c r="AD69" s="158" t="s">
        <v>1020</v>
      </c>
      <c r="AE69" s="359">
        <v>2010</v>
      </c>
      <c r="AF69" s="157">
        <v>33</v>
      </c>
      <c r="AG69" s="382"/>
      <c r="AH69" s="359">
        <v>2010</v>
      </c>
      <c r="AI69" s="157">
        <v>0</v>
      </c>
      <c r="AJ69" s="382"/>
      <c r="AK69" s="359">
        <v>2010</v>
      </c>
      <c r="AL69" s="78">
        <v>50</v>
      </c>
      <c r="AM69" s="382"/>
      <c r="AN69" s="154"/>
      <c r="AO69" s="154"/>
      <c r="AP69" s="154"/>
      <c r="AQ69" s="154"/>
      <c r="AR69" s="154"/>
      <c r="AS69" s="154"/>
      <c r="AT69" s="154"/>
      <c r="AU69" s="154"/>
      <c r="AV69" s="154"/>
      <c r="AW69" s="154"/>
      <c r="AX69" s="154"/>
      <c r="AY69" s="154"/>
      <c r="AZ69" s="154"/>
      <c r="BA69" s="154"/>
      <c r="BB69" s="154"/>
      <c r="BC69" s="154"/>
      <c r="BD69" s="154"/>
      <c r="BE69" s="154"/>
      <c r="BF69" s="154"/>
      <c r="BG69" s="154"/>
      <c r="BH69" s="154"/>
      <c r="BI69" s="154"/>
      <c r="BJ69" s="154"/>
      <c r="BK69" s="154"/>
      <c r="BL69" s="154"/>
      <c r="BM69" s="154"/>
      <c r="BN69" s="154"/>
      <c r="BO69" s="154"/>
      <c r="BP69" s="154"/>
      <c r="BQ69" s="154"/>
      <c r="BR69" s="154"/>
      <c r="BS69" s="154"/>
      <c r="BT69" s="154"/>
      <c r="BU69" s="154"/>
      <c r="BV69" s="154"/>
      <c r="BW69" s="154"/>
      <c r="BX69" s="154"/>
      <c r="BY69" s="154"/>
      <c r="BZ69" s="154"/>
      <c r="CA69" s="154"/>
      <c r="CB69" s="154"/>
      <c r="CC69" s="154"/>
    </row>
    <row r="70" spans="1:81" s="155" customFormat="1" ht="24.75" customHeight="1">
      <c r="A70" s="359">
        <v>2011</v>
      </c>
      <c r="B70" s="5">
        <f t="shared" si="11"/>
        <v>42.857142857142854</v>
      </c>
      <c r="C70" s="382"/>
      <c r="D70" s="359">
        <v>2011</v>
      </c>
      <c r="E70" s="157">
        <v>67</v>
      </c>
      <c r="F70" s="382"/>
      <c r="G70" s="359">
        <v>2011</v>
      </c>
      <c r="H70" s="157">
        <v>0</v>
      </c>
      <c r="I70" s="382"/>
      <c r="J70" s="359">
        <v>2011</v>
      </c>
      <c r="K70" s="78">
        <v>50</v>
      </c>
      <c r="L70" s="382"/>
      <c r="M70" s="359">
        <v>2011</v>
      </c>
      <c r="N70" s="249">
        <f t="shared" si="10"/>
        <v>50</v>
      </c>
      <c r="O70" s="382"/>
      <c r="P70" s="359">
        <v>2011</v>
      </c>
      <c r="Q70" s="78">
        <v>50</v>
      </c>
      <c r="R70" s="382"/>
      <c r="S70" s="359">
        <v>2011</v>
      </c>
      <c r="T70" s="157">
        <v>100</v>
      </c>
      <c r="U70" s="382"/>
      <c r="V70" s="359">
        <v>2011</v>
      </c>
      <c r="W70" s="78">
        <v>0</v>
      </c>
      <c r="X70" s="382"/>
      <c r="Y70" s="359">
        <v>2011</v>
      </c>
      <c r="Z70" s="157">
        <v>50</v>
      </c>
      <c r="AA70" s="382"/>
      <c r="AB70" s="359">
        <v>2011</v>
      </c>
      <c r="AC70" s="49">
        <v>50</v>
      </c>
      <c r="AD70" s="382"/>
      <c r="AE70" s="359">
        <v>2011</v>
      </c>
      <c r="AF70" s="157">
        <v>33</v>
      </c>
      <c r="AG70" s="382"/>
      <c r="AH70" s="359">
        <v>2011</v>
      </c>
      <c r="AI70" s="157">
        <v>0</v>
      </c>
      <c r="AJ70" s="382"/>
      <c r="AK70" s="359">
        <v>2011</v>
      </c>
      <c r="AL70" s="78">
        <v>50</v>
      </c>
      <c r="AM70" s="382"/>
      <c r="AN70" s="154"/>
      <c r="AO70" s="154"/>
      <c r="AP70" s="154"/>
      <c r="AQ70" s="154"/>
      <c r="AR70" s="154"/>
      <c r="AS70" s="154"/>
      <c r="AT70" s="154"/>
      <c r="AU70" s="154"/>
      <c r="AV70" s="154"/>
      <c r="AW70" s="154"/>
      <c r="AX70" s="154"/>
      <c r="AY70" s="154"/>
      <c r="AZ70" s="154"/>
      <c r="BA70" s="154"/>
      <c r="BB70" s="154"/>
      <c r="BC70" s="154"/>
      <c r="BD70" s="154"/>
      <c r="BE70" s="154"/>
      <c r="BF70" s="154"/>
      <c r="BG70" s="154"/>
      <c r="BH70" s="154"/>
      <c r="BI70" s="154"/>
      <c r="BJ70" s="154"/>
      <c r="BK70" s="154"/>
      <c r="BL70" s="154"/>
      <c r="BM70" s="154"/>
      <c r="BN70" s="154"/>
      <c r="BO70" s="154"/>
      <c r="BP70" s="154"/>
      <c r="BQ70" s="154"/>
      <c r="BR70" s="154"/>
      <c r="BS70" s="154"/>
      <c r="BT70" s="154"/>
      <c r="BU70" s="154"/>
      <c r="BV70" s="154"/>
      <c r="BW70" s="154"/>
      <c r="BX70" s="154"/>
      <c r="BY70" s="154"/>
      <c r="BZ70" s="154"/>
      <c r="CA70" s="154"/>
      <c r="CB70" s="154"/>
      <c r="CC70" s="154"/>
    </row>
    <row r="71" spans="1:81" s="155" customFormat="1" ht="24.75" customHeight="1">
      <c r="A71" s="359">
        <v>2012</v>
      </c>
      <c r="B71" s="5">
        <f t="shared" si="11"/>
        <v>42.857142857142854</v>
      </c>
      <c r="C71" s="382"/>
      <c r="D71" s="359">
        <v>2012</v>
      </c>
      <c r="E71" s="157">
        <v>67</v>
      </c>
      <c r="F71" s="382"/>
      <c r="G71" s="359">
        <v>2012</v>
      </c>
      <c r="H71" s="157">
        <v>0</v>
      </c>
      <c r="I71" s="382"/>
      <c r="J71" s="359">
        <v>2012</v>
      </c>
      <c r="K71" s="78">
        <v>50</v>
      </c>
      <c r="L71" s="382"/>
      <c r="M71" s="359">
        <v>2012</v>
      </c>
      <c r="N71" s="249">
        <f t="shared" si="10"/>
        <v>50</v>
      </c>
      <c r="O71" s="382"/>
      <c r="P71" s="359">
        <v>2012</v>
      </c>
      <c r="Q71" s="78">
        <v>50</v>
      </c>
      <c r="R71" s="382"/>
      <c r="S71" s="359">
        <v>2012</v>
      </c>
      <c r="T71" s="157">
        <v>100</v>
      </c>
      <c r="U71" s="382"/>
      <c r="V71" s="359">
        <v>2012</v>
      </c>
      <c r="W71" s="78">
        <v>0</v>
      </c>
      <c r="X71" s="382"/>
      <c r="Y71" s="359">
        <v>2012</v>
      </c>
      <c r="Z71" s="157">
        <v>50</v>
      </c>
      <c r="AA71" s="382"/>
      <c r="AB71" s="359">
        <v>2012</v>
      </c>
      <c r="AC71" s="49">
        <v>50</v>
      </c>
      <c r="AD71" s="382"/>
      <c r="AE71" s="359">
        <v>2012</v>
      </c>
      <c r="AF71" s="157">
        <v>33</v>
      </c>
      <c r="AG71" s="382"/>
      <c r="AH71" s="359">
        <v>2012</v>
      </c>
      <c r="AI71" s="157">
        <v>0</v>
      </c>
      <c r="AJ71" s="382"/>
      <c r="AK71" s="359">
        <v>2012</v>
      </c>
      <c r="AL71" s="78">
        <v>50</v>
      </c>
      <c r="AM71" s="382"/>
      <c r="AN71" s="154"/>
      <c r="AO71" s="154"/>
      <c r="AP71" s="154"/>
      <c r="AQ71" s="154"/>
      <c r="AR71" s="154"/>
      <c r="AS71" s="154"/>
      <c r="AT71" s="154"/>
      <c r="AU71" s="154"/>
      <c r="AV71" s="154"/>
      <c r="AW71" s="154"/>
      <c r="AX71" s="154"/>
      <c r="AY71" s="154"/>
      <c r="AZ71" s="154"/>
      <c r="BA71" s="154"/>
      <c r="BB71" s="154"/>
      <c r="BC71" s="154"/>
      <c r="BD71" s="154"/>
      <c r="BE71" s="154"/>
      <c r="BF71" s="154"/>
      <c r="BG71" s="154"/>
      <c r="BH71" s="154"/>
      <c r="BI71" s="154"/>
      <c r="BJ71" s="154"/>
      <c r="BK71" s="154"/>
      <c r="BL71" s="154"/>
      <c r="BM71" s="154"/>
      <c r="BN71" s="154"/>
      <c r="BO71" s="154"/>
      <c r="BP71" s="154"/>
      <c r="BQ71" s="154"/>
      <c r="BR71" s="154"/>
      <c r="BS71" s="154"/>
      <c r="BT71" s="154"/>
      <c r="BU71" s="154"/>
      <c r="BV71" s="154"/>
      <c r="BW71" s="154"/>
      <c r="BX71" s="154"/>
      <c r="BY71" s="154"/>
      <c r="BZ71" s="154"/>
      <c r="CA71" s="154"/>
      <c r="CB71" s="154"/>
      <c r="CC71" s="154"/>
    </row>
    <row r="72" spans="1:81" s="155" customFormat="1" ht="24.75" customHeight="1">
      <c r="A72" s="359">
        <v>2013</v>
      </c>
      <c r="B72" s="5">
        <f t="shared" si="11"/>
        <v>42.857142857142854</v>
      </c>
      <c r="C72" s="382"/>
      <c r="D72" s="359">
        <v>2013</v>
      </c>
      <c r="E72" s="157">
        <v>67</v>
      </c>
      <c r="F72" s="382"/>
      <c r="G72" s="359">
        <v>2013</v>
      </c>
      <c r="H72" s="157">
        <v>0</v>
      </c>
      <c r="I72" s="382"/>
      <c r="J72" s="359">
        <v>2013</v>
      </c>
      <c r="K72" s="78">
        <v>50</v>
      </c>
      <c r="L72" s="382"/>
      <c r="M72" s="359">
        <v>2013</v>
      </c>
      <c r="N72" s="249">
        <f t="shared" si="10"/>
        <v>50</v>
      </c>
      <c r="O72" s="382"/>
      <c r="P72" s="359">
        <v>2013</v>
      </c>
      <c r="Q72" s="78">
        <v>50</v>
      </c>
      <c r="R72" s="382"/>
      <c r="S72" s="359">
        <v>2013</v>
      </c>
      <c r="T72" s="157">
        <v>100</v>
      </c>
      <c r="U72" s="382"/>
      <c r="V72" s="359">
        <v>2013</v>
      </c>
      <c r="W72" s="78">
        <v>0</v>
      </c>
      <c r="X72" s="382"/>
      <c r="Y72" s="359">
        <v>2013</v>
      </c>
      <c r="Z72" s="157">
        <v>50</v>
      </c>
      <c r="AA72" s="382"/>
      <c r="AB72" s="359">
        <v>2013</v>
      </c>
      <c r="AC72" s="49">
        <v>50</v>
      </c>
      <c r="AD72" s="382"/>
      <c r="AE72" s="359">
        <v>2013</v>
      </c>
      <c r="AF72" s="157">
        <v>33</v>
      </c>
      <c r="AG72" s="382"/>
      <c r="AH72" s="359">
        <v>2013</v>
      </c>
      <c r="AI72" s="157">
        <v>0</v>
      </c>
      <c r="AJ72" s="382"/>
      <c r="AK72" s="359">
        <v>2013</v>
      </c>
      <c r="AL72" s="78">
        <v>50</v>
      </c>
      <c r="AM72" s="382"/>
      <c r="AN72" s="154"/>
      <c r="AO72" s="154"/>
      <c r="AP72" s="154"/>
      <c r="AQ72" s="154"/>
      <c r="AR72" s="154"/>
      <c r="AS72" s="154"/>
      <c r="AT72" s="154"/>
      <c r="AU72" s="154"/>
      <c r="AV72" s="154"/>
      <c r="AW72" s="154"/>
      <c r="AX72" s="154"/>
      <c r="AY72" s="154"/>
      <c r="AZ72" s="154"/>
      <c r="BA72" s="154"/>
      <c r="BB72" s="154"/>
      <c r="BC72" s="154"/>
      <c r="BD72" s="154"/>
      <c r="BE72" s="154"/>
      <c r="BF72" s="154"/>
      <c r="BG72" s="154"/>
      <c r="BH72" s="154"/>
      <c r="BI72" s="154"/>
      <c r="BJ72" s="154"/>
      <c r="BK72" s="154"/>
      <c r="BL72" s="154"/>
      <c r="BM72" s="154"/>
      <c r="BN72" s="154"/>
      <c r="BO72" s="154"/>
      <c r="BP72" s="154"/>
      <c r="BQ72" s="154"/>
      <c r="BR72" s="154"/>
      <c r="BS72" s="154"/>
      <c r="BT72" s="154"/>
      <c r="BU72" s="154"/>
      <c r="BV72" s="154"/>
      <c r="BW72" s="154"/>
      <c r="BX72" s="154"/>
      <c r="BY72" s="154"/>
      <c r="BZ72" s="154"/>
      <c r="CA72" s="154"/>
      <c r="CB72" s="154"/>
      <c r="CC72" s="154"/>
    </row>
    <row r="73" spans="1:81" ht="24.75" customHeight="1">
      <c r="A73" s="151">
        <v>2014</v>
      </c>
      <c r="B73" s="5">
        <f t="shared" ref="B73:B78" si="12">AVERAGE(E73,H73,K73,N73,Z73,AC73,AF73)</f>
        <v>42.857142857142854</v>
      </c>
      <c r="C73" s="235"/>
      <c r="D73" s="151">
        <v>2014</v>
      </c>
      <c r="E73" s="157">
        <v>67</v>
      </c>
      <c r="F73" s="166" t="s">
        <v>4631</v>
      </c>
      <c r="G73" s="151">
        <v>2014</v>
      </c>
      <c r="H73" s="157">
        <v>0</v>
      </c>
      <c r="I73" s="167" t="s">
        <v>1025</v>
      </c>
      <c r="J73" s="151">
        <v>2014</v>
      </c>
      <c r="K73" s="78">
        <v>50</v>
      </c>
      <c r="L73" s="158"/>
      <c r="M73" s="151">
        <v>2014</v>
      </c>
      <c r="N73" s="249">
        <f t="shared" ref="N73:N78" si="13">AVERAGE(Q73,T73,W73)</f>
        <v>50</v>
      </c>
      <c r="O73" s="157"/>
      <c r="P73" s="151">
        <v>2014</v>
      </c>
      <c r="Q73" s="157">
        <v>50</v>
      </c>
      <c r="R73" s="168" t="s">
        <v>1024</v>
      </c>
      <c r="S73" s="151">
        <v>2014</v>
      </c>
      <c r="T73" s="157">
        <v>100</v>
      </c>
      <c r="U73" s="169" t="s">
        <v>1023</v>
      </c>
      <c r="V73" s="151">
        <v>2014</v>
      </c>
      <c r="W73" s="78">
        <v>0</v>
      </c>
      <c r="X73" s="170" t="s">
        <v>1022</v>
      </c>
      <c r="Y73" s="359">
        <v>2014</v>
      </c>
      <c r="Z73" s="157">
        <v>50</v>
      </c>
      <c r="AA73" s="158" t="s">
        <v>1021</v>
      </c>
      <c r="AB73" s="359">
        <v>2014</v>
      </c>
      <c r="AC73" s="49">
        <v>50</v>
      </c>
      <c r="AD73" s="158" t="s">
        <v>1020</v>
      </c>
      <c r="AE73" s="359">
        <v>2014</v>
      </c>
      <c r="AF73" s="157">
        <v>33</v>
      </c>
      <c r="AG73" s="157"/>
      <c r="AH73" s="359">
        <v>2014</v>
      </c>
      <c r="AI73" s="157">
        <v>0</v>
      </c>
      <c r="AJ73" s="158"/>
      <c r="AK73" s="359">
        <v>2014</v>
      </c>
      <c r="AL73" s="78">
        <v>50</v>
      </c>
      <c r="AM73" s="161" t="s">
        <v>3259</v>
      </c>
    </row>
    <row r="74" spans="1:81" ht="24.75" customHeight="1">
      <c r="A74" s="151">
        <v>2015</v>
      </c>
      <c r="B74" s="5">
        <f t="shared" si="12"/>
        <v>42.857142857142854</v>
      </c>
      <c r="C74" s="235"/>
      <c r="D74" s="151">
        <v>2015</v>
      </c>
      <c r="E74" s="157">
        <v>67</v>
      </c>
      <c r="F74" s="158"/>
      <c r="G74" s="151">
        <v>2015</v>
      </c>
      <c r="H74" s="157">
        <v>0</v>
      </c>
      <c r="I74" s="158"/>
      <c r="J74" s="151">
        <v>2015</v>
      </c>
      <c r="K74" s="49">
        <v>50</v>
      </c>
      <c r="L74" s="158"/>
      <c r="M74" s="151">
        <v>2015</v>
      </c>
      <c r="N74" s="249">
        <f t="shared" si="13"/>
        <v>50</v>
      </c>
      <c r="O74" s="157"/>
      <c r="P74" s="151">
        <v>2015</v>
      </c>
      <c r="Q74" s="157">
        <v>50</v>
      </c>
      <c r="R74" s="158"/>
      <c r="S74" s="151">
        <v>2015</v>
      </c>
      <c r="T74" s="157">
        <v>100</v>
      </c>
      <c r="U74" s="158"/>
      <c r="V74" s="151">
        <v>2015</v>
      </c>
      <c r="W74" s="49">
        <v>0</v>
      </c>
      <c r="X74" s="170"/>
      <c r="Y74" s="359">
        <v>2015</v>
      </c>
      <c r="Z74" s="157">
        <v>50</v>
      </c>
      <c r="AA74" s="158"/>
      <c r="AB74" s="359">
        <v>2015</v>
      </c>
      <c r="AC74" s="78">
        <v>50</v>
      </c>
      <c r="AD74" s="158"/>
      <c r="AE74" s="359">
        <v>2015</v>
      </c>
      <c r="AF74" s="157">
        <v>33</v>
      </c>
      <c r="AG74" s="157"/>
      <c r="AH74" s="359">
        <v>2015</v>
      </c>
      <c r="AI74" s="157">
        <v>0</v>
      </c>
      <c r="AJ74" s="158"/>
      <c r="AK74" s="359">
        <v>2015</v>
      </c>
      <c r="AL74" s="49">
        <v>50</v>
      </c>
      <c r="AM74" s="161"/>
    </row>
    <row r="75" spans="1:81" ht="24.75" customHeight="1">
      <c r="A75" s="151">
        <v>2016</v>
      </c>
      <c r="B75" s="5">
        <f t="shared" si="12"/>
        <v>42.857142857142854</v>
      </c>
      <c r="C75" s="235"/>
      <c r="D75" s="151">
        <v>2016</v>
      </c>
      <c r="E75" s="157">
        <v>67</v>
      </c>
      <c r="F75" s="158"/>
      <c r="G75" s="151">
        <v>2016</v>
      </c>
      <c r="H75" s="157">
        <v>0</v>
      </c>
      <c r="I75" s="158"/>
      <c r="J75" s="151">
        <v>2016</v>
      </c>
      <c r="K75" s="49">
        <v>50</v>
      </c>
      <c r="L75" s="158"/>
      <c r="M75" s="151">
        <v>2016</v>
      </c>
      <c r="N75" s="249">
        <f t="shared" si="13"/>
        <v>50</v>
      </c>
      <c r="O75" s="157"/>
      <c r="P75" s="151">
        <v>2016</v>
      </c>
      <c r="Q75" s="157">
        <v>50</v>
      </c>
      <c r="R75" s="158"/>
      <c r="S75" s="151">
        <v>2016</v>
      </c>
      <c r="T75" s="157">
        <v>100</v>
      </c>
      <c r="U75" s="158"/>
      <c r="V75" s="151">
        <v>2016</v>
      </c>
      <c r="W75" s="49">
        <v>0</v>
      </c>
      <c r="X75" s="170" t="s">
        <v>1019</v>
      </c>
      <c r="Y75" s="359">
        <v>2016</v>
      </c>
      <c r="Z75" s="157">
        <v>50</v>
      </c>
      <c r="AA75" s="158"/>
      <c r="AB75" s="359">
        <v>2016</v>
      </c>
      <c r="AC75" s="78">
        <v>50</v>
      </c>
      <c r="AD75" s="158"/>
      <c r="AE75" s="359">
        <v>2016</v>
      </c>
      <c r="AF75" s="157">
        <v>33</v>
      </c>
      <c r="AG75" s="157"/>
      <c r="AH75" s="359">
        <v>2016</v>
      </c>
      <c r="AI75" s="157">
        <v>0</v>
      </c>
      <c r="AJ75" s="158"/>
      <c r="AK75" s="359">
        <v>2016</v>
      </c>
      <c r="AL75" s="49">
        <v>50</v>
      </c>
      <c r="AM75" s="161"/>
    </row>
    <row r="76" spans="1:81" ht="24.75" customHeight="1">
      <c r="A76" s="151">
        <v>2017</v>
      </c>
      <c r="B76" s="5">
        <f t="shared" si="12"/>
        <v>42.857142857142854</v>
      </c>
      <c r="C76" s="235"/>
      <c r="D76" s="151">
        <v>2017</v>
      </c>
      <c r="E76" s="157">
        <v>67</v>
      </c>
      <c r="F76" s="158"/>
      <c r="G76" s="151">
        <v>2017</v>
      </c>
      <c r="H76" s="157">
        <v>0</v>
      </c>
      <c r="I76" s="158"/>
      <c r="J76" s="151">
        <v>2017</v>
      </c>
      <c r="K76" s="49">
        <v>50</v>
      </c>
      <c r="L76" s="158"/>
      <c r="M76" s="151">
        <v>2017</v>
      </c>
      <c r="N76" s="249">
        <f t="shared" si="13"/>
        <v>50</v>
      </c>
      <c r="O76" s="157"/>
      <c r="P76" s="151">
        <v>2017</v>
      </c>
      <c r="Q76" s="157">
        <v>50</v>
      </c>
      <c r="R76" s="158"/>
      <c r="S76" s="151">
        <v>2017</v>
      </c>
      <c r="T76" s="157">
        <v>100</v>
      </c>
      <c r="U76" s="158"/>
      <c r="V76" s="151">
        <v>2017</v>
      </c>
      <c r="W76" s="49">
        <v>0</v>
      </c>
      <c r="X76" s="158"/>
      <c r="Y76" s="359">
        <v>2017</v>
      </c>
      <c r="Z76" s="157">
        <v>50</v>
      </c>
      <c r="AA76" s="158"/>
      <c r="AB76" s="359">
        <v>2017</v>
      </c>
      <c r="AC76" s="78">
        <v>50</v>
      </c>
      <c r="AD76" s="158"/>
      <c r="AE76" s="359">
        <v>2017</v>
      </c>
      <c r="AF76" s="157">
        <v>33</v>
      </c>
      <c r="AG76" s="157"/>
      <c r="AH76" s="359">
        <v>2017</v>
      </c>
      <c r="AI76" s="157">
        <v>0</v>
      </c>
      <c r="AJ76" s="158"/>
      <c r="AK76" s="359">
        <v>2017</v>
      </c>
      <c r="AL76" s="49">
        <v>50</v>
      </c>
      <c r="AM76" s="161"/>
    </row>
    <row r="77" spans="1:81" ht="24.75" customHeight="1">
      <c r="A77" s="151">
        <v>2018</v>
      </c>
      <c r="B77" s="5">
        <f t="shared" si="12"/>
        <v>42.857142857142854</v>
      </c>
      <c r="C77" s="235"/>
      <c r="D77" s="151">
        <v>2018</v>
      </c>
      <c r="E77" s="157">
        <v>67</v>
      </c>
      <c r="F77" s="158"/>
      <c r="G77" s="151">
        <v>2018</v>
      </c>
      <c r="H77" s="157">
        <v>0</v>
      </c>
      <c r="I77" s="158"/>
      <c r="J77" s="151">
        <v>2018</v>
      </c>
      <c r="K77" s="49">
        <v>50</v>
      </c>
      <c r="L77" s="158"/>
      <c r="M77" s="151">
        <v>2018</v>
      </c>
      <c r="N77" s="249">
        <f t="shared" si="13"/>
        <v>50</v>
      </c>
      <c r="O77" s="157"/>
      <c r="P77" s="151">
        <v>2018</v>
      </c>
      <c r="Q77" s="157">
        <v>50</v>
      </c>
      <c r="R77" s="158"/>
      <c r="S77" s="151">
        <v>2018</v>
      </c>
      <c r="T77" s="157">
        <v>100</v>
      </c>
      <c r="U77" s="158"/>
      <c r="V77" s="151">
        <v>2018</v>
      </c>
      <c r="W77" s="49">
        <v>0</v>
      </c>
      <c r="X77" s="158"/>
      <c r="Y77" s="359">
        <v>2018</v>
      </c>
      <c r="Z77" s="157">
        <v>50</v>
      </c>
      <c r="AA77" s="158"/>
      <c r="AB77" s="359">
        <v>2018</v>
      </c>
      <c r="AC77" s="78">
        <v>50</v>
      </c>
      <c r="AD77" s="158"/>
      <c r="AE77" s="359">
        <v>2018</v>
      </c>
      <c r="AF77" s="157">
        <v>33</v>
      </c>
      <c r="AG77" s="157"/>
      <c r="AH77" s="359">
        <v>2018</v>
      </c>
      <c r="AI77" s="157">
        <v>0</v>
      </c>
      <c r="AJ77" s="158"/>
      <c r="AK77" s="359">
        <v>2018</v>
      </c>
      <c r="AL77" s="49">
        <v>50</v>
      </c>
      <c r="AM77" s="161"/>
    </row>
    <row r="78" spans="1:81" ht="24.75" customHeight="1">
      <c r="A78" s="151">
        <v>2019</v>
      </c>
      <c r="B78" s="5">
        <f t="shared" si="12"/>
        <v>42.857142857142854</v>
      </c>
      <c r="C78" s="235"/>
      <c r="D78" s="151">
        <v>2019</v>
      </c>
      <c r="E78" s="157">
        <v>67</v>
      </c>
      <c r="F78" s="158"/>
      <c r="G78" s="151">
        <v>2019</v>
      </c>
      <c r="H78" s="157">
        <v>0</v>
      </c>
      <c r="I78" s="158"/>
      <c r="J78" s="151">
        <v>2019</v>
      </c>
      <c r="K78" s="49">
        <v>50</v>
      </c>
      <c r="L78" s="158"/>
      <c r="M78" s="151">
        <v>2019</v>
      </c>
      <c r="N78" s="249">
        <f t="shared" si="13"/>
        <v>50</v>
      </c>
      <c r="O78" s="157"/>
      <c r="P78" s="151">
        <v>2019</v>
      </c>
      <c r="Q78" s="157">
        <v>50</v>
      </c>
      <c r="R78" s="158"/>
      <c r="S78" s="151">
        <v>2019</v>
      </c>
      <c r="T78" s="157">
        <v>100</v>
      </c>
      <c r="U78" s="158"/>
      <c r="V78" s="151">
        <v>2019</v>
      </c>
      <c r="W78" s="49">
        <v>0</v>
      </c>
      <c r="X78" s="158"/>
      <c r="Y78" s="359">
        <v>2019</v>
      </c>
      <c r="Z78" s="157">
        <v>50</v>
      </c>
      <c r="AA78" s="158"/>
      <c r="AB78" s="359">
        <v>2019</v>
      </c>
      <c r="AC78" s="78">
        <v>50</v>
      </c>
      <c r="AD78" s="158"/>
      <c r="AE78" s="359">
        <v>2019</v>
      </c>
      <c r="AF78" s="157">
        <v>33</v>
      </c>
      <c r="AG78" s="157"/>
      <c r="AH78" s="359">
        <v>2019</v>
      </c>
      <c r="AI78" s="157">
        <v>0</v>
      </c>
      <c r="AJ78" s="158"/>
      <c r="AK78" s="359">
        <v>2019</v>
      </c>
      <c r="AL78" s="49">
        <v>50</v>
      </c>
      <c r="AM78" s="161" t="s">
        <v>4114</v>
      </c>
    </row>
    <row r="79" spans="1:81" ht="24.75" customHeight="1">
      <c r="D79" s="156"/>
      <c r="G79" s="156"/>
    </row>
    <row r="80" spans="1:81" ht="24.75" customHeight="1">
      <c r="A80" s="149" t="s">
        <v>114</v>
      </c>
      <c r="B80" s="732" t="s">
        <v>189</v>
      </c>
      <c r="C80" s="732"/>
      <c r="D80" s="732"/>
      <c r="E80" s="732"/>
      <c r="F80" s="732"/>
      <c r="G80" s="732"/>
      <c r="H80" s="732"/>
      <c r="I80" s="732"/>
      <c r="J80" s="732"/>
      <c r="K80" s="732"/>
      <c r="L80" s="732"/>
      <c r="M80" s="732"/>
      <c r="N80" s="732"/>
      <c r="O80" s="732"/>
      <c r="P80" s="732"/>
      <c r="Q80" s="732"/>
      <c r="R80" s="732"/>
    </row>
    <row r="81" spans="1:81" ht="24.75" customHeight="1">
      <c r="A81" s="149" t="s">
        <v>106</v>
      </c>
      <c r="B81" s="728" t="s">
        <v>41</v>
      </c>
      <c r="C81" s="728"/>
      <c r="D81" s="149" t="s">
        <v>106</v>
      </c>
      <c r="E81" s="726" t="s">
        <v>42</v>
      </c>
      <c r="F81" s="726"/>
      <c r="G81" s="149" t="s">
        <v>106</v>
      </c>
      <c r="H81" s="726" t="s">
        <v>43</v>
      </c>
      <c r="I81" s="726"/>
      <c r="J81" s="149" t="s">
        <v>106</v>
      </c>
      <c r="K81" s="726" t="s">
        <v>44</v>
      </c>
      <c r="L81" s="726"/>
      <c r="M81" s="149" t="s">
        <v>106</v>
      </c>
      <c r="N81" s="726" t="s">
        <v>45</v>
      </c>
      <c r="O81" s="726"/>
      <c r="P81" s="149" t="s">
        <v>106</v>
      </c>
      <c r="Q81" s="726" t="s">
        <v>46</v>
      </c>
      <c r="R81" s="726"/>
    </row>
    <row r="82" spans="1:81" ht="24.75" customHeight="1">
      <c r="A82" s="149" t="s">
        <v>105</v>
      </c>
      <c r="B82" s="720"/>
      <c r="C82" s="721"/>
      <c r="D82" s="149" t="s">
        <v>105</v>
      </c>
      <c r="E82" s="722"/>
      <c r="F82" s="723"/>
      <c r="G82" s="149" t="s">
        <v>105</v>
      </c>
      <c r="H82" s="735"/>
      <c r="I82" s="735"/>
      <c r="J82" s="149" t="s">
        <v>105</v>
      </c>
      <c r="K82" s="735"/>
      <c r="L82" s="735"/>
      <c r="M82" s="149" t="s">
        <v>105</v>
      </c>
      <c r="N82" s="735"/>
      <c r="O82" s="735"/>
      <c r="P82" s="151" t="s">
        <v>105</v>
      </c>
      <c r="Q82" s="728"/>
      <c r="R82" s="728"/>
    </row>
    <row r="83" spans="1:81" ht="24.75" customHeight="1">
      <c r="A83" s="151" t="s">
        <v>92</v>
      </c>
      <c r="B83" s="727" t="s">
        <v>188</v>
      </c>
      <c r="C83" s="727"/>
      <c r="D83" s="151" t="s">
        <v>92</v>
      </c>
      <c r="E83" s="727" t="s">
        <v>187</v>
      </c>
      <c r="F83" s="727"/>
      <c r="G83" s="151" t="s">
        <v>92</v>
      </c>
      <c r="H83" s="727" t="s">
        <v>186</v>
      </c>
      <c r="I83" s="727"/>
      <c r="J83" s="151" t="s">
        <v>92</v>
      </c>
      <c r="K83" s="727" t="s">
        <v>185</v>
      </c>
      <c r="L83" s="727"/>
      <c r="M83" s="151" t="s">
        <v>92</v>
      </c>
      <c r="N83" s="727" t="s">
        <v>184</v>
      </c>
      <c r="O83" s="727"/>
      <c r="P83" s="151" t="s">
        <v>92</v>
      </c>
      <c r="Q83" s="727" t="s">
        <v>183</v>
      </c>
      <c r="R83" s="727"/>
    </row>
    <row r="84" spans="1:81" ht="24.75" customHeight="1">
      <c r="A84" s="151" t="s">
        <v>81</v>
      </c>
      <c r="B84" s="727" t="s">
        <v>90</v>
      </c>
      <c r="C84" s="727"/>
      <c r="D84" s="151" t="s">
        <v>81</v>
      </c>
      <c r="E84" s="734" t="s">
        <v>182</v>
      </c>
      <c r="F84" s="734"/>
      <c r="G84" s="151" t="s">
        <v>81</v>
      </c>
      <c r="H84" s="734" t="s">
        <v>181</v>
      </c>
      <c r="I84" s="734"/>
      <c r="J84" s="151" t="s">
        <v>81</v>
      </c>
      <c r="K84" s="734" t="s">
        <v>4632</v>
      </c>
      <c r="L84" s="734"/>
      <c r="M84" s="151" t="s">
        <v>81</v>
      </c>
      <c r="N84" s="580" t="s">
        <v>1565</v>
      </c>
      <c r="O84" s="580"/>
      <c r="P84" s="151" t="s">
        <v>81</v>
      </c>
      <c r="Q84" s="734" t="s">
        <v>180</v>
      </c>
      <c r="R84" s="734"/>
    </row>
    <row r="85" spans="1:81" ht="24.75" customHeight="1">
      <c r="A85" s="151" t="s">
        <v>78</v>
      </c>
      <c r="B85" s="734" t="s">
        <v>79</v>
      </c>
      <c r="C85" s="734"/>
      <c r="D85" s="151" t="s">
        <v>78</v>
      </c>
      <c r="E85" s="580" t="s">
        <v>4354</v>
      </c>
      <c r="F85" s="580"/>
      <c r="G85" s="151" t="s">
        <v>78</v>
      </c>
      <c r="H85" s="734" t="s">
        <v>4633</v>
      </c>
      <c r="I85" s="734"/>
      <c r="J85" s="151" t="s">
        <v>78</v>
      </c>
      <c r="K85" s="734" t="s">
        <v>4634</v>
      </c>
      <c r="L85" s="734"/>
      <c r="M85" s="151" t="s">
        <v>78</v>
      </c>
      <c r="N85" s="595" t="s">
        <v>4357</v>
      </c>
      <c r="O85" s="580"/>
      <c r="P85" s="151" t="s">
        <v>78</v>
      </c>
      <c r="Q85" s="580" t="s">
        <v>4358</v>
      </c>
      <c r="R85" s="580"/>
    </row>
    <row r="86" spans="1:81" ht="24.75" customHeight="1">
      <c r="A86" s="151" t="s">
        <v>0</v>
      </c>
      <c r="B86" s="151" t="s">
        <v>77</v>
      </c>
      <c r="C86" s="151" t="s">
        <v>76</v>
      </c>
      <c r="D86" s="151" t="s">
        <v>75</v>
      </c>
      <c r="E86" s="151" t="s">
        <v>74</v>
      </c>
      <c r="F86" s="151" t="s">
        <v>73</v>
      </c>
      <c r="G86" s="151" t="s">
        <v>75</v>
      </c>
      <c r="H86" s="151" t="s">
        <v>74</v>
      </c>
      <c r="I86" s="151" t="s">
        <v>73</v>
      </c>
      <c r="J86" s="151" t="s">
        <v>75</v>
      </c>
      <c r="K86" s="151" t="s">
        <v>74</v>
      </c>
      <c r="L86" s="151" t="s">
        <v>73</v>
      </c>
      <c r="M86" s="151" t="s">
        <v>75</v>
      </c>
      <c r="N86" s="151" t="s">
        <v>74</v>
      </c>
      <c r="O86" s="151" t="s">
        <v>73</v>
      </c>
      <c r="P86" s="151" t="s">
        <v>75</v>
      </c>
      <c r="Q86" s="151" t="s">
        <v>74</v>
      </c>
      <c r="R86" s="151" t="s">
        <v>73</v>
      </c>
    </row>
    <row r="87" spans="1:81" s="155" customFormat="1" ht="24.75" customHeight="1">
      <c r="A87" s="359">
        <v>2007</v>
      </c>
      <c r="B87" s="2">
        <f t="shared" ref="B87:B93" si="14">AVERAGE(E87,H87,K87,N87,Q87)</f>
        <v>25</v>
      </c>
      <c r="C87" s="382"/>
      <c r="D87" s="359">
        <v>2007</v>
      </c>
      <c r="E87" s="157">
        <v>0</v>
      </c>
      <c r="F87" s="382"/>
      <c r="G87" s="359">
        <v>2007</v>
      </c>
      <c r="H87" s="157">
        <v>100</v>
      </c>
      <c r="I87" s="382"/>
      <c r="J87" s="359">
        <v>2007</v>
      </c>
      <c r="K87" s="157">
        <v>25</v>
      </c>
      <c r="L87" s="382"/>
      <c r="M87" s="359">
        <v>2007</v>
      </c>
      <c r="N87" s="157">
        <v>0</v>
      </c>
      <c r="O87" s="382"/>
      <c r="P87" s="359">
        <v>2007</v>
      </c>
      <c r="Q87" s="49">
        <v>0</v>
      </c>
      <c r="R87" s="161" t="s">
        <v>3260</v>
      </c>
      <c r="S87" s="393"/>
      <c r="T87" s="393"/>
      <c r="U87" s="393"/>
      <c r="V87" s="393"/>
      <c r="W87" s="393"/>
      <c r="X87" s="393"/>
      <c r="Y87" s="393"/>
      <c r="Z87" s="393"/>
      <c r="AA87" s="393"/>
      <c r="AB87" s="393"/>
      <c r="AC87" s="393"/>
      <c r="AD87" s="393"/>
      <c r="AE87" s="152"/>
      <c r="AF87" s="154"/>
      <c r="AG87" s="154"/>
      <c r="AH87" s="154"/>
      <c r="AI87" s="154"/>
      <c r="AJ87" s="154"/>
      <c r="AK87" s="154"/>
      <c r="AL87" s="154"/>
      <c r="AM87" s="154"/>
      <c r="AN87" s="154"/>
      <c r="AO87" s="154"/>
      <c r="AP87" s="154"/>
      <c r="AQ87" s="154"/>
      <c r="AR87" s="154"/>
      <c r="AS87" s="154"/>
      <c r="AT87" s="154"/>
      <c r="AU87" s="154"/>
      <c r="AV87" s="154"/>
      <c r="AW87" s="154"/>
      <c r="AX87" s="154"/>
      <c r="AY87" s="154"/>
      <c r="AZ87" s="154"/>
      <c r="BA87" s="154"/>
      <c r="BB87" s="154"/>
      <c r="BC87" s="154"/>
      <c r="BD87" s="154"/>
      <c r="BE87" s="154"/>
      <c r="BF87" s="154"/>
      <c r="BG87" s="154"/>
      <c r="BH87" s="154"/>
      <c r="BI87" s="154"/>
      <c r="BJ87" s="154"/>
      <c r="BK87" s="154"/>
      <c r="BL87" s="154"/>
      <c r="BM87" s="154"/>
      <c r="BN87" s="154"/>
      <c r="BO87" s="154"/>
      <c r="BP87" s="154"/>
      <c r="BQ87" s="154"/>
      <c r="BR87" s="154"/>
      <c r="BS87" s="154"/>
      <c r="BT87" s="154"/>
      <c r="BU87" s="154"/>
      <c r="BV87" s="154"/>
      <c r="BW87" s="154"/>
      <c r="BX87" s="154"/>
      <c r="BY87" s="154"/>
      <c r="BZ87" s="154"/>
      <c r="CA87" s="154"/>
      <c r="CB87" s="154"/>
      <c r="CC87" s="154"/>
    </row>
    <row r="88" spans="1:81" s="155" customFormat="1" ht="24.75" customHeight="1">
      <c r="A88" s="359">
        <v>2008</v>
      </c>
      <c r="B88" s="2">
        <f t="shared" si="14"/>
        <v>25</v>
      </c>
      <c r="C88" s="382"/>
      <c r="D88" s="359">
        <v>2008</v>
      </c>
      <c r="E88" s="157">
        <v>0</v>
      </c>
      <c r="F88" s="382"/>
      <c r="G88" s="359">
        <v>2008</v>
      </c>
      <c r="H88" s="157">
        <v>100</v>
      </c>
      <c r="I88" s="382"/>
      <c r="J88" s="359">
        <v>2008</v>
      </c>
      <c r="K88" s="157">
        <v>25</v>
      </c>
      <c r="L88" s="382"/>
      <c r="M88" s="359">
        <v>2008</v>
      </c>
      <c r="N88" s="157">
        <v>0</v>
      </c>
      <c r="O88" s="382"/>
      <c r="P88" s="359">
        <v>2008</v>
      </c>
      <c r="Q88" s="49">
        <v>0</v>
      </c>
      <c r="R88" s="382"/>
      <c r="S88" s="393"/>
      <c r="T88" s="393"/>
      <c r="U88" s="393"/>
      <c r="V88" s="393"/>
      <c r="W88" s="393"/>
      <c r="X88" s="393"/>
      <c r="Y88" s="393"/>
      <c r="Z88" s="393"/>
      <c r="AA88" s="393"/>
      <c r="AB88" s="393"/>
      <c r="AC88" s="393"/>
      <c r="AD88" s="393"/>
      <c r="AE88" s="152"/>
      <c r="AF88" s="154"/>
      <c r="AG88" s="154"/>
      <c r="AH88" s="154"/>
      <c r="AI88" s="154"/>
      <c r="AJ88" s="154"/>
      <c r="AK88" s="154"/>
      <c r="AL88" s="154"/>
      <c r="AM88" s="154"/>
      <c r="AN88" s="154"/>
      <c r="AO88" s="154"/>
      <c r="AP88" s="154"/>
      <c r="AQ88" s="154"/>
      <c r="AR88" s="154"/>
      <c r="AS88" s="154"/>
      <c r="AT88" s="154"/>
      <c r="AU88" s="154"/>
      <c r="AV88" s="154"/>
      <c r="AW88" s="154"/>
      <c r="AX88" s="154"/>
      <c r="AY88" s="154"/>
      <c r="AZ88" s="154"/>
      <c r="BA88" s="154"/>
      <c r="BB88" s="154"/>
      <c r="BC88" s="154"/>
      <c r="BD88" s="154"/>
      <c r="BE88" s="154"/>
      <c r="BF88" s="154"/>
      <c r="BG88" s="154"/>
      <c r="BH88" s="154"/>
      <c r="BI88" s="154"/>
      <c r="BJ88" s="154"/>
      <c r="BK88" s="154"/>
      <c r="BL88" s="154"/>
      <c r="BM88" s="154"/>
      <c r="BN88" s="154"/>
      <c r="BO88" s="154"/>
      <c r="BP88" s="154"/>
      <c r="BQ88" s="154"/>
      <c r="BR88" s="154"/>
      <c r="BS88" s="154"/>
      <c r="BT88" s="154"/>
      <c r="BU88" s="154"/>
      <c r="BV88" s="154"/>
      <c r="BW88" s="154"/>
      <c r="BX88" s="154"/>
      <c r="BY88" s="154"/>
      <c r="BZ88" s="154"/>
      <c r="CA88" s="154"/>
      <c r="CB88" s="154"/>
      <c r="CC88" s="154"/>
    </row>
    <row r="89" spans="1:81" s="155" customFormat="1" ht="24.75" customHeight="1">
      <c r="A89" s="359">
        <v>2009</v>
      </c>
      <c r="B89" s="2">
        <f t="shared" si="14"/>
        <v>25</v>
      </c>
      <c r="C89" s="382"/>
      <c r="D89" s="359">
        <v>2009</v>
      </c>
      <c r="E89" s="157">
        <v>0</v>
      </c>
      <c r="F89" s="382"/>
      <c r="G89" s="359">
        <v>2009</v>
      </c>
      <c r="H89" s="157">
        <v>100</v>
      </c>
      <c r="I89" s="382"/>
      <c r="J89" s="359">
        <v>2009</v>
      </c>
      <c r="K89" s="157">
        <v>25</v>
      </c>
      <c r="L89" s="382"/>
      <c r="M89" s="359">
        <v>2009</v>
      </c>
      <c r="N89" s="157">
        <v>0</v>
      </c>
      <c r="O89" s="382"/>
      <c r="P89" s="359">
        <v>2009</v>
      </c>
      <c r="Q89" s="49">
        <v>0</v>
      </c>
      <c r="R89" s="382"/>
      <c r="S89" s="393"/>
      <c r="T89" s="393"/>
      <c r="U89" s="393"/>
      <c r="V89" s="393"/>
      <c r="W89" s="393"/>
      <c r="X89" s="393"/>
      <c r="Y89" s="393"/>
      <c r="Z89" s="393"/>
      <c r="AA89" s="393"/>
      <c r="AB89" s="393"/>
      <c r="AC89" s="393"/>
      <c r="AD89" s="393"/>
      <c r="AE89" s="152"/>
      <c r="AF89" s="154"/>
      <c r="AG89" s="154"/>
      <c r="AH89" s="154"/>
      <c r="AI89" s="154"/>
      <c r="AJ89" s="154"/>
      <c r="AK89" s="154"/>
      <c r="AL89" s="154"/>
      <c r="AM89" s="154"/>
      <c r="AN89" s="154"/>
      <c r="AO89" s="154"/>
      <c r="AP89" s="154"/>
      <c r="AQ89" s="154"/>
      <c r="AR89" s="154"/>
      <c r="AS89" s="154"/>
      <c r="AT89" s="154"/>
      <c r="AU89" s="154"/>
      <c r="AV89" s="154"/>
      <c r="AW89" s="154"/>
      <c r="AX89" s="154"/>
      <c r="AY89" s="154"/>
      <c r="AZ89" s="154"/>
      <c r="BA89" s="154"/>
      <c r="BB89" s="154"/>
      <c r="BC89" s="154"/>
      <c r="BD89" s="154"/>
      <c r="BE89" s="154"/>
      <c r="BF89" s="154"/>
      <c r="BG89" s="154"/>
      <c r="BH89" s="154"/>
      <c r="BI89" s="154"/>
      <c r="BJ89" s="154"/>
      <c r="BK89" s="154"/>
      <c r="BL89" s="154"/>
      <c r="BM89" s="154"/>
      <c r="BN89" s="154"/>
      <c r="BO89" s="154"/>
      <c r="BP89" s="154"/>
      <c r="BQ89" s="154"/>
      <c r="BR89" s="154"/>
      <c r="BS89" s="154"/>
      <c r="BT89" s="154"/>
      <c r="BU89" s="154"/>
      <c r="BV89" s="154"/>
      <c r="BW89" s="154"/>
      <c r="BX89" s="154"/>
      <c r="BY89" s="154"/>
      <c r="BZ89" s="154"/>
      <c r="CA89" s="154"/>
      <c r="CB89" s="154"/>
      <c r="CC89" s="154"/>
    </row>
    <row r="90" spans="1:81" s="155" customFormat="1" ht="24.75" customHeight="1">
      <c r="A90" s="359">
        <v>2010</v>
      </c>
      <c r="B90" s="2">
        <f t="shared" si="14"/>
        <v>25</v>
      </c>
      <c r="C90" s="382"/>
      <c r="D90" s="359">
        <v>2010</v>
      </c>
      <c r="E90" s="157">
        <v>0</v>
      </c>
      <c r="F90" s="382"/>
      <c r="G90" s="359">
        <v>2010</v>
      </c>
      <c r="H90" s="157">
        <v>100</v>
      </c>
      <c r="I90" s="382"/>
      <c r="J90" s="359">
        <v>2010</v>
      </c>
      <c r="K90" s="157">
        <v>25</v>
      </c>
      <c r="L90" s="382"/>
      <c r="M90" s="359">
        <v>2010</v>
      </c>
      <c r="N90" s="157">
        <v>0</v>
      </c>
      <c r="O90" s="382"/>
      <c r="P90" s="359">
        <v>2010</v>
      </c>
      <c r="Q90" s="49">
        <v>0</v>
      </c>
      <c r="R90" s="382"/>
      <c r="S90" s="393"/>
      <c r="T90" s="393"/>
      <c r="U90" s="393"/>
      <c r="V90" s="393"/>
      <c r="W90" s="393"/>
      <c r="X90" s="393"/>
      <c r="Y90" s="393"/>
      <c r="Z90" s="393"/>
      <c r="AA90" s="393"/>
      <c r="AB90" s="393"/>
      <c r="AC90" s="393"/>
      <c r="AD90" s="393"/>
      <c r="AE90" s="152"/>
      <c r="AF90" s="154"/>
      <c r="AG90" s="154"/>
      <c r="AH90" s="154"/>
      <c r="AI90" s="154"/>
      <c r="AJ90" s="154"/>
      <c r="AK90" s="154"/>
      <c r="AL90" s="154"/>
      <c r="AM90" s="154"/>
      <c r="AN90" s="154"/>
      <c r="AO90" s="154"/>
      <c r="AP90" s="154"/>
      <c r="AQ90" s="154"/>
      <c r="AR90" s="154"/>
      <c r="AS90" s="154"/>
      <c r="AT90" s="154"/>
      <c r="AU90" s="154"/>
      <c r="AV90" s="154"/>
      <c r="AW90" s="154"/>
      <c r="AX90" s="154"/>
      <c r="AY90" s="154"/>
      <c r="AZ90" s="154"/>
      <c r="BA90" s="154"/>
      <c r="BB90" s="154"/>
      <c r="BC90" s="154"/>
      <c r="BD90" s="154"/>
      <c r="BE90" s="154"/>
      <c r="BF90" s="154"/>
      <c r="BG90" s="154"/>
      <c r="BH90" s="154"/>
      <c r="BI90" s="154"/>
      <c r="BJ90" s="154"/>
      <c r="BK90" s="154"/>
      <c r="BL90" s="154"/>
      <c r="BM90" s="154"/>
      <c r="BN90" s="154"/>
      <c r="BO90" s="154"/>
      <c r="BP90" s="154"/>
      <c r="BQ90" s="154"/>
      <c r="BR90" s="154"/>
      <c r="BS90" s="154"/>
      <c r="BT90" s="154"/>
      <c r="BU90" s="154"/>
      <c r="BV90" s="154"/>
      <c r="BW90" s="154"/>
      <c r="BX90" s="154"/>
      <c r="BY90" s="154"/>
      <c r="BZ90" s="154"/>
      <c r="CA90" s="154"/>
      <c r="CB90" s="154"/>
      <c r="CC90" s="154"/>
    </row>
    <row r="91" spans="1:81" s="155" customFormat="1" ht="24.75" customHeight="1">
      <c r="A91" s="359">
        <v>2011</v>
      </c>
      <c r="B91" s="2">
        <f t="shared" si="14"/>
        <v>25</v>
      </c>
      <c r="C91" s="382"/>
      <c r="D91" s="359">
        <v>2011</v>
      </c>
      <c r="E91" s="157">
        <v>0</v>
      </c>
      <c r="F91" s="382"/>
      <c r="G91" s="359">
        <v>2011</v>
      </c>
      <c r="H91" s="157">
        <v>100</v>
      </c>
      <c r="I91" s="382"/>
      <c r="J91" s="359">
        <v>2011</v>
      </c>
      <c r="K91" s="157">
        <v>25</v>
      </c>
      <c r="L91" s="382"/>
      <c r="M91" s="359">
        <v>2011</v>
      </c>
      <c r="N91" s="157">
        <v>0</v>
      </c>
      <c r="O91" s="382"/>
      <c r="P91" s="359">
        <v>2011</v>
      </c>
      <c r="Q91" s="49">
        <v>0</v>
      </c>
      <c r="R91" s="382"/>
      <c r="S91" s="393"/>
      <c r="T91" s="393"/>
      <c r="U91" s="393"/>
      <c r="V91" s="393"/>
      <c r="W91" s="393"/>
      <c r="X91" s="393"/>
      <c r="Y91" s="393"/>
      <c r="Z91" s="393"/>
      <c r="AA91" s="393"/>
      <c r="AB91" s="393"/>
      <c r="AC91" s="393"/>
      <c r="AD91" s="393"/>
      <c r="AE91" s="152"/>
      <c r="AF91" s="154"/>
      <c r="AG91" s="154"/>
      <c r="AH91" s="154"/>
      <c r="AI91" s="154"/>
      <c r="AJ91" s="154"/>
      <c r="AK91" s="154"/>
      <c r="AL91" s="154"/>
      <c r="AM91" s="154"/>
      <c r="AN91" s="154"/>
      <c r="AO91" s="154"/>
      <c r="AP91" s="154"/>
      <c r="AQ91" s="154"/>
      <c r="AR91" s="154"/>
      <c r="AS91" s="154"/>
      <c r="AT91" s="154"/>
      <c r="AU91" s="154"/>
      <c r="AV91" s="154"/>
      <c r="AW91" s="154"/>
      <c r="AX91" s="154"/>
      <c r="AY91" s="154"/>
      <c r="AZ91" s="154"/>
      <c r="BA91" s="154"/>
      <c r="BB91" s="154"/>
      <c r="BC91" s="154"/>
      <c r="BD91" s="154"/>
      <c r="BE91" s="154"/>
      <c r="BF91" s="154"/>
      <c r="BG91" s="154"/>
      <c r="BH91" s="154"/>
      <c r="BI91" s="154"/>
      <c r="BJ91" s="154"/>
      <c r="BK91" s="154"/>
      <c r="BL91" s="154"/>
      <c r="BM91" s="154"/>
      <c r="BN91" s="154"/>
      <c r="BO91" s="154"/>
      <c r="BP91" s="154"/>
      <c r="BQ91" s="154"/>
      <c r="BR91" s="154"/>
      <c r="BS91" s="154"/>
      <c r="BT91" s="154"/>
      <c r="BU91" s="154"/>
      <c r="BV91" s="154"/>
      <c r="BW91" s="154"/>
      <c r="BX91" s="154"/>
      <c r="BY91" s="154"/>
      <c r="BZ91" s="154"/>
      <c r="CA91" s="154"/>
      <c r="CB91" s="154"/>
      <c r="CC91" s="154"/>
    </row>
    <row r="92" spans="1:81" s="155" customFormat="1" ht="24.75" customHeight="1">
      <c r="A92" s="359">
        <v>2012</v>
      </c>
      <c r="B92" s="2">
        <f t="shared" si="14"/>
        <v>25</v>
      </c>
      <c r="C92" s="382"/>
      <c r="D92" s="359">
        <v>2012</v>
      </c>
      <c r="E92" s="157">
        <v>0</v>
      </c>
      <c r="F92" s="382"/>
      <c r="G92" s="359">
        <v>2012</v>
      </c>
      <c r="H92" s="157">
        <v>100</v>
      </c>
      <c r="I92" s="382"/>
      <c r="J92" s="359">
        <v>2012</v>
      </c>
      <c r="K92" s="157">
        <v>25</v>
      </c>
      <c r="L92" s="382"/>
      <c r="M92" s="359">
        <v>2012</v>
      </c>
      <c r="N92" s="157">
        <v>0</v>
      </c>
      <c r="O92" s="382"/>
      <c r="P92" s="359">
        <v>2012</v>
      </c>
      <c r="Q92" s="49">
        <v>0</v>
      </c>
      <c r="R92" s="382"/>
      <c r="S92" s="393"/>
      <c r="T92" s="393"/>
      <c r="U92" s="393"/>
      <c r="V92" s="393"/>
      <c r="W92" s="393"/>
      <c r="X92" s="393"/>
      <c r="Y92" s="393"/>
      <c r="Z92" s="393"/>
      <c r="AA92" s="393"/>
      <c r="AB92" s="393"/>
      <c r="AC92" s="393"/>
      <c r="AD92" s="393"/>
      <c r="AE92" s="152"/>
      <c r="AF92" s="154"/>
      <c r="AG92" s="154"/>
      <c r="AH92" s="154"/>
      <c r="AI92" s="154"/>
      <c r="AJ92" s="154"/>
      <c r="AK92" s="154"/>
      <c r="AL92" s="154"/>
      <c r="AM92" s="154"/>
      <c r="AN92" s="154"/>
      <c r="AO92" s="154"/>
      <c r="AP92" s="154"/>
      <c r="AQ92" s="154"/>
      <c r="AR92" s="154"/>
      <c r="AS92" s="154"/>
      <c r="AT92" s="154"/>
      <c r="AU92" s="154"/>
      <c r="AV92" s="154"/>
      <c r="AW92" s="154"/>
      <c r="AX92" s="154"/>
      <c r="AY92" s="154"/>
      <c r="AZ92" s="154"/>
      <c r="BA92" s="154"/>
      <c r="BB92" s="154"/>
      <c r="BC92" s="154"/>
      <c r="BD92" s="154"/>
      <c r="BE92" s="154"/>
      <c r="BF92" s="154"/>
      <c r="BG92" s="154"/>
      <c r="BH92" s="154"/>
      <c r="BI92" s="154"/>
      <c r="BJ92" s="154"/>
      <c r="BK92" s="154"/>
      <c r="BL92" s="154"/>
      <c r="BM92" s="154"/>
      <c r="BN92" s="154"/>
      <c r="BO92" s="154"/>
      <c r="BP92" s="154"/>
      <c r="BQ92" s="154"/>
      <c r="BR92" s="154"/>
      <c r="BS92" s="154"/>
      <c r="BT92" s="154"/>
      <c r="BU92" s="154"/>
      <c r="BV92" s="154"/>
      <c r="BW92" s="154"/>
      <c r="BX92" s="154"/>
      <c r="BY92" s="154"/>
      <c r="BZ92" s="154"/>
      <c r="CA92" s="154"/>
      <c r="CB92" s="154"/>
      <c r="CC92" s="154"/>
    </row>
    <row r="93" spans="1:81" s="155" customFormat="1" ht="24.75" customHeight="1">
      <c r="A93" s="359">
        <v>2013</v>
      </c>
      <c r="B93" s="2">
        <f t="shared" si="14"/>
        <v>25</v>
      </c>
      <c r="C93" s="382"/>
      <c r="D93" s="359">
        <v>2013</v>
      </c>
      <c r="E93" s="157">
        <v>0</v>
      </c>
      <c r="F93" s="382"/>
      <c r="G93" s="359">
        <v>2013</v>
      </c>
      <c r="H93" s="157">
        <v>100</v>
      </c>
      <c r="I93" s="382"/>
      <c r="J93" s="359">
        <v>2013</v>
      </c>
      <c r="K93" s="157">
        <v>25</v>
      </c>
      <c r="L93" s="382"/>
      <c r="M93" s="359">
        <v>2013</v>
      </c>
      <c r="N93" s="157">
        <v>0</v>
      </c>
      <c r="O93" s="382"/>
      <c r="P93" s="359">
        <v>2013</v>
      </c>
      <c r="Q93" s="49">
        <v>0</v>
      </c>
      <c r="R93" s="382"/>
      <c r="S93" s="393"/>
      <c r="T93" s="393"/>
      <c r="U93" s="393"/>
      <c r="V93" s="393"/>
      <c r="W93" s="393"/>
      <c r="X93" s="393"/>
      <c r="Y93" s="393"/>
      <c r="Z93" s="393"/>
      <c r="AA93" s="393"/>
      <c r="AB93" s="393"/>
      <c r="AC93" s="393"/>
      <c r="AD93" s="393"/>
      <c r="AE93" s="152"/>
      <c r="AF93" s="154"/>
      <c r="AG93" s="154"/>
      <c r="AH93" s="154"/>
      <c r="AI93" s="154"/>
      <c r="AJ93" s="154"/>
      <c r="AK93" s="154"/>
      <c r="AL93" s="154"/>
      <c r="AM93" s="154"/>
      <c r="AN93" s="154"/>
      <c r="AO93" s="154"/>
      <c r="AP93" s="154"/>
      <c r="AQ93" s="154"/>
      <c r="AR93" s="154"/>
      <c r="AS93" s="154"/>
      <c r="AT93" s="154"/>
      <c r="AU93" s="154"/>
      <c r="AV93" s="154"/>
      <c r="AW93" s="154"/>
      <c r="AX93" s="154"/>
      <c r="AY93" s="154"/>
      <c r="AZ93" s="154"/>
      <c r="BA93" s="154"/>
      <c r="BB93" s="154"/>
      <c r="BC93" s="154"/>
      <c r="BD93" s="154"/>
      <c r="BE93" s="154"/>
      <c r="BF93" s="154"/>
      <c r="BG93" s="154"/>
      <c r="BH93" s="154"/>
      <c r="BI93" s="154"/>
      <c r="BJ93" s="154"/>
      <c r="BK93" s="154"/>
      <c r="BL93" s="154"/>
      <c r="BM93" s="154"/>
      <c r="BN93" s="154"/>
      <c r="BO93" s="154"/>
      <c r="BP93" s="154"/>
      <c r="BQ93" s="154"/>
      <c r="BR93" s="154"/>
      <c r="BS93" s="154"/>
      <c r="BT93" s="154"/>
      <c r="BU93" s="154"/>
      <c r="BV93" s="154"/>
      <c r="BW93" s="154"/>
      <c r="BX93" s="154"/>
      <c r="BY93" s="154"/>
      <c r="BZ93" s="154"/>
      <c r="CA93" s="154"/>
      <c r="CB93" s="154"/>
      <c r="CC93" s="154"/>
    </row>
    <row r="94" spans="1:81" ht="24.75" customHeight="1">
      <c r="A94" s="151">
        <v>2014</v>
      </c>
      <c r="B94" s="2">
        <f>AVERAGE(E94,H94,K94,N94,Q94)</f>
        <v>25</v>
      </c>
      <c r="C94" s="235"/>
      <c r="D94" s="151">
        <v>2014</v>
      </c>
      <c r="E94" s="157">
        <v>0</v>
      </c>
      <c r="F94" s="158" t="s">
        <v>1018</v>
      </c>
      <c r="G94" s="151">
        <v>2014</v>
      </c>
      <c r="H94" s="157">
        <v>100</v>
      </c>
      <c r="I94" s="158"/>
      <c r="J94" s="151">
        <v>2014</v>
      </c>
      <c r="K94" s="157">
        <v>25</v>
      </c>
      <c r="L94" s="158" t="s">
        <v>1017</v>
      </c>
      <c r="M94" s="151">
        <v>2014</v>
      </c>
      <c r="N94" s="157">
        <v>0</v>
      </c>
      <c r="O94" s="158"/>
      <c r="P94" s="151">
        <v>2014</v>
      </c>
      <c r="Q94" s="49">
        <v>0</v>
      </c>
      <c r="R94" s="161" t="s">
        <v>3260</v>
      </c>
    </row>
    <row r="95" spans="1:81" ht="24.75" customHeight="1">
      <c r="A95" s="151">
        <v>2015</v>
      </c>
      <c r="B95" s="2">
        <f>AVERAGE(E95,H95,K95,N95,Q95)</f>
        <v>25</v>
      </c>
      <c r="C95" s="241"/>
      <c r="D95" s="151">
        <v>2015</v>
      </c>
      <c r="E95" s="157">
        <v>0</v>
      </c>
      <c r="F95" s="158"/>
      <c r="G95" s="151">
        <v>2015</v>
      </c>
      <c r="H95" s="157">
        <v>100</v>
      </c>
      <c r="I95" s="158"/>
      <c r="J95" s="151">
        <v>2015</v>
      </c>
      <c r="K95" s="157">
        <v>25</v>
      </c>
      <c r="L95" s="158"/>
      <c r="M95" s="151">
        <v>2015</v>
      </c>
      <c r="N95" s="157">
        <v>0</v>
      </c>
      <c r="O95" s="158"/>
      <c r="P95" s="151">
        <v>2015</v>
      </c>
      <c r="Q95" s="78">
        <v>0</v>
      </c>
      <c r="R95" s="161"/>
    </row>
    <row r="96" spans="1:81" ht="24.75" customHeight="1">
      <c r="A96" s="151">
        <v>2016</v>
      </c>
      <c r="B96" s="2">
        <f>AVERAGE(E96,H96,K96,N96,Q96)</f>
        <v>25</v>
      </c>
      <c r="C96" s="241"/>
      <c r="D96" s="151">
        <v>2016</v>
      </c>
      <c r="E96" s="157">
        <v>0</v>
      </c>
      <c r="F96" s="158"/>
      <c r="G96" s="151">
        <v>2016</v>
      </c>
      <c r="H96" s="157">
        <v>100</v>
      </c>
      <c r="I96" s="158"/>
      <c r="J96" s="151">
        <v>2016</v>
      </c>
      <c r="K96" s="157">
        <v>25</v>
      </c>
      <c r="L96" s="158"/>
      <c r="M96" s="151">
        <v>2016</v>
      </c>
      <c r="N96" s="157">
        <v>0</v>
      </c>
      <c r="O96" s="158"/>
      <c r="P96" s="151">
        <v>2016</v>
      </c>
      <c r="Q96" s="78">
        <v>0</v>
      </c>
      <c r="R96" s="161"/>
    </row>
    <row r="97" spans="1:81" ht="24.75" customHeight="1">
      <c r="A97" s="151">
        <v>2017</v>
      </c>
      <c r="B97" s="2">
        <f t="shared" ref="B97:B99" si="15">AVERAGE(E97,H97,K97,N97,Q97)</f>
        <v>25</v>
      </c>
      <c r="C97" s="241"/>
      <c r="D97" s="151">
        <v>2017</v>
      </c>
      <c r="E97" s="157">
        <v>0</v>
      </c>
      <c r="F97" s="158"/>
      <c r="G97" s="151">
        <v>2017</v>
      </c>
      <c r="H97" s="157">
        <v>100</v>
      </c>
      <c r="I97" s="158"/>
      <c r="J97" s="151">
        <v>2017</v>
      </c>
      <c r="K97" s="157">
        <v>25</v>
      </c>
      <c r="L97" s="158"/>
      <c r="M97" s="151">
        <v>2017</v>
      </c>
      <c r="N97" s="157">
        <v>0</v>
      </c>
      <c r="O97" s="158"/>
      <c r="P97" s="151">
        <v>2017</v>
      </c>
      <c r="Q97" s="78">
        <v>0</v>
      </c>
      <c r="R97" s="161"/>
    </row>
    <row r="98" spans="1:81" ht="24.75" customHeight="1">
      <c r="A98" s="151">
        <v>2018</v>
      </c>
      <c r="B98" s="2">
        <f t="shared" si="15"/>
        <v>25</v>
      </c>
      <c r="C98" s="241"/>
      <c r="D98" s="151">
        <v>2018</v>
      </c>
      <c r="E98" s="157">
        <v>0</v>
      </c>
      <c r="F98" s="158"/>
      <c r="G98" s="151">
        <v>2018</v>
      </c>
      <c r="H98" s="157">
        <v>100</v>
      </c>
      <c r="I98" s="158"/>
      <c r="J98" s="151">
        <v>2018</v>
      </c>
      <c r="K98" s="157">
        <v>25</v>
      </c>
      <c r="L98" s="158"/>
      <c r="M98" s="151">
        <v>2018</v>
      </c>
      <c r="N98" s="157">
        <v>0</v>
      </c>
      <c r="O98" s="158"/>
      <c r="P98" s="151">
        <v>2018</v>
      </c>
      <c r="Q98" s="78">
        <v>0</v>
      </c>
      <c r="R98" s="161"/>
    </row>
    <row r="99" spans="1:81" ht="24.75" customHeight="1">
      <c r="A99" s="151">
        <v>2019</v>
      </c>
      <c r="B99" s="2">
        <f t="shared" si="15"/>
        <v>25</v>
      </c>
      <c r="C99" s="241"/>
      <c r="D99" s="151">
        <v>2019</v>
      </c>
      <c r="E99" s="157">
        <v>0</v>
      </c>
      <c r="F99" s="158"/>
      <c r="G99" s="151">
        <v>2019</v>
      </c>
      <c r="H99" s="157">
        <v>100</v>
      </c>
      <c r="I99" s="158"/>
      <c r="J99" s="151">
        <v>2019</v>
      </c>
      <c r="K99" s="157">
        <v>25</v>
      </c>
      <c r="L99" s="158"/>
      <c r="M99" s="151">
        <v>2019</v>
      </c>
      <c r="N99" s="157">
        <v>0</v>
      </c>
      <c r="O99" s="158"/>
      <c r="P99" s="151">
        <v>2019</v>
      </c>
      <c r="Q99" s="78">
        <v>0</v>
      </c>
      <c r="R99" s="161"/>
    </row>
    <row r="100" spans="1:81" ht="24.75" customHeight="1"/>
    <row r="101" spans="1:81" ht="24.75" customHeight="1">
      <c r="A101" s="149" t="s">
        <v>114</v>
      </c>
      <c r="B101" s="732" t="s">
        <v>174</v>
      </c>
      <c r="C101" s="732"/>
      <c r="D101" s="732"/>
      <c r="E101" s="732"/>
      <c r="F101" s="732"/>
      <c r="G101" s="732"/>
      <c r="H101" s="732"/>
      <c r="I101" s="732"/>
      <c r="J101" s="732"/>
      <c r="K101" s="732"/>
      <c r="L101" s="732"/>
      <c r="M101" s="732"/>
      <c r="N101" s="732"/>
      <c r="O101" s="732"/>
      <c r="P101" s="732"/>
      <c r="Q101" s="732"/>
      <c r="R101" s="732"/>
      <c r="S101" s="732"/>
      <c r="T101" s="732"/>
      <c r="U101" s="732"/>
      <c r="V101" s="732"/>
      <c r="W101" s="732"/>
      <c r="X101" s="732"/>
    </row>
    <row r="102" spans="1:81" ht="24.75" customHeight="1">
      <c r="A102" s="151" t="s">
        <v>106</v>
      </c>
      <c r="B102" s="728" t="s">
        <v>47</v>
      </c>
      <c r="C102" s="728"/>
      <c r="D102" s="151" t="s">
        <v>106</v>
      </c>
      <c r="E102" s="726" t="s">
        <v>48</v>
      </c>
      <c r="F102" s="726"/>
      <c r="G102" s="151" t="s">
        <v>106</v>
      </c>
      <c r="H102" s="726" t="s">
        <v>49</v>
      </c>
      <c r="I102" s="726"/>
      <c r="J102" s="151" t="s">
        <v>106</v>
      </c>
      <c r="K102" s="726" t="s">
        <v>50</v>
      </c>
      <c r="L102" s="726"/>
      <c r="M102" s="151" t="s">
        <v>106</v>
      </c>
      <c r="N102" s="726" t="s">
        <v>51</v>
      </c>
      <c r="O102" s="726"/>
      <c r="P102" s="151" t="s">
        <v>106</v>
      </c>
      <c r="Q102" s="726" t="s">
        <v>52</v>
      </c>
      <c r="R102" s="726"/>
      <c r="S102" s="151" t="s">
        <v>106</v>
      </c>
      <c r="T102" s="726" t="s">
        <v>53</v>
      </c>
      <c r="U102" s="726"/>
      <c r="V102" s="151" t="s">
        <v>106</v>
      </c>
      <c r="W102" s="726" t="s">
        <v>54</v>
      </c>
      <c r="X102" s="726"/>
    </row>
    <row r="103" spans="1:81" ht="24.75" customHeight="1">
      <c r="A103" s="151" t="s">
        <v>105</v>
      </c>
      <c r="B103" s="720"/>
      <c r="C103" s="721"/>
      <c r="D103" s="151" t="s">
        <v>105</v>
      </c>
      <c r="E103" s="722"/>
      <c r="F103" s="723"/>
      <c r="G103" s="151" t="s">
        <v>105</v>
      </c>
      <c r="H103" s="735"/>
      <c r="I103" s="735"/>
      <c r="J103" s="151" t="s">
        <v>105</v>
      </c>
      <c r="K103" s="735"/>
      <c r="L103" s="735"/>
      <c r="M103" s="151" t="s">
        <v>105</v>
      </c>
      <c r="N103" s="735"/>
      <c r="O103" s="735"/>
      <c r="P103" s="151" t="s">
        <v>105</v>
      </c>
      <c r="Q103" s="735"/>
      <c r="R103" s="735"/>
      <c r="S103" s="151" t="s">
        <v>105</v>
      </c>
      <c r="T103" s="735"/>
      <c r="U103" s="735"/>
      <c r="V103" s="151" t="s">
        <v>105</v>
      </c>
      <c r="W103" s="735"/>
      <c r="X103" s="735"/>
    </row>
    <row r="104" spans="1:81" ht="24.75" customHeight="1">
      <c r="A104" s="151" t="s">
        <v>92</v>
      </c>
      <c r="B104" s="727" t="s">
        <v>173</v>
      </c>
      <c r="C104" s="727"/>
      <c r="D104" s="151" t="s">
        <v>92</v>
      </c>
      <c r="E104" s="727" t="s">
        <v>172</v>
      </c>
      <c r="F104" s="727"/>
      <c r="G104" s="151" t="s">
        <v>92</v>
      </c>
      <c r="H104" s="727" t="s">
        <v>171</v>
      </c>
      <c r="I104" s="727"/>
      <c r="J104" s="151" t="s">
        <v>92</v>
      </c>
      <c r="K104" s="727" t="s">
        <v>145</v>
      </c>
      <c r="L104" s="727"/>
      <c r="M104" s="151" t="s">
        <v>92</v>
      </c>
      <c r="N104" s="727" t="s">
        <v>170</v>
      </c>
      <c r="O104" s="727"/>
      <c r="P104" s="151" t="s">
        <v>92</v>
      </c>
      <c r="Q104" s="727" t="s">
        <v>163</v>
      </c>
      <c r="R104" s="727"/>
      <c r="S104" s="151" t="s">
        <v>92</v>
      </c>
      <c r="T104" s="727" t="s">
        <v>169</v>
      </c>
      <c r="U104" s="727"/>
      <c r="V104" s="151" t="s">
        <v>92</v>
      </c>
      <c r="W104" s="727" t="s">
        <v>168</v>
      </c>
      <c r="X104" s="727"/>
    </row>
    <row r="105" spans="1:81" ht="24.75" customHeight="1">
      <c r="A105" s="151" t="s">
        <v>81</v>
      </c>
      <c r="B105" s="727" t="s">
        <v>90</v>
      </c>
      <c r="C105" s="727"/>
      <c r="D105" s="151" t="s">
        <v>81</v>
      </c>
      <c r="E105" s="734" t="s">
        <v>167</v>
      </c>
      <c r="F105" s="734"/>
      <c r="G105" s="151" t="s">
        <v>81</v>
      </c>
      <c r="H105" s="734" t="s">
        <v>166</v>
      </c>
      <c r="I105" s="734"/>
      <c r="J105" s="151" t="s">
        <v>81</v>
      </c>
      <c r="K105" s="734" t="s">
        <v>165</v>
      </c>
      <c r="L105" s="734"/>
      <c r="M105" s="151" t="s">
        <v>81</v>
      </c>
      <c r="N105" s="734" t="s">
        <v>164</v>
      </c>
      <c r="O105" s="734"/>
      <c r="P105" s="151" t="s">
        <v>81</v>
      </c>
      <c r="Q105" s="734" t="s">
        <v>163</v>
      </c>
      <c r="R105" s="734"/>
      <c r="S105" s="151" t="s">
        <v>81</v>
      </c>
      <c r="T105" s="734" t="s">
        <v>162</v>
      </c>
      <c r="U105" s="734"/>
      <c r="V105" s="151" t="s">
        <v>81</v>
      </c>
      <c r="W105" s="729" t="s">
        <v>161</v>
      </c>
      <c r="X105" s="729"/>
    </row>
    <row r="106" spans="1:81" ht="24.75" customHeight="1">
      <c r="A106" s="151" t="s">
        <v>78</v>
      </c>
      <c r="B106" s="734" t="s">
        <v>79</v>
      </c>
      <c r="C106" s="734"/>
      <c r="D106" s="151" t="s">
        <v>78</v>
      </c>
      <c r="E106" s="580" t="s">
        <v>4359</v>
      </c>
      <c r="F106" s="580"/>
      <c r="G106" s="151" t="s">
        <v>78</v>
      </c>
      <c r="H106" s="734" t="s">
        <v>4635</v>
      </c>
      <c r="I106" s="734"/>
      <c r="J106" s="151" t="s">
        <v>78</v>
      </c>
      <c r="K106" s="734" t="s">
        <v>4615</v>
      </c>
      <c r="L106" s="734"/>
      <c r="M106" s="151" t="s">
        <v>78</v>
      </c>
      <c r="N106" s="734" t="s">
        <v>4636</v>
      </c>
      <c r="O106" s="734"/>
      <c r="P106" s="151" t="s">
        <v>78</v>
      </c>
      <c r="Q106" s="734" t="s">
        <v>4637</v>
      </c>
      <c r="R106" s="734"/>
      <c r="S106" s="151" t="s">
        <v>78</v>
      </c>
      <c r="T106" s="734" t="s">
        <v>4638</v>
      </c>
      <c r="U106" s="734"/>
      <c r="V106" s="151" t="s">
        <v>78</v>
      </c>
      <c r="W106" s="734" t="s">
        <v>4639</v>
      </c>
      <c r="X106" s="734"/>
    </row>
    <row r="107" spans="1:81" ht="24.75" customHeight="1">
      <c r="A107" s="151" t="s">
        <v>0</v>
      </c>
      <c r="B107" s="151" t="s">
        <v>77</v>
      </c>
      <c r="C107" s="151" t="s">
        <v>76</v>
      </c>
      <c r="D107" s="151" t="s">
        <v>75</v>
      </c>
      <c r="E107" s="151" t="s">
        <v>74</v>
      </c>
      <c r="F107" s="151" t="s">
        <v>73</v>
      </c>
      <c r="G107" s="151" t="s">
        <v>75</v>
      </c>
      <c r="H107" s="151" t="s">
        <v>74</v>
      </c>
      <c r="I107" s="151" t="s">
        <v>73</v>
      </c>
      <c r="J107" s="151" t="s">
        <v>75</v>
      </c>
      <c r="K107" s="151" t="s">
        <v>74</v>
      </c>
      <c r="L107" s="151" t="s">
        <v>73</v>
      </c>
      <c r="M107" s="151" t="s">
        <v>75</v>
      </c>
      <c r="N107" s="151" t="s">
        <v>74</v>
      </c>
      <c r="O107" s="151" t="s">
        <v>73</v>
      </c>
      <c r="P107" s="151" t="s">
        <v>75</v>
      </c>
      <c r="Q107" s="151" t="s">
        <v>74</v>
      </c>
      <c r="R107" s="151" t="s">
        <v>73</v>
      </c>
      <c r="S107" s="151" t="s">
        <v>75</v>
      </c>
      <c r="T107" s="151" t="s">
        <v>74</v>
      </c>
      <c r="U107" s="151" t="s">
        <v>73</v>
      </c>
      <c r="V107" s="151" t="s">
        <v>75</v>
      </c>
      <c r="W107" s="151" t="s">
        <v>74</v>
      </c>
      <c r="X107" s="151" t="s">
        <v>73</v>
      </c>
    </row>
    <row r="108" spans="1:81" s="155" customFormat="1" ht="24.75" customHeight="1">
      <c r="A108" s="359">
        <v>2007</v>
      </c>
      <c r="B108" s="2">
        <f t="shared" ref="B108:B114" si="16">AVERAGE(E108,((H108+K108)/2),((N108+Q108+T108)/3),W108)</f>
        <v>79.166666666666671</v>
      </c>
      <c r="C108" s="382"/>
      <c r="D108" s="359">
        <v>2007</v>
      </c>
      <c r="E108" s="157">
        <v>50</v>
      </c>
      <c r="F108" s="382"/>
      <c r="G108" s="359">
        <v>2007</v>
      </c>
      <c r="H108" s="382">
        <v>100</v>
      </c>
      <c r="I108" s="382" t="s">
        <v>314</v>
      </c>
      <c r="J108" s="359">
        <v>2007</v>
      </c>
      <c r="K108" s="157">
        <v>100</v>
      </c>
      <c r="L108" s="382"/>
      <c r="M108" s="359">
        <v>2007</v>
      </c>
      <c r="N108" s="157">
        <v>100</v>
      </c>
      <c r="O108" s="382"/>
      <c r="P108" s="359">
        <v>2007</v>
      </c>
      <c r="Q108" s="157">
        <v>100</v>
      </c>
      <c r="R108" s="382"/>
      <c r="S108" s="359">
        <v>2007</v>
      </c>
      <c r="T108" s="157">
        <v>0</v>
      </c>
      <c r="U108" s="382" t="s">
        <v>5052</v>
      </c>
      <c r="V108" s="359">
        <v>2007</v>
      </c>
      <c r="W108" s="157">
        <v>100</v>
      </c>
      <c r="X108" s="382"/>
      <c r="Y108" s="393"/>
      <c r="Z108" s="393"/>
      <c r="AA108" s="393"/>
      <c r="AB108" s="393"/>
      <c r="AC108" s="393"/>
      <c r="AD108" s="393"/>
      <c r="AE108" s="154"/>
      <c r="AF108" s="154"/>
      <c r="AG108" s="154"/>
      <c r="AH108" s="154"/>
      <c r="AI108" s="154"/>
      <c r="AJ108" s="154"/>
      <c r="AK108" s="154"/>
      <c r="AL108" s="154"/>
      <c r="AM108" s="154"/>
      <c r="AN108" s="154"/>
      <c r="AO108" s="154"/>
      <c r="AP108" s="154"/>
      <c r="AQ108" s="154"/>
      <c r="AR108" s="154"/>
      <c r="AS108" s="154"/>
      <c r="AT108" s="154"/>
      <c r="AU108" s="154"/>
      <c r="AV108" s="154"/>
      <c r="AW108" s="154"/>
      <c r="AX108" s="154"/>
      <c r="AY108" s="154"/>
      <c r="AZ108" s="154"/>
      <c r="BA108" s="154"/>
      <c r="BB108" s="154"/>
      <c r="BC108" s="154"/>
      <c r="BD108" s="154"/>
      <c r="BE108" s="154"/>
      <c r="BF108" s="154"/>
      <c r="BG108" s="154"/>
      <c r="BH108" s="154"/>
      <c r="BI108" s="154"/>
      <c r="BJ108" s="154"/>
      <c r="BK108" s="154"/>
      <c r="BL108" s="154"/>
      <c r="BM108" s="154"/>
      <c r="BN108" s="154"/>
      <c r="BO108" s="154"/>
      <c r="BP108" s="154"/>
      <c r="BQ108" s="154"/>
      <c r="BR108" s="154"/>
      <c r="BS108" s="154"/>
      <c r="BT108" s="154"/>
      <c r="BU108" s="154"/>
      <c r="BV108" s="154"/>
      <c r="BW108" s="154"/>
      <c r="BX108" s="154"/>
      <c r="BY108" s="154"/>
      <c r="BZ108" s="154"/>
      <c r="CA108" s="154"/>
      <c r="CB108" s="154"/>
      <c r="CC108" s="154"/>
    </row>
    <row r="109" spans="1:81" s="155" customFormat="1" ht="24.75" customHeight="1">
      <c r="A109" s="359">
        <v>2008</v>
      </c>
      <c r="B109" s="2">
        <f t="shared" si="16"/>
        <v>79.166666666666671</v>
      </c>
      <c r="C109" s="382"/>
      <c r="D109" s="359">
        <v>2008</v>
      </c>
      <c r="E109" s="157">
        <v>50</v>
      </c>
      <c r="F109" s="382"/>
      <c r="G109" s="359">
        <v>2008</v>
      </c>
      <c r="H109" s="382">
        <v>100</v>
      </c>
      <c r="I109" s="382" t="s">
        <v>314</v>
      </c>
      <c r="J109" s="359">
        <v>2008</v>
      </c>
      <c r="K109" s="157">
        <v>100</v>
      </c>
      <c r="L109" s="382"/>
      <c r="M109" s="359">
        <v>2008</v>
      </c>
      <c r="N109" s="157">
        <v>100</v>
      </c>
      <c r="O109" s="382"/>
      <c r="P109" s="359">
        <v>2008</v>
      </c>
      <c r="Q109" s="157">
        <v>100</v>
      </c>
      <c r="R109" s="382"/>
      <c r="S109" s="359">
        <v>2008</v>
      </c>
      <c r="T109" s="157">
        <v>0</v>
      </c>
      <c r="U109" s="382"/>
      <c r="V109" s="359">
        <v>2008</v>
      </c>
      <c r="W109" s="157">
        <v>100</v>
      </c>
      <c r="X109" s="382"/>
      <c r="Y109" s="393"/>
      <c r="Z109" s="393"/>
      <c r="AA109" s="393"/>
      <c r="AB109" s="393"/>
      <c r="AC109" s="393"/>
      <c r="AD109" s="393"/>
      <c r="AE109" s="154"/>
      <c r="AF109" s="154"/>
      <c r="AG109" s="154"/>
      <c r="AH109" s="154"/>
      <c r="AI109" s="154"/>
      <c r="AJ109" s="154"/>
      <c r="AK109" s="154"/>
      <c r="AL109" s="154"/>
      <c r="AM109" s="154"/>
      <c r="AN109" s="154"/>
      <c r="AO109" s="154"/>
      <c r="AP109" s="154"/>
      <c r="AQ109" s="154"/>
      <c r="AR109" s="154"/>
      <c r="AS109" s="154"/>
      <c r="AT109" s="154"/>
      <c r="AU109" s="154"/>
      <c r="AV109" s="154"/>
      <c r="AW109" s="154"/>
      <c r="AX109" s="154"/>
      <c r="AY109" s="154"/>
      <c r="AZ109" s="154"/>
      <c r="BA109" s="154"/>
      <c r="BB109" s="154"/>
      <c r="BC109" s="154"/>
      <c r="BD109" s="154"/>
      <c r="BE109" s="154"/>
      <c r="BF109" s="154"/>
      <c r="BG109" s="154"/>
      <c r="BH109" s="154"/>
      <c r="BI109" s="154"/>
      <c r="BJ109" s="154"/>
      <c r="BK109" s="154"/>
      <c r="BL109" s="154"/>
      <c r="BM109" s="154"/>
      <c r="BN109" s="154"/>
      <c r="BO109" s="154"/>
      <c r="BP109" s="154"/>
      <c r="BQ109" s="154"/>
      <c r="BR109" s="154"/>
      <c r="BS109" s="154"/>
      <c r="BT109" s="154"/>
      <c r="BU109" s="154"/>
      <c r="BV109" s="154"/>
      <c r="BW109" s="154"/>
      <c r="BX109" s="154"/>
      <c r="BY109" s="154"/>
      <c r="BZ109" s="154"/>
      <c r="CA109" s="154"/>
      <c r="CB109" s="154"/>
      <c r="CC109" s="154"/>
    </row>
    <row r="110" spans="1:81" s="155" customFormat="1" ht="24.75" customHeight="1">
      <c r="A110" s="359">
        <v>2009</v>
      </c>
      <c r="B110" s="2">
        <f t="shared" si="16"/>
        <v>66.666666666666671</v>
      </c>
      <c r="C110" s="382"/>
      <c r="D110" s="359">
        <v>2009</v>
      </c>
      <c r="E110" s="157">
        <v>50</v>
      </c>
      <c r="F110" s="382"/>
      <c r="G110" s="359">
        <v>2009</v>
      </c>
      <c r="H110" s="382">
        <v>0</v>
      </c>
      <c r="I110" s="382" t="s">
        <v>5051</v>
      </c>
      <c r="J110" s="359">
        <v>2009</v>
      </c>
      <c r="K110" s="157">
        <v>100</v>
      </c>
      <c r="L110" s="382"/>
      <c r="M110" s="359">
        <v>2009</v>
      </c>
      <c r="N110" s="157">
        <v>100</v>
      </c>
      <c r="O110" s="382"/>
      <c r="P110" s="359">
        <v>2009</v>
      </c>
      <c r="Q110" s="157">
        <v>100</v>
      </c>
      <c r="R110" s="382"/>
      <c r="S110" s="359">
        <v>2009</v>
      </c>
      <c r="T110" s="157">
        <v>0</v>
      </c>
      <c r="U110" s="382"/>
      <c r="V110" s="359">
        <v>2009</v>
      </c>
      <c r="W110" s="157">
        <v>100</v>
      </c>
      <c r="X110" s="382"/>
      <c r="Y110" s="393"/>
      <c r="Z110" s="393"/>
      <c r="AA110" s="393"/>
      <c r="AB110" s="393"/>
      <c r="AC110" s="393"/>
      <c r="AD110" s="393"/>
      <c r="AE110" s="154"/>
      <c r="AF110" s="154"/>
      <c r="AG110" s="154"/>
      <c r="AH110" s="154"/>
      <c r="AI110" s="154"/>
      <c r="AJ110" s="154"/>
      <c r="AK110" s="154"/>
      <c r="AL110" s="154"/>
      <c r="AM110" s="154"/>
      <c r="AN110" s="154"/>
      <c r="AO110" s="154"/>
      <c r="AP110" s="154"/>
      <c r="AQ110" s="154"/>
      <c r="AR110" s="154"/>
      <c r="AS110" s="154"/>
      <c r="AT110" s="154"/>
      <c r="AU110" s="154"/>
      <c r="AV110" s="154"/>
      <c r="AW110" s="154"/>
      <c r="AX110" s="154"/>
      <c r="AY110" s="154"/>
      <c r="AZ110" s="154"/>
      <c r="BA110" s="154"/>
      <c r="BB110" s="154"/>
      <c r="BC110" s="154"/>
      <c r="BD110" s="154"/>
      <c r="BE110" s="154"/>
      <c r="BF110" s="154"/>
      <c r="BG110" s="154"/>
      <c r="BH110" s="154"/>
      <c r="BI110" s="154"/>
      <c r="BJ110" s="154"/>
      <c r="BK110" s="154"/>
      <c r="BL110" s="154"/>
      <c r="BM110" s="154"/>
      <c r="BN110" s="154"/>
      <c r="BO110" s="154"/>
      <c r="BP110" s="154"/>
      <c r="BQ110" s="154"/>
      <c r="BR110" s="154"/>
      <c r="BS110" s="154"/>
      <c r="BT110" s="154"/>
      <c r="BU110" s="154"/>
      <c r="BV110" s="154"/>
      <c r="BW110" s="154"/>
      <c r="BX110" s="154"/>
      <c r="BY110" s="154"/>
      <c r="BZ110" s="154"/>
      <c r="CA110" s="154"/>
      <c r="CB110" s="154"/>
      <c r="CC110" s="154"/>
    </row>
    <row r="111" spans="1:81" s="155" customFormat="1" ht="24.75" customHeight="1">
      <c r="A111" s="359">
        <v>2010</v>
      </c>
      <c r="B111" s="2">
        <f t="shared" si="16"/>
        <v>66.666666666666671</v>
      </c>
      <c r="C111" s="382"/>
      <c r="D111" s="359">
        <v>2010</v>
      </c>
      <c r="E111" s="157">
        <v>50</v>
      </c>
      <c r="F111" s="382"/>
      <c r="G111" s="359">
        <v>2010</v>
      </c>
      <c r="H111" s="382">
        <v>0</v>
      </c>
      <c r="I111" s="382"/>
      <c r="J111" s="359">
        <v>2010</v>
      </c>
      <c r="K111" s="157">
        <v>100</v>
      </c>
      <c r="L111" s="382"/>
      <c r="M111" s="359">
        <v>2010</v>
      </c>
      <c r="N111" s="157">
        <v>100</v>
      </c>
      <c r="O111" s="382"/>
      <c r="P111" s="359">
        <v>2010</v>
      </c>
      <c r="Q111" s="157">
        <v>100</v>
      </c>
      <c r="R111" s="382"/>
      <c r="S111" s="359">
        <v>2010</v>
      </c>
      <c r="T111" s="157">
        <v>0</v>
      </c>
      <c r="U111" s="382"/>
      <c r="V111" s="359">
        <v>2010</v>
      </c>
      <c r="W111" s="157">
        <v>100</v>
      </c>
      <c r="X111" s="382"/>
      <c r="Y111" s="393"/>
      <c r="Z111" s="393"/>
      <c r="AA111" s="393"/>
      <c r="AB111" s="393"/>
      <c r="AC111" s="393"/>
      <c r="AD111" s="393"/>
      <c r="AE111" s="154"/>
      <c r="AF111" s="154"/>
      <c r="AG111" s="154"/>
      <c r="AH111" s="154"/>
      <c r="AI111" s="154"/>
      <c r="AJ111" s="154"/>
      <c r="AK111" s="154"/>
      <c r="AL111" s="154"/>
      <c r="AM111" s="154"/>
      <c r="AN111" s="154"/>
      <c r="AO111" s="154"/>
      <c r="AP111" s="154"/>
      <c r="AQ111" s="154"/>
      <c r="AR111" s="154"/>
      <c r="AS111" s="154"/>
      <c r="AT111" s="154"/>
      <c r="AU111" s="154"/>
      <c r="AV111" s="154"/>
      <c r="AW111" s="154"/>
      <c r="AX111" s="154"/>
      <c r="AY111" s="154"/>
      <c r="AZ111" s="154"/>
      <c r="BA111" s="154"/>
      <c r="BB111" s="154"/>
      <c r="BC111" s="154"/>
      <c r="BD111" s="154"/>
      <c r="BE111" s="154"/>
      <c r="BF111" s="154"/>
      <c r="BG111" s="154"/>
      <c r="BH111" s="154"/>
      <c r="BI111" s="154"/>
      <c r="BJ111" s="154"/>
      <c r="BK111" s="154"/>
      <c r="BL111" s="154"/>
      <c r="BM111" s="154"/>
      <c r="BN111" s="154"/>
      <c r="BO111" s="154"/>
      <c r="BP111" s="154"/>
      <c r="BQ111" s="154"/>
      <c r="BR111" s="154"/>
      <c r="BS111" s="154"/>
      <c r="BT111" s="154"/>
      <c r="BU111" s="154"/>
      <c r="BV111" s="154"/>
      <c r="BW111" s="154"/>
      <c r="BX111" s="154"/>
      <c r="BY111" s="154"/>
      <c r="BZ111" s="154"/>
      <c r="CA111" s="154"/>
      <c r="CB111" s="154"/>
      <c r="CC111" s="154"/>
    </row>
    <row r="112" spans="1:81" s="155" customFormat="1" ht="24.75" customHeight="1">
      <c r="A112" s="359">
        <v>2011</v>
      </c>
      <c r="B112" s="2">
        <f t="shared" si="16"/>
        <v>66.666666666666671</v>
      </c>
      <c r="C112" s="382"/>
      <c r="D112" s="359">
        <v>2011</v>
      </c>
      <c r="E112" s="157">
        <v>50</v>
      </c>
      <c r="F112" s="382"/>
      <c r="G112" s="359">
        <v>2011</v>
      </c>
      <c r="H112" s="382">
        <v>0</v>
      </c>
      <c r="I112" s="382"/>
      <c r="J112" s="359">
        <v>2011</v>
      </c>
      <c r="K112" s="157">
        <v>100</v>
      </c>
      <c r="L112" s="382"/>
      <c r="M112" s="359">
        <v>2011</v>
      </c>
      <c r="N112" s="157">
        <v>100</v>
      </c>
      <c r="O112" s="382"/>
      <c r="P112" s="359">
        <v>2011</v>
      </c>
      <c r="Q112" s="157">
        <v>100</v>
      </c>
      <c r="R112" s="382"/>
      <c r="S112" s="359">
        <v>2011</v>
      </c>
      <c r="T112" s="157">
        <v>0</v>
      </c>
      <c r="U112" s="382"/>
      <c r="V112" s="359">
        <v>2011</v>
      </c>
      <c r="W112" s="157">
        <v>100</v>
      </c>
      <c r="X112" s="382"/>
      <c r="Y112" s="393"/>
      <c r="Z112" s="393"/>
      <c r="AA112" s="393"/>
      <c r="AB112" s="393"/>
      <c r="AC112" s="393"/>
      <c r="AD112" s="393"/>
      <c r="AE112" s="154"/>
      <c r="AF112" s="154"/>
      <c r="AG112" s="154"/>
      <c r="AH112" s="154"/>
      <c r="AI112" s="154"/>
      <c r="AJ112" s="154"/>
      <c r="AK112" s="154"/>
      <c r="AL112" s="154"/>
      <c r="AM112" s="154"/>
      <c r="AN112" s="154"/>
      <c r="AO112" s="154"/>
      <c r="AP112" s="154"/>
      <c r="AQ112" s="154"/>
      <c r="AR112" s="154"/>
      <c r="AS112" s="154"/>
      <c r="AT112" s="154"/>
      <c r="AU112" s="154"/>
      <c r="AV112" s="154"/>
      <c r="AW112" s="154"/>
      <c r="AX112" s="154"/>
      <c r="AY112" s="154"/>
      <c r="AZ112" s="154"/>
      <c r="BA112" s="154"/>
      <c r="BB112" s="154"/>
      <c r="BC112" s="154"/>
      <c r="BD112" s="154"/>
      <c r="BE112" s="154"/>
      <c r="BF112" s="154"/>
      <c r="BG112" s="154"/>
      <c r="BH112" s="154"/>
      <c r="BI112" s="154"/>
      <c r="BJ112" s="154"/>
      <c r="BK112" s="154"/>
      <c r="BL112" s="154"/>
      <c r="BM112" s="154"/>
      <c r="BN112" s="154"/>
      <c r="BO112" s="154"/>
      <c r="BP112" s="154"/>
      <c r="BQ112" s="154"/>
      <c r="BR112" s="154"/>
      <c r="BS112" s="154"/>
      <c r="BT112" s="154"/>
      <c r="BU112" s="154"/>
      <c r="BV112" s="154"/>
      <c r="BW112" s="154"/>
      <c r="BX112" s="154"/>
      <c r="BY112" s="154"/>
      <c r="BZ112" s="154"/>
      <c r="CA112" s="154"/>
      <c r="CB112" s="154"/>
      <c r="CC112" s="154"/>
    </row>
    <row r="113" spans="1:81" s="155" customFormat="1" ht="24.75" customHeight="1">
      <c r="A113" s="359">
        <v>2012</v>
      </c>
      <c r="B113" s="2">
        <f t="shared" si="16"/>
        <v>66.666666666666671</v>
      </c>
      <c r="C113" s="382"/>
      <c r="D113" s="359">
        <v>2012</v>
      </c>
      <c r="E113" s="157">
        <v>50</v>
      </c>
      <c r="F113" s="382"/>
      <c r="G113" s="359">
        <v>2012</v>
      </c>
      <c r="H113" s="382">
        <v>0</v>
      </c>
      <c r="I113" s="382"/>
      <c r="J113" s="359">
        <v>2012</v>
      </c>
      <c r="K113" s="157">
        <v>100</v>
      </c>
      <c r="L113" s="382"/>
      <c r="M113" s="359">
        <v>2012</v>
      </c>
      <c r="N113" s="157">
        <v>100</v>
      </c>
      <c r="O113" s="382"/>
      <c r="P113" s="359">
        <v>2012</v>
      </c>
      <c r="Q113" s="157">
        <v>100</v>
      </c>
      <c r="R113" s="382"/>
      <c r="S113" s="359">
        <v>2012</v>
      </c>
      <c r="T113" s="157">
        <v>0</v>
      </c>
      <c r="U113" s="382"/>
      <c r="V113" s="359">
        <v>2012</v>
      </c>
      <c r="W113" s="157">
        <v>100</v>
      </c>
      <c r="X113" s="382"/>
      <c r="Y113" s="393"/>
      <c r="Z113" s="393"/>
      <c r="AA113" s="393"/>
      <c r="AB113" s="393"/>
      <c r="AC113" s="393"/>
      <c r="AD113" s="393"/>
      <c r="AE113" s="154"/>
      <c r="AF113" s="154"/>
      <c r="AG113" s="154"/>
      <c r="AH113" s="154"/>
      <c r="AI113" s="154"/>
      <c r="AJ113" s="154"/>
      <c r="AK113" s="154"/>
      <c r="AL113" s="154"/>
      <c r="AM113" s="154"/>
      <c r="AN113" s="154"/>
      <c r="AO113" s="154"/>
      <c r="AP113" s="154"/>
      <c r="AQ113" s="154"/>
      <c r="AR113" s="154"/>
      <c r="AS113" s="154"/>
      <c r="AT113" s="154"/>
      <c r="AU113" s="154"/>
      <c r="AV113" s="154"/>
      <c r="AW113" s="154"/>
      <c r="AX113" s="154"/>
      <c r="AY113" s="154"/>
      <c r="AZ113" s="154"/>
      <c r="BA113" s="154"/>
      <c r="BB113" s="154"/>
      <c r="BC113" s="154"/>
      <c r="BD113" s="154"/>
      <c r="BE113" s="154"/>
      <c r="BF113" s="154"/>
      <c r="BG113" s="154"/>
      <c r="BH113" s="154"/>
      <c r="BI113" s="154"/>
      <c r="BJ113" s="154"/>
      <c r="BK113" s="154"/>
      <c r="BL113" s="154"/>
      <c r="BM113" s="154"/>
      <c r="BN113" s="154"/>
      <c r="BO113" s="154"/>
      <c r="BP113" s="154"/>
      <c r="BQ113" s="154"/>
      <c r="BR113" s="154"/>
      <c r="BS113" s="154"/>
      <c r="BT113" s="154"/>
      <c r="BU113" s="154"/>
      <c r="BV113" s="154"/>
      <c r="BW113" s="154"/>
      <c r="BX113" s="154"/>
      <c r="BY113" s="154"/>
      <c r="BZ113" s="154"/>
      <c r="CA113" s="154"/>
      <c r="CB113" s="154"/>
      <c r="CC113" s="154"/>
    </row>
    <row r="114" spans="1:81" s="155" customFormat="1" ht="24.75" customHeight="1">
      <c r="A114" s="359">
        <v>2013</v>
      </c>
      <c r="B114" s="2">
        <f t="shared" si="16"/>
        <v>66.666666666666671</v>
      </c>
      <c r="C114" s="382"/>
      <c r="D114" s="359">
        <v>2013</v>
      </c>
      <c r="E114" s="157">
        <v>50</v>
      </c>
      <c r="F114" s="382"/>
      <c r="G114" s="359">
        <v>2013</v>
      </c>
      <c r="H114" s="382">
        <v>0</v>
      </c>
      <c r="I114" s="382"/>
      <c r="J114" s="359">
        <v>2013</v>
      </c>
      <c r="K114" s="157">
        <v>100</v>
      </c>
      <c r="L114" s="382"/>
      <c r="M114" s="359">
        <v>2013</v>
      </c>
      <c r="N114" s="157">
        <v>100</v>
      </c>
      <c r="O114" s="382"/>
      <c r="P114" s="359">
        <v>2013</v>
      </c>
      <c r="Q114" s="157">
        <v>100</v>
      </c>
      <c r="R114" s="382"/>
      <c r="S114" s="359">
        <v>2013</v>
      </c>
      <c r="T114" s="157">
        <v>0</v>
      </c>
      <c r="U114" s="382"/>
      <c r="V114" s="359">
        <v>2013</v>
      </c>
      <c r="W114" s="157">
        <v>100</v>
      </c>
      <c r="X114" s="382"/>
      <c r="Y114" s="393"/>
      <c r="Z114" s="393"/>
      <c r="AA114" s="393"/>
      <c r="AB114" s="393"/>
      <c r="AC114" s="393"/>
      <c r="AD114" s="393"/>
      <c r="AE114" s="154"/>
      <c r="AF114" s="154"/>
      <c r="AG114" s="154"/>
      <c r="AH114" s="154"/>
      <c r="AI114" s="154"/>
      <c r="AJ114" s="154"/>
      <c r="AK114" s="154"/>
      <c r="AL114" s="154"/>
      <c r="AM114" s="154"/>
      <c r="AN114" s="154"/>
      <c r="AO114" s="154"/>
      <c r="AP114" s="154"/>
      <c r="AQ114" s="154"/>
      <c r="AR114" s="154"/>
      <c r="AS114" s="154"/>
      <c r="AT114" s="154"/>
      <c r="AU114" s="154"/>
      <c r="AV114" s="154"/>
      <c r="AW114" s="154"/>
      <c r="AX114" s="154"/>
      <c r="AY114" s="154"/>
      <c r="AZ114" s="154"/>
      <c r="BA114" s="154"/>
      <c r="BB114" s="154"/>
      <c r="BC114" s="154"/>
      <c r="BD114" s="154"/>
      <c r="BE114" s="154"/>
      <c r="BF114" s="154"/>
      <c r="BG114" s="154"/>
      <c r="BH114" s="154"/>
      <c r="BI114" s="154"/>
      <c r="BJ114" s="154"/>
      <c r="BK114" s="154"/>
      <c r="BL114" s="154"/>
      <c r="BM114" s="154"/>
      <c r="BN114" s="154"/>
      <c r="BO114" s="154"/>
      <c r="BP114" s="154"/>
      <c r="BQ114" s="154"/>
      <c r="BR114" s="154"/>
      <c r="BS114" s="154"/>
      <c r="BT114" s="154"/>
      <c r="BU114" s="154"/>
      <c r="BV114" s="154"/>
      <c r="BW114" s="154"/>
      <c r="BX114" s="154"/>
      <c r="BY114" s="154"/>
      <c r="BZ114" s="154"/>
      <c r="CA114" s="154"/>
      <c r="CB114" s="154"/>
      <c r="CC114" s="154"/>
    </row>
    <row r="115" spans="1:81" ht="24.75" customHeight="1">
      <c r="A115" s="151">
        <v>2014</v>
      </c>
      <c r="B115" s="2">
        <f t="shared" ref="B115:B120" si="17">AVERAGE(E115,((H115+K115)/2),((N115+Q115+T115)/3),W115)</f>
        <v>66.666666666666671</v>
      </c>
      <c r="C115" s="235"/>
      <c r="D115" s="151">
        <v>2014</v>
      </c>
      <c r="E115" s="157">
        <v>50</v>
      </c>
      <c r="F115" s="171" t="s">
        <v>1016</v>
      </c>
      <c r="G115" s="151">
        <v>2014</v>
      </c>
      <c r="H115" s="157">
        <v>0</v>
      </c>
      <c r="I115" s="158" t="s">
        <v>1015</v>
      </c>
      <c r="J115" s="151">
        <v>2014</v>
      </c>
      <c r="K115" s="157">
        <v>100</v>
      </c>
      <c r="L115" s="172" t="s">
        <v>1014</v>
      </c>
      <c r="M115" s="151">
        <v>2014</v>
      </c>
      <c r="N115" s="157">
        <v>100</v>
      </c>
      <c r="O115" s="173" t="s">
        <v>1013</v>
      </c>
      <c r="P115" s="151">
        <v>2014</v>
      </c>
      <c r="Q115" s="157">
        <v>100</v>
      </c>
      <c r="R115" s="173" t="s">
        <v>1012</v>
      </c>
      <c r="S115" s="151">
        <v>2014</v>
      </c>
      <c r="T115" s="157">
        <v>0</v>
      </c>
      <c r="U115" s="174" t="s">
        <v>1011</v>
      </c>
      <c r="V115" s="151">
        <v>2014</v>
      </c>
      <c r="W115" s="157">
        <v>100</v>
      </c>
      <c r="X115" s="161"/>
    </row>
    <row r="116" spans="1:81" ht="24.75" customHeight="1">
      <c r="A116" s="151">
        <v>2015</v>
      </c>
      <c r="B116" s="2">
        <f t="shared" si="17"/>
        <v>66.666666666666671</v>
      </c>
      <c r="C116" s="241"/>
      <c r="D116" s="151">
        <v>2015</v>
      </c>
      <c r="E116" s="157">
        <v>50</v>
      </c>
      <c r="F116" s="158"/>
      <c r="G116" s="151">
        <v>2015</v>
      </c>
      <c r="H116" s="157">
        <v>0</v>
      </c>
      <c r="I116" s="158"/>
      <c r="J116" s="151">
        <v>2015</v>
      </c>
      <c r="K116" s="157">
        <v>100</v>
      </c>
      <c r="L116" s="158"/>
      <c r="M116" s="151">
        <v>2015</v>
      </c>
      <c r="N116" s="157">
        <v>100</v>
      </c>
      <c r="O116" s="158"/>
      <c r="P116" s="151">
        <v>2015</v>
      </c>
      <c r="Q116" s="157">
        <v>100</v>
      </c>
      <c r="R116" s="158"/>
      <c r="S116" s="151">
        <v>2015</v>
      </c>
      <c r="T116" s="157">
        <v>0</v>
      </c>
      <c r="U116" s="158"/>
      <c r="V116" s="151">
        <v>2015</v>
      </c>
      <c r="W116" s="157">
        <v>100</v>
      </c>
      <c r="X116" s="161"/>
    </row>
    <row r="117" spans="1:81" ht="24.75" customHeight="1">
      <c r="A117" s="151">
        <v>2016</v>
      </c>
      <c r="B117" s="2">
        <f t="shared" si="17"/>
        <v>66.666666666666671</v>
      </c>
      <c r="C117" s="241"/>
      <c r="D117" s="151">
        <v>2016</v>
      </c>
      <c r="E117" s="157">
        <v>50</v>
      </c>
      <c r="F117" s="158"/>
      <c r="G117" s="151">
        <v>2016</v>
      </c>
      <c r="H117" s="157">
        <v>0</v>
      </c>
      <c r="I117" s="158"/>
      <c r="J117" s="151">
        <v>2016</v>
      </c>
      <c r="K117" s="157">
        <v>100</v>
      </c>
      <c r="L117" s="158"/>
      <c r="M117" s="151">
        <v>2016</v>
      </c>
      <c r="N117" s="157">
        <v>100</v>
      </c>
      <c r="O117" s="158"/>
      <c r="P117" s="151">
        <v>2016</v>
      </c>
      <c r="Q117" s="157">
        <v>100</v>
      </c>
      <c r="R117" s="158"/>
      <c r="S117" s="151">
        <v>2016</v>
      </c>
      <c r="T117" s="157">
        <v>0</v>
      </c>
      <c r="U117" s="158"/>
      <c r="V117" s="151">
        <v>2016</v>
      </c>
      <c r="W117" s="157">
        <v>100</v>
      </c>
      <c r="X117" s="161"/>
    </row>
    <row r="118" spans="1:81" ht="24.75" customHeight="1">
      <c r="A118" s="151">
        <v>2017</v>
      </c>
      <c r="B118" s="2">
        <f t="shared" si="17"/>
        <v>66.666666666666671</v>
      </c>
      <c r="C118" s="241"/>
      <c r="D118" s="151">
        <v>2017</v>
      </c>
      <c r="E118" s="157">
        <v>50</v>
      </c>
      <c r="F118" s="158"/>
      <c r="G118" s="151">
        <v>2017</v>
      </c>
      <c r="H118" s="157">
        <v>0</v>
      </c>
      <c r="I118" s="158"/>
      <c r="J118" s="151">
        <v>2017</v>
      </c>
      <c r="K118" s="157">
        <v>100</v>
      </c>
      <c r="L118" s="158"/>
      <c r="M118" s="151">
        <v>2017</v>
      </c>
      <c r="N118" s="157">
        <v>100</v>
      </c>
      <c r="O118" s="158"/>
      <c r="P118" s="151">
        <v>2017</v>
      </c>
      <c r="Q118" s="157">
        <v>100</v>
      </c>
      <c r="R118" s="158"/>
      <c r="S118" s="151">
        <v>2017</v>
      </c>
      <c r="T118" s="157">
        <v>0</v>
      </c>
      <c r="U118" s="158"/>
      <c r="V118" s="151">
        <v>2017</v>
      </c>
      <c r="W118" s="157">
        <v>100</v>
      </c>
      <c r="X118" s="161"/>
    </row>
    <row r="119" spans="1:81" ht="24.75" customHeight="1">
      <c r="A119" s="151">
        <v>2018</v>
      </c>
      <c r="B119" s="2">
        <f t="shared" si="17"/>
        <v>66.666666666666671</v>
      </c>
      <c r="C119" s="241"/>
      <c r="D119" s="151">
        <v>2018</v>
      </c>
      <c r="E119" s="157">
        <v>50</v>
      </c>
      <c r="F119" s="158"/>
      <c r="G119" s="151">
        <v>2018</v>
      </c>
      <c r="H119" s="157">
        <v>0</v>
      </c>
      <c r="I119" s="158"/>
      <c r="J119" s="151">
        <v>2018</v>
      </c>
      <c r="K119" s="157">
        <v>100</v>
      </c>
      <c r="L119" s="158"/>
      <c r="M119" s="151">
        <v>2018</v>
      </c>
      <c r="N119" s="157">
        <v>100</v>
      </c>
      <c r="O119" s="158"/>
      <c r="P119" s="151">
        <v>2018</v>
      </c>
      <c r="Q119" s="157">
        <v>100</v>
      </c>
      <c r="R119" s="158"/>
      <c r="S119" s="151">
        <v>2018</v>
      </c>
      <c r="T119" s="157">
        <v>0</v>
      </c>
      <c r="U119" s="158"/>
      <c r="V119" s="151">
        <v>2018</v>
      </c>
      <c r="W119" s="157">
        <v>100</v>
      </c>
      <c r="X119" s="161"/>
    </row>
    <row r="120" spans="1:81" ht="24.75" customHeight="1">
      <c r="A120" s="151">
        <v>2019</v>
      </c>
      <c r="B120" s="2">
        <f t="shared" si="17"/>
        <v>66.666666666666671</v>
      </c>
      <c r="C120" s="241"/>
      <c r="D120" s="151">
        <v>2019</v>
      </c>
      <c r="E120" s="157">
        <v>50</v>
      </c>
      <c r="F120" s="158"/>
      <c r="G120" s="151">
        <v>2019</v>
      </c>
      <c r="H120" s="157">
        <v>0</v>
      </c>
      <c r="I120" s="158"/>
      <c r="J120" s="151">
        <v>2019</v>
      </c>
      <c r="K120" s="157">
        <v>100</v>
      </c>
      <c r="L120" s="158"/>
      <c r="M120" s="151">
        <v>2019</v>
      </c>
      <c r="N120" s="157">
        <v>100</v>
      </c>
      <c r="O120" s="158"/>
      <c r="P120" s="151">
        <v>2019</v>
      </c>
      <c r="Q120" s="157">
        <v>100</v>
      </c>
      <c r="R120" s="158"/>
      <c r="S120" s="151">
        <v>2019</v>
      </c>
      <c r="T120" s="157">
        <v>0</v>
      </c>
      <c r="U120" s="158"/>
      <c r="V120" s="151">
        <v>2019</v>
      </c>
      <c r="W120" s="157">
        <v>100</v>
      </c>
      <c r="X120" s="161" t="s">
        <v>1010</v>
      </c>
    </row>
    <row r="121" spans="1:81" ht="24.75" customHeight="1">
      <c r="G121" s="156"/>
      <c r="K121" s="156"/>
    </row>
    <row r="122" spans="1:81" ht="24.75" customHeight="1">
      <c r="A122" s="149" t="s">
        <v>114</v>
      </c>
      <c r="B122" s="732" t="s">
        <v>154</v>
      </c>
      <c r="C122" s="732"/>
      <c r="D122" s="732"/>
      <c r="E122" s="732"/>
      <c r="F122" s="732"/>
      <c r="G122" s="732"/>
      <c r="H122" s="732"/>
      <c r="I122" s="732"/>
      <c r="J122" s="732"/>
      <c r="K122" s="732"/>
      <c r="L122" s="732"/>
      <c r="M122" s="732"/>
      <c r="N122" s="732"/>
      <c r="O122" s="732"/>
      <c r="P122" s="732"/>
      <c r="Q122" s="732"/>
      <c r="R122" s="732"/>
      <c r="S122" s="732"/>
      <c r="T122" s="732"/>
      <c r="U122" s="732"/>
      <c r="V122" s="732"/>
      <c r="W122" s="732"/>
      <c r="X122" s="732"/>
      <c r="Y122" s="732"/>
      <c r="Z122" s="732"/>
      <c r="AA122" s="732"/>
    </row>
    <row r="123" spans="1:81" ht="24.75" customHeight="1">
      <c r="A123" s="151" t="s">
        <v>106</v>
      </c>
      <c r="B123" s="728" t="s">
        <v>55</v>
      </c>
      <c r="C123" s="728"/>
      <c r="D123" s="151" t="s">
        <v>106</v>
      </c>
      <c r="E123" s="726" t="s">
        <v>56</v>
      </c>
      <c r="F123" s="726"/>
      <c r="G123" s="151" t="s">
        <v>106</v>
      </c>
      <c r="H123" s="726" t="s">
        <v>57</v>
      </c>
      <c r="I123" s="726"/>
      <c r="J123" s="151" t="s">
        <v>106</v>
      </c>
      <c r="K123" s="726" t="s">
        <v>153</v>
      </c>
      <c r="L123" s="726"/>
      <c r="M123" s="151" t="s">
        <v>106</v>
      </c>
      <c r="N123" s="726"/>
      <c r="O123" s="726"/>
      <c r="P123" s="151" t="s">
        <v>106</v>
      </c>
      <c r="Q123" s="726"/>
      <c r="R123" s="726"/>
      <c r="S123" s="151" t="s">
        <v>106</v>
      </c>
      <c r="T123" s="726"/>
      <c r="U123" s="726"/>
      <c r="V123" s="151" t="s">
        <v>106</v>
      </c>
      <c r="W123" s="726"/>
      <c r="X123" s="726"/>
      <c r="Y123" s="359" t="s">
        <v>106</v>
      </c>
      <c r="Z123" s="726" t="s">
        <v>61</v>
      </c>
      <c r="AA123" s="726"/>
    </row>
    <row r="124" spans="1:81" ht="24.75" customHeight="1">
      <c r="A124" s="151" t="s">
        <v>105</v>
      </c>
      <c r="B124" s="720"/>
      <c r="C124" s="721"/>
      <c r="D124" s="151" t="s">
        <v>105</v>
      </c>
      <c r="E124" s="722"/>
      <c r="F124" s="723"/>
      <c r="G124" s="151" t="s">
        <v>105</v>
      </c>
      <c r="H124" s="735"/>
      <c r="I124" s="735"/>
      <c r="J124" s="151" t="s">
        <v>105</v>
      </c>
      <c r="K124" s="735"/>
      <c r="L124" s="735"/>
      <c r="M124" s="151" t="s">
        <v>105</v>
      </c>
      <c r="N124" s="735" t="s">
        <v>59</v>
      </c>
      <c r="O124" s="735"/>
      <c r="P124" s="151" t="s">
        <v>105</v>
      </c>
      <c r="Q124" s="735" t="s">
        <v>152</v>
      </c>
      <c r="R124" s="735"/>
      <c r="S124" s="151" t="s">
        <v>105</v>
      </c>
      <c r="T124" s="735" t="s">
        <v>60</v>
      </c>
      <c r="U124" s="735"/>
      <c r="V124" s="151" t="s">
        <v>105</v>
      </c>
      <c r="W124" s="735" t="s">
        <v>151</v>
      </c>
      <c r="X124" s="735"/>
      <c r="Y124" s="359" t="s">
        <v>105</v>
      </c>
      <c r="Z124" s="735"/>
      <c r="AA124" s="735"/>
    </row>
    <row r="125" spans="1:81" ht="24.75" customHeight="1">
      <c r="A125" s="151" t="s">
        <v>92</v>
      </c>
      <c r="B125" s="727" t="s">
        <v>150</v>
      </c>
      <c r="C125" s="727"/>
      <c r="D125" s="151" t="s">
        <v>92</v>
      </c>
      <c r="E125" s="727" t="s">
        <v>149</v>
      </c>
      <c r="F125" s="727"/>
      <c r="G125" s="151" t="s">
        <v>92</v>
      </c>
      <c r="H125" s="595" t="s">
        <v>1569</v>
      </c>
      <c r="I125" s="595"/>
      <c r="J125" s="151" t="s">
        <v>92</v>
      </c>
      <c r="K125" s="727" t="s">
        <v>148</v>
      </c>
      <c r="L125" s="727"/>
      <c r="M125" s="151" t="s">
        <v>92</v>
      </c>
      <c r="N125" s="727" t="s">
        <v>147</v>
      </c>
      <c r="O125" s="727"/>
      <c r="P125" s="151" t="s">
        <v>92</v>
      </c>
      <c r="Q125" s="727" t="s">
        <v>146</v>
      </c>
      <c r="R125" s="727"/>
      <c r="S125" s="151" t="s">
        <v>92</v>
      </c>
      <c r="T125" s="727" t="s">
        <v>145</v>
      </c>
      <c r="U125" s="727"/>
      <c r="V125" s="151" t="s">
        <v>92</v>
      </c>
      <c r="W125" s="727" t="s">
        <v>144</v>
      </c>
      <c r="X125" s="727"/>
      <c r="Y125" s="359" t="s">
        <v>92</v>
      </c>
      <c r="Z125" s="727" t="s">
        <v>143</v>
      </c>
      <c r="AA125" s="727"/>
    </row>
    <row r="126" spans="1:81" ht="24.75" customHeight="1">
      <c r="A126" s="151" t="s">
        <v>81</v>
      </c>
      <c r="B126" s="727" t="s">
        <v>90</v>
      </c>
      <c r="C126" s="727"/>
      <c r="D126" s="151" t="s">
        <v>81</v>
      </c>
      <c r="E126" s="734" t="s">
        <v>142</v>
      </c>
      <c r="F126" s="734"/>
      <c r="G126" s="151" t="s">
        <v>81</v>
      </c>
      <c r="H126" s="580" t="s">
        <v>1570</v>
      </c>
      <c r="I126" s="580"/>
      <c r="J126" s="151" t="s">
        <v>81</v>
      </c>
      <c r="K126" s="734" t="s">
        <v>141</v>
      </c>
      <c r="L126" s="734"/>
      <c r="M126" s="151" t="s">
        <v>81</v>
      </c>
      <c r="N126" s="734" t="s">
        <v>140</v>
      </c>
      <c r="O126" s="734"/>
      <c r="P126" s="151" t="s">
        <v>81</v>
      </c>
      <c r="Q126" s="734" t="s">
        <v>139</v>
      </c>
      <c r="R126" s="734"/>
      <c r="S126" s="151" t="s">
        <v>81</v>
      </c>
      <c r="T126" s="734" t="s">
        <v>138</v>
      </c>
      <c r="U126" s="734"/>
      <c r="V126" s="151" t="s">
        <v>81</v>
      </c>
      <c r="W126" s="734" t="s">
        <v>137</v>
      </c>
      <c r="X126" s="734"/>
      <c r="Y126" s="359" t="s">
        <v>81</v>
      </c>
      <c r="Z126" s="734" t="s">
        <v>136</v>
      </c>
      <c r="AA126" s="734"/>
    </row>
    <row r="127" spans="1:81" ht="24.75" customHeight="1">
      <c r="A127" s="151" t="s">
        <v>78</v>
      </c>
      <c r="B127" s="734" t="s">
        <v>79</v>
      </c>
      <c r="C127" s="734"/>
      <c r="D127" s="151" t="s">
        <v>78</v>
      </c>
      <c r="E127" s="734" t="s">
        <v>4640</v>
      </c>
      <c r="F127" s="734"/>
      <c r="G127" s="151" t="s">
        <v>78</v>
      </c>
      <c r="H127" s="580" t="s">
        <v>4367</v>
      </c>
      <c r="I127" s="580"/>
      <c r="J127" s="151" t="s">
        <v>78</v>
      </c>
      <c r="K127" s="734" t="s">
        <v>79</v>
      </c>
      <c r="L127" s="734"/>
      <c r="M127" s="151" t="s">
        <v>78</v>
      </c>
      <c r="N127" s="734" t="s">
        <v>4641</v>
      </c>
      <c r="O127" s="734"/>
      <c r="P127" s="151" t="s">
        <v>78</v>
      </c>
      <c r="Q127" s="734" t="s">
        <v>4642</v>
      </c>
      <c r="R127" s="734"/>
      <c r="S127" s="151" t="s">
        <v>78</v>
      </c>
      <c r="T127" s="734" t="s">
        <v>4643</v>
      </c>
      <c r="U127" s="734"/>
      <c r="V127" s="151" t="s">
        <v>78</v>
      </c>
      <c r="W127" s="734" t="s">
        <v>4644</v>
      </c>
      <c r="X127" s="734"/>
      <c r="Y127" s="359" t="s">
        <v>78</v>
      </c>
      <c r="Z127" s="595" t="s">
        <v>4372</v>
      </c>
      <c r="AA127" s="580"/>
    </row>
    <row r="128" spans="1:81" ht="24.75" customHeight="1">
      <c r="A128" s="151" t="s">
        <v>75</v>
      </c>
      <c r="B128" s="151" t="s">
        <v>74</v>
      </c>
      <c r="C128" s="151" t="s">
        <v>73</v>
      </c>
      <c r="D128" s="151" t="s">
        <v>75</v>
      </c>
      <c r="E128" s="151" t="s">
        <v>74</v>
      </c>
      <c r="F128" s="151" t="s">
        <v>73</v>
      </c>
      <c r="G128" s="151" t="s">
        <v>75</v>
      </c>
      <c r="H128" s="151" t="s">
        <v>74</v>
      </c>
      <c r="I128" s="151" t="s">
        <v>73</v>
      </c>
      <c r="J128" s="151" t="s">
        <v>75</v>
      </c>
      <c r="K128" s="151" t="s">
        <v>74</v>
      </c>
      <c r="L128" s="151" t="s">
        <v>73</v>
      </c>
      <c r="M128" s="151" t="s">
        <v>75</v>
      </c>
      <c r="N128" s="151" t="s">
        <v>74</v>
      </c>
      <c r="O128" s="151" t="s">
        <v>73</v>
      </c>
      <c r="P128" s="151" t="s">
        <v>75</v>
      </c>
      <c r="Q128" s="151" t="s">
        <v>74</v>
      </c>
      <c r="R128" s="151" t="s">
        <v>73</v>
      </c>
      <c r="S128" s="151" t="s">
        <v>75</v>
      </c>
      <c r="T128" s="151" t="s">
        <v>74</v>
      </c>
      <c r="U128" s="151" t="s">
        <v>73</v>
      </c>
      <c r="V128" s="151" t="s">
        <v>75</v>
      </c>
      <c r="W128" s="151" t="s">
        <v>74</v>
      </c>
      <c r="X128" s="151" t="s">
        <v>73</v>
      </c>
      <c r="Y128" s="359" t="s">
        <v>75</v>
      </c>
      <c r="Z128" s="359" t="s">
        <v>74</v>
      </c>
      <c r="AA128" s="359" t="s">
        <v>73</v>
      </c>
    </row>
    <row r="129" spans="1:81" s="155" customFormat="1" ht="24.75" customHeight="1">
      <c r="A129" s="359">
        <v>2007</v>
      </c>
      <c r="B129" s="2">
        <f t="shared" ref="B129:B135" si="18">AVERAGE(E129,H129,K129,Z129)</f>
        <v>33.25</v>
      </c>
      <c r="C129" s="382"/>
      <c r="D129" s="359">
        <v>2007</v>
      </c>
      <c r="E129" s="157">
        <v>0</v>
      </c>
      <c r="F129" s="382"/>
      <c r="G129" s="359">
        <v>2007</v>
      </c>
      <c r="H129" s="34">
        <v>33</v>
      </c>
      <c r="I129" s="382"/>
      <c r="J129" s="359">
        <v>2007</v>
      </c>
      <c r="K129" s="249">
        <f t="shared" ref="K129:K135" si="19">AVERAGE(N129,Q129,T129,W129)</f>
        <v>0</v>
      </c>
      <c r="L129" s="382"/>
      <c r="M129" s="359">
        <v>2007</v>
      </c>
      <c r="N129" s="382">
        <v>0</v>
      </c>
      <c r="O129" s="382"/>
      <c r="P129" s="359">
        <v>2007</v>
      </c>
      <c r="Q129" s="382">
        <v>0</v>
      </c>
      <c r="R129" s="382"/>
      <c r="S129" s="359">
        <v>2007</v>
      </c>
      <c r="T129" s="78">
        <v>0</v>
      </c>
      <c r="U129" s="382" t="s">
        <v>5054</v>
      </c>
      <c r="V129" s="359">
        <v>2007</v>
      </c>
      <c r="W129" s="78">
        <v>0</v>
      </c>
      <c r="X129" s="382"/>
      <c r="Y129" s="359">
        <v>2007</v>
      </c>
      <c r="Z129" s="157">
        <v>100</v>
      </c>
      <c r="AA129" s="382"/>
      <c r="AB129" s="393"/>
      <c r="AC129" s="393"/>
      <c r="AD129" s="393"/>
      <c r="AE129" s="154"/>
      <c r="AF129" s="154"/>
      <c r="AG129" s="154"/>
      <c r="AH129" s="154"/>
      <c r="AI129" s="154"/>
      <c r="AJ129" s="154"/>
      <c r="AK129" s="154"/>
      <c r="AL129" s="154"/>
      <c r="AM129" s="154"/>
      <c r="AN129" s="154"/>
      <c r="AO129" s="154"/>
      <c r="AP129" s="154"/>
      <c r="AQ129" s="154"/>
      <c r="AR129" s="154"/>
      <c r="AS129" s="154"/>
      <c r="AT129" s="154"/>
      <c r="AU129" s="154"/>
      <c r="AV129" s="154"/>
      <c r="AW129" s="154"/>
      <c r="AX129" s="154"/>
      <c r="AY129" s="154"/>
      <c r="AZ129" s="154"/>
      <c r="BA129" s="154"/>
      <c r="BB129" s="154"/>
      <c r="BC129" s="154"/>
      <c r="BD129" s="154"/>
      <c r="BE129" s="154"/>
      <c r="BF129" s="154"/>
      <c r="BG129" s="154"/>
      <c r="BH129" s="154"/>
      <c r="BI129" s="154"/>
      <c r="BJ129" s="154"/>
      <c r="BK129" s="154"/>
      <c r="BL129" s="154"/>
      <c r="BM129" s="154"/>
      <c r="BN129" s="154"/>
      <c r="BO129" s="154"/>
      <c r="BP129" s="154"/>
      <c r="BQ129" s="154"/>
      <c r="BR129" s="154"/>
      <c r="BS129" s="154"/>
      <c r="BT129" s="154"/>
      <c r="BU129" s="154"/>
      <c r="BV129" s="154"/>
      <c r="BW129" s="154"/>
      <c r="BX129" s="154"/>
      <c r="BY129" s="154"/>
      <c r="BZ129" s="154"/>
      <c r="CA129" s="154"/>
      <c r="CB129" s="154"/>
      <c r="CC129" s="154"/>
    </row>
    <row r="130" spans="1:81" s="155" customFormat="1" ht="24.75" customHeight="1">
      <c r="A130" s="359">
        <v>2008</v>
      </c>
      <c r="B130" s="2">
        <f t="shared" si="18"/>
        <v>33.25</v>
      </c>
      <c r="C130" s="382"/>
      <c r="D130" s="359">
        <v>2008</v>
      </c>
      <c r="E130" s="157">
        <v>0</v>
      </c>
      <c r="F130" s="382"/>
      <c r="G130" s="359">
        <v>2008</v>
      </c>
      <c r="H130" s="34">
        <v>33</v>
      </c>
      <c r="I130" s="382"/>
      <c r="J130" s="359">
        <v>2008</v>
      </c>
      <c r="K130" s="249">
        <f t="shared" si="19"/>
        <v>0</v>
      </c>
      <c r="L130" s="382"/>
      <c r="M130" s="359">
        <v>2008</v>
      </c>
      <c r="N130" s="382">
        <v>0</v>
      </c>
      <c r="O130" s="382"/>
      <c r="P130" s="359">
        <v>2008</v>
      </c>
      <c r="Q130" s="382">
        <v>0</v>
      </c>
      <c r="R130" s="382"/>
      <c r="S130" s="359">
        <v>2008</v>
      </c>
      <c r="T130" s="78">
        <v>0</v>
      </c>
      <c r="U130" s="382"/>
      <c r="V130" s="359">
        <v>2008</v>
      </c>
      <c r="W130" s="78">
        <v>0</v>
      </c>
      <c r="X130" s="382"/>
      <c r="Y130" s="359">
        <v>2008</v>
      </c>
      <c r="Z130" s="157">
        <v>100</v>
      </c>
      <c r="AA130" s="382"/>
      <c r="AB130" s="393"/>
      <c r="AC130" s="393"/>
      <c r="AD130" s="393"/>
      <c r="AE130" s="154"/>
      <c r="AF130" s="154"/>
      <c r="AG130" s="154"/>
      <c r="AH130" s="154"/>
      <c r="AI130" s="154"/>
      <c r="AJ130" s="154"/>
      <c r="AK130" s="154"/>
      <c r="AL130" s="154"/>
      <c r="AM130" s="154"/>
      <c r="AN130" s="154"/>
      <c r="AO130" s="154"/>
      <c r="AP130" s="154"/>
      <c r="AQ130" s="154"/>
      <c r="AR130" s="154"/>
      <c r="AS130" s="154"/>
      <c r="AT130" s="154"/>
      <c r="AU130" s="154"/>
      <c r="AV130" s="154"/>
      <c r="AW130" s="154"/>
      <c r="AX130" s="154"/>
      <c r="AY130" s="154"/>
      <c r="AZ130" s="154"/>
      <c r="BA130" s="154"/>
      <c r="BB130" s="154"/>
      <c r="BC130" s="154"/>
      <c r="BD130" s="154"/>
      <c r="BE130" s="154"/>
      <c r="BF130" s="154"/>
      <c r="BG130" s="154"/>
      <c r="BH130" s="154"/>
      <c r="BI130" s="154"/>
      <c r="BJ130" s="154"/>
      <c r="BK130" s="154"/>
      <c r="BL130" s="154"/>
      <c r="BM130" s="154"/>
      <c r="BN130" s="154"/>
      <c r="BO130" s="154"/>
      <c r="BP130" s="154"/>
      <c r="BQ130" s="154"/>
      <c r="BR130" s="154"/>
      <c r="BS130" s="154"/>
      <c r="BT130" s="154"/>
      <c r="BU130" s="154"/>
      <c r="BV130" s="154"/>
      <c r="BW130" s="154"/>
      <c r="BX130" s="154"/>
      <c r="BY130" s="154"/>
      <c r="BZ130" s="154"/>
      <c r="CA130" s="154"/>
      <c r="CB130" s="154"/>
      <c r="CC130" s="154"/>
    </row>
    <row r="131" spans="1:81" s="155" customFormat="1" ht="24.75" customHeight="1">
      <c r="A131" s="359">
        <v>2009</v>
      </c>
      <c r="B131" s="2">
        <f t="shared" si="18"/>
        <v>33.25</v>
      </c>
      <c r="C131" s="382"/>
      <c r="D131" s="359">
        <v>2009</v>
      </c>
      <c r="E131" s="157">
        <v>0</v>
      </c>
      <c r="F131" s="382"/>
      <c r="G131" s="359">
        <v>2009</v>
      </c>
      <c r="H131" s="34">
        <v>33</v>
      </c>
      <c r="I131" s="382"/>
      <c r="J131" s="359">
        <v>2009</v>
      </c>
      <c r="K131" s="249">
        <f t="shared" si="19"/>
        <v>0</v>
      </c>
      <c r="L131" s="382"/>
      <c r="M131" s="359">
        <v>2009</v>
      </c>
      <c r="N131" s="382">
        <v>0</v>
      </c>
      <c r="O131" s="382"/>
      <c r="P131" s="359">
        <v>2009</v>
      </c>
      <c r="Q131" s="382">
        <v>0</v>
      </c>
      <c r="R131" s="382"/>
      <c r="S131" s="359">
        <v>2009</v>
      </c>
      <c r="T131" s="78">
        <v>0</v>
      </c>
      <c r="U131" s="382"/>
      <c r="V131" s="359">
        <v>2009</v>
      </c>
      <c r="W131" s="78">
        <v>0</v>
      </c>
      <c r="X131" s="382"/>
      <c r="Y131" s="359">
        <v>2009</v>
      </c>
      <c r="Z131" s="157">
        <v>100</v>
      </c>
      <c r="AA131" s="382"/>
      <c r="AB131" s="393"/>
      <c r="AC131" s="393"/>
      <c r="AD131" s="393"/>
      <c r="AE131" s="154"/>
      <c r="AF131" s="154"/>
      <c r="AG131" s="154"/>
      <c r="AH131" s="154"/>
      <c r="AI131" s="154"/>
      <c r="AJ131" s="154"/>
      <c r="AK131" s="154"/>
      <c r="AL131" s="154"/>
      <c r="AM131" s="154"/>
      <c r="AN131" s="154"/>
      <c r="AO131" s="154"/>
      <c r="AP131" s="154"/>
      <c r="AQ131" s="154"/>
      <c r="AR131" s="154"/>
      <c r="AS131" s="154"/>
      <c r="AT131" s="154"/>
      <c r="AU131" s="154"/>
      <c r="AV131" s="154"/>
      <c r="AW131" s="154"/>
      <c r="AX131" s="154"/>
      <c r="AY131" s="154"/>
      <c r="AZ131" s="154"/>
      <c r="BA131" s="154"/>
      <c r="BB131" s="154"/>
      <c r="BC131" s="154"/>
      <c r="BD131" s="154"/>
      <c r="BE131" s="154"/>
      <c r="BF131" s="154"/>
      <c r="BG131" s="154"/>
      <c r="BH131" s="154"/>
      <c r="BI131" s="154"/>
      <c r="BJ131" s="154"/>
      <c r="BK131" s="154"/>
      <c r="BL131" s="154"/>
      <c r="BM131" s="154"/>
      <c r="BN131" s="154"/>
      <c r="BO131" s="154"/>
      <c r="BP131" s="154"/>
      <c r="BQ131" s="154"/>
      <c r="BR131" s="154"/>
      <c r="BS131" s="154"/>
      <c r="BT131" s="154"/>
      <c r="BU131" s="154"/>
      <c r="BV131" s="154"/>
      <c r="BW131" s="154"/>
      <c r="BX131" s="154"/>
      <c r="BY131" s="154"/>
      <c r="BZ131" s="154"/>
      <c r="CA131" s="154"/>
      <c r="CB131" s="154"/>
      <c r="CC131" s="154"/>
    </row>
    <row r="132" spans="1:81" s="155" customFormat="1" ht="24.75" customHeight="1">
      <c r="A132" s="359">
        <v>2010</v>
      </c>
      <c r="B132" s="2">
        <f t="shared" si="18"/>
        <v>33.25</v>
      </c>
      <c r="C132" s="382"/>
      <c r="D132" s="359">
        <v>2010</v>
      </c>
      <c r="E132" s="157">
        <v>0</v>
      </c>
      <c r="F132" s="382"/>
      <c r="G132" s="359">
        <v>2010</v>
      </c>
      <c r="H132" s="34">
        <v>33</v>
      </c>
      <c r="I132" s="382" t="s">
        <v>5053</v>
      </c>
      <c r="J132" s="359">
        <v>2010</v>
      </c>
      <c r="K132" s="249">
        <f t="shared" si="19"/>
        <v>0</v>
      </c>
      <c r="L132" s="382"/>
      <c r="M132" s="359">
        <v>2010</v>
      </c>
      <c r="N132" s="382">
        <v>0</v>
      </c>
      <c r="O132" s="382"/>
      <c r="P132" s="359">
        <v>2010</v>
      </c>
      <c r="Q132" s="382">
        <v>0</v>
      </c>
      <c r="R132" s="382"/>
      <c r="S132" s="359">
        <v>2010</v>
      </c>
      <c r="T132" s="78">
        <v>0</v>
      </c>
      <c r="U132" s="382"/>
      <c r="V132" s="359">
        <v>2010</v>
      </c>
      <c r="W132" s="78">
        <v>0</v>
      </c>
      <c r="X132" s="382"/>
      <c r="Y132" s="359">
        <v>2010</v>
      </c>
      <c r="Z132" s="157">
        <v>100</v>
      </c>
      <c r="AA132" s="382"/>
      <c r="AB132" s="393"/>
      <c r="AC132" s="393"/>
      <c r="AD132" s="393"/>
      <c r="AE132" s="154"/>
      <c r="AF132" s="154"/>
      <c r="AG132" s="154"/>
      <c r="AH132" s="154"/>
      <c r="AI132" s="154"/>
      <c r="AJ132" s="154"/>
      <c r="AK132" s="154"/>
      <c r="AL132" s="154"/>
      <c r="AM132" s="154"/>
      <c r="AN132" s="154"/>
      <c r="AO132" s="154"/>
      <c r="AP132" s="154"/>
      <c r="AQ132" s="154"/>
      <c r="AR132" s="154"/>
      <c r="AS132" s="154"/>
      <c r="AT132" s="154"/>
      <c r="AU132" s="154"/>
      <c r="AV132" s="154"/>
      <c r="AW132" s="154"/>
      <c r="AX132" s="154"/>
      <c r="AY132" s="154"/>
      <c r="AZ132" s="154"/>
      <c r="BA132" s="154"/>
      <c r="BB132" s="154"/>
      <c r="BC132" s="154"/>
      <c r="BD132" s="154"/>
      <c r="BE132" s="154"/>
      <c r="BF132" s="154"/>
      <c r="BG132" s="154"/>
      <c r="BH132" s="154"/>
      <c r="BI132" s="154"/>
      <c r="BJ132" s="154"/>
      <c r="BK132" s="154"/>
      <c r="BL132" s="154"/>
      <c r="BM132" s="154"/>
      <c r="BN132" s="154"/>
      <c r="BO132" s="154"/>
      <c r="BP132" s="154"/>
      <c r="BQ132" s="154"/>
      <c r="BR132" s="154"/>
      <c r="BS132" s="154"/>
      <c r="BT132" s="154"/>
      <c r="BU132" s="154"/>
      <c r="BV132" s="154"/>
      <c r="BW132" s="154"/>
      <c r="BX132" s="154"/>
      <c r="BY132" s="154"/>
      <c r="BZ132" s="154"/>
      <c r="CA132" s="154"/>
      <c r="CB132" s="154"/>
      <c r="CC132" s="154"/>
    </row>
    <row r="133" spans="1:81" s="155" customFormat="1" ht="24.75" customHeight="1">
      <c r="A133" s="359">
        <v>2011</v>
      </c>
      <c r="B133" s="2">
        <f t="shared" si="18"/>
        <v>33.25</v>
      </c>
      <c r="C133" s="382"/>
      <c r="D133" s="359">
        <v>2011</v>
      </c>
      <c r="E133" s="157">
        <v>0</v>
      </c>
      <c r="F133" s="382"/>
      <c r="G133" s="359">
        <v>2011</v>
      </c>
      <c r="H133" s="34">
        <v>33</v>
      </c>
      <c r="I133" s="382"/>
      <c r="J133" s="359">
        <v>2011</v>
      </c>
      <c r="K133" s="249">
        <f t="shared" si="19"/>
        <v>0</v>
      </c>
      <c r="L133" s="382"/>
      <c r="M133" s="359">
        <v>2011</v>
      </c>
      <c r="N133" s="382">
        <v>0</v>
      </c>
      <c r="O133" s="382"/>
      <c r="P133" s="359">
        <v>2011</v>
      </c>
      <c r="Q133" s="382">
        <v>0</v>
      </c>
      <c r="R133" s="382"/>
      <c r="S133" s="359">
        <v>2011</v>
      </c>
      <c r="T133" s="78">
        <v>0</v>
      </c>
      <c r="U133" s="382"/>
      <c r="V133" s="359">
        <v>2011</v>
      </c>
      <c r="W133" s="78">
        <v>0</v>
      </c>
      <c r="X133" s="382"/>
      <c r="Y133" s="359">
        <v>2011</v>
      </c>
      <c r="Z133" s="157">
        <v>100</v>
      </c>
      <c r="AA133" s="382"/>
      <c r="AB133" s="393"/>
      <c r="AC133" s="393"/>
      <c r="AD133" s="393"/>
      <c r="AE133" s="154"/>
      <c r="AF133" s="154"/>
      <c r="AG133" s="154"/>
      <c r="AH133" s="154"/>
      <c r="AI133" s="154"/>
      <c r="AJ133" s="154"/>
      <c r="AK133" s="154"/>
      <c r="AL133" s="154"/>
      <c r="AM133" s="154"/>
      <c r="AN133" s="154"/>
      <c r="AO133" s="154"/>
      <c r="AP133" s="154"/>
      <c r="AQ133" s="154"/>
      <c r="AR133" s="154"/>
      <c r="AS133" s="154"/>
      <c r="AT133" s="154"/>
      <c r="AU133" s="154"/>
      <c r="AV133" s="154"/>
      <c r="AW133" s="154"/>
      <c r="AX133" s="154"/>
      <c r="AY133" s="154"/>
      <c r="AZ133" s="154"/>
      <c r="BA133" s="154"/>
      <c r="BB133" s="154"/>
      <c r="BC133" s="154"/>
      <c r="BD133" s="154"/>
      <c r="BE133" s="154"/>
      <c r="BF133" s="154"/>
      <c r="BG133" s="154"/>
      <c r="BH133" s="154"/>
      <c r="BI133" s="154"/>
      <c r="BJ133" s="154"/>
      <c r="BK133" s="154"/>
      <c r="BL133" s="154"/>
      <c r="BM133" s="154"/>
      <c r="BN133" s="154"/>
      <c r="BO133" s="154"/>
      <c r="BP133" s="154"/>
      <c r="BQ133" s="154"/>
      <c r="BR133" s="154"/>
      <c r="BS133" s="154"/>
      <c r="BT133" s="154"/>
      <c r="BU133" s="154"/>
      <c r="BV133" s="154"/>
      <c r="BW133" s="154"/>
      <c r="BX133" s="154"/>
      <c r="BY133" s="154"/>
      <c r="BZ133" s="154"/>
      <c r="CA133" s="154"/>
      <c r="CB133" s="154"/>
      <c r="CC133" s="154"/>
    </row>
    <row r="134" spans="1:81" s="155" customFormat="1" ht="24.75" customHeight="1">
      <c r="A134" s="359">
        <v>2012</v>
      </c>
      <c r="B134" s="2">
        <f t="shared" si="18"/>
        <v>33.25</v>
      </c>
      <c r="C134" s="382"/>
      <c r="D134" s="359">
        <v>2012</v>
      </c>
      <c r="E134" s="157">
        <v>0</v>
      </c>
      <c r="F134" s="382"/>
      <c r="G134" s="359">
        <v>2012</v>
      </c>
      <c r="H134" s="34">
        <v>33</v>
      </c>
      <c r="I134" s="382"/>
      <c r="J134" s="359">
        <v>2012</v>
      </c>
      <c r="K134" s="249">
        <f t="shared" si="19"/>
        <v>0</v>
      </c>
      <c r="L134" s="382"/>
      <c r="M134" s="359">
        <v>2012</v>
      </c>
      <c r="N134" s="382">
        <v>0</v>
      </c>
      <c r="O134" s="382"/>
      <c r="P134" s="359">
        <v>2012</v>
      </c>
      <c r="Q134" s="382">
        <v>0</v>
      </c>
      <c r="R134" s="382"/>
      <c r="S134" s="359">
        <v>2012</v>
      </c>
      <c r="T134" s="78">
        <v>0</v>
      </c>
      <c r="U134" s="382"/>
      <c r="V134" s="359">
        <v>2012</v>
      </c>
      <c r="W134" s="78">
        <v>0</v>
      </c>
      <c r="X134" s="382"/>
      <c r="Y134" s="359">
        <v>2012</v>
      </c>
      <c r="Z134" s="157">
        <v>100</v>
      </c>
      <c r="AA134" s="382"/>
      <c r="AB134" s="393"/>
      <c r="AC134" s="393"/>
      <c r="AD134" s="393"/>
      <c r="AE134" s="154"/>
      <c r="AF134" s="154"/>
      <c r="AG134" s="154"/>
      <c r="AH134" s="154"/>
      <c r="AI134" s="154"/>
      <c r="AJ134" s="154"/>
      <c r="AK134" s="154"/>
      <c r="AL134" s="154"/>
      <c r="AM134" s="154"/>
      <c r="AN134" s="154"/>
      <c r="AO134" s="154"/>
      <c r="AP134" s="154"/>
      <c r="AQ134" s="154"/>
      <c r="AR134" s="154"/>
      <c r="AS134" s="154"/>
      <c r="AT134" s="154"/>
      <c r="AU134" s="154"/>
      <c r="AV134" s="154"/>
      <c r="AW134" s="154"/>
      <c r="AX134" s="154"/>
      <c r="AY134" s="154"/>
      <c r="AZ134" s="154"/>
      <c r="BA134" s="154"/>
      <c r="BB134" s="154"/>
      <c r="BC134" s="154"/>
      <c r="BD134" s="154"/>
      <c r="BE134" s="154"/>
      <c r="BF134" s="154"/>
      <c r="BG134" s="154"/>
      <c r="BH134" s="154"/>
      <c r="BI134" s="154"/>
      <c r="BJ134" s="154"/>
      <c r="BK134" s="154"/>
      <c r="BL134" s="154"/>
      <c r="BM134" s="154"/>
      <c r="BN134" s="154"/>
      <c r="BO134" s="154"/>
      <c r="BP134" s="154"/>
      <c r="BQ134" s="154"/>
      <c r="BR134" s="154"/>
      <c r="BS134" s="154"/>
      <c r="BT134" s="154"/>
      <c r="BU134" s="154"/>
      <c r="BV134" s="154"/>
      <c r="BW134" s="154"/>
      <c r="BX134" s="154"/>
      <c r="BY134" s="154"/>
      <c r="BZ134" s="154"/>
      <c r="CA134" s="154"/>
      <c r="CB134" s="154"/>
      <c r="CC134" s="154"/>
    </row>
    <row r="135" spans="1:81" s="155" customFormat="1" ht="24.75" customHeight="1">
      <c r="A135" s="359">
        <v>2013</v>
      </c>
      <c r="B135" s="2">
        <f t="shared" si="18"/>
        <v>45.75</v>
      </c>
      <c r="C135" s="382"/>
      <c r="D135" s="359">
        <v>2013</v>
      </c>
      <c r="E135" s="157">
        <v>0</v>
      </c>
      <c r="F135" s="382"/>
      <c r="G135" s="359">
        <v>2013</v>
      </c>
      <c r="H135" s="34">
        <v>33</v>
      </c>
      <c r="I135" s="382"/>
      <c r="J135" s="359">
        <v>2013</v>
      </c>
      <c r="K135" s="249">
        <f t="shared" si="19"/>
        <v>50</v>
      </c>
      <c r="L135" s="382"/>
      <c r="M135" s="359">
        <v>2013</v>
      </c>
      <c r="N135" s="382">
        <v>100</v>
      </c>
      <c r="O135" s="158" t="s">
        <v>3263</v>
      </c>
      <c r="P135" s="359">
        <v>2013</v>
      </c>
      <c r="Q135" s="382">
        <v>100</v>
      </c>
      <c r="R135" s="158" t="s">
        <v>3264</v>
      </c>
      <c r="S135" s="359">
        <v>2013</v>
      </c>
      <c r="T135" s="78">
        <v>0</v>
      </c>
      <c r="U135" s="382"/>
      <c r="V135" s="359">
        <v>2013</v>
      </c>
      <c r="W135" s="78">
        <v>0</v>
      </c>
      <c r="X135" s="382"/>
      <c r="Y135" s="359">
        <v>2013</v>
      </c>
      <c r="Z135" s="157">
        <v>100</v>
      </c>
      <c r="AA135" s="382"/>
      <c r="AB135" s="393"/>
      <c r="AC135" s="393"/>
      <c r="AD135" s="393"/>
      <c r="AE135" s="154"/>
      <c r="AF135" s="154"/>
      <c r="AG135" s="154"/>
      <c r="AH135" s="154"/>
      <c r="AI135" s="154"/>
      <c r="AJ135" s="154"/>
      <c r="AK135" s="154"/>
      <c r="AL135" s="154"/>
      <c r="AM135" s="154"/>
      <c r="AN135" s="154"/>
      <c r="AO135" s="154"/>
      <c r="AP135" s="154"/>
      <c r="AQ135" s="154"/>
      <c r="AR135" s="154"/>
      <c r="AS135" s="154"/>
      <c r="AT135" s="154"/>
      <c r="AU135" s="154"/>
      <c r="AV135" s="154"/>
      <c r="AW135" s="154"/>
      <c r="AX135" s="154"/>
      <c r="AY135" s="154"/>
      <c r="AZ135" s="154"/>
      <c r="BA135" s="154"/>
      <c r="BB135" s="154"/>
      <c r="BC135" s="154"/>
      <c r="BD135" s="154"/>
      <c r="BE135" s="154"/>
      <c r="BF135" s="154"/>
      <c r="BG135" s="154"/>
      <c r="BH135" s="154"/>
      <c r="BI135" s="154"/>
      <c r="BJ135" s="154"/>
      <c r="BK135" s="154"/>
      <c r="BL135" s="154"/>
      <c r="BM135" s="154"/>
      <c r="BN135" s="154"/>
      <c r="BO135" s="154"/>
      <c r="BP135" s="154"/>
      <c r="BQ135" s="154"/>
      <c r="BR135" s="154"/>
      <c r="BS135" s="154"/>
      <c r="BT135" s="154"/>
      <c r="BU135" s="154"/>
      <c r="BV135" s="154"/>
      <c r="BW135" s="154"/>
      <c r="BX135" s="154"/>
      <c r="BY135" s="154"/>
      <c r="BZ135" s="154"/>
      <c r="CA135" s="154"/>
      <c r="CB135" s="154"/>
      <c r="CC135" s="154"/>
    </row>
    <row r="136" spans="1:81" ht="24.75" customHeight="1">
      <c r="A136" s="151">
        <v>2014</v>
      </c>
      <c r="B136" s="2">
        <f t="shared" ref="B136:B141" si="20">AVERAGE(E136,H136,K136,Z136)</f>
        <v>45.75</v>
      </c>
      <c r="C136" s="241"/>
      <c r="D136" s="151">
        <v>2014</v>
      </c>
      <c r="E136" s="157">
        <v>0</v>
      </c>
      <c r="F136" s="158" t="s">
        <v>3261</v>
      </c>
      <c r="G136" s="151">
        <v>2014</v>
      </c>
      <c r="H136" s="34">
        <v>33</v>
      </c>
      <c r="I136" s="158" t="s">
        <v>3262</v>
      </c>
      <c r="J136" s="151">
        <v>2014</v>
      </c>
      <c r="K136" s="249">
        <f t="shared" ref="K136:K141" si="21">AVERAGE(N136,Q136,T136,W136)</f>
        <v>50</v>
      </c>
      <c r="L136" s="157"/>
      <c r="M136" s="151">
        <v>2014</v>
      </c>
      <c r="N136" s="49">
        <v>100</v>
      </c>
      <c r="O136" s="158" t="s">
        <v>3263</v>
      </c>
      <c r="P136" s="151">
        <v>2014</v>
      </c>
      <c r="Q136" s="49">
        <v>100</v>
      </c>
      <c r="R136" s="158" t="s">
        <v>3264</v>
      </c>
      <c r="S136" s="151">
        <v>2014</v>
      </c>
      <c r="T136" s="78">
        <v>0</v>
      </c>
      <c r="U136" s="158" t="s">
        <v>3265</v>
      </c>
      <c r="V136" s="151">
        <v>2014</v>
      </c>
      <c r="W136" s="157">
        <v>0</v>
      </c>
      <c r="X136" s="158" t="s">
        <v>1009</v>
      </c>
      <c r="Y136" s="359">
        <v>2014</v>
      </c>
      <c r="Z136" s="157">
        <v>100</v>
      </c>
      <c r="AA136" s="161"/>
    </row>
    <row r="137" spans="1:81" ht="24.75" customHeight="1">
      <c r="A137" s="151">
        <v>2015</v>
      </c>
      <c r="B137" s="2">
        <f t="shared" si="20"/>
        <v>45.75</v>
      </c>
      <c r="C137" s="241"/>
      <c r="D137" s="151">
        <v>2015</v>
      </c>
      <c r="E137" s="157">
        <v>0</v>
      </c>
      <c r="F137" s="158"/>
      <c r="G137" s="151">
        <v>2015</v>
      </c>
      <c r="H137" s="157">
        <v>33</v>
      </c>
      <c r="I137" s="158"/>
      <c r="J137" s="151">
        <v>2015</v>
      </c>
      <c r="K137" s="249">
        <f t="shared" si="21"/>
        <v>50</v>
      </c>
      <c r="L137" s="157"/>
      <c r="M137" s="151">
        <v>2015</v>
      </c>
      <c r="N137" s="157">
        <v>100</v>
      </c>
      <c r="O137" s="158"/>
      <c r="P137" s="151">
        <v>2015</v>
      </c>
      <c r="Q137" s="157">
        <v>100</v>
      </c>
      <c r="R137" s="158"/>
      <c r="S137" s="151">
        <v>2015</v>
      </c>
      <c r="T137" s="49">
        <v>0</v>
      </c>
      <c r="U137" s="158"/>
      <c r="V137" s="151">
        <v>2015</v>
      </c>
      <c r="W137" s="157">
        <v>0</v>
      </c>
      <c r="X137" s="158"/>
      <c r="Y137" s="359">
        <v>2015</v>
      </c>
      <c r="Z137" s="49">
        <v>100</v>
      </c>
      <c r="AA137" s="161"/>
    </row>
    <row r="138" spans="1:81" ht="24.75" customHeight="1">
      <c r="A138" s="151">
        <v>2016</v>
      </c>
      <c r="B138" s="2">
        <f t="shared" si="20"/>
        <v>45.75</v>
      </c>
      <c r="C138" s="241"/>
      <c r="D138" s="151">
        <v>2016</v>
      </c>
      <c r="E138" s="157">
        <v>0</v>
      </c>
      <c r="F138" s="158"/>
      <c r="G138" s="151">
        <v>2016</v>
      </c>
      <c r="H138" s="157">
        <v>33</v>
      </c>
      <c r="I138" s="158"/>
      <c r="J138" s="151">
        <v>2016</v>
      </c>
      <c r="K138" s="249">
        <f t="shared" si="21"/>
        <v>50</v>
      </c>
      <c r="L138" s="157"/>
      <c r="M138" s="151">
        <v>2016</v>
      </c>
      <c r="N138" s="157">
        <v>100</v>
      </c>
      <c r="O138" s="158"/>
      <c r="P138" s="151">
        <v>2016</v>
      </c>
      <c r="Q138" s="157">
        <v>100</v>
      </c>
      <c r="R138" s="158"/>
      <c r="S138" s="151">
        <v>2016</v>
      </c>
      <c r="T138" s="49">
        <v>0</v>
      </c>
      <c r="U138" s="158"/>
      <c r="V138" s="151">
        <v>2016</v>
      </c>
      <c r="W138" s="157">
        <v>0</v>
      </c>
      <c r="X138" s="158"/>
      <c r="Y138" s="359">
        <v>2016</v>
      </c>
      <c r="Z138" s="49">
        <v>100</v>
      </c>
      <c r="AA138" s="161"/>
    </row>
    <row r="139" spans="1:81" ht="24.75" customHeight="1">
      <c r="A139" s="151">
        <v>2017</v>
      </c>
      <c r="B139" s="2">
        <f t="shared" si="20"/>
        <v>45.75</v>
      </c>
      <c r="C139" s="241"/>
      <c r="D139" s="151">
        <v>2017</v>
      </c>
      <c r="E139" s="157">
        <v>0</v>
      </c>
      <c r="F139" s="158"/>
      <c r="G139" s="151">
        <v>2017</v>
      </c>
      <c r="H139" s="157">
        <v>33</v>
      </c>
      <c r="I139" s="158"/>
      <c r="J139" s="151">
        <v>2017</v>
      </c>
      <c r="K139" s="249">
        <f t="shared" si="21"/>
        <v>50</v>
      </c>
      <c r="L139" s="157"/>
      <c r="M139" s="151">
        <v>2017</v>
      </c>
      <c r="N139" s="157">
        <v>100</v>
      </c>
      <c r="O139" s="158"/>
      <c r="P139" s="151">
        <v>2017</v>
      </c>
      <c r="Q139" s="157">
        <v>100</v>
      </c>
      <c r="R139" s="158"/>
      <c r="S139" s="151">
        <v>2017</v>
      </c>
      <c r="T139" s="49">
        <v>0</v>
      </c>
      <c r="U139" s="158"/>
      <c r="V139" s="151">
        <v>2017</v>
      </c>
      <c r="W139" s="157">
        <v>0</v>
      </c>
      <c r="X139" s="158"/>
      <c r="Y139" s="359">
        <v>2017</v>
      </c>
      <c r="Z139" s="49">
        <v>100</v>
      </c>
      <c r="AA139" s="161"/>
    </row>
    <row r="140" spans="1:81" ht="24.75" customHeight="1">
      <c r="A140" s="151">
        <v>2018</v>
      </c>
      <c r="B140" s="2">
        <f t="shared" si="20"/>
        <v>45.75</v>
      </c>
      <c r="C140" s="241"/>
      <c r="D140" s="151">
        <v>2018</v>
      </c>
      <c r="E140" s="157">
        <v>0</v>
      </c>
      <c r="F140" s="158"/>
      <c r="G140" s="151">
        <v>2018</v>
      </c>
      <c r="H140" s="157">
        <v>33</v>
      </c>
      <c r="I140" s="158"/>
      <c r="J140" s="151">
        <v>2018</v>
      </c>
      <c r="K140" s="249">
        <f t="shared" si="21"/>
        <v>50</v>
      </c>
      <c r="L140" s="157"/>
      <c r="M140" s="151">
        <v>2018</v>
      </c>
      <c r="N140" s="157">
        <v>100</v>
      </c>
      <c r="O140" s="158"/>
      <c r="P140" s="151">
        <v>2018</v>
      </c>
      <c r="Q140" s="157">
        <v>100</v>
      </c>
      <c r="R140" s="158"/>
      <c r="S140" s="151">
        <v>2018</v>
      </c>
      <c r="T140" s="49">
        <v>0</v>
      </c>
      <c r="U140" s="158"/>
      <c r="V140" s="151">
        <v>2018</v>
      </c>
      <c r="W140" s="157">
        <v>0</v>
      </c>
      <c r="X140" s="158"/>
      <c r="Y140" s="359">
        <v>2018</v>
      </c>
      <c r="Z140" s="49">
        <v>100</v>
      </c>
      <c r="AA140" s="161"/>
    </row>
    <row r="141" spans="1:81" ht="24.75" customHeight="1">
      <c r="A141" s="151">
        <v>2019</v>
      </c>
      <c r="B141" s="2">
        <f t="shared" si="20"/>
        <v>39.5</v>
      </c>
      <c r="C141" s="241"/>
      <c r="D141" s="151">
        <v>2019</v>
      </c>
      <c r="E141" s="157">
        <v>0</v>
      </c>
      <c r="F141" s="158"/>
      <c r="G141" s="151">
        <v>2019</v>
      </c>
      <c r="H141" s="157">
        <v>33</v>
      </c>
      <c r="I141" s="158"/>
      <c r="J141" s="151">
        <v>2019</v>
      </c>
      <c r="K141" s="249">
        <f t="shared" si="21"/>
        <v>25</v>
      </c>
      <c r="L141" s="157"/>
      <c r="M141" s="151">
        <v>2019</v>
      </c>
      <c r="N141" s="157">
        <v>0</v>
      </c>
      <c r="O141" s="158" t="s">
        <v>1008</v>
      </c>
      <c r="P141" s="151">
        <v>2019</v>
      </c>
      <c r="Q141" s="157">
        <v>100</v>
      </c>
      <c r="R141" s="158"/>
      <c r="S141" s="151">
        <v>2019</v>
      </c>
      <c r="T141" s="49">
        <v>0</v>
      </c>
      <c r="U141" s="158"/>
      <c r="V141" s="151">
        <v>2019</v>
      </c>
      <c r="W141" s="157">
        <v>0</v>
      </c>
      <c r="X141" s="158"/>
      <c r="Y141" s="359">
        <v>2019</v>
      </c>
      <c r="Z141" s="49">
        <v>100</v>
      </c>
      <c r="AA141" s="161"/>
    </row>
    <row r="142" spans="1:81" ht="24.75" customHeight="1">
      <c r="A142" s="156"/>
      <c r="D142" s="156"/>
      <c r="G142" s="156"/>
      <c r="J142" s="156"/>
    </row>
    <row r="143" spans="1:81" ht="24.75" customHeight="1">
      <c r="A143" s="151" t="s">
        <v>114</v>
      </c>
      <c r="B143" s="732" t="s">
        <v>135</v>
      </c>
      <c r="C143" s="732"/>
      <c r="D143" s="732"/>
      <c r="E143" s="732"/>
      <c r="F143" s="732"/>
      <c r="G143" s="732"/>
      <c r="H143" s="732"/>
      <c r="I143" s="732"/>
      <c r="J143" s="732"/>
      <c r="K143" s="732"/>
      <c r="L143" s="732"/>
      <c r="M143" s="732"/>
      <c r="N143" s="732"/>
      <c r="O143" s="732"/>
      <c r="P143" s="732"/>
      <c r="Q143" s="732"/>
      <c r="R143" s="732"/>
      <c r="S143" s="732"/>
      <c r="T143" s="732"/>
      <c r="U143" s="732"/>
      <c r="V143" s="732"/>
      <c r="W143" s="732"/>
      <c r="X143" s="732"/>
      <c r="Y143" s="732"/>
      <c r="Z143" s="732"/>
      <c r="AA143" s="732"/>
      <c r="AB143" s="732"/>
      <c r="AC143" s="732"/>
      <c r="AD143" s="732"/>
      <c r="AE143" s="732"/>
      <c r="AF143" s="732"/>
      <c r="AG143" s="732"/>
    </row>
    <row r="144" spans="1:81" ht="24.75" customHeight="1">
      <c r="A144" s="151" t="s">
        <v>106</v>
      </c>
      <c r="B144" s="728" t="s">
        <v>62</v>
      </c>
      <c r="C144" s="728"/>
      <c r="D144" s="151" t="s">
        <v>106</v>
      </c>
      <c r="E144" s="726" t="s">
        <v>63</v>
      </c>
      <c r="F144" s="726"/>
      <c r="G144" s="151" t="s">
        <v>106</v>
      </c>
      <c r="H144" s="726" t="s">
        <v>64</v>
      </c>
      <c r="I144" s="726"/>
      <c r="J144" s="151" t="s">
        <v>106</v>
      </c>
      <c r="K144" s="726"/>
      <c r="L144" s="726"/>
      <c r="M144" s="151" t="s">
        <v>106</v>
      </c>
      <c r="N144" s="726"/>
      <c r="O144" s="726"/>
      <c r="P144" s="151" t="s">
        <v>106</v>
      </c>
      <c r="Q144" s="726"/>
      <c r="R144" s="726"/>
      <c r="S144" s="151" t="s">
        <v>106</v>
      </c>
      <c r="T144" s="726"/>
      <c r="U144" s="726"/>
      <c r="V144" s="151" t="s">
        <v>106</v>
      </c>
      <c r="W144" s="722" t="s">
        <v>487</v>
      </c>
      <c r="X144" s="723"/>
      <c r="Y144" s="359" t="s">
        <v>106</v>
      </c>
      <c r="Z144" s="726" t="s">
        <v>69</v>
      </c>
      <c r="AA144" s="726"/>
      <c r="AB144" s="359" t="s">
        <v>106</v>
      </c>
      <c r="AC144" s="726" t="s">
        <v>70</v>
      </c>
      <c r="AD144" s="726"/>
      <c r="AE144" s="359" t="s">
        <v>106</v>
      </c>
      <c r="AF144" s="726" t="s">
        <v>71</v>
      </c>
      <c r="AG144" s="726"/>
    </row>
    <row r="145" spans="1:81" ht="24.75" customHeight="1">
      <c r="A145" s="151" t="s">
        <v>105</v>
      </c>
      <c r="B145" s="720"/>
      <c r="C145" s="721"/>
      <c r="D145" s="151" t="s">
        <v>105</v>
      </c>
      <c r="E145" s="722"/>
      <c r="F145" s="723"/>
      <c r="G145" s="151" t="s">
        <v>105</v>
      </c>
      <c r="H145" s="735"/>
      <c r="I145" s="735"/>
      <c r="J145" s="151" t="s">
        <v>105</v>
      </c>
      <c r="K145" s="735" t="s">
        <v>65</v>
      </c>
      <c r="L145" s="735"/>
      <c r="M145" s="151" t="s">
        <v>105</v>
      </c>
      <c r="N145" s="735" t="s">
        <v>66</v>
      </c>
      <c r="O145" s="735"/>
      <c r="P145" s="151" t="s">
        <v>105</v>
      </c>
      <c r="Q145" s="735" t="s">
        <v>67</v>
      </c>
      <c r="R145" s="735"/>
      <c r="S145" s="151" t="s">
        <v>105</v>
      </c>
      <c r="T145" s="735" t="s">
        <v>68</v>
      </c>
      <c r="U145" s="735"/>
      <c r="V145" s="151" t="s">
        <v>105</v>
      </c>
      <c r="W145" s="738"/>
      <c r="X145" s="739"/>
      <c r="Y145" s="359" t="s">
        <v>105</v>
      </c>
      <c r="Z145" s="735"/>
      <c r="AA145" s="735"/>
      <c r="AB145" s="359" t="s">
        <v>105</v>
      </c>
      <c r="AC145" s="735"/>
      <c r="AD145" s="735"/>
      <c r="AE145" s="359" t="s">
        <v>105</v>
      </c>
      <c r="AF145" s="735"/>
      <c r="AG145" s="735"/>
    </row>
    <row r="146" spans="1:81" ht="24.75" customHeight="1">
      <c r="A146" s="151" t="s">
        <v>92</v>
      </c>
      <c r="B146" s="727" t="s">
        <v>134</v>
      </c>
      <c r="C146" s="727"/>
      <c r="D146" s="151" t="s">
        <v>92</v>
      </c>
      <c r="E146" s="727" t="s">
        <v>133</v>
      </c>
      <c r="F146" s="727"/>
      <c r="G146" s="151" t="s">
        <v>92</v>
      </c>
      <c r="H146" s="727" t="s">
        <v>132</v>
      </c>
      <c r="I146" s="727"/>
      <c r="J146" s="151" t="s">
        <v>92</v>
      </c>
      <c r="K146" s="727" t="s">
        <v>131</v>
      </c>
      <c r="L146" s="727"/>
      <c r="M146" s="151" t="s">
        <v>92</v>
      </c>
      <c r="N146" s="727" t="s">
        <v>130</v>
      </c>
      <c r="O146" s="727"/>
      <c r="P146" s="151" t="s">
        <v>92</v>
      </c>
      <c r="Q146" s="727" t="s">
        <v>129</v>
      </c>
      <c r="R146" s="727"/>
      <c r="S146" s="151" t="s">
        <v>92</v>
      </c>
      <c r="T146" s="595" t="s">
        <v>1573</v>
      </c>
      <c r="U146" s="595"/>
      <c r="V146" s="151" t="s">
        <v>92</v>
      </c>
      <c r="W146" s="740" t="s">
        <v>128</v>
      </c>
      <c r="X146" s="741"/>
      <c r="Y146" s="359" t="s">
        <v>92</v>
      </c>
      <c r="Z146" s="727" t="s">
        <v>127</v>
      </c>
      <c r="AA146" s="727"/>
      <c r="AB146" s="359" t="s">
        <v>92</v>
      </c>
      <c r="AC146" s="727" t="s">
        <v>126</v>
      </c>
      <c r="AD146" s="727"/>
      <c r="AE146" s="359" t="s">
        <v>92</v>
      </c>
      <c r="AF146" s="727" t="s">
        <v>125</v>
      </c>
      <c r="AG146" s="727"/>
    </row>
    <row r="147" spans="1:81" ht="24.75" customHeight="1">
      <c r="A147" s="151" t="s">
        <v>81</v>
      </c>
      <c r="B147" s="727" t="s">
        <v>90</v>
      </c>
      <c r="C147" s="727"/>
      <c r="D147" s="151" t="s">
        <v>81</v>
      </c>
      <c r="E147" s="734" t="s">
        <v>124</v>
      </c>
      <c r="F147" s="734"/>
      <c r="G147" s="151" t="s">
        <v>81</v>
      </c>
      <c r="H147" s="734" t="s">
        <v>123</v>
      </c>
      <c r="I147" s="734"/>
      <c r="J147" s="151" t="s">
        <v>81</v>
      </c>
      <c r="K147" s="734" t="s">
        <v>122</v>
      </c>
      <c r="L147" s="734"/>
      <c r="M147" s="151" t="s">
        <v>81</v>
      </c>
      <c r="N147" s="734" t="s">
        <v>121</v>
      </c>
      <c r="O147" s="734"/>
      <c r="P147" s="151" t="s">
        <v>81</v>
      </c>
      <c r="Q147" s="734" t="s">
        <v>120</v>
      </c>
      <c r="R147" s="734"/>
      <c r="S147" s="151" t="s">
        <v>81</v>
      </c>
      <c r="T147" s="580" t="s">
        <v>1574</v>
      </c>
      <c r="U147" s="580"/>
      <c r="V147" s="151" t="s">
        <v>81</v>
      </c>
      <c r="W147" s="744" t="s">
        <v>773</v>
      </c>
      <c r="X147" s="745"/>
      <c r="Y147" s="359" t="s">
        <v>81</v>
      </c>
      <c r="Z147" s="734" t="s">
        <v>1585</v>
      </c>
      <c r="AA147" s="734"/>
      <c r="AB147" s="359" t="s">
        <v>81</v>
      </c>
      <c r="AC147" s="734" t="s">
        <v>118</v>
      </c>
      <c r="AD147" s="734"/>
      <c r="AE147" s="359" t="s">
        <v>81</v>
      </c>
      <c r="AF147" s="734" t="s">
        <v>117</v>
      </c>
      <c r="AG147" s="734"/>
    </row>
    <row r="148" spans="1:81" ht="24.75" customHeight="1">
      <c r="A148" s="151" t="s">
        <v>78</v>
      </c>
      <c r="B148" s="734" t="s">
        <v>79</v>
      </c>
      <c r="C148" s="734"/>
      <c r="D148" s="151" t="s">
        <v>78</v>
      </c>
      <c r="E148" s="734" t="s">
        <v>4645</v>
      </c>
      <c r="F148" s="734"/>
      <c r="G148" s="151" t="s">
        <v>78</v>
      </c>
      <c r="H148" s="734" t="s">
        <v>79</v>
      </c>
      <c r="I148" s="734"/>
      <c r="J148" s="151" t="s">
        <v>78</v>
      </c>
      <c r="K148" s="734" t="s">
        <v>4646</v>
      </c>
      <c r="L148" s="734"/>
      <c r="M148" s="151" t="s">
        <v>78</v>
      </c>
      <c r="N148" s="734" t="s">
        <v>4646</v>
      </c>
      <c r="O148" s="734"/>
      <c r="P148" s="151" t="s">
        <v>78</v>
      </c>
      <c r="Q148" s="734" t="s">
        <v>4646</v>
      </c>
      <c r="R148" s="734"/>
      <c r="S148" s="151" t="s">
        <v>78</v>
      </c>
      <c r="T148" s="734" t="s">
        <v>4646</v>
      </c>
      <c r="U148" s="734"/>
      <c r="V148" s="151" t="s">
        <v>78</v>
      </c>
      <c r="W148" s="742" t="s">
        <v>4647</v>
      </c>
      <c r="X148" s="743"/>
      <c r="Y148" s="359" t="s">
        <v>78</v>
      </c>
      <c r="Z148" s="734" t="s">
        <v>4648</v>
      </c>
      <c r="AA148" s="734"/>
      <c r="AB148" s="359" t="s">
        <v>78</v>
      </c>
      <c r="AC148" s="734" t="s">
        <v>4649</v>
      </c>
      <c r="AD148" s="734"/>
      <c r="AE148" s="359" t="s">
        <v>78</v>
      </c>
      <c r="AF148" s="734" t="s">
        <v>4650</v>
      </c>
      <c r="AG148" s="734"/>
    </row>
    <row r="149" spans="1:81" ht="24.75" customHeight="1">
      <c r="A149" s="151" t="s">
        <v>75</v>
      </c>
      <c r="B149" s="151" t="s">
        <v>74</v>
      </c>
      <c r="C149" s="151" t="s">
        <v>73</v>
      </c>
      <c r="D149" s="151" t="s">
        <v>75</v>
      </c>
      <c r="E149" s="151" t="s">
        <v>74</v>
      </c>
      <c r="F149" s="151" t="s">
        <v>73</v>
      </c>
      <c r="G149" s="151" t="s">
        <v>75</v>
      </c>
      <c r="H149" s="151" t="s">
        <v>74</v>
      </c>
      <c r="I149" s="151" t="s">
        <v>73</v>
      </c>
      <c r="J149" s="151" t="s">
        <v>75</v>
      </c>
      <c r="K149" s="151" t="s">
        <v>74</v>
      </c>
      <c r="L149" s="151" t="s">
        <v>73</v>
      </c>
      <c r="M149" s="151" t="s">
        <v>75</v>
      </c>
      <c r="N149" s="151" t="s">
        <v>74</v>
      </c>
      <c r="O149" s="151" t="s">
        <v>73</v>
      </c>
      <c r="P149" s="151" t="s">
        <v>75</v>
      </c>
      <c r="Q149" s="151" t="s">
        <v>74</v>
      </c>
      <c r="R149" s="151" t="s">
        <v>73</v>
      </c>
      <c r="S149" s="151" t="s">
        <v>75</v>
      </c>
      <c r="T149" s="151" t="s">
        <v>74</v>
      </c>
      <c r="U149" s="151" t="s">
        <v>73</v>
      </c>
      <c r="V149" s="151" t="s">
        <v>75</v>
      </c>
      <c r="W149" s="151" t="s">
        <v>74</v>
      </c>
      <c r="X149" s="151" t="s">
        <v>73</v>
      </c>
      <c r="Y149" s="359" t="s">
        <v>75</v>
      </c>
      <c r="Z149" s="359" t="s">
        <v>74</v>
      </c>
      <c r="AA149" s="359" t="s">
        <v>73</v>
      </c>
      <c r="AB149" s="359" t="s">
        <v>75</v>
      </c>
      <c r="AC149" s="359" t="s">
        <v>74</v>
      </c>
      <c r="AD149" s="359" t="s">
        <v>73</v>
      </c>
      <c r="AE149" s="359" t="s">
        <v>75</v>
      </c>
      <c r="AF149" s="359" t="s">
        <v>74</v>
      </c>
      <c r="AG149" s="359" t="s">
        <v>73</v>
      </c>
    </row>
    <row r="150" spans="1:81" s="155" customFormat="1" ht="24.75" customHeight="1">
      <c r="A150" s="359">
        <v>2007</v>
      </c>
      <c r="B150" s="396">
        <f t="shared" ref="B150:B156" si="22">AVERAGE(E150,H150, W150,((Z150+AC150+AF150)/3))</f>
        <v>77.75</v>
      </c>
      <c r="C150" s="382"/>
      <c r="D150" s="359">
        <v>2007</v>
      </c>
      <c r="E150" s="157">
        <v>100</v>
      </c>
      <c r="F150" s="382"/>
      <c r="G150" s="359">
        <v>2007</v>
      </c>
      <c r="H150" s="249">
        <f t="shared" ref="H150:H156" si="23">AVERAGE(K150,N150,Q150,T150)</f>
        <v>100</v>
      </c>
      <c r="I150" s="382"/>
      <c r="J150" s="359">
        <v>2007</v>
      </c>
      <c r="K150" s="157">
        <v>100</v>
      </c>
      <c r="L150" s="382"/>
      <c r="M150" s="359">
        <v>2007</v>
      </c>
      <c r="N150" s="157">
        <v>100</v>
      </c>
      <c r="O150" s="382"/>
      <c r="P150" s="359">
        <v>2007</v>
      </c>
      <c r="Q150" s="157">
        <v>100</v>
      </c>
      <c r="R150" s="382"/>
      <c r="S150" s="359">
        <v>2007</v>
      </c>
      <c r="T150" s="157">
        <v>100</v>
      </c>
      <c r="U150" s="382"/>
      <c r="V150" s="359">
        <v>2007</v>
      </c>
      <c r="W150" s="157">
        <v>100</v>
      </c>
      <c r="X150" s="382"/>
      <c r="Y150" s="359">
        <v>2007</v>
      </c>
      <c r="Z150" s="157">
        <v>0</v>
      </c>
      <c r="AA150" s="382"/>
      <c r="AB150" s="359">
        <v>2007</v>
      </c>
      <c r="AC150" s="157">
        <v>33</v>
      </c>
      <c r="AD150" s="382"/>
      <c r="AE150" s="359">
        <v>2007</v>
      </c>
      <c r="AF150" s="157">
        <v>0</v>
      </c>
      <c r="AG150" s="382"/>
      <c r="AH150" s="154"/>
      <c r="AI150" s="154"/>
      <c r="AJ150" s="154"/>
      <c r="AK150" s="154"/>
      <c r="AL150" s="154"/>
      <c r="AM150" s="154"/>
      <c r="AN150" s="154"/>
      <c r="AO150" s="154"/>
      <c r="AP150" s="154"/>
      <c r="AQ150" s="154"/>
      <c r="AR150" s="154"/>
      <c r="AS150" s="154"/>
      <c r="AT150" s="154"/>
      <c r="AU150" s="154"/>
      <c r="AV150" s="154"/>
      <c r="AW150" s="154"/>
      <c r="AX150" s="154"/>
      <c r="AY150" s="154"/>
      <c r="AZ150" s="154"/>
      <c r="BA150" s="154"/>
      <c r="BB150" s="154"/>
      <c r="BC150" s="154"/>
      <c r="BD150" s="154"/>
      <c r="BE150" s="154"/>
      <c r="BF150" s="154"/>
      <c r="BG150" s="154"/>
      <c r="BH150" s="154"/>
      <c r="BI150" s="154"/>
      <c r="BJ150" s="154"/>
      <c r="BK150" s="154"/>
      <c r="BL150" s="154"/>
      <c r="BM150" s="154"/>
      <c r="BN150" s="154"/>
      <c r="BO150" s="154"/>
      <c r="BP150" s="154"/>
      <c r="BQ150" s="154"/>
      <c r="BR150" s="154"/>
      <c r="BS150" s="154"/>
      <c r="BT150" s="154"/>
      <c r="BU150" s="154"/>
      <c r="BV150" s="154"/>
      <c r="BW150" s="154"/>
      <c r="BX150" s="154"/>
      <c r="BY150" s="154"/>
      <c r="BZ150" s="154"/>
      <c r="CA150" s="154"/>
      <c r="CB150" s="154"/>
      <c r="CC150" s="154"/>
    </row>
    <row r="151" spans="1:81" s="155" customFormat="1" ht="24.75" customHeight="1">
      <c r="A151" s="359">
        <v>2008</v>
      </c>
      <c r="B151" s="396">
        <f t="shared" si="22"/>
        <v>77.75</v>
      </c>
      <c r="C151" s="382"/>
      <c r="D151" s="359">
        <v>2008</v>
      </c>
      <c r="E151" s="157">
        <v>100</v>
      </c>
      <c r="F151" s="382"/>
      <c r="G151" s="359">
        <v>2008</v>
      </c>
      <c r="H151" s="249">
        <f t="shared" si="23"/>
        <v>100</v>
      </c>
      <c r="I151" s="382"/>
      <c r="J151" s="359">
        <v>2008</v>
      </c>
      <c r="K151" s="157">
        <v>100</v>
      </c>
      <c r="L151" s="382"/>
      <c r="M151" s="359">
        <v>2008</v>
      </c>
      <c r="N151" s="157">
        <v>100</v>
      </c>
      <c r="O151" s="382"/>
      <c r="P151" s="359">
        <v>2008</v>
      </c>
      <c r="Q151" s="157">
        <v>100</v>
      </c>
      <c r="R151" s="382"/>
      <c r="S151" s="359">
        <v>2008</v>
      </c>
      <c r="T151" s="157">
        <v>100</v>
      </c>
      <c r="U151" s="382"/>
      <c r="V151" s="359">
        <v>2008</v>
      </c>
      <c r="W151" s="157">
        <v>100</v>
      </c>
      <c r="X151" s="382"/>
      <c r="Y151" s="359">
        <v>2008</v>
      </c>
      <c r="Z151" s="157">
        <v>0</v>
      </c>
      <c r="AA151" s="382"/>
      <c r="AB151" s="359">
        <v>2008</v>
      </c>
      <c r="AC151" s="157">
        <v>33</v>
      </c>
      <c r="AD151" s="382"/>
      <c r="AE151" s="359">
        <v>2008</v>
      </c>
      <c r="AF151" s="157">
        <v>0</v>
      </c>
      <c r="AG151" s="382"/>
      <c r="AH151" s="154"/>
      <c r="AI151" s="154"/>
      <c r="AJ151" s="154"/>
      <c r="AK151" s="154"/>
      <c r="AL151" s="154"/>
      <c r="AM151" s="154"/>
      <c r="AN151" s="154"/>
      <c r="AO151" s="154"/>
      <c r="AP151" s="154"/>
      <c r="AQ151" s="154"/>
      <c r="AR151" s="154"/>
      <c r="AS151" s="154"/>
      <c r="AT151" s="154"/>
      <c r="AU151" s="154"/>
      <c r="AV151" s="154"/>
      <c r="AW151" s="154"/>
      <c r="AX151" s="154"/>
      <c r="AY151" s="154"/>
      <c r="AZ151" s="154"/>
      <c r="BA151" s="154"/>
      <c r="BB151" s="154"/>
      <c r="BC151" s="154"/>
      <c r="BD151" s="154"/>
      <c r="BE151" s="154"/>
      <c r="BF151" s="154"/>
      <c r="BG151" s="154"/>
      <c r="BH151" s="154"/>
      <c r="BI151" s="154"/>
      <c r="BJ151" s="154"/>
      <c r="BK151" s="154"/>
      <c r="BL151" s="154"/>
      <c r="BM151" s="154"/>
      <c r="BN151" s="154"/>
      <c r="BO151" s="154"/>
      <c r="BP151" s="154"/>
      <c r="BQ151" s="154"/>
      <c r="BR151" s="154"/>
      <c r="BS151" s="154"/>
      <c r="BT151" s="154"/>
      <c r="BU151" s="154"/>
      <c r="BV151" s="154"/>
      <c r="BW151" s="154"/>
      <c r="BX151" s="154"/>
      <c r="BY151" s="154"/>
      <c r="BZ151" s="154"/>
      <c r="CA151" s="154"/>
      <c r="CB151" s="154"/>
      <c r="CC151" s="154"/>
    </row>
    <row r="152" spans="1:81" s="155" customFormat="1" ht="24.75" customHeight="1">
      <c r="A152" s="359">
        <v>2009</v>
      </c>
      <c r="B152" s="396">
        <f t="shared" si="22"/>
        <v>77.75</v>
      </c>
      <c r="C152" s="382"/>
      <c r="D152" s="359">
        <v>2009</v>
      </c>
      <c r="E152" s="157">
        <v>100</v>
      </c>
      <c r="F152" s="382"/>
      <c r="G152" s="359">
        <v>2009</v>
      </c>
      <c r="H152" s="249">
        <f t="shared" si="23"/>
        <v>100</v>
      </c>
      <c r="I152" s="382"/>
      <c r="J152" s="359">
        <v>2009</v>
      </c>
      <c r="K152" s="157">
        <v>100</v>
      </c>
      <c r="L152" s="382"/>
      <c r="M152" s="359">
        <v>2009</v>
      </c>
      <c r="N152" s="157">
        <v>100</v>
      </c>
      <c r="O152" s="382"/>
      <c r="P152" s="359">
        <v>2009</v>
      </c>
      <c r="Q152" s="157">
        <v>100</v>
      </c>
      <c r="R152" s="382"/>
      <c r="S152" s="359">
        <v>2009</v>
      </c>
      <c r="T152" s="157">
        <v>100</v>
      </c>
      <c r="U152" s="382"/>
      <c r="V152" s="359">
        <v>2009</v>
      </c>
      <c r="W152" s="157">
        <v>100</v>
      </c>
      <c r="X152" s="382"/>
      <c r="Y152" s="359">
        <v>2009</v>
      </c>
      <c r="Z152" s="157">
        <v>0</v>
      </c>
      <c r="AA152" s="382"/>
      <c r="AB152" s="359">
        <v>2009</v>
      </c>
      <c r="AC152" s="157">
        <v>33</v>
      </c>
      <c r="AD152" s="382"/>
      <c r="AE152" s="359">
        <v>2009</v>
      </c>
      <c r="AF152" s="157">
        <v>0</v>
      </c>
      <c r="AG152" s="382"/>
      <c r="AH152" s="154"/>
      <c r="AI152" s="154"/>
      <c r="AJ152" s="154"/>
      <c r="AK152" s="154"/>
      <c r="AL152" s="154"/>
      <c r="AM152" s="154"/>
      <c r="AN152" s="154"/>
      <c r="AO152" s="154"/>
      <c r="AP152" s="154"/>
      <c r="AQ152" s="154"/>
      <c r="AR152" s="154"/>
      <c r="AS152" s="154"/>
      <c r="AT152" s="154"/>
      <c r="AU152" s="154"/>
      <c r="AV152" s="154"/>
      <c r="AW152" s="154"/>
      <c r="AX152" s="154"/>
      <c r="AY152" s="154"/>
      <c r="AZ152" s="154"/>
      <c r="BA152" s="154"/>
      <c r="BB152" s="154"/>
      <c r="BC152" s="154"/>
      <c r="BD152" s="154"/>
      <c r="BE152" s="154"/>
      <c r="BF152" s="154"/>
      <c r="BG152" s="154"/>
      <c r="BH152" s="154"/>
      <c r="BI152" s="154"/>
      <c r="BJ152" s="154"/>
      <c r="BK152" s="154"/>
      <c r="BL152" s="154"/>
      <c r="BM152" s="154"/>
      <c r="BN152" s="154"/>
      <c r="BO152" s="154"/>
      <c r="BP152" s="154"/>
      <c r="BQ152" s="154"/>
      <c r="BR152" s="154"/>
      <c r="BS152" s="154"/>
      <c r="BT152" s="154"/>
      <c r="BU152" s="154"/>
      <c r="BV152" s="154"/>
      <c r="BW152" s="154"/>
      <c r="BX152" s="154"/>
      <c r="BY152" s="154"/>
      <c r="BZ152" s="154"/>
      <c r="CA152" s="154"/>
      <c r="CB152" s="154"/>
      <c r="CC152" s="154"/>
    </row>
    <row r="153" spans="1:81" s="155" customFormat="1" ht="24.75" customHeight="1">
      <c r="A153" s="359">
        <v>2010</v>
      </c>
      <c r="B153" s="396">
        <f t="shared" si="22"/>
        <v>77.75</v>
      </c>
      <c r="C153" s="382"/>
      <c r="D153" s="359">
        <v>2010</v>
      </c>
      <c r="E153" s="157">
        <v>100</v>
      </c>
      <c r="F153" s="382"/>
      <c r="G153" s="359">
        <v>2010</v>
      </c>
      <c r="H153" s="249">
        <f t="shared" si="23"/>
        <v>100</v>
      </c>
      <c r="I153" s="382"/>
      <c r="J153" s="359">
        <v>2010</v>
      </c>
      <c r="K153" s="157">
        <v>100</v>
      </c>
      <c r="L153" s="382"/>
      <c r="M153" s="359">
        <v>2010</v>
      </c>
      <c r="N153" s="157">
        <v>100</v>
      </c>
      <c r="O153" s="382"/>
      <c r="P153" s="359">
        <v>2010</v>
      </c>
      <c r="Q153" s="157">
        <v>100</v>
      </c>
      <c r="R153" s="382"/>
      <c r="S153" s="359">
        <v>2010</v>
      </c>
      <c r="T153" s="157">
        <v>100</v>
      </c>
      <c r="U153" s="382"/>
      <c r="V153" s="359">
        <v>2010</v>
      </c>
      <c r="W153" s="157">
        <v>100</v>
      </c>
      <c r="X153" s="382"/>
      <c r="Y153" s="359">
        <v>2010</v>
      </c>
      <c r="Z153" s="157">
        <v>0</v>
      </c>
      <c r="AA153" s="382"/>
      <c r="AB153" s="359">
        <v>2010</v>
      </c>
      <c r="AC153" s="157">
        <v>33</v>
      </c>
      <c r="AD153" s="382"/>
      <c r="AE153" s="359">
        <v>2010</v>
      </c>
      <c r="AF153" s="157">
        <v>0</v>
      </c>
      <c r="AG153" s="382"/>
      <c r="AH153" s="154"/>
      <c r="AI153" s="154"/>
      <c r="AJ153" s="154"/>
      <c r="AK153" s="154"/>
      <c r="AL153" s="154"/>
      <c r="AM153" s="154"/>
      <c r="AN153" s="154"/>
      <c r="AO153" s="154"/>
      <c r="AP153" s="154"/>
      <c r="AQ153" s="154"/>
      <c r="AR153" s="154"/>
      <c r="AS153" s="154"/>
      <c r="AT153" s="154"/>
      <c r="AU153" s="154"/>
      <c r="AV153" s="154"/>
      <c r="AW153" s="154"/>
      <c r="AX153" s="154"/>
      <c r="AY153" s="154"/>
      <c r="AZ153" s="154"/>
      <c r="BA153" s="154"/>
      <c r="BB153" s="154"/>
      <c r="BC153" s="154"/>
      <c r="BD153" s="154"/>
      <c r="BE153" s="154"/>
      <c r="BF153" s="154"/>
      <c r="BG153" s="154"/>
      <c r="BH153" s="154"/>
      <c r="BI153" s="154"/>
      <c r="BJ153" s="154"/>
      <c r="BK153" s="154"/>
      <c r="BL153" s="154"/>
      <c r="BM153" s="154"/>
      <c r="BN153" s="154"/>
      <c r="BO153" s="154"/>
      <c r="BP153" s="154"/>
      <c r="BQ153" s="154"/>
      <c r="BR153" s="154"/>
      <c r="BS153" s="154"/>
      <c r="BT153" s="154"/>
      <c r="BU153" s="154"/>
      <c r="BV153" s="154"/>
      <c r="BW153" s="154"/>
      <c r="BX153" s="154"/>
      <c r="BY153" s="154"/>
      <c r="BZ153" s="154"/>
      <c r="CA153" s="154"/>
      <c r="CB153" s="154"/>
      <c r="CC153" s="154"/>
    </row>
    <row r="154" spans="1:81" s="155" customFormat="1" ht="24.75" customHeight="1">
      <c r="A154" s="359">
        <v>2011</v>
      </c>
      <c r="B154" s="396">
        <f t="shared" si="22"/>
        <v>77.75</v>
      </c>
      <c r="C154" s="382"/>
      <c r="D154" s="359">
        <v>2011</v>
      </c>
      <c r="E154" s="157">
        <v>100</v>
      </c>
      <c r="F154" s="382"/>
      <c r="G154" s="359">
        <v>2011</v>
      </c>
      <c r="H154" s="249">
        <f t="shared" si="23"/>
        <v>100</v>
      </c>
      <c r="I154" s="382"/>
      <c r="J154" s="359">
        <v>2011</v>
      </c>
      <c r="K154" s="157">
        <v>100</v>
      </c>
      <c r="L154" s="382"/>
      <c r="M154" s="359">
        <v>2011</v>
      </c>
      <c r="N154" s="157">
        <v>100</v>
      </c>
      <c r="O154" s="382"/>
      <c r="P154" s="359">
        <v>2011</v>
      </c>
      <c r="Q154" s="157">
        <v>100</v>
      </c>
      <c r="R154" s="382"/>
      <c r="S154" s="359">
        <v>2011</v>
      </c>
      <c r="T154" s="157">
        <v>100</v>
      </c>
      <c r="U154" s="382"/>
      <c r="V154" s="359">
        <v>2011</v>
      </c>
      <c r="W154" s="157">
        <v>100</v>
      </c>
      <c r="X154" s="382"/>
      <c r="Y154" s="359">
        <v>2011</v>
      </c>
      <c r="Z154" s="157">
        <v>0</v>
      </c>
      <c r="AA154" s="382"/>
      <c r="AB154" s="359">
        <v>2011</v>
      </c>
      <c r="AC154" s="157">
        <v>33</v>
      </c>
      <c r="AD154" s="382"/>
      <c r="AE154" s="359">
        <v>2011</v>
      </c>
      <c r="AF154" s="157">
        <v>0</v>
      </c>
      <c r="AG154" s="382"/>
      <c r="AH154" s="154"/>
      <c r="AI154" s="154"/>
      <c r="AJ154" s="154"/>
      <c r="AK154" s="154"/>
      <c r="AL154" s="154"/>
      <c r="AM154" s="154"/>
      <c r="AN154" s="154"/>
      <c r="AO154" s="154"/>
      <c r="AP154" s="154"/>
      <c r="AQ154" s="154"/>
      <c r="AR154" s="154"/>
      <c r="AS154" s="154"/>
      <c r="AT154" s="154"/>
      <c r="AU154" s="154"/>
      <c r="AV154" s="154"/>
      <c r="AW154" s="154"/>
      <c r="AX154" s="154"/>
      <c r="AY154" s="154"/>
      <c r="AZ154" s="154"/>
      <c r="BA154" s="154"/>
      <c r="BB154" s="154"/>
      <c r="BC154" s="154"/>
      <c r="BD154" s="154"/>
      <c r="BE154" s="154"/>
      <c r="BF154" s="154"/>
      <c r="BG154" s="154"/>
      <c r="BH154" s="154"/>
      <c r="BI154" s="154"/>
      <c r="BJ154" s="154"/>
      <c r="BK154" s="154"/>
      <c r="BL154" s="154"/>
      <c r="BM154" s="154"/>
      <c r="BN154" s="154"/>
      <c r="BO154" s="154"/>
      <c r="BP154" s="154"/>
      <c r="BQ154" s="154"/>
      <c r="BR154" s="154"/>
      <c r="BS154" s="154"/>
      <c r="BT154" s="154"/>
      <c r="BU154" s="154"/>
      <c r="BV154" s="154"/>
      <c r="BW154" s="154"/>
      <c r="BX154" s="154"/>
      <c r="BY154" s="154"/>
      <c r="BZ154" s="154"/>
      <c r="CA154" s="154"/>
      <c r="CB154" s="154"/>
      <c r="CC154" s="154"/>
    </row>
    <row r="155" spans="1:81" s="155" customFormat="1" ht="24.75" customHeight="1">
      <c r="A155" s="359">
        <v>2012</v>
      </c>
      <c r="B155" s="396">
        <f t="shared" si="22"/>
        <v>77.75</v>
      </c>
      <c r="C155" s="382"/>
      <c r="D155" s="359">
        <v>2012</v>
      </c>
      <c r="E155" s="157">
        <v>100</v>
      </c>
      <c r="F155" s="382"/>
      <c r="G155" s="359">
        <v>2012</v>
      </c>
      <c r="H155" s="249">
        <f t="shared" si="23"/>
        <v>100</v>
      </c>
      <c r="I155" s="382"/>
      <c r="J155" s="359">
        <v>2012</v>
      </c>
      <c r="K155" s="157">
        <v>100</v>
      </c>
      <c r="L155" s="382"/>
      <c r="M155" s="359">
        <v>2012</v>
      </c>
      <c r="N155" s="157">
        <v>100</v>
      </c>
      <c r="O155" s="382"/>
      <c r="P155" s="359">
        <v>2012</v>
      </c>
      <c r="Q155" s="157">
        <v>100</v>
      </c>
      <c r="R155" s="382"/>
      <c r="S155" s="359">
        <v>2012</v>
      </c>
      <c r="T155" s="157">
        <v>100</v>
      </c>
      <c r="U155" s="382"/>
      <c r="V155" s="359">
        <v>2012</v>
      </c>
      <c r="W155" s="157">
        <v>100</v>
      </c>
      <c r="X155" s="382"/>
      <c r="Y155" s="359">
        <v>2012</v>
      </c>
      <c r="Z155" s="157">
        <v>0</v>
      </c>
      <c r="AA155" s="382"/>
      <c r="AB155" s="359">
        <v>2012</v>
      </c>
      <c r="AC155" s="157">
        <v>33</v>
      </c>
      <c r="AD155" s="382"/>
      <c r="AE155" s="359">
        <v>2012</v>
      </c>
      <c r="AF155" s="157">
        <v>0</v>
      </c>
      <c r="AG155" s="382"/>
      <c r="AH155" s="154"/>
      <c r="AI155" s="154"/>
      <c r="AJ155" s="154"/>
      <c r="AK155" s="154"/>
      <c r="AL155" s="154"/>
      <c r="AM155" s="154"/>
      <c r="AN155" s="154"/>
      <c r="AO155" s="154"/>
      <c r="AP155" s="154"/>
      <c r="AQ155" s="154"/>
      <c r="AR155" s="154"/>
      <c r="AS155" s="154"/>
      <c r="AT155" s="154"/>
      <c r="AU155" s="154"/>
      <c r="AV155" s="154"/>
      <c r="AW155" s="154"/>
      <c r="AX155" s="154"/>
      <c r="AY155" s="154"/>
      <c r="AZ155" s="154"/>
      <c r="BA155" s="154"/>
      <c r="BB155" s="154"/>
      <c r="BC155" s="154"/>
      <c r="BD155" s="154"/>
      <c r="BE155" s="154"/>
      <c r="BF155" s="154"/>
      <c r="BG155" s="154"/>
      <c r="BH155" s="154"/>
      <c r="BI155" s="154"/>
      <c r="BJ155" s="154"/>
      <c r="BK155" s="154"/>
      <c r="BL155" s="154"/>
      <c r="BM155" s="154"/>
      <c r="BN155" s="154"/>
      <c r="BO155" s="154"/>
      <c r="BP155" s="154"/>
      <c r="BQ155" s="154"/>
      <c r="BR155" s="154"/>
      <c r="BS155" s="154"/>
      <c r="BT155" s="154"/>
      <c r="BU155" s="154"/>
      <c r="BV155" s="154"/>
      <c r="BW155" s="154"/>
      <c r="BX155" s="154"/>
      <c r="BY155" s="154"/>
      <c r="BZ155" s="154"/>
      <c r="CA155" s="154"/>
      <c r="CB155" s="154"/>
      <c r="CC155" s="154"/>
    </row>
    <row r="156" spans="1:81" s="155" customFormat="1" ht="24.75" customHeight="1">
      <c r="A156" s="359">
        <v>2013</v>
      </c>
      <c r="B156" s="396">
        <f t="shared" si="22"/>
        <v>77.75</v>
      </c>
      <c r="C156" s="382"/>
      <c r="D156" s="359">
        <v>2013</v>
      </c>
      <c r="E156" s="157">
        <v>100</v>
      </c>
      <c r="F156" s="382"/>
      <c r="G156" s="359">
        <v>2013</v>
      </c>
      <c r="H156" s="249">
        <f t="shared" si="23"/>
        <v>100</v>
      </c>
      <c r="I156" s="382"/>
      <c r="J156" s="359">
        <v>2013</v>
      </c>
      <c r="K156" s="157">
        <v>100</v>
      </c>
      <c r="L156" s="382"/>
      <c r="M156" s="359">
        <v>2013</v>
      </c>
      <c r="N156" s="157">
        <v>100</v>
      </c>
      <c r="O156" s="382"/>
      <c r="P156" s="359">
        <v>2013</v>
      </c>
      <c r="Q156" s="157">
        <v>100</v>
      </c>
      <c r="R156" s="382"/>
      <c r="S156" s="359">
        <v>2013</v>
      </c>
      <c r="T156" s="157">
        <v>100</v>
      </c>
      <c r="U156" s="382"/>
      <c r="V156" s="359">
        <v>2013</v>
      </c>
      <c r="W156" s="157">
        <v>100</v>
      </c>
      <c r="X156" s="382"/>
      <c r="Y156" s="359">
        <v>2013</v>
      </c>
      <c r="Z156" s="157">
        <v>0</v>
      </c>
      <c r="AA156" s="382"/>
      <c r="AB156" s="359">
        <v>2013</v>
      </c>
      <c r="AC156" s="157">
        <v>33</v>
      </c>
      <c r="AD156" s="382"/>
      <c r="AE156" s="359">
        <v>2013</v>
      </c>
      <c r="AF156" s="157">
        <v>0</v>
      </c>
      <c r="AG156" s="382"/>
      <c r="AH156" s="154"/>
      <c r="AI156" s="154"/>
      <c r="AJ156" s="154"/>
      <c r="AK156" s="154"/>
      <c r="AL156" s="154"/>
      <c r="AM156" s="154"/>
      <c r="AN156" s="154"/>
      <c r="AO156" s="154"/>
      <c r="AP156" s="154"/>
      <c r="AQ156" s="154"/>
      <c r="AR156" s="154"/>
      <c r="AS156" s="154"/>
      <c r="AT156" s="154"/>
      <c r="AU156" s="154"/>
      <c r="AV156" s="154"/>
      <c r="AW156" s="154"/>
      <c r="AX156" s="154"/>
      <c r="AY156" s="154"/>
      <c r="AZ156" s="154"/>
      <c r="BA156" s="154"/>
      <c r="BB156" s="154"/>
      <c r="BC156" s="154"/>
      <c r="BD156" s="154"/>
      <c r="BE156" s="154"/>
      <c r="BF156" s="154"/>
      <c r="BG156" s="154"/>
      <c r="BH156" s="154"/>
      <c r="BI156" s="154"/>
      <c r="BJ156" s="154"/>
      <c r="BK156" s="154"/>
      <c r="BL156" s="154"/>
      <c r="BM156" s="154"/>
      <c r="BN156" s="154"/>
      <c r="BO156" s="154"/>
      <c r="BP156" s="154"/>
      <c r="BQ156" s="154"/>
      <c r="BR156" s="154"/>
      <c r="BS156" s="154"/>
      <c r="BT156" s="154"/>
      <c r="BU156" s="154"/>
      <c r="BV156" s="154"/>
      <c r="BW156" s="154"/>
      <c r="BX156" s="154"/>
      <c r="BY156" s="154"/>
      <c r="BZ156" s="154"/>
      <c r="CA156" s="154"/>
      <c r="CB156" s="154"/>
      <c r="CC156" s="154"/>
    </row>
    <row r="157" spans="1:81" ht="24.75" customHeight="1">
      <c r="A157" s="151">
        <v>2014</v>
      </c>
      <c r="B157" s="2">
        <f t="shared" ref="B157:B162" si="24">AVERAGE(E157,H157, W157,((Z157+AC157+AF157)/3))</f>
        <v>77.75</v>
      </c>
      <c r="C157" s="241"/>
      <c r="D157" s="151">
        <v>2014</v>
      </c>
      <c r="E157" s="157">
        <v>100</v>
      </c>
      <c r="F157" s="158" t="s">
        <v>1007</v>
      </c>
      <c r="G157" s="151">
        <v>2014</v>
      </c>
      <c r="H157" s="249">
        <f t="shared" ref="H157:H162" si="25">AVERAGE(K157,N157,Q157,T157)</f>
        <v>100</v>
      </c>
      <c r="I157" s="157"/>
      <c r="J157" s="151">
        <v>2014</v>
      </c>
      <c r="K157" s="157">
        <v>100</v>
      </c>
      <c r="L157" s="158"/>
      <c r="M157" s="151">
        <v>2014</v>
      </c>
      <c r="N157" s="157">
        <v>100</v>
      </c>
      <c r="O157" s="158" t="s">
        <v>1006</v>
      </c>
      <c r="P157" s="151">
        <v>2014</v>
      </c>
      <c r="Q157" s="157">
        <v>100</v>
      </c>
      <c r="R157" s="158" t="s">
        <v>3266</v>
      </c>
      <c r="S157" s="151">
        <v>2014</v>
      </c>
      <c r="T157" s="157">
        <v>100</v>
      </c>
      <c r="U157" s="158" t="s">
        <v>1005</v>
      </c>
      <c r="V157" s="151">
        <v>2014</v>
      </c>
      <c r="W157" s="157">
        <v>100</v>
      </c>
      <c r="X157" s="158" t="s">
        <v>1004</v>
      </c>
      <c r="Y157" s="359">
        <v>2014</v>
      </c>
      <c r="Z157" s="157">
        <v>0</v>
      </c>
      <c r="AA157" s="158" t="s">
        <v>1003</v>
      </c>
      <c r="AB157" s="359">
        <v>2014</v>
      </c>
      <c r="AC157" s="157">
        <v>33</v>
      </c>
      <c r="AD157" s="175" t="s">
        <v>3267</v>
      </c>
      <c r="AE157" s="359">
        <v>2014</v>
      </c>
      <c r="AF157" s="157">
        <v>0</v>
      </c>
      <c r="AG157" s="161"/>
    </row>
    <row r="158" spans="1:81" ht="24.75" customHeight="1">
      <c r="A158" s="151">
        <v>2015</v>
      </c>
      <c r="B158" s="2">
        <f t="shared" si="24"/>
        <v>77.75</v>
      </c>
      <c r="C158" s="241"/>
      <c r="D158" s="151">
        <v>2015</v>
      </c>
      <c r="E158" s="157">
        <v>100</v>
      </c>
      <c r="F158" s="158"/>
      <c r="G158" s="151">
        <v>2015</v>
      </c>
      <c r="H158" s="249">
        <f t="shared" si="25"/>
        <v>100</v>
      </c>
      <c r="I158" s="157"/>
      <c r="J158" s="151">
        <v>2015</v>
      </c>
      <c r="K158" s="157">
        <v>100</v>
      </c>
      <c r="L158" s="158"/>
      <c r="M158" s="151">
        <v>2015</v>
      </c>
      <c r="N158" s="157">
        <v>100</v>
      </c>
      <c r="O158" s="158"/>
      <c r="P158" s="151">
        <v>2015</v>
      </c>
      <c r="Q158" s="157">
        <v>100</v>
      </c>
      <c r="R158" s="158"/>
      <c r="S158" s="151">
        <v>2015</v>
      </c>
      <c r="T158" s="157">
        <v>100</v>
      </c>
      <c r="U158" s="158"/>
      <c r="V158" s="151">
        <v>2015</v>
      </c>
      <c r="W158" s="157">
        <v>100</v>
      </c>
      <c r="X158" s="158"/>
      <c r="Y158" s="359">
        <v>2015</v>
      </c>
      <c r="Z158" s="49">
        <v>0</v>
      </c>
      <c r="AA158" s="158"/>
      <c r="AB158" s="359">
        <v>2015</v>
      </c>
      <c r="AC158" s="49">
        <v>33</v>
      </c>
      <c r="AD158" s="158"/>
      <c r="AE158" s="359">
        <v>2015</v>
      </c>
      <c r="AF158" s="157">
        <v>0</v>
      </c>
      <c r="AG158" s="161"/>
    </row>
    <row r="159" spans="1:81" ht="24.75" customHeight="1">
      <c r="A159" s="151">
        <v>2016</v>
      </c>
      <c r="B159" s="2">
        <f t="shared" si="24"/>
        <v>77.75</v>
      </c>
      <c r="C159" s="241"/>
      <c r="D159" s="151">
        <v>2016</v>
      </c>
      <c r="E159" s="157">
        <v>100</v>
      </c>
      <c r="F159" s="158"/>
      <c r="G159" s="151">
        <v>2016</v>
      </c>
      <c r="H159" s="249">
        <f t="shared" si="25"/>
        <v>100</v>
      </c>
      <c r="I159" s="157"/>
      <c r="J159" s="151">
        <v>2016</v>
      </c>
      <c r="K159" s="157">
        <v>100</v>
      </c>
      <c r="L159" s="158"/>
      <c r="M159" s="151">
        <v>2016</v>
      </c>
      <c r="N159" s="157">
        <v>100</v>
      </c>
      <c r="O159" s="158"/>
      <c r="P159" s="151">
        <v>2016</v>
      </c>
      <c r="Q159" s="157">
        <v>100</v>
      </c>
      <c r="R159" s="158"/>
      <c r="S159" s="151">
        <v>2016</v>
      </c>
      <c r="T159" s="157">
        <v>100</v>
      </c>
      <c r="U159" s="158"/>
      <c r="V159" s="151">
        <v>2016</v>
      </c>
      <c r="W159" s="157">
        <v>100</v>
      </c>
      <c r="X159" s="158"/>
      <c r="Y159" s="359">
        <v>2016</v>
      </c>
      <c r="Z159" s="49">
        <v>0</v>
      </c>
      <c r="AA159" s="158"/>
      <c r="AB159" s="359">
        <v>2016</v>
      </c>
      <c r="AC159" s="49">
        <v>33</v>
      </c>
      <c r="AD159" s="158"/>
      <c r="AE159" s="359">
        <v>2016</v>
      </c>
      <c r="AF159" s="157">
        <v>0</v>
      </c>
      <c r="AG159" s="161"/>
    </row>
    <row r="160" spans="1:81" ht="24.75" customHeight="1">
      <c r="A160" s="151">
        <v>2017</v>
      </c>
      <c r="B160" s="2">
        <f t="shared" si="24"/>
        <v>77.75</v>
      </c>
      <c r="C160" s="241"/>
      <c r="D160" s="151">
        <v>2017</v>
      </c>
      <c r="E160" s="157">
        <v>100</v>
      </c>
      <c r="F160" s="158"/>
      <c r="G160" s="151">
        <v>2017</v>
      </c>
      <c r="H160" s="249">
        <f t="shared" si="25"/>
        <v>100</v>
      </c>
      <c r="I160" s="157"/>
      <c r="J160" s="151">
        <v>2017</v>
      </c>
      <c r="K160" s="157">
        <v>100</v>
      </c>
      <c r="L160" s="158"/>
      <c r="M160" s="151">
        <v>2017</v>
      </c>
      <c r="N160" s="157">
        <v>100</v>
      </c>
      <c r="O160" s="158"/>
      <c r="P160" s="151">
        <v>2017</v>
      </c>
      <c r="Q160" s="157">
        <v>100</v>
      </c>
      <c r="R160" s="158"/>
      <c r="S160" s="151">
        <v>2017</v>
      </c>
      <c r="T160" s="157">
        <v>100</v>
      </c>
      <c r="U160" s="158"/>
      <c r="V160" s="151">
        <v>2017</v>
      </c>
      <c r="W160" s="157">
        <v>100</v>
      </c>
      <c r="X160" s="158"/>
      <c r="Y160" s="359">
        <v>2017</v>
      </c>
      <c r="Z160" s="49">
        <v>0</v>
      </c>
      <c r="AA160" s="158"/>
      <c r="AB160" s="359">
        <v>2017</v>
      </c>
      <c r="AC160" s="49">
        <v>33</v>
      </c>
      <c r="AD160" s="158"/>
      <c r="AE160" s="359">
        <v>2017</v>
      </c>
      <c r="AF160" s="157">
        <v>0</v>
      </c>
      <c r="AG160" s="161"/>
    </row>
    <row r="161" spans="1:41" ht="24.75" customHeight="1">
      <c r="A161" s="151">
        <v>2018</v>
      </c>
      <c r="B161" s="2">
        <f t="shared" si="24"/>
        <v>77.75</v>
      </c>
      <c r="C161" s="241"/>
      <c r="D161" s="151">
        <v>2018</v>
      </c>
      <c r="E161" s="157">
        <v>100</v>
      </c>
      <c r="F161" s="158"/>
      <c r="G161" s="151">
        <v>2018</v>
      </c>
      <c r="H161" s="249">
        <f t="shared" si="25"/>
        <v>100</v>
      </c>
      <c r="I161" s="157"/>
      <c r="J161" s="151">
        <v>2018</v>
      </c>
      <c r="K161" s="157">
        <v>100</v>
      </c>
      <c r="L161" s="158"/>
      <c r="M161" s="151">
        <v>2018</v>
      </c>
      <c r="N161" s="157">
        <v>100</v>
      </c>
      <c r="O161" s="158"/>
      <c r="P161" s="151">
        <v>2018</v>
      </c>
      <c r="Q161" s="157">
        <v>100</v>
      </c>
      <c r="R161" s="158"/>
      <c r="S161" s="151">
        <v>2018</v>
      </c>
      <c r="T161" s="157">
        <v>100</v>
      </c>
      <c r="U161" s="158"/>
      <c r="V161" s="151">
        <v>2018</v>
      </c>
      <c r="W161" s="157">
        <v>100</v>
      </c>
      <c r="X161" s="158"/>
      <c r="Y161" s="359">
        <v>2018</v>
      </c>
      <c r="Z161" s="49">
        <v>0</v>
      </c>
      <c r="AA161" s="158"/>
      <c r="AB161" s="359">
        <v>2018</v>
      </c>
      <c r="AC161" s="49">
        <v>33</v>
      </c>
      <c r="AD161" s="158"/>
      <c r="AE161" s="359">
        <v>2018</v>
      </c>
      <c r="AF161" s="157">
        <v>0</v>
      </c>
      <c r="AG161" s="161"/>
    </row>
    <row r="162" spans="1:41" ht="24.75" customHeight="1">
      <c r="A162" s="151">
        <v>2019</v>
      </c>
      <c r="B162" s="2">
        <f t="shared" si="24"/>
        <v>77.75</v>
      </c>
      <c r="C162" s="241"/>
      <c r="D162" s="151">
        <v>2019</v>
      </c>
      <c r="E162" s="157">
        <v>100</v>
      </c>
      <c r="F162" s="158"/>
      <c r="G162" s="151">
        <v>2019</v>
      </c>
      <c r="H162" s="249">
        <f t="shared" si="25"/>
        <v>100</v>
      </c>
      <c r="I162" s="157"/>
      <c r="J162" s="151">
        <v>2019</v>
      </c>
      <c r="K162" s="157">
        <v>100</v>
      </c>
      <c r="L162" s="158"/>
      <c r="M162" s="151">
        <v>2019</v>
      </c>
      <c r="N162" s="157">
        <v>100</v>
      </c>
      <c r="O162" s="158"/>
      <c r="P162" s="151">
        <v>2019</v>
      </c>
      <c r="Q162" s="157">
        <v>100</v>
      </c>
      <c r="R162" s="158"/>
      <c r="S162" s="151">
        <v>2019</v>
      </c>
      <c r="T162" s="157">
        <v>100</v>
      </c>
      <c r="U162" s="158"/>
      <c r="V162" s="151">
        <v>2019</v>
      </c>
      <c r="W162" s="157">
        <v>100</v>
      </c>
      <c r="X162" s="158"/>
      <c r="Y162" s="359">
        <v>2019</v>
      </c>
      <c r="Z162" s="49">
        <v>0</v>
      </c>
      <c r="AA162" s="158"/>
      <c r="AB162" s="359">
        <v>2019</v>
      </c>
      <c r="AC162" s="49">
        <v>33</v>
      </c>
      <c r="AD162" s="158"/>
      <c r="AE162" s="359">
        <v>2019</v>
      </c>
      <c r="AF162" s="157">
        <v>0</v>
      </c>
      <c r="AG162" s="161"/>
    </row>
    <row r="163" spans="1:41" ht="24.75" customHeight="1">
      <c r="D163" s="162"/>
      <c r="G163" s="162"/>
      <c r="M163" s="162"/>
      <c r="AB163" s="162"/>
    </row>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81.25</v>
      </c>
      <c r="C171" s="39"/>
      <c r="D171" s="43">
        <v>2014</v>
      </c>
      <c r="E171" s="8">
        <v>100</v>
      </c>
      <c r="F171" s="67" t="s">
        <v>3268</v>
      </c>
      <c r="G171" s="43">
        <v>2014</v>
      </c>
      <c r="H171" s="8">
        <v>50</v>
      </c>
      <c r="I171" s="11" t="s">
        <v>3269</v>
      </c>
      <c r="J171" s="43">
        <v>2014</v>
      </c>
      <c r="K171" s="8">
        <v>100</v>
      </c>
      <c r="L171" s="11" t="s">
        <v>3270</v>
      </c>
      <c r="M171" s="43">
        <v>2014</v>
      </c>
      <c r="N171" s="19">
        <v>50</v>
      </c>
      <c r="O171" s="11" t="s">
        <v>3269</v>
      </c>
      <c r="P171" s="43">
        <v>2014</v>
      </c>
      <c r="Q171" s="8">
        <v>100</v>
      </c>
      <c r="R171" s="11" t="s">
        <v>3271</v>
      </c>
      <c r="S171" s="43">
        <v>2014</v>
      </c>
      <c r="T171" s="19">
        <v>50</v>
      </c>
      <c r="U171" s="11" t="s">
        <v>3272</v>
      </c>
      <c r="V171" s="43">
        <v>2014</v>
      </c>
      <c r="W171" s="19">
        <v>100</v>
      </c>
      <c r="X171" s="11" t="s">
        <v>3273</v>
      </c>
      <c r="Y171" s="43">
        <v>2014</v>
      </c>
      <c r="Z171" s="19">
        <v>100</v>
      </c>
      <c r="AA171" s="11">
        <v>0</v>
      </c>
      <c r="AB171" s="43">
        <v>2014</v>
      </c>
      <c r="AC171" s="19">
        <v>100</v>
      </c>
      <c r="AD171" s="11" t="s">
        <v>3274</v>
      </c>
      <c r="AE171" s="43">
        <v>2014</v>
      </c>
      <c r="AF171" s="19">
        <v>50</v>
      </c>
      <c r="AG171" s="67" t="s">
        <v>3275</v>
      </c>
      <c r="AH171" s="43">
        <v>2014</v>
      </c>
      <c r="AI171" s="19">
        <v>100</v>
      </c>
      <c r="AJ171" s="11" t="s">
        <v>3276</v>
      </c>
      <c r="AK171" s="43">
        <v>2014</v>
      </c>
      <c r="AL171" s="19">
        <v>50</v>
      </c>
      <c r="AM171" s="11" t="s">
        <v>3277</v>
      </c>
      <c r="AN171" s="152"/>
      <c r="AO171" s="15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152"/>
      <c r="AO172" s="15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152"/>
      <c r="AO173" s="15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152"/>
      <c r="AO174" s="15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152"/>
      <c r="AO175" s="152"/>
    </row>
    <row r="176" spans="1:41" ht="24.75" customHeight="1">
      <c r="A176" s="43">
        <v>2019</v>
      </c>
      <c r="B176" s="2">
        <f>AVERAGE((E176+K176+Q176)/3+(H176+N176+T176)/3+W176+Z176+AC176+AF176+AI176+AL176)/8</f>
        <v>79.166666666666671</v>
      </c>
      <c r="C176" s="80"/>
      <c r="D176" s="43">
        <v>2019</v>
      </c>
      <c r="E176" s="19">
        <v>100</v>
      </c>
      <c r="F176" s="11" t="s">
        <v>3278</v>
      </c>
      <c r="G176" s="43">
        <v>2019</v>
      </c>
      <c r="H176" s="8">
        <v>50</v>
      </c>
      <c r="I176" s="67" t="s">
        <v>3279</v>
      </c>
      <c r="J176" s="43">
        <v>2019</v>
      </c>
      <c r="K176" s="19">
        <v>100</v>
      </c>
      <c r="L176" s="11" t="s">
        <v>3280</v>
      </c>
      <c r="M176" s="43">
        <v>2019</v>
      </c>
      <c r="N176" s="19">
        <v>0</v>
      </c>
      <c r="O176" s="11" t="s">
        <v>3281</v>
      </c>
      <c r="P176" s="43">
        <v>2019</v>
      </c>
      <c r="Q176" s="19">
        <v>100</v>
      </c>
      <c r="R176" s="11" t="s">
        <v>3282</v>
      </c>
      <c r="S176" s="43">
        <v>2019</v>
      </c>
      <c r="T176" s="19">
        <v>50</v>
      </c>
      <c r="U176" s="11" t="s">
        <v>3283</v>
      </c>
      <c r="V176" s="43">
        <v>2019</v>
      </c>
      <c r="W176" s="19">
        <v>100</v>
      </c>
      <c r="X176" s="11" t="s">
        <v>3284</v>
      </c>
      <c r="Y176" s="43">
        <v>2019</v>
      </c>
      <c r="Z176" s="19">
        <v>100</v>
      </c>
      <c r="AA176" s="11" t="s">
        <v>3285</v>
      </c>
      <c r="AB176" s="43">
        <v>2019</v>
      </c>
      <c r="AC176" s="19">
        <v>100</v>
      </c>
      <c r="AD176" s="11" t="s">
        <v>3286</v>
      </c>
      <c r="AE176" s="43">
        <v>2019</v>
      </c>
      <c r="AF176" s="19">
        <v>50</v>
      </c>
      <c r="AG176" s="11" t="s">
        <v>3275</v>
      </c>
      <c r="AH176" s="43">
        <v>2019</v>
      </c>
      <c r="AI176" s="19">
        <v>100</v>
      </c>
      <c r="AJ176" s="11" t="s">
        <v>3287</v>
      </c>
      <c r="AK176" s="43">
        <v>2019</v>
      </c>
      <c r="AL176" s="19">
        <v>50</v>
      </c>
      <c r="AM176" s="11" t="s">
        <v>3277</v>
      </c>
      <c r="AN176" s="152"/>
      <c r="AO176" s="15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W148:X148"/>
    <mergeCell ref="Z148:AA148"/>
    <mergeCell ref="AC148:AD148"/>
    <mergeCell ref="AF148:AG148"/>
    <mergeCell ref="T147:U147"/>
    <mergeCell ref="W147:X147"/>
    <mergeCell ref="Z147:AA147"/>
    <mergeCell ref="AC147:AD147"/>
    <mergeCell ref="AF147:AG147"/>
    <mergeCell ref="T148:U148"/>
    <mergeCell ref="W146:X146"/>
    <mergeCell ref="Z146:AA146"/>
    <mergeCell ref="AC146:AD146"/>
    <mergeCell ref="AF146:AG146"/>
    <mergeCell ref="N146:O146"/>
    <mergeCell ref="Q146:R146"/>
    <mergeCell ref="T146:U146"/>
    <mergeCell ref="B147:C147"/>
    <mergeCell ref="E147:F147"/>
    <mergeCell ref="H147:I147"/>
    <mergeCell ref="K147:L147"/>
    <mergeCell ref="B146:C146"/>
    <mergeCell ref="E146:F146"/>
    <mergeCell ref="H146:I146"/>
    <mergeCell ref="K146:L146"/>
    <mergeCell ref="B148:C148"/>
    <mergeCell ref="E148:F148"/>
    <mergeCell ref="H148:I148"/>
    <mergeCell ref="K148:L148"/>
    <mergeCell ref="N148:O148"/>
    <mergeCell ref="Q148:R148"/>
    <mergeCell ref="N147:O147"/>
    <mergeCell ref="Q147:R147"/>
    <mergeCell ref="H145:I145"/>
    <mergeCell ref="K145:L145"/>
    <mergeCell ref="N145:O145"/>
    <mergeCell ref="Q145:R145"/>
    <mergeCell ref="T145:U145"/>
    <mergeCell ref="W145:X145"/>
    <mergeCell ref="Z145:AA145"/>
    <mergeCell ref="AC145:AD145"/>
    <mergeCell ref="AF145:AG145"/>
    <mergeCell ref="B143:AG143"/>
    <mergeCell ref="B144:C144"/>
    <mergeCell ref="E144:F144"/>
    <mergeCell ref="H144:I144"/>
    <mergeCell ref="K144:L144"/>
    <mergeCell ref="N144:O144"/>
    <mergeCell ref="Q144:R144"/>
    <mergeCell ref="T144:U144"/>
    <mergeCell ref="W144:X144"/>
    <mergeCell ref="AC144:AD144"/>
    <mergeCell ref="AF144:AG144"/>
    <mergeCell ref="Z144:AA144"/>
    <mergeCell ref="W126:X126"/>
    <mergeCell ref="Z126:AA126"/>
    <mergeCell ref="W127:X127"/>
    <mergeCell ref="Z127:AA127"/>
    <mergeCell ref="E127:F127"/>
    <mergeCell ref="H127:I127"/>
    <mergeCell ref="K127:L127"/>
    <mergeCell ref="N127:O127"/>
    <mergeCell ref="Q127:R127"/>
    <mergeCell ref="T127:U127"/>
    <mergeCell ref="B126:C126"/>
    <mergeCell ref="E126:F126"/>
    <mergeCell ref="H126:I126"/>
    <mergeCell ref="K126:L126"/>
    <mergeCell ref="N126:O126"/>
    <mergeCell ref="Q126:R126"/>
    <mergeCell ref="B127:C127"/>
    <mergeCell ref="T126:U126"/>
    <mergeCell ref="Z124:AA124"/>
    <mergeCell ref="B125:C125"/>
    <mergeCell ref="E125:F125"/>
    <mergeCell ref="H125:I125"/>
    <mergeCell ref="K125:L125"/>
    <mergeCell ref="N125:O125"/>
    <mergeCell ref="Q125:R125"/>
    <mergeCell ref="T125:U125"/>
    <mergeCell ref="W125:X125"/>
    <mergeCell ref="Z125:AA125"/>
    <mergeCell ref="H124:I124"/>
    <mergeCell ref="K124:L124"/>
    <mergeCell ref="N124:O124"/>
    <mergeCell ref="Q124:R124"/>
    <mergeCell ref="T124:U124"/>
    <mergeCell ref="W124:X124"/>
    <mergeCell ref="B122:AA122"/>
    <mergeCell ref="B123:C123"/>
    <mergeCell ref="E123:F123"/>
    <mergeCell ref="H123:I123"/>
    <mergeCell ref="K123:L123"/>
    <mergeCell ref="N123:O123"/>
    <mergeCell ref="Q123:R123"/>
    <mergeCell ref="T123:U123"/>
    <mergeCell ref="W123:X123"/>
    <mergeCell ref="Z123:AA123"/>
    <mergeCell ref="T105:U105"/>
    <mergeCell ref="W105:X105"/>
    <mergeCell ref="B106:C106"/>
    <mergeCell ref="E106:F106"/>
    <mergeCell ref="H106:I106"/>
    <mergeCell ref="K106:L106"/>
    <mergeCell ref="N106:O106"/>
    <mergeCell ref="Q106:R106"/>
    <mergeCell ref="T106:U106"/>
    <mergeCell ref="W106:X106"/>
    <mergeCell ref="B105:C105"/>
    <mergeCell ref="E105:F105"/>
    <mergeCell ref="H105:I105"/>
    <mergeCell ref="K105:L105"/>
    <mergeCell ref="N105:O105"/>
    <mergeCell ref="Q105:R105"/>
    <mergeCell ref="Z63:AA63"/>
    <mergeCell ref="H104:I104"/>
    <mergeCell ref="K104:L104"/>
    <mergeCell ref="N104:O104"/>
    <mergeCell ref="Q104:R104"/>
    <mergeCell ref="W102:X102"/>
    <mergeCell ref="T104:U104"/>
    <mergeCell ref="W104:X104"/>
    <mergeCell ref="H103:I103"/>
    <mergeCell ref="K103:L103"/>
    <mergeCell ref="N103:O103"/>
    <mergeCell ref="T103:U103"/>
    <mergeCell ref="W103:X103"/>
    <mergeCell ref="Q103:R103"/>
    <mergeCell ref="N102:O102"/>
    <mergeCell ref="Q102:R102"/>
    <mergeCell ref="T102:U102"/>
    <mergeCell ref="AF63:AG63"/>
    <mergeCell ref="AI62:AJ62"/>
    <mergeCell ref="AC63:AD63"/>
    <mergeCell ref="W64:X64"/>
    <mergeCell ref="T64:U64"/>
    <mergeCell ref="B84:C84"/>
    <mergeCell ref="E84:F84"/>
    <mergeCell ref="H84:I84"/>
    <mergeCell ref="K84:L84"/>
    <mergeCell ref="N84:O84"/>
    <mergeCell ref="B83:C83"/>
    <mergeCell ref="E83:F83"/>
    <mergeCell ref="B80:R80"/>
    <mergeCell ref="B81:C81"/>
    <mergeCell ref="E81:F81"/>
    <mergeCell ref="H81:I81"/>
    <mergeCell ref="K81:L81"/>
    <mergeCell ref="N81:O81"/>
    <mergeCell ref="B63:C63"/>
    <mergeCell ref="E63:F63"/>
    <mergeCell ref="H63:I63"/>
    <mergeCell ref="K63:L63"/>
    <mergeCell ref="T63:U63"/>
    <mergeCell ref="W63:X63"/>
    <mergeCell ref="AI60:AJ60"/>
    <mergeCell ref="AL60:AM60"/>
    <mergeCell ref="K61:L61"/>
    <mergeCell ref="N61:O61"/>
    <mergeCell ref="Q61:R61"/>
    <mergeCell ref="T61:U61"/>
    <mergeCell ref="W61:X61"/>
    <mergeCell ref="Q60:R60"/>
    <mergeCell ref="T60:U60"/>
    <mergeCell ref="AC60:AD60"/>
    <mergeCell ref="AF60:AG60"/>
    <mergeCell ref="AC61:AD61"/>
    <mergeCell ref="AI64:AJ64"/>
    <mergeCell ref="AC64:AD64"/>
    <mergeCell ref="AL62:AM62"/>
    <mergeCell ref="W62:X62"/>
    <mergeCell ref="N63:O63"/>
    <mergeCell ref="Q63:R63"/>
    <mergeCell ref="AL64:AM64"/>
    <mergeCell ref="B85:C85"/>
    <mergeCell ref="E85:F85"/>
    <mergeCell ref="K82:L82"/>
    <mergeCell ref="N82:O82"/>
    <mergeCell ref="Q82:R82"/>
    <mergeCell ref="AF64:AG64"/>
    <mergeCell ref="H82:I82"/>
    <mergeCell ref="Q85:R85"/>
    <mergeCell ref="AI63:AJ63"/>
    <mergeCell ref="AL63:AM63"/>
    <mergeCell ref="Q83:R83"/>
    <mergeCell ref="Q81:R81"/>
    <mergeCell ref="Q64:R64"/>
    <mergeCell ref="Z62:AA62"/>
    <mergeCell ref="AC62:AD62"/>
    <mergeCell ref="AF62:AG62"/>
    <mergeCell ref="Q84:R84"/>
    <mergeCell ref="B104:C104"/>
    <mergeCell ref="E104:F104"/>
    <mergeCell ref="B64:C64"/>
    <mergeCell ref="E64:F64"/>
    <mergeCell ref="H64:I64"/>
    <mergeCell ref="H83:I83"/>
    <mergeCell ref="K83:L83"/>
    <mergeCell ref="N83:O83"/>
    <mergeCell ref="N85:O85"/>
    <mergeCell ref="H85:I85"/>
    <mergeCell ref="K85:L85"/>
    <mergeCell ref="B101:X101"/>
    <mergeCell ref="B102:C102"/>
    <mergeCell ref="E102:F102"/>
    <mergeCell ref="H102:I102"/>
    <mergeCell ref="K102:L102"/>
    <mergeCell ref="K64:L64"/>
    <mergeCell ref="E82:F82"/>
    <mergeCell ref="B82:C82"/>
    <mergeCell ref="B103:C103"/>
    <mergeCell ref="E103:F103"/>
    <mergeCell ref="N43:O43"/>
    <mergeCell ref="T62:U62"/>
    <mergeCell ref="N64:O64"/>
    <mergeCell ref="AL61:AM61"/>
    <mergeCell ref="E43:F43"/>
    <mergeCell ref="H43:I43"/>
    <mergeCell ref="K43:L43"/>
    <mergeCell ref="B43:C43"/>
    <mergeCell ref="B62:C62"/>
    <mergeCell ref="E62:F62"/>
    <mergeCell ref="H62:I62"/>
    <mergeCell ref="K62:L62"/>
    <mergeCell ref="AI61:AJ61"/>
    <mergeCell ref="E60:F60"/>
    <mergeCell ref="H60:I60"/>
    <mergeCell ref="K60:L60"/>
    <mergeCell ref="N60:O60"/>
    <mergeCell ref="W60:X60"/>
    <mergeCell ref="Z60:AA60"/>
    <mergeCell ref="Z64:AA64"/>
    <mergeCell ref="N62:O62"/>
    <mergeCell ref="Q62:R62"/>
    <mergeCell ref="B60:C60"/>
    <mergeCell ref="H61:I61"/>
    <mergeCell ref="AR43:AS43"/>
    <mergeCell ref="AU43:AV43"/>
    <mergeCell ref="AX43:AY43"/>
    <mergeCell ref="Q43:R43"/>
    <mergeCell ref="T43:U43"/>
    <mergeCell ref="W43:X43"/>
    <mergeCell ref="Z43:AA43"/>
    <mergeCell ref="AC43:AD43"/>
    <mergeCell ref="AF43:AG43"/>
    <mergeCell ref="AI43:AJ43"/>
    <mergeCell ref="AL43:AM43"/>
    <mergeCell ref="AO43:AP43"/>
    <mergeCell ref="T42:U42"/>
    <mergeCell ref="W42:X42"/>
    <mergeCell ref="Z42:AA42"/>
    <mergeCell ref="AC42:AD42"/>
    <mergeCell ref="B42:C42"/>
    <mergeCell ref="E42:F42"/>
    <mergeCell ref="H42:I42"/>
    <mergeCell ref="K42:L42"/>
    <mergeCell ref="N42:O42"/>
    <mergeCell ref="Q42:R42"/>
    <mergeCell ref="AL42:AM42"/>
    <mergeCell ref="AO42:AP42"/>
    <mergeCell ref="AR42:AS42"/>
    <mergeCell ref="AU42:AV42"/>
    <mergeCell ref="AX42:AY42"/>
    <mergeCell ref="AF42:AG42"/>
    <mergeCell ref="AI42:AJ42"/>
    <mergeCell ref="B41:C41"/>
    <mergeCell ref="E41:F41"/>
    <mergeCell ref="H41:I41"/>
    <mergeCell ref="K41:L41"/>
    <mergeCell ref="N41:O41"/>
    <mergeCell ref="AI41:AJ41"/>
    <mergeCell ref="AR41:AS41"/>
    <mergeCell ref="AU41:AV41"/>
    <mergeCell ref="AX41:AY41"/>
    <mergeCell ref="Q41:R41"/>
    <mergeCell ref="T41:U41"/>
    <mergeCell ref="W41:X41"/>
    <mergeCell ref="Z41:AA41"/>
    <mergeCell ref="AC41:AD41"/>
    <mergeCell ref="AF41:AG41"/>
    <mergeCell ref="AL41:AM41"/>
    <mergeCell ref="AO41:AP41"/>
    <mergeCell ref="AR39:AS39"/>
    <mergeCell ref="AU39:AV39"/>
    <mergeCell ref="AO40:AP40"/>
    <mergeCell ref="AX39:AY39"/>
    <mergeCell ref="H40:I40"/>
    <mergeCell ref="K40:L40"/>
    <mergeCell ref="N40:O40"/>
    <mergeCell ref="Q40:R40"/>
    <mergeCell ref="T40:U40"/>
    <mergeCell ref="W40:X40"/>
    <mergeCell ref="Z40:AA40"/>
    <mergeCell ref="Z39:AA39"/>
    <mergeCell ref="AC39:AD39"/>
    <mergeCell ref="AF39:AG39"/>
    <mergeCell ref="AI39:AJ39"/>
    <mergeCell ref="AL39:AM39"/>
    <mergeCell ref="AO39:AP39"/>
    <mergeCell ref="AC40:AD40"/>
    <mergeCell ref="AF40:AG40"/>
    <mergeCell ref="AI40:AJ40"/>
    <mergeCell ref="AL40:AM40"/>
    <mergeCell ref="AU40:AV40"/>
    <mergeCell ref="AX40:AY40"/>
    <mergeCell ref="AC21:AD21"/>
    <mergeCell ref="W20:X20"/>
    <mergeCell ref="AC22:AD22"/>
    <mergeCell ref="B21:C21"/>
    <mergeCell ref="E21:F21"/>
    <mergeCell ref="H21:I21"/>
    <mergeCell ref="B22:C22"/>
    <mergeCell ref="E22:F22"/>
    <mergeCell ref="H22:I22"/>
    <mergeCell ref="K22:L22"/>
    <mergeCell ref="K21:L21"/>
    <mergeCell ref="N22:O22"/>
    <mergeCell ref="Q22:R22"/>
    <mergeCell ref="T22:U22"/>
    <mergeCell ref="A1:D1"/>
    <mergeCell ref="AC18:AD18"/>
    <mergeCell ref="B18:C18"/>
    <mergeCell ref="E18:F18"/>
    <mergeCell ref="H18:I18"/>
    <mergeCell ref="K18:L18"/>
    <mergeCell ref="N18:O18"/>
    <mergeCell ref="Q18:R18"/>
    <mergeCell ref="T18:U18"/>
    <mergeCell ref="W18:X18"/>
    <mergeCell ref="Z18:AA18"/>
    <mergeCell ref="B61:C61"/>
    <mergeCell ref="E61:F61"/>
    <mergeCell ref="Z61:AA61"/>
    <mergeCell ref="AF61:AG61"/>
    <mergeCell ref="B17:AD17"/>
    <mergeCell ref="B38:AY38"/>
    <mergeCell ref="B59:AM59"/>
    <mergeCell ref="W19:X19"/>
    <mergeCell ref="Z19:AA19"/>
    <mergeCell ref="B20:C20"/>
    <mergeCell ref="E20:F20"/>
    <mergeCell ref="H20:I20"/>
    <mergeCell ref="K20:L20"/>
    <mergeCell ref="Z20:AA20"/>
    <mergeCell ref="N21:O21"/>
    <mergeCell ref="Q21:R21"/>
    <mergeCell ref="T21:U21"/>
    <mergeCell ref="E19:F19"/>
    <mergeCell ref="H19:I19"/>
    <mergeCell ref="K19:L19"/>
    <mergeCell ref="N19:O19"/>
    <mergeCell ref="Q19:R19"/>
    <mergeCell ref="W21:X21"/>
    <mergeCell ref="Z21:AA21"/>
    <mergeCell ref="B124:C124"/>
    <mergeCell ref="E124:F124"/>
    <mergeCell ref="B145:C145"/>
    <mergeCell ref="E145:F145"/>
    <mergeCell ref="AC19:AD19"/>
    <mergeCell ref="B40:C40"/>
    <mergeCell ref="E40:F40"/>
    <mergeCell ref="B19:C19"/>
    <mergeCell ref="AR40:AS40"/>
    <mergeCell ref="T19:U19"/>
    <mergeCell ref="N20:O20"/>
    <mergeCell ref="Q20:R20"/>
    <mergeCell ref="T20:U20"/>
    <mergeCell ref="B39:C39"/>
    <mergeCell ref="E39:F39"/>
    <mergeCell ref="H39:I39"/>
    <mergeCell ref="K39:L39"/>
    <mergeCell ref="N39:O39"/>
    <mergeCell ref="Q39:R39"/>
    <mergeCell ref="T39:U39"/>
    <mergeCell ref="W39:X39"/>
    <mergeCell ref="W22:X22"/>
    <mergeCell ref="Z22:AA22"/>
    <mergeCell ref="AC20:AD20"/>
  </mergeCells>
  <pageMargins left="0.70866141732283472" right="0.70866141732283472" top="0.74803149606299213" bottom="0.74803149606299213" header="0.31496062992125984" footer="0.31496062992125984"/>
  <pageSetup paperSize="9" scale="50"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28D9D-3210-4019-9C84-6BECFF8C0538}">
  <dimension ref="A1:AY1016"/>
  <sheetViews>
    <sheetView zoomScaleNormal="100" workbookViewId="0">
      <selection activeCell="B2" sqref="B2:D2"/>
    </sheetView>
  </sheetViews>
  <sheetFormatPr defaultColWidth="14.42578125" defaultRowHeight="15" customHeight="1"/>
  <cols>
    <col min="1" max="1" width="17.28515625" style="491" customWidth="1"/>
    <col min="2" max="2" width="13.28515625" style="491" customWidth="1"/>
    <col min="3" max="3" width="23" style="491" customWidth="1"/>
    <col min="4" max="4" width="17.28515625" style="491" customWidth="1"/>
    <col min="5" max="5" width="13.28515625" style="491" customWidth="1"/>
    <col min="6" max="6" width="23" style="491" customWidth="1"/>
    <col min="7" max="7" width="17.28515625" style="491" customWidth="1"/>
    <col min="8" max="8" width="13.28515625" style="491" customWidth="1"/>
    <col min="9" max="9" width="23" style="491" customWidth="1"/>
    <col min="10" max="10" width="17.28515625" style="491" customWidth="1"/>
    <col min="11" max="11" width="13.28515625" style="491" customWidth="1"/>
    <col min="12" max="12" width="23" style="491" customWidth="1"/>
    <col min="13" max="13" width="17.28515625" style="491" customWidth="1"/>
    <col min="14" max="14" width="13.28515625" style="491" customWidth="1"/>
    <col min="15" max="15" width="23" style="491" customWidth="1"/>
    <col min="16" max="16" width="17.28515625" style="491" customWidth="1"/>
    <col min="17" max="17" width="13.28515625" style="491" customWidth="1"/>
    <col min="18" max="18" width="23" style="491" customWidth="1"/>
    <col min="19" max="19" width="17.28515625" style="491" customWidth="1"/>
    <col min="20" max="20" width="13.28515625" style="491" customWidth="1"/>
    <col min="21" max="21" width="23" style="491" customWidth="1"/>
    <col min="22" max="22" width="17.28515625" style="491" customWidth="1"/>
    <col min="23" max="23" width="13.28515625" style="491" customWidth="1"/>
    <col min="24" max="24" width="23" style="491" customWidth="1"/>
    <col min="25" max="25" width="17.28515625" style="491" customWidth="1"/>
    <col min="26" max="26" width="13.28515625" style="491" customWidth="1"/>
    <col min="27" max="27" width="23" style="491" customWidth="1"/>
    <col min="28" max="28" width="17.28515625" style="491" customWidth="1"/>
    <col min="29" max="29" width="13.28515625" style="491" customWidth="1"/>
    <col min="30" max="30" width="23" style="491" customWidth="1"/>
    <col min="31" max="31" width="17.28515625" style="491" customWidth="1"/>
    <col min="32" max="32" width="13.28515625" style="491" customWidth="1"/>
    <col min="33" max="33" width="23" style="491" customWidth="1"/>
    <col min="34" max="34" width="17.28515625" style="491" customWidth="1"/>
    <col min="35" max="35" width="13.28515625" style="491" customWidth="1"/>
    <col min="36" max="36" width="23" style="491" customWidth="1"/>
    <col min="37" max="37" width="17.28515625" style="491" customWidth="1"/>
    <col min="38" max="38" width="13.28515625" style="491" customWidth="1"/>
    <col min="39" max="39" width="23" style="491" customWidth="1"/>
    <col min="40" max="40" width="17.28515625" style="491" customWidth="1"/>
    <col min="41" max="41" width="13.28515625" style="491" customWidth="1"/>
    <col min="42" max="42" width="23" style="491" customWidth="1"/>
    <col min="43" max="43" width="17.28515625" style="491" customWidth="1"/>
    <col min="44" max="44" width="13.28515625" style="491" customWidth="1"/>
    <col min="45" max="45" width="23" style="491" customWidth="1"/>
    <col min="46" max="46" width="17.28515625" style="491" customWidth="1"/>
    <col min="47" max="47" width="13.28515625" style="491" customWidth="1"/>
    <col min="48" max="48" width="23" style="491" customWidth="1"/>
    <col min="49" max="49" width="17.28515625" style="491" customWidth="1"/>
    <col min="50" max="50" width="13.28515625" style="491" customWidth="1"/>
    <col min="51" max="51" width="23" style="491" customWidth="1"/>
    <col min="52" max="16384" width="14.42578125" style="491"/>
  </cols>
  <sheetData>
    <row r="1" spans="1:4" s="460" customFormat="1" ht="30.75" customHeight="1">
      <c r="A1" s="765" t="s">
        <v>4219</v>
      </c>
      <c r="B1" s="765"/>
      <c r="C1" s="765"/>
      <c r="D1" s="765"/>
    </row>
    <row r="2" spans="1:4" s="460" customFormat="1" ht="51.75" customHeight="1">
      <c r="A2" s="508" t="s">
        <v>0</v>
      </c>
      <c r="B2" s="508" t="s">
        <v>4220</v>
      </c>
      <c r="C2" s="508" t="s">
        <v>4221</v>
      </c>
      <c r="D2" s="508" t="s">
        <v>4222</v>
      </c>
    </row>
    <row r="3" spans="1:4" s="35" customFormat="1" ht="30.75" customHeight="1">
      <c r="A3" s="508">
        <v>2007</v>
      </c>
      <c r="B3" s="229"/>
      <c r="C3" s="229"/>
      <c r="D3" s="229"/>
    </row>
    <row r="4" spans="1:4" s="35" customFormat="1" ht="30.75" customHeight="1">
      <c r="A4" s="508">
        <v>2008</v>
      </c>
      <c r="B4" s="229"/>
      <c r="C4" s="229"/>
      <c r="D4" s="229"/>
    </row>
    <row r="5" spans="1:4" s="35" customFormat="1" ht="30.75" customHeight="1">
      <c r="A5" s="508">
        <v>2009</v>
      </c>
      <c r="B5" s="229"/>
      <c r="C5" s="229"/>
      <c r="D5" s="229"/>
    </row>
    <row r="6" spans="1:4" s="35" customFormat="1" ht="30.75" customHeight="1">
      <c r="A6" s="508">
        <v>2010</v>
      </c>
      <c r="B6" s="229"/>
      <c r="C6" s="229"/>
      <c r="D6" s="229"/>
    </row>
    <row r="7" spans="1:4" s="35" customFormat="1" ht="30.75" customHeight="1">
      <c r="A7" s="508">
        <v>2011</v>
      </c>
      <c r="B7" s="229"/>
      <c r="C7" s="229"/>
      <c r="D7" s="229"/>
    </row>
    <row r="8" spans="1:4" s="35" customFormat="1" ht="30.75" customHeight="1">
      <c r="A8" s="508">
        <v>2012</v>
      </c>
      <c r="B8" s="229"/>
      <c r="C8" s="229"/>
      <c r="D8" s="229"/>
    </row>
    <row r="9" spans="1:4" s="35" customFormat="1" ht="30.75" customHeight="1">
      <c r="A9" s="508">
        <v>2013</v>
      </c>
      <c r="B9" s="229"/>
      <c r="C9" s="229"/>
      <c r="D9" s="229"/>
    </row>
    <row r="10" spans="1:4" s="460" customFormat="1" ht="30.75" customHeight="1">
      <c r="A10" s="508">
        <v>2014</v>
      </c>
      <c r="B10" s="530">
        <f>AVERAGE(B25,B40,B55,B70,B85,B100,B115,B130)</f>
        <v>19.078621031746032</v>
      </c>
      <c r="C10" s="530">
        <f t="shared" ref="C10:C16" si="0">AVERAGE(B25,B40,B55,B70,B85,B100,B115)</f>
        <v>19.423185941043084</v>
      </c>
      <c r="D10" s="530">
        <f t="shared" ref="D10:D16" si="1">AVERAGE(B25,B40,B70,B85,B100,B115)</f>
        <v>21.469907407407408</v>
      </c>
    </row>
    <row r="11" spans="1:4" s="460" customFormat="1" ht="30.75" customHeight="1">
      <c r="A11" s="508">
        <v>2015</v>
      </c>
      <c r="B11" s="530"/>
      <c r="C11" s="530">
        <f t="shared" si="0"/>
        <v>19.423185941043084</v>
      </c>
      <c r="D11" s="530">
        <f t="shared" si="1"/>
        <v>21.469907407407408</v>
      </c>
    </row>
    <row r="12" spans="1:4" s="460" customFormat="1" ht="30.75" customHeight="1">
      <c r="A12" s="508">
        <v>2016</v>
      </c>
      <c r="B12" s="530"/>
      <c r="C12" s="530">
        <f t="shared" si="0"/>
        <v>19.423185941043084</v>
      </c>
      <c r="D12" s="530">
        <f t="shared" si="1"/>
        <v>21.469907407407408</v>
      </c>
    </row>
    <row r="13" spans="1:4" s="460" customFormat="1" ht="30.75" customHeight="1">
      <c r="A13" s="508">
        <v>2017</v>
      </c>
      <c r="B13" s="530"/>
      <c r="C13" s="530">
        <f t="shared" si="0"/>
        <v>21.11706349206349</v>
      </c>
      <c r="D13" s="530">
        <f t="shared" si="1"/>
        <v>21.469907407407408</v>
      </c>
    </row>
    <row r="14" spans="1:4" s="460" customFormat="1" ht="30.75" customHeight="1">
      <c r="A14" s="508">
        <v>2018</v>
      </c>
      <c r="B14" s="530"/>
      <c r="C14" s="530">
        <f t="shared" si="0"/>
        <v>21.11706349206349</v>
      </c>
      <c r="D14" s="530">
        <f t="shared" si="1"/>
        <v>21.469907407407408</v>
      </c>
    </row>
    <row r="15" spans="1:4" s="460" customFormat="1" ht="30.75" customHeight="1">
      <c r="A15" s="508">
        <v>2019</v>
      </c>
      <c r="B15" s="530">
        <f>AVERAGE(B30,B45,B60,B75,B90,B105,B120,B135)</f>
        <v>20.560763888888886</v>
      </c>
      <c r="C15" s="530">
        <f t="shared" si="0"/>
        <v>21.11706349206349</v>
      </c>
      <c r="D15" s="530">
        <f t="shared" si="1"/>
        <v>21.469907407407408</v>
      </c>
    </row>
    <row r="16" spans="1:4" s="460" customFormat="1" ht="33.75" customHeight="1">
      <c r="A16" s="508">
        <v>2020</v>
      </c>
      <c r="B16" s="530">
        <f>AVERAGE(B31,B46,B61,B76,B91,B106,B121,B136)</f>
        <v>21.150049603174601</v>
      </c>
      <c r="C16" s="530">
        <f t="shared" si="0"/>
        <v>21.790532879818592</v>
      </c>
      <c r="D16" s="530">
        <f t="shared" si="1"/>
        <v>21.469907407407408</v>
      </c>
    </row>
    <row r="17" spans="1:51" ht="24.75" customHeight="1">
      <c r="A17" s="492"/>
      <c r="B17" s="492"/>
      <c r="C17" s="492"/>
      <c r="D17" s="492"/>
      <c r="E17" s="492"/>
      <c r="F17" s="492"/>
      <c r="G17" s="492"/>
      <c r="H17" s="492"/>
      <c r="I17" s="492"/>
      <c r="J17" s="492"/>
      <c r="K17" s="492"/>
      <c r="L17" s="492"/>
      <c r="M17" s="492"/>
      <c r="N17" s="492"/>
      <c r="O17" s="492"/>
      <c r="P17" s="492"/>
      <c r="Q17" s="492"/>
      <c r="R17" s="492"/>
      <c r="S17" s="492"/>
      <c r="T17" s="492"/>
      <c r="U17" s="492"/>
      <c r="V17" s="492"/>
      <c r="W17" s="492"/>
      <c r="X17" s="492"/>
      <c r="Y17" s="492"/>
      <c r="Z17" s="492"/>
      <c r="AA17" s="492"/>
      <c r="AB17" s="492"/>
      <c r="AC17" s="492"/>
      <c r="AD17" s="492"/>
      <c r="AE17" s="492"/>
      <c r="AF17" s="492"/>
      <c r="AG17" s="492"/>
      <c r="AH17" s="492"/>
      <c r="AI17" s="492"/>
      <c r="AJ17" s="492"/>
      <c r="AK17" s="492"/>
      <c r="AL17" s="492"/>
      <c r="AM17" s="492"/>
      <c r="AN17" s="492"/>
      <c r="AO17" s="492"/>
      <c r="AP17" s="492"/>
      <c r="AQ17" s="492"/>
      <c r="AR17" s="492"/>
      <c r="AS17" s="492"/>
      <c r="AT17" s="492"/>
      <c r="AU17" s="492"/>
      <c r="AV17" s="492"/>
      <c r="AW17" s="492"/>
      <c r="AX17" s="492"/>
      <c r="AY17" s="492"/>
    </row>
    <row r="18" spans="1:51" ht="24.75" customHeight="1">
      <c r="A18" s="508" t="s">
        <v>114</v>
      </c>
      <c r="B18" s="751" t="s">
        <v>279</v>
      </c>
      <c r="C18" s="752"/>
      <c r="D18" s="752"/>
      <c r="E18" s="752"/>
      <c r="F18" s="752"/>
      <c r="G18" s="752"/>
      <c r="H18" s="752"/>
      <c r="I18" s="752"/>
      <c r="J18" s="752"/>
      <c r="K18" s="752"/>
      <c r="L18" s="752"/>
      <c r="M18" s="752"/>
      <c r="N18" s="752"/>
      <c r="O18" s="752"/>
      <c r="P18" s="752"/>
      <c r="Q18" s="752"/>
      <c r="R18" s="752"/>
      <c r="S18" s="752"/>
      <c r="T18" s="752"/>
      <c r="U18" s="752"/>
      <c r="V18" s="752"/>
      <c r="W18" s="752"/>
      <c r="X18" s="752"/>
      <c r="Y18" s="752"/>
      <c r="Z18" s="752"/>
      <c r="AA18" s="752"/>
      <c r="AB18" s="752"/>
      <c r="AC18" s="752"/>
      <c r="AD18" s="747"/>
      <c r="AE18" s="529"/>
      <c r="AF18" s="529"/>
      <c r="AG18" s="529"/>
      <c r="AH18" s="529"/>
      <c r="AI18" s="529"/>
      <c r="AJ18" s="529"/>
      <c r="AK18" s="492"/>
      <c r="AL18" s="492"/>
      <c r="AM18" s="492"/>
      <c r="AN18" s="492"/>
      <c r="AO18" s="492"/>
      <c r="AP18" s="492"/>
      <c r="AQ18" s="492"/>
      <c r="AR18" s="492"/>
      <c r="AS18" s="492"/>
      <c r="AT18" s="492"/>
      <c r="AU18" s="492"/>
      <c r="AV18" s="492"/>
      <c r="AW18" s="492"/>
      <c r="AX18" s="492"/>
      <c r="AY18" s="492"/>
    </row>
    <row r="19" spans="1:51" ht="24.75" customHeight="1">
      <c r="A19" s="508" t="s">
        <v>106</v>
      </c>
      <c r="B19" s="753" t="s">
        <v>1</v>
      </c>
      <c r="C19" s="747"/>
      <c r="D19" s="508" t="s">
        <v>106</v>
      </c>
      <c r="E19" s="749"/>
      <c r="F19" s="747"/>
      <c r="G19" s="508" t="s">
        <v>106</v>
      </c>
      <c r="H19" s="749"/>
      <c r="I19" s="747"/>
      <c r="J19" s="508" t="s">
        <v>106</v>
      </c>
      <c r="K19" s="749"/>
      <c r="L19" s="747"/>
      <c r="M19" s="508" t="s">
        <v>106</v>
      </c>
      <c r="N19" s="749" t="s">
        <v>5</v>
      </c>
      <c r="O19" s="747"/>
      <c r="P19" s="508" t="s">
        <v>106</v>
      </c>
      <c r="Q19" s="753" t="s">
        <v>6</v>
      </c>
      <c r="R19" s="747"/>
      <c r="S19" s="508" t="s">
        <v>106</v>
      </c>
      <c r="T19" s="749" t="s">
        <v>7</v>
      </c>
      <c r="U19" s="747"/>
      <c r="V19" s="508" t="s">
        <v>106</v>
      </c>
      <c r="W19" s="749"/>
      <c r="X19" s="747"/>
      <c r="Y19" s="508" t="s">
        <v>106</v>
      </c>
      <c r="Z19" s="749"/>
      <c r="AA19" s="747"/>
      <c r="AB19" s="508" t="s">
        <v>106</v>
      </c>
      <c r="AC19" s="749" t="s">
        <v>10</v>
      </c>
      <c r="AD19" s="747"/>
      <c r="AE19" s="492"/>
      <c r="AF19" s="492"/>
      <c r="AG19" s="492"/>
      <c r="AH19" s="492"/>
      <c r="AI19" s="492"/>
      <c r="AJ19" s="492"/>
      <c r="AK19" s="492"/>
      <c r="AL19" s="492"/>
      <c r="AM19" s="492"/>
      <c r="AN19" s="492"/>
      <c r="AO19" s="492"/>
      <c r="AP19" s="492"/>
      <c r="AQ19" s="492"/>
      <c r="AR19" s="492"/>
      <c r="AS19" s="492"/>
      <c r="AT19" s="492"/>
      <c r="AU19" s="492"/>
      <c r="AV19" s="492"/>
      <c r="AW19" s="492"/>
      <c r="AX19" s="492"/>
      <c r="AY19" s="492"/>
    </row>
    <row r="20" spans="1:51" ht="24.75" customHeight="1">
      <c r="A20" s="508" t="s">
        <v>105</v>
      </c>
      <c r="B20" s="496"/>
      <c r="C20" s="496"/>
      <c r="D20" s="508" t="s">
        <v>105</v>
      </c>
      <c r="E20" s="750" t="s">
        <v>2</v>
      </c>
      <c r="F20" s="747"/>
      <c r="G20" s="508" t="s">
        <v>105</v>
      </c>
      <c r="H20" s="750" t="s">
        <v>3</v>
      </c>
      <c r="I20" s="747"/>
      <c r="J20" s="508" t="s">
        <v>105</v>
      </c>
      <c r="K20" s="750" t="s">
        <v>4</v>
      </c>
      <c r="L20" s="747"/>
      <c r="M20" s="508" t="s">
        <v>105</v>
      </c>
      <c r="N20" s="750"/>
      <c r="O20" s="747"/>
      <c r="P20" s="508" t="s">
        <v>105</v>
      </c>
      <c r="Q20" s="749"/>
      <c r="R20" s="747"/>
      <c r="S20" s="508" t="s">
        <v>105</v>
      </c>
      <c r="T20" s="749"/>
      <c r="U20" s="747"/>
      <c r="V20" s="508" t="s">
        <v>105</v>
      </c>
      <c r="W20" s="750" t="s">
        <v>8</v>
      </c>
      <c r="X20" s="747"/>
      <c r="Y20" s="508" t="s">
        <v>105</v>
      </c>
      <c r="Z20" s="750" t="s">
        <v>9</v>
      </c>
      <c r="AA20" s="747"/>
      <c r="AB20" s="508" t="s">
        <v>105</v>
      </c>
      <c r="AC20" s="515"/>
      <c r="AD20" s="515"/>
      <c r="AE20" s="492"/>
      <c r="AF20" s="492"/>
      <c r="AG20" s="492"/>
      <c r="AH20" s="492"/>
      <c r="AI20" s="492"/>
      <c r="AJ20" s="492"/>
      <c r="AK20" s="492"/>
      <c r="AL20" s="492"/>
      <c r="AM20" s="492"/>
      <c r="AN20" s="492"/>
      <c r="AO20" s="492"/>
      <c r="AP20" s="492"/>
      <c r="AQ20" s="492"/>
      <c r="AR20" s="492"/>
      <c r="AS20" s="492"/>
      <c r="AT20" s="492"/>
      <c r="AU20" s="492"/>
      <c r="AV20" s="492"/>
      <c r="AW20" s="492"/>
      <c r="AX20" s="492"/>
      <c r="AY20" s="492"/>
    </row>
    <row r="21" spans="1:51" ht="24.75" customHeight="1">
      <c r="A21" s="496" t="s">
        <v>92</v>
      </c>
      <c r="B21" s="746" t="s">
        <v>278</v>
      </c>
      <c r="C21" s="747"/>
      <c r="D21" s="496" t="s">
        <v>92</v>
      </c>
      <c r="E21" s="746" t="s">
        <v>277</v>
      </c>
      <c r="F21" s="747"/>
      <c r="G21" s="496" t="s">
        <v>92</v>
      </c>
      <c r="H21" s="746" t="s">
        <v>276</v>
      </c>
      <c r="I21" s="747"/>
      <c r="J21" s="496" t="s">
        <v>92</v>
      </c>
      <c r="K21" s="746" t="s">
        <v>275</v>
      </c>
      <c r="L21" s="747"/>
      <c r="M21" s="496" t="s">
        <v>92</v>
      </c>
      <c r="N21" s="746" t="s">
        <v>274</v>
      </c>
      <c r="O21" s="747"/>
      <c r="P21" s="496" t="s">
        <v>92</v>
      </c>
      <c r="Q21" s="746" t="s">
        <v>273</v>
      </c>
      <c r="R21" s="747"/>
      <c r="S21" s="496" t="s">
        <v>92</v>
      </c>
      <c r="T21" s="746" t="s">
        <v>272</v>
      </c>
      <c r="U21" s="747"/>
      <c r="V21" s="496" t="s">
        <v>92</v>
      </c>
      <c r="W21" s="746" t="s">
        <v>271</v>
      </c>
      <c r="X21" s="747"/>
      <c r="Y21" s="496" t="s">
        <v>92</v>
      </c>
      <c r="Z21" s="746" t="s">
        <v>270</v>
      </c>
      <c r="AA21" s="747"/>
      <c r="AB21" s="496" t="s">
        <v>92</v>
      </c>
      <c r="AC21" s="746" t="s">
        <v>269</v>
      </c>
      <c r="AD21" s="747"/>
      <c r="AE21" s="492"/>
      <c r="AF21" s="492"/>
      <c r="AG21" s="492"/>
      <c r="AH21" s="492"/>
      <c r="AI21" s="492"/>
      <c r="AJ21" s="492"/>
      <c r="AK21" s="492"/>
      <c r="AL21" s="492"/>
      <c r="AM21" s="492"/>
      <c r="AN21" s="492"/>
      <c r="AO21" s="492"/>
      <c r="AP21" s="492"/>
      <c r="AQ21" s="492"/>
      <c r="AR21" s="492"/>
      <c r="AS21" s="492"/>
      <c r="AT21" s="492"/>
      <c r="AU21" s="492"/>
      <c r="AV21" s="492"/>
      <c r="AW21" s="492"/>
      <c r="AX21" s="492"/>
      <c r="AY21" s="492"/>
    </row>
    <row r="22" spans="1:51" ht="24.75" customHeight="1">
      <c r="A22" s="496" t="s">
        <v>81</v>
      </c>
      <c r="B22" s="746" t="s">
        <v>90</v>
      </c>
      <c r="C22" s="747"/>
      <c r="D22" s="496" t="s">
        <v>81</v>
      </c>
      <c r="E22" s="748" t="s">
        <v>268</v>
      </c>
      <c r="F22" s="747"/>
      <c r="G22" s="496" t="s">
        <v>81</v>
      </c>
      <c r="H22" s="748" t="s">
        <v>267</v>
      </c>
      <c r="I22" s="747"/>
      <c r="J22" s="496" t="s">
        <v>81</v>
      </c>
      <c r="K22" s="748" t="s">
        <v>266</v>
      </c>
      <c r="L22" s="747"/>
      <c r="M22" s="496" t="s">
        <v>81</v>
      </c>
      <c r="N22" s="748" t="s">
        <v>265</v>
      </c>
      <c r="O22" s="747"/>
      <c r="P22" s="496" t="s">
        <v>81</v>
      </c>
      <c r="Q22" s="748" t="s">
        <v>264</v>
      </c>
      <c r="R22" s="747"/>
      <c r="S22" s="496" t="s">
        <v>81</v>
      </c>
      <c r="T22" s="748" t="s">
        <v>263</v>
      </c>
      <c r="U22" s="747"/>
      <c r="V22" s="496" t="s">
        <v>81</v>
      </c>
      <c r="W22" s="748" t="s">
        <v>262</v>
      </c>
      <c r="X22" s="747"/>
      <c r="Y22" s="496" t="s">
        <v>81</v>
      </c>
      <c r="Z22" s="748" t="s">
        <v>261</v>
      </c>
      <c r="AA22" s="747"/>
      <c r="AB22" s="496" t="s">
        <v>81</v>
      </c>
      <c r="AC22" s="748" t="s">
        <v>260</v>
      </c>
      <c r="AD22" s="747"/>
      <c r="AE22" s="492"/>
      <c r="AF22" s="492"/>
      <c r="AG22" s="492"/>
      <c r="AH22" s="492"/>
      <c r="AI22" s="492"/>
      <c r="AJ22" s="492"/>
      <c r="AK22" s="492"/>
      <c r="AL22" s="492"/>
      <c r="AM22" s="492"/>
      <c r="AN22" s="492"/>
      <c r="AO22" s="492"/>
      <c r="AP22" s="492"/>
      <c r="AQ22" s="492"/>
      <c r="AR22" s="492"/>
      <c r="AS22" s="492"/>
      <c r="AT22" s="492"/>
      <c r="AU22" s="492"/>
      <c r="AV22" s="492"/>
      <c r="AW22" s="492"/>
      <c r="AX22" s="492"/>
      <c r="AY22" s="492"/>
    </row>
    <row r="23" spans="1:51" ht="24.75" customHeight="1">
      <c r="A23" s="496" t="s">
        <v>78</v>
      </c>
      <c r="B23" s="748" t="s">
        <v>79</v>
      </c>
      <c r="C23" s="747"/>
      <c r="D23" s="496" t="s">
        <v>78</v>
      </c>
      <c r="E23" s="748" t="s">
        <v>4320</v>
      </c>
      <c r="F23" s="747"/>
      <c r="G23" s="496" t="s">
        <v>78</v>
      </c>
      <c r="H23" s="746" t="s">
        <v>5717</v>
      </c>
      <c r="I23" s="747"/>
      <c r="J23" s="496" t="s">
        <v>78</v>
      </c>
      <c r="K23" s="746" t="s">
        <v>5716</v>
      </c>
      <c r="L23" s="747"/>
      <c r="M23" s="496" t="s">
        <v>78</v>
      </c>
      <c r="N23" s="748" t="s">
        <v>4323</v>
      </c>
      <c r="O23" s="747"/>
      <c r="P23" s="496" t="s">
        <v>78</v>
      </c>
      <c r="Q23" s="748" t="s">
        <v>4324</v>
      </c>
      <c r="R23" s="747"/>
      <c r="S23" s="496" t="s">
        <v>78</v>
      </c>
      <c r="T23" s="746" t="s">
        <v>4772</v>
      </c>
      <c r="U23" s="747"/>
      <c r="V23" s="496" t="s">
        <v>78</v>
      </c>
      <c r="W23" s="748" t="s">
        <v>5715</v>
      </c>
      <c r="X23" s="747"/>
      <c r="Y23" s="496" t="s">
        <v>78</v>
      </c>
      <c r="Z23" s="748" t="s">
        <v>5714</v>
      </c>
      <c r="AA23" s="747"/>
      <c r="AB23" s="496" t="s">
        <v>78</v>
      </c>
      <c r="AC23" s="748" t="s">
        <v>4328</v>
      </c>
      <c r="AD23" s="747"/>
      <c r="AE23" s="492"/>
      <c r="AF23" s="492"/>
      <c r="AG23" s="492"/>
      <c r="AH23" s="492"/>
      <c r="AI23" s="492"/>
      <c r="AJ23" s="492"/>
      <c r="AK23" s="492"/>
      <c r="AL23" s="492"/>
      <c r="AM23" s="492"/>
      <c r="AN23" s="492"/>
      <c r="AO23" s="492"/>
      <c r="AP23" s="492"/>
      <c r="AQ23" s="492"/>
      <c r="AR23" s="492"/>
      <c r="AS23" s="492"/>
      <c r="AT23" s="492"/>
      <c r="AU23" s="492"/>
      <c r="AV23" s="492"/>
      <c r="AW23" s="492"/>
      <c r="AX23" s="492"/>
      <c r="AY23" s="492"/>
    </row>
    <row r="24" spans="1:51" ht="24.75" customHeight="1">
      <c r="A24" s="496" t="s">
        <v>0</v>
      </c>
      <c r="B24" s="496" t="s">
        <v>77</v>
      </c>
      <c r="C24" s="496" t="s">
        <v>76</v>
      </c>
      <c r="D24" s="496" t="s">
        <v>0</v>
      </c>
      <c r="E24" s="496" t="s">
        <v>77</v>
      </c>
      <c r="F24" s="496" t="s">
        <v>76</v>
      </c>
      <c r="G24" s="496" t="s">
        <v>0</v>
      </c>
      <c r="H24" s="496" t="s">
        <v>77</v>
      </c>
      <c r="I24" s="496" t="s">
        <v>76</v>
      </c>
      <c r="J24" s="496" t="s">
        <v>0</v>
      </c>
      <c r="K24" s="496" t="s">
        <v>77</v>
      </c>
      <c r="L24" s="496" t="s">
        <v>76</v>
      </c>
      <c r="M24" s="496" t="s">
        <v>0</v>
      </c>
      <c r="N24" s="496" t="s">
        <v>77</v>
      </c>
      <c r="O24" s="496" t="s">
        <v>76</v>
      </c>
      <c r="P24" s="496" t="s">
        <v>0</v>
      </c>
      <c r="Q24" s="496" t="s">
        <v>77</v>
      </c>
      <c r="R24" s="496" t="s">
        <v>76</v>
      </c>
      <c r="S24" s="496" t="s">
        <v>0</v>
      </c>
      <c r="T24" s="496" t="s">
        <v>74</v>
      </c>
      <c r="U24" s="496" t="s">
        <v>76</v>
      </c>
      <c r="V24" s="496"/>
      <c r="W24" s="496" t="s">
        <v>77</v>
      </c>
      <c r="X24" s="496" t="s">
        <v>76</v>
      </c>
      <c r="Y24" s="496" t="s">
        <v>0</v>
      </c>
      <c r="Z24" s="496" t="s">
        <v>77</v>
      </c>
      <c r="AA24" s="496" t="s">
        <v>76</v>
      </c>
      <c r="AB24" s="496" t="s">
        <v>0</v>
      </c>
      <c r="AC24" s="496" t="s">
        <v>77</v>
      </c>
      <c r="AD24" s="496" t="s">
        <v>76</v>
      </c>
      <c r="AE24" s="492"/>
      <c r="AF24" s="492"/>
      <c r="AG24" s="492"/>
      <c r="AH24" s="492"/>
      <c r="AI24" s="492"/>
      <c r="AJ24" s="492"/>
      <c r="AK24" s="492"/>
      <c r="AL24" s="492"/>
      <c r="AM24" s="492"/>
      <c r="AN24" s="492"/>
      <c r="AO24" s="492"/>
      <c r="AP24" s="492"/>
      <c r="AQ24" s="492"/>
      <c r="AR24" s="492"/>
      <c r="AS24" s="492"/>
      <c r="AT24" s="492"/>
      <c r="AU24" s="492"/>
      <c r="AV24" s="492"/>
      <c r="AW24" s="492"/>
      <c r="AX24" s="492"/>
      <c r="AY24" s="528"/>
    </row>
    <row r="25" spans="1:51" ht="24.75" customHeight="1">
      <c r="A25" s="496">
        <v>2014</v>
      </c>
      <c r="B25" s="503">
        <f t="shared" ref="B25:B31" si="2">AVERAGE(E25, H25,K25,N25,Q25,T25,W25,Z25,AC25)</f>
        <v>18.555555555555557</v>
      </c>
      <c r="C25" s="497"/>
      <c r="D25" s="496">
        <v>2014</v>
      </c>
      <c r="E25" s="523">
        <v>0</v>
      </c>
      <c r="F25" s="494" t="s">
        <v>5713</v>
      </c>
      <c r="G25" s="496">
        <v>2014</v>
      </c>
      <c r="H25" s="495">
        <v>0</v>
      </c>
      <c r="I25" s="510" t="s">
        <v>5712</v>
      </c>
      <c r="J25" s="496">
        <v>2014</v>
      </c>
      <c r="K25" s="495">
        <v>0</v>
      </c>
      <c r="L25" s="509" t="s">
        <v>5711</v>
      </c>
      <c r="M25" s="496">
        <v>2014</v>
      </c>
      <c r="N25" s="495">
        <v>0</v>
      </c>
      <c r="O25" s="510" t="s">
        <v>5710</v>
      </c>
      <c r="P25" s="496">
        <v>2014</v>
      </c>
      <c r="Q25" s="495">
        <v>67</v>
      </c>
      <c r="R25" s="509" t="s">
        <v>5709</v>
      </c>
      <c r="S25" s="496">
        <v>2014</v>
      </c>
      <c r="T25" s="501">
        <v>50</v>
      </c>
      <c r="U25" s="510" t="s">
        <v>5708</v>
      </c>
      <c r="V25" s="496">
        <v>2014</v>
      </c>
      <c r="W25" s="495">
        <v>0</v>
      </c>
      <c r="X25" s="510" t="s">
        <v>5707</v>
      </c>
      <c r="Y25" s="496">
        <v>2014</v>
      </c>
      <c r="Z25" s="495">
        <v>0</v>
      </c>
      <c r="AA25" s="510" t="s">
        <v>5706</v>
      </c>
      <c r="AB25" s="496">
        <v>2014</v>
      </c>
      <c r="AC25" s="495">
        <v>50</v>
      </c>
      <c r="AD25" s="494" t="s">
        <v>5705</v>
      </c>
      <c r="AE25" s="492"/>
      <c r="AF25" s="492"/>
      <c r="AG25" s="492"/>
      <c r="AH25" s="492"/>
      <c r="AI25" s="492"/>
      <c r="AJ25" s="492"/>
      <c r="AK25" s="492"/>
      <c r="AL25" s="492"/>
      <c r="AM25" s="492"/>
      <c r="AN25" s="492"/>
      <c r="AO25" s="492"/>
      <c r="AP25" s="492"/>
      <c r="AQ25" s="492"/>
      <c r="AR25" s="492"/>
      <c r="AS25" s="492"/>
      <c r="AT25" s="492"/>
      <c r="AU25" s="492"/>
      <c r="AV25" s="492"/>
      <c r="AW25" s="492"/>
      <c r="AX25" s="492"/>
      <c r="AY25" s="492"/>
    </row>
    <row r="26" spans="1:51" ht="24.75" customHeight="1">
      <c r="A26" s="496">
        <v>2015</v>
      </c>
      <c r="B26" s="503">
        <f t="shared" si="2"/>
        <v>18.555555555555557</v>
      </c>
      <c r="C26" s="497"/>
      <c r="D26" s="496">
        <v>2015</v>
      </c>
      <c r="E26" s="523">
        <v>0</v>
      </c>
      <c r="F26" s="511"/>
      <c r="G26" s="496">
        <v>2015</v>
      </c>
      <c r="H26" s="495">
        <v>0</v>
      </c>
      <c r="I26" s="510"/>
      <c r="J26" s="496">
        <v>2015</v>
      </c>
      <c r="K26" s="495">
        <v>0</v>
      </c>
      <c r="L26" s="510"/>
      <c r="M26" s="496">
        <v>2015</v>
      </c>
      <c r="N26" s="495">
        <v>0</v>
      </c>
      <c r="O26" s="510"/>
      <c r="P26" s="496">
        <v>2015</v>
      </c>
      <c r="Q26" s="495">
        <v>67</v>
      </c>
      <c r="R26" s="510"/>
      <c r="S26" s="496">
        <v>2015</v>
      </c>
      <c r="T26" s="501">
        <v>50</v>
      </c>
      <c r="U26" s="510"/>
      <c r="V26" s="496">
        <v>2015</v>
      </c>
      <c r="W26" s="495">
        <v>0</v>
      </c>
      <c r="X26" s="510"/>
      <c r="Y26" s="496">
        <v>2015</v>
      </c>
      <c r="Z26" s="495">
        <v>0</v>
      </c>
      <c r="AA26" s="510"/>
      <c r="AB26" s="496">
        <v>2015</v>
      </c>
      <c r="AC26" s="495">
        <v>50</v>
      </c>
      <c r="AD26" s="511"/>
      <c r="AE26" s="492"/>
      <c r="AF26" s="492"/>
      <c r="AG26" s="492"/>
      <c r="AH26" s="492"/>
      <c r="AI26" s="492"/>
      <c r="AJ26" s="492"/>
      <c r="AK26" s="492"/>
      <c r="AL26" s="492"/>
      <c r="AM26" s="492"/>
      <c r="AN26" s="492"/>
      <c r="AO26" s="492"/>
      <c r="AP26" s="492"/>
      <c r="AQ26" s="492"/>
      <c r="AR26" s="492"/>
      <c r="AS26" s="492"/>
      <c r="AT26" s="492"/>
      <c r="AU26" s="492"/>
      <c r="AV26" s="492"/>
      <c r="AW26" s="492"/>
      <c r="AX26" s="492"/>
      <c r="AY26" s="492"/>
    </row>
    <row r="27" spans="1:51" ht="24.75" customHeight="1">
      <c r="A27" s="496">
        <v>2016</v>
      </c>
      <c r="B27" s="503">
        <f t="shared" si="2"/>
        <v>18.555555555555557</v>
      </c>
      <c r="C27" s="497"/>
      <c r="D27" s="496">
        <v>2016</v>
      </c>
      <c r="E27" s="523">
        <v>0</v>
      </c>
      <c r="F27" s="510"/>
      <c r="G27" s="496">
        <v>2016</v>
      </c>
      <c r="H27" s="495">
        <v>0</v>
      </c>
      <c r="I27" s="510"/>
      <c r="J27" s="496">
        <v>2016</v>
      </c>
      <c r="K27" s="495">
        <v>0</v>
      </c>
      <c r="L27" s="510"/>
      <c r="M27" s="496">
        <v>2016</v>
      </c>
      <c r="N27" s="495">
        <v>0</v>
      </c>
      <c r="O27" s="510"/>
      <c r="P27" s="496">
        <v>2016</v>
      </c>
      <c r="Q27" s="495">
        <v>67</v>
      </c>
      <c r="R27" s="510"/>
      <c r="S27" s="496">
        <v>2016</v>
      </c>
      <c r="T27" s="501">
        <v>50</v>
      </c>
      <c r="U27" s="510"/>
      <c r="V27" s="496">
        <v>2016</v>
      </c>
      <c r="W27" s="495">
        <v>0</v>
      </c>
      <c r="X27" s="510"/>
      <c r="Y27" s="496">
        <v>2016</v>
      </c>
      <c r="Z27" s="495">
        <v>0</v>
      </c>
      <c r="AA27" s="510"/>
      <c r="AB27" s="496">
        <v>2016</v>
      </c>
      <c r="AC27" s="495">
        <v>50</v>
      </c>
      <c r="AD27" s="527"/>
      <c r="AE27" s="492"/>
      <c r="AF27" s="492"/>
      <c r="AG27" s="492"/>
      <c r="AH27" s="492"/>
      <c r="AI27" s="492"/>
      <c r="AJ27" s="492"/>
      <c r="AK27" s="492"/>
      <c r="AL27" s="492"/>
      <c r="AM27" s="492"/>
      <c r="AN27" s="492"/>
      <c r="AO27" s="492"/>
      <c r="AP27" s="492"/>
      <c r="AQ27" s="492"/>
      <c r="AR27" s="492"/>
      <c r="AS27" s="492"/>
      <c r="AT27" s="492"/>
      <c r="AU27" s="492"/>
      <c r="AV27" s="492"/>
      <c r="AW27" s="492"/>
      <c r="AX27" s="492"/>
      <c r="AY27" s="492"/>
    </row>
    <row r="28" spans="1:51" ht="24.75" customHeight="1">
      <c r="A28" s="496">
        <v>2017</v>
      </c>
      <c r="B28" s="503">
        <f t="shared" si="2"/>
        <v>18.555555555555557</v>
      </c>
      <c r="C28" s="497"/>
      <c r="D28" s="496">
        <v>2017</v>
      </c>
      <c r="E28" s="523">
        <v>0</v>
      </c>
      <c r="F28" s="510"/>
      <c r="G28" s="496">
        <v>2017</v>
      </c>
      <c r="H28" s="495">
        <v>0</v>
      </c>
      <c r="I28" s="510"/>
      <c r="J28" s="496">
        <v>2017</v>
      </c>
      <c r="K28" s="495">
        <v>0</v>
      </c>
      <c r="L28" s="510"/>
      <c r="M28" s="496">
        <v>2017</v>
      </c>
      <c r="N28" s="495">
        <v>0</v>
      </c>
      <c r="O28" s="510"/>
      <c r="P28" s="496">
        <v>2017</v>
      </c>
      <c r="Q28" s="495">
        <v>67</v>
      </c>
      <c r="R28" s="510"/>
      <c r="S28" s="496">
        <v>2017</v>
      </c>
      <c r="T28" s="501">
        <v>50</v>
      </c>
      <c r="U28" s="510"/>
      <c r="V28" s="496">
        <v>2017</v>
      </c>
      <c r="W28" s="495">
        <v>0</v>
      </c>
      <c r="X28" s="510"/>
      <c r="Y28" s="496">
        <v>2017</v>
      </c>
      <c r="Z28" s="495">
        <v>0</v>
      </c>
      <c r="AA28" s="510"/>
      <c r="AB28" s="496">
        <v>2017</v>
      </c>
      <c r="AC28" s="526">
        <v>50</v>
      </c>
      <c r="AD28" s="525"/>
      <c r="AE28" s="492"/>
      <c r="AF28" s="492"/>
      <c r="AG28" s="492"/>
      <c r="AH28" s="492"/>
      <c r="AI28" s="492"/>
      <c r="AJ28" s="492"/>
      <c r="AK28" s="492"/>
      <c r="AL28" s="492"/>
      <c r="AM28" s="492"/>
      <c r="AN28" s="492"/>
      <c r="AO28" s="492"/>
      <c r="AP28" s="492"/>
      <c r="AQ28" s="492"/>
      <c r="AR28" s="492"/>
      <c r="AS28" s="492"/>
      <c r="AT28" s="492"/>
      <c r="AU28" s="492"/>
      <c r="AV28" s="492"/>
      <c r="AW28" s="492"/>
      <c r="AX28" s="492"/>
      <c r="AY28" s="492"/>
    </row>
    <row r="29" spans="1:51" ht="24.75" customHeight="1">
      <c r="A29" s="496">
        <v>2018</v>
      </c>
      <c r="B29" s="503">
        <f t="shared" si="2"/>
        <v>18.555555555555557</v>
      </c>
      <c r="C29" s="497"/>
      <c r="D29" s="496">
        <v>2018</v>
      </c>
      <c r="E29" s="523">
        <v>0</v>
      </c>
      <c r="F29" s="510"/>
      <c r="G29" s="496">
        <v>2018</v>
      </c>
      <c r="H29" s="495">
        <v>0</v>
      </c>
      <c r="I29" s="510"/>
      <c r="J29" s="496">
        <v>2018</v>
      </c>
      <c r="K29" s="495">
        <v>0</v>
      </c>
      <c r="L29" s="510"/>
      <c r="M29" s="496">
        <v>2018</v>
      </c>
      <c r="N29" s="495">
        <v>0</v>
      </c>
      <c r="O29" s="510"/>
      <c r="P29" s="496">
        <v>2018</v>
      </c>
      <c r="Q29" s="495">
        <v>67</v>
      </c>
      <c r="R29" s="510"/>
      <c r="S29" s="496">
        <v>2018</v>
      </c>
      <c r="T29" s="501">
        <v>50</v>
      </c>
      <c r="U29" s="510"/>
      <c r="V29" s="496">
        <v>2018</v>
      </c>
      <c r="W29" s="495">
        <v>0</v>
      </c>
      <c r="X29" s="510"/>
      <c r="Y29" s="496">
        <v>2018</v>
      </c>
      <c r="Z29" s="495">
        <v>0</v>
      </c>
      <c r="AA29" s="510"/>
      <c r="AB29" s="496">
        <v>2018</v>
      </c>
      <c r="AC29" s="495">
        <v>50</v>
      </c>
      <c r="AD29" s="524"/>
      <c r="AE29" s="492"/>
      <c r="AF29" s="492"/>
      <c r="AG29" s="492"/>
      <c r="AH29" s="492"/>
      <c r="AI29" s="492"/>
      <c r="AJ29" s="492"/>
      <c r="AK29" s="492"/>
      <c r="AL29" s="492"/>
      <c r="AM29" s="492"/>
      <c r="AN29" s="492"/>
      <c r="AO29" s="492"/>
      <c r="AP29" s="492"/>
      <c r="AQ29" s="492"/>
      <c r="AR29" s="492"/>
      <c r="AS29" s="492"/>
      <c r="AT29" s="492"/>
      <c r="AU29" s="492"/>
      <c r="AV29" s="492"/>
      <c r="AW29" s="492"/>
      <c r="AX29" s="492"/>
      <c r="AY29" s="492"/>
    </row>
    <row r="30" spans="1:51" ht="24.75" customHeight="1">
      <c r="A30" s="496">
        <v>2019</v>
      </c>
      <c r="B30" s="503">
        <f t="shared" si="2"/>
        <v>18.555555555555557</v>
      </c>
      <c r="C30" s="497"/>
      <c r="D30" s="496">
        <v>2019</v>
      </c>
      <c r="E30" s="523">
        <v>0</v>
      </c>
      <c r="F30" s="510"/>
      <c r="G30" s="496">
        <v>2019</v>
      </c>
      <c r="H30" s="495">
        <v>0</v>
      </c>
      <c r="I30" s="510"/>
      <c r="J30" s="496">
        <v>2019</v>
      </c>
      <c r="K30" s="495">
        <v>0</v>
      </c>
      <c r="L30" s="510"/>
      <c r="M30" s="496">
        <v>2019</v>
      </c>
      <c r="N30" s="495">
        <v>0</v>
      </c>
      <c r="O30" s="510"/>
      <c r="P30" s="496">
        <v>2019</v>
      </c>
      <c r="Q30" s="495">
        <v>67</v>
      </c>
      <c r="R30" s="510"/>
      <c r="S30" s="496">
        <v>2019</v>
      </c>
      <c r="T30" s="501">
        <v>50</v>
      </c>
      <c r="U30" s="510"/>
      <c r="V30" s="496">
        <v>2019</v>
      </c>
      <c r="W30" s="495">
        <v>0</v>
      </c>
      <c r="X30" s="510"/>
      <c r="Y30" s="496">
        <v>2019</v>
      </c>
      <c r="Z30" s="495">
        <v>0</v>
      </c>
      <c r="AA30" s="510"/>
      <c r="AB30" s="496">
        <v>2019</v>
      </c>
      <c r="AC30" s="495">
        <v>50</v>
      </c>
      <c r="AD30" s="494"/>
      <c r="AE30" s="492"/>
      <c r="AF30" s="492"/>
      <c r="AG30" s="492"/>
      <c r="AH30" s="492"/>
      <c r="AI30" s="492"/>
      <c r="AJ30" s="492"/>
      <c r="AK30" s="492"/>
      <c r="AL30" s="492"/>
      <c r="AM30" s="492"/>
      <c r="AN30" s="492"/>
      <c r="AO30" s="492"/>
      <c r="AP30" s="492"/>
      <c r="AQ30" s="492"/>
      <c r="AR30" s="492"/>
      <c r="AS30" s="492"/>
      <c r="AT30" s="492"/>
      <c r="AU30" s="492"/>
      <c r="AV30" s="492"/>
      <c r="AW30" s="492"/>
      <c r="AX30" s="492"/>
      <c r="AY30" s="492"/>
    </row>
    <row r="31" spans="1:51" ht="24.75" customHeight="1">
      <c r="A31" s="496">
        <v>2020</v>
      </c>
      <c r="B31" s="503">
        <f t="shared" si="2"/>
        <v>18.555555555555557</v>
      </c>
      <c r="C31" s="497"/>
      <c r="D31" s="496">
        <v>2020</v>
      </c>
      <c r="E31" s="523">
        <v>0</v>
      </c>
      <c r="F31" s="510"/>
      <c r="G31" s="496">
        <v>2020</v>
      </c>
      <c r="H31" s="495">
        <v>0</v>
      </c>
      <c r="I31" s="510"/>
      <c r="J31" s="496">
        <v>2020</v>
      </c>
      <c r="K31" s="495">
        <v>0</v>
      </c>
      <c r="L31" s="510"/>
      <c r="M31" s="496">
        <v>2020</v>
      </c>
      <c r="N31" s="495">
        <v>0</v>
      </c>
      <c r="O31" s="510"/>
      <c r="P31" s="496">
        <v>2020</v>
      </c>
      <c r="Q31" s="495">
        <v>67</v>
      </c>
      <c r="R31" s="510"/>
      <c r="S31" s="496">
        <v>2020</v>
      </c>
      <c r="T31" s="501">
        <v>50</v>
      </c>
      <c r="U31" s="510"/>
      <c r="V31" s="496">
        <v>2020</v>
      </c>
      <c r="W31" s="495">
        <v>0</v>
      </c>
      <c r="X31" s="510"/>
      <c r="Y31" s="496">
        <v>2020</v>
      </c>
      <c r="Z31" s="495">
        <v>0</v>
      </c>
      <c r="AA31" s="510"/>
      <c r="AB31" s="496">
        <v>2020</v>
      </c>
      <c r="AC31" s="495">
        <v>50</v>
      </c>
      <c r="AD31" s="494"/>
      <c r="AE31" s="492"/>
      <c r="AF31" s="492"/>
      <c r="AG31" s="492"/>
      <c r="AH31" s="492"/>
      <c r="AI31" s="492"/>
      <c r="AJ31" s="492"/>
      <c r="AK31" s="492"/>
      <c r="AL31" s="492"/>
      <c r="AM31" s="492"/>
      <c r="AN31" s="492"/>
      <c r="AO31" s="492"/>
      <c r="AP31" s="492"/>
      <c r="AQ31" s="492"/>
      <c r="AR31" s="492"/>
      <c r="AS31" s="492"/>
      <c r="AT31" s="492"/>
      <c r="AU31" s="492"/>
      <c r="AV31" s="492"/>
      <c r="AW31" s="492"/>
      <c r="AX31" s="492"/>
      <c r="AY31" s="492"/>
    </row>
    <row r="32" spans="1:51" ht="24.75" customHeight="1">
      <c r="A32" s="522"/>
      <c r="B32" s="522"/>
      <c r="C32" s="522"/>
      <c r="D32" s="522"/>
      <c r="E32" s="522"/>
      <c r="F32" s="522"/>
      <c r="G32" s="522"/>
      <c r="H32" s="522"/>
      <c r="I32" s="522"/>
      <c r="J32" s="522"/>
      <c r="K32" s="522"/>
      <c r="L32" s="522"/>
      <c r="M32" s="522"/>
      <c r="N32" s="522"/>
      <c r="O32" s="492"/>
      <c r="P32" s="492"/>
      <c r="Q32" s="492"/>
      <c r="R32" s="492"/>
      <c r="S32" s="492"/>
      <c r="T32" s="492"/>
      <c r="U32" s="492"/>
      <c r="V32" s="492"/>
      <c r="W32" s="492"/>
      <c r="X32" s="492"/>
      <c r="Y32" s="492"/>
      <c r="Z32" s="492"/>
      <c r="AA32" s="492"/>
      <c r="AB32" s="492"/>
      <c r="AC32" s="492"/>
      <c r="AD32" s="492"/>
      <c r="AE32" s="492"/>
      <c r="AF32" s="492"/>
      <c r="AG32" s="492"/>
      <c r="AH32" s="492"/>
      <c r="AI32" s="492"/>
      <c r="AJ32" s="492"/>
      <c r="AK32" s="492"/>
      <c r="AL32" s="492"/>
      <c r="AM32" s="492"/>
      <c r="AN32" s="492"/>
      <c r="AO32" s="492"/>
      <c r="AP32" s="492"/>
      <c r="AQ32" s="492"/>
      <c r="AR32" s="492"/>
      <c r="AS32" s="492"/>
      <c r="AT32" s="492"/>
      <c r="AU32" s="492"/>
      <c r="AV32" s="492"/>
      <c r="AW32" s="492"/>
      <c r="AX32" s="492"/>
      <c r="AY32" s="492"/>
    </row>
    <row r="33" spans="1:51" ht="24.75" customHeight="1">
      <c r="A33" s="508" t="s">
        <v>114</v>
      </c>
      <c r="B33" s="751" t="s">
        <v>255</v>
      </c>
      <c r="C33" s="752"/>
      <c r="D33" s="752"/>
      <c r="E33" s="752"/>
      <c r="F33" s="752"/>
      <c r="G33" s="752"/>
      <c r="H33" s="752"/>
      <c r="I33" s="752"/>
      <c r="J33" s="752"/>
      <c r="K33" s="752"/>
      <c r="L33" s="752"/>
      <c r="M33" s="752"/>
      <c r="N33" s="752"/>
      <c r="O33" s="752"/>
      <c r="P33" s="752"/>
      <c r="Q33" s="752"/>
      <c r="R33" s="752"/>
      <c r="S33" s="752"/>
      <c r="T33" s="752"/>
      <c r="U33" s="752"/>
      <c r="V33" s="752"/>
      <c r="W33" s="752"/>
      <c r="X33" s="752"/>
      <c r="Y33" s="752"/>
      <c r="Z33" s="752"/>
      <c r="AA33" s="752"/>
      <c r="AB33" s="752"/>
      <c r="AC33" s="752"/>
      <c r="AD33" s="752"/>
      <c r="AE33" s="752"/>
      <c r="AF33" s="752"/>
      <c r="AG33" s="752"/>
      <c r="AH33" s="752"/>
      <c r="AI33" s="752"/>
      <c r="AJ33" s="752"/>
      <c r="AK33" s="752"/>
      <c r="AL33" s="752"/>
      <c r="AM33" s="752"/>
      <c r="AN33" s="752"/>
      <c r="AO33" s="752"/>
      <c r="AP33" s="752"/>
      <c r="AQ33" s="752"/>
      <c r="AR33" s="752"/>
      <c r="AS33" s="752"/>
      <c r="AT33" s="752"/>
      <c r="AU33" s="752"/>
      <c r="AV33" s="752"/>
      <c r="AW33" s="752"/>
      <c r="AX33" s="752"/>
      <c r="AY33" s="747"/>
    </row>
    <row r="34" spans="1:51" ht="24.75" customHeight="1">
      <c r="A34" s="508" t="s">
        <v>106</v>
      </c>
      <c r="B34" s="753" t="s">
        <v>11</v>
      </c>
      <c r="C34" s="747"/>
      <c r="D34" s="508" t="s">
        <v>106</v>
      </c>
      <c r="E34" s="749" t="s">
        <v>12</v>
      </c>
      <c r="F34" s="747"/>
      <c r="G34" s="508" t="s">
        <v>106</v>
      </c>
      <c r="H34" s="749" t="s">
        <v>13</v>
      </c>
      <c r="I34" s="747"/>
      <c r="J34" s="508" t="s">
        <v>106</v>
      </c>
      <c r="K34" s="749" t="s">
        <v>14</v>
      </c>
      <c r="L34" s="747"/>
      <c r="M34" s="508" t="s">
        <v>106</v>
      </c>
      <c r="N34" s="749"/>
      <c r="O34" s="747"/>
      <c r="P34" s="508" t="s">
        <v>106</v>
      </c>
      <c r="Q34" s="749"/>
      <c r="R34" s="747"/>
      <c r="S34" s="508" t="s">
        <v>106</v>
      </c>
      <c r="T34" s="753" t="s">
        <v>17</v>
      </c>
      <c r="U34" s="747"/>
      <c r="V34" s="508" t="s">
        <v>106</v>
      </c>
      <c r="W34" s="749"/>
      <c r="X34" s="747"/>
      <c r="Y34" s="508" t="s">
        <v>106</v>
      </c>
      <c r="Z34" s="749"/>
      <c r="AA34" s="747"/>
      <c r="AB34" s="508" t="s">
        <v>106</v>
      </c>
      <c r="AC34" s="749"/>
      <c r="AD34" s="747"/>
      <c r="AE34" s="508" t="s">
        <v>106</v>
      </c>
      <c r="AF34" s="749" t="s">
        <v>21</v>
      </c>
      <c r="AG34" s="747"/>
      <c r="AH34" s="508" t="s">
        <v>106</v>
      </c>
      <c r="AI34" s="749"/>
      <c r="AJ34" s="747"/>
      <c r="AK34" s="508" t="s">
        <v>106</v>
      </c>
      <c r="AL34" s="749"/>
      <c r="AM34" s="747"/>
      <c r="AN34" s="508" t="s">
        <v>106</v>
      </c>
      <c r="AO34" s="749" t="s">
        <v>24</v>
      </c>
      <c r="AP34" s="747"/>
      <c r="AQ34" s="508" t="s">
        <v>106</v>
      </c>
      <c r="AR34" s="749" t="s">
        <v>25</v>
      </c>
      <c r="AS34" s="747"/>
      <c r="AT34" s="508" t="s">
        <v>106</v>
      </c>
      <c r="AU34" s="749" t="s">
        <v>26</v>
      </c>
      <c r="AV34" s="747"/>
      <c r="AW34" s="508" t="s">
        <v>106</v>
      </c>
      <c r="AX34" s="749" t="s">
        <v>27</v>
      </c>
      <c r="AY34" s="747"/>
    </row>
    <row r="35" spans="1:51" ht="24.75" customHeight="1">
      <c r="A35" s="508" t="s">
        <v>105</v>
      </c>
      <c r="B35" s="496"/>
      <c r="C35" s="496"/>
      <c r="D35" s="508" t="s">
        <v>105</v>
      </c>
      <c r="E35" s="515"/>
      <c r="F35" s="515"/>
      <c r="G35" s="508" t="s">
        <v>105</v>
      </c>
      <c r="H35" s="750"/>
      <c r="I35" s="747"/>
      <c r="J35" s="508" t="s">
        <v>105</v>
      </c>
      <c r="K35" s="750"/>
      <c r="L35" s="747"/>
      <c r="M35" s="508" t="s">
        <v>105</v>
      </c>
      <c r="N35" s="750" t="s">
        <v>15</v>
      </c>
      <c r="O35" s="747"/>
      <c r="P35" s="508" t="s">
        <v>105</v>
      </c>
      <c r="Q35" s="750" t="s">
        <v>16</v>
      </c>
      <c r="R35" s="747"/>
      <c r="S35" s="508" t="s">
        <v>105</v>
      </c>
      <c r="T35" s="749"/>
      <c r="U35" s="747"/>
      <c r="V35" s="508" t="s">
        <v>105</v>
      </c>
      <c r="W35" s="750" t="s">
        <v>18</v>
      </c>
      <c r="X35" s="747"/>
      <c r="Y35" s="508" t="s">
        <v>105</v>
      </c>
      <c r="Z35" s="750" t="s">
        <v>19</v>
      </c>
      <c r="AA35" s="747"/>
      <c r="AB35" s="508" t="s">
        <v>105</v>
      </c>
      <c r="AC35" s="750" t="s">
        <v>20</v>
      </c>
      <c r="AD35" s="747"/>
      <c r="AE35" s="508" t="s">
        <v>105</v>
      </c>
      <c r="AF35" s="756"/>
      <c r="AG35" s="747"/>
      <c r="AH35" s="508" t="s">
        <v>105</v>
      </c>
      <c r="AI35" s="750" t="s">
        <v>22</v>
      </c>
      <c r="AJ35" s="747"/>
      <c r="AK35" s="508" t="s">
        <v>105</v>
      </c>
      <c r="AL35" s="750" t="s">
        <v>23</v>
      </c>
      <c r="AM35" s="747"/>
      <c r="AN35" s="508" t="s">
        <v>105</v>
      </c>
      <c r="AO35" s="749"/>
      <c r="AP35" s="747"/>
      <c r="AQ35" s="508" t="s">
        <v>105</v>
      </c>
      <c r="AR35" s="515"/>
      <c r="AS35" s="515"/>
      <c r="AT35" s="508" t="s">
        <v>105</v>
      </c>
      <c r="AU35" s="515"/>
      <c r="AV35" s="515"/>
      <c r="AW35" s="508" t="s">
        <v>105</v>
      </c>
      <c r="AX35" s="515"/>
      <c r="AY35" s="515"/>
    </row>
    <row r="36" spans="1:51" ht="24.75" customHeight="1">
      <c r="A36" s="496" t="s">
        <v>92</v>
      </c>
      <c r="B36" s="746" t="s">
        <v>254</v>
      </c>
      <c r="C36" s="747"/>
      <c r="D36" s="496" t="s">
        <v>92</v>
      </c>
      <c r="E36" s="746" t="s">
        <v>253</v>
      </c>
      <c r="F36" s="747"/>
      <c r="G36" s="496" t="s">
        <v>92</v>
      </c>
      <c r="H36" s="746" t="s">
        <v>252</v>
      </c>
      <c r="I36" s="747"/>
      <c r="J36" s="496" t="s">
        <v>92</v>
      </c>
      <c r="K36" s="746" t="s">
        <v>1555</v>
      </c>
      <c r="L36" s="747"/>
      <c r="M36" s="496" t="s">
        <v>92</v>
      </c>
      <c r="N36" s="746" t="s">
        <v>1556</v>
      </c>
      <c r="O36" s="747"/>
      <c r="P36" s="496" t="s">
        <v>92</v>
      </c>
      <c r="Q36" s="746" t="s">
        <v>1557</v>
      </c>
      <c r="R36" s="747"/>
      <c r="S36" s="496" t="s">
        <v>92</v>
      </c>
      <c r="T36" s="746" t="s">
        <v>1558</v>
      </c>
      <c r="U36" s="747"/>
      <c r="V36" s="496" t="s">
        <v>92</v>
      </c>
      <c r="W36" s="746" t="s">
        <v>249</v>
      </c>
      <c r="X36" s="747"/>
      <c r="Y36" s="496" t="s">
        <v>92</v>
      </c>
      <c r="Z36" s="746" t="s">
        <v>248</v>
      </c>
      <c r="AA36" s="747"/>
      <c r="AB36" s="496" t="s">
        <v>92</v>
      </c>
      <c r="AC36" s="746" t="s">
        <v>247</v>
      </c>
      <c r="AD36" s="747"/>
      <c r="AE36" s="496" t="s">
        <v>92</v>
      </c>
      <c r="AF36" s="746" t="s">
        <v>237</v>
      </c>
      <c r="AG36" s="747"/>
      <c r="AH36" s="496" t="s">
        <v>92</v>
      </c>
      <c r="AI36" s="746" t="s">
        <v>145</v>
      </c>
      <c r="AJ36" s="747"/>
      <c r="AK36" s="496" t="s">
        <v>92</v>
      </c>
      <c r="AL36" s="746" t="s">
        <v>246</v>
      </c>
      <c r="AM36" s="747"/>
      <c r="AN36" s="496" t="s">
        <v>92</v>
      </c>
      <c r="AO36" s="746" t="s">
        <v>235</v>
      </c>
      <c r="AP36" s="747"/>
      <c r="AQ36" s="496" t="s">
        <v>92</v>
      </c>
      <c r="AR36" s="746" t="s">
        <v>245</v>
      </c>
      <c r="AS36" s="747"/>
      <c r="AT36" s="496" t="s">
        <v>92</v>
      </c>
      <c r="AU36" s="746" t="s">
        <v>244</v>
      </c>
      <c r="AV36" s="747"/>
      <c r="AW36" s="496" t="s">
        <v>92</v>
      </c>
      <c r="AX36" s="746" t="s">
        <v>243</v>
      </c>
      <c r="AY36" s="747"/>
    </row>
    <row r="37" spans="1:51" ht="24.75" customHeight="1">
      <c r="A37" s="496" t="s">
        <v>81</v>
      </c>
      <c r="B37" s="746" t="s">
        <v>90</v>
      </c>
      <c r="C37" s="747"/>
      <c r="D37" s="496" t="s">
        <v>81</v>
      </c>
      <c r="E37" s="748" t="s">
        <v>5704</v>
      </c>
      <c r="F37" s="747"/>
      <c r="G37" s="496" t="s">
        <v>81</v>
      </c>
      <c r="H37" s="748" t="s">
        <v>242</v>
      </c>
      <c r="I37" s="747"/>
      <c r="J37" s="496" t="s">
        <v>81</v>
      </c>
      <c r="K37" s="748"/>
      <c r="L37" s="747"/>
      <c r="M37" s="496" t="s">
        <v>81</v>
      </c>
      <c r="N37" s="748" t="s">
        <v>1559</v>
      </c>
      <c r="O37" s="747"/>
      <c r="P37" s="496" t="s">
        <v>81</v>
      </c>
      <c r="Q37" s="748" t="s">
        <v>1560</v>
      </c>
      <c r="R37" s="747"/>
      <c r="S37" s="496" t="s">
        <v>81</v>
      </c>
      <c r="T37" s="748"/>
      <c r="U37" s="747"/>
      <c r="V37" s="496" t="s">
        <v>81</v>
      </c>
      <c r="W37" s="748" t="s">
        <v>1580</v>
      </c>
      <c r="X37" s="747"/>
      <c r="Y37" s="496" t="s">
        <v>81</v>
      </c>
      <c r="Z37" s="748" t="s">
        <v>239</v>
      </c>
      <c r="AA37" s="747"/>
      <c r="AB37" s="496" t="s">
        <v>81</v>
      </c>
      <c r="AC37" s="748" t="s">
        <v>238</v>
      </c>
      <c r="AD37" s="747"/>
      <c r="AE37" s="496" t="s">
        <v>81</v>
      </c>
      <c r="AF37" s="748" t="s">
        <v>237</v>
      </c>
      <c r="AG37" s="747"/>
      <c r="AH37" s="496" t="s">
        <v>81</v>
      </c>
      <c r="AI37" s="748" t="s">
        <v>165</v>
      </c>
      <c r="AJ37" s="747"/>
      <c r="AK37" s="496" t="s">
        <v>81</v>
      </c>
      <c r="AL37" s="748" t="s">
        <v>236</v>
      </c>
      <c r="AM37" s="747"/>
      <c r="AN37" s="496" t="s">
        <v>81</v>
      </c>
      <c r="AO37" s="748" t="s">
        <v>235</v>
      </c>
      <c r="AP37" s="747"/>
      <c r="AQ37" s="496" t="s">
        <v>81</v>
      </c>
      <c r="AR37" s="748" t="s">
        <v>234</v>
      </c>
      <c r="AS37" s="747"/>
      <c r="AT37" s="496" t="s">
        <v>81</v>
      </c>
      <c r="AU37" s="748" t="s">
        <v>2495</v>
      </c>
      <c r="AV37" s="747"/>
      <c r="AW37" s="496" t="s">
        <v>81</v>
      </c>
      <c r="AX37" s="748" t="s">
        <v>232</v>
      </c>
      <c r="AY37" s="747"/>
    </row>
    <row r="38" spans="1:51" ht="24.75" customHeight="1">
      <c r="A38" s="496" t="s">
        <v>78</v>
      </c>
      <c r="B38" s="748" t="s">
        <v>79</v>
      </c>
      <c r="C38" s="747"/>
      <c r="D38" s="496" t="s">
        <v>78</v>
      </c>
      <c r="E38" s="748" t="s">
        <v>4330</v>
      </c>
      <c r="F38" s="747"/>
      <c r="G38" s="496" t="s">
        <v>78</v>
      </c>
      <c r="H38" s="748" t="s">
        <v>4331</v>
      </c>
      <c r="I38" s="747"/>
      <c r="J38" s="496" t="s">
        <v>78</v>
      </c>
      <c r="K38" s="746" t="s">
        <v>5703</v>
      </c>
      <c r="L38" s="747"/>
      <c r="M38" s="496" t="s">
        <v>78</v>
      </c>
      <c r="N38" s="748" t="s">
        <v>4332</v>
      </c>
      <c r="O38" s="747"/>
      <c r="P38" s="496" t="s">
        <v>78</v>
      </c>
      <c r="Q38" s="748" t="s">
        <v>4333</v>
      </c>
      <c r="R38" s="747"/>
      <c r="S38" s="496" t="s">
        <v>78</v>
      </c>
      <c r="T38" s="746" t="s">
        <v>5703</v>
      </c>
      <c r="U38" s="747"/>
      <c r="V38" s="496" t="s">
        <v>78</v>
      </c>
      <c r="W38" s="748" t="s">
        <v>4334</v>
      </c>
      <c r="X38" s="747"/>
      <c r="Y38" s="496" t="s">
        <v>78</v>
      </c>
      <c r="Z38" s="748" t="s">
        <v>4335</v>
      </c>
      <c r="AA38" s="747"/>
      <c r="AB38" s="496" t="s">
        <v>78</v>
      </c>
      <c r="AC38" s="748" t="s">
        <v>231</v>
      </c>
      <c r="AD38" s="747"/>
      <c r="AE38" s="496" t="s">
        <v>78</v>
      </c>
      <c r="AF38" s="748" t="s">
        <v>79</v>
      </c>
      <c r="AG38" s="747"/>
      <c r="AH38" s="496" t="s">
        <v>78</v>
      </c>
      <c r="AI38" s="748" t="s">
        <v>1115</v>
      </c>
      <c r="AJ38" s="747"/>
      <c r="AK38" s="496" t="s">
        <v>78</v>
      </c>
      <c r="AL38" s="748" t="s">
        <v>4337</v>
      </c>
      <c r="AM38" s="747"/>
      <c r="AN38" s="496" t="s">
        <v>78</v>
      </c>
      <c r="AO38" s="748" t="s">
        <v>4338</v>
      </c>
      <c r="AP38" s="747"/>
      <c r="AQ38" s="496" t="s">
        <v>78</v>
      </c>
      <c r="AR38" s="748" t="s">
        <v>5702</v>
      </c>
      <c r="AS38" s="747"/>
      <c r="AT38" s="496" t="s">
        <v>78</v>
      </c>
      <c r="AU38" s="748" t="s">
        <v>4340</v>
      </c>
      <c r="AV38" s="747"/>
      <c r="AW38" s="496" t="s">
        <v>78</v>
      </c>
      <c r="AX38" s="748" t="s">
        <v>4341</v>
      </c>
      <c r="AY38" s="747"/>
    </row>
    <row r="39" spans="1:51" ht="24.75" customHeight="1">
      <c r="A39" s="496" t="s">
        <v>0</v>
      </c>
      <c r="B39" s="496" t="s">
        <v>77</v>
      </c>
      <c r="C39" s="496" t="s">
        <v>76</v>
      </c>
      <c r="D39" s="496" t="s">
        <v>75</v>
      </c>
      <c r="E39" s="496" t="s">
        <v>74</v>
      </c>
      <c r="F39" s="515" t="s">
        <v>73</v>
      </c>
      <c r="G39" s="496" t="s">
        <v>0</v>
      </c>
      <c r="H39" s="496" t="s">
        <v>77</v>
      </c>
      <c r="I39" s="496" t="s">
        <v>229</v>
      </c>
      <c r="J39" s="496" t="s">
        <v>0</v>
      </c>
      <c r="K39" s="496" t="s">
        <v>77</v>
      </c>
      <c r="L39" s="496" t="s">
        <v>229</v>
      </c>
      <c r="M39" s="496" t="s">
        <v>0</v>
      </c>
      <c r="N39" s="496" t="s">
        <v>77</v>
      </c>
      <c r="O39" s="496" t="s">
        <v>229</v>
      </c>
      <c r="P39" s="496" t="s">
        <v>0</v>
      </c>
      <c r="Q39" s="496" t="s">
        <v>77</v>
      </c>
      <c r="R39" s="496" t="s">
        <v>229</v>
      </c>
      <c r="S39" s="496" t="s">
        <v>75</v>
      </c>
      <c r="T39" s="496" t="s">
        <v>74</v>
      </c>
      <c r="U39" s="496" t="s">
        <v>230</v>
      </c>
      <c r="V39" s="496" t="s">
        <v>75</v>
      </c>
      <c r="W39" s="496" t="s">
        <v>74</v>
      </c>
      <c r="X39" s="496" t="s">
        <v>230</v>
      </c>
      <c r="Y39" s="496" t="s">
        <v>75</v>
      </c>
      <c r="Z39" s="496" t="s">
        <v>74</v>
      </c>
      <c r="AA39" s="496" t="s">
        <v>230</v>
      </c>
      <c r="AB39" s="496" t="s">
        <v>75</v>
      </c>
      <c r="AC39" s="496" t="s">
        <v>74</v>
      </c>
      <c r="AD39" s="496" t="s">
        <v>230</v>
      </c>
      <c r="AE39" s="496" t="s">
        <v>75</v>
      </c>
      <c r="AF39" s="496" t="s">
        <v>74</v>
      </c>
      <c r="AG39" s="496" t="s">
        <v>230</v>
      </c>
      <c r="AH39" s="496" t="s">
        <v>75</v>
      </c>
      <c r="AI39" s="496" t="s">
        <v>74</v>
      </c>
      <c r="AJ39" s="496" t="s">
        <v>230</v>
      </c>
      <c r="AK39" s="496" t="s">
        <v>0</v>
      </c>
      <c r="AL39" s="496" t="s">
        <v>74</v>
      </c>
      <c r="AM39" s="496" t="s">
        <v>229</v>
      </c>
      <c r="AN39" s="496" t="s">
        <v>0</v>
      </c>
      <c r="AO39" s="496" t="s">
        <v>77</v>
      </c>
      <c r="AP39" s="496" t="s">
        <v>229</v>
      </c>
      <c r="AQ39" s="496" t="s">
        <v>0</v>
      </c>
      <c r="AR39" s="496" t="s">
        <v>77</v>
      </c>
      <c r="AS39" s="496" t="s">
        <v>229</v>
      </c>
      <c r="AT39" s="496" t="s">
        <v>0</v>
      </c>
      <c r="AU39" s="496" t="s">
        <v>77</v>
      </c>
      <c r="AV39" s="496" t="s">
        <v>229</v>
      </c>
      <c r="AW39" s="496" t="s">
        <v>0</v>
      </c>
      <c r="AX39" s="496" t="s">
        <v>77</v>
      </c>
      <c r="AY39" s="496" t="s">
        <v>229</v>
      </c>
    </row>
    <row r="40" spans="1:51" ht="24.75" customHeight="1">
      <c r="A40" s="496">
        <v>2014</v>
      </c>
      <c r="B40" s="503">
        <f t="shared" ref="B40:B46" si="3">AVERAGE(E40,H40,K40,T40,AF40,AO40,AU40,AX40,AR40)</f>
        <v>42.555555555555557</v>
      </c>
      <c r="C40" s="506"/>
      <c r="D40" s="496">
        <v>2014</v>
      </c>
      <c r="E40" s="495">
        <v>100</v>
      </c>
      <c r="F40" s="510" t="s">
        <v>5701</v>
      </c>
      <c r="G40" s="496">
        <v>2014</v>
      </c>
      <c r="H40" s="495">
        <v>50</v>
      </c>
      <c r="I40" s="494" t="s">
        <v>5700</v>
      </c>
      <c r="J40" s="496">
        <v>2014</v>
      </c>
      <c r="K40" s="495">
        <v>100</v>
      </c>
      <c r="L40" s="510"/>
      <c r="M40" s="496">
        <v>2014</v>
      </c>
      <c r="N40" s="495">
        <v>100</v>
      </c>
      <c r="O40" s="510" t="s">
        <v>5698</v>
      </c>
      <c r="P40" s="496">
        <v>2014</v>
      </c>
      <c r="Q40" s="495">
        <v>100</v>
      </c>
      <c r="R40" s="510" t="s">
        <v>5699</v>
      </c>
      <c r="S40" s="496">
        <v>2014</v>
      </c>
      <c r="T40" s="495">
        <v>100</v>
      </c>
      <c r="U40" s="510"/>
      <c r="V40" s="496">
        <v>2014</v>
      </c>
      <c r="W40" s="495">
        <v>100</v>
      </c>
      <c r="X40" s="510" t="s">
        <v>5698</v>
      </c>
      <c r="Y40" s="496">
        <v>2014</v>
      </c>
      <c r="Z40" s="523">
        <v>100</v>
      </c>
      <c r="AA40" s="510" t="s">
        <v>5698</v>
      </c>
      <c r="AB40" s="496">
        <v>2014</v>
      </c>
      <c r="AC40" s="495">
        <v>100</v>
      </c>
      <c r="AD40" s="510" t="s">
        <v>5698</v>
      </c>
      <c r="AE40" s="496">
        <v>2014</v>
      </c>
      <c r="AF40" s="503">
        <f t="shared" ref="AF40:AF46" si="4">0.67*AI40+0.33*AL40</f>
        <v>33</v>
      </c>
      <c r="AG40" s="510"/>
      <c r="AH40" s="496">
        <v>2014</v>
      </c>
      <c r="AI40" s="495">
        <v>0</v>
      </c>
      <c r="AJ40" s="494" t="s">
        <v>5697</v>
      </c>
      <c r="AK40" s="496">
        <v>2014</v>
      </c>
      <c r="AL40" s="495">
        <v>100</v>
      </c>
      <c r="AM40" s="509" t="s">
        <v>5696</v>
      </c>
      <c r="AN40" s="496">
        <v>2014</v>
      </c>
      <c r="AO40" s="495">
        <v>0</v>
      </c>
      <c r="AP40" s="494" t="s">
        <v>5695</v>
      </c>
      <c r="AQ40" s="496">
        <v>2014</v>
      </c>
      <c r="AR40" s="495">
        <v>0</v>
      </c>
      <c r="AS40" s="494" t="s">
        <v>5694</v>
      </c>
      <c r="AT40" s="496">
        <v>2014</v>
      </c>
      <c r="AU40" s="495">
        <v>0</v>
      </c>
      <c r="AV40" s="494" t="s">
        <v>5693</v>
      </c>
      <c r="AW40" s="496">
        <v>2014</v>
      </c>
      <c r="AX40" s="495">
        <v>0</v>
      </c>
      <c r="AY40" s="494" t="s">
        <v>5692</v>
      </c>
    </row>
    <row r="41" spans="1:51" ht="24.75" customHeight="1">
      <c r="A41" s="496">
        <v>2015</v>
      </c>
      <c r="B41" s="503">
        <f t="shared" si="3"/>
        <v>42.555555555555557</v>
      </c>
      <c r="C41" s="503"/>
      <c r="D41" s="496">
        <v>2015</v>
      </c>
      <c r="E41" s="495">
        <v>100</v>
      </c>
      <c r="F41" s="509"/>
      <c r="G41" s="496">
        <v>2015</v>
      </c>
      <c r="H41" s="495">
        <v>50</v>
      </c>
      <c r="I41" s="510"/>
      <c r="J41" s="496">
        <v>2015</v>
      </c>
      <c r="K41" s="495">
        <v>100</v>
      </c>
      <c r="L41" s="510"/>
      <c r="M41" s="496">
        <v>2015</v>
      </c>
      <c r="N41" s="495">
        <v>100</v>
      </c>
      <c r="O41" s="510"/>
      <c r="P41" s="496">
        <v>2015</v>
      </c>
      <c r="Q41" s="495">
        <v>100</v>
      </c>
      <c r="R41" s="510"/>
      <c r="S41" s="496">
        <v>2015</v>
      </c>
      <c r="T41" s="495">
        <v>100</v>
      </c>
      <c r="U41" s="510"/>
      <c r="V41" s="496">
        <v>2015</v>
      </c>
      <c r="W41" s="495">
        <v>100</v>
      </c>
      <c r="X41" s="510"/>
      <c r="Y41" s="496">
        <v>2015</v>
      </c>
      <c r="Z41" s="523">
        <v>100</v>
      </c>
      <c r="AA41" s="510"/>
      <c r="AB41" s="496">
        <v>2015</v>
      </c>
      <c r="AC41" s="495">
        <v>100</v>
      </c>
      <c r="AD41" s="510"/>
      <c r="AE41" s="496">
        <v>2015</v>
      </c>
      <c r="AF41" s="503">
        <f t="shared" si="4"/>
        <v>33</v>
      </c>
      <c r="AG41" s="510"/>
      <c r="AH41" s="496">
        <v>2015</v>
      </c>
      <c r="AI41" s="495">
        <v>0</v>
      </c>
      <c r="AJ41" s="494"/>
      <c r="AK41" s="496">
        <v>2015</v>
      </c>
      <c r="AL41" s="495">
        <v>100</v>
      </c>
      <c r="AM41" s="510"/>
      <c r="AN41" s="496">
        <v>2015</v>
      </c>
      <c r="AO41" s="495">
        <v>0</v>
      </c>
      <c r="AP41" s="510"/>
      <c r="AQ41" s="496">
        <v>2015</v>
      </c>
      <c r="AR41" s="495">
        <v>0</v>
      </c>
      <c r="AS41" s="510"/>
      <c r="AT41" s="496">
        <v>2015</v>
      </c>
      <c r="AU41" s="495">
        <v>0</v>
      </c>
      <c r="AV41" s="510"/>
      <c r="AW41" s="496">
        <v>2015</v>
      </c>
      <c r="AX41" s="495">
        <v>0</v>
      </c>
      <c r="AY41" s="494"/>
    </row>
    <row r="42" spans="1:51" ht="24.75" customHeight="1">
      <c r="A42" s="496">
        <v>2016</v>
      </c>
      <c r="B42" s="503">
        <f t="shared" si="3"/>
        <v>42.555555555555557</v>
      </c>
      <c r="C42" s="503"/>
      <c r="D42" s="496">
        <v>2016</v>
      </c>
      <c r="E42" s="495">
        <v>100</v>
      </c>
      <c r="F42" s="510"/>
      <c r="G42" s="496">
        <v>2016</v>
      </c>
      <c r="H42" s="495">
        <v>50</v>
      </c>
      <c r="I42" s="510"/>
      <c r="J42" s="496">
        <v>2016</v>
      </c>
      <c r="K42" s="495">
        <v>100</v>
      </c>
      <c r="L42" s="510"/>
      <c r="M42" s="496">
        <v>2016</v>
      </c>
      <c r="N42" s="495">
        <v>100</v>
      </c>
      <c r="O42" s="510"/>
      <c r="P42" s="496">
        <v>2016</v>
      </c>
      <c r="Q42" s="495">
        <v>100</v>
      </c>
      <c r="R42" s="510"/>
      <c r="S42" s="496">
        <v>2016</v>
      </c>
      <c r="T42" s="495">
        <v>100</v>
      </c>
      <c r="U42" s="510"/>
      <c r="V42" s="496">
        <v>2016</v>
      </c>
      <c r="W42" s="495">
        <v>100</v>
      </c>
      <c r="X42" s="510"/>
      <c r="Y42" s="496">
        <v>2016</v>
      </c>
      <c r="Z42" s="523">
        <v>100</v>
      </c>
      <c r="AA42" s="510"/>
      <c r="AB42" s="496">
        <v>2016</v>
      </c>
      <c r="AC42" s="495">
        <v>100</v>
      </c>
      <c r="AD42" s="510"/>
      <c r="AE42" s="496">
        <v>2016</v>
      </c>
      <c r="AF42" s="503">
        <f t="shared" si="4"/>
        <v>33</v>
      </c>
      <c r="AG42" s="510"/>
      <c r="AH42" s="496">
        <v>2016</v>
      </c>
      <c r="AI42" s="495">
        <v>0</v>
      </c>
      <c r="AJ42" s="510"/>
      <c r="AK42" s="496">
        <v>2016</v>
      </c>
      <c r="AL42" s="495">
        <v>100</v>
      </c>
      <c r="AM42" s="510"/>
      <c r="AN42" s="496">
        <v>2016</v>
      </c>
      <c r="AO42" s="495">
        <v>0</v>
      </c>
      <c r="AP42" s="510"/>
      <c r="AQ42" s="496">
        <v>2016</v>
      </c>
      <c r="AR42" s="495">
        <v>0</v>
      </c>
      <c r="AS42" s="510"/>
      <c r="AT42" s="496">
        <v>2016</v>
      </c>
      <c r="AU42" s="495">
        <v>0</v>
      </c>
      <c r="AV42" s="510"/>
      <c r="AW42" s="496">
        <v>2016</v>
      </c>
      <c r="AX42" s="495">
        <v>0</v>
      </c>
      <c r="AY42" s="494"/>
    </row>
    <row r="43" spans="1:51" ht="24.75" customHeight="1">
      <c r="A43" s="496">
        <v>2017</v>
      </c>
      <c r="B43" s="503">
        <f t="shared" si="3"/>
        <v>42.555555555555557</v>
      </c>
      <c r="C43" s="503"/>
      <c r="D43" s="496">
        <v>2017</v>
      </c>
      <c r="E43" s="495">
        <v>100</v>
      </c>
      <c r="F43" s="510"/>
      <c r="G43" s="496">
        <v>2017</v>
      </c>
      <c r="H43" s="495">
        <v>50</v>
      </c>
      <c r="I43" s="510"/>
      <c r="J43" s="496">
        <v>2017</v>
      </c>
      <c r="K43" s="495">
        <v>100</v>
      </c>
      <c r="L43" s="510"/>
      <c r="M43" s="496">
        <v>2017</v>
      </c>
      <c r="N43" s="495">
        <v>100</v>
      </c>
      <c r="O43" s="510"/>
      <c r="P43" s="496">
        <v>2017</v>
      </c>
      <c r="Q43" s="495">
        <v>100</v>
      </c>
      <c r="R43" s="510"/>
      <c r="S43" s="496">
        <v>2017</v>
      </c>
      <c r="T43" s="495">
        <v>100</v>
      </c>
      <c r="U43" s="510"/>
      <c r="V43" s="496">
        <v>2017</v>
      </c>
      <c r="W43" s="495">
        <v>100</v>
      </c>
      <c r="X43" s="510"/>
      <c r="Y43" s="496">
        <v>2017</v>
      </c>
      <c r="Z43" s="523">
        <v>100</v>
      </c>
      <c r="AA43" s="510"/>
      <c r="AB43" s="496">
        <v>2017</v>
      </c>
      <c r="AC43" s="495">
        <v>100</v>
      </c>
      <c r="AD43" s="510"/>
      <c r="AE43" s="496">
        <v>2017</v>
      </c>
      <c r="AF43" s="503">
        <f t="shared" si="4"/>
        <v>33</v>
      </c>
      <c r="AG43" s="510"/>
      <c r="AH43" s="496">
        <v>2017</v>
      </c>
      <c r="AI43" s="495">
        <v>0</v>
      </c>
      <c r="AJ43" s="510"/>
      <c r="AK43" s="496">
        <v>2017</v>
      </c>
      <c r="AL43" s="495">
        <v>100</v>
      </c>
      <c r="AM43" s="510"/>
      <c r="AN43" s="496">
        <v>2017</v>
      </c>
      <c r="AO43" s="495">
        <v>0</v>
      </c>
      <c r="AP43" s="510"/>
      <c r="AQ43" s="496">
        <v>2017</v>
      </c>
      <c r="AR43" s="495">
        <v>0</v>
      </c>
      <c r="AS43" s="510"/>
      <c r="AT43" s="496">
        <v>2017</v>
      </c>
      <c r="AU43" s="495">
        <v>0</v>
      </c>
      <c r="AV43" s="510"/>
      <c r="AW43" s="496">
        <v>2017</v>
      </c>
      <c r="AX43" s="495">
        <v>0</v>
      </c>
      <c r="AY43" s="494"/>
    </row>
    <row r="44" spans="1:51" ht="24.75" customHeight="1">
      <c r="A44" s="496">
        <v>2018</v>
      </c>
      <c r="B44" s="503">
        <f t="shared" si="3"/>
        <v>42.555555555555557</v>
      </c>
      <c r="C44" s="503"/>
      <c r="D44" s="496">
        <v>2018</v>
      </c>
      <c r="E44" s="495">
        <v>100</v>
      </c>
      <c r="F44" s="510"/>
      <c r="G44" s="496">
        <v>2018</v>
      </c>
      <c r="H44" s="495">
        <v>50</v>
      </c>
      <c r="I44" s="510"/>
      <c r="J44" s="496">
        <v>2018</v>
      </c>
      <c r="K44" s="495">
        <v>100</v>
      </c>
      <c r="L44" s="510"/>
      <c r="M44" s="496">
        <v>2018</v>
      </c>
      <c r="N44" s="495">
        <v>100</v>
      </c>
      <c r="O44" s="510"/>
      <c r="P44" s="496">
        <v>2018</v>
      </c>
      <c r="Q44" s="495">
        <v>100</v>
      </c>
      <c r="R44" s="510"/>
      <c r="S44" s="496">
        <v>2018</v>
      </c>
      <c r="T44" s="495">
        <v>100</v>
      </c>
      <c r="U44" s="510"/>
      <c r="V44" s="496">
        <v>2018</v>
      </c>
      <c r="W44" s="495">
        <v>100</v>
      </c>
      <c r="X44" s="510"/>
      <c r="Y44" s="496">
        <v>2018</v>
      </c>
      <c r="Z44" s="523">
        <v>100</v>
      </c>
      <c r="AA44" s="510"/>
      <c r="AB44" s="496">
        <v>2018</v>
      </c>
      <c r="AC44" s="495">
        <v>100</v>
      </c>
      <c r="AD44" s="510"/>
      <c r="AE44" s="496">
        <v>2018</v>
      </c>
      <c r="AF44" s="503">
        <f t="shared" si="4"/>
        <v>33</v>
      </c>
      <c r="AG44" s="510"/>
      <c r="AH44" s="496">
        <v>2018</v>
      </c>
      <c r="AI44" s="495">
        <v>0</v>
      </c>
      <c r="AJ44" s="510"/>
      <c r="AK44" s="496">
        <v>2018</v>
      </c>
      <c r="AL44" s="495">
        <v>100</v>
      </c>
      <c r="AM44" s="510"/>
      <c r="AN44" s="496">
        <v>2018</v>
      </c>
      <c r="AO44" s="495">
        <v>0</v>
      </c>
      <c r="AP44" s="510"/>
      <c r="AQ44" s="496">
        <v>2018</v>
      </c>
      <c r="AR44" s="495">
        <v>0</v>
      </c>
      <c r="AS44" s="510"/>
      <c r="AT44" s="496">
        <v>2018</v>
      </c>
      <c r="AU44" s="495">
        <v>0</v>
      </c>
      <c r="AV44" s="510"/>
      <c r="AW44" s="496">
        <v>2018</v>
      </c>
      <c r="AX44" s="495">
        <v>0</v>
      </c>
      <c r="AY44" s="494"/>
    </row>
    <row r="45" spans="1:51" ht="24.75" customHeight="1">
      <c r="A45" s="496">
        <v>2019</v>
      </c>
      <c r="B45" s="503">
        <f t="shared" si="3"/>
        <v>42.555555555555557</v>
      </c>
      <c r="C45" s="503"/>
      <c r="D45" s="496">
        <v>2019</v>
      </c>
      <c r="E45" s="495">
        <v>100</v>
      </c>
      <c r="F45" s="510"/>
      <c r="G45" s="496">
        <v>2019</v>
      </c>
      <c r="H45" s="495">
        <v>50</v>
      </c>
      <c r="I45" s="510"/>
      <c r="J45" s="496">
        <v>2019</v>
      </c>
      <c r="K45" s="495">
        <v>100</v>
      </c>
      <c r="L45" s="510"/>
      <c r="M45" s="496">
        <v>2019</v>
      </c>
      <c r="N45" s="495">
        <v>100</v>
      </c>
      <c r="O45" s="510"/>
      <c r="P45" s="496">
        <v>2019</v>
      </c>
      <c r="Q45" s="495">
        <v>100</v>
      </c>
      <c r="R45" s="510"/>
      <c r="S45" s="496">
        <v>2019</v>
      </c>
      <c r="T45" s="495">
        <v>100</v>
      </c>
      <c r="U45" s="510"/>
      <c r="V45" s="496">
        <v>2019</v>
      </c>
      <c r="W45" s="495">
        <v>100</v>
      </c>
      <c r="X45" s="510"/>
      <c r="Y45" s="496">
        <v>2019</v>
      </c>
      <c r="Z45" s="523">
        <v>100</v>
      </c>
      <c r="AA45" s="510"/>
      <c r="AB45" s="496">
        <v>2019</v>
      </c>
      <c r="AC45" s="495">
        <v>100</v>
      </c>
      <c r="AD45" s="510"/>
      <c r="AE45" s="496">
        <v>2019</v>
      </c>
      <c r="AF45" s="503">
        <f t="shared" si="4"/>
        <v>33</v>
      </c>
      <c r="AG45" s="510"/>
      <c r="AH45" s="496">
        <v>2019</v>
      </c>
      <c r="AI45" s="495">
        <v>0</v>
      </c>
      <c r="AJ45" s="510"/>
      <c r="AK45" s="496">
        <v>2019</v>
      </c>
      <c r="AL45" s="495">
        <v>100</v>
      </c>
      <c r="AM45" s="510"/>
      <c r="AN45" s="496">
        <v>2019</v>
      </c>
      <c r="AO45" s="495">
        <v>0</v>
      </c>
      <c r="AP45" s="510"/>
      <c r="AQ45" s="496">
        <v>2019</v>
      </c>
      <c r="AR45" s="495">
        <v>0</v>
      </c>
      <c r="AS45" s="510"/>
      <c r="AT45" s="496">
        <v>2019</v>
      </c>
      <c r="AU45" s="495">
        <v>0</v>
      </c>
      <c r="AV45" s="510"/>
      <c r="AW45" s="496">
        <v>2019</v>
      </c>
      <c r="AX45" s="495">
        <v>0</v>
      </c>
      <c r="AY45" s="494"/>
    </row>
    <row r="46" spans="1:51" ht="24.75" customHeight="1">
      <c r="A46" s="496">
        <v>2020</v>
      </c>
      <c r="B46" s="503">
        <f t="shared" si="3"/>
        <v>42.555555555555557</v>
      </c>
      <c r="C46" s="497"/>
      <c r="D46" s="496">
        <v>2020</v>
      </c>
      <c r="E46" s="495">
        <v>100</v>
      </c>
      <c r="F46" s="510"/>
      <c r="G46" s="496">
        <v>2020</v>
      </c>
      <c r="H46" s="495">
        <v>50</v>
      </c>
      <c r="I46" s="510"/>
      <c r="J46" s="496">
        <v>2020</v>
      </c>
      <c r="K46" s="495">
        <v>100</v>
      </c>
      <c r="L46" s="510"/>
      <c r="M46" s="496">
        <v>2020</v>
      </c>
      <c r="N46" s="495">
        <v>100</v>
      </c>
      <c r="O46" s="510"/>
      <c r="P46" s="496">
        <v>2020</v>
      </c>
      <c r="Q46" s="495">
        <v>100</v>
      </c>
      <c r="R46" s="510"/>
      <c r="S46" s="496">
        <v>2020</v>
      </c>
      <c r="T46" s="495">
        <v>100</v>
      </c>
      <c r="U46" s="510"/>
      <c r="V46" s="496">
        <v>2020</v>
      </c>
      <c r="W46" s="495">
        <v>100</v>
      </c>
      <c r="X46" s="510"/>
      <c r="Y46" s="496">
        <v>2020</v>
      </c>
      <c r="Z46" s="523">
        <v>100</v>
      </c>
      <c r="AA46" s="510"/>
      <c r="AB46" s="496">
        <v>2020</v>
      </c>
      <c r="AC46" s="495">
        <v>100</v>
      </c>
      <c r="AD46" s="510"/>
      <c r="AE46" s="496">
        <v>2020</v>
      </c>
      <c r="AF46" s="503">
        <f t="shared" si="4"/>
        <v>33</v>
      </c>
      <c r="AG46" s="510"/>
      <c r="AH46" s="496">
        <v>2020</v>
      </c>
      <c r="AI46" s="495">
        <v>0</v>
      </c>
      <c r="AJ46" s="510"/>
      <c r="AK46" s="496">
        <v>2020</v>
      </c>
      <c r="AL46" s="495">
        <v>100</v>
      </c>
      <c r="AM46" s="510"/>
      <c r="AN46" s="496">
        <v>2020</v>
      </c>
      <c r="AO46" s="495">
        <v>0</v>
      </c>
      <c r="AP46" s="510"/>
      <c r="AQ46" s="496">
        <v>2020</v>
      </c>
      <c r="AR46" s="495">
        <v>0</v>
      </c>
      <c r="AS46" s="510"/>
      <c r="AT46" s="496">
        <v>2020</v>
      </c>
      <c r="AU46" s="495">
        <v>0</v>
      </c>
      <c r="AV46" s="510"/>
      <c r="AW46" s="496">
        <v>2020</v>
      </c>
      <c r="AX46" s="495">
        <v>0</v>
      </c>
      <c r="AY46" s="494"/>
    </row>
    <row r="47" spans="1:51" ht="24.75" customHeight="1">
      <c r="A47" s="522"/>
      <c r="B47" s="522"/>
      <c r="C47" s="522"/>
      <c r="D47" s="522"/>
      <c r="E47" s="522"/>
      <c r="F47" s="522"/>
      <c r="G47" s="522"/>
      <c r="H47" s="522"/>
      <c r="I47" s="522"/>
      <c r="J47" s="522"/>
      <c r="K47" s="522"/>
      <c r="L47" s="522"/>
      <c r="M47" s="522"/>
      <c r="N47" s="522"/>
      <c r="O47" s="492"/>
      <c r="P47" s="492"/>
      <c r="Q47" s="492"/>
      <c r="R47" s="492"/>
      <c r="S47" s="492"/>
      <c r="T47" s="492"/>
      <c r="U47" s="492"/>
      <c r="V47" s="492"/>
      <c r="W47" s="492"/>
      <c r="X47" s="492"/>
      <c r="Y47" s="492"/>
      <c r="Z47" s="492"/>
      <c r="AA47" s="492"/>
      <c r="AB47" s="492"/>
      <c r="AC47" s="492"/>
      <c r="AD47" s="521"/>
      <c r="AE47" s="492"/>
      <c r="AF47" s="492"/>
      <c r="AG47" s="492"/>
      <c r="AH47" s="492"/>
      <c r="AI47" s="492"/>
      <c r="AJ47" s="492"/>
      <c r="AK47" s="492"/>
      <c r="AL47" s="492"/>
      <c r="AM47" s="492"/>
      <c r="AN47" s="492"/>
      <c r="AO47" s="492"/>
      <c r="AP47" s="492"/>
      <c r="AQ47" s="492"/>
      <c r="AR47" s="492"/>
      <c r="AS47" s="492"/>
      <c r="AT47" s="492"/>
      <c r="AU47" s="492"/>
      <c r="AV47" s="492"/>
      <c r="AW47" s="492"/>
      <c r="AX47" s="492"/>
      <c r="AY47" s="492"/>
    </row>
    <row r="48" spans="1:51" ht="24.75" customHeight="1">
      <c r="A48" s="508" t="s">
        <v>114</v>
      </c>
      <c r="B48" s="751" t="s">
        <v>216</v>
      </c>
      <c r="C48" s="752"/>
      <c r="D48" s="752"/>
      <c r="E48" s="752"/>
      <c r="F48" s="752"/>
      <c r="G48" s="752"/>
      <c r="H48" s="752"/>
      <c r="I48" s="752"/>
      <c r="J48" s="752"/>
      <c r="K48" s="752"/>
      <c r="L48" s="752"/>
      <c r="M48" s="752"/>
      <c r="N48" s="752"/>
      <c r="O48" s="752"/>
      <c r="P48" s="752"/>
      <c r="Q48" s="752"/>
      <c r="R48" s="752"/>
      <c r="S48" s="752"/>
      <c r="T48" s="752"/>
      <c r="U48" s="752"/>
      <c r="V48" s="752"/>
      <c r="W48" s="752"/>
      <c r="X48" s="752"/>
      <c r="Y48" s="752"/>
      <c r="Z48" s="752"/>
      <c r="AA48" s="752"/>
      <c r="AB48" s="752"/>
      <c r="AC48" s="752"/>
      <c r="AD48" s="752"/>
      <c r="AE48" s="752"/>
      <c r="AF48" s="752"/>
      <c r="AG48" s="752"/>
      <c r="AH48" s="752"/>
      <c r="AI48" s="752"/>
      <c r="AJ48" s="752"/>
      <c r="AK48" s="752"/>
      <c r="AL48" s="752"/>
      <c r="AM48" s="752"/>
      <c r="AN48" s="492"/>
      <c r="AO48" s="492"/>
      <c r="AP48" s="492"/>
      <c r="AQ48" s="492"/>
      <c r="AR48" s="492"/>
      <c r="AS48" s="492"/>
      <c r="AT48" s="492"/>
      <c r="AU48" s="492"/>
      <c r="AV48" s="492"/>
      <c r="AW48" s="492"/>
      <c r="AX48" s="492"/>
      <c r="AY48" s="492"/>
    </row>
    <row r="49" spans="1:51" ht="24.75" customHeight="1">
      <c r="A49" s="508" t="s">
        <v>106</v>
      </c>
      <c r="B49" s="753" t="s">
        <v>28</v>
      </c>
      <c r="C49" s="747"/>
      <c r="D49" s="508" t="s">
        <v>106</v>
      </c>
      <c r="E49" s="749" t="s">
        <v>29</v>
      </c>
      <c r="F49" s="747"/>
      <c r="G49" s="508" t="s">
        <v>106</v>
      </c>
      <c r="H49" s="749" t="s">
        <v>30</v>
      </c>
      <c r="I49" s="747"/>
      <c r="J49" s="508" t="s">
        <v>106</v>
      </c>
      <c r="K49" s="749" t="s">
        <v>31</v>
      </c>
      <c r="L49" s="747"/>
      <c r="M49" s="508" t="s">
        <v>106</v>
      </c>
      <c r="N49" s="749" t="s">
        <v>32</v>
      </c>
      <c r="O49" s="747"/>
      <c r="P49" s="508" t="s">
        <v>106</v>
      </c>
      <c r="Q49" s="749"/>
      <c r="R49" s="747"/>
      <c r="S49" s="508" t="s">
        <v>106</v>
      </c>
      <c r="T49" s="753"/>
      <c r="U49" s="747"/>
      <c r="V49" s="508" t="s">
        <v>106</v>
      </c>
      <c r="W49" s="749"/>
      <c r="X49" s="747"/>
      <c r="Y49" s="508" t="s">
        <v>106</v>
      </c>
      <c r="Z49" s="749" t="s">
        <v>36</v>
      </c>
      <c r="AA49" s="747"/>
      <c r="AB49" s="508" t="s">
        <v>106</v>
      </c>
      <c r="AC49" s="749" t="s">
        <v>37</v>
      </c>
      <c r="AD49" s="747"/>
      <c r="AE49" s="508" t="s">
        <v>106</v>
      </c>
      <c r="AF49" s="749" t="s">
        <v>38</v>
      </c>
      <c r="AG49" s="747"/>
      <c r="AH49" s="508" t="s">
        <v>106</v>
      </c>
      <c r="AI49" s="749"/>
      <c r="AJ49" s="747"/>
      <c r="AK49" s="508" t="s">
        <v>106</v>
      </c>
      <c r="AL49" s="749"/>
      <c r="AM49" s="747"/>
      <c r="AN49" s="492"/>
      <c r="AO49" s="492"/>
      <c r="AP49" s="492"/>
      <c r="AQ49" s="492"/>
      <c r="AR49" s="492"/>
      <c r="AS49" s="492"/>
      <c r="AT49" s="492"/>
      <c r="AU49" s="492"/>
      <c r="AV49" s="492"/>
      <c r="AW49" s="492"/>
      <c r="AX49" s="492"/>
      <c r="AY49" s="492"/>
    </row>
    <row r="50" spans="1:51" ht="24.75" customHeight="1">
      <c r="A50" s="508" t="s">
        <v>105</v>
      </c>
      <c r="B50" s="496"/>
      <c r="C50" s="496"/>
      <c r="D50" s="508" t="s">
        <v>105</v>
      </c>
      <c r="E50" s="515"/>
      <c r="F50" s="515"/>
      <c r="G50" s="508" t="s">
        <v>105</v>
      </c>
      <c r="H50" s="750"/>
      <c r="I50" s="747"/>
      <c r="J50" s="508" t="s">
        <v>105</v>
      </c>
      <c r="K50" s="750"/>
      <c r="L50" s="747"/>
      <c r="M50" s="508" t="s">
        <v>105</v>
      </c>
      <c r="N50" s="750"/>
      <c r="O50" s="747"/>
      <c r="P50" s="508" t="s">
        <v>105</v>
      </c>
      <c r="Q50" s="750" t="s">
        <v>33</v>
      </c>
      <c r="R50" s="747"/>
      <c r="S50" s="508" t="s">
        <v>105</v>
      </c>
      <c r="T50" s="750" t="s">
        <v>34</v>
      </c>
      <c r="U50" s="747"/>
      <c r="V50" s="508" t="s">
        <v>105</v>
      </c>
      <c r="W50" s="750" t="s">
        <v>35</v>
      </c>
      <c r="X50" s="747"/>
      <c r="Y50" s="508" t="s">
        <v>105</v>
      </c>
      <c r="Z50" s="520"/>
      <c r="AA50" s="520"/>
      <c r="AB50" s="508" t="s">
        <v>105</v>
      </c>
      <c r="AC50" s="756"/>
      <c r="AD50" s="747"/>
      <c r="AE50" s="508" t="s">
        <v>105</v>
      </c>
      <c r="AF50" s="515"/>
      <c r="AG50" s="515"/>
      <c r="AH50" s="508" t="s">
        <v>105</v>
      </c>
      <c r="AI50" s="750" t="s">
        <v>39</v>
      </c>
      <c r="AJ50" s="747"/>
      <c r="AK50" s="508" t="s">
        <v>105</v>
      </c>
      <c r="AL50" s="750" t="s">
        <v>215</v>
      </c>
      <c r="AM50" s="747"/>
      <c r="AN50" s="492"/>
      <c r="AO50" s="492"/>
      <c r="AP50" s="492"/>
      <c r="AQ50" s="492"/>
      <c r="AR50" s="492"/>
      <c r="AS50" s="492"/>
      <c r="AT50" s="492"/>
      <c r="AU50" s="492"/>
      <c r="AV50" s="492"/>
      <c r="AW50" s="492"/>
      <c r="AX50" s="492"/>
      <c r="AY50" s="492"/>
    </row>
    <row r="51" spans="1:51" s="493" customFormat="1" ht="24.75" customHeight="1">
      <c r="A51" s="496" t="s">
        <v>92</v>
      </c>
      <c r="B51" s="746" t="s">
        <v>130</v>
      </c>
      <c r="C51" s="754"/>
      <c r="D51" s="496" t="s">
        <v>92</v>
      </c>
      <c r="E51" s="746" t="s">
        <v>214</v>
      </c>
      <c r="F51" s="754"/>
      <c r="G51" s="496" t="s">
        <v>92</v>
      </c>
      <c r="H51" s="746" t="s">
        <v>213</v>
      </c>
      <c r="I51" s="754"/>
      <c r="J51" s="496" t="s">
        <v>92</v>
      </c>
      <c r="K51" s="746" t="s">
        <v>212</v>
      </c>
      <c r="L51" s="754"/>
      <c r="M51" s="496" t="s">
        <v>92</v>
      </c>
      <c r="N51" s="746" t="s">
        <v>211</v>
      </c>
      <c r="O51" s="754"/>
      <c r="P51" s="496" t="s">
        <v>92</v>
      </c>
      <c r="Q51" s="746" t="s">
        <v>211</v>
      </c>
      <c r="R51" s="754"/>
      <c r="S51" s="496" t="s">
        <v>92</v>
      </c>
      <c r="T51" s="746" t="s">
        <v>210</v>
      </c>
      <c r="U51" s="754"/>
      <c r="V51" s="496" t="s">
        <v>92</v>
      </c>
      <c r="W51" s="746" t="s">
        <v>209</v>
      </c>
      <c r="X51" s="754"/>
      <c r="Y51" s="496" t="s">
        <v>92</v>
      </c>
      <c r="Z51" s="746" t="s">
        <v>208</v>
      </c>
      <c r="AA51" s="754"/>
      <c r="AB51" s="496" t="s">
        <v>92</v>
      </c>
      <c r="AC51" s="746" t="s">
        <v>207</v>
      </c>
      <c r="AD51" s="754"/>
      <c r="AE51" s="496" t="s">
        <v>92</v>
      </c>
      <c r="AF51" s="746" t="s">
        <v>206</v>
      </c>
      <c r="AG51" s="754"/>
      <c r="AH51" s="496" t="s">
        <v>92</v>
      </c>
      <c r="AI51" s="746" t="s">
        <v>205</v>
      </c>
      <c r="AJ51" s="754"/>
      <c r="AK51" s="496" t="s">
        <v>92</v>
      </c>
      <c r="AL51" s="746" t="s">
        <v>204</v>
      </c>
      <c r="AM51" s="754"/>
      <c r="AN51" s="492"/>
      <c r="AO51" s="492"/>
      <c r="AP51" s="492"/>
      <c r="AQ51" s="492"/>
      <c r="AR51" s="492"/>
      <c r="AS51" s="492"/>
      <c r="AT51" s="492"/>
      <c r="AU51" s="492"/>
      <c r="AV51" s="492"/>
      <c r="AW51" s="492"/>
      <c r="AX51" s="492"/>
      <c r="AY51" s="492"/>
    </row>
    <row r="52" spans="1:51" s="493" customFormat="1" ht="24.75" customHeight="1">
      <c r="A52" s="496" t="s">
        <v>81</v>
      </c>
      <c r="B52" s="746" t="s">
        <v>90</v>
      </c>
      <c r="C52" s="754"/>
      <c r="D52" s="496" t="s">
        <v>81</v>
      </c>
      <c r="E52" s="748" t="s">
        <v>203</v>
      </c>
      <c r="F52" s="754"/>
      <c r="G52" s="496" t="s">
        <v>81</v>
      </c>
      <c r="H52" s="748" t="s">
        <v>1663</v>
      </c>
      <c r="I52" s="754"/>
      <c r="J52" s="496" t="s">
        <v>81</v>
      </c>
      <c r="K52" s="748" t="s">
        <v>201</v>
      </c>
      <c r="L52" s="754"/>
      <c r="M52" s="496" t="s">
        <v>81</v>
      </c>
      <c r="N52" s="748" t="s">
        <v>200</v>
      </c>
      <c r="O52" s="754"/>
      <c r="P52" s="496" t="s">
        <v>81</v>
      </c>
      <c r="Q52" s="748" t="s">
        <v>2873</v>
      </c>
      <c r="R52" s="754"/>
      <c r="S52" s="496" t="s">
        <v>81</v>
      </c>
      <c r="T52" s="748" t="s">
        <v>198</v>
      </c>
      <c r="U52" s="754"/>
      <c r="V52" s="496" t="s">
        <v>81</v>
      </c>
      <c r="W52" s="748" t="s">
        <v>197</v>
      </c>
      <c r="X52" s="754"/>
      <c r="Y52" s="496" t="s">
        <v>81</v>
      </c>
      <c r="Z52" s="748" t="s">
        <v>196</v>
      </c>
      <c r="AA52" s="754"/>
      <c r="AB52" s="496" t="s">
        <v>81</v>
      </c>
      <c r="AC52" s="748" t="s">
        <v>5691</v>
      </c>
      <c r="AD52" s="754"/>
      <c r="AE52" s="496" t="s">
        <v>81</v>
      </c>
      <c r="AF52" s="748"/>
      <c r="AG52" s="754"/>
      <c r="AH52" s="496" t="s">
        <v>81</v>
      </c>
      <c r="AI52" s="748" t="s">
        <v>194</v>
      </c>
      <c r="AJ52" s="754"/>
      <c r="AK52" s="496" t="s">
        <v>81</v>
      </c>
      <c r="AL52" s="748" t="s">
        <v>193</v>
      </c>
      <c r="AM52" s="754"/>
      <c r="AN52" s="492"/>
      <c r="AO52" s="492"/>
      <c r="AP52" s="492"/>
      <c r="AQ52" s="492"/>
      <c r="AR52" s="492"/>
      <c r="AS52" s="492"/>
      <c r="AT52" s="492"/>
      <c r="AU52" s="492"/>
      <c r="AV52" s="492"/>
      <c r="AW52" s="492"/>
      <c r="AX52" s="492"/>
      <c r="AY52" s="492"/>
    </row>
    <row r="53" spans="1:51" s="493" customFormat="1" ht="24.75" customHeight="1">
      <c r="A53" s="496" t="s">
        <v>78</v>
      </c>
      <c r="B53" s="748" t="s">
        <v>79</v>
      </c>
      <c r="C53" s="754"/>
      <c r="D53" s="496" t="s">
        <v>78</v>
      </c>
      <c r="E53" s="748" t="s">
        <v>4343</v>
      </c>
      <c r="F53" s="754"/>
      <c r="G53" s="496" t="s">
        <v>78</v>
      </c>
      <c r="H53" s="748" t="s">
        <v>4344</v>
      </c>
      <c r="I53" s="754"/>
      <c r="J53" s="496" t="s">
        <v>78</v>
      </c>
      <c r="K53" s="746" t="s">
        <v>5690</v>
      </c>
      <c r="L53" s="754"/>
      <c r="M53" s="496" t="s">
        <v>78</v>
      </c>
      <c r="N53" s="748" t="s">
        <v>79</v>
      </c>
      <c r="O53" s="754"/>
      <c r="P53" s="496" t="s">
        <v>78</v>
      </c>
      <c r="Q53" s="748" t="s">
        <v>4346</v>
      </c>
      <c r="R53" s="754"/>
      <c r="S53" s="496" t="s">
        <v>78</v>
      </c>
      <c r="T53" s="748" t="s">
        <v>4347</v>
      </c>
      <c r="U53" s="754"/>
      <c r="V53" s="496" t="s">
        <v>78</v>
      </c>
      <c r="W53" s="748" t="s">
        <v>4348</v>
      </c>
      <c r="X53" s="754"/>
      <c r="Y53" s="496" t="s">
        <v>78</v>
      </c>
      <c r="Z53" s="748" t="s">
        <v>4349</v>
      </c>
      <c r="AA53" s="754"/>
      <c r="AB53" s="496" t="s">
        <v>78</v>
      </c>
      <c r="AC53" s="748" t="s">
        <v>4350</v>
      </c>
      <c r="AD53" s="754"/>
      <c r="AE53" s="496" t="s">
        <v>78</v>
      </c>
      <c r="AF53" s="746" t="s">
        <v>192</v>
      </c>
      <c r="AG53" s="754"/>
      <c r="AH53" s="496" t="s">
        <v>78</v>
      </c>
      <c r="AI53" s="748" t="s">
        <v>4351</v>
      </c>
      <c r="AJ53" s="754"/>
      <c r="AK53" s="496" t="s">
        <v>78</v>
      </c>
      <c r="AL53" s="748" t="s">
        <v>4352</v>
      </c>
      <c r="AM53" s="754"/>
      <c r="AN53" s="492"/>
      <c r="AO53" s="492"/>
      <c r="AP53" s="492"/>
      <c r="AQ53" s="492"/>
      <c r="AR53" s="492"/>
      <c r="AS53" s="492"/>
      <c r="AT53" s="492"/>
      <c r="AU53" s="492"/>
      <c r="AV53" s="492"/>
      <c r="AW53" s="492"/>
      <c r="AX53" s="492"/>
      <c r="AY53" s="492"/>
    </row>
    <row r="54" spans="1:51" s="493" customFormat="1" ht="24.75" customHeight="1">
      <c r="A54" s="496" t="s">
        <v>0</v>
      </c>
      <c r="B54" s="496" t="s">
        <v>77</v>
      </c>
      <c r="C54" s="496" t="s">
        <v>76</v>
      </c>
      <c r="D54" s="496" t="s">
        <v>75</v>
      </c>
      <c r="E54" s="496" t="s">
        <v>74</v>
      </c>
      <c r="F54" s="496" t="s">
        <v>73</v>
      </c>
      <c r="G54" s="496" t="s">
        <v>75</v>
      </c>
      <c r="H54" s="496" t="s">
        <v>74</v>
      </c>
      <c r="I54" s="496" t="s">
        <v>73</v>
      </c>
      <c r="J54" s="496" t="s">
        <v>75</v>
      </c>
      <c r="K54" s="496" t="s">
        <v>74</v>
      </c>
      <c r="L54" s="496" t="s">
        <v>73</v>
      </c>
      <c r="M54" s="496" t="s">
        <v>75</v>
      </c>
      <c r="N54" s="496" t="s">
        <v>74</v>
      </c>
      <c r="O54" s="496" t="s">
        <v>73</v>
      </c>
      <c r="P54" s="496" t="s">
        <v>75</v>
      </c>
      <c r="Q54" s="496" t="s">
        <v>74</v>
      </c>
      <c r="R54" s="496" t="s">
        <v>73</v>
      </c>
      <c r="S54" s="496" t="s">
        <v>75</v>
      </c>
      <c r="T54" s="496" t="s">
        <v>74</v>
      </c>
      <c r="U54" s="496" t="s">
        <v>73</v>
      </c>
      <c r="V54" s="496" t="s">
        <v>75</v>
      </c>
      <c r="W54" s="496" t="s">
        <v>74</v>
      </c>
      <c r="X54" s="496" t="s">
        <v>73</v>
      </c>
      <c r="Y54" s="496" t="s">
        <v>75</v>
      </c>
      <c r="Z54" s="496" t="s">
        <v>74</v>
      </c>
      <c r="AA54" s="496" t="s">
        <v>73</v>
      </c>
      <c r="AB54" s="496" t="s">
        <v>75</v>
      </c>
      <c r="AC54" s="496" t="s">
        <v>74</v>
      </c>
      <c r="AD54" s="496" t="s">
        <v>73</v>
      </c>
      <c r="AE54" s="496" t="s">
        <v>75</v>
      </c>
      <c r="AF54" s="496" t="s">
        <v>74</v>
      </c>
      <c r="AG54" s="496" t="s">
        <v>73</v>
      </c>
      <c r="AH54" s="496" t="s">
        <v>75</v>
      </c>
      <c r="AI54" s="496" t="s">
        <v>74</v>
      </c>
      <c r="AJ54" s="496" t="s">
        <v>73</v>
      </c>
      <c r="AK54" s="496" t="s">
        <v>75</v>
      </c>
      <c r="AL54" s="496" t="s">
        <v>74</v>
      </c>
      <c r="AM54" s="496" t="s">
        <v>73</v>
      </c>
      <c r="AN54" s="492"/>
      <c r="AO54" s="492"/>
      <c r="AP54" s="492"/>
      <c r="AQ54" s="492"/>
      <c r="AR54" s="492"/>
      <c r="AS54" s="492"/>
      <c r="AT54" s="492"/>
      <c r="AU54" s="492"/>
      <c r="AV54" s="492"/>
      <c r="AW54" s="492"/>
      <c r="AX54" s="492"/>
      <c r="AY54" s="492"/>
    </row>
    <row r="55" spans="1:51" s="493" customFormat="1" ht="24.75" customHeight="1">
      <c r="A55" s="496">
        <v>2014</v>
      </c>
      <c r="B55" s="497">
        <f t="shared" ref="B55:B61" si="5">AVERAGE(E55,H55,K55,N55,Z55,AC55,AF55)</f>
        <v>7.1428571428571432</v>
      </c>
      <c r="C55" s="497"/>
      <c r="D55" s="496">
        <v>2014</v>
      </c>
      <c r="E55" s="518">
        <v>0</v>
      </c>
      <c r="F55" s="511" t="s">
        <v>5689</v>
      </c>
      <c r="G55" s="496">
        <v>2014</v>
      </c>
      <c r="H55" s="495">
        <v>0</v>
      </c>
      <c r="I55" s="510"/>
      <c r="J55" s="496">
        <v>2014</v>
      </c>
      <c r="K55" s="495">
        <v>0</v>
      </c>
      <c r="L55" s="510" t="s">
        <v>5688</v>
      </c>
      <c r="M55" s="496">
        <v>2014</v>
      </c>
      <c r="N55" s="503">
        <f t="shared" ref="N55:N61" si="6">AVERAGE(Q55,T55,W55)</f>
        <v>0</v>
      </c>
      <c r="O55" s="495"/>
      <c r="P55" s="496">
        <v>2014</v>
      </c>
      <c r="Q55" s="495">
        <v>0</v>
      </c>
      <c r="R55" s="510" t="s">
        <v>5687</v>
      </c>
      <c r="S55" s="496">
        <v>2014</v>
      </c>
      <c r="T55" s="495">
        <v>0</v>
      </c>
      <c r="U55" s="510"/>
      <c r="V55" s="496">
        <v>2014</v>
      </c>
      <c r="W55" s="495">
        <v>0</v>
      </c>
      <c r="X55" s="509" t="s">
        <v>358</v>
      </c>
      <c r="Y55" s="496">
        <v>2014</v>
      </c>
      <c r="Z55" s="495">
        <v>0</v>
      </c>
      <c r="AA55" s="519" t="s">
        <v>5686</v>
      </c>
      <c r="AB55" s="496">
        <v>2014</v>
      </c>
      <c r="AC55" s="504">
        <v>50</v>
      </c>
      <c r="AD55" s="519" t="s">
        <v>5685</v>
      </c>
      <c r="AE55" s="496">
        <v>2014</v>
      </c>
      <c r="AF55" s="495">
        <v>0</v>
      </c>
      <c r="AG55" s="495"/>
      <c r="AH55" s="496">
        <v>2014</v>
      </c>
      <c r="AI55" s="495">
        <v>0</v>
      </c>
      <c r="AJ55" s="509" t="s">
        <v>5684</v>
      </c>
      <c r="AK55" s="496">
        <v>2014</v>
      </c>
      <c r="AL55" s="517">
        <v>0</v>
      </c>
      <c r="AM55" s="511"/>
      <c r="AN55" s="492"/>
      <c r="AO55" s="492"/>
      <c r="AP55" s="492"/>
      <c r="AQ55" s="492"/>
      <c r="AR55" s="492"/>
      <c r="AS55" s="492"/>
      <c r="AT55" s="492"/>
      <c r="AU55" s="492"/>
      <c r="AV55" s="492"/>
      <c r="AW55" s="492"/>
      <c r="AX55" s="492"/>
      <c r="AY55" s="492"/>
    </row>
    <row r="56" spans="1:51" s="493" customFormat="1" ht="24.75" customHeight="1">
      <c r="A56" s="496">
        <v>2015</v>
      </c>
      <c r="B56" s="497">
        <f t="shared" si="5"/>
        <v>7.1428571428571432</v>
      </c>
      <c r="C56" s="497"/>
      <c r="D56" s="496">
        <v>2015</v>
      </c>
      <c r="E56" s="518">
        <v>0</v>
      </c>
      <c r="F56" s="510" t="s">
        <v>5683</v>
      </c>
      <c r="G56" s="496">
        <v>2015</v>
      </c>
      <c r="H56" s="495">
        <v>0</v>
      </c>
      <c r="I56" s="510"/>
      <c r="J56" s="496">
        <v>2015</v>
      </c>
      <c r="K56" s="495">
        <v>0</v>
      </c>
      <c r="L56" s="510"/>
      <c r="M56" s="496">
        <v>2015</v>
      </c>
      <c r="N56" s="503">
        <f t="shared" si="6"/>
        <v>0</v>
      </c>
      <c r="O56" s="495"/>
      <c r="P56" s="496">
        <v>2015</v>
      </c>
      <c r="Q56" s="495">
        <v>0</v>
      </c>
      <c r="R56" s="510"/>
      <c r="S56" s="496">
        <v>2015</v>
      </c>
      <c r="T56" s="495">
        <v>0</v>
      </c>
      <c r="U56" s="510"/>
      <c r="V56" s="496">
        <v>2015</v>
      </c>
      <c r="W56" s="495">
        <v>0</v>
      </c>
      <c r="X56" s="510"/>
      <c r="Y56" s="496">
        <v>2015</v>
      </c>
      <c r="Z56" s="495">
        <v>0</v>
      </c>
      <c r="AA56" s="510"/>
      <c r="AB56" s="496">
        <v>2015</v>
      </c>
      <c r="AC56" s="504">
        <v>50</v>
      </c>
      <c r="AD56" s="510"/>
      <c r="AE56" s="496">
        <v>2015</v>
      </c>
      <c r="AF56" s="495">
        <v>0</v>
      </c>
      <c r="AG56" s="495"/>
      <c r="AH56" s="496">
        <v>2015</v>
      </c>
      <c r="AI56" s="495">
        <v>0</v>
      </c>
      <c r="AJ56" s="510"/>
      <c r="AK56" s="496">
        <v>2015</v>
      </c>
      <c r="AL56" s="517">
        <v>0</v>
      </c>
      <c r="AM56" s="494"/>
      <c r="AN56" s="492"/>
      <c r="AO56" s="492"/>
      <c r="AP56" s="492"/>
      <c r="AQ56" s="492"/>
      <c r="AR56" s="492"/>
      <c r="AS56" s="492"/>
      <c r="AT56" s="492"/>
      <c r="AU56" s="492"/>
      <c r="AV56" s="492"/>
      <c r="AW56" s="492"/>
      <c r="AX56" s="492"/>
      <c r="AY56" s="492"/>
    </row>
    <row r="57" spans="1:51" s="493" customFormat="1" ht="24.75" customHeight="1">
      <c r="A57" s="496">
        <v>2016</v>
      </c>
      <c r="B57" s="497">
        <f t="shared" si="5"/>
        <v>7.1428571428571432</v>
      </c>
      <c r="C57" s="497"/>
      <c r="D57" s="496">
        <v>2016</v>
      </c>
      <c r="E57" s="518">
        <v>0</v>
      </c>
      <c r="F57" s="510"/>
      <c r="G57" s="496">
        <v>2016</v>
      </c>
      <c r="H57" s="495">
        <v>0</v>
      </c>
      <c r="I57" s="510"/>
      <c r="J57" s="496">
        <v>2016</v>
      </c>
      <c r="K57" s="495">
        <v>0</v>
      </c>
      <c r="L57" s="510"/>
      <c r="M57" s="496">
        <v>2016</v>
      </c>
      <c r="N57" s="503">
        <f t="shared" si="6"/>
        <v>0</v>
      </c>
      <c r="O57" s="495"/>
      <c r="P57" s="496">
        <v>2016</v>
      </c>
      <c r="Q57" s="495">
        <v>0</v>
      </c>
      <c r="R57" s="510"/>
      <c r="S57" s="496">
        <v>2016</v>
      </c>
      <c r="T57" s="495">
        <v>0</v>
      </c>
      <c r="U57" s="510"/>
      <c r="V57" s="496">
        <v>2016</v>
      </c>
      <c r="W57" s="495">
        <v>0</v>
      </c>
      <c r="X57" s="510"/>
      <c r="Y57" s="496">
        <v>2016</v>
      </c>
      <c r="Z57" s="495">
        <v>0</v>
      </c>
      <c r="AA57" s="510"/>
      <c r="AB57" s="496">
        <v>2016</v>
      </c>
      <c r="AC57" s="504">
        <v>50</v>
      </c>
      <c r="AD57" s="510"/>
      <c r="AE57" s="496">
        <v>2016</v>
      </c>
      <c r="AF57" s="495">
        <v>0</v>
      </c>
      <c r="AG57" s="495"/>
      <c r="AH57" s="496">
        <v>2016</v>
      </c>
      <c r="AI57" s="495">
        <v>0</v>
      </c>
      <c r="AJ57" s="510"/>
      <c r="AK57" s="496">
        <v>2016</v>
      </c>
      <c r="AL57" s="517">
        <v>0</v>
      </c>
      <c r="AM57" s="494"/>
      <c r="AN57" s="492"/>
      <c r="AO57" s="492"/>
      <c r="AP57" s="492"/>
      <c r="AQ57" s="492"/>
      <c r="AR57" s="492"/>
      <c r="AS57" s="492"/>
      <c r="AT57" s="492"/>
      <c r="AU57" s="492"/>
      <c r="AV57" s="492"/>
      <c r="AW57" s="492"/>
      <c r="AX57" s="492"/>
      <c r="AY57" s="492"/>
    </row>
    <row r="58" spans="1:51" s="493" customFormat="1" ht="24.75" customHeight="1">
      <c r="A58" s="496">
        <v>2017</v>
      </c>
      <c r="B58" s="497">
        <f t="shared" si="5"/>
        <v>19</v>
      </c>
      <c r="C58" s="497"/>
      <c r="D58" s="496">
        <v>2017</v>
      </c>
      <c r="E58" s="518">
        <v>33</v>
      </c>
      <c r="F58" s="509" t="s">
        <v>5682</v>
      </c>
      <c r="G58" s="496">
        <v>2017</v>
      </c>
      <c r="H58" s="495">
        <v>50</v>
      </c>
      <c r="I58" s="510" t="s">
        <v>5681</v>
      </c>
      <c r="J58" s="496">
        <v>2017</v>
      </c>
      <c r="K58" s="495">
        <v>0</v>
      </c>
      <c r="L58" s="510"/>
      <c r="M58" s="496">
        <v>2017</v>
      </c>
      <c r="N58" s="503">
        <f t="shared" si="6"/>
        <v>0</v>
      </c>
      <c r="O58" s="495"/>
      <c r="P58" s="496">
        <v>2017</v>
      </c>
      <c r="Q58" s="495">
        <v>0</v>
      </c>
      <c r="R58" s="510"/>
      <c r="S58" s="496">
        <v>2017</v>
      </c>
      <c r="T58" s="495">
        <v>0</v>
      </c>
      <c r="U58" s="510"/>
      <c r="V58" s="496">
        <v>2017</v>
      </c>
      <c r="W58" s="495">
        <v>0</v>
      </c>
      <c r="X58" s="510"/>
      <c r="Y58" s="496">
        <v>2017</v>
      </c>
      <c r="Z58" s="495">
        <v>0</v>
      </c>
      <c r="AA58" s="510"/>
      <c r="AB58" s="496">
        <v>2017</v>
      </c>
      <c r="AC58" s="504">
        <v>50</v>
      </c>
      <c r="AD58" s="510"/>
      <c r="AE58" s="496">
        <v>2017</v>
      </c>
      <c r="AF58" s="495">
        <v>0</v>
      </c>
      <c r="AG58" s="495"/>
      <c r="AH58" s="496">
        <v>2017</v>
      </c>
      <c r="AI58" s="495">
        <v>0</v>
      </c>
      <c r="AJ58" s="510"/>
      <c r="AK58" s="496">
        <v>2017</v>
      </c>
      <c r="AL58" s="517">
        <v>0</v>
      </c>
      <c r="AM58" s="494"/>
      <c r="AN58" s="492"/>
      <c r="AO58" s="492"/>
      <c r="AP58" s="492"/>
      <c r="AQ58" s="492"/>
      <c r="AR58" s="492"/>
      <c r="AS58" s="492"/>
      <c r="AT58" s="492"/>
      <c r="AU58" s="492"/>
      <c r="AV58" s="492"/>
      <c r="AW58" s="492"/>
      <c r="AX58" s="492"/>
      <c r="AY58" s="492"/>
    </row>
    <row r="59" spans="1:51" s="493" customFormat="1" ht="24.75" customHeight="1">
      <c r="A59" s="496">
        <v>2018</v>
      </c>
      <c r="B59" s="497">
        <f t="shared" si="5"/>
        <v>19</v>
      </c>
      <c r="C59" s="497"/>
      <c r="D59" s="496">
        <v>2018</v>
      </c>
      <c r="E59" s="518">
        <v>33</v>
      </c>
      <c r="F59" s="510"/>
      <c r="G59" s="496">
        <v>2018</v>
      </c>
      <c r="H59" s="495">
        <v>50</v>
      </c>
      <c r="I59" s="510" t="s">
        <v>5680</v>
      </c>
      <c r="J59" s="496">
        <v>2018</v>
      </c>
      <c r="K59" s="495">
        <v>0</v>
      </c>
      <c r="L59" s="510"/>
      <c r="M59" s="496">
        <v>2018</v>
      </c>
      <c r="N59" s="503">
        <f t="shared" si="6"/>
        <v>0</v>
      </c>
      <c r="O59" s="495"/>
      <c r="P59" s="496">
        <v>2018</v>
      </c>
      <c r="Q59" s="495">
        <v>0</v>
      </c>
      <c r="R59" s="510"/>
      <c r="S59" s="496">
        <v>2018</v>
      </c>
      <c r="T59" s="495">
        <v>0</v>
      </c>
      <c r="U59" s="510"/>
      <c r="V59" s="496">
        <v>2018</v>
      </c>
      <c r="W59" s="495">
        <v>0</v>
      </c>
      <c r="X59" s="510"/>
      <c r="Y59" s="496">
        <v>2018</v>
      </c>
      <c r="Z59" s="495">
        <v>0</v>
      </c>
      <c r="AA59" s="510"/>
      <c r="AB59" s="496">
        <v>2018</v>
      </c>
      <c r="AC59" s="504">
        <v>50</v>
      </c>
      <c r="AD59" s="510"/>
      <c r="AE59" s="496">
        <v>2018</v>
      </c>
      <c r="AF59" s="495">
        <v>0</v>
      </c>
      <c r="AG59" s="495"/>
      <c r="AH59" s="496">
        <v>2018</v>
      </c>
      <c r="AI59" s="495">
        <v>0</v>
      </c>
      <c r="AJ59" s="510"/>
      <c r="AK59" s="496">
        <v>2018</v>
      </c>
      <c r="AL59" s="517">
        <v>0</v>
      </c>
      <c r="AM59" s="494"/>
      <c r="AN59" s="492"/>
      <c r="AO59" s="492"/>
      <c r="AP59" s="492"/>
      <c r="AQ59" s="492"/>
      <c r="AR59" s="492"/>
      <c r="AS59" s="492"/>
      <c r="AT59" s="492"/>
      <c r="AU59" s="492"/>
      <c r="AV59" s="492"/>
      <c r="AW59" s="492"/>
      <c r="AX59" s="492"/>
      <c r="AY59" s="492"/>
    </row>
    <row r="60" spans="1:51" s="493" customFormat="1" ht="24.75" customHeight="1">
      <c r="A60" s="496">
        <v>2019</v>
      </c>
      <c r="B60" s="497">
        <f t="shared" si="5"/>
        <v>19</v>
      </c>
      <c r="C60" s="497"/>
      <c r="D60" s="496">
        <v>2019</v>
      </c>
      <c r="E60" s="518">
        <v>33</v>
      </c>
      <c r="F60" s="510"/>
      <c r="G60" s="496">
        <v>2019</v>
      </c>
      <c r="H60" s="495">
        <v>50</v>
      </c>
      <c r="I60" s="510"/>
      <c r="J60" s="496">
        <v>2019</v>
      </c>
      <c r="K60" s="495">
        <v>0</v>
      </c>
      <c r="L60" s="510"/>
      <c r="M60" s="496">
        <v>2019</v>
      </c>
      <c r="N60" s="503">
        <f t="shared" si="6"/>
        <v>0</v>
      </c>
      <c r="O60" s="495"/>
      <c r="P60" s="496">
        <v>2019</v>
      </c>
      <c r="Q60" s="495">
        <v>0</v>
      </c>
      <c r="R60" s="510"/>
      <c r="S60" s="496">
        <v>2019</v>
      </c>
      <c r="T60" s="495">
        <v>0</v>
      </c>
      <c r="U60" s="510"/>
      <c r="V60" s="496">
        <v>2019</v>
      </c>
      <c r="W60" s="495">
        <v>0</v>
      </c>
      <c r="X60" s="510"/>
      <c r="Y60" s="496">
        <v>2019</v>
      </c>
      <c r="Z60" s="495">
        <v>0</v>
      </c>
      <c r="AA60" s="510"/>
      <c r="AB60" s="496">
        <v>2019</v>
      </c>
      <c r="AC60" s="504">
        <v>50</v>
      </c>
      <c r="AD60" s="510"/>
      <c r="AE60" s="496">
        <v>2019</v>
      </c>
      <c r="AF60" s="495">
        <v>0</v>
      </c>
      <c r="AG60" s="495"/>
      <c r="AH60" s="496">
        <v>2019</v>
      </c>
      <c r="AI60" s="495">
        <v>0</v>
      </c>
      <c r="AJ60" s="510"/>
      <c r="AK60" s="496">
        <v>2019</v>
      </c>
      <c r="AL60" s="517">
        <v>0</v>
      </c>
      <c r="AM60" s="494"/>
      <c r="AN60" s="492"/>
      <c r="AO60" s="492"/>
      <c r="AP60" s="492"/>
      <c r="AQ60" s="492"/>
      <c r="AR60" s="492"/>
      <c r="AS60" s="492"/>
      <c r="AT60" s="492"/>
      <c r="AU60" s="492"/>
      <c r="AV60" s="492"/>
      <c r="AW60" s="492"/>
      <c r="AX60" s="492"/>
      <c r="AY60" s="492"/>
    </row>
    <row r="61" spans="1:51" s="493" customFormat="1" ht="24.75" customHeight="1">
      <c r="A61" s="496">
        <v>2020</v>
      </c>
      <c r="B61" s="497">
        <f t="shared" si="5"/>
        <v>23.714285714285715</v>
      </c>
      <c r="C61" s="497"/>
      <c r="D61" s="496">
        <v>2020</v>
      </c>
      <c r="E61" s="518">
        <v>33</v>
      </c>
      <c r="F61" s="509" t="s">
        <v>5679</v>
      </c>
      <c r="G61" s="496">
        <v>2020</v>
      </c>
      <c r="H61" s="495">
        <v>50</v>
      </c>
      <c r="I61" s="510"/>
      <c r="J61" s="496">
        <v>2020</v>
      </c>
      <c r="K61" s="495">
        <v>0</v>
      </c>
      <c r="L61" s="510"/>
      <c r="M61" s="496">
        <v>2020</v>
      </c>
      <c r="N61" s="503">
        <f t="shared" si="6"/>
        <v>0</v>
      </c>
      <c r="O61" s="495"/>
      <c r="P61" s="496">
        <v>2020</v>
      </c>
      <c r="Q61" s="495">
        <v>0</v>
      </c>
      <c r="R61" s="510"/>
      <c r="S61" s="496">
        <v>2020</v>
      </c>
      <c r="T61" s="495">
        <v>0</v>
      </c>
      <c r="U61" s="510"/>
      <c r="V61" s="496">
        <v>2020</v>
      </c>
      <c r="W61" s="495">
        <v>0</v>
      </c>
      <c r="X61" s="510"/>
      <c r="Y61" s="496">
        <v>2020</v>
      </c>
      <c r="Z61" s="495">
        <v>0</v>
      </c>
      <c r="AA61" s="510"/>
      <c r="AB61" s="496">
        <v>2020</v>
      </c>
      <c r="AC61" s="504">
        <v>50</v>
      </c>
      <c r="AD61" s="510"/>
      <c r="AE61" s="496">
        <v>2020</v>
      </c>
      <c r="AF61" s="495">
        <v>33</v>
      </c>
      <c r="AG61" s="495"/>
      <c r="AH61" s="496">
        <v>2020</v>
      </c>
      <c r="AI61" s="495">
        <v>0</v>
      </c>
      <c r="AJ61" s="510"/>
      <c r="AK61" s="496">
        <v>2020</v>
      </c>
      <c r="AL61" s="517">
        <v>50</v>
      </c>
      <c r="AM61" s="511" t="s">
        <v>5678</v>
      </c>
      <c r="AN61" s="492"/>
      <c r="AO61" s="492"/>
      <c r="AP61" s="492"/>
      <c r="AQ61" s="492"/>
      <c r="AR61" s="492"/>
      <c r="AS61" s="492"/>
      <c r="AT61" s="492"/>
      <c r="AU61" s="492"/>
      <c r="AV61" s="492"/>
      <c r="AW61" s="492"/>
      <c r="AX61" s="492"/>
      <c r="AY61" s="492"/>
    </row>
    <row r="62" spans="1:51" ht="24.75" customHeight="1">
      <c r="A62" s="492"/>
      <c r="B62" s="492"/>
      <c r="C62" s="492"/>
      <c r="D62" s="492"/>
      <c r="E62" s="504"/>
      <c r="F62" s="492"/>
      <c r="G62" s="492"/>
      <c r="H62" s="492"/>
      <c r="I62" s="492"/>
      <c r="J62" s="492"/>
      <c r="K62" s="492"/>
      <c r="L62" s="492"/>
      <c r="M62" s="492"/>
      <c r="N62" s="492"/>
      <c r="O62" s="492"/>
      <c r="P62" s="492"/>
      <c r="Q62" s="492"/>
      <c r="R62" s="492"/>
      <c r="S62" s="492"/>
      <c r="T62" s="492"/>
      <c r="U62" s="492"/>
      <c r="V62" s="492"/>
      <c r="W62" s="492"/>
      <c r="X62" s="492"/>
      <c r="Y62" s="492"/>
      <c r="Z62" s="492"/>
      <c r="AA62" s="492"/>
      <c r="AB62" s="492"/>
      <c r="AC62" s="492"/>
      <c r="AD62" s="492"/>
      <c r="AE62" s="492"/>
      <c r="AF62" s="492"/>
      <c r="AG62" s="492"/>
      <c r="AH62" s="492"/>
      <c r="AI62" s="492"/>
      <c r="AJ62" s="492"/>
      <c r="AK62" s="492"/>
      <c r="AL62" s="492"/>
      <c r="AM62" s="492"/>
      <c r="AN62" s="492"/>
      <c r="AO62" s="492"/>
      <c r="AP62" s="492"/>
      <c r="AQ62" s="492"/>
      <c r="AR62" s="492"/>
      <c r="AS62" s="492"/>
      <c r="AT62" s="492"/>
      <c r="AU62" s="492"/>
      <c r="AV62" s="492"/>
      <c r="AW62" s="492"/>
      <c r="AX62" s="492"/>
      <c r="AY62" s="492"/>
    </row>
    <row r="63" spans="1:51" ht="24.75" customHeight="1">
      <c r="A63" s="508" t="s">
        <v>114</v>
      </c>
      <c r="B63" s="751" t="s">
        <v>189</v>
      </c>
      <c r="C63" s="752"/>
      <c r="D63" s="752"/>
      <c r="E63" s="752"/>
      <c r="F63" s="752"/>
      <c r="G63" s="752"/>
      <c r="H63" s="752"/>
      <c r="I63" s="752"/>
      <c r="J63" s="752"/>
      <c r="K63" s="752"/>
      <c r="L63" s="752"/>
      <c r="M63" s="752"/>
      <c r="N63" s="752"/>
      <c r="O63" s="752"/>
      <c r="P63" s="752"/>
      <c r="Q63" s="752"/>
      <c r="R63" s="747"/>
      <c r="S63" s="492"/>
      <c r="T63" s="492"/>
      <c r="U63" s="492"/>
      <c r="V63" s="492"/>
      <c r="W63" s="492"/>
      <c r="X63" s="492"/>
      <c r="Y63" s="492"/>
      <c r="Z63" s="492"/>
      <c r="AA63" s="492"/>
      <c r="AB63" s="492"/>
      <c r="AC63" s="492"/>
      <c r="AD63" s="492"/>
      <c r="AE63" s="492"/>
      <c r="AF63" s="492"/>
      <c r="AG63" s="492"/>
      <c r="AH63" s="492"/>
      <c r="AI63" s="492"/>
      <c r="AJ63" s="492"/>
      <c r="AK63" s="492"/>
      <c r="AL63" s="492"/>
      <c r="AM63" s="492"/>
      <c r="AN63" s="492"/>
      <c r="AO63" s="492"/>
      <c r="AP63" s="492"/>
      <c r="AQ63" s="492"/>
      <c r="AR63" s="492"/>
      <c r="AS63" s="492"/>
      <c r="AT63" s="492"/>
      <c r="AU63" s="492"/>
      <c r="AV63" s="492"/>
      <c r="AW63" s="492"/>
      <c r="AX63" s="492"/>
      <c r="AY63" s="492"/>
    </row>
    <row r="64" spans="1:51" ht="24.75" customHeight="1">
      <c r="A64" s="508" t="s">
        <v>106</v>
      </c>
      <c r="B64" s="753" t="s">
        <v>41</v>
      </c>
      <c r="C64" s="747"/>
      <c r="D64" s="508" t="s">
        <v>106</v>
      </c>
      <c r="E64" s="749" t="s">
        <v>42</v>
      </c>
      <c r="F64" s="747"/>
      <c r="G64" s="508" t="s">
        <v>106</v>
      </c>
      <c r="H64" s="749" t="s">
        <v>43</v>
      </c>
      <c r="I64" s="747"/>
      <c r="J64" s="508" t="s">
        <v>106</v>
      </c>
      <c r="K64" s="749" t="s">
        <v>44</v>
      </c>
      <c r="L64" s="747"/>
      <c r="M64" s="508" t="s">
        <v>106</v>
      </c>
      <c r="N64" s="749" t="s">
        <v>45</v>
      </c>
      <c r="O64" s="747"/>
      <c r="P64" s="508" t="s">
        <v>106</v>
      </c>
      <c r="Q64" s="749" t="s">
        <v>46</v>
      </c>
      <c r="R64" s="747"/>
      <c r="S64" s="492"/>
      <c r="T64" s="492"/>
      <c r="U64" s="492"/>
      <c r="V64" s="492"/>
      <c r="W64" s="492"/>
      <c r="X64" s="492"/>
      <c r="Y64" s="492"/>
      <c r="Z64" s="492"/>
      <c r="AA64" s="492"/>
      <c r="AB64" s="492"/>
      <c r="AC64" s="492"/>
      <c r="AD64" s="492"/>
      <c r="AE64" s="492"/>
      <c r="AF64" s="492"/>
      <c r="AG64" s="492"/>
      <c r="AH64" s="492"/>
      <c r="AI64" s="492"/>
      <c r="AJ64" s="492"/>
      <c r="AK64" s="492"/>
      <c r="AL64" s="492"/>
      <c r="AM64" s="492"/>
      <c r="AN64" s="492"/>
      <c r="AO64" s="492"/>
      <c r="AP64" s="492"/>
      <c r="AQ64" s="492"/>
      <c r="AR64" s="492"/>
      <c r="AS64" s="492"/>
      <c r="AT64" s="492"/>
      <c r="AU64" s="492"/>
      <c r="AV64" s="492"/>
      <c r="AW64" s="492"/>
      <c r="AX64" s="492"/>
      <c r="AY64" s="492"/>
    </row>
    <row r="65" spans="1:51" ht="24.75" customHeight="1">
      <c r="A65" s="508" t="s">
        <v>105</v>
      </c>
      <c r="B65" s="496"/>
      <c r="C65" s="496"/>
      <c r="D65" s="508" t="s">
        <v>105</v>
      </c>
      <c r="E65" s="515"/>
      <c r="F65" s="515"/>
      <c r="G65" s="508" t="s">
        <v>105</v>
      </c>
      <c r="H65" s="750"/>
      <c r="I65" s="747"/>
      <c r="J65" s="508" t="s">
        <v>105</v>
      </c>
      <c r="K65" s="750"/>
      <c r="L65" s="747"/>
      <c r="M65" s="508" t="s">
        <v>105</v>
      </c>
      <c r="N65" s="750"/>
      <c r="O65" s="747"/>
      <c r="P65" s="508" t="s">
        <v>105</v>
      </c>
      <c r="Q65" s="750"/>
      <c r="R65" s="747"/>
      <c r="S65" s="492"/>
      <c r="T65" s="492"/>
      <c r="U65" s="492"/>
      <c r="V65" s="492"/>
      <c r="W65" s="492"/>
      <c r="X65" s="492"/>
      <c r="Y65" s="492"/>
      <c r="Z65" s="492"/>
      <c r="AA65" s="492"/>
      <c r="AB65" s="492"/>
      <c r="AC65" s="492"/>
      <c r="AD65" s="492"/>
      <c r="AE65" s="492"/>
      <c r="AF65" s="492"/>
      <c r="AG65" s="492"/>
      <c r="AH65" s="492"/>
      <c r="AI65" s="492"/>
      <c r="AJ65" s="492"/>
      <c r="AK65" s="492"/>
      <c r="AL65" s="492"/>
      <c r="AM65" s="492"/>
      <c r="AN65" s="492"/>
      <c r="AO65" s="492"/>
      <c r="AP65" s="492"/>
      <c r="AQ65" s="492"/>
      <c r="AR65" s="492"/>
      <c r="AS65" s="492"/>
      <c r="AT65" s="492"/>
      <c r="AU65" s="492"/>
      <c r="AV65" s="492"/>
      <c r="AW65" s="492"/>
      <c r="AX65" s="492"/>
      <c r="AY65" s="492"/>
    </row>
    <row r="66" spans="1:51" ht="24.75" customHeight="1">
      <c r="A66" s="496" t="s">
        <v>92</v>
      </c>
      <c r="B66" s="746" t="s">
        <v>188</v>
      </c>
      <c r="C66" s="747"/>
      <c r="D66" s="496" t="s">
        <v>92</v>
      </c>
      <c r="E66" s="746" t="s">
        <v>187</v>
      </c>
      <c r="F66" s="747"/>
      <c r="G66" s="496" t="s">
        <v>92</v>
      </c>
      <c r="H66" s="746" t="s">
        <v>186</v>
      </c>
      <c r="I66" s="747"/>
      <c r="J66" s="496" t="s">
        <v>92</v>
      </c>
      <c r="K66" s="755" t="s">
        <v>873</v>
      </c>
      <c r="L66" s="747"/>
      <c r="M66" s="496" t="s">
        <v>92</v>
      </c>
      <c r="N66" s="746" t="s">
        <v>184</v>
      </c>
      <c r="O66" s="747"/>
      <c r="P66" s="496" t="s">
        <v>92</v>
      </c>
      <c r="Q66" s="746" t="s">
        <v>183</v>
      </c>
      <c r="R66" s="747"/>
      <c r="S66" s="492"/>
      <c r="T66" s="492"/>
      <c r="U66" s="492"/>
      <c r="V66" s="492"/>
      <c r="W66" s="492"/>
      <c r="X66" s="492"/>
      <c r="Y66" s="492"/>
      <c r="Z66" s="492"/>
      <c r="AA66" s="492"/>
      <c r="AB66" s="492"/>
      <c r="AC66" s="492"/>
      <c r="AD66" s="492"/>
      <c r="AE66" s="492"/>
      <c r="AF66" s="492"/>
      <c r="AG66" s="492"/>
      <c r="AH66" s="492"/>
      <c r="AI66" s="492"/>
      <c r="AJ66" s="492"/>
      <c r="AK66" s="492"/>
      <c r="AL66" s="492"/>
      <c r="AM66" s="492"/>
      <c r="AN66" s="492"/>
      <c r="AO66" s="492"/>
      <c r="AP66" s="492"/>
      <c r="AQ66" s="492"/>
      <c r="AR66" s="492"/>
      <c r="AS66" s="492"/>
      <c r="AT66" s="492"/>
      <c r="AU66" s="492"/>
      <c r="AV66" s="492"/>
      <c r="AW66" s="492"/>
      <c r="AX66" s="492"/>
      <c r="AY66" s="492"/>
    </row>
    <row r="67" spans="1:51" ht="24.75" customHeight="1">
      <c r="A67" s="496" t="s">
        <v>81</v>
      </c>
      <c r="B67" s="746" t="s">
        <v>90</v>
      </c>
      <c r="C67" s="747"/>
      <c r="D67" s="496" t="s">
        <v>81</v>
      </c>
      <c r="E67" s="748" t="s">
        <v>182</v>
      </c>
      <c r="F67" s="747"/>
      <c r="G67" s="496" t="s">
        <v>81</v>
      </c>
      <c r="H67" s="748" t="s">
        <v>181</v>
      </c>
      <c r="I67" s="747"/>
      <c r="J67" s="496" t="s">
        <v>81</v>
      </c>
      <c r="K67" s="748" t="s">
        <v>1091</v>
      </c>
      <c r="L67" s="747"/>
      <c r="M67" s="496" t="s">
        <v>81</v>
      </c>
      <c r="N67" s="748" t="s">
        <v>1565</v>
      </c>
      <c r="O67" s="747"/>
      <c r="P67" s="496" t="s">
        <v>81</v>
      </c>
      <c r="Q67" s="748" t="s">
        <v>180</v>
      </c>
      <c r="R67" s="747"/>
      <c r="S67" s="492"/>
      <c r="T67" s="492"/>
      <c r="U67" s="492"/>
      <c r="V67" s="492"/>
      <c r="W67" s="492"/>
      <c r="X67" s="492"/>
      <c r="Y67" s="492"/>
      <c r="Z67" s="492"/>
      <c r="AA67" s="492"/>
      <c r="AB67" s="492"/>
      <c r="AC67" s="492"/>
      <c r="AD67" s="492"/>
      <c r="AE67" s="492"/>
      <c r="AF67" s="492"/>
      <c r="AG67" s="492"/>
      <c r="AH67" s="492"/>
      <c r="AI67" s="492"/>
      <c r="AJ67" s="492"/>
      <c r="AK67" s="492"/>
      <c r="AL67" s="492"/>
      <c r="AM67" s="492"/>
      <c r="AN67" s="492"/>
      <c r="AO67" s="492"/>
      <c r="AP67" s="492"/>
      <c r="AQ67" s="492"/>
      <c r="AR67" s="492"/>
      <c r="AS67" s="492"/>
      <c r="AT67" s="492"/>
      <c r="AU67" s="492"/>
      <c r="AV67" s="492"/>
      <c r="AW67" s="492"/>
      <c r="AX67" s="492"/>
      <c r="AY67" s="492"/>
    </row>
    <row r="68" spans="1:51" ht="24.75" customHeight="1">
      <c r="A68" s="496" t="s">
        <v>78</v>
      </c>
      <c r="B68" s="748" t="s">
        <v>79</v>
      </c>
      <c r="C68" s="747"/>
      <c r="D68" s="496" t="s">
        <v>78</v>
      </c>
      <c r="E68" s="748" t="s">
        <v>4354</v>
      </c>
      <c r="F68" s="747"/>
      <c r="G68" s="496" t="s">
        <v>78</v>
      </c>
      <c r="H68" s="748" t="s">
        <v>4355</v>
      </c>
      <c r="I68" s="747"/>
      <c r="J68" s="496" t="s">
        <v>78</v>
      </c>
      <c r="K68" s="748" t="s">
        <v>523</v>
      </c>
      <c r="L68" s="747"/>
      <c r="M68" s="496" t="s">
        <v>78</v>
      </c>
      <c r="N68" s="746" t="s">
        <v>5677</v>
      </c>
      <c r="O68" s="747"/>
      <c r="P68" s="496" t="s">
        <v>78</v>
      </c>
      <c r="Q68" s="748" t="s">
        <v>4358</v>
      </c>
      <c r="R68" s="747"/>
      <c r="S68" s="492"/>
      <c r="T68" s="492"/>
      <c r="U68" s="492"/>
      <c r="V68" s="492"/>
      <c r="W68" s="492"/>
      <c r="X68" s="492"/>
      <c r="Y68" s="492"/>
      <c r="Z68" s="492"/>
      <c r="AA68" s="492"/>
      <c r="AB68" s="492"/>
      <c r="AC68" s="492"/>
      <c r="AD68" s="492"/>
      <c r="AE68" s="492"/>
      <c r="AF68" s="492"/>
      <c r="AG68" s="492"/>
      <c r="AH68" s="492"/>
      <c r="AI68" s="492"/>
      <c r="AJ68" s="492"/>
      <c r="AK68" s="492"/>
      <c r="AL68" s="492"/>
      <c r="AM68" s="492"/>
      <c r="AN68" s="492"/>
      <c r="AO68" s="492"/>
      <c r="AP68" s="492"/>
      <c r="AQ68" s="492"/>
      <c r="AR68" s="492"/>
      <c r="AS68" s="492"/>
      <c r="AT68" s="492"/>
      <c r="AU68" s="492"/>
      <c r="AV68" s="492"/>
      <c r="AW68" s="492"/>
      <c r="AX68" s="492"/>
      <c r="AY68" s="492"/>
    </row>
    <row r="69" spans="1:51" ht="24.75" customHeight="1">
      <c r="A69" s="496" t="s">
        <v>0</v>
      </c>
      <c r="B69" s="496" t="s">
        <v>77</v>
      </c>
      <c r="C69" s="496" t="s">
        <v>76</v>
      </c>
      <c r="D69" s="496" t="s">
        <v>75</v>
      </c>
      <c r="E69" s="496" t="s">
        <v>74</v>
      </c>
      <c r="F69" s="496" t="s">
        <v>73</v>
      </c>
      <c r="G69" s="496" t="s">
        <v>75</v>
      </c>
      <c r="H69" s="496" t="s">
        <v>74</v>
      </c>
      <c r="I69" s="496" t="s">
        <v>73</v>
      </c>
      <c r="J69" s="496" t="s">
        <v>358</v>
      </c>
      <c r="K69" s="496" t="s">
        <v>74</v>
      </c>
      <c r="L69" s="496" t="s">
        <v>73</v>
      </c>
      <c r="M69" s="496" t="s">
        <v>75</v>
      </c>
      <c r="N69" s="496" t="s">
        <v>74</v>
      </c>
      <c r="O69" s="496" t="s">
        <v>73</v>
      </c>
      <c r="P69" s="496" t="s">
        <v>75</v>
      </c>
      <c r="Q69" s="496" t="s">
        <v>74</v>
      </c>
      <c r="R69" s="496" t="s">
        <v>73</v>
      </c>
      <c r="S69" s="492"/>
      <c r="T69" s="492"/>
      <c r="U69" s="492"/>
      <c r="V69" s="492"/>
      <c r="W69" s="492"/>
      <c r="X69" s="492"/>
      <c r="Y69" s="492"/>
      <c r="Z69" s="492"/>
      <c r="AA69" s="492"/>
      <c r="AB69" s="492"/>
      <c r="AC69" s="492"/>
      <c r="AD69" s="492"/>
      <c r="AE69" s="492"/>
      <c r="AF69" s="492"/>
      <c r="AG69" s="492"/>
      <c r="AH69" s="492"/>
      <c r="AI69" s="492"/>
      <c r="AJ69" s="492"/>
      <c r="AK69" s="492"/>
      <c r="AL69" s="492"/>
      <c r="AM69" s="492"/>
      <c r="AN69" s="492"/>
      <c r="AO69" s="492"/>
      <c r="AP69" s="492"/>
      <c r="AQ69" s="492"/>
      <c r="AR69" s="492"/>
      <c r="AS69" s="492"/>
      <c r="AT69" s="492"/>
      <c r="AU69" s="492"/>
      <c r="AV69" s="492"/>
      <c r="AW69" s="492"/>
      <c r="AX69" s="492"/>
      <c r="AY69" s="492"/>
    </row>
    <row r="70" spans="1:51" ht="24.75" customHeight="1">
      <c r="A70" s="496">
        <v>2014</v>
      </c>
      <c r="B70" s="503">
        <f t="shared" ref="B70:B76" si="7">AVERAGE(E70,H70,K70,N70,Q70)</f>
        <v>0</v>
      </c>
      <c r="C70" s="497"/>
      <c r="D70" s="496">
        <v>2014</v>
      </c>
      <c r="E70" s="495">
        <v>0</v>
      </c>
      <c r="F70" s="510" t="s">
        <v>5676</v>
      </c>
      <c r="G70" s="496">
        <v>2014</v>
      </c>
      <c r="H70" s="495">
        <v>0</v>
      </c>
      <c r="I70" s="510" t="s">
        <v>5675</v>
      </c>
      <c r="J70" s="496">
        <v>2014</v>
      </c>
      <c r="K70" s="504">
        <v>0</v>
      </c>
      <c r="L70" s="509" t="s">
        <v>5674</v>
      </c>
      <c r="M70" s="496">
        <v>2014</v>
      </c>
      <c r="N70" s="495">
        <v>0</v>
      </c>
      <c r="O70" s="510" t="s">
        <v>5673</v>
      </c>
      <c r="P70" s="496">
        <v>2014</v>
      </c>
      <c r="Q70" s="495">
        <v>0</v>
      </c>
      <c r="R70" s="494" t="s">
        <v>1725</v>
      </c>
      <c r="S70" s="492"/>
      <c r="T70" s="492"/>
      <c r="U70" s="492"/>
      <c r="V70" s="492"/>
      <c r="W70" s="492"/>
      <c r="X70" s="492"/>
      <c r="Y70" s="492"/>
      <c r="Z70" s="492"/>
      <c r="AA70" s="492"/>
      <c r="AB70" s="492"/>
      <c r="AC70" s="492"/>
      <c r="AD70" s="492"/>
      <c r="AE70" s="492"/>
      <c r="AF70" s="492"/>
      <c r="AG70" s="492"/>
      <c r="AH70" s="492"/>
      <c r="AI70" s="492"/>
      <c r="AJ70" s="492"/>
      <c r="AK70" s="492"/>
      <c r="AL70" s="492"/>
      <c r="AM70" s="492"/>
      <c r="AN70" s="492"/>
      <c r="AO70" s="492"/>
      <c r="AP70" s="492"/>
      <c r="AQ70" s="492"/>
      <c r="AR70" s="492"/>
      <c r="AS70" s="492"/>
      <c r="AT70" s="492"/>
      <c r="AU70" s="492"/>
      <c r="AV70" s="492"/>
      <c r="AW70" s="492"/>
      <c r="AX70" s="492"/>
      <c r="AY70" s="492"/>
    </row>
    <row r="71" spans="1:51" ht="24.75" customHeight="1">
      <c r="A71" s="496">
        <v>2015</v>
      </c>
      <c r="B71" s="503">
        <f t="shared" si="7"/>
        <v>0</v>
      </c>
      <c r="C71" s="503"/>
      <c r="D71" s="496">
        <v>2015</v>
      </c>
      <c r="E71" s="495">
        <v>0</v>
      </c>
      <c r="F71" s="510"/>
      <c r="G71" s="496">
        <v>2015</v>
      </c>
      <c r="H71" s="495">
        <v>0</v>
      </c>
      <c r="I71" s="510"/>
      <c r="J71" s="496">
        <v>2015</v>
      </c>
      <c r="K71" s="504">
        <v>0</v>
      </c>
      <c r="L71" s="510"/>
      <c r="M71" s="496">
        <v>2015</v>
      </c>
      <c r="N71" s="495">
        <v>0</v>
      </c>
      <c r="O71" s="510"/>
      <c r="P71" s="496">
        <v>2015</v>
      </c>
      <c r="Q71" s="495">
        <v>0</v>
      </c>
      <c r="R71" s="494"/>
      <c r="S71" s="492"/>
      <c r="T71" s="492"/>
      <c r="U71" s="492"/>
      <c r="V71" s="492"/>
      <c r="W71" s="492"/>
      <c r="X71" s="492"/>
      <c r="Y71" s="492"/>
      <c r="Z71" s="492"/>
      <c r="AA71" s="492"/>
      <c r="AB71" s="492"/>
      <c r="AC71" s="492"/>
      <c r="AD71" s="492"/>
      <c r="AE71" s="492"/>
      <c r="AF71" s="492"/>
      <c r="AG71" s="492"/>
      <c r="AH71" s="492"/>
      <c r="AI71" s="492"/>
      <c r="AJ71" s="492"/>
      <c r="AK71" s="492"/>
      <c r="AL71" s="492"/>
      <c r="AM71" s="492"/>
      <c r="AN71" s="492"/>
      <c r="AO71" s="492"/>
      <c r="AP71" s="492"/>
      <c r="AQ71" s="492"/>
      <c r="AR71" s="492"/>
      <c r="AS71" s="492"/>
      <c r="AT71" s="492"/>
      <c r="AU71" s="492"/>
      <c r="AV71" s="492"/>
      <c r="AW71" s="492"/>
      <c r="AX71" s="492"/>
      <c r="AY71" s="492"/>
    </row>
    <row r="72" spans="1:51" ht="24.75" customHeight="1">
      <c r="A72" s="496">
        <v>2016</v>
      </c>
      <c r="B72" s="503">
        <f t="shared" si="7"/>
        <v>0</v>
      </c>
      <c r="C72" s="503"/>
      <c r="D72" s="496">
        <v>2016</v>
      </c>
      <c r="E72" s="495">
        <v>0</v>
      </c>
      <c r="F72" s="510"/>
      <c r="G72" s="496">
        <v>2016</v>
      </c>
      <c r="H72" s="495">
        <v>0</v>
      </c>
      <c r="I72" s="510"/>
      <c r="J72" s="496">
        <v>2016</v>
      </c>
      <c r="K72" s="504">
        <v>0</v>
      </c>
      <c r="L72" s="510"/>
      <c r="M72" s="496">
        <v>2016</v>
      </c>
      <c r="N72" s="495">
        <v>0</v>
      </c>
      <c r="O72" s="510"/>
      <c r="P72" s="496">
        <v>2016</v>
      </c>
      <c r="Q72" s="495">
        <v>0</v>
      </c>
      <c r="R72" s="494"/>
      <c r="S72" s="492"/>
      <c r="T72" s="492"/>
      <c r="U72" s="492"/>
      <c r="V72" s="492"/>
      <c r="W72" s="492"/>
      <c r="X72" s="492"/>
      <c r="Y72" s="492"/>
      <c r="Z72" s="492"/>
      <c r="AA72" s="492"/>
      <c r="AB72" s="492"/>
      <c r="AC72" s="492"/>
      <c r="AD72" s="492"/>
      <c r="AE72" s="492"/>
      <c r="AF72" s="492"/>
      <c r="AG72" s="492"/>
      <c r="AH72" s="492"/>
      <c r="AI72" s="492"/>
      <c r="AJ72" s="492"/>
      <c r="AK72" s="492"/>
      <c r="AL72" s="492"/>
      <c r="AM72" s="492"/>
      <c r="AN72" s="492"/>
      <c r="AO72" s="492"/>
      <c r="AP72" s="492"/>
      <c r="AQ72" s="492"/>
      <c r="AR72" s="492"/>
      <c r="AS72" s="492"/>
      <c r="AT72" s="492"/>
      <c r="AU72" s="492"/>
      <c r="AV72" s="492"/>
      <c r="AW72" s="492"/>
      <c r="AX72" s="492"/>
      <c r="AY72" s="492"/>
    </row>
    <row r="73" spans="1:51" ht="24.75" customHeight="1">
      <c r="A73" s="496">
        <v>2017</v>
      </c>
      <c r="B73" s="503">
        <f t="shared" si="7"/>
        <v>0</v>
      </c>
      <c r="C73" s="503"/>
      <c r="D73" s="496">
        <v>2017</v>
      </c>
      <c r="E73" s="495">
        <v>0</v>
      </c>
      <c r="F73" s="510"/>
      <c r="G73" s="496">
        <v>2017</v>
      </c>
      <c r="H73" s="495">
        <v>0</v>
      </c>
      <c r="I73" s="510"/>
      <c r="J73" s="496">
        <v>2017</v>
      </c>
      <c r="K73" s="504">
        <v>0</v>
      </c>
      <c r="L73" s="510"/>
      <c r="M73" s="496">
        <v>2017</v>
      </c>
      <c r="N73" s="495">
        <v>0</v>
      </c>
      <c r="O73" s="510"/>
      <c r="P73" s="496">
        <v>2017</v>
      </c>
      <c r="Q73" s="495">
        <v>0</v>
      </c>
      <c r="R73" s="494"/>
      <c r="S73" s="492"/>
      <c r="T73" s="492"/>
      <c r="U73" s="492"/>
      <c r="V73" s="492"/>
      <c r="W73" s="492"/>
      <c r="X73" s="492"/>
      <c r="Y73" s="492"/>
      <c r="Z73" s="492"/>
      <c r="AA73" s="492"/>
      <c r="AB73" s="492"/>
      <c r="AC73" s="492"/>
      <c r="AD73" s="492"/>
      <c r="AE73" s="492"/>
      <c r="AF73" s="492"/>
      <c r="AG73" s="492"/>
      <c r="AH73" s="492"/>
      <c r="AI73" s="492"/>
      <c r="AJ73" s="492"/>
      <c r="AK73" s="492"/>
      <c r="AL73" s="492"/>
      <c r="AM73" s="492"/>
      <c r="AN73" s="492"/>
      <c r="AO73" s="492"/>
      <c r="AP73" s="492"/>
      <c r="AQ73" s="492"/>
      <c r="AR73" s="492"/>
      <c r="AS73" s="492"/>
      <c r="AT73" s="492"/>
      <c r="AU73" s="492"/>
      <c r="AV73" s="492"/>
      <c r="AW73" s="492"/>
      <c r="AX73" s="492"/>
      <c r="AY73" s="492"/>
    </row>
    <row r="74" spans="1:51" ht="24.75" customHeight="1">
      <c r="A74" s="496">
        <v>2018</v>
      </c>
      <c r="B74" s="503">
        <f t="shared" si="7"/>
        <v>0</v>
      </c>
      <c r="C74" s="503"/>
      <c r="D74" s="496">
        <v>2018</v>
      </c>
      <c r="E74" s="495">
        <v>0</v>
      </c>
      <c r="F74" s="510"/>
      <c r="G74" s="496">
        <v>2018</v>
      </c>
      <c r="H74" s="495">
        <v>0</v>
      </c>
      <c r="I74" s="510"/>
      <c r="J74" s="496">
        <v>2018</v>
      </c>
      <c r="K74" s="504">
        <v>0</v>
      </c>
      <c r="L74" s="510"/>
      <c r="M74" s="496">
        <v>2018</v>
      </c>
      <c r="N74" s="495">
        <v>0</v>
      </c>
      <c r="O74" s="510"/>
      <c r="P74" s="496">
        <v>2018</v>
      </c>
      <c r="Q74" s="495">
        <v>0</v>
      </c>
      <c r="R74" s="494"/>
      <c r="S74" s="492"/>
      <c r="T74" s="492"/>
      <c r="U74" s="492"/>
      <c r="V74" s="492"/>
      <c r="W74" s="492"/>
      <c r="X74" s="492"/>
      <c r="Y74" s="492"/>
      <c r="Z74" s="492"/>
      <c r="AA74" s="492"/>
      <c r="AB74" s="492"/>
      <c r="AC74" s="492"/>
      <c r="AD74" s="492"/>
      <c r="AE74" s="492"/>
      <c r="AF74" s="492"/>
      <c r="AG74" s="492"/>
      <c r="AH74" s="492"/>
      <c r="AI74" s="492"/>
      <c r="AJ74" s="492"/>
      <c r="AK74" s="492"/>
      <c r="AL74" s="492"/>
      <c r="AM74" s="492"/>
      <c r="AN74" s="492"/>
      <c r="AO74" s="492"/>
      <c r="AP74" s="492"/>
      <c r="AQ74" s="492"/>
      <c r="AR74" s="492"/>
      <c r="AS74" s="492"/>
      <c r="AT74" s="492"/>
      <c r="AU74" s="492"/>
      <c r="AV74" s="492"/>
      <c r="AW74" s="492"/>
      <c r="AX74" s="492"/>
      <c r="AY74" s="492"/>
    </row>
    <row r="75" spans="1:51" ht="24.75" customHeight="1">
      <c r="A75" s="496">
        <v>2019</v>
      </c>
      <c r="B75" s="503">
        <f t="shared" si="7"/>
        <v>0</v>
      </c>
      <c r="C75" s="503"/>
      <c r="D75" s="496">
        <v>2019</v>
      </c>
      <c r="E75" s="495">
        <v>0</v>
      </c>
      <c r="F75" s="510"/>
      <c r="G75" s="496">
        <v>2019</v>
      </c>
      <c r="H75" s="495">
        <v>0</v>
      </c>
      <c r="I75" s="510"/>
      <c r="J75" s="496">
        <v>2019</v>
      </c>
      <c r="K75" s="504">
        <v>0</v>
      </c>
      <c r="L75" s="510"/>
      <c r="M75" s="496">
        <v>2019</v>
      </c>
      <c r="N75" s="495">
        <v>0</v>
      </c>
      <c r="O75" s="510"/>
      <c r="P75" s="496">
        <v>2019</v>
      </c>
      <c r="Q75" s="495">
        <v>0</v>
      </c>
      <c r="R75" s="494"/>
      <c r="S75" s="492"/>
      <c r="T75" s="492"/>
      <c r="U75" s="492"/>
      <c r="V75" s="492"/>
      <c r="W75" s="492"/>
      <c r="X75" s="492"/>
      <c r="Y75" s="492"/>
      <c r="Z75" s="492"/>
      <c r="AA75" s="492"/>
      <c r="AB75" s="492"/>
      <c r="AC75" s="492"/>
      <c r="AD75" s="492"/>
      <c r="AE75" s="492"/>
      <c r="AF75" s="492"/>
      <c r="AG75" s="492"/>
      <c r="AH75" s="492"/>
      <c r="AI75" s="492"/>
      <c r="AJ75" s="492"/>
      <c r="AK75" s="492"/>
      <c r="AL75" s="492"/>
      <c r="AM75" s="492"/>
      <c r="AN75" s="492"/>
      <c r="AO75" s="492"/>
      <c r="AP75" s="492"/>
      <c r="AQ75" s="492"/>
      <c r="AR75" s="492"/>
      <c r="AS75" s="492"/>
      <c r="AT75" s="492"/>
      <c r="AU75" s="492"/>
      <c r="AV75" s="492"/>
      <c r="AW75" s="492"/>
      <c r="AX75" s="492"/>
      <c r="AY75" s="492"/>
    </row>
    <row r="76" spans="1:51" ht="24.75" customHeight="1">
      <c r="A76" s="496">
        <v>2020</v>
      </c>
      <c r="B76" s="503">
        <f t="shared" si="7"/>
        <v>0</v>
      </c>
      <c r="C76" s="497"/>
      <c r="D76" s="496">
        <v>2020</v>
      </c>
      <c r="E76" s="495">
        <v>0</v>
      </c>
      <c r="F76" s="510"/>
      <c r="G76" s="496">
        <v>2020</v>
      </c>
      <c r="H76" s="495">
        <v>0</v>
      </c>
      <c r="I76" s="510"/>
      <c r="J76" s="496">
        <v>2020</v>
      </c>
      <c r="K76" s="504">
        <v>0</v>
      </c>
      <c r="L76" s="510"/>
      <c r="M76" s="496">
        <v>2020</v>
      </c>
      <c r="N76" s="495">
        <v>0</v>
      </c>
      <c r="O76" s="510"/>
      <c r="P76" s="496">
        <v>2020</v>
      </c>
      <c r="Q76" s="495">
        <v>0</v>
      </c>
      <c r="R76" s="494"/>
      <c r="S76" s="492"/>
      <c r="T76" s="492"/>
      <c r="U76" s="492"/>
      <c r="V76" s="492"/>
      <c r="W76" s="492"/>
      <c r="X76" s="492"/>
      <c r="Y76" s="492"/>
      <c r="Z76" s="492"/>
      <c r="AA76" s="492"/>
      <c r="AB76" s="492"/>
      <c r="AC76" s="492"/>
      <c r="AD76" s="492"/>
      <c r="AE76" s="492"/>
      <c r="AF76" s="492"/>
      <c r="AG76" s="492"/>
      <c r="AH76" s="492"/>
      <c r="AI76" s="492"/>
      <c r="AJ76" s="492"/>
      <c r="AK76" s="492"/>
      <c r="AL76" s="492"/>
      <c r="AM76" s="492"/>
      <c r="AN76" s="492"/>
      <c r="AO76" s="492"/>
      <c r="AP76" s="492"/>
      <c r="AQ76" s="492"/>
      <c r="AR76" s="492"/>
      <c r="AS76" s="492"/>
      <c r="AT76" s="492"/>
      <c r="AU76" s="492"/>
      <c r="AV76" s="492"/>
      <c r="AW76" s="492"/>
      <c r="AX76" s="492"/>
      <c r="AY76" s="492"/>
    </row>
    <row r="77" spans="1:51" ht="24.75" customHeight="1">
      <c r="A77" s="492"/>
      <c r="B77" s="492"/>
      <c r="C77" s="492"/>
      <c r="D77" s="492"/>
      <c r="E77" s="492"/>
      <c r="F77" s="492"/>
      <c r="G77" s="492"/>
      <c r="H77" s="492"/>
      <c r="I77" s="492"/>
      <c r="J77" s="492"/>
      <c r="K77" s="492"/>
      <c r="L77" s="492"/>
      <c r="M77" s="492"/>
      <c r="N77" s="492"/>
      <c r="O77" s="492"/>
      <c r="P77" s="492"/>
      <c r="Q77" s="492"/>
      <c r="R77" s="492"/>
      <c r="S77" s="492"/>
      <c r="T77" s="492"/>
      <c r="U77" s="492"/>
      <c r="V77" s="492"/>
      <c r="W77" s="492"/>
      <c r="X77" s="492"/>
      <c r="Y77" s="492"/>
      <c r="Z77" s="492"/>
      <c r="AA77" s="492"/>
      <c r="AB77" s="492"/>
      <c r="AC77" s="492"/>
      <c r="AD77" s="492"/>
      <c r="AE77" s="492"/>
      <c r="AF77" s="492"/>
      <c r="AG77" s="492"/>
      <c r="AH77" s="492"/>
      <c r="AI77" s="492"/>
      <c r="AJ77" s="492"/>
      <c r="AK77" s="492"/>
      <c r="AL77" s="492"/>
      <c r="AM77" s="492"/>
      <c r="AN77" s="492"/>
      <c r="AO77" s="492"/>
      <c r="AP77" s="492"/>
      <c r="AQ77" s="492"/>
      <c r="AR77" s="492"/>
      <c r="AS77" s="492"/>
      <c r="AT77" s="492"/>
      <c r="AU77" s="492"/>
      <c r="AV77" s="492"/>
      <c r="AW77" s="492"/>
      <c r="AX77" s="492"/>
      <c r="AY77" s="492"/>
    </row>
    <row r="78" spans="1:51" ht="24.75" customHeight="1">
      <c r="A78" s="508" t="s">
        <v>114</v>
      </c>
      <c r="B78" s="751" t="s">
        <v>174</v>
      </c>
      <c r="C78" s="752"/>
      <c r="D78" s="752"/>
      <c r="E78" s="752"/>
      <c r="F78" s="752"/>
      <c r="G78" s="752"/>
      <c r="H78" s="752"/>
      <c r="I78" s="752"/>
      <c r="J78" s="752"/>
      <c r="K78" s="752"/>
      <c r="L78" s="752"/>
      <c r="M78" s="752"/>
      <c r="N78" s="752"/>
      <c r="O78" s="752"/>
      <c r="P78" s="752"/>
      <c r="Q78" s="752"/>
      <c r="R78" s="752"/>
      <c r="S78" s="752"/>
      <c r="T78" s="752"/>
      <c r="U78" s="752"/>
      <c r="V78" s="752"/>
      <c r="W78" s="752"/>
      <c r="X78" s="747"/>
      <c r="Y78" s="492"/>
      <c r="Z78" s="492"/>
      <c r="AA78" s="492"/>
      <c r="AB78" s="492"/>
      <c r="AC78" s="492"/>
      <c r="AD78" s="492"/>
      <c r="AE78" s="492"/>
      <c r="AF78" s="492"/>
      <c r="AG78" s="492"/>
      <c r="AH78" s="492"/>
      <c r="AI78" s="492"/>
      <c r="AJ78" s="492"/>
      <c r="AK78" s="492"/>
      <c r="AL78" s="492"/>
      <c r="AM78" s="492"/>
      <c r="AN78" s="492"/>
      <c r="AO78" s="492"/>
      <c r="AP78" s="492"/>
      <c r="AQ78" s="492"/>
      <c r="AR78" s="492"/>
      <c r="AS78" s="492"/>
      <c r="AT78" s="492"/>
      <c r="AU78" s="492"/>
      <c r="AV78" s="492"/>
      <c r="AW78" s="492"/>
      <c r="AX78" s="492"/>
      <c r="AY78" s="492"/>
    </row>
    <row r="79" spans="1:51" ht="24.75" customHeight="1">
      <c r="A79" s="508" t="s">
        <v>106</v>
      </c>
      <c r="B79" s="753" t="s">
        <v>47</v>
      </c>
      <c r="C79" s="747"/>
      <c r="D79" s="508" t="s">
        <v>106</v>
      </c>
      <c r="E79" s="749" t="s">
        <v>48</v>
      </c>
      <c r="F79" s="747"/>
      <c r="G79" s="508" t="s">
        <v>106</v>
      </c>
      <c r="H79" s="749" t="s">
        <v>49</v>
      </c>
      <c r="I79" s="747"/>
      <c r="J79" s="508" t="s">
        <v>106</v>
      </c>
      <c r="K79" s="749" t="s">
        <v>50</v>
      </c>
      <c r="L79" s="747"/>
      <c r="M79" s="508" t="s">
        <v>106</v>
      </c>
      <c r="N79" s="749" t="s">
        <v>51</v>
      </c>
      <c r="O79" s="747"/>
      <c r="P79" s="508" t="s">
        <v>106</v>
      </c>
      <c r="Q79" s="749" t="s">
        <v>52</v>
      </c>
      <c r="R79" s="747"/>
      <c r="S79" s="508" t="s">
        <v>106</v>
      </c>
      <c r="T79" s="749" t="s">
        <v>53</v>
      </c>
      <c r="U79" s="747"/>
      <c r="V79" s="508" t="s">
        <v>106</v>
      </c>
      <c r="W79" s="749" t="s">
        <v>54</v>
      </c>
      <c r="X79" s="747"/>
      <c r="Y79" s="492"/>
      <c r="Z79" s="492"/>
      <c r="AA79" s="492"/>
      <c r="AB79" s="492"/>
      <c r="AC79" s="492"/>
      <c r="AD79" s="492"/>
      <c r="AE79" s="492"/>
      <c r="AF79" s="492"/>
      <c r="AG79" s="492"/>
      <c r="AH79" s="492"/>
      <c r="AI79" s="492"/>
      <c r="AJ79" s="492"/>
      <c r="AK79" s="492"/>
      <c r="AL79" s="492"/>
      <c r="AM79" s="492"/>
      <c r="AN79" s="492"/>
      <c r="AO79" s="492"/>
      <c r="AP79" s="492"/>
      <c r="AQ79" s="492"/>
      <c r="AR79" s="492"/>
      <c r="AS79" s="492"/>
      <c r="AT79" s="492"/>
      <c r="AU79" s="492"/>
      <c r="AV79" s="492"/>
      <c r="AW79" s="492"/>
      <c r="AX79" s="492"/>
      <c r="AY79" s="492"/>
    </row>
    <row r="80" spans="1:51" ht="24.75" customHeight="1">
      <c r="A80" s="508" t="s">
        <v>105</v>
      </c>
      <c r="B80" s="496"/>
      <c r="C80" s="496"/>
      <c r="D80" s="508" t="s">
        <v>105</v>
      </c>
      <c r="E80" s="515"/>
      <c r="F80" s="515"/>
      <c r="G80" s="508" t="s">
        <v>105</v>
      </c>
      <c r="H80" s="750"/>
      <c r="I80" s="747"/>
      <c r="J80" s="508" t="s">
        <v>105</v>
      </c>
      <c r="K80" s="750"/>
      <c r="L80" s="747"/>
      <c r="M80" s="508" t="s">
        <v>105</v>
      </c>
      <c r="N80" s="750"/>
      <c r="O80" s="747"/>
      <c r="P80" s="508" t="s">
        <v>105</v>
      </c>
      <c r="Q80" s="750"/>
      <c r="R80" s="747"/>
      <c r="S80" s="508" t="s">
        <v>105</v>
      </c>
      <c r="T80" s="750"/>
      <c r="U80" s="747"/>
      <c r="V80" s="508" t="s">
        <v>105</v>
      </c>
      <c r="W80" s="750"/>
      <c r="X80" s="747"/>
      <c r="Y80" s="492"/>
      <c r="Z80" s="492"/>
      <c r="AA80" s="492"/>
      <c r="AB80" s="492"/>
      <c r="AC80" s="492"/>
      <c r="AD80" s="492"/>
      <c r="AE80" s="492"/>
      <c r="AF80" s="492"/>
      <c r="AG80" s="492"/>
      <c r="AH80" s="492"/>
      <c r="AI80" s="492"/>
      <c r="AJ80" s="492"/>
      <c r="AK80" s="492"/>
      <c r="AL80" s="492"/>
      <c r="AM80" s="492"/>
      <c r="AN80" s="492"/>
      <c r="AO80" s="492"/>
      <c r="AP80" s="492"/>
      <c r="AQ80" s="492"/>
      <c r="AR80" s="492"/>
      <c r="AS80" s="492"/>
      <c r="AT80" s="492"/>
      <c r="AU80" s="492"/>
      <c r="AV80" s="492"/>
      <c r="AW80" s="492"/>
      <c r="AX80" s="492"/>
      <c r="AY80" s="492"/>
    </row>
    <row r="81" spans="1:51" ht="24.75" customHeight="1">
      <c r="A81" s="496" t="s">
        <v>92</v>
      </c>
      <c r="B81" s="746" t="s">
        <v>173</v>
      </c>
      <c r="C81" s="747"/>
      <c r="D81" s="496" t="s">
        <v>92</v>
      </c>
      <c r="E81" s="746" t="s">
        <v>172</v>
      </c>
      <c r="F81" s="747"/>
      <c r="G81" s="496" t="s">
        <v>92</v>
      </c>
      <c r="H81" s="746" t="s">
        <v>171</v>
      </c>
      <c r="I81" s="747"/>
      <c r="J81" s="496" t="s">
        <v>92</v>
      </c>
      <c r="K81" s="746" t="s">
        <v>145</v>
      </c>
      <c r="L81" s="747"/>
      <c r="M81" s="496" t="s">
        <v>92</v>
      </c>
      <c r="N81" s="746" t="s">
        <v>170</v>
      </c>
      <c r="O81" s="747"/>
      <c r="P81" s="496" t="s">
        <v>92</v>
      </c>
      <c r="Q81" s="746" t="s">
        <v>163</v>
      </c>
      <c r="R81" s="747"/>
      <c r="S81" s="496" t="s">
        <v>92</v>
      </c>
      <c r="T81" s="746" t="s">
        <v>169</v>
      </c>
      <c r="U81" s="747"/>
      <c r="V81" s="496" t="s">
        <v>92</v>
      </c>
      <c r="W81" s="746" t="s">
        <v>168</v>
      </c>
      <c r="X81" s="747"/>
      <c r="Y81" s="492"/>
      <c r="Z81" s="492"/>
      <c r="AA81" s="492"/>
      <c r="AB81" s="492"/>
      <c r="AC81" s="492"/>
      <c r="AD81" s="492"/>
      <c r="AE81" s="492"/>
      <c r="AF81" s="492"/>
      <c r="AG81" s="492"/>
      <c r="AH81" s="492"/>
      <c r="AI81" s="492"/>
      <c r="AJ81" s="492"/>
      <c r="AK81" s="492"/>
      <c r="AL81" s="492"/>
      <c r="AM81" s="492"/>
      <c r="AN81" s="492"/>
      <c r="AO81" s="492"/>
      <c r="AP81" s="492"/>
      <c r="AQ81" s="492"/>
      <c r="AR81" s="492"/>
      <c r="AS81" s="492"/>
      <c r="AT81" s="492"/>
      <c r="AU81" s="492"/>
      <c r="AV81" s="492"/>
      <c r="AW81" s="492"/>
      <c r="AX81" s="492"/>
      <c r="AY81" s="492"/>
    </row>
    <row r="82" spans="1:51" ht="24.75" customHeight="1">
      <c r="A82" s="496" t="s">
        <v>81</v>
      </c>
      <c r="B82" s="746" t="s">
        <v>90</v>
      </c>
      <c r="C82" s="747"/>
      <c r="D82" s="496" t="s">
        <v>81</v>
      </c>
      <c r="E82" s="748" t="s">
        <v>167</v>
      </c>
      <c r="F82" s="747"/>
      <c r="G82" s="496" t="s">
        <v>81</v>
      </c>
      <c r="H82" s="748" t="s">
        <v>166</v>
      </c>
      <c r="I82" s="747"/>
      <c r="J82" s="496" t="s">
        <v>81</v>
      </c>
      <c r="K82" s="748" t="s">
        <v>165</v>
      </c>
      <c r="L82" s="747"/>
      <c r="M82" s="496" t="s">
        <v>81</v>
      </c>
      <c r="N82" s="748" t="s">
        <v>164</v>
      </c>
      <c r="O82" s="747"/>
      <c r="P82" s="496" t="s">
        <v>81</v>
      </c>
      <c r="Q82" s="748" t="s">
        <v>163</v>
      </c>
      <c r="R82" s="747"/>
      <c r="S82" s="496" t="s">
        <v>81</v>
      </c>
      <c r="T82" s="748" t="s">
        <v>162</v>
      </c>
      <c r="U82" s="747"/>
      <c r="V82" s="496" t="s">
        <v>81</v>
      </c>
      <c r="W82" s="748" t="s">
        <v>161</v>
      </c>
      <c r="X82" s="747"/>
      <c r="Y82" s="492"/>
      <c r="Z82" s="492"/>
      <c r="AA82" s="492"/>
      <c r="AB82" s="492"/>
      <c r="AC82" s="492"/>
      <c r="AD82" s="492"/>
      <c r="AE82" s="492"/>
      <c r="AF82" s="492"/>
      <c r="AG82" s="492"/>
      <c r="AH82" s="492"/>
      <c r="AI82" s="492"/>
      <c r="AJ82" s="492"/>
      <c r="AK82" s="492"/>
      <c r="AL82" s="492"/>
      <c r="AM82" s="492"/>
      <c r="AN82" s="492"/>
      <c r="AO82" s="492"/>
      <c r="AP82" s="492"/>
      <c r="AQ82" s="492"/>
      <c r="AR82" s="492"/>
      <c r="AS82" s="492"/>
      <c r="AT82" s="492"/>
      <c r="AU82" s="492"/>
      <c r="AV82" s="492"/>
      <c r="AW82" s="492"/>
      <c r="AX82" s="492"/>
      <c r="AY82" s="492"/>
    </row>
    <row r="83" spans="1:51" ht="24.75" customHeight="1">
      <c r="A83" s="496" t="s">
        <v>78</v>
      </c>
      <c r="B83" s="748" t="s">
        <v>79</v>
      </c>
      <c r="C83" s="747"/>
      <c r="D83" s="496" t="s">
        <v>78</v>
      </c>
      <c r="E83" s="748" t="s">
        <v>4359</v>
      </c>
      <c r="F83" s="747"/>
      <c r="G83" s="496" t="s">
        <v>78</v>
      </c>
      <c r="H83" s="748" t="s">
        <v>4360</v>
      </c>
      <c r="I83" s="747"/>
      <c r="J83" s="496" t="s">
        <v>78</v>
      </c>
      <c r="K83" s="748" t="s">
        <v>4336</v>
      </c>
      <c r="L83" s="747"/>
      <c r="M83" s="496" t="s">
        <v>78</v>
      </c>
      <c r="N83" s="748" t="s">
        <v>4361</v>
      </c>
      <c r="O83" s="747"/>
      <c r="P83" s="496" t="s">
        <v>78</v>
      </c>
      <c r="Q83" s="748" t="s">
        <v>4362</v>
      </c>
      <c r="R83" s="747"/>
      <c r="S83" s="496" t="s">
        <v>78</v>
      </c>
      <c r="T83" s="746" t="s">
        <v>4773</v>
      </c>
      <c r="U83" s="747"/>
      <c r="V83" s="496" t="s">
        <v>78</v>
      </c>
      <c r="W83" s="748" t="s">
        <v>4364</v>
      </c>
      <c r="X83" s="747"/>
      <c r="Y83" s="492"/>
      <c r="Z83" s="492"/>
      <c r="AA83" s="492"/>
      <c r="AB83" s="492"/>
      <c r="AC83" s="492"/>
      <c r="AD83" s="492"/>
      <c r="AE83" s="492"/>
      <c r="AF83" s="492"/>
      <c r="AG83" s="492"/>
      <c r="AH83" s="492"/>
      <c r="AI83" s="492"/>
      <c r="AJ83" s="492"/>
      <c r="AK83" s="492"/>
      <c r="AL83" s="492"/>
      <c r="AM83" s="492"/>
      <c r="AN83" s="492"/>
      <c r="AO83" s="492"/>
      <c r="AP83" s="492"/>
      <c r="AQ83" s="492"/>
      <c r="AR83" s="492"/>
      <c r="AS83" s="492"/>
      <c r="AT83" s="492"/>
      <c r="AU83" s="492"/>
      <c r="AV83" s="492"/>
      <c r="AW83" s="492"/>
      <c r="AX83" s="492"/>
      <c r="AY83" s="492"/>
    </row>
    <row r="84" spans="1:51" ht="24.75" customHeight="1">
      <c r="A84" s="496" t="s">
        <v>0</v>
      </c>
      <c r="B84" s="496" t="s">
        <v>77</v>
      </c>
      <c r="C84" s="496" t="s">
        <v>76</v>
      </c>
      <c r="D84" s="496" t="s">
        <v>75</v>
      </c>
      <c r="E84" s="496" t="s">
        <v>74</v>
      </c>
      <c r="F84" s="496" t="s">
        <v>73</v>
      </c>
      <c r="G84" s="496" t="s">
        <v>75</v>
      </c>
      <c r="H84" s="496" t="s">
        <v>74</v>
      </c>
      <c r="I84" s="496" t="s">
        <v>73</v>
      </c>
      <c r="J84" s="496" t="s">
        <v>75</v>
      </c>
      <c r="K84" s="496" t="s">
        <v>74</v>
      </c>
      <c r="L84" s="496" t="s">
        <v>73</v>
      </c>
      <c r="M84" s="496" t="s">
        <v>75</v>
      </c>
      <c r="N84" s="496" t="s">
        <v>74</v>
      </c>
      <c r="O84" s="496" t="s">
        <v>73</v>
      </c>
      <c r="P84" s="496" t="s">
        <v>75</v>
      </c>
      <c r="Q84" s="496" t="s">
        <v>74</v>
      </c>
      <c r="R84" s="496" t="s">
        <v>73</v>
      </c>
      <c r="S84" s="496" t="s">
        <v>75</v>
      </c>
      <c r="T84" s="496" t="s">
        <v>74</v>
      </c>
      <c r="U84" s="496" t="s">
        <v>73</v>
      </c>
      <c r="V84" s="496" t="s">
        <v>75</v>
      </c>
      <c r="W84" s="496" t="s">
        <v>74</v>
      </c>
      <c r="X84" s="496" t="s">
        <v>73</v>
      </c>
      <c r="Y84" s="492"/>
      <c r="Z84" s="492"/>
      <c r="AA84" s="492"/>
      <c r="AB84" s="492"/>
      <c r="AC84" s="492"/>
      <c r="AD84" s="492"/>
      <c r="AE84" s="492"/>
      <c r="AF84" s="492"/>
      <c r="AG84" s="492"/>
      <c r="AH84" s="492"/>
      <c r="AI84" s="492"/>
      <c r="AJ84" s="492"/>
      <c r="AK84" s="492"/>
      <c r="AL84" s="492"/>
      <c r="AM84" s="492"/>
      <c r="AN84" s="492"/>
      <c r="AO84" s="492"/>
      <c r="AP84" s="492"/>
      <c r="AQ84" s="492"/>
      <c r="AR84" s="492"/>
      <c r="AS84" s="492"/>
      <c r="AT84" s="492"/>
      <c r="AU84" s="492"/>
      <c r="AV84" s="492"/>
      <c r="AW84" s="492"/>
      <c r="AX84" s="492"/>
      <c r="AY84" s="492"/>
    </row>
    <row r="85" spans="1:51" ht="24.75" customHeight="1">
      <c r="A85" s="496">
        <v>2014</v>
      </c>
      <c r="B85" s="503">
        <f t="shared" ref="B85:B91" si="8">AVERAGE(E85,((H85+K85)/2),((N85+Q85+T85)/3),W85)</f>
        <v>41.666666666666671</v>
      </c>
      <c r="C85" s="497"/>
      <c r="D85" s="496">
        <v>2014</v>
      </c>
      <c r="E85" s="495">
        <v>0</v>
      </c>
      <c r="F85" s="497" t="s">
        <v>5672</v>
      </c>
      <c r="G85" s="496">
        <v>2014</v>
      </c>
      <c r="H85" s="495">
        <v>100</v>
      </c>
      <c r="I85" s="510" t="s">
        <v>329</v>
      </c>
      <c r="J85" s="496">
        <v>2014</v>
      </c>
      <c r="K85" s="495">
        <v>0</v>
      </c>
      <c r="L85" s="494" t="s">
        <v>5671</v>
      </c>
      <c r="M85" s="496">
        <v>2014</v>
      </c>
      <c r="N85" s="498">
        <v>50</v>
      </c>
      <c r="O85" s="516" t="s">
        <v>5670</v>
      </c>
      <c r="P85" s="496">
        <v>2014</v>
      </c>
      <c r="Q85" s="495">
        <v>0</v>
      </c>
      <c r="R85" s="510" t="s">
        <v>5669</v>
      </c>
      <c r="S85" s="496">
        <v>2014</v>
      </c>
      <c r="T85" s="495">
        <v>0</v>
      </c>
      <c r="U85" s="497" t="s">
        <v>5668</v>
      </c>
      <c r="V85" s="496">
        <v>2014</v>
      </c>
      <c r="W85" s="495">
        <v>100</v>
      </c>
      <c r="X85" s="494" t="s">
        <v>5667</v>
      </c>
      <c r="Y85" s="492"/>
      <c r="Z85" s="492"/>
      <c r="AA85" s="492"/>
      <c r="AB85" s="492"/>
      <c r="AC85" s="492"/>
      <c r="AD85" s="492"/>
      <c r="AE85" s="492"/>
      <c r="AF85" s="492"/>
      <c r="AG85" s="492"/>
      <c r="AH85" s="492"/>
      <c r="AI85" s="492"/>
      <c r="AJ85" s="492"/>
      <c r="AK85" s="492"/>
      <c r="AL85" s="492"/>
      <c r="AM85" s="492"/>
      <c r="AN85" s="492"/>
      <c r="AO85" s="492"/>
      <c r="AP85" s="492"/>
      <c r="AQ85" s="492"/>
      <c r="AR85" s="492"/>
      <c r="AS85" s="492"/>
      <c r="AT85" s="492"/>
      <c r="AU85" s="492"/>
      <c r="AV85" s="492"/>
      <c r="AW85" s="492"/>
      <c r="AX85" s="492"/>
      <c r="AY85" s="492"/>
    </row>
    <row r="86" spans="1:51" ht="24.75" customHeight="1">
      <c r="A86" s="496">
        <v>2015</v>
      </c>
      <c r="B86" s="503">
        <f t="shared" si="8"/>
        <v>41.666666666666671</v>
      </c>
      <c r="C86" s="503"/>
      <c r="D86" s="496">
        <v>2015</v>
      </c>
      <c r="E86" s="495">
        <v>0</v>
      </c>
      <c r="F86" s="510"/>
      <c r="G86" s="496">
        <v>2015</v>
      </c>
      <c r="H86" s="495">
        <v>100</v>
      </c>
      <c r="I86" s="510"/>
      <c r="J86" s="496">
        <v>2015</v>
      </c>
      <c r="K86" s="495">
        <v>0</v>
      </c>
      <c r="L86" s="510"/>
      <c r="M86" s="496">
        <v>2015</v>
      </c>
      <c r="N86" s="498">
        <v>50</v>
      </c>
      <c r="O86" s="510"/>
      <c r="P86" s="496">
        <v>2015</v>
      </c>
      <c r="Q86" s="495">
        <v>0</v>
      </c>
      <c r="R86" s="510"/>
      <c r="S86" s="496">
        <v>2015</v>
      </c>
      <c r="T86" s="495">
        <v>0</v>
      </c>
      <c r="U86" s="510"/>
      <c r="V86" s="496">
        <v>2015</v>
      </c>
      <c r="W86" s="495">
        <v>100</v>
      </c>
      <c r="X86" s="494"/>
      <c r="Y86" s="492"/>
      <c r="Z86" s="492"/>
      <c r="AA86" s="492"/>
      <c r="AB86" s="492"/>
      <c r="AC86" s="492"/>
      <c r="AD86" s="492"/>
      <c r="AE86" s="492"/>
      <c r="AF86" s="492"/>
      <c r="AG86" s="492"/>
      <c r="AH86" s="492"/>
      <c r="AI86" s="492"/>
      <c r="AJ86" s="492"/>
      <c r="AK86" s="492"/>
      <c r="AL86" s="492"/>
      <c r="AM86" s="492"/>
      <c r="AN86" s="492"/>
      <c r="AO86" s="492"/>
      <c r="AP86" s="492"/>
      <c r="AQ86" s="492"/>
      <c r="AR86" s="492"/>
      <c r="AS86" s="492"/>
      <c r="AT86" s="492"/>
      <c r="AU86" s="492"/>
      <c r="AV86" s="492"/>
      <c r="AW86" s="492"/>
      <c r="AX86" s="492"/>
      <c r="AY86" s="492"/>
    </row>
    <row r="87" spans="1:51" ht="24.75" customHeight="1">
      <c r="A87" s="496">
        <v>2016</v>
      </c>
      <c r="B87" s="503">
        <f t="shared" si="8"/>
        <v>41.666666666666671</v>
      </c>
      <c r="C87" s="503"/>
      <c r="D87" s="496">
        <v>2016</v>
      </c>
      <c r="E87" s="495">
        <v>0</v>
      </c>
      <c r="F87" s="510"/>
      <c r="G87" s="496">
        <v>2016</v>
      </c>
      <c r="H87" s="495">
        <v>100</v>
      </c>
      <c r="I87" s="510"/>
      <c r="J87" s="496">
        <v>2016</v>
      </c>
      <c r="K87" s="495">
        <v>0</v>
      </c>
      <c r="L87" s="510"/>
      <c r="M87" s="496">
        <v>2016</v>
      </c>
      <c r="N87" s="498">
        <v>50</v>
      </c>
      <c r="O87" s="510"/>
      <c r="P87" s="496">
        <v>2016</v>
      </c>
      <c r="Q87" s="495">
        <v>0</v>
      </c>
      <c r="R87" s="510"/>
      <c r="S87" s="496">
        <v>2016</v>
      </c>
      <c r="T87" s="495">
        <v>0</v>
      </c>
      <c r="U87" s="510"/>
      <c r="V87" s="496">
        <v>2016</v>
      </c>
      <c r="W87" s="495">
        <v>100</v>
      </c>
      <c r="X87" s="494"/>
      <c r="Y87" s="492"/>
      <c r="Z87" s="492"/>
      <c r="AA87" s="492"/>
      <c r="AB87" s="492"/>
      <c r="AC87" s="492"/>
      <c r="AD87" s="492"/>
      <c r="AE87" s="492"/>
      <c r="AF87" s="492"/>
      <c r="AG87" s="492"/>
      <c r="AH87" s="492"/>
      <c r="AI87" s="492"/>
      <c r="AJ87" s="492"/>
      <c r="AK87" s="492"/>
      <c r="AL87" s="492"/>
      <c r="AM87" s="492"/>
      <c r="AN87" s="492"/>
      <c r="AO87" s="492"/>
      <c r="AP87" s="492"/>
      <c r="AQ87" s="492"/>
      <c r="AR87" s="492"/>
      <c r="AS87" s="492"/>
      <c r="AT87" s="492"/>
      <c r="AU87" s="492"/>
      <c r="AV87" s="492"/>
      <c r="AW87" s="492"/>
      <c r="AX87" s="492"/>
      <c r="AY87" s="492"/>
    </row>
    <row r="88" spans="1:51" ht="24.75" customHeight="1">
      <c r="A88" s="496">
        <v>2017</v>
      </c>
      <c r="B88" s="503">
        <f t="shared" si="8"/>
        <v>41.666666666666671</v>
      </c>
      <c r="C88" s="503"/>
      <c r="D88" s="496">
        <v>2017</v>
      </c>
      <c r="E88" s="495">
        <v>0</v>
      </c>
      <c r="F88" s="510"/>
      <c r="G88" s="496">
        <v>2017</v>
      </c>
      <c r="H88" s="495">
        <v>100</v>
      </c>
      <c r="I88" s="510"/>
      <c r="J88" s="496">
        <v>2017</v>
      </c>
      <c r="K88" s="495">
        <v>0</v>
      </c>
      <c r="L88" s="510"/>
      <c r="M88" s="496">
        <v>2017</v>
      </c>
      <c r="N88" s="498">
        <v>50</v>
      </c>
      <c r="O88" s="510"/>
      <c r="P88" s="496">
        <v>2017</v>
      </c>
      <c r="Q88" s="495">
        <v>0</v>
      </c>
      <c r="R88" s="510"/>
      <c r="S88" s="496">
        <v>2017</v>
      </c>
      <c r="T88" s="495">
        <v>0</v>
      </c>
      <c r="U88" s="510"/>
      <c r="V88" s="496">
        <v>2017</v>
      </c>
      <c r="W88" s="495">
        <v>100</v>
      </c>
      <c r="X88" s="494"/>
      <c r="Y88" s="492"/>
      <c r="Z88" s="492"/>
      <c r="AA88" s="492"/>
      <c r="AB88" s="492"/>
      <c r="AC88" s="492"/>
      <c r="AD88" s="492"/>
      <c r="AE88" s="492"/>
      <c r="AF88" s="492"/>
      <c r="AG88" s="492"/>
      <c r="AH88" s="492"/>
      <c r="AI88" s="492"/>
      <c r="AJ88" s="492"/>
      <c r="AK88" s="492"/>
      <c r="AL88" s="492"/>
      <c r="AM88" s="492"/>
      <c r="AN88" s="492"/>
      <c r="AO88" s="492"/>
      <c r="AP88" s="492"/>
      <c r="AQ88" s="492"/>
      <c r="AR88" s="492"/>
      <c r="AS88" s="492"/>
      <c r="AT88" s="492"/>
      <c r="AU88" s="492"/>
      <c r="AV88" s="492"/>
      <c r="AW88" s="492"/>
      <c r="AX88" s="492"/>
      <c r="AY88" s="492"/>
    </row>
    <row r="89" spans="1:51" ht="24.75" customHeight="1">
      <c r="A89" s="496">
        <v>2018</v>
      </c>
      <c r="B89" s="503">
        <f t="shared" si="8"/>
        <v>41.666666666666671</v>
      </c>
      <c r="C89" s="503"/>
      <c r="D89" s="496">
        <v>2018</v>
      </c>
      <c r="E89" s="495">
        <v>0</v>
      </c>
      <c r="F89" s="494" t="s">
        <v>5666</v>
      </c>
      <c r="G89" s="496">
        <v>2018</v>
      </c>
      <c r="H89" s="495">
        <v>100</v>
      </c>
      <c r="I89" s="510"/>
      <c r="J89" s="496">
        <v>2018</v>
      </c>
      <c r="K89" s="495">
        <v>0</v>
      </c>
      <c r="L89" s="510"/>
      <c r="M89" s="496">
        <v>2018</v>
      </c>
      <c r="N89" s="498">
        <v>50</v>
      </c>
      <c r="O89" s="510"/>
      <c r="P89" s="496">
        <v>2018</v>
      </c>
      <c r="Q89" s="495">
        <v>0</v>
      </c>
      <c r="R89" s="510"/>
      <c r="S89" s="496">
        <v>2018</v>
      </c>
      <c r="T89" s="495">
        <v>0</v>
      </c>
      <c r="U89" s="510"/>
      <c r="V89" s="496">
        <v>2018</v>
      </c>
      <c r="W89" s="495">
        <v>100</v>
      </c>
      <c r="X89" s="494"/>
      <c r="Y89" s="492"/>
      <c r="Z89" s="492"/>
      <c r="AA89" s="492"/>
      <c r="AB89" s="492"/>
      <c r="AC89" s="492"/>
      <c r="AD89" s="492"/>
      <c r="AE89" s="492"/>
      <c r="AF89" s="492"/>
      <c r="AG89" s="492"/>
      <c r="AH89" s="492"/>
      <c r="AI89" s="492"/>
      <c r="AJ89" s="492"/>
      <c r="AK89" s="492"/>
      <c r="AL89" s="492"/>
      <c r="AM89" s="492"/>
      <c r="AN89" s="492"/>
      <c r="AO89" s="492"/>
      <c r="AP89" s="492"/>
      <c r="AQ89" s="492"/>
      <c r="AR89" s="492"/>
      <c r="AS89" s="492"/>
      <c r="AT89" s="492"/>
      <c r="AU89" s="492"/>
      <c r="AV89" s="492"/>
      <c r="AW89" s="492"/>
      <c r="AX89" s="492"/>
      <c r="AY89" s="492"/>
    </row>
    <row r="90" spans="1:51" ht="24.75" customHeight="1">
      <c r="A90" s="496">
        <v>2019</v>
      </c>
      <c r="B90" s="503">
        <f t="shared" si="8"/>
        <v>41.666666666666671</v>
      </c>
      <c r="C90" s="503"/>
      <c r="D90" s="496">
        <v>2019</v>
      </c>
      <c r="E90" s="495">
        <v>0</v>
      </c>
      <c r="F90" s="510"/>
      <c r="G90" s="496">
        <v>2019</v>
      </c>
      <c r="H90" s="495">
        <v>100</v>
      </c>
      <c r="I90" s="510"/>
      <c r="J90" s="496">
        <v>2019</v>
      </c>
      <c r="K90" s="495">
        <v>0</v>
      </c>
      <c r="L90" s="510"/>
      <c r="M90" s="496">
        <v>2019</v>
      </c>
      <c r="N90" s="498">
        <v>50</v>
      </c>
      <c r="O90" s="510"/>
      <c r="P90" s="496">
        <v>2019</v>
      </c>
      <c r="Q90" s="495">
        <v>0</v>
      </c>
      <c r="R90" s="510"/>
      <c r="S90" s="496">
        <v>2019</v>
      </c>
      <c r="T90" s="495">
        <v>0</v>
      </c>
      <c r="U90" s="510"/>
      <c r="V90" s="496">
        <v>2019</v>
      </c>
      <c r="W90" s="495">
        <v>100</v>
      </c>
      <c r="X90" s="494"/>
      <c r="Y90" s="492"/>
      <c r="Z90" s="492"/>
      <c r="AA90" s="492"/>
      <c r="AB90" s="492"/>
      <c r="AC90" s="492"/>
      <c r="AD90" s="492"/>
      <c r="AE90" s="492"/>
      <c r="AF90" s="492"/>
      <c r="AG90" s="492"/>
      <c r="AH90" s="492"/>
      <c r="AI90" s="492"/>
      <c r="AJ90" s="492"/>
      <c r="AK90" s="492"/>
      <c r="AL90" s="492"/>
      <c r="AM90" s="492"/>
      <c r="AN90" s="492"/>
      <c r="AO90" s="492"/>
      <c r="AP90" s="492"/>
      <c r="AQ90" s="492"/>
      <c r="AR90" s="492"/>
      <c r="AS90" s="492"/>
      <c r="AT90" s="492"/>
      <c r="AU90" s="492"/>
      <c r="AV90" s="492"/>
      <c r="AW90" s="492"/>
      <c r="AX90" s="492"/>
      <c r="AY90" s="492"/>
    </row>
    <row r="91" spans="1:51" ht="24.75" customHeight="1">
      <c r="A91" s="496">
        <v>2020</v>
      </c>
      <c r="B91" s="503">
        <f t="shared" si="8"/>
        <v>41.666666666666671</v>
      </c>
      <c r="C91" s="497"/>
      <c r="D91" s="496">
        <v>2020</v>
      </c>
      <c r="E91" s="495">
        <v>0</v>
      </c>
      <c r="F91" s="510"/>
      <c r="G91" s="496">
        <v>2020</v>
      </c>
      <c r="H91" s="495">
        <v>100</v>
      </c>
      <c r="I91" s="510"/>
      <c r="J91" s="496">
        <v>2020</v>
      </c>
      <c r="K91" s="495">
        <v>0</v>
      </c>
      <c r="L91" s="510"/>
      <c r="M91" s="496">
        <v>2020</v>
      </c>
      <c r="N91" s="498">
        <v>50</v>
      </c>
      <c r="O91" s="510"/>
      <c r="P91" s="496">
        <v>2020</v>
      </c>
      <c r="Q91" s="495">
        <v>0</v>
      </c>
      <c r="R91" s="510"/>
      <c r="S91" s="496">
        <v>2020</v>
      </c>
      <c r="T91" s="495">
        <v>0</v>
      </c>
      <c r="U91" s="510"/>
      <c r="V91" s="496">
        <v>2020</v>
      </c>
      <c r="W91" s="495">
        <v>100</v>
      </c>
      <c r="X91" s="494"/>
      <c r="Y91" s="492"/>
      <c r="Z91" s="492"/>
      <c r="AA91" s="492"/>
      <c r="AB91" s="492"/>
      <c r="AC91" s="492"/>
      <c r="AD91" s="492"/>
      <c r="AE91" s="492"/>
      <c r="AF91" s="492"/>
      <c r="AG91" s="492"/>
      <c r="AH91" s="492"/>
      <c r="AI91" s="492"/>
      <c r="AJ91" s="492"/>
      <c r="AK91" s="492"/>
      <c r="AL91" s="492"/>
      <c r="AM91" s="492"/>
      <c r="AN91" s="492"/>
      <c r="AO91" s="492"/>
      <c r="AP91" s="492"/>
      <c r="AQ91" s="492"/>
      <c r="AR91" s="492"/>
      <c r="AS91" s="492"/>
      <c r="AT91" s="492"/>
      <c r="AU91" s="492"/>
      <c r="AV91" s="492"/>
      <c r="AW91" s="492"/>
      <c r="AX91" s="492"/>
      <c r="AY91" s="492"/>
    </row>
    <row r="92" spans="1:51" ht="24.75" customHeight="1">
      <c r="A92" s="492"/>
      <c r="B92" s="492"/>
      <c r="C92" s="492"/>
      <c r="D92" s="492"/>
      <c r="E92" s="492"/>
      <c r="F92" s="492"/>
      <c r="G92" s="492"/>
      <c r="H92" s="492"/>
      <c r="I92" s="492"/>
      <c r="J92" s="492"/>
      <c r="K92" s="492"/>
      <c r="L92" s="492"/>
      <c r="M92" s="492"/>
      <c r="N92" s="492"/>
      <c r="O92" s="492"/>
      <c r="P92" s="492"/>
      <c r="Q92" s="492"/>
      <c r="R92" s="492"/>
      <c r="S92" s="492"/>
      <c r="T92" s="492"/>
      <c r="U92" s="492"/>
      <c r="V92" s="492"/>
      <c r="W92" s="492"/>
      <c r="X92" s="492"/>
      <c r="Y92" s="492"/>
      <c r="Z92" s="492"/>
      <c r="AA92" s="492"/>
      <c r="AB92" s="492"/>
      <c r="AC92" s="492"/>
      <c r="AD92" s="492"/>
      <c r="AE92" s="492"/>
      <c r="AF92" s="492"/>
      <c r="AG92" s="492"/>
      <c r="AH92" s="492"/>
      <c r="AI92" s="492"/>
      <c r="AJ92" s="492"/>
      <c r="AK92" s="492"/>
      <c r="AL92" s="492"/>
      <c r="AM92" s="492"/>
      <c r="AN92" s="492"/>
      <c r="AO92" s="492"/>
      <c r="AP92" s="492"/>
      <c r="AQ92" s="492"/>
      <c r="AR92" s="492"/>
      <c r="AS92" s="492"/>
      <c r="AT92" s="492"/>
      <c r="AU92" s="492"/>
      <c r="AV92" s="492"/>
      <c r="AW92" s="492"/>
      <c r="AX92" s="492"/>
      <c r="AY92" s="492"/>
    </row>
    <row r="93" spans="1:51" ht="24.75" customHeight="1">
      <c r="A93" s="508" t="s">
        <v>114</v>
      </c>
      <c r="B93" s="751" t="s">
        <v>154</v>
      </c>
      <c r="C93" s="752"/>
      <c r="D93" s="752"/>
      <c r="E93" s="752"/>
      <c r="F93" s="752"/>
      <c r="G93" s="752"/>
      <c r="H93" s="752"/>
      <c r="I93" s="752"/>
      <c r="J93" s="752"/>
      <c r="K93" s="752"/>
      <c r="L93" s="752"/>
      <c r="M93" s="752"/>
      <c r="N93" s="752"/>
      <c r="O93" s="752"/>
      <c r="P93" s="752"/>
      <c r="Q93" s="752"/>
      <c r="R93" s="752"/>
      <c r="S93" s="752"/>
      <c r="T93" s="752"/>
      <c r="U93" s="752"/>
      <c r="V93" s="752"/>
      <c r="W93" s="752"/>
      <c r="X93" s="752"/>
      <c r="Y93" s="752"/>
      <c r="Z93" s="752"/>
      <c r="AA93" s="747"/>
      <c r="AB93" s="492"/>
      <c r="AC93" s="492"/>
      <c r="AD93" s="492"/>
      <c r="AE93" s="492"/>
      <c r="AF93" s="492"/>
      <c r="AG93" s="492"/>
      <c r="AH93" s="492"/>
      <c r="AI93" s="492"/>
      <c r="AJ93" s="492"/>
      <c r="AK93" s="492"/>
      <c r="AL93" s="492"/>
      <c r="AM93" s="492"/>
      <c r="AN93" s="492"/>
      <c r="AO93" s="492"/>
      <c r="AP93" s="492"/>
      <c r="AQ93" s="492"/>
      <c r="AR93" s="492"/>
      <c r="AS93" s="492"/>
      <c r="AT93" s="492"/>
      <c r="AU93" s="492"/>
      <c r="AV93" s="492"/>
      <c r="AW93" s="492"/>
      <c r="AX93" s="492"/>
      <c r="AY93" s="492"/>
    </row>
    <row r="94" spans="1:51" ht="24.75" customHeight="1">
      <c r="A94" s="508" t="s">
        <v>106</v>
      </c>
      <c r="B94" s="753" t="s">
        <v>55</v>
      </c>
      <c r="C94" s="747"/>
      <c r="D94" s="508" t="s">
        <v>106</v>
      </c>
      <c r="E94" s="749" t="s">
        <v>56</v>
      </c>
      <c r="F94" s="747"/>
      <c r="G94" s="508" t="s">
        <v>106</v>
      </c>
      <c r="H94" s="749" t="s">
        <v>57</v>
      </c>
      <c r="I94" s="747"/>
      <c r="J94" s="508" t="s">
        <v>106</v>
      </c>
      <c r="K94" s="749" t="s">
        <v>153</v>
      </c>
      <c r="L94" s="747"/>
      <c r="M94" s="508" t="s">
        <v>106</v>
      </c>
      <c r="N94" s="749"/>
      <c r="O94" s="747"/>
      <c r="P94" s="508" t="s">
        <v>106</v>
      </c>
      <c r="Q94" s="749"/>
      <c r="R94" s="747"/>
      <c r="S94" s="508" t="s">
        <v>106</v>
      </c>
      <c r="T94" s="749"/>
      <c r="U94" s="747"/>
      <c r="V94" s="508" t="s">
        <v>106</v>
      </c>
      <c r="W94" s="749"/>
      <c r="X94" s="747"/>
      <c r="Y94" s="508" t="s">
        <v>106</v>
      </c>
      <c r="Z94" s="749" t="s">
        <v>61</v>
      </c>
      <c r="AA94" s="747"/>
      <c r="AB94" s="492"/>
      <c r="AC94" s="492"/>
      <c r="AD94" s="492"/>
      <c r="AE94" s="492"/>
      <c r="AF94" s="492"/>
      <c r="AG94" s="492"/>
      <c r="AH94" s="492"/>
      <c r="AI94" s="492"/>
      <c r="AJ94" s="492"/>
      <c r="AK94" s="492"/>
      <c r="AL94" s="492"/>
      <c r="AM94" s="492"/>
      <c r="AN94" s="492"/>
      <c r="AO94" s="492"/>
      <c r="AP94" s="492"/>
      <c r="AQ94" s="492"/>
      <c r="AR94" s="492"/>
      <c r="AS94" s="492"/>
      <c r="AT94" s="492"/>
      <c r="AU94" s="492"/>
      <c r="AV94" s="492"/>
      <c r="AW94" s="492"/>
      <c r="AX94" s="492"/>
      <c r="AY94" s="492"/>
    </row>
    <row r="95" spans="1:51" ht="24.75" customHeight="1">
      <c r="A95" s="508" t="s">
        <v>105</v>
      </c>
      <c r="B95" s="496"/>
      <c r="C95" s="496"/>
      <c r="D95" s="508" t="s">
        <v>105</v>
      </c>
      <c r="E95" s="515"/>
      <c r="F95" s="515"/>
      <c r="G95" s="508" t="s">
        <v>105</v>
      </c>
      <c r="H95" s="750"/>
      <c r="I95" s="747"/>
      <c r="J95" s="508" t="s">
        <v>105</v>
      </c>
      <c r="K95" s="750"/>
      <c r="L95" s="747"/>
      <c r="M95" s="508" t="s">
        <v>105</v>
      </c>
      <c r="N95" s="750" t="s">
        <v>59</v>
      </c>
      <c r="O95" s="747"/>
      <c r="P95" s="508" t="s">
        <v>105</v>
      </c>
      <c r="Q95" s="750" t="s">
        <v>152</v>
      </c>
      <c r="R95" s="747"/>
      <c r="S95" s="508" t="s">
        <v>105</v>
      </c>
      <c r="T95" s="750" t="s">
        <v>60</v>
      </c>
      <c r="U95" s="747"/>
      <c r="V95" s="508" t="s">
        <v>105</v>
      </c>
      <c r="W95" s="750" t="s">
        <v>151</v>
      </c>
      <c r="X95" s="747"/>
      <c r="Y95" s="508" t="s">
        <v>105</v>
      </c>
      <c r="Z95" s="750"/>
      <c r="AA95" s="747"/>
      <c r="AB95" s="492"/>
      <c r="AC95" s="492"/>
      <c r="AD95" s="492"/>
      <c r="AE95" s="492"/>
      <c r="AF95" s="492"/>
      <c r="AG95" s="492"/>
      <c r="AH95" s="492"/>
      <c r="AI95" s="492"/>
      <c r="AJ95" s="492"/>
      <c r="AK95" s="492"/>
      <c r="AL95" s="492"/>
      <c r="AM95" s="492"/>
      <c r="AN95" s="492"/>
      <c r="AO95" s="492"/>
      <c r="AP95" s="492"/>
      <c r="AQ95" s="492"/>
      <c r="AR95" s="492"/>
      <c r="AS95" s="492"/>
      <c r="AT95" s="492"/>
      <c r="AU95" s="492"/>
      <c r="AV95" s="492"/>
      <c r="AW95" s="492"/>
      <c r="AX95" s="492"/>
      <c r="AY95" s="492"/>
    </row>
    <row r="96" spans="1:51" ht="24.75" customHeight="1">
      <c r="A96" s="496" t="s">
        <v>92</v>
      </c>
      <c r="B96" s="746" t="s">
        <v>150</v>
      </c>
      <c r="C96" s="747"/>
      <c r="D96" s="496" t="s">
        <v>92</v>
      </c>
      <c r="E96" s="746" t="s">
        <v>149</v>
      </c>
      <c r="F96" s="747"/>
      <c r="G96" s="496" t="s">
        <v>92</v>
      </c>
      <c r="H96" s="746" t="s">
        <v>1569</v>
      </c>
      <c r="I96" s="747"/>
      <c r="J96" s="496" t="s">
        <v>92</v>
      </c>
      <c r="K96" s="746" t="s">
        <v>148</v>
      </c>
      <c r="L96" s="747"/>
      <c r="M96" s="496" t="s">
        <v>92</v>
      </c>
      <c r="N96" s="746" t="s">
        <v>147</v>
      </c>
      <c r="O96" s="747"/>
      <c r="P96" s="496" t="s">
        <v>92</v>
      </c>
      <c r="Q96" s="746" t="s">
        <v>146</v>
      </c>
      <c r="R96" s="747"/>
      <c r="S96" s="496" t="s">
        <v>92</v>
      </c>
      <c r="T96" s="746" t="s">
        <v>145</v>
      </c>
      <c r="U96" s="747"/>
      <c r="V96" s="496" t="s">
        <v>92</v>
      </c>
      <c r="W96" s="746" t="s">
        <v>144</v>
      </c>
      <c r="X96" s="747"/>
      <c r="Y96" s="496" t="s">
        <v>92</v>
      </c>
      <c r="Z96" s="746" t="s">
        <v>143</v>
      </c>
      <c r="AA96" s="747"/>
      <c r="AB96" s="492"/>
      <c r="AC96" s="492"/>
      <c r="AD96" s="492"/>
      <c r="AE96" s="492"/>
      <c r="AF96" s="492"/>
      <c r="AG96" s="492"/>
      <c r="AH96" s="492"/>
      <c r="AI96" s="492"/>
      <c r="AJ96" s="492"/>
      <c r="AK96" s="492"/>
      <c r="AL96" s="492"/>
      <c r="AM96" s="492"/>
      <c r="AN96" s="492"/>
      <c r="AO96" s="492"/>
      <c r="AP96" s="492"/>
      <c r="AQ96" s="492"/>
      <c r="AR96" s="492"/>
      <c r="AS96" s="492"/>
      <c r="AT96" s="492"/>
      <c r="AU96" s="492"/>
      <c r="AV96" s="492"/>
      <c r="AW96" s="492"/>
      <c r="AX96" s="492"/>
      <c r="AY96" s="492"/>
    </row>
    <row r="97" spans="1:51" ht="24.75" customHeight="1">
      <c r="A97" s="496" t="s">
        <v>81</v>
      </c>
      <c r="B97" s="746" t="s">
        <v>90</v>
      </c>
      <c r="C97" s="747"/>
      <c r="D97" s="496" t="s">
        <v>81</v>
      </c>
      <c r="E97" s="748" t="s">
        <v>142</v>
      </c>
      <c r="F97" s="747"/>
      <c r="G97" s="496" t="s">
        <v>81</v>
      </c>
      <c r="H97" s="748" t="s">
        <v>1570</v>
      </c>
      <c r="I97" s="747"/>
      <c r="J97" s="496" t="s">
        <v>81</v>
      </c>
      <c r="K97" s="748" t="s">
        <v>141</v>
      </c>
      <c r="L97" s="747"/>
      <c r="M97" s="496" t="s">
        <v>81</v>
      </c>
      <c r="N97" s="748" t="s">
        <v>140</v>
      </c>
      <c r="O97" s="747"/>
      <c r="P97" s="496" t="s">
        <v>81</v>
      </c>
      <c r="Q97" s="748" t="s">
        <v>139</v>
      </c>
      <c r="R97" s="747"/>
      <c r="S97" s="496" t="s">
        <v>81</v>
      </c>
      <c r="T97" s="748" t="s">
        <v>138</v>
      </c>
      <c r="U97" s="747"/>
      <c r="V97" s="496" t="s">
        <v>81</v>
      </c>
      <c r="W97" s="748" t="s">
        <v>137</v>
      </c>
      <c r="X97" s="747"/>
      <c r="Y97" s="496" t="s">
        <v>81</v>
      </c>
      <c r="Z97" s="748" t="s">
        <v>136</v>
      </c>
      <c r="AA97" s="747"/>
      <c r="AB97" s="492"/>
      <c r="AC97" s="492"/>
      <c r="AD97" s="492"/>
      <c r="AE97" s="492"/>
      <c r="AF97" s="492"/>
      <c r="AG97" s="492"/>
      <c r="AH97" s="492"/>
      <c r="AI97" s="492"/>
      <c r="AJ97" s="492"/>
      <c r="AK97" s="492"/>
      <c r="AL97" s="492"/>
      <c r="AM97" s="492"/>
      <c r="AN97" s="492"/>
      <c r="AO97" s="492"/>
      <c r="AP97" s="492"/>
      <c r="AQ97" s="492"/>
      <c r="AR97" s="492"/>
      <c r="AS97" s="492"/>
      <c r="AT97" s="492"/>
      <c r="AU97" s="492"/>
      <c r="AV97" s="492"/>
      <c r="AW97" s="492"/>
      <c r="AX97" s="492"/>
      <c r="AY97" s="492"/>
    </row>
    <row r="98" spans="1:51" ht="24.75" customHeight="1">
      <c r="A98" s="496" t="s">
        <v>78</v>
      </c>
      <c r="B98" s="748" t="s">
        <v>79</v>
      </c>
      <c r="C98" s="747"/>
      <c r="D98" s="496" t="s">
        <v>78</v>
      </c>
      <c r="E98" s="746" t="s">
        <v>4366</v>
      </c>
      <c r="F98" s="747"/>
      <c r="G98" s="496" t="s">
        <v>78</v>
      </c>
      <c r="H98" s="748" t="s">
        <v>4367</v>
      </c>
      <c r="I98" s="747"/>
      <c r="J98" s="496" t="s">
        <v>78</v>
      </c>
      <c r="K98" s="748" t="s">
        <v>79</v>
      </c>
      <c r="L98" s="747"/>
      <c r="M98" s="496" t="s">
        <v>78</v>
      </c>
      <c r="N98" s="748" t="s">
        <v>4368</v>
      </c>
      <c r="O98" s="747"/>
      <c r="P98" s="496" t="s">
        <v>78</v>
      </c>
      <c r="Q98" s="748" t="s">
        <v>4369</v>
      </c>
      <c r="R98" s="747"/>
      <c r="S98" s="496" t="s">
        <v>78</v>
      </c>
      <c r="T98" s="748" t="s">
        <v>4370</v>
      </c>
      <c r="U98" s="747"/>
      <c r="V98" s="496" t="s">
        <v>78</v>
      </c>
      <c r="W98" s="748" t="s">
        <v>4371</v>
      </c>
      <c r="X98" s="747"/>
      <c r="Y98" s="496" t="s">
        <v>78</v>
      </c>
      <c r="Z98" s="746" t="s">
        <v>4372</v>
      </c>
      <c r="AA98" s="747"/>
      <c r="AB98" s="492"/>
      <c r="AC98" s="492"/>
      <c r="AD98" s="492"/>
      <c r="AE98" s="492"/>
      <c r="AF98" s="492"/>
      <c r="AG98" s="492"/>
      <c r="AH98" s="492"/>
      <c r="AI98" s="492"/>
      <c r="AJ98" s="492"/>
      <c r="AK98" s="492"/>
      <c r="AL98" s="492"/>
      <c r="AM98" s="492"/>
      <c r="AN98" s="492"/>
      <c r="AO98" s="492"/>
      <c r="AP98" s="492"/>
      <c r="AQ98" s="492"/>
      <c r="AR98" s="492"/>
      <c r="AS98" s="492"/>
      <c r="AT98" s="492"/>
      <c r="AU98" s="492"/>
      <c r="AV98" s="492"/>
      <c r="AW98" s="492"/>
      <c r="AX98" s="492"/>
      <c r="AY98" s="492"/>
    </row>
    <row r="99" spans="1:51" ht="24.75" customHeight="1">
      <c r="A99" s="496" t="s">
        <v>75</v>
      </c>
      <c r="B99" s="496" t="s">
        <v>74</v>
      </c>
      <c r="C99" s="496" t="s">
        <v>73</v>
      </c>
      <c r="D99" s="496" t="s">
        <v>75</v>
      </c>
      <c r="E99" s="496" t="s">
        <v>74</v>
      </c>
      <c r="F99" s="496" t="s">
        <v>73</v>
      </c>
      <c r="G99" s="496" t="s">
        <v>75</v>
      </c>
      <c r="H99" s="496" t="s">
        <v>74</v>
      </c>
      <c r="I99" s="496" t="s">
        <v>73</v>
      </c>
      <c r="J99" s="496" t="s">
        <v>75</v>
      </c>
      <c r="K99" s="496" t="s">
        <v>74</v>
      </c>
      <c r="L99" s="496" t="s">
        <v>73</v>
      </c>
      <c r="M99" s="496" t="s">
        <v>75</v>
      </c>
      <c r="N99" s="496" t="s">
        <v>74</v>
      </c>
      <c r="O99" s="496" t="s">
        <v>73</v>
      </c>
      <c r="P99" s="496" t="s">
        <v>75</v>
      </c>
      <c r="Q99" s="496" t="s">
        <v>74</v>
      </c>
      <c r="R99" s="496" t="s">
        <v>73</v>
      </c>
      <c r="S99" s="496" t="s">
        <v>75</v>
      </c>
      <c r="T99" s="496" t="s">
        <v>74</v>
      </c>
      <c r="U99" s="496" t="s">
        <v>73</v>
      </c>
      <c r="V99" s="496" t="s">
        <v>75</v>
      </c>
      <c r="W99" s="496" t="s">
        <v>74</v>
      </c>
      <c r="X99" s="496" t="s">
        <v>73</v>
      </c>
      <c r="Y99" s="496" t="s">
        <v>75</v>
      </c>
      <c r="Z99" s="496" t="s">
        <v>74</v>
      </c>
      <c r="AA99" s="496" t="s">
        <v>73</v>
      </c>
      <c r="AB99" s="492"/>
      <c r="AC99" s="492"/>
      <c r="AD99" s="492"/>
      <c r="AE99" s="492"/>
      <c r="AF99" s="492"/>
      <c r="AG99" s="492"/>
      <c r="AH99" s="492"/>
      <c r="AI99" s="492"/>
      <c r="AJ99" s="492"/>
      <c r="AK99" s="492"/>
      <c r="AL99" s="492"/>
      <c r="AM99" s="492"/>
      <c r="AN99" s="492"/>
      <c r="AO99" s="492"/>
      <c r="AP99" s="492"/>
      <c r="AQ99" s="492"/>
      <c r="AR99" s="492"/>
      <c r="AS99" s="492"/>
      <c r="AT99" s="492"/>
      <c r="AU99" s="492"/>
      <c r="AV99" s="492"/>
      <c r="AW99" s="492"/>
      <c r="AX99" s="492"/>
      <c r="AY99" s="492"/>
    </row>
    <row r="100" spans="1:51" ht="24.75" customHeight="1">
      <c r="A100" s="496">
        <v>2014</v>
      </c>
      <c r="B100" s="503">
        <f t="shared" ref="B100:B106" si="9">AVERAGE(E100,H100,K100,Z100)</f>
        <v>21.875</v>
      </c>
      <c r="C100" s="503"/>
      <c r="D100" s="496">
        <v>2014</v>
      </c>
      <c r="E100" s="495">
        <v>0</v>
      </c>
      <c r="F100" s="497" t="s">
        <v>5665</v>
      </c>
      <c r="G100" s="496">
        <v>2014</v>
      </c>
      <c r="H100" s="495">
        <v>0</v>
      </c>
      <c r="I100" s="497" t="s">
        <v>5664</v>
      </c>
      <c r="J100" s="496">
        <v>2014</v>
      </c>
      <c r="K100" s="503">
        <f t="shared" ref="K100:K106" si="10">AVERAGE(N100,Q100,T100,W100)</f>
        <v>37.5</v>
      </c>
      <c r="L100" s="495"/>
      <c r="M100" s="496">
        <v>2014</v>
      </c>
      <c r="N100" s="498">
        <v>0</v>
      </c>
      <c r="O100" s="497" t="s">
        <v>5663</v>
      </c>
      <c r="P100" s="496">
        <v>2014</v>
      </c>
      <c r="Q100" s="495">
        <v>100</v>
      </c>
      <c r="R100" s="510" t="s">
        <v>5662</v>
      </c>
      <c r="S100" s="496">
        <v>2014</v>
      </c>
      <c r="T100" s="495">
        <v>0</v>
      </c>
      <c r="U100" s="511" t="s">
        <v>5661</v>
      </c>
      <c r="V100" s="496">
        <v>2014</v>
      </c>
      <c r="W100" s="495">
        <v>50</v>
      </c>
      <c r="X100" s="497" t="s">
        <v>5660</v>
      </c>
      <c r="Y100" s="496">
        <v>2014</v>
      </c>
      <c r="Z100" s="495">
        <v>50</v>
      </c>
      <c r="AA100" s="494" t="s">
        <v>5659</v>
      </c>
      <c r="AB100" s="492"/>
      <c r="AC100" s="492"/>
      <c r="AD100" s="492"/>
      <c r="AE100" s="492"/>
      <c r="AF100" s="492"/>
      <c r="AG100" s="492"/>
      <c r="AH100" s="492"/>
      <c r="AI100" s="492"/>
      <c r="AJ100" s="492"/>
      <c r="AK100" s="492"/>
      <c r="AL100" s="492"/>
      <c r="AM100" s="492"/>
      <c r="AN100" s="492"/>
      <c r="AO100" s="492"/>
      <c r="AP100" s="492"/>
      <c r="AQ100" s="492"/>
      <c r="AR100" s="492"/>
      <c r="AS100" s="492"/>
      <c r="AT100" s="492"/>
      <c r="AU100" s="492"/>
      <c r="AV100" s="492"/>
      <c r="AW100" s="492"/>
      <c r="AX100" s="492"/>
      <c r="AY100" s="492"/>
    </row>
    <row r="101" spans="1:51" ht="24.75" customHeight="1">
      <c r="A101" s="496">
        <v>2015</v>
      </c>
      <c r="B101" s="503">
        <f t="shared" si="9"/>
        <v>21.875</v>
      </c>
      <c r="C101" s="503"/>
      <c r="D101" s="496">
        <v>2015</v>
      </c>
      <c r="E101" s="495">
        <v>0</v>
      </c>
      <c r="F101" s="510"/>
      <c r="G101" s="496">
        <v>2015</v>
      </c>
      <c r="H101" s="495">
        <v>0</v>
      </c>
      <c r="I101" s="510"/>
      <c r="J101" s="496">
        <v>2015</v>
      </c>
      <c r="K101" s="503">
        <f t="shared" si="10"/>
        <v>37.5</v>
      </c>
      <c r="L101" s="495"/>
      <c r="M101" s="496">
        <v>2015</v>
      </c>
      <c r="N101" s="498">
        <v>0</v>
      </c>
      <c r="O101" s="510"/>
      <c r="P101" s="496">
        <v>2015</v>
      </c>
      <c r="Q101" s="495">
        <v>100</v>
      </c>
      <c r="R101" s="510"/>
      <c r="S101" s="496">
        <v>2015</v>
      </c>
      <c r="T101" s="495">
        <v>0</v>
      </c>
      <c r="U101" s="510"/>
      <c r="V101" s="496">
        <v>2015</v>
      </c>
      <c r="W101" s="495">
        <v>50</v>
      </c>
      <c r="X101" s="510"/>
      <c r="Y101" s="496">
        <v>2015</v>
      </c>
      <c r="Z101" s="495">
        <v>50</v>
      </c>
      <c r="AA101" s="511"/>
      <c r="AB101" s="492"/>
      <c r="AC101" s="492"/>
      <c r="AD101" s="492"/>
      <c r="AE101" s="492"/>
      <c r="AF101" s="492"/>
      <c r="AG101" s="492"/>
      <c r="AH101" s="492"/>
      <c r="AI101" s="492"/>
      <c r="AJ101" s="492"/>
      <c r="AK101" s="492"/>
      <c r="AL101" s="492"/>
      <c r="AM101" s="492"/>
      <c r="AN101" s="492"/>
      <c r="AO101" s="492"/>
      <c r="AP101" s="492"/>
      <c r="AQ101" s="492"/>
      <c r="AR101" s="492"/>
      <c r="AS101" s="492"/>
      <c r="AT101" s="492"/>
      <c r="AU101" s="492"/>
      <c r="AV101" s="492"/>
      <c r="AW101" s="492"/>
      <c r="AX101" s="492"/>
      <c r="AY101" s="492"/>
    </row>
    <row r="102" spans="1:51" ht="24.75" customHeight="1">
      <c r="A102" s="496">
        <v>2016</v>
      </c>
      <c r="B102" s="503">
        <f t="shared" si="9"/>
        <v>21.875</v>
      </c>
      <c r="C102" s="503"/>
      <c r="D102" s="496">
        <v>2016</v>
      </c>
      <c r="E102" s="495">
        <v>0</v>
      </c>
      <c r="F102" s="494"/>
      <c r="G102" s="496">
        <v>2016</v>
      </c>
      <c r="H102" s="495">
        <v>0</v>
      </c>
      <c r="I102" s="510"/>
      <c r="J102" s="496">
        <v>2016</v>
      </c>
      <c r="K102" s="503">
        <f t="shared" si="10"/>
        <v>37.5</v>
      </c>
      <c r="L102" s="495"/>
      <c r="M102" s="496">
        <v>2016</v>
      </c>
      <c r="N102" s="498">
        <v>0</v>
      </c>
      <c r="O102" s="510"/>
      <c r="P102" s="496">
        <v>2016</v>
      </c>
      <c r="Q102" s="495">
        <v>100</v>
      </c>
      <c r="R102" s="510"/>
      <c r="S102" s="496">
        <v>2016</v>
      </c>
      <c r="T102" s="495">
        <v>0</v>
      </c>
      <c r="U102" s="510"/>
      <c r="V102" s="496">
        <v>2016</v>
      </c>
      <c r="W102" s="495">
        <v>50</v>
      </c>
      <c r="X102" s="510"/>
      <c r="Y102" s="496">
        <v>2016</v>
      </c>
      <c r="Z102" s="495">
        <v>50</v>
      </c>
      <c r="AA102" s="494"/>
      <c r="AB102" s="492"/>
      <c r="AC102" s="492"/>
      <c r="AD102" s="492"/>
      <c r="AE102" s="492"/>
      <c r="AF102" s="492"/>
      <c r="AG102" s="492"/>
      <c r="AH102" s="492"/>
      <c r="AI102" s="492"/>
      <c r="AJ102" s="492"/>
      <c r="AK102" s="492"/>
      <c r="AL102" s="492"/>
      <c r="AM102" s="492"/>
      <c r="AN102" s="492"/>
      <c r="AO102" s="492"/>
      <c r="AP102" s="492"/>
      <c r="AQ102" s="492"/>
      <c r="AR102" s="492"/>
      <c r="AS102" s="492"/>
      <c r="AT102" s="492"/>
      <c r="AU102" s="492"/>
      <c r="AV102" s="492"/>
      <c r="AW102" s="492"/>
      <c r="AX102" s="492"/>
      <c r="AY102" s="492"/>
    </row>
    <row r="103" spans="1:51" ht="24.75" customHeight="1">
      <c r="A103" s="496">
        <v>2017</v>
      </c>
      <c r="B103" s="503">
        <f t="shared" si="9"/>
        <v>21.875</v>
      </c>
      <c r="C103" s="503"/>
      <c r="D103" s="496">
        <v>2017</v>
      </c>
      <c r="E103" s="495">
        <v>0</v>
      </c>
      <c r="F103" s="510"/>
      <c r="G103" s="496">
        <v>2017</v>
      </c>
      <c r="H103" s="495">
        <v>0</v>
      </c>
      <c r="I103" s="510"/>
      <c r="J103" s="496">
        <v>2017</v>
      </c>
      <c r="K103" s="503">
        <f t="shared" si="10"/>
        <v>37.5</v>
      </c>
      <c r="L103" s="495"/>
      <c r="M103" s="496">
        <v>2017</v>
      </c>
      <c r="N103" s="498">
        <v>0</v>
      </c>
      <c r="O103" s="510"/>
      <c r="P103" s="496">
        <v>2017</v>
      </c>
      <c r="Q103" s="495">
        <v>100</v>
      </c>
      <c r="R103" s="510"/>
      <c r="S103" s="496">
        <v>2017</v>
      </c>
      <c r="T103" s="495">
        <v>0</v>
      </c>
      <c r="U103" s="510"/>
      <c r="V103" s="496">
        <v>2017</v>
      </c>
      <c r="W103" s="495">
        <v>50</v>
      </c>
      <c r="X103" s="510"/>
      <c r="Y103" s="496">
        <v>2017</v>
      </c>
      <c r="Z103" s="495">
        <v>50</v>
      </c>
      <c r="AA103" s="494"/>
      <c r="AB103" s="492"/>
      <c r="AC103" s="492"/>
      <c r="AD103" s="492"/>
      <c r="AE103" s="492"/>
      <c r="AF103" s="492"/>
      <c r="AG103" s="492"/>
      <c r="AH103" s="492"/>
      <c r="AI103" s="492"/>
      <c r="AJ103" s="492"/>
      <c r="AK103" s="492"/>
      <c r="AL103" s="492"/>
      <c r="AM103" s="492"/>
      <c r="AN103" s="492"/>
      <c r="AO103" s="492"/>
      <c r="AP103" s="492"/>
      <c r="AQ103" s="492"/>
      <c r="AR103" s="492"/>
      <c r="AS103" s="492"/>
      <c r="AT103" s="492"/>
      <c r="AU103" s="492"/>
      <c r="AV103" s="492"/>
      <c r="AW103" s="492"/>
      <c r="AX103" s="492"/>
      <c r="AY103" s="492"/>
    </row>
    <row r="104" spans="1:51" ht="24.75" customHeight="1">
      <c r="A104" s="496">
        <v>2018</v>
      </c>
      <c r="B104" s="503">
        <f t="shared" si="9"/>
        <v>21.875</v>
      </c>
      <c r="C104" s="503"/>
      <c r="D104" s="496">
        <v>2018</v>
      </c>
      <c r="E104" s="495">
        <v>0</v>
      </c>
      <c r="F104" s="510"/>
      <c r="G104" s="496">
        <v>2018</v>
      </c>
      <c r="H104" s="495">
        <v>0</v>
      </c>
      <c r="I104" s="510"/>
      <c r="J104" s="496">
        <v>2018</v>
      </c>
      <c r="K104" s="503">
        <f t="shared" si="10"/>
        <v>37.5</v>
      </c>
      <c r="L104" s="495"/>
      <c r="M104" s="496">
        <v>2018</v>
      </c>
      <c r="N104" s="498">
        <v>0</v>
      </c>
      <c r="O104" s="510"/>
      <c r="P104" s="496">
        <v>2018</v>
      </c>
      <c r="Q104" s="495">
        <v>100</v>
      </c>
      <c r="R104" s="510"/>
      <c r="S104" s="496">
        <v>2018</v>
      </c>
      <c r="T104" s="495">
        <v>0</v>
      </c>
      <c r="U104" s="510"/>
      <c r="V104" s="496">
        <v>2018</v>
      </c>
      <c r="W104" s="495">
        <v>50</v>
      </c>
      <c r="X104" s="510"/>
      <c r="Y104" s="496">
        <v>2018</v>
      </c>
      <c r="Z104" s="495">
        <v>50</v>
      </c>
      <c r="AA104" s="494"/>
      <c r="AB104" s="492"/>
      <c r="AC104" s="492"/>
      <c r="AD104" s="492"/>
      <c r="AE104" s="492"/>
      <c r="AF104" s="492"/>
      <c r="AG104" s="492"/>
      <c r="AH104" s="492"/>
      <c r="AI104" s="492"/>
      <c r="AJ104" s="492"/>
      <c r="AK104" s="492"/>
      <c r="AL104" s="492"/>
      <c r="AM104" s="492"/>
      <c r="AN104" s="492"/>
      <c r="AO104" s="492"/>
      <c r="AP104" s="492"/>
      <c r="AQ104" s="492"/>
      <c r="AR104" s="492"/>
      <c r="AS104" s="492"/>
      <c r="AT104" s="492"/>
      <c r="AU104" s="492"/>
      <c r="AV104" s="492"/>
      <c r="AW104" s="492"/>
      <c r="AX104" s="492"/>
      <c r="AY104" s="492"/>
    </row>
    <row r="105" spans="1:51" ht="24.75" customHeight="1">
      <c r="A105" s="496">
        <v>2019</v>
      </c>
      <c r="B105" s="503">
        <f t="shared" si="9"/>
        <v>21.875</v>
      </c>
      <c r="C105" s="503"/>
      <c r="D105" s="496">
        <v>2019</v>
      </c>
      <c r="E105" s="495">
        <v>0</v>
      </c>
      <c r="F105" s="510"/>
      <c r="G105" s="496">
        <v>2019</v>
      </c>
      <c r="H105" s="495">
        <v>0</v>
      </c>
      <c r="I105" s="510"/>
      <c r="J105" s="496">
        <v>2019</v>
      </c>
      <c r="K105" s="503">
        <f t="shared" si="10"/>
        <v>37.5</v>
      </c>
      <c r="L105" s="495"/>
      <c r="M105" s="496">
        <v>2019</v>
      </c>
      <c r="N105" s="498">
        <v>0</v>
      </c>
      <c r="O105" s="510"/>
      <c r="P105" s="496">
        <v>2019</v>
      </c>
      <c r="Q105" s="495">
        <v>100</v>
      </c>
      <c r="R105" s="510"/>
      <c r="S105" s="496">
        <v>2019</v>
      </c>
      <c r="T105" s="495">
        <v>0</v>
      </c>
      <c r="U105" s="510"/>
      <c r="V105" s="496">
        <v>2019</v>
      </c>
      <c r="W105" s="495">
        <v>50</v>
      </c>
      <c r="X105" s="510"/>
      <c r="Y105" s="496">
        <v>2019</v>
      </c>
      <c r="Z105" s="495">
        <v>50</v>
      </c>
      <c r="AA105" s="494"/>
      <c r="AB105" s="492"/>
      <c r="AC105" s="492"/>
      <c r="AD105" s="492"/>
      <c r="AE105" s="492"/>
      <c r="AF105" s="492"/>
      <c r="AG105" s="492"/>
      <c r="AH105" s="492"/>
      <c r="AI105" s="492"/>
      <c r="AJ105" s="492"/>
      <c r="AK105" s="492"/>
      <c r="AL105" s="492"/>
      <c r="AM105" s="492"/>
      <c r="AN105" s="492"/>
      <c r="AO105" s="492"/>
      <c r="AP105" s="492"/>
      <c r="AQ105" s="492"/>
      <c r="AR105" s="492"/>
      <c r="AS105" s="492"/>
      <c r="AT105" s="492"/>
      <c r="AU105" s="492"/>
      <c r="AV105" s="492"/>
      <c r="AW105" s="492"/>
      <c r="AX105" s="492"/>
      <c r="AY105" s="492"/>
    </row>
    <row r="106" spans="1:51" ht="24.75" customHeight="1">
      <c r="A106" s="496">
        <v>2020</v>
      </c>
      <c r="B106" s="503">
        <f t="shared" si="9"/>
        <v>21.875</v>
      </c>
      <c r="C106" s="503"/>
      <c r="D106" s="496">
        <v>2020</v>
      </c>
      <c r="E106" s="495">
        <v>0</v>
      </c>
      <c r="F106" s="510"/>
      <c r="G106" s="496">
        <v>2020</v>
      </c>
      <c r="H106" s="495">
        <v>0</v>
      </c>
      <c r="I106" s="510"/>
      <c r="J106" s="496">
        <v>2020</v>
      </c>
      <c r="K106" s="503">
        <f t="shared" si="10"/>
        <v>37.5</v>
      </c>
      <c r="L106" s="495"/>
      <c r="M106" s="496">
        <v>2020</v>
      </c>
      <c r="N106" s="498">
        <v>0</v>
      </c>
      <c r="O106" s="510"/>
      <c r="P106" s="496">
        <v>2020</v>
      </c>
      <c r="Q106" s="495">
        <v>100</v>
      </c>
      <c r="R106" s="510"/>
      <c r="S106" s="496">
        <v>2020</v>
      </c>
      <c r="T106" s="495">
        <v>0</v>
      </c>
      <c r="U106" s="510"/>
      <c r="V106" s="496">
        <v>2020</v>
      </c>
      <c r="W106" s="495">
        <v>50</v>
      </c>
      <c r="X106" s="510"/>
      <c r="Y106" s="496">
        <v>2020</v>
      </c>
      <c r="Z106" s="495">
        <v>50</v>
      </c>
      <c r="AA106" s="494"/>
      <c r="AB106" s="492"/>
      <c r="AC106" s="492"/>
      <c r="AD106" s="492"/>
      <c r="AE106" s="492"/>
      <c r="AF106" s="492"/>
      <c r="AG106" s="492"/>
      <c r="AH106" s="492"/>
      <c r="AI106" s="492"/>
      <c r="AJ106" s="492"/>
      <c r="AK106" s="492"/>
      <c r="AL106" s="492"/>
      <c r="AM106" s="492"/>
      <c r="AN106" s="492"/>
      <c r="AO106" s="492"/>
      <c r="AP106" s="492"/>
      <c r="AQ106" s="492"/>
      <c r="AR106" s="492"/>
      <c r="AS106" s="492"/>
      <c r="AT106" s="492"/>
      <c r="AU106" s="492"/>
      <c r="AV106" s="492"/>
      <c r="AW106" s="492"/>
      <c r="AX106" s="492"/>
      <c r="AY106" s="492"/>
    </row>
    <row r="107" spans="1:51" ht="24.75" customHeight="1">
      <c r="A107" s="492"/>
      <c r="B107" s="492"/>
      <c r="C107" s="492"/>
      <c r="D107" s="492"/>
      <c r="E107" s="492"/>
      <c r="F107" s="492"/>
      <c r="G107" s="492"/>
      <c r="H107" s="492"/>
      <c r="I107" s="492"/>
      <c r="J107" s="492"/>
      <c r="K107" s="492"/>
      <c r="L107" s="492"/>
      <c r="M107" s="492"/>
      <c r="N107" s="492"/>
      <c r="O107" s="492"/>
      <c r="P107" s="492"/>
      <c r="Q107" s="492"/>
      <c r="R107" s="492"/>
      <c r="S107" s="492"/>
      <c r="T107" s="492"/>
      <c r="U107" s="492"/>
      <c r="V107" s="492"/>
      <c r="W107" s="492"/>
      <c r="X107" s="492"/>
      <c r="Y107" s="492"/>
      <c r="Z107" s="492"/>
      <c r="AA107" s="492"/>
      <c r="AB107" s="492"/>
      <c r="AC107" s="492"/>
      <c r="AD107" s="492"/>
      <c r="AE107" s="492"/>
      <c r="AF107" s="492"/>
      <c r="AG107" s="492"/>
      <c r="AH107" s="492"/>
      <c r="AI107" s="492"/>
      <c r="AJ107" s="492"/>
      <c r="AK107" s="492"/>
      <c r="AL107" s="492"/>
      <c r="AM107" s="492"/>
      <c r="AN107" s="492"/>
      <c r="AO107" s="492"/>
      <c r="AP107" s="492"/>
      <c r="AQ107" s="492"/>
      <c r="AR107" s="492"/>
      <c r="AS107" s="492"/>
      <c r="AT107" s="492"/>
      <c r="AU107" s="492"/>
      <c r="AV107" s="492"/>
      <c r="AW107" s="492"/>
      <c r="AX107" s="492"/>
      <c r="AY107" s="492"/>
    </row>
    <row r="108" spans="1:51" ht="24.75" customHeight="1">
      <c r="A108" s="508" t="s">
        <v>114</v>
      </c>
      <c r="B108" s="751" t="s">
        <v>135</v>
      </c>
      <c r="C108" s="752"/>
      <c r="D108" s="752"/>
      <c r="E108" s="752"/>
      <c r="F108" s="752"/>
      <c r="G108" s="752"/>
      <c r="H108" s="752"/>
      <c r="I108" s="752"/>
      <c r="J108" s="752"/>
      <c r="K108" s="752"/>
      <c r="L108" s="752"/>
      <c r="M108" s="752"/>
      <c r="N108" s="752"/>
      <c r="O108" s="752"/>
      <c r="P108" s="752"/>
      <c r="Q108" s="752"/>
      <c r="R108" s="752"/>
      <c r="S108" s="752"/>
      <c r="T108" s="752"/>
      <c r="U108" s="752"/>
      <c r="V108" s="752"/>
      <c r="W108" s="752"/>
      <c r="X108" s="752"/>
      <c r="Y108" s="752"/>
      <c r="Z108" s="752"/>
      <c r="AA108" s="752"/>
      <c r="AB108" s="752"/>
      <c r="AC108" s="752"/>
      <c r="AD108" s="752"/>
      <c r="AE108" s="752"/>
      <c r="AF108" s="752"/>
      <c r="AG108" s="747"/>
      <c r="AH108" s="492"/>
      <c r="AI108" s="492"/>
      <c r="AJ108" s="492"/>
      <c r="AK108" s="492"/>
      <c r="AL108" s="492"/>
      <c r="AM108" s="492"/>
      <c r="AN108" s="492"/>
      <c r="AO108" s="492"/>
      <c r="AP108" s="492"/>
      <c r="AQ108" s="492"/>
      <c r="AR108" s="492"/>
      <c r="AS108" s="492"/>
      <c r="AT108" s="492"/>
      <c r="AU108" s="492"/>
      <c r="AV108" s="492"/>
      <c r="AW108" s="492"/>
      <c r="AX108" s="492"/>
      <c r="AY108" s="492"/>
    </row>
    <row r="109" spans="1:51" ht="24.75" customHeight="1">
      <c r="A109" s="508" t="s">
        <v>106</v>
      </c>
      <c r="B109" s="753" t="s">
        <v>62</v>
      </c>
      <c r="C109" s="747"/>
      <c r="D109" s="508" t="s">
        <v>106</v>
      </c>
      <c r="E109" s="749" t="s">
        <v>63</v>
      </c>
      <c r="F109" s="747"/>
      <c r="G109" s="508" t="s">
        <v>106</v>
      </c>
      <c r="H109" s="749" t="s">
        <v>64</v>
      </c>
      <c r="I109" s="747"/>
      <c r="J109" s="508" t="s">
        <v>106</v>
      </c>
      <c r="K109" s="749"/>
      <c r="L109" s="747"/>
      <c r="M109" s="508" t="s">
        <v>106</v>
      </c>
      <c r="N109" s="749"/>
      <c r="O109" s="747"/>
      <c r="P109" s="508" t="s">
        <v>106</v>
      </c>
      <c r="Q109" s="749"/>
      <c r="R109" s="747"/>
      <c r="S109" s="508" t="s">
        <v>106</v>
      </c>
      <c r="T109" s="749"/>
      <c r="U109" s="747"/>
      <c r="V109" s="508" t="s">
        <v>106</v>
      </c>
      <c r="W109" s="749" t="s">
        <v>5506</v>
      </c>
      <c r="X109" s="747"/>
      <c r="Y109" s="508" t="s">
        <v>106</v>
      </c>
      <c r="Z109" s="749" t="s">
        <v>69</v>
      </c>
      <c r="AA109" s="747"/>
      <c r="AB109" s="508" t="s">
        <v>106</v>
      </c>
      <c r="AC109" s="749" t="s">
        <v>70</v>
      </c>
      <c r="AD109" s="747"/>
      <c r="AE109" s="508" t="s">
        <v>106</v>
      </c>
      <c r="AF109" s="749" t="s">
        <v>71</v>
      </c>
      <c r="AG109" s="747"/>
      <c r="AH109" s="492"/>
      <c r="AI109" s="492"/>
      <c r="AJ109" s="492"/>
      <c r="AK109" s="492"/>
      <c r="AL109" s="492"/>
      <c r="AM109" s="492"/>
      <c r="AN109" s="492"/>
      <c r="AO109" s="492"/>
      <c r="AP109" s="492"/>
      <c r="AQ109" s="492"/>
      <c r="AR109" s="492"/>
      <c r="AS109" s="492"/>
      <c r="AT109" s="492"/>
      <c r="AU109" s="492"/>
      <c r="AV109" s="492"/>
      <c r="AW109" s="492"/>
      <c r="AX109" s="492"/>
      <c r="AY109" s="492"/>
    </row>
    <row r="110" spans="1:51" ht="24.75" customHeight="1">
      <c r="A110" s="508" t="s">
        <v>105</v>
      </c>
      <c r="B110" s="496"/>
      <c r="C110" s="496"/>
      <c r="D110" s="508" t="s">
        <v>105</v>
      </c>
      <c r="E110" s="515"/>
      <c r="F110" s="515"/>
      <c r="G110" s="508" t="s">
        <v>105</v>
      </c>
      <c r="H110" s="750"/>
      <c r="I110" s="747"/>
      <c r="J110" s="508" t="s">
        <v>105</v>
      </c>
      <c r="K110" s="750" t="s">
        <v>65</v>
      </c>
      <c r="L110" s="747"/>
      <c r="M110" s="508" t="s">
        <v>105</v>
      </c>
      <c r="N110" s="750" t="s">
        <v>66</v>
      </c>
      <c r="O110" s="747"/>
      <c r="P110" s="508" t="s">
        <v>105</v>
      </c>
      <c r="Q110" s="750" t="s">
        <v>67</v>
      </c>
      <c r="R110" s="747"/>
      <c r="S110" s="508" t="s">
        <v>105</v>
      </c>
      <c r="T110" s="750" t="s">
        <v>68</v>
      </c>
      <c r="U110" s="747"/>
      <c r="V110" s="508" t="s">
        <v>105</v>
      </c>
      <c r="W110" s="750"/>
      <c r="X110" s="747"/>
      <c r="Y110" s="508" t="s">
        <v>105</v>
      </c>
      <c r="Z110" s="750"/>
      <c r="AA110" s="747"/>
      <c r="AB110" s="508" t="s">
        <v>105</v>
      </c>
      <c r="AC110" s="750"/>
      <c r="AD110" s="747"/>
      <c r="AE110" s="508" t="s">
        <v>105</v>
      </c>
      <c r="AF110" s="750"/>
      <c r="AG110" s="747"/>
      <c r="AH110" s="492"/>
      <c r="AI110" s="492"/>
      <c r="AJ110" s="492"/>
      <c r="AK110" s="492"/>
      <c r="AL110" s="492"/>
      <c r="AM110" s="492"/>
      <c r="AN110" s="492"/>
      <c r="AO110" s="492"/>
      <c r="AP110" s="492"/>
      <c r="AQ110" s="492"/>
      <c r="AR110" s="492"/>
      <c r="AS110" s="492"/>
      <c r="AT110" s="492"/>
      <c r="AU110" s="492"/>
      <c r="AV110" s="492"/>
      <c r="AW110" s="492"/>
      <c r="AX110" s="492"/>
      <c r="AY110" s="492"/>
    </row>
    <row r="111" spans="1:51" s="493" customFormat="1" ht="24.75" customHeight="1">
      <c r="A111" s="496" t="s">
        <v>92</v>
      </c>
      <c r="B111" s="746" t="s">
        <v>134</v>
      </c>
      <c r="C111" s="754"/>
      <c r="D111" s="496" t="s">
        <v>92</v>
      </c>
      <c r="E111" s="746" t="s">
        <v>133</v>
      </c>
      <c r="F111" s="754"/>
      <c r="G111" s="496" t="s">
        <v>92</v>
      </c>
      <c r="H111" s="746" t="s">
        <v>132</v>
      </c>
      <c r="I111" s="754"/>
      <c r="J111" s="496" t="s">
        <v>92</v>
      </c>
      <c r="K111" s="746" t="s">
        <v>131</v>
      </c>
      <c r="L111" s="754"/>
      <c r="M111" s="496" t="s">
        <v>92</v>
      </c>
      <c r="N111" s="746" t="s">
        <v>130</v>
      </c>
      <c r="O111" s="754"/>
      <c r="P111" s="496" t="s">
        <v>92</v>
      </c>
      <c r="Q111" s="746" t="s">
        <v>129</v>
      </c>
      <c r="R111" s="754"/>
      <c r="S111" s="496" t="s">
        <v>92</v>
      </c>
      <c r="T111" s="764" t="s">
        <v>1573</v>
      </c>
      <c r="U111" s="754"/>
      <c r="V111" s="496" t="s">
        <v>92</v>
      </c>
      <c r="W111" s="746" t="s">
        <v>128</v>
      </c>
      <c r="X111" s="754"/>
      <c r="Y111" s="496" t="s">
        <v>92</v>
      </c>
      <c r="Z111" s="746" t="s">
        <v>127</v>
      </c>
      <c r="AA111" s="754"/>
      <c r="AB111" s="496" t="s">
        <v>92</v>
      </c>
      <c r="AC111" s="755" t="s">
        <v>126</v>
      </c>
      <c r="AD111" s="754"/>
      <c r="AE111" s="496" t="s">
        <v>92</v>
      </c>
      <c r="AF111" s="746" t="s">
        <v>125</v>
      </c>
      <c r="AG111" s="754"/>
      <c r="AH111" s="492"/>
      <c r="AI111" s="492"/>
      <c r="AJ111" s="492"/>
      <c r="AK111" s="492"/>
      <c r="AL111" s="492"/>
      <c r="AM111" s="492"/>
      <c r="AN111" s="492"/>
      <c r="AO111" s="492"/>
      <c r="AP111" s="492"/>
      <c r="AQ111" s="492"/>
      <c r="AR111" s="492"/>
      <c r="AS111" s="492"/>
      <c r="AT111" s="492"/>
      <c r="AU111" s="492"/>
      <c r="AV111" s="492"/>
      <c r="AW111" s="492"/>
      <c r="AX111" s="492"/>
      <c r="AY111" s="492"/>
    </row>
    <row r="112" spans="1:51" s="493" customFormat="1" ht="24.75" customHeight="1">
      <c r="A112" s="496" t="s">
        <v>81</v>
      </c>
      <c r="B112" s="746" t="s">
        <v>90</v>
      </c>
      <c r="C112" s="754"/>
      <c r="D112" s="496" t="s">
        <v>81</v>
      </c>
      <c r="E112" s="748" t="s">
        <v>124</v>
      </c>
      <c r="F112" s="754"/>
      <c r="G112" s="496" t="s">
        <v>81</v>
      </c>
      <c r="H112" s="748" t="s">
        <v>123</v>
      </c>
      <c r="I112" s="754"/>
      <c r="J112" s="496" t="s">
        <v>81</v>
      </c>
      <c r="K112" s="748" t="s">
        <v>122</v>
      </c>
      <c r="L112" s="754"/>
      <c r="M112" s="496" t="s">
        <v>81</v>
      </c>
      <c r="N112" s="748" t="s">
        <v>121</v>
      </c>
      <c r="O112" s="754"/>
      <c r="P112" s="496" t="s">
        <v>81</v>
      </c>
      <c r="Q112" s="748" t="s">
        <v>120</v>
      </c>
      <c r="R112" s="754"/>
      <c r="S112" s="496" t="s">
        <v>81</v>
      </c>
      <c r="T112" s="763" t="s">
        <v>1574</v>
      </c>
      <c r="U112" s="754"/>
      <c r="V112" s="496" t="s">
        <v>81</v>
      </c>
      <c r="W112" s="748" t="s">
        <v>773</v>
      </c>
      <c r="X112" s="754"/>
      <c r="Y112" s="496" t="s">
        <v>81</v>
      </c>
      <c r="Z112" s="748" t="s">
        <v>5658</v>
      </c>
      <c r="AA112" s="754"/>
      <c r="AB112" s="496" t="s">
        <v>81</v>
      </c>
      <c r="AC112" s="748" t="s">
        <v>5657</v>
      </c>
      <c r="AD112" s="754"/>
      <c r="AE112" s="496" t="s">
        <v>81</v>
      </c>
      <c r="AF112" s="748" t="s">
        <v>1668</v>
      </c>
      <c r="AG112" s="754"/>
      <c r="AH112" s="492"/>
      <c r="AI112" s="492"/>
      <c r="AJ112" s="492"/>
      <c r="AK112" s="492"/>
      <c r="AL112" s="492"/>
      <c r="AM112" s="492"/>
      <c r="AN112" s="492"/>
      <c r="AO112" s="492"/>
      <c r="AP112" s="492"/>
      <c r="AQ112" s="492"/>
      <c r="AR112" s="492"/>
      <c r="AS112" s="492"/>
      <c r="AT112" s="492"/>
      <c r="AU112" s="492"/>
      <c r="AV112" s="492"/>
      <c r="AW112" s="492"/>
      <c r="AX112" s="492"/>
      <c r="AY112" s="492"/>
    </row>
    <row r="113" spans="1:51" s="493" customFormat="1" ht="24.75" customHeight="1">
      <c r="A113" s="496" t="s">
        <v>78</v>
      </c>
      <c r="B113" s="748" t="s">
        <v>79</v>
      </c>
      <c r="C113" s="754"/>
      <c r="D113" s="496" t="s">
        <v>78</v>
      </c>
      <c r="E113" s="748" t="s">
        <v>4375</v>
      </c>
      <c r="F113" s="754"/>
      <c r="G113" s="496" t="s">
        <v>78</v>
      </c>
      <c r="H113" s="748" t="s">
        <v>79</v>
      </c>
      <c r="I113" s="754"/>
      <c r="J113" s="496" t="s">
        <v>78</v>
      </c>
      <c r="K113" s="748" t="s">
        <v>4376</v>
      </c>
      <c r="L113" s="754"/>
      <c r="M113" s="496" t="s">
        <v>78</v>
      </c>
      <c r="N113" s="748" t="s">
        <v>4376</v>
      </c>
      <c r="O113" s="754"/>
      <c r="P113" s="496" t="s">
        <v>78</v>
      </c>
      <c r="Q113" s="748" t="s">
        <v>4376</v>
      </c>
      <c r="R113" s="754"/>
      <c r="S113" s="496" t="s">
        <v>78</v>
      </c>
      <c r="T113" s="748" t="s">
        <v>5656</v>
      </c>
      <c r="U113" s="754"/>
      <c r="V113" s="496" t="s">
        <v>78</v>
      </c>
      <c r="W113" s="748" t="s">
        <v>4377</v>
      </c>
      <c r="X113" s="754"/>
      <c r="Y113" s="496" t="s">
        <v>78</v>
      </c>
      <c r="Z113" s="748" t="s">
        <v>4378</v>
      </c>
      <c r="AA113" s="754"/>
      <c r="AB113" s="496" t="s">
        <v>78</v>
      </c>
      <c r="AC113" s="748" t="s">
        <v>4379</v>
      </c>
      <c r="AD113" s="754"/>
      <c r="AE113" s="496" t="s">
        <v>78</v>
      </c>
      <c r="AF113" s="748" t="s">
        <v>4380</v>
      </c>
      <c r="AG113" s="754"/>
      <c r="AH113" s="492"/>
      <c r="AI113" s="492"/>
      <c r="AJ113" s="492"/>
      <c r="AK113" s="492"/>
      <c r="AL113" s="492"/>
      <c r="AM113" s="492"/>
      <c r="AN113" s="492"/>
      <c r="AO113" s="492"/>
      <c r="AP113" s="492"/>
      <c r="AQ113" s="492"/>
      <c r="AR113" s="492"/>
      <c r="AS113" s="492"/>
      <c r="AT113" s="492"/>
      <c r="AU113" s="492"/>
      <c r="AV113" s="492"/>
      <c r="AW113" s="492"/>
      <c r="AX113" s="492"/>
      <c r="AY113" s="492"/>
    </row>
    <row r="114" spans="1:51" s="493" customFormat="1" ht="24.75" customHeight="1">
      <c r="A114" s="496" t="s">
        <v>75</v>
      </c>
      <c r="B114" s="496" t="s">
        <v>74</v>
      </c>
      <c r="C114" s="496" t="s">
        <v>73</v>
      </c>
      <c r="D114" s="496" t="s">
        <v>75</v>
      </c>
      <c r="E114" s="496" t="s">
        <v>74</v>
      </c>
      <c r="F114" s="496" t="s">
        <v>73</v>
      </c>
      <c r="G114" s="496" t="s">
        <v>75</v>
      </c>
      <c r="H114" s="496" t="s">
        <v>74</v>
      </c>
      <c r="I114" s="496" t="s">
        <v>73</v>
      </c>
      <c r="J114" s="496" t="s">
        <v>75</v>
      </c>
      <c r="K114" s="496" t="s">
        <v>74</v>
      </c>
      <c r="L114" s="496" t="s">
        <v>73</v>
      </c>
      <c r="M114" s="496" t="s">
        <v>75</v>
      </c>
      <c r="N114" s="496" t="s">
        <v>74</v>
      </c>
      <c r="O114" s="496" t="s">
        <v>73</v>
      </c>
      <c r="P114" s="496" t="s">
        <v>75</v>
      </c>
      <c r="Q114" s="496" t="s">
        <v>74</v>
      </c>
      <c r="R114" s="496" t="s">
        <v>73</v>
      </c>
      <c r="S114" s="496" t="s">
        <v>75</v>
      </c>
      <c r="T114" s="496" t="s">
        <v>74</v>
      </c>
      <c r="U114" s="496" t="s">
        <v>73</v>
      </c>
      <c r="V114" s="496" t="s">
        <v>75</v>
      </c>
      <c r="W114" s="496" t="s">
        <v>74</v>
      </c>
      <c r="X114" s="496" t="s">
        <v>73</v>
      </c>
      <c r="Y114" s="496" t="s">
        <v>75</v>
      </c>
      <c r="Z114" s="496" t="s">
        <v>74</v>
      </c>
      <c r="AA114" s="496" t="s">
        <v>73</v>
      </c>
      <c r="AB114" s="496" t="s">
        <v>75</v>
      </c>
      <c r="AC114" s="496"/>
      <c r="AD114" s="496"/>
      <c r="AE114" s="496" t="s">
        <v>75</v>
      </c>
      <c r="AF114" s="496"/>
      <c r="AG114" s="496"/>
      <c r="AH114" s="492"/>
      <c r="AI114" s="492"/>
      <c r="AJ114" s="492"/>
      <c r="AK114" s="492"/>
      <c r="AL114" s="492"/>
      <c r="AM114" s="492"/>
      <c r="AN114" s="492"/>
      <c r="AO114" s="492"/>
      <c r="AP114" s="492"/>
      <c r="AQ114" s="492"/>
      <c r="AR114" s="492"/>
      <c r="AS114" s="492"/>
      <c r="AT114" s="492"/>
      <c r="AU114" s="492"/>
      <c r="AV114" s="492"/>
      <c r="AW114" s="492"/>
      <c r="AX114" s="492"/>
      <c r="AY114" s="492"/>
    </row>
    <row r="115" spans="1:51" s="493" customFormat="1" ht="24.75" customHeight="1">
      <c r="A115" s="496">
        <v>2014</v>
      </c>
      <c r="B115" s="503">
        <f t="shared" ref="B115:B121" si="11">AVERAGE(E115,H115, W115,((Z115+AC115+AF115)/3))</f>
        <v>4.166666666666667</v>
      </c>
      <c r="C115" s="503"/>
      <c r="D115" s="496">
        <v>2014</v>
      </c>
      <c r="E115" s="498">
        <v>0</v>
      </c>
      <c r="F115" s="514" t="s">
        <v>5655</v>
      </c>
      <c r="G115" s="496">
        <v>2014</v>
      </c>
      <c r="H115" s="503">
        <f t="shared" ref="H115:H121" si="12">AVERAGE(K115,N115,Q115,T115)</f>
        <v>0</v>
      </c>
      <c r="I115" s="495"/>
      <c r="J115" s="496">
        <v>2014</v>
      </c>
      <c r="K115" s="498">
        <v>0</v>
      </c>
      <c r="L115" s="513"/>
      <c r="M115" s="496">
        <v>2014</v>
      </c>
      <c r="N115" s="498">
        <v>0</v>
      </c>
      <c r="O115" s="513"/>
      <c r="P115" s="496">
        <v>2014</v>
      </c>
      <c r="Q115" s="498">
        <v>0</v>
      </c>
      <c r="R115" s="497" t="s">
        <v>5654</v>
      </c>
      <c r="S115" s="496">
        <v>2014</v>
      </c>
      <c r="T115" s="498">
        <v>0</v>
      </c>
      <c r="U115" s="497" t="s">
        <v>5653</v>
      </c>
      <c r="V115" s="496">
        <v>2014</v>
      </c>
      <c r="W115" s="498">
        <v>0</v>
      </c>
      <c r="X115" s="512" t="s">
        <v>5652</v>
      </c>
      <c r="Y115" s="496">
        <v>2014</v>
      </c>
      <c r="Z115" s="495">
        <v>50</v>
      </c>
      <c r="AA115" s="494" t="s">
        <v>5651</v>
      </c>
      <c r="AB115" s="496">
        <v>2014</v>
      </c>
      <c r="AC115" s="504">
        <v>0</v>
      </c>
      <c r="AD115" s="509" t="s">
        <v>5650</v>
      </c>
      <c r="AE115" s="496">
        <v>2014</v>
      </c>
      <c r="AF115" s="504">
        <v>0</v>
      </c>
      <c r="AG115" s="511"/>
      <c r="AH115" s="492"/>
      <c r="AI115" s="492"/>
      <c r="AJ115" s="492"/>
      <c r="AK115" s="492"/>
      <c r="AL115" s="492"/>
      <c r="AM115" s="492"/>
      <c r="AN115" s="492"/>
      <c r="AO115" s="492"/>
      <c r="AP115" s="492"/>
      <c r="AQ115" s="492"/>
      <c r="AR115" s="492"/>
      <c r="AS115" s="492"/>
      <c r="AT115" s="492"/>
      <c r="AU115" s="492"/>
      <c r="AV115" s="492"/>
      <c r="AW115" s="492"/>
      <c r="AX115" s="492"/>
      <c r="AY115" s="492"/>
    </row>
    <row r="116" spans="1:51" s="493" customFormat="1" ht="24.75" customHeight="1">
      <c r="A116" s="496">
        <v>2015</v>
      </c>
      <c r="B116" s="503">
        <f t="shared" si="11"/>
        <v>4.166666666666667</v>
      </c>
      <c r="C116" s="503"/>
      <c r="D116" s="496">
        <v>2015</v>
      </c>
      <c r="E116" s="498">
        <v>0</v>
      </c>
      <c r="F116" s="510"/>
      <c r="G116" s="496">
        <v>2015</v>
      </c>
      <c r="H116" s="503">
        <f t="shared" si="12"/>
        <v>0</v>
      </c>
      <c r="I116" s="495"/>
      <c r="J116" s="496">
        <v>2015</v>
      </c>
      <c r="K116" s="498">
        <v>0</v>
      </c>
      <c r="L116" s="510"/>
      <c r="M116" s="496">
        <v>2015</v>
      </c>
      <c r="N116" s="498">
        <v>0</v>
      </c>
      <c r="O116" s="510"/>
      <c r="P116" s="496">
        <v>2015</v>
      </c>
      <c r="Q116" s="498">
        <v>0</v>
      </c>
      <c r="R116" s="510"/>
      <c r="S116" s="496">
        <v>2015</v>
      </c>
      <c r="T116" s="498">
        <v>0</v>
      </c>
      <c r="U116" s="510"/>
      <c r="V116" s="496">
        <v>2015</v>
      </c>
      <c r="W116" s="498">
        <v>0</v>
      </c>
      <c r="X116" s="510"/>
      <c r="Y116" s="496">
        <v>2015</v>
      </c>
      <c r="Z116" s="495">
        <v>50</v>
      </c>
      <c r="AA116" s="510"/>
      <c r="AB116" s="496">
        <v>2015</v>
      </c>
      <c r="AC116" s="504">
        <v>0</v>
      </c>
      <c r="AD116" s="510"/>
      <c r="AE116" s="496">
        <v>2015</v>
      </c>
      <c r="AF116" s="504">
        <v>0</v>
      </c>
      <c r="AG116" s="494"/>
      <c r="AH116" s="492"/>
      <c r="AI116" s="492"/>
      <c r="AJ116" s="492"/>
      <c r="AK116" s="492"/>
      <c r="AL116" s="492"/>
      <c r="AM116" s="492"/>
      <c r="AN116" s="492"/>
      <c r="AO116" s="492"/>
      <c r="AP116" s="492"/>
      <c r="AQ116" s="492"/>
      <c r="AR116" s="492"/>
      <c r="AS116" s="492"/>
      <c r="AT116" s="492"/>
      <c r="AU116" s="492"/>
      <c r="AV116" s="492"/>
      <c r="AW116" s="492"/>
      <c r="AX116" s="492"/>
      <c r="AY116" s="492"/>
    </row>
    <row r="117" spans="1:51" s="493" customFormat="1" ht="24.75" customHeight="1">
      <c r="A117" s="496">
        <v>2016</v>
      </c>
      <c r="B117" s="503">
        <f t="shared" si="11"/>
        <v>4.166666666666667</v>
      </c>
      <c r="C117" s="503"/>
      <c r="D117" s="496">
        <v>2016</v>
      </c>
      <c r="E117" s="498">
        <v>0</v>
      </c>
      <c r="G117" s="496">
        <v>2016</v>
      </c>
      <c r="H117" s="503">
        <f t="shared" si="12"/>
        <v>0</v>
      </c>
      <c r="I117" s="495"/>
      <c r="J117" s="496">
        <v>2016</v>
      </c>
      <c r="K117" s="498">
        <v>0</v>
      </c>
      <c r="L117" s="510"/>
      <c r="M117" s="496">
        <v>2016</v>
      </c>
      <c r="N117" s="498">
        <v>0</v>
      </c>
      <c r="O117" s="510"/>
      <c r="P117" s="496">
        <v>2016</v>
      </c>
      <c r="Q117" s="498">
        <v>0</v>
      </c>
      <c r="R117" s="510"/>
      <c r="S117" s="496">
        <v>2016</v>
      </c>
      <c r="T117" s="498">
        <v>0</v>
      </c>
      <c r="U117" s="510"/>
      <c r="V117" s="496">
        <v>2016</v>
      </c>
      <c r="W117" s="498">
        <v>0</v>
      </c>
      <c r="X117" s="510"/>
      <c r="Y117" s="496">
        <v>2016</v>
      </c>
      <c r="Z117" s="495">
        <v>50</v>
      </c>
      <c r="AA117" s="510"/>
      <c r="AB117" s="496">
        <v>2016</v>
      </c>
      <c r="AC117" s="504">
        <v>0</v>
      </c>
      <c r="AD117" s="510"/>
      <c r="AE117" s="496">
        <v>2016</v>
      </c>
      <c r="AF117" s="504">
        <v>0</v>
      </c>
      <c r="AG117" s="494"/>
      <c r="AH117" s="492"/>
      <c r="AI117" s="492"/>
      <c r="AJ117" s="492"/>
      <c r="AK117" s="492"/>
      <c r="AL117" s="492"/>
      <c r="AM117" s="492"/>
      <c r="AN117" s="492"/>
      <c r="AO117" s="492"/>
      <c r="AP117" s="492"/>
      <c r="AQ117" s="492"/>
      <c r="AR117" s="492"/>
      <c r="AS117" s="492"/>
      <c r="AT117" s="492"/>
      <c r="AU117" s="492"/>
      <c r="AV117" s="492"/>
      <c r="AW117" s="492"/>
      <c r="AX117" s="492"/>
      <c r="AY117" s="492"/>
    </row>
    <row r="118" spans="1:51" s="493" customFormat="1" ht="24.75" customHeight="1">
      <c r="A118" s="496">
        <v>2017</v>
      </c>
      <c r="B118" s="503">
        <f t="shared" si="11"/>
        <v>4.166666666666667</v>
      </c>
      <c r="C118" s="503"/>
      <c r="D118" s="496">
        <v>2017</v>
      </c>
      <c r="E118" s="498">
        <v>0</v>
      </c>
      <c r="F118" s="510"/>
      <c r="G118" s="496">
        <v>2017</v>
      </c>
      <c r="H118" s="503">
        <f t="shared" si="12"/>
        <v>0</v>
      </c>
      <c r="I118" s="495"/>
      <c r="J118" s="496">
        <v>2017</v>
      </c>
      <c r="K118" s="498">
        <v>0</v>
      </c>
      <c r="L118" s="510"/>
      <c r="M118" s="496">
        <v>2017</v>
      </c>
      <c r="N118" s="498">
        <v>0</v>
      </c>
      <c r="O118" s="510"/>
      <c r="P118" s="496">
        <v>2017</v>
      </c>
      <c r="Q118" s="498">
        <v>0</v>
      </c>
      <c r="R118" s="510"/>
      <c r="S118" s="496">
        <v>2017</v>
      </c>
      <c r="T118" s="498">
        <v>0</v>
      </c>
      <c r="U118" s="510"/>
      <c r="V118" s="496">
        <v>2017</v>
      </c>
      <c r="W118" s="498">
        <v>0</v>
      </c>
      <c r="X118" s="510"/>
      <c r="Y118" s="496">
        <v>2017</v>
      </c>
      <c r="Z118" s="495">
        <v>50</v>
      </c>
      <c r="AA118" s="510"/>
      <c r="AB118" s="496">
        <v>2017</v>
      </c>
      <c r="AC118" s="504">
        <v>0</v>
      </c>
      <c r="AD118" s="510"/>
      <c r="AE118" s="496">
        <v>2017</v>
      </c>
      <c r="AF118" s="504">
        <v>0</v>
      </c>
      <c r="AG118" s="494"/>
      <c r="AH118" s="492"/>
      <c r="AI118" s="492"/>
      <c r="AJ118" s="492"/>
      <c r="AK118" s="492"/>
      <c r="AL118" s="492"/>
      <c r="AM118" s="492"/>
      <c r="AN118" s="492"/>
      <c r="AO118" s="492"/>
      <c r="AP118" s="492"/>
      <c r="AQ118" s="492"/>
      <c r="AR118" s="492"/>
      <c r="AS118" s="492"/>
      <c r="AT118" s="492"/>
      <c r="AU118" s="492"/>
      <c r="AV118" s="492"/>
      <c r="AW118" s="492"/>
      <c r="AX118" s="492"/>
      <c r="AY118" s="492"/>
    </row>
    <row r="119" spans="1:51" s="493" customFormat="1" ht="24.75" customHeight="1">
      <c r="A119" s="496">
        <v>2018</v>
      </c>
      <c r="B119" s="503">
        <f t="shared" si="11"/>
        <v>4.166666666666667</v>
      </c>
      <c r="C119" s="503"/>
      <c r="D119" s="496">
        <v>2018</v>
      </c>
      <c r="E119" s="498">
        <v>0</v>
      </c>
      <c r="F119" s="511" t="s">
        <v>5649</v>
      </c>
      <c r="G119" s="496">
        <v>2018</v>
      </c>
      <c r="H119" s="503">
        <f t="shared" si="12"/>
        <v>0</v>
      </c>
      <c r="I119" s="495"/>
      <c r="J119" s="496">
        <v>2018</v>
      </c>
      <c r="K119" s="498">
        <v>0</v>
      </c>
      <c r="L119" s="510"/>
      <c r="M119" s="496">
        <v>2018</v>
      </c>
      <c r="N119" s="498">
        <v>0</v>
      </c>
      <c r="O119" s="510"/>
      <c r="P119" s="496">
        <v>2018</v>
      </c>
      <c r="Q119" s="498">
        <v>0</v>
      </c>
      <c r="R119" s="510"/>
      <c r="S119" s="496">
        <v>2018</v>
      </c>
      <c r="T119" s="498">
        <v>0</v>
      </c>
      <c r="U119" s="510"/>
      <c r="V119" s="496">
        <v>2018</v>
      </c>
      <c r="W119" s="498">
        <v>0</v>
      </c>
      <c r="X119" s="510"/>
      <c r="Y119" s="496">
        <v>2018</v>
      </c>
      <c r="Z119" s="495">
        <v>50</v>
      </c>
      <c r="AA119" s="510"/>
      <c r="AB119" s="496">
        <v>2018</v>
      </c>
      <c r="AC119" s="498">
        <v>0</v>
      </c>
      <c r="AD119" s="510"/>
      <c r="AE119" s="496">
        <v>2018</v>
      </c>
      <c r="AF119" s="504">
        <v>0</v>
      </c>
      <c r="AG119" s="494"/>
      <c r="AH119" s="492"/>
      <c r="AI119" s="492"/>
      <c r="AJ119" s="492"/>
      <c r="AK119" s="492"/>
      <c r="AL119" s="492"/>
      <c r="AM119" s="492"/>
      <c r="AN119" s="492"/>
      <c r="AO119" s="492"/>
      <c r="AP119" s="492"/>
      <c r="AQ119" s="492"/>
      <c r="AR119" s="492"/>
      <c r="AS119" s="492"/>
      <c r="AT119" s="492"/>
      <c r="AU119" s="492"/>
      <c r="AV119" s="492"/>
      <c r="AW119" s="492"/>
      <c r="AX119" s="492"/>
      <c r="AY119" s="492"/>
    </row>
    <row r="120" spans="1:51" s="493" customFormat="1" ht="24.75" customHeight="1">
      <c r="A120" s="496">
        <v>2019</v>
      </c>
      <c r="B120" s="503">
        <f t="shared" si="11"/>
        <v>4.166666666666667</v>
      </c>
      <c r="C120" s="503"/>
      <c r="D120" s="496">
        <v>2019</v>
      </c>
      <c r="E120" s="498">
        <v>0</v>
      </c>
      <c r="F120" s="510"/>
      <c r="G120" s="496">
        <v>2019</v>
      </c>
      <c r="H120" s="503">
        <f t="shared" si="12"/>
        <v>0</v>
      </c>
      <c r="I120" s="495"/>
      <c r="J120" s="496">
        <v>2019</v>
      </c>
      <c r="K120" s="498">
        <v>0</v>
      </c>
      <c r="L120" s="510"/>
      <c r="M120" s="496">
        <v>2019</v>
      </c>
      <c r="N120" s="498">
        <v>0</v>
      </c>
      <c r="O120" s="510"/>
      <c r="P120" s="496">
        <v>2019</v>
      </c>
      <c r="Q120" s="498">
        <v>0</v>
      </c>
      <c r="R120" s="510"/>
      <c r="S120" s="496">
        <v>2019</v>
      </c>
      <c r="T120" s="498">
        <v>0</v>
      </c>
      <c r="U120" s="510"/>
      <c r="V120" s="496">
        <v>2019</v>
      </c>
      <c r="W120" s="498">
        <v>0</v>
      </c>
      <c r="X120" s="510"/>
      <c r="Y120" s="496">
        <v>2019</v>
      </c>
      <c r="Z120" s="495">
        <v>50</v>
      </c>
      <c r="AA120" s="510"/>
      <c r="AB120" s="496">
        <v>2019</v>
      </c>
      <c r="AC120" s="498">
        <v>0</v>
      </c>
      <c r="AD120" s="510"/>
      <c r="AE120" s="496">
        <v>2019</v>
      </c>
      <c r="AF120" s="504">
        <v>0</v>
      </c>
      <c r="AG120" s="494"/>
      <c r="AH120" s="492"/>
      <c r="AI120" s="492"/>
      <c r="AJ120" s="492"/>
      <c r="AK120" s="492"/>
      <c r="AL120" s="492"/>
      <c r="AM120" s="492"/>
      <c r="AN120" s="492"/>
      <c r="AO120" s="492"/>
      <c r="AP120" s="492"/>
      <c r="AQ120" s="492"/>
      <c r="AR120" s="492"/>
      <c r="AS120" s="492"/>
      <c r="AT120" s="492"/>
      <c r="AU120" s="492"/>
      <c r="AV120" s="492"/>
      <c r="AW120" s="492"/>
      <c r="AX120" s="492"/>
      <c r="AY120" s="492"/>
    </row>
    <row r="121" spans="1:51" s="493" customFormat="1" ht="24.75" customHeight="1">
      <c r="A121" s="496">
        <v>2020</v>
      </c>
      <c r="B121" s="503">
        <f t="shared" si="11"/>
        <v>4.166666666666667</v>
      </c>
      <c r="C121" s="503"/>
      <c r="D121" s="496">
        <v>2020</v>
      </c>
      <c r="E121" s="498">
        <v>0</v>
      </c>
      <c r="F121" s="510"/>
      <c r="G121" s="496">
        <v>2020</v>
      </c>
      <c r="H121" s="503">
        <f t="shared" si="12"/>
        <v>0</v>
      </c>
      <c r="I121" s="495"/>
      <c r="J121" s="496">
        <v>2020</v>
      </c>
      <c r="K121" s="498">
        <v>0</v>
      </c>
      <c r="L121" s="510"/>
      <c r="M121" s="496">
        <v>2020</v>
      </c>
      <c r="N121" s="498">
        <v>0</v>
      </c>
      <c r="O121" s="510"/>
      <c r="P121" s="496">
        <v>2020</v>
      </c>
      <c r="Q121" s="498">
        <v>0</v>
      </c>
      <c r="R121" s="510"/>
      <c r="S121" s="496">
        <v>2020</v>
      </c>
      <c r="T121" s="498">
        <v>0</v>
      </c>
      <c r="U121" s="510"/>
      <c r="V121" s="496">
        <v>2020</v>
      </c>
      <c r="W121" s="498">
        <v>0</v>
      </c>
      <c r="X121" s="509"/>
      <c r="Y121" s="496">
        <v>2020</v>
      </c>
      <c r="Z121" s="495">
        <v>50</v>
      </c>
      <c r="AA121" s="494" t="s">
        <v>5648</v>
      </c>
      <c r="AB121" s="496">
        <v>2020</v>
      </c>
      <c r="AC121" s="498">
        <v>0</v>
      </c>
      <c r="AD121" s="494"/>
      <c r="AE121" s="496">
        <v>2020</v>
      </c>
      <c r="AF121" s="504">
        <v>0</v>
      </c>
      <c r="AG121" s="494"/>
      <c r="AH121" s="492"/>
      <c r="AI121" s="492"/>
      <c r="AJ121" s="492"/>
      <c r="AK121" s="492"/>
      <c r="AL121" s="492"/>
      <c r="AM121" s="492"/>
      <c r="AN121" s="492"/>
      <c r="AO121" s="492"/>
      <c r="AP121" s="492"/>
      <c r="AQ121" s="492"/>
      <c r="AR121" s="492"/>
      <c r="AS121" s="492"/>
      <c r="AT121" s="492"/>
      <c r="AU121" s="492"/>
      <c r="AV121" s="492"/>
      <c r="AW121" s="492"/>
      <c r="AX121" s="492"/>
      <c r="AY121" s="492"/>
    </row>
    <row r="122" spans="1:51" ht="24.75" customHeight="1">
      <c r="A122" s="492"/>
      <c r="B122" s="492"/>
      <c r="C122" s="492"/>
      <c r="D122" s="492"/>
      <c r="E122" s="492"/>
      <c r="F122" s="492"/>
      <c r="G122" s="492"/>
      <c r="H122" s="492"/>
      <c r="I122" s="492"/>
      <c r="J122" s="492"/>
      <c r="K122" s="492"/>
      <c r="L122" s="492"/>
      <c r="M122" s="492"/>
      <c r="N122" s="492"/>
      <c r="O122" s="492"/>
      <c r="P122" s="492"/>
      <c r="Q122" s="492"/>
      <c r="R122" s="492"/>
      <c r="S122" s="492"/>
      <c r="T122" s="492"/>
      <c r="U122" s="492"/>
      <c r="V122" s="492"/>
      <c r="W122" s="492"/>
      <c r="X122" s="492"/>
      <c r="Y122" s="492"/>
      <c r="Z122" s="492"/>
      <c r="AA122" s="492"/>
      <c r="AB122" s="492"/>
      <c r="AC122" s="492"/>
      <c r="AD122" s="492"/>
      <c r="AE122" s="492"/>
      <c r="AF122" s="492"/>
      <c r="AG122" s="492"/>
      <c r="AH122" s="492"/>
      <c r="AI122" s="492"/>
      <c r="AJ122" s="492"/>
      <c r="AK122" s="492"/>
      <c r="AL122" s="492"/>
      <c r="AM122" s="492"/>
      <c r="AN122" s="492"/>
      <c r="AO122" s="492"/>
      <c r="AP122" s="492"/>
      <c r="AQ122" s="492"/>
      <c r="AR122" s="492"/>
      <c r="AS122" s="492"/>
      <c r="AT122" s="492"/>
      <c r="AU122" s="492"/>
      <c r="AV122" s="492"/>
      <c r="AW122" s="492"/>
      <c r="AX122" s="492"/>
      <c r="AY122" s="492"/>
    </row>
    <row r="123" spans="1:51" ht="24.75" customHeight="1">
      <c r="A123" s="508" t="s">
        <v>114</v>
      </c>
      <c r="B123" s="751" t="s">
        <v>113</v>
      </c>
      <c r="C123" s="752"/>
      <c r="D123" s="752"/>
      <c r="E123" s="752"/>
      <c r="F123" s="752"/>
      <c r="G123" s="752"/>
      <c r="H123" s="752"/>
      <c r="I123" s="752"/>
      <c r="J123" s="752"/>
      <c r="K123" s="752"/>
      <c r="L123" s="752"/>
      <c r="M123" s="752"/>
      <c r="N123" s="752"/>
      <c r="O123" s="752"/>
      <c r="P123" s="752"/>
      <c r="Q123" s="752"/>
      <c r="R123" s="752"/>
      <c r="S123" s="752"/>
      <c r="T123" s="752"/>
      <c r="U123" s="752"/>
      <c r="V123" s="752"/>
      <c r="W123" s="752"/>
      <c r="X123" s="752"/>
      <c r="Y123" s="752"/>
      <c r="Z123" s="752"/>
      <c r="AA123" s="752"/>
      <c r="AB123" s="752"/>
      <c r="AC123" s="752"/>
      <c r="AD123" s="752"/>
      <c r="AE123" s="752"/>
      <c r="AF123" s="752"/>
      <c r="AG123" s="752"/>
      <c r="AH123" s="752"/>
      <c r="AI123" s="752"/>
      <c r="AJ123" s="752"/>
      <c r="AK123" s="752"/>
      <c r="AL123" s="752"/>
      <c r="AM123" s="747"/>
      <c r="AN123" s="492"/>
      <c r="AO123" s="492"/>
      <c r="AP123" s="492"/>
      <c r="AQ123" s="492"/>
      <c r="AR123" s="492"/>
      <c r="AS123" s="492"/>
      <c r="AT123" s="492"/>
      <c r="AU123" s="492"/>
      <c r="AV123" s="492"/>
      <c r="AW123" s="492"/>
      <c r="AX123" s="492"/>
      <c r="AY123" s="492"/>
    </row>
    <row r="124" spans="1:51" ht="24.75" customHeight="1">
      <c r="A124" s="508" t="s">
        <v>106</v>
      </c>
      <c r="B124" s="749" t="s">
        <v>72</v>
      </c>
      <c r="C124" s="747"/>
      <c r="D124" s="508" t="s">
        <v>106</v>
      </c>
      <c r="E124" s="749" t="s">
        <v>112</v>
      </c>
      <c r="F124" s="747"/>
      <c r="G124" s="508" t="s">
        <v>106</v>
      </c>
      <c r="H124" s="749">
        <v>148</v>
      </c>
      <c r="I124" s="747"/>
      <c r="J124" s="508" t="s">
        <v>106</v>
      </c>
      <c r="K124" s="749" t="s">
        <v>111</v>
      </c>
      <c r="L124" s="747"/>
      <c r="M124" s="508" t="s">
        <v>106</v>
      </c>
      <c r="N124" s="749">
        <v>149</v>
      </c>
      <c r="O124" s="747"/>
      <c r="P124" s="508" t="s">
        <v>106</v>
      </c>
      <c r="Q124" s="749" t="s">
        <v>110</v>
      </c>
      <c r="R124" s="747"/>
      <c r="S124" s="508" t="s">
        <v>106</v>
      </c>
      <c r="T124" s="749">
        <v>150</v>
      </c>
      <c r="U124" s="747"/>
      <c r="V124" s="508" t="s">
        <v>106</v>
      </c>
      <c r="W124" s="749" t="s">
        <v>109</v>
      </c>
      <c r="X124" s="747"/>
      <c r="Y124" s="508" t="s">
        <v>106</v>
      </c>
      <c r="Z124" s="749" t="s">
        <v>108</v>
      </c>
      <c r="AA124" s="747"/>
      <c r="AB124" s="508" t="s">
        <v>106</v>
      </c>
      <c r="AC124" s="749" t="s">
        <v>107</v>
      </c>
      <c r="AD124" s="747"/>
      <c r="AE124" s="508" t="s">
        <v>106</v>
      </c>
      <c r="AF124" s="749">
        <v>159</v>
      </c>
      <c r="AG124" s="747"/>
      <c r="AH124" s="508" t="s">
        <v>106</v>
      </c>
      <c r="AI124" s="749">
        <v>163</v>
      </c>
      <c r="AJ124" s="747"/>
      <c r="AK124" s="508" t="s">
        <v>106</v>
      </c>
      <c r="AL124" s="749">
        <v>165</v>
      </c>
      <c r="AM124" s="747"/>
      <c r="AN124" s="492"/>
      <c r="AO124" s="492"/>
      <c r="AP124" s="492"/>
      <c r="AQ124" s="492"/>
      <c r="AR124" s="492"/>
      <c r="AS124" s="492"/>
      <c r="AT124" s="492"/>
      <c r="AU124" s="492"/>
      <c r="AV124" s="492"/>
      <c r="AW124" s="492"/>
      <c r="AX124" s="492"/>
      <c r="AY124" s="492"/>
    </row>
    <row r="125" spans="1:51" ht="24.75" customHeight="1">
      <c r="A125" s="508" t="s">
        <v>105</v>
      </c>
      <c r="B125" s="496"/>
      <c r="C125" s="496"/>
      <c r="D125" s="508" t="s">
        <v>105</v>
      </c>
      <c r="E125" s="750"/>
      <c r="F125" s="747"/>
      <c r="G125" s="508" t="s">
        <v>105</v>
      </c>
      <c r="H125" s="750"/>
      <c r="I125" s="747"/>
      <c r="J125" s="508" t="s">
        <v>105</v>
      </c>
      <c r="K125" s="750"/>
      <c r="L125" s="747"/>
      <c r="M125" s="508" t="s">
        <v>105</v>
      </c>
      <c r="N125" s="750"/>
      <c r="O125" s="747"/>
      <c r="P125" s="508" t="s">
        <v>105</v>
      </c>
      <c r="Q125" s="750"/>
      <c r="R125" s="747"/>
      <c r="S125" s="508" t="s">
        <v>105</v>
      </c>
      <c r="T125" s="750"/>
      <c r="U125" s="747"/>
      <c r="V125" s="508" t="s">
        <v>105</v>
      </c>
      <c r="W125" s="750"/>
      <c r="X125" s="747"/>
      <c r="Y125" s="508" t="s">
        <v>105</v>
      </c>
      <c r="Z125" s="750"/>
      <c r="AA125" s="747"/>
      <c r="AB125" s="508" t="s">
        <v>105</v>
      </c>
      <c r="AC125" s="750"/>
      <c r="AD125" s="747"/>
      <c r="AE125" s="508" t="s">
        <v>105</v>
      </c>
      <c r="AF125" s="750"/>
      <c r="AG125" s="747"/>
      <c r="AH125" s="508" t="s">
        <v>105</v>
      </c>
      <c r="AI125" s="750"/>
      <c r="AJ125" s="747"/>
      <c r="AK125" s="508" t="s">
        <v>105</v>
      </c>
      <c r="AL125" s="750"/>
      <c r="AM125" s="747"/>
      <c r="AN125" s="492"/>
      <c r="AO125" s="492"/>
      <c r="AP125" s="492"/>
      <c r="AQ125" s="492"/>
      <c r="AR125" s="492"/>
      <c r="AS125" s="492"/>
      <c r="AT125" s="492"/>
      <c r="AU125" s="492"/>
      <c r="AV125" s="492"/>
      <c r="AW125" s="492"/>
      <c r="AX125" s="492"/>
      <c r="AY125" s="492"/>
    </row>
    <row r="126" spans="1:51" ht="24.75" customHeight="1">
      <c r="A126" s="496" t="s">
        <v>92</v>
      </c>
      <c r="B126" s="746" t="s">
        <v>104</v>
      </c>
      <c r="C126" s="747"/>
      <c r="D126" s="496" t="s">
        <v>92</v>
      </c>
      <c r="E126" s="746" t="s">
        <v>103</v>
      </c>
      <c r="F126" s="747"/>
      <c r="G126" s="496" t="s">
        <v>92</v>
      </c>
      <c r="H126" s="746" t="s">
        <v>102</v>
      </c>
      <c r="I126" s="747"/>
      <c r="J126" s="496" t="s">
        <v>92</v>
      </c>
      <c r="K126" s="746" t="s">
        <v>101</v>
      </c>
      <c r="L126" s="747"/>
      <c r="M126" s="496" t="s">
        <v>92</v>
      </c>
      <c r="N126" s="746" t="s">
        <v>100</v>
      </c>
      <c r="O126" s="747"/>
      <c r="P126" s="496" t="s">
        <v>92</v>
      </c>
      <c r="Q126" s="746" t="s">
        <v>99</v>
      </c>
      <c r="R126" s="747"/>
      <c r="S126" s="496" t="s">
        <v>92</v>
      </c>
      <c r="T126" s="746" t="s">
        <v>98</v>
      </c>
      <c r="U126" s="747"/>
      <c r="V126" s="496" t="s">
        <v>92</v>
      </c>
      <c r="W126" s="746" t="s">
        <v>97</v>
      </c>
      <c r="X126" s="747"/>
      <c r="Y126" s="496" t="s">
        <v>92</v>
      </c>
      <c r="Z126" s="746" t="s">
        <v>96</v>
      </c>
      <c r="AA126" s="747"/>
      <c r="AB126" s="496" t="s">
        <v>92</v>
      </c>
      <c r="AC126" s="746" t="s">
        <v>95</v>
      </c>
      <c r="AD126" s="747"/>
      <c r="AE126" s="496" t="s">
        <v>92</v>
      </c>
      <c r="AF126" s="746" t="s">
        <v>94</v>
      </c>
      <c r="AG126" s="747"/>
      <c r="AH126" s="496" t="s">
        <v>92</v>
      </c>
      <c r="AI126" s="746" t="s">
        <v>93</v>
      </c>
      <c r="AJ126" s="747"/>
      <c r="AK126" s="496" t="s">
        <v>92</v>
      </c>
      <c r="AL126" s="746" t="s">
        <v>91</v>
      </c>
      <c r="AM126" s="747"/>
      <c r="AN126" s="492"/>
      <c r="AO126" s="492"/>
      <c r="AP126" s="492"/>
      <c r="AQ126" s="492"/>
      <c r="AR126" s="492"/>
      <c r="AS126" s="492"/>
      <c r="AT126" s="492"/>
      <c r="AU126" s="492"/>
      <c r="AV126" s="492"/>
      <c r="AW126" s="492"/>
      <c r="AX126" s="492"/>
      <c r="AY126" s="492"/>
    </row>
    <row r="127" spans="1:51" s="493" customFormat="1" ht="24.75" customHeight="1">
      <c r="A127" s="496" t="s">
        <v>81</v>
      </c>
      <c r="B127" s="746" t="s">
        <v>90</v>
      </c>
      <c r="C127" s="754"/>
      <c r="D127" s="496" t="s">
        <v>81</v>
      </c>
      <c r="E127" s="748" t="s">
        <v>89</v>
      </c>
      <c r="F127" s="754"/>
      <c r="G127" s="496" t="s">
        <v>81</v>
      </c>
      <c r="H127" s="748" t="s">
        <v>86</v>
      </c>
      <c r="I127" s="754"/>
      <c r="J127" s="496" t="s">
        <v>81</v>
      </c>
      <c r="K127" s="748" t="s">
        <v>88</v>
      </c>
      <c r="L127" s="754"/>
      <c r="M127" s="496" t="s">
        <v>81</v>
      </c>
      <c r="N127" s="748" t="s">
        <v>86</v>
      </c>
      <c r="O127" s="754"/>
      <c r="P127" s="496" t="s">
        <v>81</v>
      </c>
      <c r="Q127" s="748" t="s">
        <v>87</v>
      </c>
      <c r="R127" s="754"/>
      <c r="S127" s="496" t="s">
        <v>81</v>
      </c>
      <c r="T127" s="748" t="s">
        <v>86</v>
      </c>
      <c r="U127" s="754"/>
      <c r="V127" s="496" t="s">
        <v>81</v>
      </c>
      <c r="W127" s="748" t="s">
        <v>1576</v>
      </c>
      <c r="X127" s="754"/>
      <c r="Y127" s="496" t="s">
        <v>81</v>
      </c>
      <c r="Z127" s="748" t="s">
        <v>4107</v>
      </c>
      <c r="AA127" s="754"/>
      <c r="AB127" s="496" t="s">
        <v>81</v>
      </c>
      <c r="AC127" s="748" t="s">
        <v>84</v>
      </c>
      <c r="AD127" s="754"/>
      <c r="AE127" s="496" t="s">
        <v>81</v>
      </c>
      <c r="AF127" s="748" t="s">
        <v>83</v>
      </c>
      <c r="AG127" s="754"/>
      <c r="AH127" s="496" t="s">
        <v>81</v>
      </c>
      <c r="AI127" s="748" t="s">
        <v>5647</v>
      </c>
      <c r="AJ127" s="754"/>
      <c r="AK127" s="496" t="s">
        <v>81</v>
      </c>
      <c r="AL127" s="748" t="s">
        <v>80</v>
      </c>
      <c r="AM127" s="754"/>
      <c r="AN127" s="492"/>
      <c r="AO127" s="492"/>
      <c r="AP127" s="492"/>
      <c r="AQ127" s="492"/>
      <c r="AR127" s="492"/>
      <c r="AS127" s="492"/>
      <c r="AT127" s="492"/>
      <c r="AU127" s="492"/>
      <c r="AV127" s="492"/>
      <c r="AW127" s="492"/>
      <c r="AX127" s="492"/>
      <c r="AY127" s="492"/>
    </row>
    <row r="128" spans="1:51" s="493" customFormat="1" ht="24.75" customHeight="1">
      <c r="A128" s="496" t="s">
        <v>78</v>
      </c>
      <c r="B128" s="748" t="s">
        <v>79</v>
      </c>
      <c r="C128" s="754"/>
      <c r="D128" s="496" t="s">
        <v>78</v>
      </c>
      <c r="E128" s="748" t="s">
        <v>4387</v>
      </c>
      <c r="F128" s="754"/>
      <c r="G128" s="496" t="s">
        <v>78</v>
      </c>
      <c r="H128" s="748" t="s">
        <v>4388</v>
      </c>
      <c r="I128" s="754"/>
      <c r="J128" s="496" t="s">
        <v>78</v>
      </c>
      <c r="K128" s="748" t="s">
        <v>4389</v>
      </c>
      <c r="L128" s="754"/>
      <c r="M128" s="496" t="s">
        <v>78</v>
      </c>
      <c r="N128" s="748" t="s">
        <v>4388</v>
      </c>
      <c r="O128" s="754"/>
      <c r="P128" s="496" t="s">
        <v>78</v>
      </c>
      <c r="Q128" s="748" t="s">
        <v>4389</v>
      </c>
      <c r="R128" s="754"/>
      <c r="S128" s="496" t="s">
        <v>78</v>
      </c>
      <c r="T128" s="748" t="s">
        <v>4388</v>
      </c>
      <c r="U128" s="754"/>
      <c r="V128" s="496" t="s">
        <v>78</v>
      </c>
      <c r="W128" s="748" t="s">
        <v>4390</v>
      </c>
      <c r="X128" s="754"/>
      <c r="Y128" s="496" t="s">
        <v>78</v>
      </c>
      <c r="Z128" s="748" t="s">
        <v>4390</v>
      </c>
      <c r="AA128" s="754"/>
      <c r="AB128" s="496" t="s">
        <v>78</v>
      </c>
      <c r="AC128" s="748" t="s">
        <v>4391</v>
      </c>
      <c r="AD128" s="754"/>
      <c r="AE128" s="496" t="s">
        <v>78</v>
      </c>
      <c r="AF128" s="748" t="s">
        <v>4392</v>
      </c>
      <c r="AG128" s="754"/>
      <c r="AH128" s="496" t="s">
        <v>78</v>
      </c>
      <c r="AI128" s="748" t="s">
        <v>4393</v>
      </c>
      <c r="AJ128" s="754"/>
      <c r="AK128" s="496" t="s">
        <v>78</v>
      </c>
      <c r="AL128" s="748" t="s">
        <v>281</v>
      </c>
      <c r="AM128" s="754"/>
      <c r="AN128" s="492"/>
      <c r="AO128" s="492"/>
      <c r="AP128" s="492"/>
      <c r="AQ128" s="492"/>
      <c r="AR128" s="492"/>
      <c r="AS128" s="492"/>
      <c r="AT128" s="492"/>
      <c r="AU128" s="492"/>
      <c r="AV128" s="492"/>
      <c r="AW128" s="492"/>
      <c r="AX128" s="492"/>
      <c r="AY128" s="492"/>
    </row>
    <row r="129" spans="1:51" s="493" customFormat="1" ht="24.75" customHeight="1">
      <c r="A129" s="496" t="s">
        <v>0</v>
      </c>
      <c r="B129" s="496" t="s">
        <v>77</v>
      </c>
      <c r="C129" s="496" t="s">
        <v>76</v>
      </c>
      <c r="D129" s="496" t="s">
        <v>75</v>
      </c>
      <c r="E129" s="496" t="s">
        <v>74</v>
      </c>
      <c r="F129" s="496" t="s">
        <v>73</v>
      </c>
      <c r="G129" s="496" t="s">
        <v>75</v>
      </c>
      <c r="H129" s="496" t="s">
        <v>74</v>
      </c>
      <c r="I129" s="496" t="s">
        <v>73</v>
      </c>
      <c r="J129" s="496" t="s">
        <v>75</v>
      </c>
      <c r="K129" s="496" t="s">
        <v>74</v>
      </c>
      <c r="L129" s="496" t="s">
        <v>73</v>
      </c>
      <c r="M129" s="496" t="s">
        <v>75</v>
      </c>
      <c r="N129" s="496" t="s">
        <v>74</v>
      </c>
      <c r="O129" s="496" t="s">
        <v>73</v>
      </c>
      <c r="P129" s="496" t="s">
        <v>75</v>
      </c>
      <c r="Q129" s="496" t="s">
        <v>74</v>
      </c>
      <c r="R129" s="496" t="s">
        <v>73</v>
      </c>
      <c r="S129" s="496" t="s">
        <v>75</v>
      </c>
      <c r="T129" s="496" t="s">
        <v>74</v>
      </c>
      <c r="U129" s="496" t="s">
        <v>73</v>
      </c>
      <c r="V129" s="496" t="s">
        <v>75</v>
      </c>
      <c r="W129" s="496" t="s">
        <v>74</v>
      </c>
      <c r="X129" s="496" t="s">
        <v>73</v>
      </c>
      <c r="Y129" s="496" t="s">
        <v>75</v>
      </c>
      <c r="Z129" s="496" t="s">
        <v>74</v>
      </c>
      <c r="AA129" s="496" t="s">
        <v>73</v>
      </c>
      <c r="AB129" s="496" t="s">
        <v>75</v>
      </c>
      <c r="AC129" s="496" t="s">
        <v>74</v>
      </c>
      <c r="AD129" s="496" t="s">
        <v>73</v>
      </c>
      <c r="AE129" s="496" t="s">
        <v>75</v>
      </c>
      <c r="AF129" s="496" t="s">
        <v>74</v>
      </c>
      <c r="AG129" s="496" t="s">
        <v>73</v>
      </c>
      <c r="AH129" s="496" t="s">
        <v>75</v>
      </c>
      <c r="AI129" s="496" t="s">
        <v>74</v>
      </c>
      <c r="AJ129" s="496" t="s">
        <v>73</v>
      </c>
      <c r="AK129" s="496" t="s">
        <v>75</v>
      </c>
      <c r="AL129" s="496" t="s">
        <v>74</v>
      </c>
      <c r="AM129" s="496" t="s">
        <v>73</v>
      </c>
      <c r="AN129" s="492"/>
      <c r="AO129" s="492"/>
      <c r="AP129" s="492"/>
      <c r="AQ129" s="492"/>
      <c r="AR129" s="492"/>
      <c r="AS129" s="492"/>
      <c r="AT129" s="492"/>
      <c r="AU129" s="492"/>
      <c r="AV129" s="492"/>
      <c r="AW129" s="492"/>
      <c r="AX129" s="492"/>
      <c r="AY129" s="492"/>
    </row>
    <row r="130" spans="1:51" s="493" customFormat="1" ht="24.75" customHeight="1">
      <c r="A130" s="496">
        <v>2014</v>
      </c>
      <c r="B130" s="503">
        <f>AVERAGE((E130+K130+Q130)/3+(H130+N130+T130)/3+W130+Z130+AC130+AF130+AI130+AL130)/8</f>
        <v>16.666666666666668</v>
      </c>
      <c r="C130" s="497"/>
      <c r="D130" s="496">
        <v>2014</v>
      </c>
      <c r="E130" s="495">
        <v>0</v>
      </c>
      <c r="F130" s="497" t="s">
        <v>5646</v>
      </c>
      <c r="G130" s="496">
        <v>2014</v>
      </c>
      <c r="H130" s="502">
        <v>0</v>
      </c>
      <c r="I130" s="494"/>
      <c r="J130" s="496">
        <v>2014</v>
      </c>
      <c r="K130" s="501">
        <v>50</v>
      </c>
      <c r="L130" s="507" t="s">
        <v>5645</v>
      </c>
      <c r="M130" s="496">
        <v>2014</v>
      </c>
      <c r="N130" s="498">
        <v>50</v>
      </c>
      <c r="O130" s="494" t="s">
        <v>5636</v>
      </c>
      <c r="P130" s="496">
        <v>2014</v>
      </c>
      <c r="Q130" s="495">
        <v>0</v>
      </c>
      <c r="R130" s="494" t="s">
        <v>5644</v>
      </c>
      <c r="S130" s="496">
        <v>2014</v>
      </c>
      <c r="T130" s="499">
        <v>0</v>
      </c>
      <c r="U130" s="494" t="s">
        <v>5643</v>
      </c>
      <c r="V130" s="496">
        <v>2014</v>
      </c>
      <c r="W130" s="498">
        <v>0</v>
      </c>
      <c r="X130" s="506" t="s">
        <v>5642</v>
      </c>
      <c r="Y130" s="496">
        <v>2014</v>
      </c>
      <c r="Z130" s="495">
        <v>100</v>
      </c>
      <c r="AA130" s="500" t="s">
        <v>5641</v>
      </c>
      <c r="AB130" s="496">
        <v>2014</v>
      </c>
      <c r="AC130" s="495">
        <v>0</v>
      </c>
      <c r="AD130" s="494" t="s">
        <v>5634</v>
      </c>
      <c r="AE130" s="496">
        <v>2014</v>
      </c>
      <c r="AF130" s="495">
        <v>0</v>
      </c>
      <c r="AG130" s="494" t="s">
        <v>5633</v>
      </c>
      <c r="AH130" s="496">
        <v>2014</v>
      </c>
      <c r="AI130" s="495">
        <v>0</v>
      </c>
      <c r="AJ130" s="494"/>
      <c r="AK130" s="496">
        <v>2014</v>
      </c>
      <c r="AL130" s="495">
        <v>0</v>
      </c>
      <c r="AM130" s="494" t="s">
        <v>5640</v>
      </c>
      <c r="AN130" s="492"/>
      <c r="AO130" s="492"/>
      <c r="AP130" s="492"/>
      <c r="AQ130" s="492"/>
      <c r="AR130" s="492"/>
      <c r="AS130" s="492"/>
      <c r="AT130" s="492"/>
      <c r="AU130" s="492"/>
      <c r="AV130" s="492"/>
      <c r="AW130" s="492"/>
      <c r="AX130" s="492"/>
      <c r="AY130" s="492"/>
    </row>
    <row r="131" spans="1:51" s="493" customFormat="1" ht="24.75" customHeight="1">
      <c r="A131" s="496">
        <v>2015</v>
      </c>
      <c r="B131" s="757" t="s">
        <v>5639</v>
      </c>
      <c r="C131" s="758"/>
      <c r="D131" s="496">
        <v>2015</v>
      </c>
      <c r="E131" s="504"/>
      <c r="F131" s="494"/>
      <c r="G131" s="496">
        <v>2015</v>
      </c>
      <c r="H131" s="505"/>
      <c r="I131" s="494"/>
      <c r="J131" s="496">
        <v>2015</v>
      </c>
      <c r="K131" s="501"/>
      <c r="L131" s="494"/>
      <c r="M131" s="496">
        <v>2015</v>
      </c>
      <c r="N131" s="498"/>
      <c r="O131" s="494"/>
      <c r="P131" s="496">
        <v>2015</v>
      </c>
      <c r="Q131" s="495"/>
      <c r="R131" s="494"/>
      <c r="S131" s="496">
        <v>2015</v>
      </c>
      <c r="T131" s="504"/>
      <c r="U131" s="494"/>
      <c r="V131" s="496">
        <v>2015</v>
      </c>
      <c r="W131" s="498"/>
      <c r="X131" s="494"/>
      <c r="Y131" s="496">
        <v>2015</v>
      </c>
      <c r="Z131" s="495"/>
      <c r="AA131" s="494"/>
      <c r="AB131" s="496">
        <v>2015</v>
      </c>
      <c r="AC131" s="495"/>
      <c r="AD131" s="494"/>
      <c r="AE131" s="496">
        <v>2015</v>
      </c>
      <c r="AF131" s="495"/>
      <c r="AG131" s="494"/>
      <c r="AH131" s="496">
        <v>2015</v>
      </c>
      <c r="AI131" s="495"/>
      <c r="AJ131" s="494"/>
      <c r="AK131" s="496">
        <v>2015</v>
      </c>
      <c r="AL131" s="495"/>
      <c r="AM131" s="494"/>
      <c r="AN131" s="492"/>
      <c r="AO131" s="492"/>
      <c r="AP131" s="492"/>
      <c r="AQ131" s="492"/>
      <c r="AR131" s="492"/>
      <c r="AS131" s="492"/>
      <c r="AT131" s="492"/>
      <c r="AU131" s="492"/>
      <c r="AV131" s="492"/>
      <c r="AW131" s="492"/>
      <c r="AX131" s="492"/>
      <c r="AY131" s="492"/>
    </row>
    <row r="132" spans="1:51" s="493" customFormat="1" ht="24.75" customHeight="1">
      <c r="A132" s="496">
        <v>2016</v>
      </c>
      <c r="B132" s="759"/>
      <c r="C132" s="760"/>
      <c r="D132" s="496">
        <v>2016</v>
      </c>
      <c r="E132" s="504"/>
      <c r="F132" s="494"/>
      <c r="G132" s="496">
        <v>2016</v>
      </c>
      <c r="H132" s="505"/>
      <c r="I132" s="494"/>
      <c r="J132" s="496">
        <v>2016</v>
      </c>
      <c r="K132" s="501"/>
      <c r="L132" s="494"/>
      <c r="M132" s="496">
        <v>2016</v>
      </c>
      <c r="N132" s="498"/>
      <c r="O132" s="494"/>
      <c r="P132" s="496">
        <v>2016</v>
      </c>
      <c r="Q132" s="495"/>
      <c r="R132" s="494"/>
      <c r="S132" s="496">
        <v>2016</v>
      </c>
      <c r="T132" s="504"/>
      <c r="U132" s="494"/>
      <c r="V132" s="496">
        <v>2016</v>
      </c>
      <c r="W132" s="498"/>
      <c r="X132" s="494"/>
      <c r="Y132" s="496">
        <v>2016</v>
      </c>
      <c r="Z132" s="495"/>
      <c r="AA132" s="494"/>
      <c r="AB132" s="496">
        <v>2016</v>
      </c>
      <c r="AC132" s="495"/>
      <c r="AD132" s="494"/>
      <c r="AE132" s="496">
        <v>2016</v>
      </c>
      <c r="AF132" s="495"/>
      <c r="AG132" s="494"/>
      <c r="AH132" s="496">
        <v>2016</v>
      </c>
      <c r="AI132" s="495"/>
      <c r="AJ132" s="494"/>
      <c r="AK132" s="496">
        <v>2016</v>
      </c>
      <c r="AL132" s="495"/>
      <c r="AM132" s="494"/>
      <c r="AN132" s="492"/>
      <c r="AO132" s="492"/>
      <c r="AP132" s="492"/>
      <c r="AQ132" s="492"/>
      <c r="AR132" s="492"/>
      <c r="AS132" s="492"/>
      <c r="AT132" s="492"/>
      <c r="AU132" s="492"/>
      <c r="AV132" s="492"/>
      <c r="AW132" s="492"/>
      <c r="AX132" s="492"/>
      <c r="AY132" s="492"/>
    </row>
    <row r="133" spans="1:51" s="493" customFormat="1" ht="24.75" customHeight="1">
      <c r="A133" s="496">
        <v>2017</v>
      </c>
      <c r="B133" s="759"/>
      <c r="C133" s="760"/>
      <c r="D133" s="496">
        <v>2017</v>
      </c>
      <c r="E133" s="504"/>
      <c r="F133" s="494"/>
      <c r="G133" s="496">
        <v>2017</v>
      </c>
      <c r="H133" s="505"/>
      <c r="I133" s="494"/>
      <c r="J133" s="496">
        <v>2017</v>
      </c>
      <c r="K133" s="501"/>
      <c r="L133" s="494"/>
      <c r="M133" s="496">
        <v>2017</v>
      </c>
      <c r="N133" s="498"/>
      <c r="O133" s="494"/>
      <c r="P133" s="496">
        <v>2017</v>
      </c>
      <c r="Q133" s="495"/>
      <c r="R133" s="494"/>
      <c r="S133" s="496">
        <v>2017</v>
      </c>
      <c r="T133" s="504"/>
      <c r="U133" s="494"/>
      <c r="V133" s="496">
        <v>2017</v>
      </c>
      <c r="W133" s="498"/>
      <c r="X133" s="494"/>
      <c r="Y133" s="496">
        <v>2017</v>
      </c>
      <c r="Z133" s="495"/>
      <c r="AA133" s="494"/>
      <c r="AB133" s="496">
        <v>2017</v>
      </c>
      <c r="AC133" s="495"/>
      <c r="AD133" s="494"/>
      <c r="AE133" s="496">
        <v>2017</v>
      </c>
      <c r="AF133" s="495"/>
      <c r="AG133" s="494"/>
      <c r="AH133" s="496">
        <v>2017</v>
      </c>
      <c r="AI133" s="495"/>
      <c r="AJ133" s="494"/>
      <c r="AK133" s="496">
        <v>2017</v>
      </c>
      <c r="AL133" s="495"/>
      <c r="AM133" s="494"/>
      <c r="AN133" s="492"/>
      <c r="AO133" s="492"/>
      <c r="AP133" s="492"/>
      <c r="AQ133" s="492"/>
      <c r="AR133" s="492"/>
      <c r="AS133" s="492"/>
      <c r="AT133" s="492"/>
      <c r="AU133" s="492"/>
      <c r="AV133" s="492"/>
      <c r="AW133" s="492"/>
      <c r="AX133" s="492"/>
      <c r="AY133" s="492"/>
    </row>
    <row r="134" spans="1:51" s="493" customFormat="1" ht="24.75" customHeight="1">
      <c r="A134" s="496">
        <v>2018</v>
      </c>
      <c r="B134" s="761"/>
      <c r="C134" s="762"/>
      <c r="D134" s="496">
        <v>2018</v>
      </c>
      <c r="E134" s="504"/>
      <c r="F134" s="494"/>
      <c r="G134" s="496">
        <v>2018</v>
      </c>
      <c r="H134" s="505"/>
      <c r="I134" s="494"/>
      <c r="J134" s="496">
        <v>2018</v>
      </c>
      <c r="K134" s="501"/>
      <c r="L134" s="494"/>
      <c r="M134" s="496">
        <v>2018</v>
      </c>
      <c r="N134" s="498"/>
      <c r="O134" s="494"/>
      <c r="P134" s="496">
        <v>2018</v>
      </c>
      <c r="Q134" s="495"/>
      <c r="R134" s="494"/>
      <c r="S134" s="496">
        <v>2018</v>
      </c>
      <c r="T134" s="504"/>
      <c r="U134" s="494"/>
      <c r="V134" s="496">
        <v>2018</v>
      </c>
      <c r="W134" s="498"/>
      <c r="X134" s="494"/>
      <c r="Y134" s="496">
        <v>2018</v>
      </c>
      <c r="Z134" s="495"/>
      <c r="AA134" s="494"/>
      <c r="AB134" s="496">
        <v>2018</v>
      </c>
      <c r="AC134" s="495"/>
      <c r="AD134" s="494"/>
      <c r="AE134" s="496">
        <v>2018</v>
      </c>
      <c r="AF134" s="495"/>
      <c r="AG134" s="494"/>
      <c r="AH134" s="496">
        <v>2018</v>
      </c>
      <c r="AI134" s="495"/>
      <c r="AJ134" s="494"/>
      <c r="AK134" s="496">
        <v>2018</v>
      </c>
      <c r="AL134" s="495"/>
      <c r="AM134" s="494"/>
      <c r="AN134" s="492"/>
      <c r="AO134" s="492"/>
      <c r="AP134" s="492"/>
      <c r="AQ134" s="492"/>
      <c r="AR134" s="492"/>
      <c r="AS134" s="492"/>
      <c r="AT134" s="492"/>
      <c r="AU134" s="492"/>
      <c r="AV134" s="492"/>
      <c r="AW134" s="492"/>
      <c r="AX134" s="492"/>
      <c r="AY134" s="492"/>
    </row>
    <row r="135" spans="1:51" s="493" customFormat="1" ht="24.75" customHeight="1">
      <c r="A135" s="496">
        <v>2019</v>
      </c>
      <c r="B135" s="503">
        <f>AVERAGE((E135+K135+Q135)/3+(H135+N135+T135)/3+W135+Z135+AC135+AF135+AI135+AL135)/8</f>
        <v>16.666666666666668</v>
      </c>
      <c r="C135" s="503"/>
      <c r="D135" s="496">
        <v>2019</v>
      </c>
      <c r="E135" s="495">
        <v>0</v>
      </c>
      <c r="F135" s="494"/>
      <c r="G135" s="496">
        <v>2019</v>
      </c>
      <c r="H135" s="502">
        <v>0</v>
      </c>
      <c r="I135" s="494"/>
      <c r="J135" s="496">
        <v>2019</v>
      </c>
      <c r="K135" s="501">
        <v>50</v>
      </c>
      <c r="L135" s="494"/>
      <c r="M135" s="496">
        <v>2019</v>
      </c>
      <c r="N135" s="498">
        <v>50</v>
      </c>
      <c r="O135" s="494"/>
      <c r="P135" s="496">
        <v>2019</v>
      </c>
      <c r="Q135" s="495">
        <v>0</v>
      </c>
      <c r="R135" s="494"/>
      <c r="S135" s="496">
        <v>2019</v>
      </c>
      <c r="T135" s="499">
        <v>0</v>
      </c>
      <c r="U135" s="494"/>
      <c r="V135" s="496">
        <v>2019</v>
      </c>
      <c r="W135" s="498">
        <v>0</v>
      </c>
      <c r="X135" s="497"/>
      <c r="Y135" s="496">
        <v>2019</v>
      </c>
      <c r="Z135" s="495">
        <v>100</v>
      </c>
      <c r="AA135" s="494"/>
      <c r="AB135" s="496">
        <v>2019</v>
      </c>
      <c r="AC135" s="495">
        <v>0</v>
      </c>
      <c r="AD135" s="494"/>
      <c r="AE135" s="496">
        <v>2019</v>
      </c>
      <c r="AF135" s="495">
        <v>0</v>
      </c>
      <c r="AG135" s="494"/>
      <c r="AH135" s="496">
        <v>2019</v>
      </c>
      <c r="AI135" s="495">
        <v>0</v>
      </c>
      <c r="AJ135" s="494"/>
      <c r="AK135" s="496">
        <v>2019</v>
      </c>
      <c r="AL135" s="495">
        <v>0</v>
      </c>
      <c r="AM135" s="494"/>
      <c r="AN135" s="492"/>
      <c r="AO135" s="492"/>
      <c r="AP135" s="492"/>
      <c r="AQ135" s="492"/>
      <c r="AR135" s="492"/>
      <c r="AS135" s="492"/>
      <c r="AT135" s="492"/>
      <c r="AU135" s="492"/>
      <c r="AV135" s="492"/>
      <c r="AW135" s="492"/>
      <c r="AX135" s="492"/>
      <c r="AY135" s="492"/>
    </row>
    <row r="136" spans="1:51" s="493" customFormat="1" ht="24.75" customHeight="1">
      <c r="A136" s="496">
        <v>2020</v>
      </c>
      <c r="B136" s="503">
        <f>AVERAGE((E136+K136+Q136)/3+(H136+N136+T136)/3+W136+Z136+AC136+AF136+AI136+AL136)/8</f>
        <v>16.666666666666668</v>
      </c>
      <c r="C136" s="503"/>
      <c r="D136" s="496">
        <v>2020</v>
      </c>
      <c r="E136" s="495">
        <v>0</v>
      </c>
      <c r="F136" s="494" t="s">
        <v>5638</v>
      </c>
      <c r="G136" s="496">
        <v>2020</v>
      </c>
      <c r="H136" s="502">
        <v>0</v>
      </c>
      <c r="I136" s="494"/>
      <c r="J136" s="496">
        <v>2020</v>
      </c>
      <c r="K136" s="501">
        <v>50</v>
      </c>
      <c r="L136" s="500" t="s">
        <v>5637</v>
      </c>
      <c r="M136" s="496">
        <v>2020</v>
      </c>
      <c r="N136" s="498">
        <v>50</v>
      </c>
      <c r="O136" s="494" t="s">
        <v>5636</v>
      </c>
      <c r="P136" s="496">
        <v>2020</v>
      </c>
      <c r="Q136" s="495">
        <v>0</v>
      </c>
      <c r="R136" s="494"/>
      <c r="S136" s="496">
        <v>2020</v>
      </c>
      <c r="T136" s="499">
        <v>0</v>
      </c>
      <c r="U136" s="494"/>
      <c r="V136" s="496">
        <v>2020</v>
      </c>
      <c r="W136" s="498">
        <v>0</v>
      </c>
      <c r="X136" s="497"/>
      <c r="Y136" s="496">
        <v>2020</v>
      </c>
      <c r="Z136" s="495">
        <v>100</v>
      </c>
      <c r="AA136" s="494" t="s">
        <v>5635</v>
      </c>
      <c r="AB136" s="496">
        <v>2020</v>
      </c>
      <c r="AC136" s="495">
        <v>0</v>
      </c>
      <c r="AD136" s="494" t="s">
        <v>5634</v>
      </c>
      <c r="AE136" s="496">
        <v>2020</v>
      </c>
      <c r="AF136" s="495">
        <v>0</v>
      </c>
      <c r="AG136" s="494" t="s">
        <v>5633</v>
      </c>
      <c r="AH136" s="496">
        <v>2020</v>
      </c>
      <c r="AI136" s="495">
        <v>0</v>
      </c>
      <c r="AJ136" s="494"/>
      <c r="AK136" s="496">
        <v>2020</v>
      </c>
      <c r="AL136" s="495">
        <v>0</v>
      </c>
      <c r="AM136" s="494"/>
      <c r="AN136" s="492"/>
      <c r="AO136" s="492"/>
      <c r="AP136" s="492"/>
      <c r="AQ136" s="492"/>
      <c r="AR136" s="492"/>
      <c r="AS136" s="492"/>
      <c r="AT136" s="492"/>
      <c r="AU136" s="492"/>
      <c r="AV136" s="492"/>
      <c r="AW136" s="492"/>
      <c r="AX136" s="492"/>
      <c r="AY136" s="492"/>
    </row>
    <row r="137" spans="1:51" ht="15.75" customHeight="1">
      <c r="A137" s="492"/>
      <c r="B137" s="492"/>
      <c r="C137" s="492"/>
      <c r="D137" s="492"/>
      <c r="E137" s="492"/>
      <c r="F137" s="492"/>
      <c r="G137" s="492"/>
      <c r="H137" s="492"/>
      <c r="I137" s="492"/>
      <c r="J137" s="492"/>
      <c r="K137" s="492"/>
      <c r="L137" s="492"/>
      <c r="M137" s="492"/>
      <c r="N137" s="492"/>
      <c r="O137" s="492"/>
      <c r="P137" s="492"/>
      <c r="Q137" s="492"/>
      <c r="R137" s="492"/>
      <c r="S137" s="492"/>
      <c r="T137" s="492"/>
      <c r="U137" s="492"/>
      <c r="V137" s="492"/>
      <c r="W137" s="492"/>
      <c r="X137" s="492"/>
      <c r="Y137" s="492"/>
      <c r="Z137" s="492"/>
      <c r="AA137" s="492"/>
      <c r="AB137" s="492"/>
      <c r="AC137" s="492"/>
      <c r="AD137" s="492"/>
      <c r="AE137" s="492"/>
      <c r="AF137" s="492"/>
      <c r="AG137" s="492"/>
      <c r="AH137" s="492"/>
      <c r="AI137" s="492"/>
      <c r="AJ137" s="492"/>
      <c r="AK137" s="492"/>
      <c r="AL137" s="492"/>
      <c r="AM137" s="492"/>
      <c r="AN137" s="492"/>
      <c r="AO137" s="492"/>
      <c r="AP137" s="492"/>
      <c r="AQ137" s="492"/>
      <c r="AR137" s="492"/>
      <c r="AS137" s="492"/>
      <c r="AT137" s="492"/>
      <c r="AU137" s="492"/>
      <c r="AV137" s="492"/>
      <c r="AW137" s="492"/>
      <c r="AX137" s="492"/>
      <c r="AY137" s="492"/>
    </row>
    <row r="138" spans="1:51" ht="15.75" customHeight="1">
      <c r="A138" s="492"/>
      <c r="B138" s="492"/>
      <c r="C138" s="492"/>
      <c r="D138" s="492"/>
      <c r="E138" s="492"/>
      <c r="F138" s="492"/>
      <c r="G138" s="492"/>
      <c r="H138" s="492"/>
      <c r="I138" s="492"/>
      <c r="J138" s="492"/>
      <c r="K138" s="492"/>
      <c r="L138" s="492"/>
      <c r="M138" s="492"/>
      <c r="N138" s="492"/>
      <c r="O138" s="492"/>
      <c r="P138" s="492"/>
      <c r="Q138" s="492"/>
      <c r="R138" s="492"/>
      <c r="S138" s="492"/>
      <c r="T138" s="492"/>
      <c r="U138" s="492"/>
      <c r="V138" s="492"/>
      <c r="W138" s="492"/>
      <c r="X138" s="492"/>
      <c r="Y138" s="492"/>
      <c r="Z138" s="492"/>
      <c r="AA138" s="492"/>
      <c r="AB138" s="492"/>
      <c r="AC138" s="492"/>
      <c r="AD138" s="492"/>
      <c r="AE138" s="492"/>
      <c r="AF138" s="492"/>
      <c r="AG138" s="492"/>
      <c r="AH138" s="492"/>
      <c r="AI138" s="492"/>
      <c r="AJ138" s="492"/>
      <c r="AK138" s="492"/>
      <c r="AL138" s="492"/>
      <c r="AM138" s="492"/>
      <c r="AN138" s="492"/>
      <c r="AO138" s="492"/>
      <c r="AP138" s="492"/>
      <c r="AQ138" s="492"/>
      <c r="AR138" s="492"/>
      <c r="AS138" s="492"/>
      <c r="AT138" s="492"/>
      <c r="AU138" s="492"/>
      <c r="AV138" s="492"/>
      <c r="AW138" s="492"/>
      <c r="AX138" s="492"/>
      <c r="AY138" s="492"/>
    </row>
    <row r="139" spans="1:51" ht="15.75" customHeight="1">
      <c r="A139" s="492"/>
      <c r="B139" s="492"/>
      <c r="C139" s="492"/>
      <c r="D139" s="492"/>
      <c r="E139" s="492"/>
      <c r="F139" s="492"/>
      <c r="G139" s="492"/>
      <c r="H139" s="492"/>
      <c r="I139" s="492"/>
      <c r="J139" s="492"/>
      <c r="K139" s="492"/>
      <c r="L139" s="492"/>
      <c r="M139" s="492"/>
      <c r="N139" s="492"/>
      <c r="O139" s="492"/>
      <c r="P139" s="492"/>
      <c r="Q139" s="492"/>
      <c r="R139" s="492"/>
      <c r="S139" s="492"/>
      <c r="T139" s="492"/>
      <c r="U139" s="492"/>
      <c r="V139" s="492"/>
      <c r="W139" s="492"/>
      <c r="X139" s="492"/>
      <c r="Y139" s="492"/>
      <c r="Z139" s="492"/>
      <c r="AA139" s="492"/>
      <c r="AB139" s="492"/>
      <c r="AC139" s="492"/>
      <c r="AD139" s="492"/>
      <c r="AE139" s="492"/>
      <c r="AF139" s="492"/>
      <c r="AG139" s="492"/>
      <c r="AH139" s="492"/>
      <c r="AI139" s="492"/>
      <c r="AJ139" s="492"/>
      <c r="AK139" s="492"/>
      <c r="AL139" s="492"/>
      <c r="AM139" s="492"/>
      <c r="AN139" s="492"/>
      <c r="AO139" s="492"/>
      <c r="AP139" s="492"/>
      <c r="AQ139" s="492"/>
      <c r="AR139" s="492"/>
      <c r="AS139" s="492"/>
      <c r="AT139" s="492"/>
      <c r="AU139" s="492"/>
      <c r="AV139" s="492"/>
      <c r="AW139" s="492"/>
      <c r="AX139" s="492"/>
      <c r="AY139" s="492"/>
    </row>
    <row r="140" spans="1:51" ht="15.75" customHeight="1">
      <c r="A140" s="492"/>
      <c r="B140" s="492"/>
      <c r="C140" s="492"/>
      <c r="D140" s="492"/>
      <c r="E140" s="492"/>
      <c r="F140" s="492"/>
      <c r="G140" s="492"/>
      <c r="H140" s="492"/>
      <c r="I140" s="492"/>
      <c r="J140" s="492"/>
      <c r="K140" s="492"/>
      <c r="L140" s="492"/>
      <c r="M140" s="492"/>
      <c r="N140" s="492"/>
      <c r="O140" s="492"/>
      <c r="P140" s="492"/>
      <c r="Q140" s="492"/>
      <c r="R140" s="492"/>
      <c r="S140" s="492"/>
      <c r="T140" s="492"/>
      <c r="U140" s="492"/>
      <c r="V140" s="492"/>
      <c r="W140" s="492"/>
      <c r="X140" s="492"/>
      <c r="Y140" s="492"/>
      <c r="Z140" s="492"/>
      <c r="AA140" s="492"/>
      <c r="AB140" s="492"/>
      <c r="AC140" s="492"/>
      <c r="AD140" s="492"/>
      <c r="AE140" s="492"/>
      <c r="AF140" s="492"/>
      <c r="AG140" s="492"/>
      <c r="AH140" s="492"/>
      <c r="AI140" s="492"/>
      <c r="AJ140" s="492"/>
      <c r="AK140" s="492"/>
      <c r="AL140" s="492"/>
      <c r="AM140" s="492"/>
      <c r="AN140" s="492"/>
      <c r="AO140" s="492"/>
      <c r="AP140" s="492"/>
      <c r="AQ140" s="492"/>
      <c r="AR140" s="492"/>
      <c r="AS140" s="492"/>
      <c r="AT140" s="492"/>
      <c r="AU140" s="492"/>
      <c r="AV140" s="492"/>
      <c r="AW140" s="492"/>
      <c r="AX140" s="492"/>
      <c r="AY140" s="492"/>
    </row>
    <row r="141" spans="1:51" ht="15.75" customHeight="1">
      <c r="A141" s="492"/>
      <c r="B141" s="492"/>
      <c r="C141" s="492"/>
      <c r="D141" s="492"/>
      <c r="E141" s="492"/>
      <c r="F141" s="492"/>
      <c r="G141" s="492"/>
      <c r="H141" s="492"/>
      <c r="I141" s="492"/>
      <c r="J141" s="492"/>
      <c r="K141" s="492"/>
      <c r="L141" s="492"/>
      <c r="M141" s="492"/>
      <c r="N141" s="492"/>
      <c r="O141" s="492"/>
      <c r="P141" s="492"/>
      <c r="Q141" s="492"/>
      <c r="R141" s="492"/>
      <c r="S141" s="492"/>
      <c r="T141" s="492"/>
      <c r="U141" s="492"/>
      <c r="V141" s="492"/>
      <c r="W141" s="492"/>
      <c r="X141" s="492"/>
      <c r="Y141" s="492"/>
      <c r="Z141" s="492"/>
      <c r="AA141" s="492"/>
      <c r="AB141" s="492"/>
      <c r="AC141" s="492"/>
      <c r="AD141" s="492"/>
      <c r="AE141" s="492"/>
      <c r="AF141" s="492"/>
      <c r="AG141" s="492"/>
      <c r="AH141" s="492"/>
      <c r="AI141" s="492"/>
      <c r="AJ141" s="492"/>
      <c r="AK141" s="492"/>
      <c r="AL141" s="492"/>
      <c r="AM141" s="492"/>
      <c r="AN141" s="492"/>
      <c r="AO141" s="492"/>
      <c r="AP141" s="492"/>
      <c r="AQ141" s="492"/>
      <c r="AR141" s="492"/>
      <c r="AS141" s="492"/>
      <c r="AT141" s="492"/>
      <c r="AU141" s="492"/>
      <c r="AV141" s="492"/>
      <c r="AW141" s="492"/>
      <c r="AX141" s="492"/>
      <c r="AY141" s="492"/>
    </row>
    <row r="142" spans="1:51" ht="15.75" customHeight="1">
      <c r="A142" s="492"/>
      <c r="B142" s="492"/>
      <c r="C142" s="492"/>
      <c r="D142" s="492"/>
      <c r="E142" s="492"/>
      <c r="F142" s="492"/>
      <c r="G142" s="492"/>
      <c r="H142" s="492"/>
      <c r="I142" s="492"/>
      <c r="J142" s="492"/>
      <c r="K142" s="492"/>
      <c r="L142" s="492"/>
      <c r="M142" s="492"/>
      <c r="N142" s="492"/>
      <c r="O142" s="492"/>
      <c r="P142" s="492"/>
      <c r="Q142" s="492"/>
      <c r="R142" s="492"/>
      <c r="S142" s="492"/>
      <c r="T142" s="492"/>
      <c r="U142" s="492"/>
      <c r="V142" s="492"/>
      <c r="W142" s="492"/>
      <c r="X142" s="492"/>
      <c r="Y142" s="492"/>
      <c r="Z142" s="492"/>
      <c r="AA142" s="492"/>
      <c r="AB142" s="492"/>
      <c r="AC142" s="492"/>
      <c r="AD142" s="492"/>
      <c r="AE142" s="492"/>
      <c r="AF142" s="492"/>
      <c r="AG142" s="492"/>
      <c r="AH142" s="492"/>
      <c r="AI142" s="492"/>
      <c r="AJ142" s="492"/>
      <c r="AK142" s="492"/>
      <c r="AL142" s="492"/>
      <c r="AM142" s="492"/>
      <c r="AN142" s="492"/>
      <c r="AO142" s="492"/>
      <c r="AP142" s="492"/>
      <c r="AQ142" s="492"/>
      <c r="AR142" s="492"/>
      <c r="AS142" s="492"/>
      <c r="AT142" s="492"/>
      <c r="AU142" s="492"/>
      <c r="AV142" s="492"/>
      <c r="AW142" s="492"/>
      <c r="AX142" s="492"/>
      <c r="AY142" s="492"/>
    </row>
    <row r="143" spans="1:51" ht="15.75" customHeight="1">
      <c r="A143" s="492"/>
      <c r="B143" s="492"/>
      <c r="C143" s="492"/>
      <c r="D143" s="492"/>
      <c r="E143" s="492"/>
      <c r="F143" s="492"/>
      <c r="G143" s="492"/>
      <c r="H143" s="492"/>
      <c r="I143" s="492"/>
      <c r="J143" s="492"/>
      <c r="K143" s="492"/>
      <c r="L143" s="492"/>
      <c r="M143" s="492"/>
      <c r="N143" s="492"/>
      <c r="O143" s="492"/>
      <c r="P143" s="492"/>
      <c r="Q143" s="492"/>
      <c r="R143" s="492"/>
      <c r="S143" s="492"/>
      <c r="T143" s="492"/>
      <c r="U143" s="492"/>
      <c r="V143" s="492"/>
      <c r="W143" s="492"/>
      <c r="X143" s="492"/>
      <c r="Y143" s="492"/>
      <c r="Z143" s="492"/>
      <c r="AA143" s="492"/>
      <c r="AB143" s="492"/>
      <c r="AC143" s="492"/>
      <c r="AD143" s="492"/>
      <c r="AE143" s="492"/>
      <c r="AF143" s="492"/>
      <c r="AG143" s="492"/>
      <c r="AH143" s="492"/>
      <c r="AI143" s="492"/>
      <c r="AJ143" s="492"/>
      <c r="AK143" s="492"/>
      <c r="AL143" s="492"/>
      <c r="AM143" s="492"/>
      <c r="AN143" s="492"/>
      <c r="AO143" s="492"/>
      <c r="AP143" s="492"/>
      <c r="AQ143" s="492"/>
      <c r="AR143" s="492"/>
      <c r="AS143" s="492"/>
      <c r="AT143" s="492"/>
      <c r="AU143" s="492"/>
      <c r="AV143" s="492"/>
      <c r="AW143" s="492"/>
      <c r="AX143" s="492"/>
      <c r="AY143" s="492"/>
    </row>
    <row r="144" spans="1:51" ht="15.75" customHeight="1">
      <c r="A144" s="492"/>
      <c r="B144" s="492"/>
      <c r="C144" s="492"/>
      <c r="D144" s="492"/>
      <c r="E144" s="492"/>
      <c r="F144" s="492"/>
      <c r="G144" s="492"/>
      <c r="H144" s="492"/>
      <c r="I144" s="492"/>
      <c r="J144" s="492"/>
      <c r="K144" s="492"/>
      <c r="L144" s="492"/>
      <c r="M144" s="492"/>
      <c r="N144" s="492"/>
      <c r="O144" s="492"/>
      <c r="P144" s="492"/>
      <c r="Q144" s="492"/>
      <c r="R144" s="492"/>
      <c r="S144" s="492"/>
      <c r="T144" s="492"/>
      <c r="U144" s="492"/>
      <c r="V144" s="492"/>
      <c r="W144" s="492"/>
      <c r="X144" s="492"/>
      <c r="Y144" s="492"/>
      <c r="Z144" s="492"/>
      <c r="AA144" s="492"/>
      <c r="AB144" s="492"/>
      <c r="AC144" s="492"/>
      <c r="AD144" s="492"/>
      <c r="AE144" s="492"/>
      <c r="AF144" s="492"/>
      <c r="AG144" s="492"/>
      <c r="AH144" s="492"/>
      <c r="AI144" s="492"/>
      <c r="AJ144" s="492"/>
      <c r="AK144" s="492"/>
      <c r="AL144" s="492"/>
      <c r="AM144" s="492"/>
      <c r="AN144" s="492"/>
      <c r="AO144" s="492"/>
      <c r="AP144" s="492"/>
      <c r="AQ144" s="492"/>
      <c r="AR144" s="492"/>
      <c r="AS144" s="492"/>
      <c r="AT144" s="492"/>
      <c r="AU144" s="492"/>
      <c r="AV144" s="492"/>
      <c r="AW144" s="492"/>
      <c r="AX144" s="492"/>
      <c r="AY144" s="492"/>
    </row>
    <row r="145" spans="1:51" ht="15.75" customHeight="1">
      <c r="A145" s="492"/>
      <c r="B145" s="492"/>
      <c r="C145" s="492"/>
      <c r="D145" s="492"/>
      <c r="E145" s="492"/>
      <c r="F145" s="492"/>
      <c r="G145" s="492"/>
      <c r="H145" s="492"/>
      <c r="I145" s="492"/>
      <c r="J145" s="492"/>
      <c r="K145" s="492"/>
      <c r="L145" s="492"/>
      <c r="M145" s="492"/>
      <c r="N145" s="492"/>
      <c r="O145" s="492"/>
      <c r="P145" s="492"/>
      <c r="Q145" s="492"/>
      <c r="R145" s="492"/>
      <c r="S145" s="492"/>
      <c r="T145" s="492"/>
      <c r="U145" s="492"/>
      <c r="V145" s="492"/>
      <c r="W145" s="492"/>
      <c r="X145" s="492"/>
      <c r="Y145" s="492"/>
      <c r="Z145" s="492"/>
      <c r="AA145" s="492"/>
      <c r="AB145" s="492"/>
      <c r="AC145" s="492"/>
      <c r="AD145" s="492"/>
      <c r="AE145" s="492"/>
      <c r="AF145" s="492"/>
      <c r="AG145" s="492"/>
      <c r="AH145" s="492"/>
      <c r="AI145" s="492"/>
      <c r="AJ145" s="492"/>
      <c r="AK145" s="492"/>
      <c r="AL145" s="492"/>
      <c r="AM145" s="492"/>
      <c r="AN145" s="492"/>
      <c r="AO145" s="492"/>
      <c r="AP145" s="492"/>
      <c r="AQ145" s="492"/>
      <c r="AR145" s="492"/>
      <c r="AS145" s="492"/>
      <c r="AT145" s="492"/>
      <c r="AU145" s="492"/>
      <c r="AV145" s="492"/>
      <c r="AW145" s="492"/>
      <c r="AX145" s="492"/>
      <c r="AY145" s="492"/>
    </row>
    <row r="146" spans="1:51" ht="15.75" customHeight="1">
      <c r="A146" s="492"/>
      <c r="B146" s="492"/>
      <c r="C146" s="492"/>
      <c r="D146" s="492"/>
      <c r="E146" s="492"/>
      <c r="F146" s="492"/>
      <c r="G146" s="492"/>
      <c r="H146" s="492"/>
      <c r="I146" s="492"/>
      <c r="J146" s="492"/>
      <c r="K146" s="492"/>
      <c r="L146" s="492"/>
      <c r="M146" s="492"/>
      <c r="N146" s="492"/>
      <c r="O146" s="492"/>
      <c r="P146" s="492"/>
      <c r="Q146" s="492"/>
      <c r="R146" s="492"/>
      <c r="S146" s="492"/>
      <c r="T146" s="492"/>
      <c r="U146" s="492"/>
      <c r="V146" s="492"/>
      <c r="W146" s="492"/>
      <c r="X146" s="492"/>
      <c r="Y146" s="492"/>
      <c r="Z146" s="492"/>
      <c r="AA146" s="492"/>
      <c r="AB146" s="492"/>
      <c r="AC146" s="492"/>
      <c r="AD146" s="492"/>
      <c r="AE146" s="492"/>
      <c r="AF146" s="492"/>
      <c r="AG146" s="492"/>
      <c r="AH146" s="492"/>
      <c r="AI146" s="492"/>
      <c r="AJ146" s="492"/>
      <c r="AK146" s="492"/>
      <c r="AL146" s="492"/>
      <c r="AM146" s="492"/>
      <c r="AN146" s="492"/>
      <c r="AO146" s="492"/>
      <c r="AP146" s="492"/>
      <c r="AQ146" s="492"/>
      <c r="AR146" s="492"/>
      <c r="AS146" s="492"/>
      <c r="AT146" s="492"/>
      <c r="AU146" s="492"/>
      <c r="AV146" s="492"/>
      <c r="AW146" s="492"/>
      <c r="AX146" s="492"/>
      <c r="AY146" s="492"/>
    </row>
    <row r="147" spans="1:51" ht="15.75" customHeight="1">
      <c r="A147" s="492"/>
      <c r="B147" s="492"/>
      <c r="C147" s="492"/>
      <c r="D147" s="492"/>
      <c r="E147" s="492"/>
      <c r="F147" s="492"/>
      <c r="G147" s="492"/>
      <c r="H147" s="492"/>
      <c r="I147" s="492"/>
      <c r="J147" s="492"/>
      <c r="K147" s="492"/>
      <c r="L147" s="492"/>
      <c r="M147" s="492"/>
      <c r="N147" s="492"/>
      <c r="O147" s="492"/>
      <c r="P147" s="492"/>
      <c r="Q147" s="492"/>
      <c r="R147" s="492"/>
      <c r="S147" s="492"/>
      <c r="T147" s="492"/>
      <c r="U147" s="492"/>
      <c r="V147" s="492"/>
      <c r="W147" s="492"/>
      <c r="X147" s="492"/>
      <c r="Y147" s="492"/>
      <c r="Z147" s="492"/>
      <c r="AA147" s="492"/>
      <c r="AB147" s="492"/>
      <c r="AC147" s="492"/>
      <c r="AD147" s="492"/>
      <c r="AE147" s="492"/>
      <c r="AF147" s="492"/>
      <c r="AG147" s="492"/>
      <c r="AH147" s="492"/>
      <c r="AI147" s="492"/>
      <c r="AJ147" s="492"/>
      <c r="AK147" s="492"/>
      <c r="AL147" s="492"/>
      <c r="AM147" s="492"/>
      <c r="AN147" s="492"/>
      <c r="AO147" s="492"/>
      <c r="AP147" s="492"/>
      <c r="AQ147" s="492"/>
      <c r="AR147" s="492"/>
      <c r="AS147" s="492"/>
      <c r="AT147" s="492"/>
      <c r="AU147" s="492"/>
      <c r="AV147" s="492"/>
      <c r="AW147" s="492"/>
      <c r="AX147" s="492"/>
      <c r="AY147" s="492"/>
    </row>
    <row r="148" spans="1:51" ht="15.75" customHeight="1">
      <c r="A148" s="492"/>
      <c r="B148" s="492"/>
      <c r="C148" s="492"/>
      <c r="D148" s="492"/>
      <c r="E148" s="492"/>
      <c r="F148" s="492"/>
      <c r="G148" s="492"/>
      <c r="H148" s="492"/>
      <c r="I148" s="492"/>
      <c r="J148" s="492"/>
      <c r="K148" s="492"/>
      <c r="L148" s="492"/>
      <c r="M148" s="492"/>
      <c r="N148" s="492"/>
      <c r="O148" s="492"/>
      <c r="P148" s="492"/>
      <c r="Q148" s="492"/>
      <c r="R148" s="492"/>
      <c r="S148" s="492"/>
      <c r="T148" s="492"/>
      <c r="U148" s="492"/>
      <c r="V148" s="492"/>
      <c r="W148" s="492"/>
      <c r="X148" s="492"/>
      <c r="Y148" s="492"/>
      <c r="Z148" s="492"/>
      <c r="AA148" s="492"/>
      <c r="AB148" s="492"/>
      <c r="AC148" s="492"/>
      <c r="AD148" s="492"/>
      <c r="AE148" s="492"/>
      <c r="AF148" s="492"/>
      <c r="AG148" s="492"/>
      <c r="AH148" s="492"/>
      <c r="AI148" s="492"/>
      <c r="AJ148" s="492"/>
      <c r="AK148" s="492"/>
      <c r="AL148" s="492"/>
      <c r="AM148" s="492"/>
      <c r="AN148" s="492"/>
      <c r="AO148" s="492"/>
      <c r="AP148" s="492"/>
      <c r="AQ148" s="492"/>
      <c r="AR148" s="492"/>
      <c r="AS148" s="492"/>
      <c r="AT148" s="492"/>
      <c r="AU148" s="492"/>
      <c r="AV148" s="492"/>
      <c r="AW148" s="492"/>
      <c r="AX148" s="492"/>
      <c r="AY148" s="492"/>
    </row>
    <row r="149" spans="1:51" ht="15.75" customHeight="1">
      <c r="A149" s="492"/>
      <c r="B149" s="492"/>
      <c r="C149" s="492"/>
      <c r="D149" s="492"/>
      <c r="E149" s="492"/>
      <c r="F149" s="492"/>
      <c r="G149" s="492"/>
      <c r="H149" s="492"/>
      <c r="I149" s="492"/>
      <c r="J149" s="492"/>
      <c r="K149" s="492"/>
      <c r="L149" s="492"/>
      <c r="M149" s="492"/>
      <c r="N149" s="492"/>
      <c r="O149" s="492"/>
      <c r="P149" s="492"/>
      <c r="Q149" s="492"/>
      <c r="R149" s="492"/>
      <c r="S149" s="492"/>
      <c r="T149" s="492"/>
      <c r="U149" s="492"/>
      <c r="V149" s="492"/>
      <c r="W149" s="492"/>
      <c r="X149" s="492"/>
      <c r="Y149" s="492"/>
      <c r="Z149" s="492"/>
      <c r="AA149" s="492"/>
      <c r="AB149" s="492"/>
      <c r="AC149" s="492"/>
      <c r="AD149" s="492"/>
      <c r="AE149" s="492"/>
      <c r="AF149" s="492"/>
      <c r="AG149" s="492"/>
      <c r="AH149" s="492"/>
      <c r="AI149" s="492"/>
      <c r="AJ149" s="492"/>
      <c r="AK149" s="492"/>
      <c r="AL149" s="492"/>
      <c r="AM149" s="492"/>
      <c r="AN149" s="492"/>
      <c r="AO149" s="492"/>
      <c r="AP149" s="492"/>
      <c r="AQ149" s="492"/>
      <c r="AR149" s="492"/>
      <c r="AS149" s="492"/>
      <c r="AT149" s="492"/>
      <c r="AU149" s="492"/>
      <c r="AV149" s="492"/>
      <c r="AW149" s="492"/>
      <c r="AX149" s="492"/>
      <c r="AY149" s="492"/>
    </row>
    <row r="150" spans="1:51" ht="15.75" customHeight="1">
      <c r="A150" s="492"/>
      <c r="B150" s="492"/>
      <c r="C150" s="492"/>
      <c r="D150" s="492"/>
      <c r="E150" s="492"/>
      <c r="F150" s="492"/>
      <c r="G150" s="492"/>
      <c r="H150" s="492"/>
      <c r="I150" s="492"/>
      <c r="J150" s="492"/>
      <c r="K150" s="492"/>
      <c r="L150" s="492"/>
      <c r="M150" s="492"/>
      <c r="N150" s="492"/>
      <c r="O150" s="492"/>
      <c r="P150" s="492"/>
      <c r="Q150" s="492"/>
      <c r="R150" s="492"/>
      <c r="S150" s="492"/>
      <c r="T150" s="492"/>
      <c r="U150" s="492"/>
      <c r="V150" s="492"/>
      <c r="W150" s="492"/>
      <c r="X150" s="492"/>
      <c r="Y150" s="492"/>
      <c r="Z150" s="492"/>
      <c r="AA150" s="492"/>
      <c r="AB150" s="492"/>
      <c r="AC150" s="492"/>
      <c r="AD150" s="492"/>
      <c r="AE150" s="492"/>
      <c r="AF150" s="492"/>
      <c r="AG150" s="492"/>
      <c r="AH150" s="492"/>
      <c r="AI150" s="492"/>
      <c r="AJ150" s="492"/>
      <c r="AK150" s="492"/>
      <c r="AL150" s="492"/>
      <c r="AM150" s="492"/>
      <c r="AN150" s="492"/>
      <c r="AO150" s="492"/>
      <c r="AP150" s="492"/>
      <c r="AQ150" s="492"/>
      <c r="AR150" s="492"/>
      <c r="AS150" s="492"/>
      <c r="AT150" s="492"/>
      <c r="AU150" s="492"/>
      <c r="AV150" s="492"/>
      <c r="AW150" s="492"/>
      <c r="AX150" s="492"/>
      <c r="AY150" s="492"/>
    </row>
    <row r="151" spans="1:51" ht="15.75" customHeight="1">
      <c r="A151" s="492"/>
      <c r="B151" s="492"/>
      <c r="C151" s="492"/>
      <c r="D151" s="492"/>
      <c r="E151" s="492"/>
      <c r="F151" s="492"/>
      <c r="G151" s="492"/>
      <c r="H151" s="492"/>
      <c r="I151" s="492"/>
      <c r="J151" s="492"/>
      <c r="K151" s="492"/>
      <c r="L151" s="492"/>
      <c r="M151" s="492"/>
      <c r="N151" s="492"/>
      <c r="O151" s="492"/>
      <c r="P151" s="492"/>
      <c r="Q151" s="492"/>
      <c r="R151" s="492"/>
      <c r="S151" s="492"/>
      <c r="T151" s="492"/>
      <c r="U151" s="492"/>
      <c r="V151" s="492"/>
      <c r="W151" s="492"/>
      <c r="X151" s="492"/>
      <c r="Y151" s="492"/>
      <c r="Z151" s="492"/>
      <c r="AA151" s="492"/>
      <c r="AB151" s="492"/>
      <c r="AC151" s="492"/>
      <c r="AD151" s="492"/>
      <c r="AE151" s="492"/>
      <c r="AF151" s="492"/>
      <c r="AG151" s="492"/>
      <c r="AH151" s="492"/>
      <c r="AI151" s="492"/>
      <c r="AJ151" s="492"/>
      <c r="AK151" s="492"/>
      <c r="AL151" s="492"/>
      <c r="AM151" s="492"/>
      <c r="AN151" s="492"/>
      <c r="AO151" s="492"/>
      <c r="AP151" s="492"/>
      <c r="AQ151" s="492"/>
      <c r="AR151" s="492"/>
      <c r="AS151" s="492"/>
      <c r="AT151" s="492"/>
      <c r="AU151" s="492"/>
      <c r="AV151" s="492"/>
      <c r="AW151" s="492"/>
      <c r="AX151" s="492"/>
      <c r="AY151" s="492"/>
    </row>
    <row r="152" spans="1:51" ht="15.75" customHeight="1">
      <c r="A152" s="492"/>
      <c r="B152" s="492"/>
      <c r="C152" s="492"/>
      <c r="D152" s="492"/>
      <c r="E152" s="492"/>
      <c r="F152" s="492"/>
      <c r="G152" s="492"/>
      <c r="H152" s="492"/>
      <c r="I152" s="492"/>
      <c r="J152" s="492"/>
      <c r="K152" s="492"/>
      <c r="L152" s="492"/>
      <c r="M152" s="492"/>
      <c r="N152" s="492"/>
      <c r="O152" s="492"/>
      <c r="P152" s="492"/>
      <c r="Q152" s="492"/>
      <c r="R152" s="492"/>
      <c r="S152" s="492"/>
      <c r="T152" s="492"/>
      <c r="U152" s="492"/>
      <c r="V152" s="492"/>
      <c r="W152" s="492"/>
      <c r="X152" s="492"/>
      <c r="Y152" s="492"/>
      <c r="Z152" s="492"/>
      <c r="AA152" s="492"/>
      <c r="AB152" s="492"/>
      <c r="AC152" s="492"/>
      <c r="AD152" s="492"/>
      <c r="AE152" s="492"/>
      <c r="AF152" s="492"/>
      <c r="AG152" s="492"/>
      <c r="AH152" s="492"/>
      <c r="AI152" s="492"/>
      <c r="AJ152" s="492"/>
      <c r="AK152" s="492"/>
      <c r="AL152" s="492"/>
      <c r="AM152" s="492"/>
      <c r="AN152" s="492"/>
      <c r="AO152" s="492"/>
      <c r="AP152" s="492"/>
      <c r="AQ152" s="492"/>
      <c r="AR152" s="492"/>
      <c r="AS152" s="492"/>
      <c r="AT152" s="492"/>
      <c r="AU152" s="492"/>
      <c r="AV152" s="492"/>
      <c r="AW152" s="492"/>
      <c r="AX152" s="492"/>
      <c r="AY152" s="492"/>
    </row>
    <row r="153" spans="1:51" ht="15.75" customHeight="1">
      <c r="A153" s="492"/>
      <c r="B153" s="492"/>
      <c r="C153" s="492"/>
      <c r="D153" s="492"/>
      <c r="E153" s="492"/>
      <c r="F153" s="492"/>
      <c r="G153" s="492"/>
      <c r="H153" s="492"/>
      <c r="I153" s="492"/>
      <c r="J153" s="492"/>
      <c r="K153" s="492"/>
      <c r="L153" s="492"/>
      <c r="M153" s="492"/>
      <c r="N153" s="492"/>
      <c r="O153" s="492"/>
      <c r="P153" s="492"/>
      <c r="Q153" s="492"/>
      <c r="R153" s="492"/>
      <c r="S153" s="492"/>
      <c r="T153" s="492"/>
      <c r="U153" s="492"/>
      <c r="V153" s="492"/>
      <c r="W153" s="492"/>
      <c r="X153" s="492"/>
      <c r="Y153" s="492"/>
      <c r="Z153" s="492"/>
      <c r="AA153" s="492"/>
      <c r="AB153" s="492"/>
      <c r="AC153" s="492"/>
      <c r="AD153" s="492"/>
      <c r="AE153" s="492"/>
      <c r="AF153" s="492"/>
      <c r="AG153" s="492"/>
      <c r="AH153" s="492"/>
      <c r="AI153" s="492"/>
      <c r="AJ153" s="492"/>
      <c r="AK153" s="492"/>
      <c r="AL153" s="492"/>
      <c r="AM153" s="492"/>
      <c r="AN153" s="492"/>
      <c r="AO153" s="492"/>
      <c r="AP153" s="492"/>
      <c r="AQ153" s="492"/>
      <c r="AR153" s="492"/>
      <c r="AS153" s="492"/>
      <c r="AT153" s="492"/>
      <c r="AU153" s="492"/>
      <c r="AV153" s="492"/>
      <c r="AW153" s="492"/>
      <c r="AX153" s="492"/>
      <c r="AY153" s="492"/>
    </row>
    <row r="154" spans="1:51" ht="15.75" customHeight="1">
      <c r="A154" s="492"/>
      <c r="B154" s="492"/>
      <c r="C154" s="492"/>
      <c r="D154" s="492"/>
      <c r="E154" s="492"/>
      <c r="F154" s="492"/>
      <c r="G154" s="492"/>
      <c r="H154" s="492"/>
      <c r="I154" s="492"/>
      <c r="J154" s="492"/>
      <c r="K154" s="492"/>
      <c r="L154" s="492"/>
      <c r="M154" s="492"/>
      <c r="N154" s="492"/>
      <c r="O154" s="492"/>
      <c r="P154" s="492"/>
      <c r="Q154" s="492"/>
      <c r="R154" s="492"/>
      <c r="S154" s="492"/>
      <c r="T154" s="492"/>
      <c r="U154" s="492"/>
      <c r="V154" s="492"/>
      <c r="W154" s="492"/>
      <c r="X154" s="492"/>
      <c r="Y154" s="492"/>
      <c r="Z154" s="492"/>
      <c r="AA154" s="492"/>
      <c r="AB154" s="492"/>
      <c r="AC154" s="492"/>
      <c r="AD154" s="492"/>
      <c r="AE154" s="492"/>
      <c r="AF154" s="492"/>
      <c r="AG154" s="492"/>
      <c r="AH154" s="492"/>
      <c r="AI154" s="492"/>
      <c r="AJ154" s="492"/>
      <c r="AK154" s="492"/>
      <c r="AL154" s="492"/>
      <c r="AM154" s="492"/>
      <c r="AN154" s="492"/>
      <c r="AO154" s="492"/>
      <c r="AP154" s="492"/>
      <c r="AQ154" s="492"/>
      <c r="AR154" s="492"/>
      <c r="AS154" s="492"/>
      <c r="AT154" s="492"/>
      <c r="AU154" s="492"/>
      <c r="AV154" s="492"/>
      <c r="AW154" s="492"/>
      <c r="AX154" s="492"/>
      <c r="AY154" s="492"/>
    </row>
    <row r="155" spans="1:51" ht="15.75" customHeight="1">
      <c r="A155" s="492"/>
      <c r="B155" s="492"/>
      <c r="C155" s="492"/>
      <c r="D155" s="492"/>
      <c r="E155" s="492"/>
      <c r="F155" s="492"/>
      <c r="G155" s="492"/>
      <c r="H155" s="492"/>
      <c r="I155" s="492"/>
      <c r="J155" s="492"/>
      <c r="K155" s="492"/>
      <c r="L155" s="492"/>
      <c r="M155" s="492"/>
      <c r="N155" s="492"/>
      <c r="O155" s="492"/>
      <c r="P155" s="492"/>
      <c r="Q155" s="492"/>
      <c r="R155" s="492"/>
      <c r="S155" s="492"/>
      <c r="T155" s="492"/>
      <c r="U155" s="492"/>
      <c r="V155" s="492"/>
      <c r="W155" s="492"/>
      <c r="X155" s="492"/>
      <c r="Y155" s="492"/>
      <c r="Z155" s="492"/>
      <c r="AA155" s="492"/>
      <c r="AB155" s="492"/>
      <c r="AC155" s="492"/>
      <c r="AD155" s="492"/>
      <c r="AE155" s="492"/>
      <c r="AF155" s="492"/>
      <c r="AG155" s="492"/>
      <c r="AH155" s="492"/>
      <c r="AI155" s="492"/>
      <c r="AJ155" s="492"/>
      <c r="AK155" s="492"/>
      <c r="AL155" s="492"/>
      <c r="AM155" s="492"/>
      <c r="AN155" s="492"/>
      <c r="AO155" s="492"/>
      <c r="AP155" s="492"/>
      <c r="AQ155" s="492"/>
      <c r="AR155" s="492"/>
      <c r="AS155" s="492"/>
      <c r="AT155" s="492"/>
      <c r="AU155" s="492"/>
      <c r="AV155" s="492"/>
      <c r="AW155" s="492"/>
      <c r="AX155" s="492"/>
      <c r="AY155" s="492"/>
    </row>
    <row r="156" spans="1:51" ht="15.75" customHeight="1">
      <c r="A156" s="492"/>
      <c r="B156" s="492"/>
      <c r="C156" s="492"/>
      <c r="D156" s="492"/>
      <c r="E156" s="492"/>
      <c r="F156" s="492"/>
      <c r="G156" s="492"/>
      <c r="H156" s="492"/>
      <c r="I156" s="492"/>
      <c r="J156" s="492"/>
      <c r="K156" s="492"/>
      <c r="L156" s="492"/>
      <c r="M156" s="492"/>
      <c r="N156" s="492"/>
      <c r="O156" s="492"/>
      <c r="P156" s="492"/>
      <c r="Q156" s="492"/>
      <c r="R156" s="492"/>
      <c r="S156" s="492"/>
      <c r="T156" s="492"/>
      <c r="U156" s="492"/>
      <c r="V156" s="492"/>
      <c r="W156" s="492"/>
      <c r="X156" s="492"/>
      <c r="Y156" s="492"/>
      <c r="Z156" s="492"/>
      <c r="AA156" s="492"/>
      <c r="AB156" s="492"/>
      <c r="AC156" s="492"/>
      <c r="AD156" s="492"/>
      <c r="AE156" s="492"/>
      <c r="AF156" s="492"/>
      <c r="AG156" s="492"/>
      <c r="AH156" s="492"/>
      <c r="AI156" s="492"/>
      <c r="AJ156" s="492"/>
      <c r="AK156" s="492"/>
      <c r="AL156" s="492"/>
      <c r="AM156" s="492"/>
      <c r="AN156" s="492"/>
      <c r="AO156" s="492"/>
      <c r="AP156" s="492"/>
      <c r="AQ156" s="492"/>
      <c r="AR156" s="492"/>
      <c r="AS156" s="492"/>
      <c r="AT156" s="492"/>
      <c r="AU156" s="492"/>
      <c r="AV156" s="492"/>
      <c r="AW156" s="492"/>
      <c r="AX156" s="492"/>
      <c r="AY156" s="492"/>
    </row>
    <row r="157" spans="1:51" ht="15.75" customHeight="1">
      <c r="A157" s="492"/>
      <c r="B157" s="492"/>
      <c r="C157" s="492"/>
      <c r="D157" s="492"/>
      <c r="E157" s="492"/>
      <c r="F157" s="492"/>
      <c r="G157" s="492"/>
      <c r="H157" s="492"/>
      <c r="I157" s="492"/>
      <c r="J157" s="492"/>
      <c r="K157" s="492"/>
      <c r="L157" s="492"/>
      <c r="M157" s="492"/>
      <c r="N157" s="492"/>
      <c r="O157" s="492"/>
      <c r="P157" s="492"/>
      <c r="Q157" s="492"/>
      <c r="R157" s="492"/>
      <c r="S157" s="492"/>
      <c r="T157" s="492"/>
      <c r="U157" s="492"/>
      <c r="V157" s="492"/>
      <c r="W157" s="492"/>
      <c r="X157" s="492"/>
      <c r="Y157" s="492"/>
      <c r="Z157" s="492"/>
      <c r="AA157" s="492"/>
      <c r="AB157" s="492"/>
      <c r="AC157" s="492"/>
      <c r="AD157" s="492"/>
      <c r="AE157" s="492"/>
      <c r="AF157" s="492"/>
      <c r="AG157" s="492"/>
      <c r="AH157" s="492"/>
      <c r="AI157" s="492"/>
      <c r="AJ157" s="492"/>
      <c r="AK157" s="492"/>
      <c r="AL157" s="492"/>
      <c r="AM157" s="492"/>
      <c r="AN157" s="492"/>
      <c r="AO157" s="492"/>
      <c r="AP157" s="492"/>
      <c r="AQ157" s="492"/>
      <c r="AR157" s="492"/>
      <c r="AS157" s="492"/>
      <c r="AT157" s="492"/>
      <c r="AU157" s="492"/>
      <c r="AV157" s="492"/>
      <c r="AW157" s="492"/>
      <c r="AX157" s="492"/>
      <c r="AY157" s="492"/>
    </row>
    <row r="158" spans="1:51" ht="15.75" customHeight="1">
      <c r="A158" s="492"/>
      <c r="B158" s="492"/>
      <c r="C158" s="492"/>
      <c r="D158" s="492"/>
      <c r="E158" s="492"/>
      <c r="F158" s="492"/>
      <c r="G158" s="492"/>
      <c r="H158" s="492"/>
      <c r="I158" s="492"/>
      <c r="J158" s="492"/>
      <c r="K158" s="492"/>
      <c r="L158" s="492"/>
      <c r="M158" s="492"/>
      <c r="N158" s="492"/>
      <c r="O158" s="492"/>
      <c r="P158" s="492"/>
      <c r="Q158" s="492"/>
      <c r="R158" s="492"/>
      <c r="S158" s="492"/>
      <c r="T158" s="492"/>
      <c r="U158" s="492"/>
      <c r="V158" s="492"/>
      <c r="W158" s="492"/>
      <c r="X158" s="492"/>
      <c r="Y158" s="492"/>
      <c r="Z158" s="492"/>
      <c r="AA158" s="492"/>
      <c r="AB158" s="492"/>
      <c r="AC158" s="492"/>
      <c r="AD158" s="492"/>
      <c r="AE158" s="492"/>
      <c r="AF158" s="492"/>
      <c r="AG158" s="492"/>
      <c r="AH158" s="492"/>
      <c r="AI158" s="492"/>
      <c r="AJ158" s="492"/>
      <c r="AK158" s="492"/>
      <c r="AL158" s="492"/>
      <c r="AM158" s="492"/>
      <c r="AN158" s="492"/>
      <c r="AO158" s="492"/>
      <c r="AP158" s="492"/>
      <c r="AQ158" s="492"/>
      <c r="AR158" s="492"/>
      <c r="AS158" s="492"/>
      <c r="AT158" s="492"/>
      <c r="AU158" s="492"/>
      <c r="AV158" s="492"/>
      <c r="AW158" s="492"/>
      <c r="AX158" s="492"/>
      <c r="AY158" s="492"/>
    </row>
    <row r="159" spans="1:51" ht="15.75" customHeight="1">
      <c r="A159" s="492"/>
      <c r="B159" s="492"/>
      <c r="C159" s="492"/>
      <c r="D159" s="492"/>
      <c r="E159" s="492"/>
      <c r="F159" s="492"/>
      <c r="G159" s="492"/>
      <c r="H159" s="492"/>
      <c r="I159" s="492"/>
      <c r="J159" s="492"/>
      <c r="K159" s="492"/>
      <c r="L159" s="492"/>
      <c r="M159" s="492"/>
      <c r="N159" s="492"/>
      <c r="O159" s="492"/>
      <c r="P159" s="492"/>
      <c r="Q159" s="492"/>
      <c r="R159" s="492"/>
      <c r="S159" s="492"/>
      <c r="T159" s="492"/>
      <c r="U159" s="492"/>
      <c r="V159" s="492"/>
      <c r="W159" s="492"/>
      <c r="X159" s="492"/>
      <c r="Y159" s="492"/>
      <c r="Z159" s="492"/>
      <c r="AA159" s="492"/>
      <c r="AB159" s="492"/>
      <c r="AC159" s="492"/>
      <c r="AD159" s="492"/>
      <c r="AE159" s="492"/>
      <c r="AF159" s="492"/>
      <c r="AG159" s="492"/>
      <c r="AH159" s="492"/>
      <c r="AI159" s="492"/>
      <c r="AJ159" s="492"/>
      <c r="AK159" s="492"/>
      <c r="AL159" s="492"/>
      <c r="AM159" s="492"/>
      <c r="AN159" s="492"/>
      <c r="AO159" s="492"/>
      <c r="AP159" s="492"/>
      <c r="AQ159" s="492"/>
      <c r="AR159" s="492"/>
      <c r="AS159" s="492"/>
      <c r="AT159" s="492"/>
      <c r="AU159" s="492"/>
      <c r="AV159" s="492"/>
      <c r="AW159" s="492"/>
      <c r="AX159" s="492"/>
      <c r="AY159" s="492"/>
    </row>
    <row r="160" spans="1:51" ht="15.75" customHeight="1">
      <c r="A160" s="492"/>
      <c r="B160" s="492"/>
      <c r="C160" s="492"/>
      <c r="D160" s="492"/>
      <c r="E160" s="492"/>
      <c r="F160" s="492"/>
      <c r="G160" s="492"/>
      <c r="H160" s="492"/>
      <c r="I160" s="492"/>
      <c r="J160" s="492"/>
      <c r="K160" s="492"/>
      <c r="L160" s="492"/>
      <c r="M160" s="492"/>
      <c r="N160" s="492"/>
      <c r="O160" s="492"/>
      <c r="P160" s="492"/>
      <c r="Q160" s="492"/>
      <c r="R160" s="492"/>
      <c r="S160" s="492"/>
      <c r="T160" s="492"/>
      <c r="U160" s="492"/>
      <c r="V160" s="492"/>
      <c r="W160" s="492"/>
      <c r="X160" s="492"/>
      <c r="Y160" s="492"/>
      <c r="Z160" s="492"/>
      <c r="AA160" s="492"/>
      <c r="AB160" s="492"/>
      <c r="AC160" s="492"/>
      <c r="AD160" s="492"/>
      <c r="AE160" s="492"/>
      <c r="AF160" s="492"/>
      <c r="AG160" s="492"/>
      <c r="AH160" s="492"/>
      <c r="AI160" s="492"/>
      <c r="AJ160" s="492"/>
      <c r="AK160" s="492"/>
      <c r="AL160" s="492"/>
      <c r="AM160" s="492"/>
      <c r="AN160" s="492"/>
      <c r="AO160" s="492"/>
      <c r="AP160" s="492"/>
      <c r="AQ160" s="492"/>
      <c r="AR160" s="492"/>
      <c r="AS160" s="492"/>
      <c r="AT160" s="492"/>
      <c r="AU160" s="492"/>
      <c r="AV160" s="492"/>
      <c r="AW160" s="492"/>
      <c r="AX160" s="492"/>
      <c r="AY160" s="492"/>
    </row>
    <row r="161" spans="1:51" ht="15.75" customHeight="1">
      <c r="A161" s="492"/>
      <c r="B161" s="492"/>
      <c r="C161" s="492"/>
      <c r="D161" s="492"/>
      <c r="E161" s="492"/>
      <c r="F161" s="492"/>
      <c r="G161" s="492"/>
      <c r="H161" s="492"/>
      <c r="I161" s="492"/>
      <c r="J161" s="492"/>
      <c r="K161" s="492"/>
      <c r="L161" s="492"/>
      <c r="M161" s="492"/>
      <c r="N161" s="492"/>
      <c r="O161" s="492"/>
      <c r="P161" s="492"/>
      <c r="Q161" s="492"/>
      <c r="R161" s="492"/>
      <c r="S161" s="492"/>
      <c r="T161" s="492"/>
      <c r="U161" s="492"/>
      <c r="V161" s="492"/>
      <c r="W161" s="492"/>
      <c r="X161" s="492"/>
      <c r="Y161" s="492"/>
      <c r="Z161" s="492"/>
      <c r="AA161" s="492"/>
      <c r="AB161" s="492"/>
      <c r="AC161" s="492"/>
      <c r="AD161" s="492"/>
      <c r="AE161" s="492"/>
      <c r="AF161" s="492"/>
      <c r="AG161" s="492"/>
      <c r="AH161" s="492"/>
      <c r="AI161" s="492"/>
      <c r="AJ161" s="492"/>
      <c r="AK161" s="492"/>
      <c r="AL161" s="492"/>
      <c r="AM161" s="492"/>
      <c r="AN161" s="492"/>
      <c r="AO161" s="492"/>
      <c r="AP161" s="492"/>
      <c r="AQ161" s="492"/>
      <c r="AR161" s="492"/>
      <c r="AS161" s="492"/>
      <c r="AT161" s="492"/>
      <c r="AU161" s="492"/>
      <c r="AV161" s="492"/>
      <c r="AW161" s="492"/>
      <c r="AX161" s="492"/>
      <c r="AY161" s="492"/>
    </row>
    <row r="162" spans="1:51" ht="15.75" customHeight="1">
      <c r="A162" s="492"/>
      <c r="B162" s="492"/>
      <c r="C162" s="492"/>
      <c r="D162" s="492"/>
      <c r="E162" s="492"/>
      <c r="F162" s="492"/>
      <c r="G162" s="492"/>
      <c r="H162" s="492"/>
      <c r="I162" s="492"/>
      <c r="J162" s="492"/>
      <c r="K162" s="492"/>
      <c r="L162" s="492"/>
      <c r="M162" s="492"/>
      <c r="N162" s="492"/>
      <c r="O162" s="492"/>
      <c r="P162" s="492"/>
      <c r="Q162" s="492"/>
      <c r="R162" s="492"/>
      <c r="S162" s="492"/>
      <c r="T162" s="492"/>
      <c r="U162" s="492"/>
      <c r="V162" s="492"/>
      <c r="W162" s="492"/>
      <c r="X162" s="492"/>
      <c r="Y162" s="492"/>
      <c r="Z162" s="492"/>
      <c r="AA162" s="492"/>
      <c r="AB162" s="492"/>
      <c r="AC162" s="492"/>
      <c r="AD162" s="492"/>
      <c r="AE162" s="492"/>
      <c r="AF162" s="492"/>
      <c r="AG162" s="492"/>
      <c r="AH162" s="492"/>
      <c r="AI162" s="492"/>
      <c r="AJ162" s="492"/>
      <c r="AK162" s="492"/>
      <c r="AL162" s="492"/>
      <c r="AM162" s="492"/>
      <c r="AN162" s="492"/>
      <c r="AO162" s="492"/>
      <c r="AP162" s="492"/>
      <c r="AQ162" s="492"/>
      <c r="AR162" s="492"/>
      <c r="AS162" s="492"/>
      <c r="AT162" s="492"/>
      <c r="AU162" s="492"/>
      <c r="AV162" s="492"/>
      <c r="AW162" s="492"/>
      <c r="AX162" s="492"/>
      <c r="AY162" s="492"/>
    </row>
    <row r="163" spans="1:51" ht="15.75" customHeight="1">
      <c r="A163" s="492"/>
      <c r="B163" s="492"/>
      <c r="C163" s="492"/>
      <c r="D163" s="492"/>
      <c r="E163" s="492"/>
      <c r="F163" s="492"/>
      <c r="G163" s="492"/>
      <c r="H163" s="492"/>
      <c r="I163" s="492"/>
      <c r="J163" s="492"/>
      <c r="K163" s="492"/>
      <c r="L163" s="492"/>
      <c r="M163" s="492"/>
      <c r="N163" s="492"/>
      <c r="O163" s="492"/>
      <c r="P163" s="492"/>
      <c r="Q163" s="492"/>
      <c r="R163" s="492"/>
      <c r="S163" s="492"/>
      <c r="T163" s="492"/>
      <c r="U163" s="492"/>
      <c r="V163" s="492"/>
      <c r="W163" s="492"/>
      <c r="X163" s="492"/>
      <c r="Y163" s="492"/>
      <c r="Z163" s="492"/>
      <c r="AA163" s="492"/>
      <c r="AB163" s="492"/>
      <c r="AC163" s="492"/>
      <c r="AD163" s="492"/>
      <c r="AE163" s="492"/>
      <c r="AF163" s="492"/>
      <c r="AG163" s="492"/>
      <c r="AH163" s="492"/>
      <c r="AI163" s="492"/>
      <c r="AJ163" s="492"/>
      <c r="AK163" s="492"/>
      <c r="AL163" s="492"/>
      <c r="AM163" s="492"/>
      <c r="AN163" s="492"/>
      <c r="AO163" s="492"/>
      <c r="AP163" s="492"/>
      <c r="AQ163" s="492"/>
      <c r="AR163" s="492"/>
      <c r="AS163" s="492"/>
      <c r="AT163" s="492"/>
      <c r="AU163" s="492"/>
      <c r="AV163" s="492"/>
      <c r="AW163" s="492"/>
      <c r="AX163" s="492"/>
      <c r="AY163" s="492"/>
    </row>
    <row r="164" spans="1:51" ht="15.75" customHeight="1">
      <c r="A164" s="492"/>
      <c r="B164" s="492"/>
      <c r="C164" s="492"/>
      <c r="D164" s="492"/>
      <c r="E164" s="492"/>
      <c r="F164" s="492"/>
      <c r="G164" s="492"/>
      <c r="H164" s="492"/>
      <c r="I164" s="492"/>
      <c r="J164" s="492"/>
      <c r="K164" s="492"/>
      <c r="L164" s="492"/>
      <c r="M164" s="492"/>
      <c r="N164" s="492"/>
      <c r="O164" s="492"/>
      <c r="P164" s="492"/>
      <c r="Q164" s="492"/>
      <c r="R164" s="492"/>
      <c r="S164" s="492"/>
      <c r="T164" s="492"/>
      <c r="U164" s="492"/>
      <c r="V164" s="492"/>
      <c r="W164" s="492"/>
      <c r="X164" s="492"/>
      <c r="Y164" s="492"/>
      <c r="Z164" s="492"/>
      <c r="AA164" s="492"/>
      <c r="AB164" s="492"/>
      <c r="AC164" s="492"/>
      <c r="AD164" s="492"/>
      <c r="AE164" s="492"/>
      <c r="AF164" s="492"/>
      <c r="AG164" s="492"/>
      <c r="AH164" s="492"/>
      <c r="AI164" s="492"/>
      <c r="AJ164" s="492"/>
      <c r="AK164" s="492"/>
      <c r="AL164" s="492"/>
      <c r="AM164" s="492"/>
      <c r="AN164" s="492"/>
      <c r="AO164" s="492"/>
      <c r="AP164" s="492"/>
      <c r="AQ164" s="492"/>
      <c r="AR164" s="492"/>
      <c r="AS164" s="492"/>
      <c r="AT164" s="492"/>
      <c r="AU164" s="492"/>
      <c r="AV164" s="492"/>
      <c r="AW164" s="492"/>
      <c r="AX164" s="492"/>
      <c r="AY164" s="492"/>
    </row>
    <row r="165" spans="1:51" ht="15.75" customHeight="1">
      <c r="A165" s="492"/>
      <c r="B165" s="492"/>
      <c r="C165" s="492"/>
      <c r="D165" s="492"/>
      <c r="E165" s="492"/>
      <c r="F165" s="492"/>
      <c r="G165" s="492"/>
      <c r="H165" s="492"/>
      <c r="I165" s="492"/>
      <c r="J165" s="492"/>
      <c r="K165" s="492"/>
      <c r="L165" s="492"/>
      <c r="M165" s="492"/>
      <c r="N165" s="492"/>
      <c r="O165" s="492"/>
      <c r="P165" s="492"/>
      <c r="Q165" s="492"/>
      <c r="R165" s="492"/>
      <c r="S165" s="492"/>
      <c r="T165" s="492"/>
      <c r="U165" s="492"/>
      <c r="V165" s="492"/>
      <c r="W165" s="492"/>
      <c r="X165" s="492"/>
      <c r="Y165" s="492"/>
      <c r="Z165" s="492"/>
      <c r="AA165" s="492"/>
      <c r="AB165" s="492"/>
      <c r="AC165" s="492"/>
      <c r="AD165" s="492"/>
      <c r="AE165" s="492"/>
      <c r="AF165" s="492"/>
      <c r="AG165" s="492"/>
      <c r="AH165" s="492"/>
      <c r="AI165" s="492"/>
      <c r="AJ165" s="492"/>
      <c r="AK165" s="492"/>
      <c r="AL165" s="492"/>
      <c r="AM165" s="492"/>
      <c r="AN165" s="492"/>
      <c r="AO165" s="492"/>
      <c r="AP165" s="492"/>
      <c r="AQ165" s="492"/>
      <c r="AR165" s="492"/>
      <c r="AS165" s="492"/>
      <c r="AT165" s="492"/>
      <c r="AU165" s="492"/>
      <c r="AV165" s="492"/>
      <c r="AW165" s="492"/>
      <c r="AX165" s="492"/>
      <c r="AY165" s="492"/>
    </row>
    <row r="166" spans="1:51" ht="15.75" customHeight="1">
      <c r="A166" s="492"/>
      <c r="B166" s="492"/>
      <c r="C166" s="492"/>
      <c r="D166" s="492"/>
      <c r="E166" s="492"/>
      <c r="F166" s="492"/>
      <c r="G166" s="492"/>
      <c r="H166" s="492"/>
      <c r="I166" s="492"/>
      <c r="J166" s="492"/>
      <c r="K166" s="492"/>
      <c r="L166" s="492"/>
      <c r="M166" s="492"/>
      <c r="N166" s="492"/>
      <c r="O166" s="492"/>
      <c r="P166" s="492"/>
      <c r="Q166" s="492"/>
      <c r="R166" s="492"/>
      <c r="S166" s="492"/>
      <c r="T166" s="492"/>
      <c r="U166" s="492"/>
      <c r="V166" s="492"/>
      <c r="W166" s="492"/>
      <c r="X166" s="492"/>
      <c r="Y166" s="492"/>
      <c r="Z166" s="492"/>
      <c r="AA166" s="492"/>
      <c r="AB166" s="492"/>
      <c r="AC166" s="492"/>
      <c r="AD166" s="492"/>
      <c r="AE166" s="492"/>
      <c r="AF166" s="492"/>
      <c r="AG166" s="492"/>
      <c r="AH166" s="492"/>
      <c r="AI166" s="492"/>
      <c r="AJ166" s="492"/>
      <c r="AK166" s="492"/>
      <c r="AL166" s="492"/>
      <c r="AM166" s="492"/>
      <c r="AN166" s="492"/>
      <c r="AO166" s="492"/>
      <c r="AP166" s="492"/>
      <c r="AQ166" s="492"/>
      <c r="AR166" s="492"/>
      <c r="AS166" s="492"/>
      <c r="AT166" s="492"/>
      <c r="AU166" s="492"/>
      <c r="AV166" s="492"/>
      <c r="AW166" s="492"/>
      <c r="AX166" s="492"/>
      <c r="AY166" s="492"/>
    </row>
    <row r="167" spans="1:51" ht="15.75" customHeight="1">
      <c r="A167" s="492"/>
      <c r="B167" s="492"/>
      <c r="C167" s="492"/>
      <c r="D167" s="492"/>
      <c r="E167" s="492"/>
      <c r="F167" s="492"/>
      <c r="G167" s="492"/>
      <c r="H167" s="492"/>
      <c r="I167" s="492"/>
      <c r="J167" s="492"/>
      <c r="K167" s="492"/>
      <c r="L167" s="492"/>
      <c r="M167" s="492"/>
      <c r="N167" s="492"/>
      <c r="O167" s="492"/>
      <c r="P167" s="492"/>
      <c r="Q167" s="492"/>
      <c r="R167" s="492"/>
      <c r="S167" s="492"/>
      <c r="T167" s="492"/>
      <c r="U167" s="492"/>
      <c r="V167" s="492"/>
      <c r="W167" s="492"/>
      <c r="X167" s="492"/>
      <c r="Y167" s="492"/>
      <c r="Z167" s="492"/>
      <c r="AA167" s="492"/>
      <c r="AB167" s="492"/>
      <c r="AC167" s="492"/>
      <c r="AD167" s="492"/>
      <c r="AE167" s="492"/>
      <c r="AF167" s="492"/>
      <c r="AG167" s="492"/>
      <c r="AH167" s="492"/>
      <c r="AI167" s="492"/>
      <c r="AJ167" s="492"/>
      <c r="AK167" s="492"/>
      <c r="AL167" s="492"/>
      <c r="AM167" s="492"/>
      <c r="AN167" s="492"/>
      <c r="AO167" s="492"/>
      <c r="AP167" s="492"/>
      <c r="AQ167" s="492"/>
      <c r="AR167" s="492"/>
      <c r="AS167" s="492"/>
      <c r="AT167" s="492"/>
      <c r="AU167" s="492"/>
      <c r="AV167" s="492"/>
      <c r="AW167" s="492"/>
      <c r="AX167" s="492"/>
      <c r="AY167" s="492"/>
    </row>
    <row r="168" spans="1:51" ht="15.75" customHeight="1">
      <c r="A168" s="492"/>
      <c r="B168" s="492"/>
      <c r="C168" s="492"/>
      <c r="D168" s="492"/>
      <c r="E168" s="492"/>
      <c r="F168" s="492"/>
      <c r="G168" s="492"/>
      <c r="H168" s="492"/>
      <c r="I168" s="492"/>
      <c r="J168" s="492"/>
      <c r="K168" s="492"/>
      <c r="L168" s="492"/>
      <c r="M168" s="492"/>
      <c r="N168" s="492"/>
      <c r="O168" s="492"/>
      <c r="P168" s="492"/>
      <c r="Q168" s="492"/>
      <c r="R168" s="492"/>
      <c r="S168" s="492"/>
      <c r="T168" s="492"/>
      <c r="U168" s="492"/>
      <c r="V168" s="492"/>
      <c r="W168" s="492"/>
      <c r="X168" s="492"/>
      <c r="Y168" s="492"/>
      <c r="Z168" s="492"/>
      <c r="AA168" s="492"/>
      <c r="AB168" s="492"/>
      <c r="AC168" s="492"/>
      <c r="AD168" s="492"/>
      <c r="AE168" s="492"/>
      <c r="AF168" s="492"/>
      <c r="AG168" s="492"/>
      <c r="AH168" s="492"/>
      <c r="AI168" s="492"/>
      <c r="AJ168" s="492"/>
      <c r="AK168" s="492"/>
      <c r="AL168" s="492"/>
      <c r="AM168" s="492"/>
      <c r="AN168" s="492"/>
      <c r="AO168" s="492"/>
      <c r="AP168" s="492"/>
      <c r="AQ168" s="492"/>
      <c r="AR168" s="492"/>
      <c r="AS168" s="492"/>
      <c r="AT168" s="492"/>
      <c r="AU168" s="492"/>
      <c r="AV168" s="492"/>
      <c r="AW168" s="492"/>
      <c r="AX168" s="492"/>
      <c r="AY168" s="492"/>
    </row>
    <row r="169" spans="1:51" ht="15.75" customHeight="1">
      <c r="A169" s="492"/>
      <c r="B169" s="492"/>
      <c r="C169" s="492"/>
      <c r="D169" s="492"/>
      <c r="E169" s="492"/>
      <c r="F169" s="492"/>
      <c r="G169" s="492"/>
      <c r="H169" s="492"/>
      <c r="I169" s="492"/>
      <c r="J169" s="492"/>
      <c r="K169" s="492"/>
      <c r="L169" s="492"/>
      <c r="M169" s="492"/>
      <c r="N169" s="492"/>
      <c r="O169" s="492"/>
      <c r="P169" s="492"/>
      <c r="Q169" s="492"/>
      <c r="R169" s="492"/>
      <c r="S169" s="492"/>
      <c r="T169" s="492"/>
      <c r="U169" s="492"/>
      <c r="V169" s="492"/>
      <c r="W169" s="492"/>
      <c r="X169" s="492"/>
      <c r="Y169" s="492"/>
      <c r="Z169" s="492"/>
      <c r="AA169" s="492"/>
      <c r="AB169" s="492"/>
      <c r="AC169" s="492"/>
      <c r="AD169" s="492"/>
      <c r="AE169" s="492"/>
      <c r="AF169" s="492"/>
      <c r="AG169" s="492"/>
      <c r="AH169" s="492"/>
      <c r="AI169" s="492"/>
      <c r="AJ169" s="492"/>
      <c r="AK169" s="492"/>
      <c r="AL169" s="492"/>
      <c r="AM169" s="492"/>
      <c r="AN169" s="492"/>
      <c r="AO169" s="492"/>
      <c r="AP169" s="492"/>
      <c r="AQ169" s="492"/>
      <c r="AR169" s="492"/>
      <c r="AS169" s="492"/>
      <c r="AT169" s="492"/>
      <c r="AU169" s="492"/>
      <c r="AV169" s="492"/>
      <c r="AW169" s="492"/>
      <c r="AX169" s="492"/>
      <c r="AY169" s="492"/>
    </row>
    <row r="170" spans="1:51" ht="15.75" customHeight="1">
      <c r="A170" s="492"/>
      <c r="B170" s="492"/>
      <c r="C170" s="492"/>
      <c r="D170" s="492"/>
      <c r="E170" s="492"/>
      <c r="F170" s="492"/>
      <c r="G170" s="492"/>
      <c r="H170" s="492"/>
      <c r="I170" s="492"/>
      <c r="J170" s="492"/>
      <c r="K170" s="492"/>
      <c r="L170" s="492"/>
      <c r="M170" s="492"/>
      <c r="N170" s="492"/>
      <c r="O170" s="492"/>
      <c r="P170" s="492"/>
      <c r="Q170" s="492"/>
      <c r="R170" s="492"/>
      <c r="S170" s="492"/>
      <c r="T170" s="492"/>
      <c r="U170" s="492"/>
      <c r="V170" s="492"/>
      <c r="W170" s="492"/>
      <c r="X170" s="492"/>
      <c r="Y170" s="492"/>
      <c r="Z170" s="492"/>
      <c r="AA170" s="492"/>
      <c r="AB170" s="492"/>
      <c r="AC170" s="492"/>
      <c r="AD170" s="492"/>
      <c r="AE170" s="492"/>
      <c r="AF170" s="492"/>
      <c r="AG170" s="492"/>
      <c r="AH170" s="492"/>
      <c r="AI170" s="492"/>
      <c r="AJ170" s="492"/>
      <c r="AK170" s="492"/>
      <c r="AL170" s="492"/>
      <c r="AM170" s="492"/>
      <c r="AN170" s="492"/>
      <c r="AO170" s="492"/>
      <c r="AP170" s="492"/>
      <c r="AQ170" s="492"/>
      <c r="AR170" s="492"/>
      <c r="AS170" s="492"/>
      <c r="AT170" s="492"/>
      <c r="AU170" s="492"/>
      <c r="AV170" s="492"/>
      <c r="AW170" s="492"/>
      <c r="AX170" s="492"/>
      <c r="AY170" s="492"/>
    </row>
    <row r="171" spans="1:51" ht="15.75" customHeight="1">
      <c r="A171" s="492"/>
      <c r="B171" s="492"/>
      <c r="C171" s="492"/>
      <c r="D171" s="492"/>
      <c r="E171" s="492"/>
      <c r="F171" s="492"/>
      <c r="G171" s="492"/>
      <c r="H171" s="492"/>
      <c r="I171" s="492"/>
      <c r="J171" s="492"/>
      <c r="K171" s="492"/>
      <c r="L171" s="492"/>
      <c r="M171" s="492"/>
      <c r="N171" s="492"/>
      <c r="O171" s="492"/>
      <c r="P171" s="492"/>
      <c r="Q171" s="492"/>
      <c r="R171" s="492"/>
      <c r="S171" s="492"/>
      <c r="T171" s="492"/>
      <c r="U171" s="492"/>
      <c r="V171" s="492"/>
      <c r="W171" s="492"/>
      <c r="X171" s="492"/>
      <c r="Y171" s="492"/>
      <c r="Z171" s="492"/>
      <c r="AA171" s="492"/>
      <c r="AB171" s="492"/>
      <c r="AC171" s="492"/>
      <c r="AD171" s="492"/>
      <c r="AE171" s="492"/>
      <c r="AF171" s="492"/>
      <c r="AG171" s="492"/>
      <c r="AH171" s="492"/>
      <c r="AI171" s="492"/>
      <c r="AJ171" s="492"/>
      <c r="AK171" s="492"/>
      <c r="AL171" s="492"/>
      <c r="AM171" s="492"/>
      <c r="AN171" s="492"/>
      <c r="AO171" s="492"/>
      <c r="AP171" s="492"/>
      <c r="AQ171" s="492"/>
      <c r="AR171" s="492"/>
      <c r="AS171" s="492"/>
      <c r="AT171" s="492"/>
      <c r="AU171" s="492"/>
      <c r="AV171" s="492"/>
      <c r="AW171" s="492"/>
      <c r="AX171" s="492"/>
      <c r="AY171" s="492"/>
    </row>
    <row r="172" spans="1:51" ht="15.75" customHeight="1">
      <c r="A172" s="492"/>
      <c r="B172" s="492"/>
      <c r="C172" s="492"/>
      <c r="D172" s="492"/>
      <c r="E172" s="492"/>
      <c r="F172" s="492"/>
      <c r="G172" s="492"/>
      <c r="H172" s="492"/>
      <c r="I172" s="492"/>
      <c r="J172" s="492"/>
      <c r="K172" s="492"/>
      <c r="L172" s="492"/>
      <c r="M172" s="492"/>
      <c r="N172" s="492"/>
      <c r="O172" s="492"/>
      <c r="P172" s="492"/>
      <c r="Q172" s="492"/>
      <c r="R172" s="492"/>
      <c r="S172" s="492"/>
      <c r="T172" s="492"/>
      <c r="U172" s="492"/>
      <c r="V172" s="492"/>
      <c r="W172" s="492"/>
      <c r="X172" s="492"/>
      <c r="Y172" s="492"/>
      <c r="Z172" s="492"/>
      <c r="AA172" s="492"/>
      <c r="AB172" s="492"/>
      <c r="AC172" s="492"/>
      <c r="AD172" s="492"/>
      <c r="AE172" s="492"/>
      <c r="AF172" s="492"/>
      <c r="AG172" s="492"/>
      <c r="AH172" s="492"/>
      <c r="AI172" s="492"/>
      <c r="AJ172" s="492"/>
      <c r="AK172" s="492"/>
      <c r="AL172" s="492"/>
      <c r="AM172" s="492"/>
      <c r="AN172" s="492"/>
      <c r="AO172" s="492"/>
      <c r="AP172" s="492"/>
      <c r="AQ172" s="492"/>
      <c r="AR172" s="492"/>
      <c r="AS172" s="492"/>
      <c r="AT172" s="492"/>
      <c r="AU172" s="492"/>
      <c r="AV172" s="492"/>
      <c r="AW172" s="492"/>
      <c r="AX172" s="492"/>
      <c r="AY172" s="492"/>
    </row>
    <row r="173" spans="1:51" ht="15.75" customHeight="1">
      <c r="A173" s="492"/>
      <c r="B173" s="492"/>
      <c r="C173" s="492"/>
      <c r="D173" s="492"/>
      <c r="E173" s="492"/>
      <c r="F173" s="492"/>
      <c r="G173" s="492"/>
      <c r="H173" s="492"/>
      <c r="I173" s="492"/>
      <c r="J173" s="492"/>
      <c r="K173" s="492"/>
      <c r="L173" s="492"/>
      <c r="M173" s="492"/>
      <c r="N173" s="492"/>
      <c r="O173" s="492"/>
      <c r="P173" s="492"/>
      <c r="Q173" s="492"/>
      <c r="R173" s="492"/>
      <c r="S173" s="492"/>
      <c r="T173" s="492"/>
      <c r="U173" s="492"/>
      <c r="V173" s="492"/>
      <c r="W173" s="492"/>
      <c r="X173" s="492"/>
      <c r="Y173" s="492"/>
      <c r="Z173" s="492"/>
      <c r="AA173" s="492"/>
      <c r="AB173" s="492"/>
      <c r="AC173" s="492"/>
      <c r="AD173" s="492"/>
      <c r="AE173" s="492"/>
      <c r="AF173" s="492"/>
      <c r="AG173" s="492"/>
      <c r="AH173" s="492"/>
      <c r="AI173" s="492"/>
      <c r="AJ173" s="492"/>
      <c r="AK173" s="492"/>
      <c r="AL173" s="492"/>
      <c r="AM173" s="492"/>
      <c r="AN173" s="492"/>
      <c r="AO173" s="492"/>
      <c r="AP173" s="492"/>
      <c r="AQ173" s="492"/>
      <c r="AR173" s="492"/>
      <c r="AS173" s="492"/>
      <c r="AT173" s="492"/>
      <c r="AU173" s="492"/>
      <c r="AV173" s="492"/>
      <c r="AW173" s="492"/>
      <c r="AX173" s="492"/>
      <c r="AY173" s="492"/>
    </row>
    <row r="174" spans="1:51" ht="15.75" customHeight="1">
      <c r="A174" s="492"/>
      <c r="B174" s="492"/>
      <c r="C174" s="492"/>
      <c r="D174" s="492"/>
      <c r="E174" s="492"/>
      <c r="F174" s="492"/>
      <c r="G174" s="492"/>
      <c r="H174" s="492"/>
      <c r="I174" s="492"/>
      <c r="J174" s="492"/>
      <c r="K174" s="492"/>
      <c r="L174" s="492"/>
      <c r="M174" s="492"/>
      <c r="N174" s="492"/>
      <c r="O174" s="492"/>
      <c r="P174" s="492"/>
      <c r="Q174" s="492"/>
      <c r="R174" s="492"/>
      <c r="S174" s="492"/>
      <c r="T174" s="492"/>
      <c r="U174" s="492"/>
      <c r="V174" s="492"/>
      <c r="W174" s="492"/>
      <c r="X174" s="492"/>
      <c r="Y174" s="492"/>
      <c r="Z174" s="492"/>
      <c r="AA174" s="492"/>
      <c r="AB174" s="492"/>
      <c r="AC174" s="492"/>
      <c r="AD174" s="492"/>
      <c r="AE174" s="492"/>
      <c r="AF174" s="492"/>
      <c r="AG174" s="492"/>
      <c r="AH174" s="492"/>
      <c r="AI174" s="492"/>
      <c r="AJ174" s="492"/>
      <c r="AK174" s="492"/>
      <c r="AL174" s="492"/>
      <c r="AM174" s="492"/>
      <c r="AN174" s="492"/>
      <c r="AO174" s="492"/>
      <c r="AP174" s="492"/>
      <c r="AQ174" s="492"/>
      <c r="AR174" s="492"/>
      <c r="AS174" s="492"/>
      <c r="AT174" s="492"/>
      <c r="AU174" s="492"/>
      <c r="AV174" s="492"/>
      <c r="AW174" s="492"/>
      <c r="AX174" s="492"/>
      <c r="AY174" s="492"/>
    </row>
    <row r="175" spans="1:51" ht="15.75" customHeight="1">
      <c r="A175" s="492"/>
      <c r="B175" s="492"/>
      <c r="C175" s="492"/>
      <c r="D175" s="492"/>
      <c r="E175" s="492"/>
      <c r="F175" s="492"/>
      <c r="G175" s="492"/>
      <c r="H175" s="492"/>
      <c r="I175" s="492"/>
      <c r="J175" s="492"/>
      <c r="K175" s="492"/>
      <c r="L175" s="492"/>
      <c r="M175" s="492"/>
      <c r="N175" s="492"/>
      <c r="O175" s="492"/>
      <c r="P175" s="492"/>
      <c r="Q175" s="492"/>
      <c r="R175" s="492"/>
      <c r="S175" s="492"/>
      <c r="T175" s="492"/>
      <c r="U175" s="492"/>
      <c r="V175" s="492"/>
      <c r="W175" s="492"/>
      <c r="X175" s="492"/>
      <c r="Y175" s="492"/>
      <c r="Z175" s="492"/>
      <c r="AA175" s="492"/>
      <c r="AB175" s="492"/>
      <c r="AC175" s="492"/>
      <c r="AD175" s="492"/>
      <c r="AE175" s="492"/>
      <c r="AF175" s="492"/>
      <c r="AG175" s="492"/>
      <c r="AH175" s="492"/>
      <c r="AI175" s="492"/>
      <c r="AJ175" s="492"/>
      <c r="AK175" s="492"/>
      <c r="AL175" s="492"/>
      <c r="AM175" s="492"/>
      <c r="AN175" s="492"/>
      <c r="AO175" s="492"/>
      <c r="AP175" s="492"/>
      <c r="AQ175" s="492"/>
      <c r="AR175" s="492"/>
      <c r="AS175" s="492"/>
      <c r="AT175" s="492"/>
      <c r="AU175" s="492"/>
      <c r="AV175" s="492"/>
      <c r="AW175" s="492"/>
      <c r="AX175" s="492"/>
      <c r="AY175" s="492"/>
    </row>
    <row r="176" spans="1:51" ht="15.75" customHeight="1">
      <c r="A176" s="492"/>
      <c r="B176" s="492"/>
      <c r="C176" s="492"/>
      <c r="D176" s="492"/>
      <c r="E176" s="492"/>
      <c r="F176" s="492"/>
      <c r="G176" s="492"/>
      <c r="H176" s="492"/>
      <c r="I176" s="492"/>
      <c r="J176" s="492"/>
      <c r="K176" s="492"/>
      <c r="L176" s="492"/>
      <c r="M176" s="492"/>
      <c r="N176" s="492"/>
      <c r="O176" s="492"/>
      <c r="P176" s="492"/>
      <c r="Q176" s="492"/>
      <c r="R176" s="492"/>
      <c r="S176" s="492"/>
      <c r="T176" s="492"/>
      <c r="U176" s="492"/>
      <c r="V176" s="492"/>
      <c r="W176" s="492"/>
      <c r="X176" s="492"/>
      <c r="Y176" s="492"/>
      <c r="Z176" s="492"/>
      <c r="AA176" s="492"/>
      <c r="AB176" s="492"/>
      <c r="AC176" s="492"/>
      <c r="AD176" s="492"/>
      <c r="AE176" s="492"/>
      <c r="AF176" s="492"/>
      <c r="AG176" s="492"/>
      <c r="AH176" s="492"/>
      <c r="AI176" s="492"/>
      <c r="AJ176" s="492"/>
      <c r="AK176" s="492"/>
      <c r="AL176" s="492"/>
      <c r="AM176" s="492"/>
      <c r="AN176" s="492"/>
      <c r="AO176" s="492"/>
      <c r="AP176" s="492"/>
      <c r="AQ176" s="492"/>
      <c r="AR176" s="492"/>
      <c r="AS176" s="492"/>
      <c r="AT176" s="492"/>
      <c r="AU176" s="492"/>
      <c r="AV176" s="492"/>
      <c r="AW176" s="492"/>
      <c r="AX176" s="492"/>
      <c r="AY176" s="492"/>
    </row>
    <row r="177" spans="1:51" ht="15.75" customHeight="1">
      <c r="A177" s="492"/>
      <c r="B177" s="492"/>
      <c r="C177" s="492"/>
      <c r="D177" s="492"/>
      <c r="E177" s="492"/>
      <c r="F177" s="492"/>
      <c r="G177" s="492"/>
      <c r="H177" s="492"/>
      <c r="I177" s="492"/>
      <c r="J177" s="492"/>
      <c r="K177" s="492"/>
      <c r="L177" s="492"/>
      <c r="M177" s="492"/>
      <c r="N177" s="492"/>
      <c r="O177" s="492"/>
      <c r="P177" s="492"/>
      <c r="Q177" s="492"/>
      <c r="R177" s="492"/>
      <c r="S177" s="492"/>
      <c r="T177" s="492"/>
      <c r="U177" s="492"/>
      <c r="V177" s="492"/>
      <c r="W177" s="492"/>
      <c r="X177" s="492"/>
      <c r="Y177" s="492"/>
      <c r="Z177" s="492"/>
      <c r="AA177" s="492"/>
      <c r="AB177" s="492"/>
      <c r="AC177" s="492"/>
      <c r="AD177" s="492"/>
      <c r="AE177" s="492"/>
      <c r="AF177" s="492"/>
      <c r="AG177" s="492"/>
      <c r="AH177" s="492"/>
      <c r="AI177" s="492"/>
      <c r="AJ177" s="492"/>
      <c r="AK177" s="492"/>
      <c r="AL177" s="492"/>
      <c r="AM177" s="492"/>
      <c r="AN177" s="492"/>
      <c r="AO177" s="492"/>
      <c r="AP177" s="492"/>
      <c r="AQ177" s="492"/>
      <c r="AR177" s="492"/>
      <c r="AS177" s="492"/>
      <c r="AT177" s="492"/>
      <c r="AU177" s="492"/>
      <c r="AV177" s="492"/>
      <c r="AW177" s="492"/>
      <c r="AX177" s="492"/>
      <c r="AY177" s="492"/>
    </row>
    <row r="178" spans="1:51" ht="15.75" customHeight="1">
      <c r="A178" s="492"/>
      <c r="B178" s="492"/>
      <c r="C178" s="492"/>
      <c r="D178" s="492"/>
      <c r="E178" s="492"/>
      <c r="F178" s="492"/>
      <c r="G178" s="492"/>
      <c r="H178" s="492"/>
      <c r="I178" s="492"/>
      <c r="J178" s="492"/>
      <c r="K178" s="492"/>
      <c r="L178" s="492"/>
      <c r="M178" s="492"/>
      <c r="N178" s="492"/>
      <c r="O178" s="492"/>
      <c r="P178" s="492"/>
      <c r="Q178" s="492"/>
      <c r="R178" s="492"/>
      <c r="S178" s="492"/>
      <c r="T178" s="492"/>
      <c r="U178" s="492"/>
      <c r="V178" s="492"/>
      <c r="W178" s="492"/>
      <c r="X178" s="492"/>
      <c r="Y178" s="492"/>
      <c r="Z178" s="492"/>
      <c r="AA178" s="492"/>
      <c r="AB178" s="492"/>
      <c r="AC178" s="492"/>
      <c r="AD178" s="492"/>
      <c r="AE178" s="492"/>
      <c r="AF178" s="492"/>
      <c r="AG178" s="492"/>
      <c r="AH178" s="492"/>
      <c r="AI178" s="492"/>
      <c r="AJ178" s="492"/>
      <c r="AK178" s="492"/>
      <c r="AL178" s="492"/>
      <c r="AM178" s="492"/>
      <c r="AN178" s="492"/>
      <c r="AO178" s="492"/>
      <c r="AP178" s="492"/>
      <c r="AQ178" s="492"/>
      <c r="AR178" s="492"/>
      <c r="AS178" s="492"/>
      <c r="AT178" s="492"/>
      <c r="AU178" s="492"/>
      <c r="AV178" s="492"/>
      <c r="AW178" s="492"/>
      <c r="AX178" s="492"/>
      <c r="AY178" s="492"/>
    </row>
    <row r="179" spans="1:51" ht="15.75" customHeight="1">
      <c r="A179" s="492"/>
      <c r="B179" s="492"/>
      <c r="C179" s="492"/>
      <c r="D179" s="492"/>
      <c r="E179" s="492"/>
      <c r="F179" s="492"/>
      <c r="G179" s="492"/>
      <c r="H179" s="492"/>
      <c r="I179" s="492"/>
      <c r="J179" s="492"/>
      <c r="K179" s="492"/>
      <c r="L179" s="492"/>
      <c r="M179" s="492"/>
      <c r="N179" s="492"/>
      <c r="O179" s="492"/>
      <c r="P179" s="492"/>
      <c r="Q179" s="492"/>
      <c r="R179" s="492"/>
      <c r="S179" s="492"/>
      <c r="T179" s="492"/>
      <c r="U179" s="492"/>
      <c r="V179" s="492"/>
      <c r="W179" s="492"/>
      <c r="X179" s="492"/>
      <c r="Y179" s="492"/>
      <c r="Z179" s="492"/>
      <c r="AA179" s="492"/>
      <c r="AB179" s="492"/>
      <c r="AC179" s="492"/>
      <c r="AD179" s="492"/>
      <c r="AE179" s="492"/>
      <c r="AF179" s="492"/>
      <c r="AG179" s="492"/>
      <c r="AH179" s="492"/>
      <c r="AI179" s="492"/>
      <c r="AJ179" s="492"/>
      <c r="AK179" s="492"/>
      <c r="AL179" s="492"/>
      <c r="AM179" s="492"/>
      <c r="AN179" s="492"/>
      <c r="AO179" s="492"/>
      <c r="AP179" s="492"/>
      <c r="AQ179" s="492"/>
      <c r="AR179" s="492"/>
      <c r="AS179" s="492"/>
      <c r="AT179" s="492"/>
      <c r="AU179" s="492"/>
      <c r="AV179" s="492"/>
      <c r="AW179" s="492"/>
      <c r="AX179" s="492"/>
      <c r="AY179" s="492"/>
    </row>
    <row r="180" spans="1:51" ht="15.75" customHeight="1">
      <c r="A180" s="492"/>
      <c r="B180" s="492"/>
      <c r="C180" s="492"/>
      <c r="D180" s="492"/>
      <c r="E180" s="492"/>
      <c r="F180" s="492"/>
      <c r="G180" s="492"/>
      <c r="H180" s="492"/>
      <c r="I180" s="492"/>
      <c r="J180" s="492"/>
      <c r="K180" s="492"/>
      <c r="L180" s="492"/>
      <c r="M180" s="492"/>
      <c r="N180" s="492"/>
      <c r="O180" s="492"/>
      <c r="P180" s="492"/>
      <c r="Q180" s="492"/>
      <c r="R180" s="492"/>
      <c r="S180" s="492"/>
      <c r="T180" s="492"/>
      <c r="U180" s="492"/>
      <c r="V180" s="492"/>
      <c r="W180" s="492"/>
      <c r="X180" s="492"/>
      <c r="Y180" s="492"/>
      <c r="Z180" s="492"/>
      <c r="AA180" s="492"/>
      <c r="AB180" s="492"/>
      <c r="AC180" s="492"/>
      <c r="AD180" s="492"/>
      <c r="AE180" s="492"/>
      <c r="AF180" s="492"/>
      <c r="AG180" s="492"/>
      <c r="AH180" s="492"/>
      <c r="AI180" s="492"/>
      <c r="AJ180" s="492"/>
      <c r="AK180" s="492"/>
      <c r="AL180" s="492"/>
      <c r="AM180" s="492"/>
      <c r="AN180" s="492"/>
      <c r="AO180" s="492"/>
      <c r="AP180" s="492"/>
      <c r="AQ180" s="492"/>
      <c r="AR180" s="492"/>
      <c r="AS180" s="492"/>
      <c r="AT180" s="492"/>
      <c r="AU180" s="492"/>
      <c r="AV180" s="492"/>
      <c r="AW180" s="492"/>
      <c r="AX180" s="492"/>
      <c r="AY180" s="492"/>
    </row>
    <row r="181" spans="1:51" ht="15.75" customHeight="1">
      <c r="A181" s="492"/>
      <c r="B181" s="492"/>
      <c r="C181" s="492"/>
      <c r="D181" s="492"/>
      <c r="E181" s="492"/>
      <c r="F181" s="492"/>
      <c r="G181" s="492"/>
      <c r="H181" s="492"/>
      <c r="I181" s="492"/>
      <c r="J181" s="492"/>
      <c r="K181" s="492"/>
      <c r="L181" s="492"/>
      <c r="M181" s="492"/>
      <c r="N181" s="492"/>
      <c r="O181" s="492"/>
      <c r="P181" s="492"/>
      <c r="Q181" s="492"/>
      <c r="R181" s="492"/>
      <c r="S181" s="492"/>
      <c r="T181" s="492"/>
      <c r="U181" s="492"/>
      <c r="V181" s="492"/>
      <c r="W181" s="492"/>
      <c r="X181" s="492"/>
      <c r="Y181" s="492"/>
      <c r="Z181" s="492"/>
      <c r="AA181" s="492"/>
      <c r="AB181" s="492"/>
      <c r="AC181" s="492"/>
      <c r="AD181" s="492"/>
      <c r="AE181" s="492"/>
      <c r="AF181" s="492"/>
      <c r="AG181" s="492"/>
      <c r="AH181" s="492"/>
      <c r="AI181" s="492"/>
      <c r="AJ181" s="492"/>
      <c r="AK181" s="492"/>
      <c r="AL181" s="492"/>
      <c r="AM181" s="492"/>
      <c r="AN181" s="492"/>
      <c r="AO181" s="492"/>
      <c r="AP181" s="492"/>
      <c r="AQ181" s="492"/>
      <c r="AR181" s="492"/>
      <c r="AS181" s="492"/>
      <c r="AT181" s="492"/>
      <c r="AU181" s="492"/>
      <c r="AV181" s="492"/>
      <c r="AW181" s="492"/>
      <c r="AX181" s="492"/>
      <c r="AY181" s="492"/>
    </row>
    <row r="182" spans="1:51" ht="15.75" customHeight="1">
      <c r="A182" s="492"/>
      <c r="B182" s="492"/>
      <c r="C182" s="492"/>
      <c r="D182" s="492"/>
      <c r="E182" s="492"/>
      <c r="F182" s="492"/>
      <c r="G182" s="492"/>
      <c r="H182" s="492"/>
      <c r="I182" s="492"/>
      <c r="J182" s="492"/>
      <c r="K182" s="492"/>
      <c r="L182" s="492"/>
      <c r="M182" s="492"/>
      <c r="N182" s="492"/>
      <c r="O182" s="492"/>
      <c r="P182" s="492"/>
      <c r="Q182" s="492"/>
      <c r="R182" s="492"/>
      <c r="S182" s="492"/>
      <c r="T182" s="492"/>
      <c r="U182" s="492"/>
      <c r="V182" s="492"/>
      <c r="W182" s="492"/>
      <c r="X182" s="492"/>
      <c r="Y182" s="492"/>
      <c r="Z182" s="492"/>
      <c r="AA182" s="492"/>
      <c r="AB182" s="492"/>
      <c r="AC182" s="492"/>
      <c r="AD182" s="492"/>
      <c r="AE182" s="492"/>
      <c r="AF182" s="492"/>
      <c r="AG182" s="492"/>
      <c r="AH182" s="492"/>
      <c r="AI182" s="492"/>
      <c r="AJ182" s="492"/>
      <c r="AK182" s="492"/>
      <c r="AL182" s="492"/>
      <c r="AM182" s="492"/>
      <c r="AN182" s="492"/>
      <c r="AO182" s="492"/>
      <c r="AP182" s="492"/>
      <c r="AQ182" s="492"/>
      <c r="AR182" s="492"/>
      <c r="AS182" s="492"/>
      <c r="AT182" s="492"/>
      <c r="AU182" s="492"/>
      <c r="AV182" s="492"/>
      <c r="AW182" s="492"/>
      <c r="AX182" s="492"/>
      <c r="AY182" s="492"/>
    </row>
    <row r="183" spans="1:51" ht="15.75" customHeight="1">
      <c r="A183" s="492"/>
      <c r="B183" s="492"/>
      <c r="C183" s="492"/>
      <c r="D183" s="492"/>
      <c r="E183" s="492"/>
      <c r="F183" s="492"/>
      <c r="G183" s="492"/>
      <c r="H183" s="492"/>
      <c r="I183" s="492"/>
      <c r="J183" s="492"/>
      <c r="K183" s="492"/>
      <c r="L183" s="492"/>
      <c r="M183" s="492"/>
      <c r="N183" s="492"/>
      <c r="O183" s="492"/>
      <c r="P183" s="492"/>
      <c r="Q183" s="492"/>
      <c r="R183" s="492"/>
      <c r="S183" s="492"/>
      <c r="T183" s="492"/>
      <c r="U183" s="492"/>
      <c r="V183" s="492"/>
      <c r="W183" s="492"/>
      <c r="X183" s="492"/>
      <c r="Y183" s="492"/>
      <c r="Z183" s="492"/>
      <c r="AA183" s="492"/>
      <c r="AB183" s="492"/>
      <c r="AC183" s="492"/>
      <c r="AD183" s="492"/>
      <c r="AE183" s="492"/>
      <c r="AF183" s="492"/>
      <c r="AG183" s="492"/>
      <c r="AH183" s="492"/>
      <c r="AI183" s="492"/>
      <c r="AJ183" s="492"/>
      <c r="AK183" s="492"/>
      <c r="AL183" s="492"/>
      <c r="AM183" s="492"/>
      <c r="AN183" s="492"/>
      <c r="AO183" s="492"/>
      <c r="AP183" s="492"/>
      <c r="AQ183" s="492"/>
      <c r="AR183" s="492"/>
      <c r="AS183" s="492"/>
      <c r="AT183" s="492"/>
      <c r="AU183" s="492"/>
      <c r="AV183" s="492"/>
      <c r="AW183" s="492"/>
      <c r="AX183" s="492"/>
      <c r="AY183" s="492"/>
    </row>
    <row r="184" spans="1:51" ht="15.75" customHeight="1">
      <c r="A184" s="492"/>
      <c r="B184" s="492"/>
      <c r="C184" s="492"/>
      <c r="D184" s="492"/>
      <c r="E184" s="492"/>
      <c r="F184" s="492"/>
      <c r="G184" s="492"/>
      <c r="H184" s="492"/>
      <c r="I184" s="492"/>
      <c r="J184" s="492"/>
      <c r="K184" s="492"/>
      <c r="L184" s="492"/>
      <c r="M184" s="492"/>
      <c r="N184" s="492"/>
      <c r="O184" s="492"/>
      <c r="P184" s="492"/>
      <c r="Q184" s="492"/>
      <c r="R184" s="492"/>
      <c r="S184" s="492"/>
      <c r="T184" s="492"/>
      <c r="U184" s="492"/>
      <c r="V184" s="492"/>
      <c r="W184" s="492"/>
      <c r="X184" s="492"/>
      <c r="Y184" s="492"/>
      <c r="Z184" s="492"/>
      <c r="AA184" s="492"/>
      <c r="AB184" s="492"/>
      <c r="AC184" s="492"/>
      <c r="AD184" s="492"/>
      <c r="AE184" s="492"/>
      <c r="AF184" s="492"/>
      <c r="AG184" s="492"/>
      <c r="AH184" s="492"/>
      <c r="AI184" s="492"/>
      <c r="AJ184" s="492"/>
      <c r="AK184" s="492"/>
      <c r="AL184" s="492"/>
      <c r="AM184" s="492"/>
      <c r="AN184" s="492"/>
      <c r="AO184" s="492"/>
      <c r="AP184" s="492"/>
      <c r="AQ184" s="492"/>
      <c r="AR184" s="492"/>
      <c r="AS184" s="492"/>
      <c r="AT184" s="492"/>
      <c r="AU184" s="492"/>
      <c r="AV184" s="492"/>
      <c r="AW184" s="492"/>
      <c r="AX184" s="492"/>
      <c r="AY184" s="492"/>
    </row>
    <row r="185" spans="1:51" ht="15.75" customHeight="1">
      <c r="A185" s="492"/>
      <c r="B185" s="492"/>
      <c r="C185" s="492"/>
      <c r="D185" s="492"/>
      <c r="E185" s="492"/>
      <c r="F185" s="492"/>
      <c r="G185" s="492"/>
      <c r="H185" s="492"/>
      <c r="I185" s="492"/>
      <c r="J185" s="492"/>
      <c r="K185" s="492"/>
      <c r="L185" s="492"/>
      <c r="M185" s="492"/>
      <c r="N185" s="492"/>
      <c r="O185" s="492"/>
      <c r="P185" s="492"/>
      <c r="Q185" s="492"/>
      <c r="R185" s="492"/>
      <c r="S185" s="492"/>
      <c r="T185" s="492"/>
      <c r="U185" s="492"/>
      <c r="V185" s="492"/>
      <c r="W185" s="492"/>
      <c r="X185" s="492"/>
      <c r="Y185" s="492"/>
      <c r="Z185" s="492"/>
      <c r="AA185" s="492"/>
      <c r="AB185" s="492"/>
      <c r="AC185" s="492"/>
      <c r="AD185" s="492"/>
      <c r="AE185" s="492"/>
      <c r="AF185" s="492"/>
      <c r="AG185" s="492"/>
      <c r="AH185" s="492"/>
      <c r="AI185" s="492"/>
      <c r="AJ185" s="492"/>
      <c r="AK185" s="492"/>
      <c r="AL185" s="492"/>
      <c r="AM185" s="492"/>
      <c r="AN185" s="492"/>
      <c r="AO185" s="492"/>
      <c r="AP185" s="492"/>
      <c r="AQ185" s="492"/>
      <c r="AR185" s="492"/>
      <c r="AS185" s="492"/>
      <c r="AT185" s="492"/>
      <c r="AU185" s="492"/>
      <c r="AV185" s="492"/>
      <c r="AW185" s="492"/>
      <c r="AX185" s="492"/>
      <c r="AY185" s="492"/>
    </row>
    <row r="186" spans="1:51" ht="15.75" customHeight="1">
      <c r="A186" s="492"/>
      <c r="B186" s="492"/>
      <c r="C186" s="492"/>
      <c r="D186" s="492"/>
      <c r="E186" s="492"/>
      <c r="F186" s="492"/>
      <c r="G186" s="492"/>
      <c r="H186" s="492"/>
      <c r="I186" s="492"/>
      <c r="J186" s="492"/>
      <c r="K186" s="492"/>
      <c r="L186" s="492"/>
      <c r="M186" s="492"/>
      <c r="N186" s="492"/>
      <c r="O186" s="492"/>
      <c r="P186" s="492"/>
      <c r="Q186" s="492"/>
      <c r="R186" s="492"/>
      <c r="S186" s="492"/>
      <c r="T186" s="492"/>
      <c r="U186" s="492"/>
      <c r="V186" s="492"/>
      <c r="W186" s="492"/>
      <c r="X186" s="492"/>
      <c r="Y186" s="492"/>
      <c r="Z186" s="492"/>
      <c r="AA186" s="492"/>
      <c r="AB186" s="492"/>
      <c r="AC186" s="492"/>
      <c r="AD186" s="492"/>
      <c r="AE186" s="492"/>
      <c r="AF186" s="492"/>
      <c r="AG186" s="492"/>
      <c r="AH186" s="492"/>
      <c r="AI186" s="492"/>
      <c r="AJ186" s="492"/>
      <c r="AK186" s="492"/>
      <c r="AL186" s="492"/>
      <c r="AM186" s="492"/>
      <c r="AN186" s="492"/>
      <c r="AO186" s="492"/>
      <c r="AP186" s="492"/>
      <c r="AQ186" s="492"/>
      <c r="AR186" s="492"/>
      <c r="AS186" s="492"/>
      <c r="AT186" s="492"/>
      <c r="AU186" s="492"/>
      <c r="AV186" s="492"/>
      <c r="AW186" s="492"/>
      <c r="AX186" s="492"/>
      <c r="AY186" s="492"/>
    </row>
    <row r="187" spans="1:51" ht="15.75" customHeight="1">
      <c r="A187" s="492"/>
      <c r="B187" s="492"/>
      <c r="C187" s="492"/>
      <c r="D187" s="492"/>
      <c r="E187" s="492"/>
      <c r="F187" s="492"/>
      <c r="G187" s="492"/>
      <c r="H187" s="492"/>
      <c r="I187" s="492"/>
      <c r="J187" s="492"/>
      <c r="K187" s="492"/>
      <c r="L187" s="492"/>
      <c r="M187" s="492"/>
      <c r="N187" s="492"/>
      <c r="O187" s="492"/>
      <c r="P187" s="492"/>
      <c r="Q187" s="492"/>
      <c r="R187" s="492"/>
      <c r="S187" s="492"/>
      <c r="T187" s="492"/>
      <c r="U187" s="492"/>
      <c r="V187" s="492"/>
      <c r="W187" s="492"/>
      <c r="X187" s="492"/>
      <c r="Y187" s="492"/>
      <c r="Z187" s="492"/>
      <c r="AA187" s="492"/>
      <c r="AB187" s="492"/>
      <c r="AC187" s="492"/>
      <c r="AD187" s="492"/>
      <c r="AE187" s="492"/>
      <c r="AF187" s="492"/>
      <c r="AG187" s="492"/>
      <c r="AH187" s="492"/>
      <c r="AI187" s="492"/>
      <c r="AJ187" s="492"/>
      <c r="AK187" s="492"/>
      <c r="AL187" s="492"/>
      <c r="AM187" s="492"/>
      <c r="AN187" s="492"/>
      <c r="AO187" s="492"/>
      <c r="AP187" s="492"/>
      <c r="AQ187" s="492"/>
      <c r="AR187" s="492"/>
      <c r="AS187" s="492"/>
      <c r="AT187" s="492"/>
      <c r="AU187" s="492"/>
      <c r="AV187" s="492"/>
      <c r="AW187" s="492"/>
      <c r="AX187" s="492"/>
      <c r="AY187" s="492"/>
    </row>
    <row r="188" spans="1:51" ht="15.75" customHeight="1">
      <c r="A188" s="492"/>
      <c r="B188" s="492"/>
      <c r="C188" s="492"/>
      <c r="D188" s="492"/>
      <c r="E188" s="492"/>
      <c r="F188" s="492"/>
      <c r="G188" s="492"/>
      <c r="H188" s="492"/>
      <c r="I188" s="492"/>
      <c r="J188" s="492"/>
      <c r="K188" s="492"/>
      <c r="L188" s="492"/>
      <c r="M188" s="492"/>
      <c r="N188" s="492"/>
      <c r="O188" s="492"/>
      <c r="P188" s="492"/>
      <c r="Q188" s="492"/>
      <c r="R188" s="492"/>
      <c r="S188" s="492"/>
      <c r="T188" s="492"/>
      <c r="U188" s="492"/>
      <c r="V188" s="492"/>
      <c r="W188" s="492"/>
      <c r="X188" s="492"/>
      <c r="Y188" s="492"/>
      <c r="Z188" s="492"/>
      <c r="AA188" s="492"/>
      <c r="AB188" s="492"/>
      <c r="AC188" s="492"/>
      <c r="AD188" s="492"/>
      <c r="AE188" s="492"/>
      <c r="AF188" s="492"/>
      <c r="AG188" s="492"/>
      <c r="AH188" s="492"/>
      <c r="AI188" s="492"/>
      <c r="AJ188" s="492"/>
      <c r="AK188" s="492"/>
      <c r="AL188" s="492"/>
      <c r="AM188" s="492"/>
      <c r="AN188" s="492"/>
      <c r="AO188" s="492"/>
      <c r="AP188" s="492"/>
      <c r="AQ188" s="492"/>
      <c r="AR188" s="492"/>
      <c r="AS188" s="492"/>
      <c r="AT188" s="492"/>
      <c r="AU188" s="492"/>
      <c r="AV188" s="492"/>
      <c r="AW188" s="492"/>
      <c r="AX188" s="492"/>
      <c r="AY188" s="492"/>
    </row>
    <row r="189" spans="1:51" ht="15.75" customHeight="1">
      <c r="A189" s="492"/>
      <c r="B189" s="492"/>
      <c r="C189" s="492"/>
      <c r="D189" s="492"/>
      <c r="E189" s="492"/>
      <c r="F189" s="492"/>
      <c r="G189" s="492"/>
      <c r="H189" s="492"/>
      <c r="I189" s="492"/>
      <c r="J189" s="492"/>
      <c r="K189" s="492"/>
      <c r="L189" s="492"/>
      <c r="M189" s="492"/>
      <c r="N189" s="492"/>
      <c r="O189" s="492"/>
      <c r="P189" s="492"/>
      <c r="Q189" s="492"/>
      <c r="R189" s="492"/>
      <c r="S189" s="492"/>
      <c r="T189" s="492"/>
      <c r="U189" s="492"/>
      <c r="V189" s="492"/>
      <c r="W189" s="492"/>
      <c r="X189" s="492"/>
      <c r="Y189" s="492"/>
      <c r="Z189" s="492"/>
      <c r="AA189" s="492"/>
      <c r="AB189" s="492"/>
      <c r="AC189" s="492"/>
      <c r="AD189" s="492"/>
      <c r="AE189" s="492"/>
      <c r="AF189" s="492"/>
      <c r="AG189" s="492"/>
      <c r="AH189" s="492"/>
      <c r="AI189" s="492"/>
      <c r="AJ189" s="492"/>
      <c r="AK189" s="492"/>
      <c r="AL189" s="492"/>
      <c r="AM189" s="492"/>
      <c r="AN189" s="492"/>
      <c r="AO189" s="492"/>
      <c r="AP189" s="492"/>
      <c r="AQ189" s="492"/>
      <c r="AR189" s="492"/>
      <c r="AS189" s="492"/>
      <c r="AT189" s="492"/>
      <c r="AU189" s="492"/>
      <c r="AV189" s="492"/>
      <c r="AW189" s="492"/>
      <c r="AX189" s="492"/>
      <c r="AY189" s="492"/>
    </row>
    <row r="190" spans="1:51" ht="15.75" customHeight="1">
      <c r="A190" s="492"/>
      <c r="B190" s="492"/>
      <c r="C190" s="492"/>
      <c r="D190" s="492"/>
      <c r="E190" s="492"/>
      <c r="F190" s="492"/>
      <c r="G190" s="492"/>
      <c r="H190" s="492"/>
      <c r="I190" s="492"/>
      <c r="J190" s="492"/>
      <c r="K190" s="492"/>
      <c r="L190" s="492"/>
      <c r="M190" s="492"/>
      <c r="N190" s="492"/>
      <c r="O190" s="492"/>
      <c r="P190" s="492"/>
      <c r="Q190" s="492"/>
      <c r="R190" s="492"/>
      <c r="S190" s="492"/>
      <c r="T190" s="492"/>
      <c r="U190" s="492"/>
      <c r="V190" s="492"/>
      <c r="W190" s="492"/>
      <c r="X190" s="492"/>
      <c r="Y190" s="492"/>
      <c r="Z190" s="492"/>
      <c r="AA190" s="492"/>
      <c r="AB190" s="492"/>
      <c r="AC190" s="492"/>
      <c r="AD190" s="492"/>
      <c r="AE190" s="492"/>
      <c r="AF190" s="492"/>
      <c r="AG190" s="492"/>
      <c r="AH190" s="492"/>
      <c r="AI190" s="492"/>
      <c r="AJ190" s="492"/>
      <c r="AK190" s="492"/>
      <c r="AL190" s="492"/>
      <c r="AM190" s="492"/>
      <c r="AN190" s="492"/>
      <c r="AO190" s="492"/>
      <c r="AP190" s="492"/>
      <c r="AQ190" s="492"/>
      <c r="AR190" s="492"/>
      <c r="AS190" s="492"/>
      <c r="AT190" s="492"/>
      <c r="AU190" s="492"/>
      <c r="AV190" s="492"/>
      <c r="AW190" s="492"/>
      <c r="AX190" s="492"/>
      <c r="AY190" s="492"/>
    </row>
    <row r="191" spans="1:51" ht="15.75" customHeight="1">
      <c r="A191" s="492"/>
      <c r="B191" s="492"/>
      <c r="C191" s="492"/>
      <c r="D191" s="492"/>
      <c r="E191" s="492"/>
      <c r="F191" s="492"/>
      <c r="G191" s="492"/>
      <c r="H191" s="492"/>
      <c r="I191" s="492"/>
      <c r="J191" s="492"/>
      <c r="K191" s="492"/>
      <c r="L191" s="492"/>
      <c r="M191" s="492"/>
      <c r="N191" s="492"/>
      <c r="O191" s="492"/>
      <c r="P191" s="492"/>
      <c r="Q191" s="492"/>
      <c r="R191" s="492"/>
      <c r="S191" s="492"/>
      <c r="T191" s="492"/>
      <c r="U191" s="492"/>
      <c r="V191" s="492"/>
      <c r="W191" s="492"/>
      <c r="X191" s="492"/>
      <c r="Y191" s="492"/>
      <c r="Z191" s="492"/>
      <c r="AA191" s="492"/>
      <c r="AB191" s="492"/>
      <c r="AC191" s="492"/>
      <c r="AD191" s="492"/>
      <c r="AE191" s="492"/>
      <c r="AF191" s="492"/>
      <c r="AG191" s="492"/>
      <c r="AH191" s="492"/>
      <c r="AI191" s="492"/>
      <c r="AJ191" s="492"/>
      <c r="AK191" s="492"/>
      <c r="AL191" s="492"/>
      <c r="AM191" s="492"/>
      <c r="AN191" s="492"/>
      <c r="AO191" s="492"/>
      <c r="AP191" s="492"/>
      <c r="AQ191" s="492"/>
      <c r="AR191" s="492"/>
      <c r="AS191" s="492"/>
      <c r="AT191" s="492"/>
      <c r="AU191" s="492"/>
      <c r="AV191" s="492"/>
      <c r="AW191" s="492"/>
      <c r="AX191" s="492"/>
      <c r="AY191" s="492"/>
    </row>
    <row r="192" spans="1:51" ht="15.75" customHeight="1">
      <c r="A192" s="492"/>
      <c r="B192" s="492"/>
      <c r="C192" s="492"/>
      <c r="D192" s="492"/>
      <c r="E192" s="492"/>
      <c r="F192" s="492"/>
      <c r="G192" s="492"/>
      <c r="H192" s="492"/>
      <c r="I192" s="492"/>
      <c r="J192" s="492"/>
      <c r="K192" s="492"/>
      <c r="L192" s="492"/>
      <c r="M192" s="492"/>
      <c r="N192" s="492"/>
      <c r="O192" s="492"/>
      <c r="P192" s="492"/>
      <c r="Q192" s="492"/>
      <c r="R192" s="492"/>
      <c r="S192" s="492"/>
      <c r="T192" s="492"/>
      <c r="U192" s="492"/>
      <c r="V192" s="492"/>
      <c r="W192" s="492"/>
      <c r="X192" s="492"/>
      <c r="Y192" s="492"/>
      <c r="Z192" s="492"/>
      <c r="AA192" s="492"/>
      <c r="AB192" s="492"/>
      <c r="AC192" s="492"/>
      <c r="AD192" s="492"/>
      <c r="AE192" s="492"/>
      <c r="AF192" s="492"/>
      <c r="AG192" s="492"/>
      <c r="AH192" s="492"/>
      <c r="AI192" s="492"/>
      <c r="AJ192" s="492"/>
      <c r="AK192" s="492"/>
      <c r="AL192" s="492"/>
      <c r="AM192" s="492"/>
      <c r="AN192" s="492"/>
      <c r="AO192" s="492"/>
      <c r="AP192" s="492"/>
      <c r="AQ192" s="492"/>
      <c r="AR192" s="492"/>
      <c r="AS192" s="492"/>
      <c r="AT192" s="492"/>
      <c r="AU192" s="492"/>
      <c r="AV192" s="492"/>
      <c r="AW192" s="492"/>
      <c r="AX192" s="492"/>
      <c r="AY192" s="492"/>
    </row>
    <row r="193" spans="1:51" ht="15.75" customHeight="1">
      <c r="A193" s="492"/>
      <c r="B193" s="492"/>
      <c r="C193" s="492"/>
      <c r="D193" s="492"/>
      <c r="E193" s="492"/>
      <c r="F193" s="492"/>
      <c r="G193" s="492"/>
      <c r="H193" s="492"/>
      <c r="I193" s="492"/>
      <c r="J193" s="492"/>
      <c r="K193" s="492"/>
      <c r="L193" s="492"/>
      <c r="M193" s="492"/>
      <c r="N193" s="492"/>
      <c r="O193" s="492"/>
      <c r="P193" s="492"/>
      <c r="Q193" s="492"/>
      <c r="R193" s="492"/>
      <c r="S193" s="492"/>
      <c r="T193" s="492"/>
      <c r="U193" s="492"/>
      <c r="V193" s="492"/>
      <c r="W193" s="492"/>
      <c r="X193" s="492"/>
      <c r="Y193" s="492"/>
      <c r="Z193" s="492"/>
      <c r="AA193" s="492"/>
      <c r="AB193" s="492"/>
      <c r="AC193" s="492"/>
      <c r="AD193" s="492"/>
      <c r="AE193" s="492"/>
      <c r="AF193" s="492"/>
      <c r="AG193" s="492"/>
      <c r="AH193" s="492"/>
      <c r="AI193" s="492"/>
      <c r="AJ193" s="492"/>
      <c r="AK193" s="492"/>
      <c r="AL193" s="492"/>
      <c r="AM193" s="492"/>
      <c r="AN193" s="492"/>
      <c r="AO193" s="492"/>
      <c r="AP193" s="492"/>
      <c r="AQ193" s="492"/>
      <c r="AR193" s="492"/>
      <c r="AS193" s="492"/>
      <c r="AT193" s="492"/>
      <c r="AU193" s="492"/>
      <c r="AV193" s="492"/>
      <c r="AW193" s="492"/>
      <c r="AX193" s="492"/>
      <c r="AY193" s="492"/>
    </row>
    <row r="194" spans="1:51" ht="15.75" customHeight="1">
      <c r="A194" s="492"/>
      <c r="B194" s="492"/>
      <c r="C194" s="492"/>
      <c r="D194" s="492"/>
      <c r="E194" s="492"/>
      <c r="F194" s="492"/>
      <c r="G194" s="492"/>
      <c r="H194" s="492"/>
      <c r="I194" s="492"/>
      <c r="J194" s="492"/>
      <c r="K194" s="492"/>
      <c r="L194" s="492"/>
      <c r="M194" s="492"/>
      <c r="N194" s="492"/>
      <c r="O194" s="492"/>
      <c r="P194" s="492"/>
      <c r="Q194" s="492"/>
      <c r="R194" s="492"/>
      <c r="S194" s="492"/>
      <c r="T194" s="492"/>
      <c r="U194" s="492"/>
      <c r="V194" s="492"/>
      <c r="W194" s="492"/>
      <c r="X194" s="492"/>
      <c r="Y194" s="492"/>
      <c r="Z194" s="492"/>
      <c r="AA194" s="492"/>
      <c r="AB194" s="492"/>
      <c r="AC194" s="492"/>
      <c r="AD194" s="492"/>
      <c r="AE194" s="492"/>
      <c r="AF194" s="492"/>
      <c r="AG194" s="492"/>
      <c r="AH194" s="492"/>
      <c r="AI194" s="492"/>
      <c r="AJ194" s="492"/>
      <c r="AK194" s="492"/>
      <c r="AL194" s="492"/>
      <c r="AM194" s="492"/>
      <c r="AN194" s="492"/>
      <c r="AO194" s="492"/>
      <c r="AP194" s="492"/>
      <c r="AQ194" s="492"/>
      <c r="AR194" s="492"/>
      <c r="AS194" s="492"/>
      <c r="AT194" s="492"/>
      <c r="AU194" s="492"/>
      <c r="AV194" s="492"/>
      <c r="AW194" s="492"/>
      <c r="AX194" s="492"/>
      <c r="AY194" s="492"/>
    </row>
    <row r="195" spans="1:51" ht="15.75" customHeight="1">
      <c r="A195" s="492"/>
      <c r="B195" s="492"/>
      <c r="C195" s="492"/>
      <c r="D195" s="492"/>
      <c r="E195" s="492"/>
      <c r="F195" s="492"/>
      <c r="G195" s="492"/>
      <c r="H195" s="492"/>
      <c r="I195" s="492"/>
      <c r="J195" s="492"/>
      <c r="K195" s="492"/>
      <c r="L195" s="492"/>
      <c r="M195" s="492"/>
      <c r="N195" s="492"/>
      <c r="O195" s="492"/>
      <c r="P195" s="492"/>
      <c r="Q195" s="492"/>
      <c r="R195" s="492"/>
      <c r="S195" s="492"/>
      <c r="T195" s="492"/>
      <c r="U195" s="492"/>
      <c r="V195" s="492"/>
      <c r="W195" s="492"/>
      <c r="X195" s="492"/>
      <c r="Y195" s="492"/>
      <c r="Z195" s="492"/>
      <c r="AA195" s="492"/>
      <c r="AB195" s="492"/>
      <c r="AC195" s="492"/>
      <c r="AD195" s="492"/>
      <c r="AE195" s="492"/>
      <c r="AF195" s="492"/>
      <c r="AG195" s="492"/>
      <c r="AH195" s="492"/>
      <c r="AI195" s="492"/>
      <c r="AJ195" s="492"/>
      <c r="AK195" s="492"/>
      <c r="AL195" s="492"/>
      <c r="AM195" s="492"/>
      <c r="AN195" s="492"/>
      <c r="AO195" s="492"/>
      <c r="AP195" s="492"/>
      <c r="AQ195" s="492"/>
      <c r="AR195" s="492"/>
      <c r="AS195" s="492"/>
      <c r="AT195" s="492"/>
      <c r="AU195" s="492"/>
      <c r="AV195" s="492"/>
      <c r="AW195" s="492"/>
      <c r="AX195" s="492"/>
      <c r="AY195" s="492"/>
    </row>
    <row r="196" spans="1:51" ht="15.75" customHeight="1">
      <c r="A196" s="492"/>
      <c r="B196" s="492"/>
      <c r="C196" s="492"/>
      <c r="D196" s="492"/>
      <c r="E196" s="492"/>
      <c r="F196" s="492"/>
      <c r="G196" s="492"/>
      <c r="H196" s="492"/>
      <c r="I196" s="492"/>
      <c r="J196" s="492"/>
      <c r="K196" s="492"/>
      <c r="L196" s="492"/>
      <c r="M196" s="492"/>
      <c r="N196" s="492"/>
      <c r="O196" s="492"/>
      <c r="P196" s="492"/>
      <c r="Q196" s="492"/>
      <c r="R196" s="492"/>
      <c r="S196" s="492"/>
      <c r="T196" s="492"/>
      <c r="U196" s="492"/>
      <c r="V196" s="492"/>
      <c r="W196" s="492"/>
      <c r="X196" s="492"/>
      <c r="Y196" s="492"/>
      <c r="Z196" s="492"/>
      <c r="AA196" s="492"/>
      <c r="AB196" s="492"/>
      <c r="AC196" s="492"/>
      <c r="AD196" s="492"/>
      <c r="AE196" s="492"/>
      <c r="AF196" s="492"/>
      <c r="AG196" s="492"/>
      <c r="AH196" s="492"/>
      <c r="AI196" s="492"/>
      <c r="AJ196" s="492"/>
      <c r="AK196" s="492"/>
      <c r="AL196" s="492"/>
      <c r="AM196" s="492"/>
      <c r="AN196" s="492"/>
      <c r="AO196" s="492"/>
      <c r="AP196" s="492"/>
      <c r="AQ196" s="492"/>
      <c r="AR196" s="492"/>
      <c r="AS196" s="492"/>
      <c r="AT196" s="492"/>
      <c r="AU196" s="492"/>
      <c r="AV196" s="492"/>
      <c r="AW196" s="492"/>
      <c r="AX196" s="492"/>
      <c r="AY196" s="492"/>
    </row>
    <row r="197" spans="1:51" ht="15.75" customHeight="1">
      <c r="A197" s="492"/>
      <c r="B197" s="492"/>
      <c r="C197" s="492"/>
      <c r="D197" s="492"/>
      <c r="E197" s="492"/>
      <c r="F197" s="492"/>
      <c r="G197" s="492"/>
      <c r="H197" s="492"/>
      <c r="I197" s="492"/>
      <c r="J197" s="492"/>
      <c r="K197" s="492"/>
      <c r="L197" s="492"/>
      <c r="M197" s="492"/>
      <c r="N197" s="492"/>
      <c r="O197" s="492"/>
      <c r="P197" s="492"/>
      <c r="Q197" s="492"/>
      <c r="R197" s="492"/>
      <c r="S197" s="492"/>
      <c r="T197" s="492"/>
      <c r="U197" s="492"/>
      <c r="V197" s="492"/>
      <c r="W197" s="492"/>
      <c r="X197" s="492"/>
      <c r="Y197" s="492"/>
      <c r="Z197" s="492"/>
      <c r="AA197" s="492"/>
      <c r="AB197" s="492"/>
      <c r="AC197" s="492"/>
      <c r="AD197" s="492"/>
      <c r="AE197" s="492"/>
      <c r="AF197" s="492"/>
      <c r="AG197" s="492"/>
      <c r="AH197" s="492"/>
      <c r="AI197" s="492"/>
      <c r="AJ197" s="492"/>
      <c r="AK197" s="492"/>
      <c r="AL197" s="492"/>
      <c r="AM197" s="492"/>
      <c r="AN197" s="492"/>
      <c r="AO197" s="492"/>
      <c r="AP197" s="492"/>
      <c r="AQ197" s="492"/>
      <c r="AR197" s="492"/>
      <c r="AS197" s="492"/>
      <c r="AT197" s="492"/>
      <c r="AU197" s="492"/>
      <c r="AV197" s="492"/>
      <c r="AW197" s="492"/>
      <c r="AX197" s="492"/>
      <c r="AY197" s="492"/>
    </row>
    <row r="198" spans="1:51" ht="15.75" customHeight="1">
      <c r="A198" s="492"/>
      <c r="B198" s="492"/>
      <c r="C198" s="492"/>
      <c r="D198" s="492"/>
      <c r="E198" s="492"/>
      <c r="F198" s="492"/>
      <c r="G198" s="492"/>
      <c r="H198" s="492"/>
      <c r="I198" s="492"/>
      <c r="J198" s="492"/>
      <c r="K198" s="492"/>
      <c r="L198" s="492"/>
      <c r="M198" s="492"/>
      <c r="N198" s="492"/>
      <c r="O198" s="492"/>
      <c r="P198" s="492"/>
      <c r="Q198" s="492"/>
      <c r="R198" s="492"/>
      <c r="S198" s="492"/>
      <c r="T198" s="492"/>
      <c r="U198" s="492"/>
      <c r="V198" s="492"/>
      <c r="W198" s="492"/>
      <c r="X198" s="492"/>
      <c r="Y198" s="492"/>
      <c r="Z198" s="492"/>
      <c r="AA198" s="492"/>
      <c r="AB198" s="492"/>
      <c r="AC198" s="492"/>
      <c r="AD198" s="492"/>
      <c r="AE198" s="492"/>
      <c r="AF198" s="492"/>
      <c r="AG198" s="492"/>
      <c r="AH198" s="492"/>
      <c r="AI198" s="492"/>
      <c r="AJ198" s="492"/>
      <c r="AK198" s="492"/>
      <c r="AL198" s="492"/>
      <c r="AM198" s="492"/>
      <c r="AN198" s="492"/>
      <c r="AO198" s="492"/>
      <c r="AP198" s="492"/>
      <c r="AQ198" s="492"/>
      <c r="AR198" s="492"/>
      <c r="AS198" s="492"/>
      <c r="AT198" s="492"/>
      <c r="AU198" s="492"/>
      <c r="AV198" s="492"/>
      <c r="AW198" s="492"/>
      <c r="AX198" s="492"/>
      <c r="AY198" s="492"/>
    </row>
    <row r="199" spans="1:51" ht="15.75" customHeight="1">
      <c r="A199" s="492"/>
      <c r="B199" s="492"/>
      <c r="C199" s="492"/>
      <c r="D199" s="492"/>
      <c r="E199" s="492"/>
      <c r="F199" s="492"/>
      <c r="G199" s="492"/>
      <c r="H199" s="492"/>
      <c r="I199" s="492"/>
      <c r="J199" s="492"/>
      <c r="K199" s="492"/>
      <c r="L199" s="492"/>
      <c r="M199" s="492"/>
      <c r="N199" s="492"/>
      <c r="O199" s="492"/>
      <c r="P199" s="492"/>
      <c r="Q199" s="492"/>
      <c r="R199" s="492"/>
      <c r="S199" s="492"/>
      <c r="T199" s="492"/>
      <c r="U199" s="492"/>
      <c r="V199" s="492"/>
      <c r="W199" s="492"/>
      <c r="X199" s="492"/>
      <c r="Y199" s="492"/>
      <c r="Z199" s="492"/>
      <c r="AA199" s="492"/>
      <c r="AB199" s="492"/>
      <c r="AC199" s="492"/>
      <c r="AD199" s="492"/>
      <c r="AE199" s="492"/>
      <c r="AF199" s="492"/>
      <c r="AG199" s="492"/>
      <c r="AH199" s="492"/>
      <c r="AI199" s="492"/>
      <c r="AJ199" s="492"/>
      <c r="AK199" s="492"/>
      <c r="AL199" s="492"/>
      <c r="AM199" s="492"/>
      <c r="AN199" s="492"/>
      <c r="AO199" s="492"/>
      <c r="AP199" s="492"/>
      <c r="AQ199" s="492"/>
      <c r="AR199" s="492"/>
      <c r="AS199" s="492"/>
      <c r="AT199" s="492"/>
      <c r="AU199" s="492"/>
      <c r="AV199" s="492"/>
      <c r="AW199" s="492"/>
      <c r="AX199" s="492"/>
      <c r="AY199" s="492"/>
    </row>
    <row r="200" spans="1:51" ht="15.75" customHeight="1">
      <c r="A200" s="492"/>
      <c r="B200" s="492"/>
      <c r="C200" s="492"/>
      <c r="D200" s="492"/>
      <c r="E200" s="492"/>
      <c r="F200" s="492"/>
      <c r="G200" s="492"/>
      <c r="H200" s="492"/>
      <c r="I200" s="492"/>
      <c r="J200" s="492"/>
      <c r="K200" s="492"/>
      <c r="L200" s="492"/>
      <c r="M200" s="492"/>
      <c r="N200" s="492"/>
      <c r="O200" s="492"/>
      <c r="P200" s="492"/>
      <c r="Q200" s="492"/>
      <c r="R200" s="492"/>
      <c r="S200" s="492"/>
      <c r="T200" s="492"/>
      <c r="U200" s="492"/>
      <c r="V200" s="492"/>
      <c r="W200" s="492"/>
      <c r="X200" s="492"/>
      <c r="Y200" s="492"/>
      <c r="Z200" s="492"/>
      <c r="AA200" s="492"/>
      <c r="AB200" s="492"/>
      <c r="AC200" s="492"/>
      <c r="AD200" s="492"/>
      <c r="AE200" s="492"/>
      <c r="AF200" s="492"/>
      <c r="AG200" s="492"/>
      <c r="AH200" s="492"/>
      <c r="AI200" s="492"/>
      <c r="AJ200" s="492"/>
      <c r="AK200" s="492"/>
      <c r="AL200" s="492"/>
      <c r="AM200" s="492"/>
      <c r="AN200" s="492"/>
      <c r="AO200" s="492"/>
      <c r="AP200" s="492"/>
      <c r="AQ200" s="492"/>
      <c r="AR200" s="492"/>
      <c r="AS200" s="492"/>
      <c r="AT200" s="492"/>
      <c r="AU200" s="492"/>
      <c r="AV200" s="492"/>
      <c r="AW200" s="492"/>
      <c r="AX200" s="492"/>
      <c r="AY200" s="492"/>
    </row>
    <row r="201" spans="1:51" ht="15.75" customHeight="1">
      <c r="A201" s="492"/>
      <c r="B201" s="492"/>
      <c r="C201" s="492"/>
      <c r="D201" s="492"/>
      <c r="E201" s="492"/>
      <c r="F201" s="492"/>
      <c r="G201" s="492"/>
      <c r="H201" s="492"/>
      <c r="I201" s="492"/>
      <c r="J201" s="492"/>
      <c r="K201" s="492"/>
      <c r="L201" s="492"/>
      <c r="M201" s="492"/>
      <c r="N201" s="492"/>
      <c r="O201" s="492"/>
      <c r="P201" s="492"/>
      <c r="Q201" s="492"/>
      <c r="R201" s="492"/>
      <c r="S201" s="492"/>
      <c r="T201" s="492"/>
      <c r="U201" s="492"/>
      <c r="V201" s="492"/>
      <c r="W201" s="492"/>
      <c r="X201" s="492"/>
      <c r="Y201" s="492"/>
      <c r="Z201" s="492"/>
      <c r="AA201" s="492"/>
      <c r="AB201" s="492"/>
      <c r="AC201" s="492"/>
      <c r="AD201" s="492"/>
      <c r="AE201" s="492"/>
      <c r="AF201" s="492"/>
      <c r="AG201" s="492"/>
      <c r="AH201" s="492"/>
      <c r="AI201" s="492"/>
      <c r="AJ201" s="492"/>
      <c r="AK201" s="492"/>
      <c r="AL201" s="492"/>
      <c r="AM201" s="492"/>
      <c r="AN201" s="492"/>
      <c r="AO201" s="492"/>
      <c r="AP201" s="492"/>
      <c r="AQ201" s="492"/>
      <c r="AR201" s="492"/>
      <c r="AS201" s="492"/>
      <c r="AT201" s="492"/>
      <c r="AU201" s="492"/>
      <c r="AV201" s="492"/>
      <c r="AW201" s="492"/>
      <c r="AX201" s="492"/>
      <c r="AY201" s="492"/>
    </row>
    <row r="202" spans="1:51" ht="15.75" customHeight="1">
      <c r="A202" s="492"/>
      <c r="B202" s="492"/>
      <c r="C202" s="492"/>
      <c r="D202" s="492"/>
      <c r="E202" s="492"/>
      <c r="F202" s="492"/>
      <c r="G202" s="492"/>
      <c r="H202" s="492"/>
      <c r="I202" s="492"/>
      <c r="J202" s="492"/>
      <c r="K202" s="492"/>
      <c r="L202" s="492"/>
      <c r="M202" s="492"/>
      <c r="N202" s="492"/>
      <c r="O202" s="492"/>
      <c r="P202" s="492"/>
      <c r="Q202" s="492"/>
      <c r="R202" s="492"/>
      <c r="S202" s="492"/>
      <c r="T202" s="492"/>
      <c r="U202" s="492"/>
      <c r="V202" s="492"/>
      <c r="W202" s="492"/>
      <c r="X202" s="492"/>
      <c r="Y202" s="492"/>
      <c r="Z202" s="492"/>
      <c r="AA202" s="492"/>
      <c r="AB202" s="492"/>
      <c r="AC202" s="492"/>
      <c r="AD202" s="492"/>
      <c r="AE202" s="492"/>
      <c r="AF202" s="492"/>
      <c r="AG202" s="492"/>
      <c r="AH202" s="492"/>
      <c r="AI202" s="492"/>
      <c r="AJ202" s="492"/>
      <c r="AK202" s="492"/>
      <c r="AL202" s="492"/>
      <c r="AM202" s="492"/>
      <c r="AN202" s="492"/>
      <c r="AO202" s="492"/>
      <c r="AP202" s="492"/>
      <c r="AQ202" s="492"/>
      <c r="AR202" s="492"/>
      <c r="AS202" s="492"/>
      <c r="AT202" s="492"/>
      <c r="AU202" s="492"/>
      <c r="AV202" s="492"/>
      <c r="AW202" s="492"/>
      <c r="AX202" s="492"/>
      <c r="AY202" s="492"/>
    </row>
    <row r="203" spans="1:51" ht="15.75" customHeight="1">
      <c r="A203" s="492"/>
      <c r="B203" s="492"/>
      <c r="C203" s="492"/>
      <c r="D203" s="492"/>
      <c r="E203" s="492"/>
      <c r="F203" s="492"/>
      <c r="G203" s="492"/>
      <c r="H203" s="492"/>
      <c r="I203" s="492"/>
      <c r="J203" s="492"/>
      <c r="K203" s="492"/>
      <c r="L203" s="492"/>
      <c r="M203" s="492"/>
      <c r="N203" s="492"/>
      <c r="O203" s="492"/>
      <c r="P203" s="492"/>
      <c r="Q203" s="492"/>
      <c r="R203" s="492"/>
      <c r="S203" s="492"/>
      <c r="T203" s="492"/>
      <c r="U203" s="492"/>
      <c r="V203" s="492"/>
      <c r="W203" s="492"/>
      <c r="X203" s="492"/>
      <c r="Y203" s="492"/>
      <c r="Z203" s="492"/>
      <c r="AA203" s="492"/>
      <c r="AB203" s="492"/>
      <c r="AC203" s="492"/>
      <c r="AD203" s="492"/>
      <c r="AE203" s="492"/>
      <c r="AF203" s="492"/>
      <c r="AG203" s="492"/>
      <c r="AH203" s="492"/>
      <c r="AI203" s="492"/>
      <c r="AJ203" s="492"/>
      <c r="AK203" s="492"/>
      <c r="AL203" s="492"/>
      <c r="AM203" s="492"/>
      <c r="AN203" s="492"/>
      <c r="AO203" s="492"/>
      <c r="AP203" s="492"/>
      <c r="AQ203" s="492"/>
      <c r="AR203" s="492"/>
      <c r="AS203" s="492"/>
      <c r="AT203" s="492"/>
      <c r="AU203" s="492"/>
      <c r="AV203" s="492"/>
      <c r="AW203" s="492"/>
      <c r="AX203" s="492"/>
      <c r="AY203" s="492"/>
    </row>
    <row r="204" spans="1:51" ht="15.75" customHeight="1">
      <c r="A204" s="492"/>
      <c r="B204" s="492"/>
      <c r="C204" s="492"/>
      <c r="D204" s="492"/>
      <c r="E204" s="492"/>
      <c r="F204" s="492"/>
      <c r="G204" s="492"/>
      <c r="H204" s="492"/>
      <c r="I204" s="492"/>
      <c r="J204" s="492"/>
      <c r="K204" s="492"/>
      <c r="L204" s="492"/>
      <c r="M204" s="492"/>
      <c r="N204" s="492"/>
      <c r="O204" s="492"/>
      <c r="P204" s="492"/>
      <c r="Q204" s="492"/>
      <c r="R204" s="492"/>
      <c r="S204" s="492"/>
      <c r="T204" s="492"/>
      <c r="U204" s="492"/>
      <c r="V204" s="492"/>
      <c r="W204" s="492"/>
      <c r="X204" s="492"/>
      <c r="Y204" s="492"/>
      <c r="Z204" s="492"/>
      <c r="AA204" s="492"/>
      <c r="AB204" s="492"/>
      <c r="AC204" s="492"/>
      <c r="AD204" s="492"/>
      <c r="AE204" s="492"/>
      <c r="AF204" s="492"/>
      <c r="AG204" s="492"/>
      <c r="AH204" s="492"/>
      <c r="AI204" s="492"/>
      <c r="AJ204" s="492"/>
      <c r="AK204" s="492"/>
      <c r="AL204" s="492"/>
      <c r="AM204" s="492"/>
      <c r="AN204" s="492"/>
      <c r="AO204" s="492"/>
      <c r="AP204" s="492"/>
      <c r="AQ204" s="492"/>
      <c r="AR204" s="492"/>
      <c r="AS204" s="492"/>
      <c r="AT204" s="492"/>
      <c r="AU204" s="492"/>
      <c r="AV204" s="492"/>
      <c r="AW204" s="492"/>
      <c r="AX204" s="492"/>
      <c r="AY204" s="492"/>
    </row>
    <row r="205" spans="1:51" ht="15.75" customHeight="1">
      <c r="A205" s="492"/>
      <c r="B205" s="492"/>
      <c r="C205" s="492"/>
      <c r="D205" s="492"/>
      <c r="E205" s="492"/>
      <c r="F205" s="492"/>
      <c r="G205" s="492"/>
      <c r="H205" s="492"/>
      <c r="I205" s="492"/>
      <c r="J205" s="492"/>
      <c r="K205" s="492"/>
      <c r="L205" s="492"/>
      <c r="M205" s="492"/>
      <c r="N205" s="492"/>
      <c r="O205" s="492"/>
      <c r="P205" s="492"/>
      <c r="Q205" s="492"/>
      <c r="R205" s="492"/>
      <c r="S205" s="492"/>
      <c r="T205" s="492"/>
      <c r="U205" s="492"/>
      <c r="V205" s="492"/>
      <c r="W205" s="492"/>
      <c r="X205" s="492"/>
      <c r="Y205" s="492"/>
      <c r="Z205" s="492"/>
      <c r="AA205" s="492"/>
      <c r="AB205" s="492"/>
      <c r="AC205" s="492"/>
      <c r="AD205" s="492"/>
      <c r="AE205" s="492"/>
      <c r="AF205" s="492"/>
      <c r="AG205" s="492"/>
      <c r="AH205" s="492"/>
      <c r="AI205" s="492"/>
      <c r="AJ205" s="492"/>
      <c r="AK205" s="492"/>
      <c r="AL205" s="492"/>
      <c r="AM205" s="492"/>
      <c r="AN205" s="492"/>
      <c r="AO205" s="492"/>
      <c r="AP205" s="492"/>
      <c r="AQ205" s="492"/>
      <c r="AR205" s="492"/>
      <c r="AS205" s="492"/>
      <c r="AT205" s="492"/>
      <c r="AU205" s="492"/>
      <c r="AV205" s="492"/>
      <c r="AW205" s="492"/>
      <c r="AX205" s="492"/>
      <c r="AY205" s="492"/>
    </row>
    <row r="206" spans="1:51" ht="15.75" customHeight="1">
      <c r="A206" s="492"/>
      <c r="B206" s="492"/>
      <c r="C206" s="492"/>
      <c r="D206" s="492"/>
      <c r="E206" s="492"/>
      <c r="F206" s="492"/>
      <c r="G206" s="492"/>
      <c r="H206" s="492"/>
      <c r="I206" s="492"/>
      <c r="J206" s="492"/>
      <c r="K206" s="492"/>
      <c r="L206" s="492"/>
      <c r="M206" s="492"/>
      <c r="N206" s="492"/>
      <c r="O206" s="492"/>
      <c r="P206" s="492"/>
      <c r="Q206" s="492"/>
      <c r="R206" s="492"/>
      <c r="S206" s="492"/>
      <c r="T206" s="492"/>
      <c r="U206" s="492"/>
      <c r="V206" s="492"/>
      <c r="W206" s="492"/>
      <c r="X206" s="492"/>
      <c r="Y206" s="492"/>
      <c r="Z206" s="492"/>
      <c r="AA206" s="492"/>
      <c r="AB206" s="492"/>
      <c r="AC206" s="492"/>
      <c r="AD206" s="492"/>
      <c r="AE206" s="492"/>
      <c r="AF206" s="492"/>
      <c r="AG206" s="492"/>
      <c r="AH206" s="492"/>
      <c r="AI206" s="492"/>
      <c r="AJ206" s="492"/>
      <c r="AK206" s="492"/>
      <c r="AL206" s="492"/>
      <c r="AM206" s="492"/>
      <c r="AN206" s="492"/>
      <c r="AO206" s="492"/>
      <c r="AP206" s="492"/>
      <c r="AQ206" s="492"/>
      <c r="AR206" s="492"/>
      <c r="AS206" s="492"/>
      <c r="AT206" s="492"/>
      <c r="AU206" s="492"/>
      <c r="AV206" s="492"/>
      <c r="AW206" s="492"/>
      <c r="AX206" s="492"/>
      <c r="AY206" s="492"/>
    </row>
    <row r="207" spans="1:51" ht="15.75" customHeight="1">
      <c r="A207" s="492"/>
      <c r="B207" s="492"/>
      <c r="C207" s="492"/>
      <c r="D207" s="492"/>
      <c r="E207" s="492"/>
      <c r="F207" s="492"/>
      <c r="G207" s="492"/>
      <c r="H207" s="492"/>
      <c r="I207" s="492"/>
      <c r="J207" s="492"/>
      <c r="K207" s="492"/>
      <c r="L207" s="492"/>
      <c r="M207" s="492"/>
      <c r="N207" s="492"/>
      <c r="O207" s="492"/>
      <c r="P207" s="492"/>
      <c r="Q207" s="492"/>
      <c r="R207" s="492"/>
      <c r="S207" s="492"/>
      <c r="T207" s="492"/>
      <c r="U207" s="492"/>
      <c r="V207" s="492"/>
      <c r="W207" s="492"/>
      <c r="X207" s="492"/>
      <c r="Y207" s="492"/>
      <c r="Z207" s="492"/>
      <c r="AA207" s="492"/>
      <c r="AB207" s="492"/>
      <c r="AC207" s="492"/>
      <c r="AD207" s="492"/>
      <c r="AE207" s="492"/>
      <c r="AF207" s="492"/>
      <c r="AG207" s="492"/>
      <c r="AH207" s="492"/>
      <c r="AI207" s="492"/>
      <c r="AJ207" s="492"/>
      <c r="AK207" s="492"/>
      <c r="AL207" s="492"/>
      <c r="AM207" s="492"/>
      <c r="AN207" s="492"/>
      <c r="AO207" s="492"/>
      <c r="AP207" s="492"/>
      <c r="AQ207" s="492"/>
      <c r="AR207" s="492"/>
      <c r="AS207" s="492"/>
      <c r="AT207" s="492"/>
      <c r="AU207" s="492"/>
      <c r="AV207" s="492"/>
      <c r="AW207" s="492"/>
      <c r="AX207" s="492"/>
      <c r="AY207" s="492"/>
    </row>
    <row r="208" spans="1:51" ht="15.75" customHeight="1">
      <c r="A208" s="492"/>
      <c r="B208" s="492"/>
      <c r="C208" s="492"/>
      <c r="D208" s="492"/>
      <c r="E208" s="492"/>
      <c r="F208" s="492"/>
      <c r="G208" s="492"/>
      <c r="H208" s="492"/>
      <c r="I208" s="492"/>
      <c r="J208" s="492"/>
      <c r="K208" s="492"/>
      <c r="L208" s="492"/>
      <c r="M208" s="492"/>
      <c r="N208" s="492"/>
      <c r="O208" s="492"/>
      <c r="P208" s="492"/>
      <c r="Q208" s="492"/>
      <c r="R208" s="492"/>
      <c r="S208" s="492"/>
      <c r="T208" s="492"/>
      <c r="U208" s="492"/>
      <c r="V208" s="492"/>
      <c r="W208" s="492"/>
      <c r="X208" s="492"/>
      <c r="Y208" s="492"/>
      <c r="Z208" s="492"/>
      <c r="AA208" s="492"/>
      <c r="AB208" s="492"/>
      <c r="AC208" s="492"/>
      <c r="AD208" s="492"/>
      <c r="AE208" s="492"/>
      <c r="AF208" s="492"/>
      <c r="AG208" s="492"/>
      <c r="AH208" s="492"/>
      <c r="AI208" s="492"/>
      <c r="AJ208" s="492"/>
      <c r="AK208" s="492"/>
      <c r="AL208" s="492"/>
      <c r="AM208" s="492"/>
      <c r="AN208" s="492"/>
      <c r="AO208" s="492"/>
      <c r="AP208" s="492"/>
      <c r="AQ208" s="492"/>
      <c r="AR208" s="492"/>
      <c r="AS208" s="492"/>
      <c r="AT208" s="492"/>
      <c r="AU208" s="492"/>
      <c r="AV208" s="492"/>
      <c r="AW208" s="492"/>
      <c r="AX208" s="492"/>
      <c r="AY208" s="492"/>
    </row>
    <row r="209" spans="1:51" ht="15.75" customHeight="1">
      <c r="A209" s="492"/>
      <c r="B209" s="492"/>
      <c r="C209" s="492"/>
      <c r="D209" s="492"/>
      <c r="E209" s="492"/>
      <c r="F209" s="492"/>
      <c r="G209" s="492"/>
      <c r="H209" s="492"/>
      <c r="I209" s="492"/>
      <c r="J209" s="492"/>
      <c r="K209" s="492"/>
      <c r="L209" s="492"/>
      <c r="M209" s="492"/>
      <c r="N209" s="492"/>
      <c r="O209" s="492"/>
      <c r="P209" s="492"/>
      <c r="Q209" s="492"/>
      <c r="R209" s="492"/>
      <c r="S209" s="492"/>
      <c r="T209" s="492"/>
      <c r="U209" s="492"/>
      <c r="V209" s="492"/>
      <c r="W209" s="492"/>
      <c r="X209" s="492"/>
      <c r="Y209" s="492"/>
      <c r="Z209" s="492"/>
      <c r="AA209" s="492"/>
      <c r="AB209" s="492"/>
      <c r="AC209" s="492"/>
      <c r="AD209" s="492"/>
      <c r="AE209" s="492"/>
      <c r="AF209" s="492"/>
      <c r="AG209" s="492"/>
      <c r="AH209" s="492"/>
      <c r="AI209" s="492"/>
      <c r="AJ209" s="492"/>
      <c r="AK209" s="492"/>
      <c r="AL209" s="492"/>
      <c r="AM209" s="492"/>
      <c r="AN209" s="492"/>
      <c r="AO209" s="492"/>
      <c r="AP209" s="492"/>
      <c r="AQ209" s="492"/>
      <c r="AR209" s="492"/>
      <c r="AS209" s="492"/>
      <c r="AT209" s="492"/>
      <c r="AU209" s="492"/>
      <c r="AV209" s="492"/>
      <c r="AW209" s="492"/>
      <c r="AX209" s="492"/>
      <c r="AY209" s="492"/>
    </row>
    <row r="210" spans="1:51" ht="15.75" customHeight="1">
      <c r="A210" s="492"/>
      <c r="B210" s="492"/>
      <c r="C210" s="492"/>
      <c r="D210" s="492"/>
      <c r="E210" s="492"/>
      <c r="F210" s="492"/>
      <c r="G210" s="492"/>
      <c r="H210" s="492"/>
      <c r="I210" s="492"/>
      <c r="J210" s="492"/>
      <c r="K210" s="492"/>
      <c r="L210" s="492"/>
      <c r="M210" s="492"/>
      <c r="N210" s="492"/>
      <c r="O210" s="492"/>
      <c r="P210" s="492"/>
      <c r="Q210" s="492"/>
      <c r="R210" s="492"/>
      <c r="S210" s="492"/>
      <c r="T210" s="492"/>
      <c r="U210" s="492"/>
      <c r="V210" s="492"/>
      <c r="W210" s="492"/>
      <c r="X210" s="492"/>
      <c r="Y210" s="492"/>
      <c r="Z210" s="492"/>
      <c r="AA210" s="492"/>
      <c r="AB210" s="492"/>
      <c r="AC210" s="492"/>
      <c r="AD210" s="492"/>
      <c r="AE210" s="492"/>
      <c r="AF210" s="492"/>
      <c r="AG210" s="492"/>
      <c r="AH210" s="492"/>
      <c r="AI210" s="492"/>
      <c r="AJ210" s="492"/>
      <c r="AK210" s="492"/>
      <c r="AL210" s="492"/>
      <c r="AM210" s="492"/>
      <c r="AN210" s="492"/>
      <c r="AO210" s="492"/>
      <c r="AP210" s="492"/>
      <c r="AQ210" s="492"/>
      <c r="AR210" s="492"/>
      <c r="AS210" s="492"/>
      <c r="AT210" s="492"/>
      <c r="AU210" s="492"/>
      <c r="AV210" s="492"/>
      <c r="AW210" s="492"/>
      <c r="AX210" s="492"/>
      <c r="AY210" s="492"/>
    </row>
    <row r="211" spans="1:51" ht="15.75" customHeight="1">
      <c r="A211" s="492"/>
      <c r="B211" s="492"/>
      <c r="C211" s="492"/>
      <c r="D211" s="492"/>
      <c r="E211" s="492"/>
      <c r="F211" s="492"/>
      <c r="G211" s="492"/>
      <c r="H211" s="492"/>
      <c r="I211" s="492"/>
      <c r="J211" s="492"/>
      <c r="K211" s="492"/>
      <c r="L211" s="492"/>
      <c r="M211" s="492"/>
      <c r="N211" s="492"/>
      <c r="O211" s="492"/>
      <c r="P211" s="492"/>
      <c r="Q211" s="492"/>
      <c r="R211" s="492"/>
      <c r="S211" s="492"/>
      <c r="T211" s="492"/>
      <c r="U211" s="492"/>
      <c r="V211" s="492"/>
      <c r="W211" s="492"/>
      <c r="X211" s="492"/>
      <c r="Y211" s="492"/>
      <c r="Z211" s="492"/>
      <c r="AA211" s="492"/>
      <c r="AB211" s="492"/>
      <c r="AC211" s="492"/>
      <c r="AD211" s="492"/>
      <c r="AE211" s="492"/>
      <c r="AF211" s="492"/>
      <c r="AG211" s="492"/>
      <c r="AH211" s="492"/>
      <c r="AI211" s="492"/>
      <c r="AJ211" s="492"/>
      <c r="AK211" s="492"/>
      <c r="AL211" s="492"/>
      <c r="AM211" s="492"/>
      <c r="AN211" s="492"/>
      <c r="AO211" s="492"/>
      <c r="AP211" s="492"/>
      <c r="AQ211" s="492"/>
      <c r="AR211" s="492"/>
      <c r="AS211" s="492"/>
      <c r="AT211" s="492"/>
      <c r="AU211" s="492"/>
      <c r="AV211" s="492"/>
      <c r="AW211" s="492"/>
      <c r="AX211" s="492"/>
      <c r="AY211" s="492"/>
    </row>
    <row r="212" spans="1:51" ht="15.75" customHeight="1">
      <c r="A212" s="492"/>
      <c r="B212" s="492"/>
      <c r="C212" s="492"/>
      <c r="D212" s="492"/>
      <c r="E212" s="492"/>
      <c r="F212" s="492"/>
      <c r="G212" s="492"/>
      <c r="H212" s="492"/>
      <c r="I212" s="492"/>
      <c r="J212" s="492"/>
      <c r="K212" s="492"/>
      <c r="L212" s="492"/>
      <c r="M212" s="492"/>
      <c r="N212" s="492"/>
      <c r="O212" s="492"/>
      <c r="P212" s="492"/>
      <c r="Q212" s="492"/>
      <c r="R212" s="492"/>
      <c r="S212" s="492"/>
      <c r="T212" s="492"/>
      <c r="U212" s="492"/>
      <c r="V212" s="492"/>
      <c r="W212" s="492"/>
      <c r="X212" s="492"/>
      <c r="Y212" s="492"/>
      <c r="Z212" s="492"/>
      <c r="AA212" s="492"/>
      <c r="AB212" s="492"/>
      <c r="AC212" s="492"/>
      <c r="AD212" s="492"/>
      <c r="AE212" s="492"/>
      <c r="AF212" s="492"/>
      <c r="AG212" s="492"/>
      <c r="AH212" s="492"/>
      <c r="AI212" s="492"/>
      <c r="AJ212" s="492"/>
      <c r="AK212" s="492"/>
      <c r="AL212" s="492"/>
      <c r="AM212" s="492"/>
      <c r="AN212" s="492"/>
      <c r="AO212" s="492"/>
      <c r="AP212" s="492"/>
      <c r="AQ212" s="492"/>
      <c r="AR212" s="492"/>
      <c r="AS212" s="492"/>
      <c r="AT212" s="492"/>
      <c r="AU212" s="492"/>
      <c r="AV212" s="492"/>
      <c r="AW212" s="492"/>
      <c r="AX212" s="492"/>
      <c r="AY212" s="492"/>
    </row>
    <row r="213" spans="1:51" ht="15.75" customHeight="1">
      <c r="A213" s="492"/>
      <c r="B213" s="492"/>
      <c r="C213" s="492"/>
      <c r="D213" s="492"/>
      <c r="E213" s="492"/>
      <c r="F213" s="492"/>
      <c r="G213" s="492"/>
      <c r="H213" s="492"/>
      <c r="I213" s="492"/>
      <c r="J213" s="492"/>
      <c r="K213" s="492"/>
      <c r="L213" s="492"/>
      <c r="M213" s="492"/>
      <c r="N213" s="492"/>
      <c r="O213" s="492"/>
      <c r="P213" s="492"/>
      <c r="Q213" s="492"/>
      <c r="R213" s="492"/>
      <c r="S213" s="492"/>
      <c r="T213" s="492"/>
      <c r="U213" s="492"/>
      <c r="V213" s="492"/>
      <c r="W213" s="492"/>
      <c r="X213" s="492"/>
      <c r="Y213" s="492"/>
      <c r="Z213" s="492"/>
      <c r="AA213" s="492"/>
      <c r="AB213" s="492"/>
      <c r="AC213" s="492"/>
      <c r="AD213" s="492"/>
      <c r="AE213" s="492"/>
      <c r="AF213" s="492"/>
      <c r="AG213" s="492"/>
      <c r="AH213" s="492"/>
      <c r="AI213" s="492"/>
      <c r="AJ213" s="492"/>
      <c r="AK213" s="492"/>
      <c r="AL213" s="492"/>
      <c r="AM213" s="492"/>
      <c r="AN213" s="492"/>
      <c r="AO213" s="492"/>
      <c r="AP213" s="492"/>
      <c r="AQ213" s="492"/>
      <c r="AR213" s="492"/>
      <c r="AS213" s="492"/>
      <c r="AT213" s="492"/>
      <c r="AU213" s="492"/>
      <c r="AV213" s="492"/>
      <c r="AW213" s="492"/>
      <c r="AX213" s="492"/>
      <c r="AY213" s="492"/>
    </row>
    <row r="214" spans="1:51" ht="15.75" customHeight="1">
      <c r="A214" s="492"/>
      <c r="B214" s="492"/>
      <c r="C214" s="492"/>
      <c r="D214" s="492"/>
      <c r="E214" s="492"/>
      <c r="F214" s="492"/>
      <c r="G214" s="492"/>
      <c r="H214" s="492"/>
      <c r="I214" s="492"/>
      <c r="J214" s="492"/>
      <c r="K214" s="492"/>
      <c r="L214" s="492"/>
      <c r="M214" s="492"/>
      <c r="N214" s="492"/>
      <c r="O214" s="492"/>
      <c r="P214" s="492"/>
      <c r="Q214" s="492"/>
      <c r="R214" s="492"/>
      <c r="S214" s="492"/>
      <c r="T214" s="492"/>
      <c r="U214" s="492"/>
      <c r="V214" s="492"/>
      <c r="W214" s="492"/>
      <c r="X214" s="492"/>
      <c r="Y214" s="492"/>
      <c r="Z214" s="492"/>
      <c r="AA214" s="492"/>
      <c r="AB214" s="492"/>
      <c r="AC214" s="492"/>
      <c r="AD214" s="492"/>
      <c r="AE214" s="492"/>
      <c r="AF214" s="492"/>
      <c r="AG214" s="492"/>
      <c r="AH214" s="492"/>
      <c r="AI214" s="492"/>
      <c r="AJ214" s="492"/>
      <c r="AK214" s="492"/>
      <c r="AL214" s="492"/>
      <c r="AM214" s="492"/>
      <c r="AN214" s="492"/>
      <c r="AO214" s="492"/>
      <c r="AP214" s="492"/>
      <c r="AQ214" s="492"/>
      <c r="AR214" s="492"/>
      <c r="AS214" s="492"/>
      <c r="AT214" s="492"/>
      <c r="AU214" s="492"/>
      <c r="AV214" s="492"/>
      <c r="AW214" s="492"/>
      <c r="AX214" s="492"/>
      <c r="AY214" s="492"/>
    </row>
    <row r="215" spans="1:51" ht="15.75" customHeight="1">
      <c r="A215" s="492"/>
      <c r="B215" s="492"/>
      <c r="C215" s="492"/>
      <c r="D215" s="492"/>
      <c r="E215" s="492"/>
      <c r="F215" s="492"/>
      <c r="G215" s="492"/>
      <c r="H215" s="492"/>
      <c r="I215" s="492"/>
      <c r="J215" s="492"/>
      <c r="K215" s="492"/>
      <c r="L215" s="492"/>
      <c r="M215" s="492"/>
      <c r="N215" s="492"/>
      <c r="O215" s="492"/>
      <c r="P215" s="492"/>
      <c r="Q215" s="492"/>
      <c r="R215" s="492"/>
      <c r="S215" s="492"/>
      <c r="T215" s="492"/>
      <c r="U215" s="492"/>
      <c r="V215" s="492"/>
      <c r="W215" s="492"/>
      <c r="X215" s="492"/>
      <c r="Y215" s="492"/>
      <c r="Z215" s="492"/>
      <c r="AA215" s="492"/>
      <c r="AB215" s="492"/>
      <c r="AC215" s="492"/>
      <c r="AD215" s="492"/>
      <c r="AE215" s="492"/>
      <c r="AF215" s="492"/>
      <c r="AG215" s="492"/>
      <c r="AH215" s="492"/>
      <c r="AI215" s="492"/>
      <c r="AJ215" s="492"/>
      <c r="AK215" s="492"/>
      <c r="AL215" s="492"/>
      <c r="AM215" s="492"/>
      <c r="AN215" s="492"/>
      <c r="AO215" s="492"/>
      <c r="AP215" s="492"/>
      <c r="AQ215" s="492"/>
      <c r="AR215" s="492"/>
      <c r="AS215" s="492"/>
      <c r="AT215" s="492"/>
      <c r="AU215" s="492"/>
      <c r="AV215" s="492"/>
      <c r="AW215" s="492"/>
      <c r="AX215" s="492"/>
      <c r="AY215" s="492"/>
    </row>
    <row r="216" spans="1:51" ht="15.75" customHeight="1">
      <c r="A216" s="492"/>
      <c r="B216" s="492"/>
      <c r="C216" s="492"/>
      <c r="D216" s="492"/>
      <c r="E216" s="492"/>
      <c r="F216" s="492"/>
      <c r="G216" s="492"/>
      <c r="H216" s="492"/>
      <c r="I216" s="492"/>
      <c r="J216" s="492"/>
      <c r="K216" s="492"/>
      <c r="L216" s="492"/>
      <c r="M216" s="492"/>
      <c r="N216" s="492"/>
      <c r="O216" s="492"/>
      <c r="P216" s="492"/>
      <c r="Q216" s="492"/>
      <c r="R216" s="492"/>
      <c r="S216" s="492"/>
      <c r="T216" s="492"/>
      <c r="U216" s="492"/>
      <c r="V216" s="492"/>
      <c r="W216" s="492"/>
      <c r="X216" s="492"/>
      <c r="Y216" s="492"/>
      <c r="Z216" s="492"/>
      <c r="AA216" s="492"/>
      <c r="AB216" s="492"/>
      <c r="AC216" s="492"/>
      <c r="AD216" s="492"/>
      <c r="AE216" s="492"/>
      <c r="AF216" s="492"/>
      <c r="AG216" s="492"/>
      <c r="AH216" s="492"/>
      <c r="AI216" s="492"/>
      <c r="AJ216" s="492"/>
      <c r="AK216" s="492"/>
      <c r="AL216" s="492"/>
      <c r="AM216" s="492"/>
      <c r="AN216" s="492"/>
      <c r="AO216" s="492"/>
      <c r="AP216" s="492"/>
      <c r="AQ216" s="492"/>
      <c r="AR216" s="492"/>
      <c r="AS216" s="492"/>
      <c r="AT216" s="492"/>
      <c r="AU216" s="492"/>
      <c r="AV216" s="492"/>
      <c r="AW216" s="492"/>
      <c r="AX216" s="492"/>
      <c r="AY216" s="492"/>
    </row>
    <row r="217" spans="1:51" ht="15.75" customHeight="1">
      <c r="A217" s="492"/>
      <c r="B217" s="492"/>
      <c r="C217" s="492"/>
      <c r="D217" s="492"/>
      <c r="E217" s="492"/>
      <c r="F217" s="492"/>
      <c r="G217" s="492"/>
      <c r="H217" s="492"/>
      <c r="I217" s="492"/>
      <c r="J217" s="492"/>
      <c r="K217" s="492"/>
      <c r="L217" s="492"/>
      <c r="M217" s="492"/>
      <c r="N217" s="492"/>
      <c r="O217" s="492"/>
      <c r="P217" s="492"/>
      <c r="Q217" s="492"/>
      <c r="R217" s="492"/>
      <c r="S217" s="492"/>
      <c r="T217" s="492"/>
      <c r="U217" s="492"/>
      <c r="V217" s="492"/>
      <c r="W217" s="492"/>
      <c r="X217" s="492"/>
      <c r="Y217" s="492"/>
      <c r="Z217" s="492"/>
      <c r="AA217" s="492"/>
      <c r="AB217" s="492"/>
      <c r="AC217" s="492"/>
      <c r="AD217" s="492"/>
      <c r="AE217" s="492"/>
      <c r="AF217" s="492"/>
      <c r="AG217" s="492"/>
      <c r="AH217" s="492"/>
      <c r="AI217" s="492"/>
      <c r="AJ217" s="492"/>
      <c r="AK217" s="492"/>
      <c r="AL217" s="492"/>
      <c r="AM217" s="492"/>
      <c r="AN217" s="492"/>
      <c r="AO217" s="492"/>
      <c r="AP217" s="492"/>
      <c r="AQ217" s="492"/>
      <c r="AR217" s="492"/>
      <c r="AS217" s="492"/>
      <c r="AT217" s="492"/>
      <c r="AU217" s="492"/>
      <c r="AV217" s="492"/>
      <c r="AW217" s="492"/>
      <c r="AX217" s="492"/>
      <c r="AY217" s="492"/>
    </row>
    <row r="218" spans="1:51" ht="15.75" customHeight="1">
      <c r="A218" s="492"/>
      <c r="B218" s="492"/>
      <c r="C218" s="492"/>
      <c r="D218" s="492"/>
      <c r="E218" s="492"/>
      <c r="F218" s="492"/>
      <c r="G218" s="492"/>
      <c r="H218" s="492"/>
      <c r="I218" s="492"/>
      <c r="J218" s="492"/>
      <c r="K218" s="492"/>
      <c r="L218" s="492"/>
      <c r="M218" s="492"/>
      <c r="N218" s="492"/>
      <c r="O218" s="492"/>
      <c r="P218" s="492"/>
      <c r="Q218" s="492"/>
      <c r="R218" s="492"/>
      <c r="S218" s="492"/>
      <c r="T218" s="492"/>
      <c r="U218" s="492"/>
      <c r="V218" s="492"/>
      <c r="W218" s="492"/>
      <c r="X218" s="492"/>
      <c r="Y218" s="492"/>
      <c r="Z218" s="492"/>
      <c r="AA218" s="492"/>
      <c r="AB218" s="492"/>
      <c r="AC218" s="492"/>
      <c r="AD218" s="492"/>
      <c r="AE218" s="492"/>
      <c r="AF218" s="492"/>
      <c r="AG218" s="492"/>
      <c r="AH218" s="492"/>
      <c r="AI218" s="492"/>
      <c r="AJ218" s="492"/>
      <c r="AK218" s="492"/>
      <c r="AL218" s="492"/>
      <c r="AM218" s="492"/>
      <c r="AN218" s="492"/>
      <c r="AO218" s="492"/>
      <c r="AP218" s="492"/>
      <c r="AQ218" s="492"/>
      <c r="AR218" s="492"/>
      <c r="AS218" s="492"/>
      <c r="AT218" s="492"/>
      <c r="AU218" s="492"/>
      <c r="AV218" s="492"/>
      <c r="AW218" s="492"/>
      <c r="AX218" s="492"/>
      <c r="AY218" s="492"/>
    </row>
    <row r="219" spans="1:51" ht="15.75" customHeight="1">
      <c r="A219" s="492"/>
      <c r="B219" s="492"/>
      <c r="C219" s="492"/>
      <c r="D219" s="492"/>
      <c r="E219" s="492"/>
      <c r="F219" s="492"/>
      <c r="G219" s="492"/>
      <c r="H219" s="492"/>
      <c r="I219" s="492"/>
      <c r="J219" s="492"/>
      <c r="K219" s="492"/>
      <c r="L219" s="492"/>
      <c r="M219" s="492"/>
      <c r="N219" s="492"/>
      <c r="O219" s="492"/>
      <c r="P219" s="492"/>
      <c r="Q219" s="492"/>
      <c r="R219" s="492"/>
      <c r="S219" s="492"/>
      <c r="T219" s="492"/>
      <c r="U219" s="492"/>
      <c r="V219" s="492"/>
      <c r="W219" s="492"/>
      <c r="X219" s="492"/>
      <c r="Y219" s="492"/>
      <c r="Z219" s="492"/>
      <c r="AA219" s="492"/>
      <c r="AB219" s="492"/>
      <c r="AC219" s="492"/>
      <c r="AD219" s="492"/>
      <c r="AE219" s="492"/>
      <c r="AF219" s="492"/>
      <c r="AG219" s="492"/>
      <c r="AH219" s="492"/>
      <c r="AI219" s="492"/>
      <c r="AJ219" s="492"/>
      <c r="AK219" s="492"/>
      <c r="AL219" s="492"/>
      <c r="AM219" s="492"/>
      <c r="AN219" s="492"/>
      <c r="AO219" s="492"/>
      <c r="AP219" s="492"/>
      <c r="AQ219" s="492"/>
      <c r="AR219" s="492"/>
      <c r="AS219" s="492"/>
      <c r="AT219" s="492"/>
      <c r="AU219" s="492"/>
      <c r="AV219" s="492"/>
      <c r="AW219" s="492"/>
      <c r="AX219" s="492"/>
      <c r="AY219" s="492"/>
    </row>
    <row r="220" spans="1:51" ht="15.75" customHeight="1">
      <c r="A220" s="492"/>
      <c r="B220" s="492"/>
      <c r="C220" s="492"/>
      <c r="D220" s="492"/>
      <c r="E220" s="492"/>
      <c r="F220" s="492"/>
      <c r="G220" s="492"/>
      <c r="H220" s="492"/>
      <c r="I220" s="492"/>
      <c r="J220" s="492"/>
      <c r="K220" s="492"/>
      <c r="L220" s="492"/>
      <c r="M220" s="492"/>
      <c r="N220" s="492"/>
      <c r="O220" s="492"/>
      <c r="P220" s="492"/>
      <c r="Q220" s="492"/>
      <c r="R220" s="492"/>
      <c r="S220" s="492"/>
      <c r="T220" s="492"/>
      <c r="U220" s="492"/>
      <c r="V220" s="492"/>
      <c r="W220" s="492"/>
      <c r="X220" s="492"/>
      <c r="Y220" s="492"/>
      <c r="Z220" s="492"/>
      <c r="AA220" s="492"/>
      <c r="AB220" s="492"/>
      <c r="AC220" s="492"/>
      <c r="AD220" s="492"/>
      <c r="AE220" s="492"/>
      <c r="AF220" s="492"/>
      <c r="AG220" s="492"/>
      <c r="AH220" s="492"/>
      <c r="AI220" s="492"/>
      <c r="AJ220" s="492"/>
      <c r="AK220" s="492"/>
      <c r="AL220" s="492"/>
      <c r="AM220" s="492"/>
      <c r="AN220" s="492"/>
      <c r="AO220" s="492"/>
      <c r="AP220" s="492"/>
      <c r="AQ220" s="492"/>
      <c r="AR220" s="492"/>
      <c r="AS220" s="492"/>
      <c r="AT220" s="492"/>
      <c r="AU220" s="492"/>
      <c r="AV220" s="492"/>
      <c r="AW220" s="492"/>
      <c r="AX220" s="492"/>
      <c r="AY220" s="492"/>
    </row>
    <row r="221" spans="1:51" ht="15.75" customHeight="1">
      <c r="A221" s="492"/>
      <c r="B221" s="492"/>
      <c r="C221" s="492"/>
      <c r="D221" s="492"/>
      <c r="E221" s="492"/>
      <c r="F221" s="492"/>
      <c r="G221" s="492"/>
      <c r="H221" s="492"/>
      <c r="I221" s="492"/>
      <c r="J221" s="492"/>
      <c r="K221" s="492"/>
      <c r="L221" s="492"/>
      <c r="M221" s="492"/>
      <c r="N221" s="492"/>
      <c r="O221" s="492"/>
      <c r="P221" s="492"/>
      <c r="Q221" s="492"/>
      <c r="R221" s="492"/>
      <c r="S221" s="492"/>
      <c r="T221" s="492"/>
      <c r="U221" s="492"/>
      <c r="V221" s="492"/>
      <c r="W221" s="492"/>
      <c r="X221" s="492"/>
      <c r="Y221" s="492"/>
      <c r="Z221" s="492"/>
      <c r="AA221" s="492"/>
      <c r="AB221" s="492"/>
      <c r="AC221" s="492"/>
      <c r="AD221" s="492"/>
      <c r="AE221" s="492"/>
      <c r="AF221" s="492"/>
      <c r="AG221" s="492"/>
      <c r="AH221" s="492"/>
      <c r="AI221" s="492"/>
      <c r="AJ221" s="492"/>
      <c r="AK221" s="492"/>
      <c r="AL221" s="492"/>
      <c r="AM221" s="492"/>
      <c r="AN221" s="492"/>
      <c r="AO221" s="492"/>
      <c r="AP221" s="492"/>
      <c r="AQ221" s="492"/>
      <c r="AR221" s="492"/>
      <c r="AS221" s="492"/>
      <c r="AT221" s="492"/>
      <c r="AU221" s="492"/>
      <c r="AV221" s="492"/>
      <c r="AW221" s="492"/>
      <c r="AX221" s="492"/>
      <c r="AY221" s="492"/>
    </row>
    <row r="222" spans="1:51" ht="15.75" customHeight="1">
      <c r="A222" s="492"/>
      <c r="B222" s="492"/>
      <c r="C222" s="492"/>
      <c r="D222" s="492"/>
      <c r="E222" s="492"/>
      <c r="F222" s="492"/>
      <c r="G222" s="492"/>
      <c r="H222" s="492"/>
      <c r="I222" s="492"/>
      <c r="J222" s="492"/>
      <c r="K222" s="492"/>
      <c r="L222" s="492"/>
      <c r="M222" s="492"/>
      <c r="N222" s="492"/>
      <c r="O222" s="492"/>
      <c r="P222" s="492"/>
      <c r="Q222" s="492"/>
      <c r="R222" s="492"/>
      <c r="S222" s="492"/>
      <c r="T222" s="492"/>
      <c r="U222" s="492"/>
      <c r="V222" s="492"/>
      <c r="W222" s="492"/>
      <c r="X222" s="492"/>
      <c r="Y222" s="492"/>
      <c r="Z222" s="492"/>
      <c r="AA222" s="492"/>
      <c r="AB222" s="492"/>
      <c r="AC222" s="492"/>
      <c r="AD222" s="492"/>
      <c r="AE222" s="492"/>
      <c r="AF222" s="492"/>
      <c r="AG222" s="492"/>
      <c r="AH222" s="492"/>
      <c r="AI222" s="492"/>
      <c r="AJ222" s="492"/>
      <c r="AK222" s="492"/>
      <c r="AL222" s="492"/>
      <c r="AM222" s="492"/>
      <c r="AN222" s="492"/>
      <c r="AO222" s="492"/>
      <c r="AP222" s="492"/>
      <c r="AQ222" s="492"/>
      <c r="AR222" s="492"/>
      <c r="AS222" s="492"/>
      <c r="AT222" s="492"/>
      <c r="AU222" s="492"/>
      <c r="AV222" s="492"/>
      <c r="AW222" s="492"/>
      <c r="AX222" s="492"/>
      <c r="AY222" s="492"/>
    </row>
    <row r="223" spans="1:51" ht="15.75" customHeight="1">
      <c r="A223" s="492"/>
      <c r="B223" s="492"/>
      <c r="C223" s="492"/>
      <c r="D223" s="492"/>
      <c r="E223" s="492"/>
      <c r="F223" s="492"/>
      <c r="G223" s="492"/>
      <c r="H223" s="492"/>
      <c r="I223" s="492"/>
      <c r="J223" s="492"/>
      <c r="K223" s="492"/>
      <c r="L223" s="492"/>
      <c r="M223" s="492"/>
      <c r="N223" s="492"/>
      <c r="O223" s="492"/>
      <c r="P223" s="492"/>
      <c r="Q223" s="492"/>
      <c r="R223" s="492"/>
      <c r="S223" s="492"/>
      <c r="T223" s="492"/>
      <c r="U223" s="492"/>
      <c r="V223" s="492"/>
      <c r="W223" s="492"/>
      <c r="X223" s="492"/>
      <c r="Y223" s="492"/>
      <c r="Z223" s="492"/>
      <c r="AA223" s="492"/>
      <c r="AB223" s="492"/>
      <c r="AC223" s="492"/>
      <c r="AD223" s="492"/>
      <c r="AE223" s="492"/>
      <c r="AF223" s="492"/>
      <c r="AG223" s="492"/>
      <c r="AH223" s="492"/>
      <c r="AI223" s="492"/>
      <c r="AJ223" s="492"/>
      <c r="AK223" s="492"/>
      <c r="AL223" s="492"/>
      <c r="AM223" s="492"/>
      <c r="AN223" s="492"/>
      <c r="AO223" s="492"/>
      <c r="AP223" s="492"/>
      <c r="AQ223" s="492"/>
      <c r="AR223" s="492"/>
      <c r="AS223" s="492"/>
      <c r="AT223" s="492"/>
      <c r="AU223" s="492"/>
      <c r="AV223" s="492"/>
      <c r="AW223" s="492"/>
      <c r="AX223" s="492"/>
      <c r="AY223" s="492"/>
    </row>
    <row r="224" spans="1:51" ht="15.75" customHeight="1">
      <c r="A224" s="492"/>
      <c r="B224" s="492"/>
      <c r="C224" s="492"/>
      <c r="D224" s="492"/>
      <c r="E224" s="492"/>
      <c r="F224" s="492"/>
      <c r="G224" s="492"/>
      <c r="H224" s="492"/>
      <c r="I224" s="492"/>
      <c r="J224" s="492"/>
      <c r="K224" s="492"/>
      <c r="L224" s="492"/>
      <c r="M224" s="492"/>
      <c r="N224" s="492"/>
      <c r="O224" s="492"/>
      <c r="P224" s="492"/>
      <c r="Q224" s="492"/>
      <c r="R224" s="492"/>
      <c r="S224" s="492"/>
      <c r="T224" s="492"/>
      <c r="U224" s="492"/>
      <c r="V224" s="492"/>
      <c r="W224" s="492"/>
      <c r="X224" s="492"/>
      <c r="Y224" s="492"/>
      <c r="Z224" s="492"/>
      <c r="AA224" s="492"/>
      <c r="AB224" s="492"/>
      <c r="AC224" s="492"/>
      <c r="AD224" s="492"/>
      <c r="AE224" s="492"/>
      <c r="AF224" s="492"/>
      <c r="AG224" s="492"/>
      <c r="AH224" s="492"/>
      <c r="AI224" s="492"/>
      <c r="AJ224" s="492"/>
      <c r="AK224" s="492"/>
      <c r="AL224" s="492"/>
      <c r="AM224" s="492"/>
      <c r="AN224" s="492"/>
      <c r="AO224" s="492"/>
      <c r="AP224" s="492"/>
      <c r="AQ224" s="492"/>
      <c r="AR224" s="492"/>
      <c r="AS224" s="492"/>
      <c r="AT224" s="492"/>
      <c r="AU224" s="492"/>
      <c r="AV224" s="492"/>
      <c r="AW224" s="492"/>
      <c r="AX224" s="492"/>
      <c r="AY224" s="492"/>
    </row>
    <row r="225" spans="1:51" ht="15.75" customHeight="1">
      <c r="A225" s="492"/>
      <c r="B225" s="492"/>
      <c r="C225" s="492"/>
      <c r="D225" s="492"/>
      <c r="E225" s="492"/>
      <c r="F225" s="492"/>
      <c r="G225" s="492"/>
      <c r="H225" s="492"/>
      <c r="I225" s="492"/>
      <c r="J225" s="492"/>
      <c r="K225" s="492"/>
      <c r="L225" s="492"/>
      <c r="M225" s="492"/>
      <c r="N225" s="492"/>
      <c r="O225" s="492"/>
      <c r="P225" s="492"/>
      <c r="Q225" s="492"/>
      <c r="R225" s="492"/>
      <c r="S225" s="492"/>
      <c r="T225" s="492"/>
      <c r="U225" s="492"/>
      <c r="V225" s="492"/>
      <c r="W225" s="492"/>
      <c r="X225" s="492"/>
      <c r="Y225" s="492"/>
      <c r="Z225" s="492"/>
      <c r="AA225" s="492"/>
      <c r="AB225" s="492"/>
      <c r="AC225" s="492"/>
      <c r="AD225" s="492"/>
      <c r="AE225" s="492"/>
      <c r="AF225" s="492"/>
      <c r="AG225" s="492"/>
      <c r="AH225" s="492"/>
      <c r="AI225" s="492"/>
      <c r="AJ225" s="492"/>
      <c r="AK225" s="492"/>
      <c r="AL225" s="492"/>
      <c r="AM225" s="492"/>
      <c r="AN225" s="492"/>
      <c r="AO225" s="492"/>
      <c r="AP225" s="492"/>
      <c r="AQ225" s="492"/>
      <c r="AR225" s="492"/>
      <c r="AS225" s="492"/>
      <c r="AT225" s="492"/>
      <c r="AU225" s="492"/>
      <c r="AV225" s="492"/>
      <c r="AW225" s="492"/>
      <c r="AX225" s="492"/>
      <c r="AY225" s="492"/>
    </row>
    <row r="226" spans="1:51" ht="15.75" customHeight="1">
      <c r="A226" s="492"/>
      <c r="B226" s="492"/>
      <c r="C226" s="492"/>
      <c r="D226" s="492"/>
      <c r="E226" s="492"/>
      <c r="F226" s="492"/>
      <c r="G226" s="492"/>
      <c r="H226" s="492"/>
      <c r="I226" s="492"/>
      <c r="J226" s="492"/>
      <c r="K226" s="492"/>
      <c r="L226" s="492"/>
      <c r="M226" s="492"/>
      <c r="N226" s="492"/>
      <c r="O226" s="492"/>
      <c r="P226" s="492"/>
      <c r="Q226" s="492"/>
      <c r="R226" s="492"/>
      <c r="S226" s="492"/>
      <c r="T226" s="492"/>
      <c r="U226" s="492"/>
      <c r="V226" s="492"/>
      <c r="W226" s="492"/>
      <c r="X226" s="492"/>
      <c r="Y226" s="492"/>
      <c r="Z226" s="492"/>
      <c r="AA226" s="492"/>
      <c r="AB226" s="492"/>
      <c r="AC226" s="492"/>
      <c r="AD226" s="492"/>
      <c r="AE226" s="492"/>
      <c r="AF226" s="492"/>
      <c r="AG226" s="492"/>
      <c r="AH226" s="492"/>
      <c r="AI226" s="492"/>
      <c r="AJ226" s="492"/>
      <c r="AK226" s="492"/>
      <c r="AL226" s="492"/>
      <c r="AM226" s="492"/>
      <c r="AN226" s="492"/>
      <c r="AO226" s="492"/>
      <c r="AP226" s="492"/>
      <c r="AQ226" s="492"/>
      <c r="AR226" s="492"/>
      <c r="AS226" s="492"/>
      <c r="AT226" s="492"/>
      <c r="AU226" s="492"/>
      <c r="AV226" s="492"/>
      <c r="AW226" s="492"/>
      <c r="AX226" s="492"/>
      <c r="AY226" s="492"/>
    </row>
    <row r="227" spans="1:51" ht="15.75" customHeight="1">
      <c r="A227" s="492"/>
      <c r="B227" s="492"/>
      <c r="C227" s="492"/>
      <c r="D227" s="492"/>
      <c r="E227" s="492"/>
      <c r="F227" s="492"/>
      <c r="G227" s="492"/>
      <c r="H227" s="492"/>
      <c r="I227" s="492"/>
      <c r="J227" s="492"/>
      <c r="K227" s="492"/>
      <c r="L227" s="492"/>
      <c r="M227" s="492"/>
      <c r="N227" s="492"/>
      <c r="O227" s="492"/>
      <c r="P227" s="492"/>
      <c r="Q227" s="492"/>
      <c r="R227" s="492"/>
      <c r="S227" s="492"/>
      <c r="T227" s="492"/>
      <c r="U227" s="492"/>
      <c r="V227" s="492"/>
      <c r="W227" s="492"/>
      <c r="X227" s="492"/>
      <c r="Y227" s="492"/>
      <c r="Z227" s="492"/>
      <c r="AA227" s="492"/>
      <c r="AB227" s="492"/>
      <c r="AC227" s="492"/>
      <c r="AD227" s="492"/>
      <c r="AE227" s="492"/>
      <c r="AF227" s="492"/>
      <c r="AG227" s="492"/>
      <c r="AH227" s="492"/>
      <c r="AI227" s="492"/>
      <c r="AJ227" s="492"/>
      <c r="AK227" s="492"/>
      <c r="AL227" s="492"/>
      <c r="AM227" s="492"/>
      <c r="AN227" s="492"/>
      <c r="AO227" s="492"/>
      <c r="AP227" s="492"/>
      <c r="AQ227" s="492"/>
      <c r="AR227" s="492"/>
      <c r="AS227" s="492"/>
      <c r="AT227" s="492"/>
      <c r="AU227" s="492"/>
      <c r="AV227" s="492"/>
      <c r="AW227" s="492"/>
      <c r="AX227" s="492"/>
      <c r="AY227" s="492"/>
    </row>
    <row r="228" spans="1:51" ht="15.75" customHeight="1">
      <c r="A228" s="492"/>
      <c r="B228" s="492"/>
      <c r="C228" s="492"/>
      <c r="D228" s="492"/>
      <c r="E228" s="492"/>
      <c r="F228" s="492"/>
      <c r="G228" s="492"/>
      <c r="H228" s="492"/>
      <c r="I228" s="492"/>
      <c r="J228" s="492"/>
      <c r="K228" s="492"/>
      <c r="L228" s="492"/>
      <c r="M228" s="492"/>
      <c r="N228" s="492"/>
      <c r="O228" s="492"/>
      <c r="P228" s="492"/>
      <c r="Q228" s="492"/>
      <c r="R228" s="492"/>
      <c r="S228" s="492"/>
      <c r="T228" s="492"/>
      <c r="U228" s="492"/>
      <c r="V228" s="492"/>
      <c r="W228" s="492"/>
      <c r="X228" s="492"/>
      <c r="Y228" s="492"/>
      <c r="Z228" s="492"/>
      <c r="AA228" s="492"/>
      <c r="AB228" s="492"/>
      <c r="AC228" s="492"/>
      <c r="AD228" s="492"/>
      <c r="AE228" s="492"/>
      <c r="AF228" s="492"/>
      <c r="AG228" s="492"/>
      <c r="AH228" s="492"/>
      <c r="AI228" s="492"/>
      <c r="AJ228" s="492"/>
      <c r="AK228" s="492"/>
      <c r="AL228" s="492"/>
      <c r="AM228" s="492"/>
      <c r="AN228" s="492"/>
      <c r="AO228" s="492"/>
      <c r="AP228" s="492"/>
      <c r="AQ228" s="492"/>
      <c r="AR228" s="492"/>
      <c r="AS228" s="492"/>
      <c r="AT228" s="492"/>
      <c r="AU228" s="492"/>
      <c r="AV228" s="492"/>
      <c r="AW228" s="492"/>
      <c r="AX228" s="492"/>
      <c r="AY228" s="492"/>
    </row>
    <row r="229" spans="1:51" ht="15.75" customHeight="1">
      <c r="A229" s="492"/>
      <c r="B229" s="492"/>
      <c r="C229" s="492"/>
      <c r="D229" s="492"/>
      <c r="E229" s="492"/>
      <c r="F229" s="492"/>
      <c r="G229" s="492"/>
      <c r="H229" s="492"/>
      <c r="I229" s="492"/>
      <c r="J229" s="492"/>
      <c r="K229" s="492"/>
      <c r="L229" s="492"/>
      <c r="M229" s="492"/>
      <c r="N229" s="492"/>
      <c r="O229" s="492"/>
      <c r="P229" s="492"/>
      <c r="Q229" s="492"/>
      <c r="R229" s="492"/>
      <c r="S229" s="492"/>
      <c r="T229" s="492"/>
      <c r="U229" s="492"/>
      <c r="V229" s="492"/>
      <c r="W229" s="492"/>
      <c r="X229" s="492"/>
      <c r="Y229" s="492"/>
      <c r="Z229" s="492"/>
      <c r="AA229" s="492"/>
      <c r="AB229" s="492"/>
      <c r="AC229" s="492"/>
      <c r="AD229" s="492"/>
      <c r="AE229" s="492"/>
      <c r="AF229" s="492"/>
      <c r="AG229" s="492"/>
      <c r="AH229" s="492"/>
      <c r="AI229" s="492"/>
      <c r="AJ229" s="492"/>
      <c r="AK229" s="492"/>
      <c r="AL229" s="492"/>
      <c r="AM229" s="492"/>
      <c r="AN229" s="492"/>
      <c r="AO229" s="492"/>
      <c r="AP229" s="492"/>
      <c r="AQ229" s="492"/>
      <c r="AR229" s="492"/>
      <c r="AS229" s="492"/>
      <c r="AT229" s="492"/>
      <c r="AU229" s="492"/>
      <c r="AV229" s="492"/>
      <c r="AW229" s="492"/>
      <c r="AX229" s="492"/>
      <c r="AY229" s="492"/>
    </row>
    <row r="230" spans="1:51" ht="15.75" customHeight="1">
      <c r="A230" s="492"/>
      <c r="B230" s="492"/>
      <c r="C230" s="492"/>
      <c r="D230" s="492"/>
      <c r="E230" s="492"/>
      <c r="F230" s="492"/>
      <c r="G230" s="492"/>
      <c r="H230" s="492"/>
      <c r="I230" s="492"/>
      <c r="J230" s="492"/>
      <c r="K230" s="492"/>
      <c r="L230" s="492"/>
      <c r="M230" s="492"/>
      <c r="N230" s="492"/>
      <c r="O230" s="492"/>
      <c r="P230" s="492"/>
      <c r="Q230" s="492"/>
      <c r="R230" s="492"/>
      <c r="S230" s="492"/>
      <c r="T230" s="492"/>
      <c r="U230" s="492"/>
      <c r="V230" s="492"/>
      <c r="W230" s="492"/>
      <c r="X230" s="492"/>
      <c r="Y230" s="492"/>
      <c r="Z230" s="492"/>
      <c r="AA230" s="492"/>
      <c r="AB230" s="492"/>
      <c r="AC230" s="492"/>
      <c r="AD230" s="492"/>
      <c r="AE230" s="492"/>
      <c r="AF230" s="492"/>
      <c r="AG230" s="492"/>
      <c r="AH230" s="492"/>
      <c r="AI230" s="492"/>
      <c r="AJ230" s="492"/>
      <c r="AK230" s="492"/>
      <c r="AL230" s="492"/>
      <c r="AM230" s="492"/>
      <c r="AN230" s="492"/>
      <c r="AO230" s="492"/>
      <c r="AP230" s="492"/>
      <c r="AQ230" s="492"/>
      <c r="AR230" s="492"/>
      <c r="AS230" s="492"/>
      <c r="AT230" s="492"/>
      <c r="AU230" s="492"/>
      <c r="AV230" s="492"/>
      <c r="AW230" s="492"/>
      <c r="AX230" s="492"/>
      <c r="AY230" s="492"/>
    </row>
    <row r="231" spans="1:51" ht="15.75" customHeight="1">
      <c r="A231" s="492"/>
      <c r="B231" s="492"/>
      <c r="C231" s="492"/>
      <c r="D231" s="492"/>
      <c r="E231" s="492"/>
      <c r="F231" s="492"/>
      <c r="G231" s="492"/>
      <c r="H231" s="492"/>
      <c r="I231" s="492"/>
      <c r="J231" s="492"/>
      <c r="K231" s="492"/>
      <c r="L231" s="492"/>
      <c r="M231" s="492"/>
      <c r="N231" s="492"/>
      <c r="O231" s="492"/>
      <c r="P231" s="492"/>
      <c r="Q231" s="492"/>
      <c r="R231" s="492"/>
      <c r="S231" s="492"/>
      <c r="T231" s="492"/>
      <c r="U231" s="492"/>
      <c r="V231" s="492"/>
      <c r="W231" s="492"/>
      <c r="X231" s="492"/>
      <c r="Y231" s="492"/>
      <c r="Z231" s="492"/>
      <c r="AA231" s="492"/>
      <c r="AB231" s="492"/>
      <c r="AC231" s="492"/>
      <c r="AD231" s="492"/>
      <c r="AE231" s="492"/>
      <c r="AF231" s="492"/>
      <c r="AG231" s="492"/>
      <c r="AH231" s="492"/>
      <c r="AI231" s="492"/>
      <c r="AJ231" s="492"/>
      <c r="AK231" s="492"/>
      <c r="AL231" s="492"/>
      <c r="AM231" s="492"/>
      <c r="AN231" s="492"/>
      <c r="AO231" s="492"/>
      <c r="AP231" s="492"/>
      <c r="AQ231" s="492"/>
      <c r="AR231" s="492"/>
      <c r="AS231" s="492"/>
      <c r="AT231" s="492"/>
      <c r="AU231" s="492"/>
      <c r="AV231" s="492"/>
      <c r="AW231" s="492"/>
      <c r="AX231" s="492"/>
      <c r="AY231" s="492"/>
    </row>
    <row r="232" spans="1:51" ht="15.75" customHeight="1">
      <c r="A232" s="492"/>
      <c r="B232" s="492"/>
      <c r="C232" s="492"/>
      <c r="D232" s="492"/>
      <c r="E232" s="492"/>
      <c r="F232" s="492"/>
      <c r="G232" s="492"/>
      <c r="H232" s="492"/>
      <c r="I232" s="492"/>
      <c r="J232" s="492"/>
      <c r="K232" s="492"/>
      <c r="L232" s="492"/>
      <c r="M232" s="492"/>
      <c r="N232" s="492"/>
      <c r="O232" s="492"/>
      <c r="P232" s="492"/>
      <c r="Q232" s="492"/>
      <c r="R232" s="492"/>
      <c r="S232" s="492"/>
      <c r="T232" s="492"/>
      <c r="U232" s="492"/>
      <c r="V232" s="492"/>
      <c r="W232" s="492"/>
      <c r="X232" s="492"/>
      <c r="Y232" s="492"/>
      <c r="Z232" s="492"/>
      <c r="AA232" s="492"/>
      <c r="AB232" s="492"/>
      <c r="AC232" s="492"/>
      <c r="AD232" s="492"/>
      <c r="AE232" s="492"/>
      <c r="AF232" s="492"/>
      <c r="AG232" s="492"/>
      <c r="AH232" s="492"/>
      <c r="AI232" s="492"/>
      <c r="AJ232" s="492"/>
      <c r="AK232" s="492"/>
      <c r="AL232" s="492"/>
      <c r="AM232" s="492"/>
      <c r="AN232" s="492"/>
      <c r="AO232" s="492"/>
      <c r="AP232" s="492"/>
      <c r="AQ232" s="492"/>
      <c r="AR232" s="492"/>
      <c r="AS232" s="492"/>
      <c r="AT232" s="492"/>
      <c r="AU232" s="492"/>
      <c r="AV232" s="492"/>
      <c r="AW232" s="492"/>
      <c r="AX232" s="492"/>
      <c r="AY232" s="492"/>
    </row>
    <row r="233" spans="1:51" ht="15.75" customHeight="1">
      <c r="A233" s="492"/>
      <c r="B233" s="492"/>
      <c r="C233" s="492"/>
      <c r="D233" s="492"/>
      <c r="E233" s="492"/>
      <c r="F233" s="492"/>
      <c r="G233" s="492"/>
      <c r="H233" s="492"/>
      <c r="I233" s="492"/>
      <c r="J233" s="492"/>
      <c r="K233" s="492"/>
      <c r="L233" s="492"/>
      <c r="M233" s="492"/>
      <c r="N233" s="492"/>
      <c r="O233" s="492"/>
      <c r="P233" s="492"/>
      <c r="Q233" s="492"/>
      <c r="R233" s="492"/>
      <c r="S233" s="492"/>
      <c r="T233" s="492"/>
      <c r="U233" s="492"/>
      <c r="V233" s="492"/>
      <c r="W233" s="492"/>
      <c r="X233" s="492"/>
      <c r="Y233" s="492"/>
      <c r="Z233" s="492"/>
      <c r="AA233" s="492"/>
      <c r="AB233" s="492"/>
      <c r="AC233" s="492"/>
      <c r="AD233" s="492"/>
      <c r="AE233" s="492"/>
      <c r="AF233" s="492"/>
      <c r="AG233" s="492"/>
      <c r="AH233" s="492"/>
      <c r="AI233" s="492"/>
      <c r="AJ233" s="492"/>
      <c r="AK233" s="492"/>
      <c r="AL233" s="492"/>
      <c r="AM233" s="492"/>
      <c r="AN233" s="492"/>
      <c r="AO233" s="492"/>
      <c r="AP233" s="492"/>
      <c r="AQ233" s="492"/>
      <c r="AR233" s="492"/>
      <c r="AS233" s="492"/>
      <c r="AT233" s="492"/>
      <c r="AU233" s="492"/>
      <c r="AV233" s="492"/>
      <c r="AW233" s="492"/>
      <c r="AX233" s="492"/>
      <c r="AY233" s="492"/>
    </row>
    <row r="234" spans="1:51" ht="15.75" customHeight="1">
      <c r="A234" s="492"/>
      <c r="B234" s="492"/>
      <c r="C234" s="492"/>
      <c r="D234" s="492"/>
      <c r="E234" s="492"/>
      <c r="F234" s="492"/>
      <c r="G234" s="492"/>
      <c r="H234" s="492"/>
      <c r="I234" s="492"/>
      <c r="J234" s="492"/>
      <c r="K234" s="492"/>
      <c r="L234" s="492"/>
      <c r="M234" s="492"/>
      <c r="N234" s="492"/>
      <c r="O234" s="492"/>
      <c r="P234" s="492"/>
      <c r="Q234" s="492"/>
      <c r="R234" s="492"/>
      <c r="S234" s="492"/>
      <c r="T234" s="492"/>
      <c r="U234" s="492"/>
      <c r="V234" s="492"/>
      <c r="W234" s="492"/>
      <c r="X234" s="492"/>
      <c r="Y234" s="492"/>
      <c r="Z234" s="492"/>
      <c r="AA234" s="492"/>
      <c r="AB234" s="492"/>
      <c r="AC234" s="492"/>
      <c r="AD234" s="492"/>
      <c r="AE234" s="492"/>
      <c r="AF234" s="492"/>
      <c r="AG234" s="492"/>
      <c r="AH234" s="492"/>
      <c r="AI234" s="492"/>
      <c r="AJ234" s="492"/>
      <c r="AK234" s="492"/>
      <c r="AL234" s="492"/>
      <c r="AM234" s="492"/>
      <c r="AN234" s="492"/>
      <c r="AO234" s="492"/>
      <c r="AP234" s="492"/>
      <c r="AQ234" s="492"/>
      <c r="AR234" s="492"/>
      <c r="AS234" s="492"/>
      <c r="AT234" s="492"/>
      <c r="AU234" s="492"/>
      <c r="AV234" s="492"/>
      <c r="AW234" s="492"/>
      <c r="AX234" s="492"/>
      <c r="AY234" s="492"/>
    </row>
    <row r="235" spans="1:51" ht="15.75" customHeight="1">
      <c r="A235" s="492"/>
      <c r="B235" s="492"/>
      <c r="C235" s="492"/>
      <c r="D235" s="492"/>
      <c r="E235" s="492"/>
      <c r="F235" s="492"/>
      <c r="G235" s="492"/>
      <c r="H235" s="492"/>
      <c r="I235" s="492"/>
      <c r="J235" s="492"/>
      <c r="K235" s="492"/>
      <c r="L235" s="492"/>
      <c r="M235" s="492"/>
      <c r="N235" s="492"/>
      <c r="O235" s="492"/>
      <c r="P235" s="492"/>
      <c r="Q235" s="492"/>
      <c r="R235" s="492"/>
      <c r="S235" s="492"/>
      <c r="T235" s="492"/>
      <c r="U235" s="492"/>
      <c r="V235" s="492"/>
      <c r="W235" s="492"/>
      <c r="X235" s="492"/>
      <c r="Y235" s="492"/>
      <c r="Z235" s="492"/>
      <c r="AA235" s="492"/>
      <c r="AB235" s="492"/>
      <c r="AC235" s="492"/>
      <c r="AD235" s="492"/>
      <c r="AE235" s="492"/>
      <c r="AF235" s="492"/>
      <c r="AG235" s="492"/>
      <c r="AH235" s="492"/>
      <c r="AI235" s="492"/>
      <c r="AJ235" s="492"/>
      <c r="AK235" s="492"/>
      <c r="AL235" s="492"/>
      <c r="AM235" s="492"/>
      <c r="AN235" s="492"/>
      <c r="AO235" s="492"/>
      <c r="AP235" s="492"/>
      <c r="AQ235" s="492"/>
      <c r="AR235" s="492"/>
      <c r="AS235" s="492"/>
      <c r="AT235" s="492"/>
      <c r="AU235" s="492"/>
      <c r="AV235" s="492"/>
      <c r="AW235" s="492"/>
      <c r="AX235" s="492"/>
      <c r="AY235" s="492"/>
    </row>
    <row r="236" spans="1:51" ht="15.75" customHeight="1">
      <c r="A236" s="492"/>
      <c r="B236" s="492"/>
      <c r="C236" s="492"/>
      <c r="D236" s="492"/>
      <c r="E236" s="492"/>
      <c r="F236" s="492"/>
      <c r="G236" s="492"/>
      <c r="H236" s="492"/>
      <c r="I236" s="492"/>
      <c r="J236" s="492"/>
      <c r="K236" s="492"/>
      <c r="L236" s="492"/>
      <c r="M236" s="492"/>
      <c r="N236" s="492"/>
      <c r="O236" s="492"/>
      <c r="P236" s="492"/>
      <c r="Q236" s="492"/>
      <c r="R236" s="492"/>
      <c r="S236" s="492"/>
      <c r="T236" s="492"/>
      <c r="U236" s="492"/>
      <c r="V236" s="492"/>
      <c r="W236" s="492"/>
      <c r="X236" s="492"/>
      <c r="Y236" s="492"/>
      <c r="Z236" s="492"/>
      <c r="AA236" s="492"/>
      <c r="AB236" s="492"/>
      <c r="AC236" s="492"/>
      <c r="AD236" s="492"/>
      <c r="AE236" s="492"/>
      <c r="AF236" s="492"/>
      <c r="AG236" s="492"/>
      <c r="AH236" s="492"/>
      <c r="AI236" s="492"/>
      <c r="AJ236" s="492"/>
      <c r="AK236" s="492"/>
      <c r="AL236" s="492"/>
      <c r="AM236" s="492"/>
      <c r="AN236" s="492"/>
      <c r="AO236" s="492"/>
      <c r="AP236" s="492"/>
      <c r="AQ236" s="492"/>
      <c r="AR236" s="492"/>
      <c r="AS236" s="492"/>
      <c r="AT236" s="492"/>
      <c r="AU236" s="492"/>
      <c r="AV236" s="492"/>
      <c r="AW236" s="492"/>
      <c r="AX236" s="492"/>
      <c r="AY236" s="492"/>
    </row>
    <row r="237" spans="1:51" ht="15.75" customHeight="1">
      <c r="A237" s="492"/>
      <c r="B237" s="492"/>
      <c r="C237" s="492"/>
      <c r="D237" s="492"/>
      <c r="E237" s="492"/>
      <c r="F237" s="492"/>
      <c r="G237" s="492"/>
      <c r="H237" s="492"/>
      <c r="I237" s="492"/>
      <c r="J237" s="492"/>
      <c r="K237" s="492"/>
      <c r="L237" s="492"/>
      <c r="M237" s="492"/>
      <c r="N237" s="492"/>
      <c r="O237" s="492"/>
      <c r="P237" s="492"/>
      <c r="Q237" s="492"/>
      <c r="R237" s="492"/>
      <c r="S237" s="492"/>
      <c r="T237" s="492"/>
      <c r="U237" s="492"/>
      <c r="V237" s="492"/>
      <c r="W237" s="492"/>
      <c r="X237" s="492"/>
      <c r="Y237" s="492"/>
      <c r="Z237" s="492"/>
      <c r="AA237" s="492"/>
      <c r="AB237" s="492"/>
      <c r="AC237" s="492"/>
      <c r="AD237" s="492"/>
      <c r="AE237" s="492"/>
      <c r="AF237" s="492"/>
      <c r="AG237" s="492"/>
      <c r="AH237" s="492"/>
      <c r="AI237" s="492"/>
      <c r="AJ237" s="492"/>
      <c r="AK237" s="492"/>
      <c r="AL237" s="492"/>
      <c r="AM237" s="492"/>
      <c r="AN237" s="492"/>
      <c r="AO237" s="492"/>
      <c r="AP237" s="492"/>
      <c r="AQ237" s="492"/>
      <c r="AR237" s="492"/>
      <c r="AS237" s="492"/>
      <c r="AT237" s="492"/>
      <c r="AU237" s="492"/>
      <c r="AV237" s="492"/>
      <c r="AW237" s="492"/>
      <c r="AX237" s="492"/>
      <c r="AY237" s="492"/>
    </row>
    <row r="238" spans="1:51" ht="15.75" customHeight="1">
      <c r="A238" s="492"/>
      <c r="B238" s="492"/>
      <c r="C238" s="492"/>
      <c r="D238" s="492"/>
      <c r="E238" s="492"/>
      <c r="F238" s="492"/>
      <c r="G238" s="492"/>
      <c r="H238" s="492"/>
      <c r="I238" s="492"/>
      <c r="J238" s="492"/>
      <c r="K238" s="492"/>
      <c r="L238" s="492"/>
      <c r="M238" s="492"/>
      <c r="N238" s="492"/>
      <c r="O238" s="492"/>
      <c r="P238" s="492"/>
      <c r="Q238" s="492"/>
      <c r="R238" s="492"/>
      <c r="S238" s="492"/>
      <c r="T238" s="492"/>
      <c r="U238" s="492"/>
      <c r="V238" s="492"/>
      <c r="W238" s="492"/>
      <c r="X238" s="492"/>
      <c r="Y238" s="492"/>
      <c r="Z238" s="492"/>
      <c r="AA238" s="492"/>
      <c r="AB238" s="492"/>
      <c r="AC238" s="492"/>
      <c r="AD238" s="492"/>
      <c r="AE238" s="492"/>
      <c r="AF238" s="492"/>
      <c r="AG238" s="492"/>
      <c r="AH238" s="492"/>
      <c r="AI238" s="492"/>
      <c r="AJ238" s="492"/>
      <c r="AK238" s="492"/>
      <c r="AL238" s="492"/>
      <c r="AM238" s="492"/>
      <c r="AN238" s="492"/>
      <c r="AO238" s="492"/>
      <c r="AP238" s="492"/>
      <c r="AQ238" s="492"/>
      <c r="AR238" s="492"/>
      <c r="AS238" s="492"/>
      <c r="AT238" s="492"/>
      <c r="AU238" s="492"/>
      <c r="AV238" s="492"/>
      <c r="AW238" s="492"/>
      <c r="AX238" s="492"/>
      <c r="AY238" s="492"/>
    </row>
    <row r="239" spans="1:51" ht="15.75" customHeight="1">
      <c r="A239" s="492"/>
      <c r="B239" s="492"/>
      <c r="C239" s="492"/>
      <c r="D239" s="492"/>
      <c r="E239" s="492"/>
      <c r="F239" s="492"/>
      <c r="G239" s="492"/>
      <c r="H239" s="492"/>
      <c r="I239" s="492"/>
      <c r="J239" s="492"/>
      <c r="K239" s="492"/>
      <c r="L239" s="492"/>
      <c r="M239" s="492"/>
      <c r="N239" s="492"/>
      <c r="O239" s="492"/>
      <c r="P239" s="492"/>
      <c r="Q239" s="492"/>
      <c r="R239" s="492"/>
      <c r="S239" s="492"/>
      <c r="T239" s="492"/>
      <c r="U239" s="492"/>
      <c r="V239" s="492"/>
      <c r="W239" s="492"/>
      <c r="X239" s="492"/>
      <c r="Y239" s="492"/>
      <c r="Z239" s="492"/>
      <c r="AA239" s="492"/>
      <c r="AB239" s="492"/>
      <c r="AC239" s="492"/>
      <c r="AD239" s="492"/>
      <c r="AE239" s="492"/>
      <c r="AF239" s="492"/>
      <c r="AG239" s="492"/>
      <c r="AH239" s="492"/>
      <c r="AI239" s="492"/>
      <c r="AJ239" s="492"/>
      <c r="AK239" s="492"/>
      <c r="AL239" s="492"/>
      <c r="AM239" s="492"/>
      <c r="AN239" s="492"/>
      <c r="AO239" s="492"/>
      <c r="AP239" s="492"/>
      <c r="AQ239" s="492"/>
      <c r="AR239" s="492"/>
      <c r="AS239" s="492"/>
      <c r="AT239" s="492"/>
      <c r="AU239" s="492"/>
      <c r="AV239" s="492"/>
      <c r="AW239" s="492"/>
      <c r="AX239" s="492"/>
      <c r="AY239" s="492"/>
    </row>
    <row r="240" spans="1:51" ht="15.75" customHeight="1">
      <c r="A240" s="492"/>
      <c r="B240" s="492"/>
      <c r="C240" s="492"/>
      <c r="D240" s="492"/>
      <c r="E240" s="492"/>
      <c r="F240" s="492"/>
      <c r="G240" s="492"/>
      <c r="H240" s="492"/>
      <c r="I240" s="492"/>
      <c r="J240" s="492"/>
      <c r="K240" s="492"/>
      <c r="L240" s="492"/>
      <c r="M240" s="492"/>
      <c r="N240" s="492"/>
      <c r="O240" s="492"/>
      <c r="P240" s="492"/>
      <c r="Q240" s="492"/>
      <c r="R240" s="492"/>
      <c r="S240" s="492"/>
      <c r="T240" s="492"/>
      <c r="U240" s="492"/>
      <c r="V240" s="492"/>
      <c r="W240" s="492"/>
      <c r="X240" s="492"/>
      <c r="Y240" s="492"/>
      <c r="Z240" s="492"/>
      <c r="AA240" s="492"/>
      <c r="AB240" s="492"/>
      <c r="AC240" s="492"/>
      <c r="AD240" s="492"/>
      <c r="AE240" s="492"/>
      <c r="AF240" s="492"/>
      <c r="AG240" s="492"/>
      <c r="AH240" s="492"/>
      <c r="AI240" s="492"/>
      <c r="AJ240" s="492"/>
      <c r="AK240" s="492"/>
      <c r="AL240" s="492"/>
      <c r="AM240" s="492"/>
      <c r="AN240" s="492"/>
      <c r="AO240" s="492"/>
      <c r="AP240" s="492"/>
      <c r="AQ240" s="492"/>
      <c r="AR240" s="492"/>
      <c r="AS240" s="492"/>
      <c r="AT240" s="492"/>
      <c r="AU240" s="492"/>
      <c r="AV240" s="492"/>
      <c r="AW240" s="492"/>
      <c r="AX240" s="492"/>
      <c r="AY240" s="492"/>
    </row>
    <row r="241" spans="1:51" ht="15.75" customHeight="1">
      <c r="A241" s="492"/>
      <c r="B241" s="492"/>
      <c r="C241" s="492"/>
      <c r="D241" s="492"/>
      <c r="E241" s="492"/>
      <c r="F241" s="492"/>
      <c r="G241" s="492"/>
      <c r="H241" s="492"/>
      <c r="I241" s="492"/>
      <c r="J241" s="492"/>
      <c r="K241" s="492"/>
      <c r="L241" s="492"/>
      <c r="M241" s="492"/>
      <c r="N241" s="492"/>
      <c r="O241" s="492"/>
      <c r="P241" s="492"/>
      <c r="Q241" s="492"/>
      <c r="R241" s="492"/>
      <c r="S241" s="492"/>
      <c r="T241" s="492"/>
      <c r="U241" s="492"/>
      <c r="V241" s="492"/>
      <c r="W241" s="492"/>
      <c r="X241" s="492"/>
      <c r="Y241" s="492"/>
      <c r="Z241" s="492"/>
      <c r="AA241" s="492"/>
      <c r="AB241" s="492"/>
      <c r="AC241" s="492"/>
      <c r="AD241" s="492"/>
      <c r="AE241" s="492"/>
      <c r="AF241" s="492"/>
      <c r="AG241" s="492"/>
      <c r="AH241" s="492"/>
      <c r="AI241" s="492"/>
      <c r="AJ241" s="492"/>
      <c r="AK241" s="492"/>
      <c r="AL241" s="492"/>
      <c r="AM241" s="492"/>
      <c r="AN241" s="492"/>
      <c r="AO241" s="492"/>
      <c r="AP241" s="492"/>
      <c r="AQ241" s="492"/>
      <c r="AR241" s="492"/>
      <c r="AS241" s="492"/>
      <c r="AT241" s="492"/>
      <c r="AU241" s="492"/>
      <c r="AV241" s="492"/>
      <c r="AW241" s="492"/>
      <c r="AX241" s="492"/>
      <c r="AY241" s="492"/>
    </row>
    <row r="242" spans="1:51" ht="15.75" customHeight="1">
      <c r="A242" s="492"/>
      <c r="B242" s="492"/>
      <c r="C242" s="492"/>
      <c r="D242" s="492"/>
      <c r="E242" s="492"/>
      <c r="F242" s="492"/>
      <c r="G242" s="492"/>
      <c r="H242" s="492"/>
      <c r="I242" s="492"/>
      <c r="J242" s="492"/>
      <c r="K242" s="492"/>
      <c r="L242" s="492"/>
      <c r="M242" s="492"/>
      <c r="N242" s="492"/>
      <c r="O242" s="492"/>
      <c r="P242" s="492"/>
      <c r="Q242" s="492"/>
      <c r="R242" s="492"/>
      <c r="S242" s="492"/>
      <c r="T242" s="492"/>
      <c r="U242" s="492"/>
      <c r="V242" s="492"/>
      <c r="W242" s="492"/>
      <c r="X242" s="492"/>
      <c r="Y242" s="492"/>
      <c r="Z242" s="492"/>
      <c r="AA242" s="492"/>
      <c r="AB242" s="492"/>
      <c r="AC242" s="492"/>
      <c r="AD242" s="492"/>
      <c r="AE242" s="492"/>
      <c r="AF242" s="492"/>
      <c r="AG242" s="492"/>
      <c r="AH242" s="492"/>
      <c r="AI242" s="492"/>
      <c r="AJ242" s="492"/>
      <c r="AK242" s="492"/>
      <c r="AL242" s="492"/>
      <c r="AM242" s="492"/>
      <c r="AN242" s="492"/>
      <c r="AO242" s="492"/>
      <c r="AP242" s="492"/>
      <c r="AQ242" s="492"/>
      <c r="AR242" s="492"/>
      <c r="AS242" s="492"/>
      <c r="AT242" s="492"/>
      <c r="AU242" s="492"/>
      <c r="AV242" s="492"/>
      <c r="AW242" s="492"/>
      <c r="AX242" s="492"/>
      <c r="AY242" s="492"/>
    </row>
    <row r="243" spans="1:51" ht="15.75" customHeight="1">
      <c r="A243" s="492"/>
      <c r="B243" s="492"/>
      <c r="C243" s="492"/>
      <c r="D243" s="492"/>
      <c r="E243" s="492"/>
      <c r="F243" s="492"/>
      <c r="G243" s="492"/>
      <c r="H243" s="492"/>
      <c r="I243" s="492"/>
      <c r="J243" s="492"/>
      <c r="K243" s="492"/>
      <c r="L243" s="492"/>
      <c r="M243" s="492"/>
      <c r="N243" s="492"/>
      <c r="O243" s="492"/>
      <c r="P243" s="492"/>
      <c r="Q243" s="492"/>
      <c r="R243" s="492"/>
      <c r="S243" s="492"/>
      <c r="T243" s="492"/>
      <c r="U243" s="492"/>
      <c r="V243" s="492"/>
      <c r="W243" s="492"/>
      <c r="X243" s="492"/>
      <c r="Y243" s="492"/>
      <c r="Z243" s="492"/>
      <c r="AA243" s="492"/>
      <c r="AB243" s="492"/>
      <c r="AC243" s="492"/>
      <c r="AD243" s="492"/>
      <c r="AE243" s="492"/>
      <c r="AF243" s="492"/>
      <c r="AG243" s="492"/>
      <c r="AH243" s="492"/>
      <c r="AI243" s="492"/>
      <c r="AJ243" s="492"/>
      <c r="AK243" s="492"/>
      <c r="AL243" s="492"/>
      <c r="AM243" s="492"/>
      <c r="AN243" s="492"/>
      <c r="AO243" s="492"/>
      <c r="AP243" s="492"/>
      <c r="AQ243" s="492"/>
      <c r="AR243" s="492"/>
      <c r="AS243" s="492"/>
      <c r="AT243" s="492"/>
      <c r="AU243" s="492"/>
      <c r="AV243" s="492"/>
      <c r="AW243" s="492"/>
      <c r="AX243" s="492"/>
      <c r="AY243" s="492"/>
    </row>
    <row r="244" spans="1:51" ht="15.75" customHeight="1">
      <c r="A244" s="492"/>
      <c r="B244" s="492"/>
      <c r="C244" s="492"/>
      <c r="D244" s="492"/>
      <c r="E244" s="492"/>
      <c r="F244" s="492"/>
      <c r="G244" s="492"/>
      <c r="H244" s="492"/>
      <c r="I244" s="492"/>
      <c r="J244" s="492"/>
      <c r="K244" s="492"/>
      <c r="L244" s="492"/>
      <c r="M244" s="492"/>
      <c r="N244" s="492"/>
      <c r="O244" s="492"/>
      <c r="P244" s="492"/>
      <c r="Q244" s="492"/>
      <c r="R244" s="492"/>
      <c r="S244" s="492"/>
      <c r="T244" s="492"/>
      <c r="U244" s="492"/>
      <c r="V244" s="492"/>
      <c r="W244" s="492"/>
      <c r="X244" s="492"/>
      <c r="Y244" s="492"/>
      <c r="Z244" s="492"/>
      <c r="AA244" s="492"/>
      <c r="AB244" s="492"/>
      <c r="AC244" s="492"/>
      <c r="AD244" s="492"/>
      <c r="AE244" s="492"/>
      <c r="AF244" s="492"/>
      <c r="AG244" s="492"/>
      <c r="AH244" s="492"/>
      <c r="AI244" s="492"/>
      <c r="AJ244" s="492"/>
      <c r="AK244" s="492"/>
      <c r="AL244" s="492"/>
      <c r="AM244" s="492"/>
      <c r="AN244" s="492"/>
      <c r="AO244" s="492"/>
      <c r="AP244" s="492"/>
      <c r="AQ244" s="492"/>
      <c r="AR244" s="492"/>
      <c r="AS244" s="492"/>
      <c r="AT244" s="492"/>
      <c r="AU244" s="492"/>
      <c r="AV244" s="492"/>
      <c r="AW244" s="492"/>
      <c r="AX244" s="492"/>
      <c r="AY244" s="492"/>
    </row>
    <row r="245" spans="1:51" ht="15.75" customHeight="1">
      <c r="A245" s="492"/>
      <c r="B245" s="492"/>
      <c r="C245" s="492"/>
      <c r="D245" s="492"/>
      <c r="E245" s="492"/>
      <c r="F245" s="492"/>
      <c r="G245" s="492"/>
      <c r="H245" s="492"/>
      <c r="I245" s="492"/>
      <c r="J245" s="492"/>
      <c r="K245" s="492"/>
      <c r="L245" s="492"/>
      <c r="M245" s="492"/>
      <c r="N245" s="492"/>
      <c r="O245" s="492"/>
      <c r="P245" s="492"/>
      <c r="Q245" s="492"/>
      <c r="R245" s="492"/>
      <c r="S245" s="492"/>
      <c r="T245" s="492"/>
      <c r="U245" s="492"/>
      <c r="V245" s="492"/>
      <c r="W245" s="492"/>
      <c r="X245" s="492"/>
      <c r="Y245" s="492"/>
      <c r="Z245" s="492"/>
      <c r="AA245" s="492"/>
      <c r="AB245" s="492"/>
      <c r="AC245" s="492"/>
      <c r="AD245" s="492"/>
      <c r="AE245" s="492"/>
      <c r="AF245" s="492"/>
      <c r="AG245" s="492"/>
      <c r="AH245" s="492"/>
      <c r="AI245" s="492"/>
      <c r="AJ245" s="492"/>
      <c r="AK245" s="492"/>
      <c r="AL245" s="492"/>
      <c r="AM245" s="492"/>
      <c r="AN245" s="492"/>
      <c r="AO245" s="492"/>
      <c r="AP245" s="492"/>
      <c r="AQ245" s="492"/>
      <c r="AR245" s="492"/>
      <c r="AS245" s="492"/>
      <c r="AT245" s="492"/>
      <c r="AU245" s="492"/>
      <c r="AV245" s="492"/>
      <c r="AW245" s="492"/>
      <c r="AX245" s="492"/>
      <c r="AY245" s="492"/>
    </row>
    <row r="246" spans="1:51" ht="15.75" customHeight="1">
      <c r="A246" s="492"/>
      <c r="B246" s="492"/>
      <c r="C246" s="492"/>
      <c r="D246" s="492"/>
      <c r="E246" s="492"/>
      <c r="F246" s="492"/>
      <c r="G246" s="492"/>
      <c r="H246" s="492"/>
      <c r="I246" s="492"/>
      <c r="J246" s="492"/>
      <c r="K246" s="492"/>
      <c r="L246" s="492"/>
      <c r="M246" s="492"/>
      <c r="N246" s="492"/>
      <c r="O246" s="492"/>
      <c r="P246" s="492"/>
      <c r="Q246" s="492"/>
      <c r="R246" s="492"/>
      <c r="S246" s="492"/>
      <c r="T246" s="492"/>
      <c r="U246" s="492"/>
      <c r="V246" s="492"/>
      <c r="W246" s="492"/>
      <c r="X246" s="492"/>
      <c r="Y246" s="492"/>
      <c r="Z246" s="492"/>
      <c r="AA246" s="492"/>
      <c r="AB246" s="492"/>
      <c r="AC246" s="492"/>
      <c r="AD246" s="492"/>
      <c r="AE246" s="492"/>
      <c r="AF246" s="492"/>
      <c r="AG246" s="492"/>
      <c r="AH246" s="492"/>
      <c r="AI246" s="492"/>
      <c r="AJ246" s="492"/>
      <c r="AK246" s="492"/>
      <c r="AL246" s="492"/>
      <c r="AM246" s="492"/>
      <c r="AN246" s="492"/>
      <c r="AO246" s="492"/>
      <c r="AP246" s="492"/>
      <c r="AQ246" s="492"/>
      <c r="AR246" s="492"/>
      <c r="AS246" s="492"/>
      <c r="AT246" s="492"/>
      <c r="AU246" s="492"/>
      <c r="AV246" s="492"/>
      <c r="AW246" s="492"/>
      <c r="AX246" s="492"/>
      <c r="AY246" s="492"/>
    </row>
    <row r="247" spans="1:51" ht="15.75" customHeight="1">
      <c r="A247" s="492"/>
      <c r="B247" s="492"/>
      <c r="C247" s="492"/>
      <c r="D247" s="492"/>
      <c r="E247" s="492"/>
      <c r="F247" s="492"/>
      <c r="G247" s="492"/>
      <c r="H247" s="492"/>
      <c r="I247" s="492"/>
      <c r="J247" s="492"/>
      <c r="K247" s="492"/>
      <c r="L247" s="492"/>
      <c r="M247" s="492"/>
      <c r="N247" s="492"/>
      <c r="O247" s="492"/>
      <c r="P247" s="492"/>
      <c r="Q247" s="492"/>
      <c r="R247" s="492"/>
      <c r="S247" s="492"/>
      <c r="T247" s="492"/>
      <c r="U247" s="492"/>
      <c r="V247" s="492"/>
      <c r="W247" s="492"/>
      <c r="X247" s="492"/>
      <c r="Y247" s="492"/>
      <c r="Z247" s="492"/>
      <c r="AA247" s="492"/>
      <c r="AB247" s="492"/>
      <c r="AC247" s="492"/>
      <c r="AD247" s="492"/>
      <c r="AE247" s="492"/>
      <c r="AF247" s="492"/>
      <c r="AG247" s="492"/>
      <c r="AH247" s="492"/>
      <c r="AI247" s="492"/>
      <c r="AJ247" s="492"/>
      <c r="AK247" s="492"/>
      <c r="AL247" s="492"/>
      <c r="AM247" s="492"/>
      <c r="AN247" s="492"/>
      <c r="AO247" s="492"/>
      <c r="AP247" s="492"/>
      <c r="AQ247" s="492"/>
      <c r="AR247" s="492"/>
      <c r="AS247" s="492"/>
      <c r="AT247" s="492"/>
      <c r="AU247" s="492"/>
      <c r="AV247" s="492"/>
      <c r="AW247" s="492"/>
      <c r="AX247" s="492"/>
      <c r="AY247" s="492"/>
    </row>
    <row r="248" spans="1:51" ht="15.75" customHeight="1">
      <c r="A248" s="492"/>
      <c r="B248" s="492"/>
      <c r="C248" s="492"/>
      <c r="D248" s="492"/>
      <c r="E248" s="492"/>
      <c r="F248" s="492"/>
      <c r="G248" s="492"/>
      <c r="H248" s="492"/>
      <c r="I248" s="492"/>
      <c r="J248" s="492"/>
      <c r="K248" s="492"/>
      <c r="L248" s="492"/>
      <c r="M248" s="492"/>
      <c r="N248" s="492"/>
      <c r="O248" s="492"/>
      <c r="P248" s="492"/>
      <c r="Q248" s="492"/>
      <c r="R248" s="492"/>
      <c r="S248" s="492"/>
      <c r="T248" s="492"/>
      <c r="U248" s="492"/>
      <c r="V248" s="492"/>
      <c r="W248" s="492"/>
      <c r="X248" s="492"/>
      <c r="Y248" s="492"/>
      <c r="Z248" s="492"/>
      <c r="AA248" s="492"/>
      <c r="AB248" s="492"/>
      <c r="AC248" s="492"/>
      <c r="AD248" s="492"/>
      <c r="AE248" s="492"/>
      <c r="AF248" s="492"/>
      <c r="AG248" s="492"/>
      <c r="AH248" s="492"/>
      <c r="AI248" s="492"/>
      <c r="AJ248" s="492"/>
      <c r="AK248" s="492"/>
      <c r="AL248" s="492"/>
      <c r="AM248" s="492"/>
      <c r="AN248" s="492"/>
      <c r="AO248" s="492"/>
      <c r="AP248" s="492"/>
      <c r="AQ248" s="492"/>
      <c r="AR248" s="492"/>
      <c r="AS248" s="492"/>
      <c r="AT248" s="492"/>
      <c r="AU248" s="492"/>
      <c r="AV248" s="492"/>
      <c r="AW248" s="492"/>
      <c r="AX248" s="492"/>
      <c r="AY248" s="492"/>
    </row>
    <row r="249" spans="1:51" ht="15.75" customHeight="1">
      <c r="A249" s="492"/>
      <c r="B249" s="492"/>
      <c r="C249" s="492"/>
      <c r="D249" s="492"/>
      <c r="E249" s="492"/>
      <c r="F249" s="492"/>
      <c r="G249" s="492"/>
      <c r="H249" s="492"/>
      <c r="I249" s="492"/>
      <c r="J249" s="492"/>
      <c r="K249" s="492"/>
      <c r="L249" s="492"/>
      <c r="M249" s="492"/>
      <c r="N249" s="492"/>
      <c r="O249" s="492"/>
      <c r="P249" s="492"/>
      <c r="Q249" s="492"/>
      <c r="R249" s="492"/>
      <c r="S249" s="492"/>
      <c r="T249" s="492"/>
      <c r="U249" s="492"/>
      <c r="V249" s="492"/>
      <c r="W249" s="492"/>
      <c r="X249" s="492"/>
      <c r="Y249" s="492"/>
      <c r="Z249" s="492"/>
      <c r="AA249" s="492"/>
      <c r="AB249" s="492"/>
      <c r="AC249" s="492"/>
      <c r="AD249" s="492"/>
      <c r="AE249" s="492"/>
      <c r="AF249" s="492"/>
      <c r="AG249" s="492"/>
      <c r="AH249" s="492"/>
      <c r="AI249" s="492"/>
      <c r="AJ249" s="492"/>
      <c r="AK249" s="492"/>
      <c r="AL249" s="492"/>
      <c r="AM249" s="492"/>
      <c r="AN249" s="492"/>
      <c r="AO249" s="492"/>
      <c r="AP249" s="492"/>
      <c r="AQ249" s="492"/>
      <c r="AR249" s="492"/>
      <c r="AS249" s="492"/>
      <c r="AT249" s="492"/>
      <c r="AU249" s="492"/>
      <c r="AV249" s="492"/>
      <c r="AW249" s="492"/>
      <c r="AX249" s="492"/>
      <c r="AY249" s="492"/>
    </row>
    <row r="250" spans="1:51" ht="15.75" customHeight="1">
      <c r="A250" s="492"/>
      <c r="B250" s="492"/>
      <c r="C250" s="492"/>
      <c r="D250" s="492"/>
      <c r="E250" s="492"/>
      <c r="F250" s="492"/>
      <c r="G250" s="492"/>
      <c r="H250" s="492"/>
      <c r="I250" s="492"/>
      <c r="J250" s="492"/>
      <c r="K250" s="492"/>
      <c r="L250" s="492"/>
      <c r="M250" s="492"/>
      <c r="N250" s="492"/>
      <c r="O250" s="492"/>
      <c r="P250" s="492"/>
      <c r="Q250" s="492"/>
      <c r="R250" s="492"/>
      <c r="S250" s="492"/>
      <c r="T250" s="492"/>
      <c r="U250" s="492"/>
      <c r="V250" s="492"/>
      <c r="W250" s="492"/>
      <c r="X250" s="492"/>
      <c r="Y250" s="492"/>
      <c r="Z250" s="492"/>
      <c r="AA250" s="492"/>
      <c r="AB250" s="492"/>
      <c r="AC250" s="492"/>
      <c r="AD250" s="492"/>
      <c r="AE250" s="492"/>
      <c r="AF250" s="492"/>
      <c r="AG250" s="492"/>
      <c r="AH250" s="492"/>
      <c r="AI250" s="492"/>
      <c r="AJ250" s="492"/>
      <c r="AK250" s="492"/>
      <c r="AL250" s="492"/>
      <c r="AM250" s="492"/>
      <c r="AN250" s="492"/>
      <c r="AO250" s="492"/>
      <c r="AP250" s="492"/>
      <c r="AQ250" s="492"/>
      <c r="AR250" s="492"/>
      <c r="AS250" s="492"/>
      <c r="AT250" s="492"/>
      <c r="AU250" s="492"/>
      <c r="AV250" s="492"/>
      <c r="AW250" s="492"/>
      <c r="AX250" s="492"/>
      <c r="AY250" s="492"/>
    </row>
    <row r="251" spans="1:51" ht="15.75" customHeight="1">
      <c r="A251" s="492"/>
      <c r="B251" s="492"/>
      <c r="C251" s="492"/>
      <c r="D251" s="492"/>
      <c r="E251" s="492"/>
      <c r="F251" s="492"/>
      <c r="G251" s="492"/>
      <c r="H251" s="492"/>
      <c r="I251" s="492"/>
      <c r="J251" s="492"/>
      <c r="K251" s="492"/>
      <c r="L251" s="492"/>
      <c r="M251" s="492"/>
      <c r="N251" s="492"/>
      <c r="O251" s="492"/>
      <c r="P251" s="492"/>
      <c r="Q251" s="492"/>
      <c r="R251" s="492"/>
      <c r="S251" s="492"/>
      <c r="T251" s="492"/>
      <c r="U251" s="492"/>
      <c r="V251" s="492"/>
      <c r="W251" s="492"/>
      <c r="X251" s="492"/>
      <c r="Y251" s="492"/>
      <c r="Z251" s="492"/>
      <c r="AA251" s="492"/>
      <c r="AB251" s="492"/>
      <c r="AC251" s="492"/>
      <c r="AD251" s="492"/>
      <c r="AE251" s="492"/>
      <c r="AF251" s="492"/>
      <c r="AG251" s="492"/>
      <c r="AH251" s="492"/>
      <c r="AI251" s="492"/>
      <c r="AJ251" s="492"/>
      <c r="AK251" s="492"/>
      <c r="AL251" s="492"/>
      <c r="AM251" s="492"/>
      <c r="AN251" s="492"/>
      <c r="AO251" s="492"/>
      <c r="AP251" s="492"/>
      <c r="AQ251" s="492"/>
      <c r="AR251" s="492"/>
      <c r="AS251" s="492"/>
      <c r="AT251" s="492"/>
      <c r="AU251" s="492"/>
      <c r="AV251" s="492"/>
      <c r="AW251" s="492"/>
      <c r="AX251" s="492"/>
      <c r="AY251" s="492"/>
    </row>
    <row r="252" spans="1:51" ht="15.75" customHeight="1">
      <c r="A252" s="492"/>
      <c r="B252" s="492"/>
      <c r="C252" s="492"/>
      <c r="D252" s="492"/>
      <c r="E252" s="492"/>
      <c r="F252" s="492"/>
      <c r="G252" s="492"/>
      <c r="H252" s="492"/>
      <c r="I252" s="492"/>
      <c r="J252" s="492"/>
      <c r="K252" s="492"/>
      <c r="L252" s="492"/>
      <c r="M252" s="492"/>
      <c r="N252" s="492"/>
      <c r="O252" s="492"/>
      <c r="P252" s="492"/>
      <c r="Q252" s="492"/>
      <c r="R252" s="492"/>
      <c r="S252" s="492"/>
      <c r="T252" s="492"/>
      <c r="U252" s="492"/>
      <c r="V252" s="492"/>
      <c r="W252" s="492"/>
      <c r="X252" s="492"/>
      <c r="Y252" s="492"/>
      <c r="Z252" s="492"/>
      <c r="AA252" s="492"/>
      <c r="AB252" s="492"/>
      <c r="AC252" s="492"/>
      <c r="AD252" s="492"/>
      <c r="AE252" s="492"/>
      <c r="AF252" s="492"/>
      <c r="AG252" s="492"/>
      <c r="AH252" s="492"/>
      <c r="AI252" s="492"/>
      <c r="AJ252" s="492"/>
      <c r="AK252" s="492"/>
      <c r="AL252" s="492"/>
      <c r="AM252" s="492"/>
      <c r="AN252" s="492"/>
      <c r="AO252" s="492"/>
      <c r="AP252" s="492"/>
      <c r="AQ252" s="492"/>
      <c r="AR252" s="492"/>
      <c r="AS252" s="492"/>
      <c r="AT252" s="492"/>
      <c r="AU252" s="492"/>
      <c r="AV252" s="492"/>
      <c r="AW252" s="492"/>
      <c r="AX252" s="492"/>
      <c r="AY252" s="492"/>
    </row>
    <row r="253" spans="1:51" ht="15.75" customHeight="1">
      <c r="A253" s="492"/>
      <c r="B253" s="492"/>
      <c r="C253" s="492"/>
      <c r="D253" s="492"/>
      <c r="E253" s="492"/>
      <c r="F253" s="492"/>
      <c r="G253" s="492"/>
      <c r="H253" s="492"/>
      <c r="I253" s="492"/>
      <c r="J253" s="492"/>
      <c r="K253" s="492"/>
      <c r="L253" s="492"/>
      <c r="M253" s="492"/>
      <c r="N253" s="492"/>
      <c r="O253" s="492"/>
      <c r="P253" s="492"/>
      <c r="Q253" s="492"/>
      <c r="R253" s="492"/>
      <c r="S253" s="492"/>
      <c r="T253" s="492"/>
      <c r="U253" s="492"/>
      <c r="V253" s="492"/>
      <c r="W253" s="492"/>
      <c r="X253" s="492"/>
      <c r="Y253" s="492"/>
      <c r="Z253" s="492"/>
      <c r="AA253" s="492"/>
      <c r="AB253" s="492"/>
      <c r="AC253" s="492"/>
      <c r="AD253" s="492"/>
      <c r="AE253" s="492"/>
      <c r="AF253" s="492"/>
      <c r="AG253" s="492"/>
      <c r="AH253" s="492"/>
      <c r="AI253" s="492"/>
      <c r="AJ253" s="492"/>
      <c r="AK253" s="492"/>
      <c r="AL253" s="492"/>
      <c r="AM253" s="492"/>
      <c r="AN253" s="492"/>
      <c r="AO253" s="492"/>
      <c r="AP253" s="492"/>
      <c r="AQ253" s="492"/>
      <c r="AR253" s="492"/>
      <c r="AS253" s="492"/>
      <c r="AT253" s="492"/>
      <c r="AU253" s="492"/>
      <c r="AV253" s="492"/>
      <c r="AW253" s="492"/>
      <c r="AX253" s="492"/>
      <c r="AY253" s="492"/>
    </row>
    <row r="254" spans="1:51" ht="15.75" customHeight="1">
      <c r="A254" s="492"/>
      <c r="B254" s="492"/>
      <c r="C254" s="492"/>
      <c r="D254" s="492"/>
      <c r="E254" s="492"/>
      <c r="F254" s="492"/>
      <c r="G254" s="492"/>
      <c r="H254" s="492"/>
      <c r="I254" s="492"/>
      <c r="J254" s="492"/>
      <c r="K254" s="492"/>
      <c r="L254" s="492"/>
      <c r="M254" s="492"/>
      <c r="N254" s="492"/>
      <c r="O254" s="492"/>
      <c r="P254" s="492"/>
      <c r="Q254" s="492"/>
      <c r="R254" s="492"/>
      <c r="S254" s="492"/>
      <c r="T254" s="492"/>
      <c r="U254" s="492"/>
      <c r="V254" s="492"/>
      <c r="W254" s="492"/>
      <c r="X254" s="492"/>
      <c r="Y254" s="492"/>
      <c r="Z254" s="492"/>
      <c r="AA254" s="492"/>
      <c r="AB254" s="492"/>
      <c r="AC254" s="492"/>
      <c r="AD254" s="492"/>
      <c r="AE254" s="492"/>
      <c r="AF254" s="492"/>
      <c r="AG254" s="492"/>
      <c r="AH254" s="492"/>
      <c r="AI254" s="492"/>
      <c r="AJ254" s="492"/>
      <c r="AK254" s="492"/>
      <c r="AL254" s="492"/>
      <c r="AM254" s="492"/>
      <c r="AN254" s="492"/>
      <c r="AO254" s="492"/>
      <c r="AP254" s="492"/>
      <c r="AQ254" s="492"/>
      <c r="AR254" s="492"/>
      <c r="AS254" s="492"/>
      <c r="AT254" s="492"/>
      <c r="AU254" s="492"/>
      <c r="AV254" s="492"/>
      <c r="AW254" s="492"/>
      <c r="AX254" s="492"/>
      <c r="AY254" s="492"/>
    </row>
    <row r="255" spans="1:51" ht="15.75" customHeight="1">
      <c r="A255" s="492"/>
      <c r="B255" s="492"/>
      <c r="C255" s="492"/>
      <c r="D255" s="492"/>
      <c r="E255" s="492"/>
      <c r="F255" s="492"/>
      <c r="G255" s="492"/>
      <c r="H255" s="492"/>
      <c r="I255" s="492"/>
      <c r="J255" s="492"/>
      <c r="K255" s="492"/>
      <c r="L255" s="492"/>
      <c r="M255" s="492"/>
      <c r="N255" s="492"/>
      <c r="O255" s="492"/>
      <c r="P255" s="492"/>
      <c r="Q255" s="492"/>
      <c r="R255" s="492"/>
      <c r="S255" s="492"/>
      <c r="T255" s="492"/>
      <c r="U255" s="492"/>
      <c r="V255" s="492"/>
      <c r="W255" s="492"/>
      <c r="X255" s="492"/>
      <c r="Y255" s="492"/>
      <c r="Z255" s="492"/>
      <c r="AA255" s="492"/>
      <c r="AB255" s="492"/>
      <c r="AC255" s="492"/>
      <c r="AD255" s="492"/>
      <c r="AE255" s="492"/>
      <c r="AF255" s="492"/>
      <c r="AG255" s="492"/>
      <c r="AH255" s="492"/>
      <c r="AI255" s="492"/>
      <c r="AJ255" s="492"/>
      <c r="AK255" s="492"/>
      <c r="AL255" s="492"/>
      <c r="AM255" s="492"/>
      <c r="AN255" s="492"/>
      <c r="AO255" s="492"/>
      <c r="AP255" s="492"/>
      <c r="AQ255" s="492"/>
      <c r="AR255" s="492"/>
      <c r="AS255" s="492"/>
      <c r="AT255" s="492"/>
      <c r="AU255" s="492"/>
      <c r="AV255" s="492"/>
      <c r="AW255" s="492"/>
      <c r="AX255" s="492"/>
      <c r="AY255" s="492"/>
    </row>
    <row r="256" spans="1:51" ht="15.75" customHeight="1">
      <c r="A256" s="492"/>
      <c r="B256" s="492"/>
      <c r="C256" s="492"/>
      <c r="D256" s="492"/>
      <c r="E256" s="492"/>
      <c r="F256" s="492"/>
      <c r="G256" s="492"/>
      <c r="H256" s="492"/>
      <c r="I256" s="492"/>
      <c r="J256" s="492"/>
      <c r="K256" s="492"/>
      <c r="L256" s="492"/>
      <c r="M256" s="492"/>
      <c r="N256" s="492"/>
      <c r="O256" s="492"/>
      <c r="P256" s="492"/>
      <c r="Q256" s="492"/>
      <c r="R256" s="492"/>
      <c r="S256" s="492"/>
      <c r="T256" s="492"/>
      <c r="U256" s="492"/>
      <c r="V256" s="492"/>
      <c r="W256" s="492"/>
      <c r="X256" s="492"/>
      <c r="Y256" s="492"/>
      <c r="Z256" s="492"/>
      <c r="AA256" s="492"/>
      <c r="AB256" s="492"/>
      <c r="AC256" s="492"/>
      <c r="AD256" s="492"/>
      <c r="AE256" s="492"/>
      <c r="AF256" s="492"/>
      <c r="AG256" s="492"/>
      <c r="AH256" s="492"/>
      <c r="AI256" s="492"/>
      <c r="AJ256" s="492"/>
      <c r="AK256" s="492"/>
      <c r="AL256" s="492"/>
      <c r="AM256" s="492"/>
      <c r="AN256" s="492"/>
      <c r="AO256" s="492"/>
      <c r="AP256" s="492"/>
      <c r="AQ256" s="492"/>
      <c r="AR256" s="492"/>
      <c r="AS256" s="492"/>
      <c r="AT256" s="492"/>
      <c r="AU256" s="492"/>
      <c r="AV256" s="492"/>
      <c r="AW256" s="492"/>
      <c r="AX256" s="492"/>
      <c r="AY256" s="492"/>
    </row>
    <row r="257" spans="1:51" ht="15.75" customHeight="1">
      <c r="A257" s="492"/>
      <c r="B257" s="492"/>
      <c r="C257" s="492"/>
      <c r="D257" s="492"/>
      <c r="E257" s="492"/>
      <c r="F257" s="492"/>
      <c r="G257" s="492"/>
      <c r="H257" s="492"/>
      <c r="I257" s="492"/>
      <c r="J257" s="492"/>
      <c r="K257" s="492"/>
      <c r="L257" s="492"/>
      <c r="M257" s="492"/>
      <c r="N257" s="492"/>
      <c r="O257" s="492"/>
      <c r="P257" s="492"/>
      <c r="Q257" s="492"/>
      <c r="R257" s="492"/>
      <c r="S257" s="492"/>
      <c r="T257" s="492"/>
      <c r="U257" s="492"/>
      <c r="V257" s="492"/>
      <c r="W257" s="492"/>
      <c r="X257" s="492"/>
      <c r="Y257" s="492"/>
      <c r="Z257" s="492"/>
      <c r="AA257" s="492"/>
      <c r="AB257" s="492"/>
      <c r="AC257" s="492"/>
      <c r="AD257" s="492"/>
      <c r="AE257" s="492"/>
      <c r="AF257" s="492"/>
      <c r="AG257" s="492"/>
      <c r="AH257" s="492"/>
      <c r="AI257" s="492"/>
      <c r="AJ257" s="492"/>
      <c r="AK257" s="492"/>
      <c r="AL257" s="492"/>
      <c r="AM257" s="492"/>
      <c r="AN257" s="492"/>
      <c r="AO257" s="492"/>
      <c r="AP257" s="492"/>
      <c r="AQ257" s="492"/>
      <c r="AR257" s="492"/>
      <c r="AS257" s="492"/>
      <c r="AT257" s="492"/>
      <c r="AU257" s="492"/>
      <c r="AV257" s="492"/>
      <c r="AW257" s="492"/>
      <c r="AX257" s="492"/>
      <c r="AY257" s="492"/>
    </row>
    <row r="258" spans="1:51" ht="15.75" customHeight="1">
      <c r="A258" s="492"/>
      <c r="B258" s="492"/>
      <c r="C258" s="492"/>
      <c r="D258" s="492"/>
      <c r="E258" s="492"/>
      <c r="F258" s="492"/>
      <c r="G258" s="492"/>
      <c r="H258" s="492"/>
      <c r="I258" s="492"/>
      <c r="J258" s="492"/>
      <c r="K258" s="492"/>
      <c r="L258" s="492"/>
      <c r="M258" s="492"/>
      <c r="N258" s="492"/>
      <c r="O258" s="492"/>
      <c r="P258" s="492"/>
      <c r="Q258" s="492"/>
      <c r="R258" s="492"/>
      <c r="S258" s="492"/>
      <c r="T258" s="492"/>
      <c r="U258" s="492"/>
      <c r="V258" s="492"/>
      <c r="W258" s="492"/>
      <c r="X258" s="492"/>
      <c r="Y258" s="492"/>
      <c r="Z258" s="492"/>
      <c r="AA258" s="492"/>
      <c r="AB258" s="492"/>
      <c r="AC258" s="492"/>
      <c r="AD258" s="492"/>
      <c r="AE258" s="492"/>
      <c r="AF258" s="492"/>
      <c r="AG258" s="492"/>
      <c r="AH258" s="492"/>
      <c r="AI258" s="492"/>
      <c r="AJ258" s="492"/>
      <c r="AK258" s="492"/>
      <c r="AL258" s="492"/>
      <c r="AM258" s="492"/>
      <c r="AN258" s="492"/>
      <c r="AO258" s="492"/>
      <c r="AP258" s="492"/>
      <c r="AQ258" s="492"/>
      <c r="AR258" s="492"/>
      <c r="AS258" s="492"/>
      <c r="AT258" s="492"/>
      <c r="AU258" s="492"/>
      <c r="AV258" s="492"/>
      <c r="AW258" s="492"/>
      <c r="AX258" s="492"/>
      <c r="AY258" s="492"/>
    </row>
    <row r="259" spans="1:51" ht="15.75" customHeight="1">
      <c r="A259" s="492"/>
      <c r="B259" s="492"/>
      <c r="C259" s="492"/>
      <c r="D259" s="492"/>
      <c r="E259" s="492"/>
      <c r="F259" s="492"/>
      <c r="G259" s="492"/>
      <c r="H259" s="492"/>
      <c r="I259" s="492"/>
      <c r="J259" s="492"/>
      <c r="K259" s="492"/>
      <c r="L259" s="492"/>
      <c r="M259" s="492"/>
      <c r="N259" s="492"/>
      <c r="O259" s="492"/>
      <c r="P259" s="492"/>
      <c r="Q259" s="492"/>
      <c r="R259" s="492"/>
      <c r="S259" s="492"/>
      <c r="T259" s="492"/>
      <c r="U259" s="492"/>
      <c r="V259" s="492"/>
      <c r="W259" s="492"/>
      <c r="X259" s="492"/>
      <c r="Y259" s="492"/>
      <c r="Z259" s="492"/>
      <c r="AA259" s="492"/>
      <c r="AB259" s="492"/>
      <c r="AC259" s="492"/>
      <c r="AD259" s="492"/>
      <c r="AE259" s="492"/>
      <c r="AF259" s="492"/>
      <c r="AG259" s="492"/>
      <c r="AH259" s="492"/>
      <c r="AI259" s="492"/>
      <c r="AJ259" s="492"/>
      <c r="AK259" s="492"/>
      <c r="AL259" s="492"/>
      <c r="AM259" s="492"/>
      <c r="AN259" s="492"/>
      <c r="AO259" s="492"/>
      <c r="AP259" s="492"/>
      <c r="AQ259" s="492"/>
      <c r="AR259" s="492"/>
      <c r="AS259" s="492"/>
      <c r="AT259" s="492"/>
      <c r="AU259" s="492"/>
      <c r="AV259" s="492"/>
      <c r="AW259" s="492"/>
      <c r="AX259" s="492"/>
      <c r="AY259" s="492"/>
    </row>
    <row r="260" spans="1:51" ht="15.75" customHeight="1">
      <c r="A260" s="492"/>
      <c r="B260" s="492"/>
      <c r="C260" s="492"/>
      <c r="D260" s="492"/>
      <c r="E260" s="492"/>
      <c r="F260" s="492"/>
      <c r="G260" s="492"/>
      <c r="H260" s="492"/>
      <c r="I260" s="492"/>
      <c r="J260" s="492"/>
      <c r="K260" s="492"/>
      <c r="L260" s="492"/>
      <c r="M260" s="492"/>
      <c r="N260" s="492"/>
      <c r="O260" s="492"/>
      <c r="P260" s="492"/>
      <c r="Q260" s="492"/>
      <c r="R260" s="492"/>
      <c r="S260" s="492"/>
      <c r="T260" s="492"/>
      <c r="U260" s="492"/>
      <c r="V260" s="492"/>
      <c r="W260" s="492"/>
      <c r="X260" s="492"/>
      <c r="Y260" s="492"/>
      <c r="Z260" s="492"/>
      <c r="AA260" s="492"/>
      <c r="AB260" s="492"/>
      <c r="AC260" s="492"/>
      <c r="AD260" s="492"/>
      <c r="AE260" s="492"/>
      <c r="AF260" s="492"/>
      <c r="AG260" s="492"/>
      <c r="AH260" s="492"/>
      <c r="AI260" s="492"/>
      <c r="AJ260" s="492"/>
      <c r="AK260" s="492"/>
      <c r="AL260" s="492"/>
      <c r="AM260" s="492"/>
      <c r="AN260" s="492"/>
      <c r="AO260" s="492"/>
      <c r="AP260" s="492"/>
      <c r="AQ260" s="492"/>
      <c r="AR260" s="492"/>
      <c r="AS260" s="492"/>
      <c r="AT260" s="492"/>
      <c r="AU260" s="492"/>
      <c r="AV260" s="492"/>
      <c r="AW260" s="492"/>
      <c r="AX260" s="492"/>
      <c r="AY260" s="492"/>
    </row>
    <row r="261" spans="1:51" ht="15.75" customHeight="1">
      <c r="A261" s="492"/>
      <c r="B261" s="492"/>
      <c r="C261" s="492"/>
      <c r="D261" s="492"/>
      <c r="E261" s="492"/>
      <c r="F261" s="492"/>
      <c r="G261" s="492"/>
      <c r="H261" s="492"/>
      <c r="I261" s="492"/>
      <c r="J261" s="492"/>
      <c r="K261" s="492"/>
      <c r="L261" s="492"/>
      <c r="M261" s="492"/>
      <c r="N261" s="492"/>
      <c r="O261" s="492"/>
      <c r="P261" s="492"/>
      <c r="Q261" s="492"/>
      <c r="R261" s="492"/>
      <c r="S261" s="492"/>
      <c r="T261" s="492"/>
      <c r="U261" s="492"/>
      <c r="V261" s="492"/>
      <c r="W261" s="492"/>
      <c r="X261" s="492"/>
      <c r="Y261" s="492"/>
      <c r="Z261" s="492"/>
      <c r="AA261" s="492"/>
      <c r="AB261" s="492"/>
      <c r="AC261" s="492"/>
      <c r="AD261" s="492"/>
      <c r="AE261" s="492"/>
      <c r="AF261" s="492"/>
      <c r="AG261" s="492"/>
      <c r="AH261" s="492"/>
      <c r="AI261" s="492"/>
      <c r="AJ261" s="492"/>
      <c r="AK261" s="492"/>
      <c r="AL261" s="492"/>
      <c r="AM261" s="492"/>
      <c r="AN261" s="492"/>
      <c r="AO261" s="492"/>
      <c r="AP261" s="492"/>
      <c r="AQ261" s="492"/>
      <c r="AR261" s="492"/>
      <c r="AS261" s="492"/>
      <c r="AT261" s="492"/>
      <c r="AU261" s="492"/>
      <c r="AV261" s="492"/>
      <c r="AW261" s="492"/>
      <c r="AX261" s="492"/>
      <c r="AY261" s="492"/>
    </row>
    <row r="262" spans="1:51" ht="15.75" customHeight="1">
      <c r="A262" s="492"/>
      <c r="B262" s="492"/>
      <c r="C262" s="492"/>
      <c r="D262" s="492"/>
      <c r="E262" s="492"/>
      <c r="F262" s="492"/>
      <c r="G262" s="492"/>
      <c r="H262" s="492"/>
      <c r="I262" s="492"/>
      <c r="J262" s="492"/>
      <c r="K262" s="492"/>
      <c r="L262" s="492"/>
      <c r="M262" s="492"/>
      <c r="N262" s="492"/>
      <c r="O262" s="492"/>
      <c r="P262" s="492"/>
      <c r="Q262" s="492"/>
      <c r="R262" s="492"/>
      <c r="S262" s="492"/>
      <c r="T262" s="492"/>
      <c r="U262" s="492"/>
      <c r="V262" s="492"/>
      <c r="W262" s="492"/>
      <c r="X262" s="492"/>
      <c r="Y262" s="492"/>
      <c r="Z262" s="492"/>
      <c r="AA262" s="492"/>
      <c r="AB262" s="492"/>
      <c r="AC262" s="492"/>
      <c r="AD262" s="492"/>
      <c r="AE262" s="492"/>
      <c r="AF262" s="492"/>
      <c r="AG262" s="492"/>
      <c r="AH262" s="492"/>
      <c r="AI262" s="492"/>
      <c r="AJ262" s="492"/>
      <c r="AK262" s="492"/>
      <c r="AL262" s="492"/>
      <c r="AM262" s="492"/>
      <c r="AN262" s="492"/>
      <c r="AO262" s="492"/>
      <c r="AP262" s="492"/>
      <c r="AQ262" s="492"/>
      <c r="AR262" s="492"/>
      <c r="AS262" s="492"/>
      <c r="AT262" s="492"/>
      <c r="AU262" s="492"/>
      <c r="AV262" s="492"/>
      <c r="AW262" s="492"/>
      <c r="AX262" s="492"/>
      <c r="AY262" s="492"/>
    </row>
    <row r="263" spans="1:51" ht="15.75" customHeight="1">
      <c r="A263" s="492"/>
      <c r="B263" s="492"/>
      <c r="C263" s="492"/>
      <c r="D263" s="492"/>
      <c r="E263" s="492"/>
      <c r="F263" s="492"/>
      <c r="G263" s="492"/>
      <c r="H263" s="492"/>
      <c r="I263" s="492"/>
      <c r="J263" s="492"/>
      <c r="K263" s="492"/>
      <c r="L263" s="492"/>
      <c r="M263" s="492"/>
      <c r="N263" s="492"/>
      <c r="O263" s="492"/>
      <c r="P263" s="492"/>
      <c r="Q263" s="492"/>
      <c r="R263" s="492"/>
      <c r="S263" s="492"/>
      <c r="T263" s="492"/>
      <c r="U263" s="492"/>
      <c r="V263" s="492"/>
      <c r="W263" s="492"/>
      <c r="X263" s="492"/>
      <c r="Y263" s="492"/>
      <c r="Z263" s="492"/>
      <c r="AA263" s="492"/>
      <c r="AB263" s="492"/>
      <c r="AC263" s="492"/>
      <c r="AD263" s="492"/>
      <c r="AE263" s="492"/>
      <c r="AF263" s="492"/>
      <c r="AG263" s="492"/>
      <c r="AH263" s="492"/>
      <c r="AI263" s="492"/>
      <c r="AJ263" s="492"/>
      <c r="AK263" s="492"/>
      <c r="AL263" s="492"/>
      <c r="AM263" s="492"/>
      <c r="AN263" s="492"/>
      <c r="AO263" s="492"/>
      <c r="AP263" s="492"/>
      <c r="AQ263" s="492"/>
      <c r="AR263" s="492"/>
      <c r="AS263" s="492"/>
      <c r="AT263" s="492"/>
      <c r="AU263" s="492"/>
      <c r="AV263" s="492"/>
      <c r="AW263" s="492"/>
      <c r="AX263" s="492"/>
      <c r="AY263" s="492"/>
    </row>
    <row r="264" spans="1:51" ht="15.75" customHeight="1">
      <c r="A264" s="492"/>
      <c r="B264" s="492"/>
      <c r="C264" s="492"/>
      <c r="D264" s="492"/>
      <c r="E264" s="492"/>
      <c r="F264" s="492"/>
      <c r="G264" s="492"/>
      <c r="H264" s="492"/>
      <c r="I264" s="492"/>
      <c r="J264" s="492"/>
      <c r="K264" s="492"/>
      <c r="L264" s="492"/>
      <c r="M264" s="492"/>
      <c r="N264" s="492"/>
      <c r="O264" s="492"/>
      <c r="P264" s="492"/>
      <c r="Q264" s="492"/>
      <c r="R264" s="492"/>
      <c r="S264" s="492"/>
      <c r="T264" s="492"/>
      <c r="U264" s="492"/>
      <c r="V264" s="492"/>
      <c r="W264" s="492"/>
      <c r="X264" s="492"/>
      <c r="Y264" s="492"/>
      <c r="Z264" s="492"/>
      <c r="AA264" s="492"/>
      <c r="AB264" s="492"/>
      <c r="AC264" s="492"/>
      <c r="AD264" s="492"/>
      <c r="AE264" s="492"/>
      <c r="AF264" s="492"/>
      <c r="AG264" s="492"/>
      <c r="AH264" s="492"/>
      <c r="AI264" s="492"/>
      <c r="AJ264" s="492"/>
      <c r="AK264" s="492"/>
      <c r="AL264" s="492"/>
      <c r="AM264" s="492"/>
      <c r="AN264" s="492"/>
      <c r="AO264" s="492"/>
      <c r="AP264" s="492"/>
      <c r="AQ264" s="492"/>
      <c r="AR264" s="492"/>
      <c r="AS264" s="492"/>
      <c r="AT264" s="492"/>
      <c r="AU264" s="492"/>
      <c r="AV264" s="492"/>
      <c r="AW264" s="492"/>
      <c r="AX264" s="492"/>
      <c r="AY264" s="492"/>
    </row>
    <row r="265" spans="1:51" ht="15.75" customHeight="1">
      <c r="A265" s="492"/>
      <c r="B265" s="492"/>
      <c r="C265" s="492"/>
      <c r="D265" s="492"/>
      <c r="E265" s="492"/>
      <c r="F265" s="492"/>
      <c r="G265" s="492"/>
      <c r="H265" s="492"/>
      <c r="I265" s="492"/>
      <c r="J265" s="492"/>
      <c r="K265" s="492"/>
      <c r="L265" s="492"/>
      <c r="M265" s="492"/>
      <c r="N265" s="492"/>
      <c r="O265" s="492"/>
      <c r="P265" s="492"/>
      <c r="Q265" s="492"/>
      <c r="R265" s="492"/>
      <c r="S265" s="492"/>
      <c r="T265" s="492"/>
      <c r="U265" s="492"/>
      <c r="V265" s="492"/>
      <c r="W265" s="492"/>
      <c r="X265" s="492"/>
      <c r="Y265" s="492"/>
      <c r="Z265" s="492"/>
      <c r="AA265" s="492"/>
      <c r="AB265" s="492"/>
      <c r="AC265" s="492"/>
      <c r="AD265" s="492"/>
      <c r="AE265" s="492"/>
      <c r="AF265" s="492"/>
      <c r="AG265" s="492"/>
      <c r="AH265" s="492"/>
      <c r="AI265" s="492"/>
      <c r="AJ265" s="492"/>
      <c r="AK265" s="492"/>
      <c r="AL265" s="492"/>
      <c r="AM265" s="492"/>
      <c r="AN265" s="492"/>
      <c r="AO265" s="492"/>
      <c r="AP265" s="492"/>
      <c r="AQ265" s="492"/>
      <c r="AR265" s="492"/>
      <c r="AS265" s="492"/>
      <c r="AT265" s="492"/>
      <c r="AU265" s="492"/>
      <c r="AV265" s="492"/>
      <c r="AW265" s="492"/>
      <c r="AX265" s="492"/>
      <c r="AY265" s="492"/>
    </row>
    <row r="266" spans="1:51" ht="15.75" customHeight="1">
      <c r="A266" s="492"/>
      <c r="B266" s="492"/>
      <c r="C266" s="492"/>
      <c r="D266" s="492"/>
      <c r="E266" s="492"/>
      <c r="F266" s="492"/>
      <c r="G266" s="492"/>
      <c r="H266" s="492"/>
      <c r="I266" s="492"/>
      <c r="J266" s="492"/>
      <c r="K266" s="492"/>
      <c r="L266" s="492"/>
      <c r="M266" s="492"/>
      <c r="N266" s="492"/>
      <c r="O266" s="492"/>
      <c r="P266" s="492"/>
      <c r="Q266" s="492"/>
      <c r="R266" s="492"/>
      <c r="S266" s="492"/>
      <c r="T266" s="492"/>
      <c r="U266" s="492"/>
      <c r="V266" s="492"/>
      <c r="W266" s="492"/>
      <c r="X266" s="492"/>
      <c r="Y266" s="492"/>
      <c r="Z266" s="492"/>
      <c r="AA266" s="492"/>
      <c r="AB266" s="492"/>
      <c r="AC266" s="492"/>
      <c r="AD266" s="492"/>
      <c r="AE266" s="492"/>
      <c r="AF266" s="492"/>
      <c r="AG266" s="492"/>
      <c r="AH266" s="492"/>
      <c r="AI266" s="492"/>
      <c r="AJ266" s="492"/>
      <c r="AK266" s="492"/>
      <c r="AL266" s="492"/>
      <c r="AM266" s="492"/>
      <c r="AN266" s="492"/>
      <c r="AO266" s="492"/>
      <c r="AP266" s="492"/>
      <c r="AQ266" s="492"/>
      <c r="AR266" s="492"/>
      <c r="AS266" s="492"/>
      <c r="AT266" s="492"/>
      <c r="AU266" s="492"/>
      <c r="AV266" s="492"/>
      <c r="AW266" s="492"/>
      <c r="AX266" s="492"/>
      <c r="AY266" s="492"/>
    </row>
    <row r="267" spans="1:51" ht="15.75" customHeight="1">
      <c r="A267" s="492"/>
      <c r="B267" s="492"/>
      <c r="C267" s="492"/>
      <c r="D267" s="492"/>
      <c r="E267" s="492"/>
      <c r="F267" s="492"/>
      <c r="G267" s="492"/>
      <c r="H267" s="492"/>
      <c r="I267" s="492"/>
      <c r="J267" s="492"/>
      <c r="K267" s="492"/>
      <c r="L267" s="492"/>
      <c r="M267" s="492"/>
      <c r="N267" s="492"/>
      <c r="O267" s="492"/>
      <c r="P267" s="492"/>
      <c r="Q267" s="492"/>
      <c r="R267" s="492"/>
      <c r="S267" s="492"/>
      <c r="T267" s="492"/>
      <c r="U267" s="492"/>
      <c r="V267" s="492"/>
      <c r="W267" s="492"/>
      <c r="X267" s="492"/>
      <c r="Y267" s="492"/>
      <c r="Z267" s="492"/>
      <c r="AA267" s="492"/>
      <c r="AB267" s="492"/>
      <c r="AC267" s="492"/>
      <c r="AD267" s="492"/>
      <c r="AE267" s="492"/>
      <c r="AF267" s="492"/>
      <c r="AG267" s="492"/>
      <c r="AH267" s="492"/>
      <c r="AI267" s="492"/>
      <c r="AJ267" s="492"/>
      <c r="AK267" s="492"/>
      <c r="AL267" s="492"/>
      <c r="AM267" s="492"/>
      <c r="AN267" s="492"/>
      <c r="AO267" s="492"/>
      <c r="AP267" s="492"/>
      <c r="AQ267" s="492"/>
      <c r="AR267" s="492"/>
      <c r="AS267" s="492"/>
      <c r="AT267" s="492"/>
      <c r="AU267" s="492"/>
      <c r="AV267" s="492"/>
      <c r="AW267" s="492"/>
      <c r="AX267" s="492"/>
      <c r="AY267" s="492"/>
    </row>
    <row r="268" spans="1:51" ht="15.75" customHeight="1">
      <c r="A268" s="492"/>
      <c r="B268" s="492"/>
      <c r="C268" s="492"/>
      <c r="D268" s="492"/>
      <c r="E268" s="492"/>
      <c r="F268" s="492"/>
      <c r="G268" s="492"/>
      <c r="H268" s="492"/>
      <c r="I268" s="492"/>
      <c r="J268" s="492"/>
      <c r="K268" s="492"/>
      <c r="L268" s="492"/>
      <c r="M268" s="492"/>
      <c r="N268" s="492"/>
      <c r="O268" s="492"/>
      <c r="P268" s="492"/>
      <c r="Q268" s="492"/>
      <c r="R268" s="492"/>
      <c r="S268" s="492"/>
      <c r="T268" s="492"/>
      <c r="U268" s="492"/>
      <c r="V268" s="492"/>
      <c r="W268" s="492"/>
      <c r="X268" s="492"/>
      <c r="Y268" s="492"/>
      <c r="Z268" s="492"/>
      <c r="AA268" s="492"/>
      <c r="AB268" s="492"/>
      <c r="AC268" s="492"/>
      <c r="AD268" s="492"/>
      <c r="AE268" s="492"/>
      <c r="AF268" s="492"/>
      <c r="AG268" s="492"/>
      <c r="AH268" s="492"/>
      <c r="AI268" s="492"/>
      <c r="AJ268" s="492"/>
      <c r="AK268" s="492"/>
      <c r="AL268" s="492"/>
      <c r="AM268" s="492"/>
      <c r="AN268" s="492"/>
      <c r="AO268" s="492"/>
      <c r="AP268" s="492"/>
      <c r="AQ268" s="492"/>
      <c r="AR268" s="492"/>
      <c r="AS268" s="492"/>
      <c r="AT268" s="492"/>
      <c r="AU268" s="492"/>
      <c r="AV268" s="492"/>
      <c r="AW268" s="492"/>
      <c r="AX268" s="492"/>
      <c r="AY268" s="492"/>
    </row>
    <row r="269" spans="1:51" ht="15.75" customHeight="1">
      <c r="A269" s="492"/>
      <c r="B269" s="492"/>
      <c r="C269" s="492"/>
      <c r="D269" s="492"/>
      <c r="E269" s="492"/>
      <c r="F269" s="492"/>
      <c r="G269" s="492"/>
      <c r="H269" s="492"/>
      <c r="I269" s="492"/>
      <c r="J269" s="492"/>
      <c r="K269" s="492"/>
      <c r="L269" s="492"/>
      <c r="M269" s="492"/>
      <c r="N269" s="492"/>
      <c r="O269" s="492"/>
      <c r="P269" s="492"/>
      <c r="Q269" s="492"/>
      <c r="R269" s="492"/>
      <c r="S269" s="492"/>
      <c r="T269" s="492"/>
      <c r="U269" s="492"/>
      <c r="V269" s="492"/>
      <c r="W269" s="492"/>
      <c r="X269" s="492"/>
      <c r="Y269" s="492"/>
      <c r="Z269" s="492"/>
      <c r="AA269" s="492"/>
      <c r="AB269" s="492"/>
      <c r="AC269" s="492"/>
      <c r="AD269" s="492"/>
      <c r="AE269" s="492"/>
      <c r="AF269" s="492"/>
      <c r="AG269" s="492"/>
      <c r="AH269" s="492"/>
      <c r="AI269" s="492"/>
      <c r="AJ269" s="492"/>
      <c r="AK269" s="492"/>
      <c r="AL269" s="492"/>
      <c r="AM269" s="492"/>
      <c r="AN269" s="492"/>
      <c r="AO269" s="492"/>
      <c r="AP269" s="492"/>
      <c r="AQ269" s="492"/>
      <c r="AR269" s="492"/>
      <c r="AS269" s="492"/>
      <c r="AT269" s="492"/>
      <c r="AU269" s="492"/>
      <c r="AV269" s="492"/>
      <c r="AW269" s="492"/>
      <c r="AX269" s="492"/>
      <c r="AY269" s="492"/>
    </row>
    <row r="270" spans="1:51" ht="15.75" customHeight="1">
      <c r="A270" s="492"/>
      <c r="B270" s="492"/>
      <c r="C270" s="492"/>
      <c r="D270" s="492"/>
      <c r="E270" s="492"/>
      <c r="F270" s="492"/>
      <c r="G270" s="492"/>
      <c r="H270" s="492"/>
      <c r="I270" s="492"/>
      <c r="J270" s="492"/>
      <c r="K270" s="492"/>
      <c r="L270" s="492"/>
      <c r="M270" s="492"/>
      <c r="N270" s="492"/>
      <c r="O270" s="492"/>
      <c r="P270" s="492"/>
      <c r="Q270" s="492"/>
      <c r="R270" s="492"/>
      <c r="S270" s="492"/>
      <c r="T270" s="492"/>
      <c r="U270" s="492"/>
      <c r="V270" s="492"/>
      <c r="W270" s="492"/>
      <c r="X270" s="492"/>
      <c r="Y270" s="492"/>
      <c r="Z270" s="492"/>
      <c r="AA270" s="492"/>
      <c r="AB270" s="492"/>
      <c r="AC270" s="492"/>
      <c r="AD270" s="492"/>
      <c r="AE270" s="492"/>
      <c r="AF270" s="492"/>
      <c r="AG270" s="492"/>
      <c r="AH270" s="492"/>
      <c r="AI270" s="492"/>
      <c r="AJ270" s="492"/>
      <c r="AK270" s="492"/>
      <c r="AL270" s="492"/>
      <c r="AM270" s="492"/>
      <c r="AN270" s="492"/>
      <c r="AO270" s="492"/>
      <c r="AP270" s="492"/>
      <c r="AQ270" s="492"/>
      <c r="AR270" s="492"/>
      <c r="AS270" s="492"/>
      <c r="AT270" s="492"/>
      <c r="AU270" s="492"/>
      <c r="AV270" s="492"/>
      <c r="AW270" s="492"/>
      <c r="AX270" s="492"/>
      <c r="AY270" s="492"/>
    </row>
    <row r="271" spans="1:51" ht="15.75" customHeight="1">
      <c r="A271" s="492"/>
      <c r="B271" s="492"/>
      <c r="C271" s="492"/>
      <c r="D271" s="492"/>
      <c r="E271" s="492"/>
      <c r="F271" s="492"/>
      <c r="G271" s="492"/>
      <c r="H271" s="492"/>
      <c r="I271" s="492"/>
      <c r="J271" s="492"/>
      <c r="K271" s="492"/>
      <c r="L271" s="492"/>
      <c r="M271" s="492"/>
      <c r="N271" s="492"/>
      <c r="O271" s="492"/>
      <c r="P271" s="492"/>
      <c r="Q271" s="492"/>
      <c r="R271" s="492"/>
      <c r="S271" s="492"/>
      <c r="T271" s="492"/>
      <c r="U271" s="492"/>
      <c r="V271" s="492"/>
      <c r="W271" s="492"/>
      <c r="X271" s="492"/>
      <c r="Y271" s="492"/>
      <c r="Z271" s="492"/>
      <c r="AA271" s="492"/>
      <c r="AB271" s="492"/>
      <c r="AC271" s="492"/>
      <c r="AD271" s="492"/>
      <c r="AE271" s="492"/>
      <c r="AF271" s="492"/>
      <c r="AG271" s="492"/>
      <c r="AH271" s="492"/>
      <c r="AI271" s="492"/>
      <c r="AJ271" s="492"/>
      <c r="AK271" s="492"/>
      <c r="AL271" s="492"/>
      <c r="AM271" s="492"/>
      <c r="AN271" s="492"/>
      <c r="AO271" s="492"/>
      <c r="AP271" s="492"/>
      <c r="AQ271" s="492"/>
      <c r="AR271" s="492"/>
      <c r="AS271" s="492"/>
      <c r="AT271" s="492"/>
      <c r="AU271" s="492"/>
      <c r="AV271" s="492"/>
      <c r="AW271" s="492"/>
      <c r="AX271" s="492"/>
      <c r="AY271" s="492"/>
    </row>
    <row r="272" spans="1:51" ht="15.75" customHeight="1">
      <c r="A272" s="492"/>
      <c r="B272" s="492"/>
      <c r="C272" s="492"/>
      <c r="D272" s="492"/>
      <c r="E272" s="492"/>
      <c r="F272" s="492"/>
      <c r="G272" s="492"/>
      <c r="H272" s="492"/>
      <c r="I272" s="492"/>
      <c r="J272" s="492"/>
      <c r="K272" s="492"/>
      <c r="L272" s="492"/>
      <c r="M272" s="492"/>
      <c r="N272" s="492"/>
      <c r="O272" s="492"/>
      <c r="P272" s="492"/>
      <c r="Q272" s="492"/>
      <c r="R272" s="492"/>
      <c r="S272" s="492"/>
      <c r="T272" s="492"/>
      <c r="U272" s="492"/>
      <c r="V272" s="492"/>
      <c r="W272" s="492"/>
      <c r="X272" s="492"/>
      <c r="Y272" s="492"/>
      <c r="Z272" s="492"/>
      <c r="AA272" s="492"/>
      <c r="AB272" s="492"/>
      <c r="AC272" s="492"/>
      <c r="AD272" s="492"/>
      <c r="AE272" s="492"/>
      <c r="AF272" s="492"/>
      <c r="AG272" s="492"/>
      <c r="AH272" s="492"/>
      <c r="AI272" s="492"/>
      <c r="AJ272" s="492"/>
      <c r="AK272" s="492"/>
      <c r="AL272" s="492"/>
      <c r="AM272" s="492"/>
      <c r="AN272" s="492"/>
      <c r="AO272" s="492"/>
      <c r="AP272" s="492"/>
      <c r="AQ272" s="492"/>
      <c r="AR272" s="492"/>
      <c r="AS272" s="492"/>
      <c r="AT272" s="492"/>
      <c r="AU272" s="492"/>
      <c r="AV272" s="492"/>
      <c r="AW272" s="492"/>
      <c r="AX272" s="492"/>
      <c r="AY272" s="492"/>
    </row>
    <row r="273" spans="1:51" ht="15.75" customHeight="1">
      <c r="A273" s="492"/>
      <c r="B273" s="492"/>
      <c r="C273" s="492"/>
      <c r="D273" s="492"/>
      <c r="E273" s="492"/>
      <c r="F273" s="492"/>
      <c r="G273" s="492"/>
      <c r="H273" s="492"/>
      <c r="I273" s="492"/>
      <c r="J273" s="492"/>
      <c r="K273" s="492"/>
      <c r="L273" s="492"/>
      <c r="M273" s="492"/>
      <c r="N273" s="492"/>
      <c r="O273" s="492"/>
      <c r="P273" s="492"/>
      <c r="Q273" s="492"/>
      <c r="R273" s="492"/>
      <c r="S273" s="492"/>
      <c r="T273" s="492"/>
      <c r="U273" s="492"/>
      <c r="V273" s="492"/>
      <c r="W273" s="492"/>
      <c r="X273" s="492"/>
      <c r="Y273" s="492"/>
      <c r="Z273" s="492"/>
      <c r="AA273" s="492"/>
      <c r="AB273" s="492"/>
      <c r="AC273" s="492"/>
      <c r="AD273" s="492"/>
      <c r="AE273" s="492"/>
      <c r="AF273" s="492"/>
      <c r="AG273" s="492"/>
      <c r="AH273" s="492"/>
      <c r="AI273" s="492"/>
      <c r="AJ273" s="492"/>
      <c r="AK273" s="492"/>
      <c r="AL273" s="492"/>
      <c r="AM273" s="492"/>
      <c r="AN273" s="492"/>
      <c r="AO273" s="492"/>
      <c r="AP273" s="492"/>
      <c r="AQ273" s="492"/>
      <c r="AR273" s="492"/>
      <c r="AS273" s="492"/>
      <c r="AT273" s="492"/>
      <c r="AU273" s="492"/>
      <c r="AV273" s="492"/>
      <c r="AW273" s="492"/>
      <c r="AX273" s="492"/>
      <c r="AY273" s="492"/>
    </row>
    <row r="274" spans="1:51" ht="15.75" customHeight="1">
      <c r="A274" s="492"/>
      <c r="B274" s="492"/>
      <c r="C274" s="492"/>
      <c r="D274" s="492"/>
      <c r="E274" s="492"/>
      <c r="F274" s="492"/>
      <c r="G274" s="492"/>
      <c r="H274" s="492"/>
      <c r="I274" s="492"/>
      <c r="J274" s="492"/>
      <c r="K274" s="492"/>
      <c r="L274" s="492"/>
      <c r="M274" s="492"/>
      <c r="N274" s="492"/>
      <c r="O274" s="492"/>
      <c r="P274" s="492"/>
      <c r="Q274" s="492"/>
      <c r="R274" s="492"/>
      <c r="S274" s="492"/>
      <c r="T274" s="492"/>
      <c r="U274" s="492"/>
      <c r="V274" s="492"/>
      <c r="W274" s="492"/>
      <c r="X274" s="492"/>
      <c r="Y274" s="492"/>
      <c r="Z274" s="492"/>
      <c r="AA274" s="492"/>
      <c r="AB274" s="492"/>
      <c r="AC274" s="492"/>
      <c r="AD274" s="492"/>
      <c r="AE274" s="492"/>
      <c r="AF274" s="492"/>
      <c r="AG274" s="492"/>
      <c r="AH274" s="492"/>
      <c r="AI274" s="492"/>
      <c r="AJ274" s="492"/>
      <c r="AK274" s="492"/>
      <c r="AL274" s="492"/>
      <c r="AM274" s="492"/>
      <c r="AN274" s="492"/>
      <c r="AO274" s="492"/>
      <c r="AP274" s="492"/>
      <c r="AQ274" s="492"/>
      <c r="AR274" s="492"/>
      <c r="AS274" s="492"/>
      <c r="AT274" s="492"/>
      <c r="AU274" s="492"/>
      <c r="AV274" s="492"/>
      <c r="AW274" s="492"/>
      <c r="AX274" s="492"/>
      <c r="AY274" s="492"/>
    </row>
    <row r="275" spans="1:51" ht="15.75" customHeight="1">
      <c r="A275" s="492"/>
      <c r="B275" s="492"/>
      <c r="C275" s="492"/>
      <c r="D275" s="492"/>
      <c r="E275" s="492"/>
      <c r="F275" s="492"/>
      <c r="G275" s="492"/>
      <c r="H275" s="492"/>
      <c r="I275" s="492"/>
      <c r="J275" s="492"/>
      <c r="K275" s="492"/>
      <c r="L275" s="492"/>
      <c r="M275" s="492"/>
      <c r="N275" s="492"/>
      <c r="O275" s="492"/>
      <c r="P275" s="492"/>
      <c r="Q275" s="492"/>
      <c r="R275" s="492"/>
      <c r="S275" s="492"/>
      <c r="T275" s="492"/>
      <c r="U275" s="492"/>
      <c r="V275" s="492"/>
      <c r="W275" s="492"/>
      <c r="X275" s="492"/>
      <c r="Y275" s="492"/>
      <c r="Z275" s="492"/>
      <c r="AA275" s="492"/>
      <c r="AB275" s="492"/>
      <c r="AC275" s="492"/>
      <c r="AD275" s="492"/>
      <c r="AE275" s="492"/>
      <c r="AF275" s="492"/>
      <c r="AG275" s="492"/>
      <c r="AH275" s="492"/>
      <c r="AI275" s="492"/>
      <c r="AJ275" s="492"/>
      <c r="AK275" s="492"/>
      <c r="AL275" s="492"/>
      <c r="AM275" s="492"/>
      <c r="AN275" s="492"/>
      <c r="AO275" s="492"/>
      <c r="AP275" s="492"/>
      <c r="AQ275" s="492"/>
      <c r="AR275" s="492"/>
      <c r="AS275" s="492"/>
      <c r="AT275" s="492"/>
      <c r="AU275" s="492"/>
      <c r="AV275" s="492"/>
      <c r="AW275" s="492"/>
      <c r="AX275" s="492"/>
      <c r="AY275" s="492"/>
    </row>
    <row r="276" spans="1:51" ht="15.75" customHeight="1">
      <c r="A276" s="492"/>
      <c r="B276" s="492"/>
      <c r="C276" s="492"/>
      <c r="D276" s="492"/>
      <c r="E276" s="492"/>
      <c r="F276" s="492"/>
      <c r="G276" s="492"/>
      <c r="H276" s="492"/>
      <c r="I276" s="492"/>
      <c r="J276" s="492"/>
      <c r="K276" s="492"/>
      <c r="L276" s="492"/>
      <c r="M276" s="492"/>
      <c r="N276" s="492"/>
      <c r="O276" s="492"/>
      <c r="P276" s="492"/>
      <c r="Q276" s="492"/>
      <c r="R276" s="492"/>
      <c r="S276" s="492"/>
      <c r="T276" s="492"/>
      <c r="U276" s="492"/>
      <c r="V276" s="492"/>
      <c r="W276" s="492"/>
      <c r="X276" s="492"/>
      <c r="Y276" s="492"/>
      <c r="Z276" s="492"/>
      <c r="AA276" s="492"/>
      <c r="AB276" s="492"/>
      <c r="AC276" s="492"/>
      <c r="AD276" s="492"/>
      <c r="AE276" s="492"/>
      <c r="AF276" s="492"/>
      <c r="AG276" s="492"/>
      <c r="AH276" s="492"/>
      <c r="AI276" s="492"/>
      <c r="AJ276" s="492"/>
      <c r="AK276" s="492"/>
      <c r="AL276" s="492"/>
      <c r="AM276" s="492"/>
      <c r="AN276" s="492"/>
      <c r="AO276" s="492"/>
      <c r="AP276" s="492"/>
      <c r="AQ276" s="492"/>
      <c r="AR276" s="492"/>
      <c r="AS276" s="492"/>
      <c r="AT276" s="492"/>
      <c r="AU276" s="492"/>
      <c r="AV276" s="492"/>
      <c r="AW276" s="492"/>
      <c r="AX276" s="492"/>
      <c r="AY276" s="492"/>
    </row>
    <row r="277" spans="1:51" ht="15.75" customHeight="1">
      <c r="A277" s="492"/>
      <c r="B277" s="492"/>
      <c r="C277" s="492"/>
      <c r="D277" s="492"/>
      <c r="E277" s="492"/>
      <c r="F277" s="492"/>
      <c r="G277" s="492"/>
      <c r="H277" s="492"/>
      <c r="I277" s="492"/>
      <c r="J277" s="492"/>
      <c r="K277" s="492"/>
      <c r="L277" s="492"/>
      <c r="M277" s="492"/>
      <c r="N277" s="492"/>
      <c r="O277" s="492"/>
      <c r="P277" s="492"/>
      <c r="Q277" s="492"/>
      <c r="R277" s="492"/>
      <c r="S277" s="492"/>
      <c r="T277" s="492"/>
      <c r="U277" s="492"/>
      <c r="V277" s="492"/>
      <c r="W277" s="492"/>
      <c r="X277" s="492"/>
      <c r="Y277" s="492"/>
      <c r="Z277" s="492"/>
      <c r="AA277" s="492"/>
      <c r="AB277" s="492"/>
      <c r="AC277" s="492"/>
      <c r="AD277" s="492"/>
      <c r="AE277" s="492"/>
      <c r="AF277" s="492"/>
      <c r="AG277" s="492"/>
      <c r="AH277" s="492"/>
      <c r="AI277" s="492"/>
      <c r="AJ277" s="492"/>
      <c r="AK277" s="492"/>
      <c r="AL277" s="492"/>
      <c r="AM277" s="492"/>
      <c r="AN277" s="492"/>
      <c r="AO277" s="492"/>
      <c r="AP277" s="492"/>
      <c r="AQ277" s="492"/>
      <c r="AR277" s="492"/>
      <c r="AS277" s="492"/>
      <c r="AT277" s="492"/>
      <c r="AU277" s="492"/>
      <c r="AV277" s="492"/>
      <c r="AW277" s="492"/>
      <c r="AX277" s="492"/>
      <c r="AY277" s="492"/>
    </row>
    <row r="278" spans="1:51" ht="15.75" customHeight="1">
      <c r="A278" s="492"/>
      <c r="B278" s="492"/>
      <c r="C278" s="492"/>
      <c r="D278" s="492"/>
      <c r="E278" s="492"/>
      <c r="F278" s="492"/>
      <c r="G278" s="492"/>
      <c r="H278" s="492"/>
      <c r="I278" s="492"/>
      <c r="J278" s="492"/>
      <c r="K278" s="492"/>
      <c r="L278" s="492"/>
      <c r="M278" s="492"/>
      <c r="N278" s="492"/>
      <c r="O278" s="492"/>
      <c r="P278" s="492"/>
      <c r="Q278" s="492"/>
      <c r="R278" s="492"/>
      <c r="S278" s="492"/>
      <c r="T278" s="492"/>
      <c r="U278" s="492"/>
      <c r="V278" s="492"/>
      <c r="W278" s="492"/>
      <c r="X278" s="492"/>
      <c r="Y278" s="492"/>
      <c r="Z278" s="492"/>
      <c r="AA278" s="492"/>
      <c r="AB278" s="492"/>
      <c r="AC278" s="492"/>
      <c r="AD278" s="492"/>
      <c r="AE278" s="492"/>
      <c r="AF278" s="492"/>
      <c r="AG278" s="492"/>
      <c r="AH278" s="492"/>
      <c r="AI278" s="492"/>
      <c r="AJ278" s="492"/>
      <c r="AK278" s="492"/>
      <c r="AL278" s="492"/>
      <c r="AM278" s="492"/>
      <c r="AN278" s="492"/>
      <c r="AO278" s="492"/>
      <c r="AP278" s="492"/>
      <c r="AQ278" s="492"/>
      <c r="AR278" s="492"/>
      <c r="AS278" s="492"/>
      <c r="AT278" s="492"/>
      <c r="AU278" s="492"/>
      <c r="AV278" s="492"/>
      <c r="AW278" s="492"/>
      <c r="AX278" s="492"/>
      <c r="AY278" s="492"/>
    </row>
    <row r="279" spans="1:51" ht="15.75" customHeight="1">
      <c r="A279" s="492"/>
      <c r="B279" s="492"/>
      <c r="C279" s="492"/>
      <c r="D279" s="492"/>
      <c r="E279" s="492"/>
      <c r="F279" s="492"/>
      <c r="G279" s="492"/>
      <c r="H279" s="492"/>
      <c r="I279" s="492"/>
      <c r="J279" s="492"/>
      <c r="K279" s="492"/>
      <c r="L279" s="492"/>
      <c r="M279" s="492"/>
      <c r="N279" s="492"/>
      <c r="O279" s="492"/>
      <c r="P279" s="492"/>
      <c r="Q279" s="492"/>
      <c r="R279" s="492"/>
      <c r="S279" s="492"/>
      <c r="T279" s="492"/>
      <c r="U279" s="492"/>
      <c r="V279" s="492"/>
      <c r="W279" s="492"/>
      <c r="X279" s="492"/>
      <c r="Y279" s="492"/>
      <c r="Z279" s="492"/>
      <c r="AA279" s="492"/>
      <c r="AB279" s="492"/>
      <c r="AC279" s="492"/>
      <c r="AD279" s="492"/>
      <c r="AE279" s="492"/>
      <c r="AF279" s="492"/>
      <c r="AG279" s="492"/>
      <c r="AH279" s="492"/>
      <c r="AI279" s="492"/>
      <c r="AJ279" s="492"/>
      <c r="AK279" s="492"/>
      <c r="AL279" s="492"/>
      <c r="AM279" s="492"/>
      <c r="AN279" s="492"/>
      <c r="AO279" s="492"/>
      <c r="AP279" s="492"/>
      <c r="AQ279" s="492"/>
      <c r="AR279" s="492"/>
      <c r="AS279" s="492"/>
      <c r="AT279" s="492"/>
      <c r="AU279" s="492"/>
      <c r="AV279" s="492"/>
      <c r="AW279" s="492"/>
      <c r="AX279" s="492"/>
      <c r="AY279" s="492"/>
    </row>
    <row r="280" spans="1:51" ht="15.75" customHeight="1">
      <c r="A280" s="492"/>
      <c r="B280" s="492"/>
      <c r="C280" s="492"/>
      <c r="D280" s="492"/>
      <c r="E280" s="492"/>
      <c r="F280" s="492"/>
      <c r="G280" s="492"/>
      <c r="H280" s="492"/>
      <c r="I280" s="492"/>
      <c r="J280" s="492"/>
      <c r="K280" s="492"/>
      <c r="L280" s="492"/>
      <c r="M280" s="492"/>
      <c r="N280" s="492"/>
      <c r="O280" s="492"/>
      <c r="P280" s="492"/>
      <c r="Q280" s="492"/>
      <c r="R280" s="492"/>
      <c r="S280" s="492"/>
      <c r="T280" s="492"/>
      <c r="U280" s="492"/>
      <c r="V280" s="492"/>
      <c r="W280" s="492"/>
      <c r="X280" s="492"/>
      <c r="Y280" s="492"/>
      <c r="Z280" s="492"/>
      <c r="AA280" s="492"/>
      <c r="AB280" s="492"/>
      <c r="AC280" s="492"/>
      <c r="AD280" s="492"/>
      <c r="AE280" s="492"/>
      <c r="AF280" s="492"/>
      <c r="AG280" s="492"/>
      <c r="AH280" s="492"/>
      <c r="AI280" s="492"/>
      <c r="AJ280" s="492"/>
      <c r="AK280" s="492"/>
      <c r="AL280" s="492"/>
      <c r="AM280" s="492"/>
      <c r="AN280" s="492"/>
      <c r="AO280" s="492"/>
      <c r="AP280" s="492"/>
      <c r="AQ280" s="492"/>
      <c r="AR280" s="492"/>
      <c r="AS280" s="492"/>
      <c r="AT280" s="492"/>
      <c r="AU280" s="492"/>
      <c r="AV280" s="492"/>
      <c r="AW280" s="492"/>
      <c r="AX280" s="492"/>
      <c r="AY280" s="492"/>
    </row>
    <row r="281" spans="1:51" ht="15.75" customHeight="1">
      <c r="A281" s="492"/>
      <c r="B281" s="492"/>
      <c r="C281" s="492"/>
      <c r="D281" s="492"/>
      <c r="E281" s="492"/>
      <c r="F281" s="492"/>
      <c r="G281" s="492"/>
      <c r="H281" s="492"/>
      <c r="I281" s="492"/>
      <c r="J281" s="492"/>
      <c r="K281" s="492"/>
      <c r="L281" s="492"/>
      <c r="M281" s="492"/>
      <c r="N281" s="492"/>
      <c r="O281" s="492"/>
      <c r="P281" s="492"/>
      <c r="Q281" s="492"/>
      <c r="R281" s="492"/>
      <c r="S281" s="492"/>
      <c r="T281" s="492"/>
      <c r="U281" s="492"/>
      <c r="V281" s="492"/>
      <c r="W281" s="492"/>
      <c r="X281" s="492"/>
      <c r="Y281" s="492"/>
      <c r="Z281" s="492"/>
      <c r="AA281" s="492"/>
      <c r="AB281" s="492"/>
      <c r="AC281" s="492"/>
      <c r="AD281" s="492"/>
      <c r="AE281" s="492"/>
      <c r="AF281" s="492"/>
      <c r="AG281" s="492"/>
      <c r="AH281" s="492"/>
      <c r="AI281" s="492"/>
      <c r="AJ281" s="492"/>
      <c r="AK281" s="492"/>
      <c r="AL281" s="492"/>
      <c r="AM281" s="492"/>
      <c r="AN281" s="492"/>
      <c r="AO281" s="492"/>
      <c r="AP281" s="492"/>
      <c r="AQ281" s="492"/>
      <c r="AR281" s="492"/>
      <c r="AS281" s="492"/>
      <c r="AT281" s="492"/>
      <c r="AU281" s="492"/>
      <c r="AV281" s="492"/>
      <c r="AW281" s="492"/>
      <c r="AX281" s="492"/>
      <c r="AY281" s="492"/>
    </row>
    <row r="282" spans="1:51" ht="15.75" customHeight="1">
      <c r="A282" s="492"/>
      <c r="B282" s="492"/>
      <c r="C282" s="492"/>
      <c r="D282" s="492"/>
      <c r="E282" s="492"/>
      <c r="F282" s="492"/>
      <c r="G282" s="492"/>
      <c r="H282" s="492"/>
      <c r="I282" s="492"/>
      <c r="J282" s="492"/>
      <c r="K282" s="492"/>
      <c r="L282" s="492"/>
      <c r="M282" s="492"/>
      <c r="N282" s="492"/>
      <c r="O282" s="492"/>
      <c r="P282" s="492"/>
      <c r="Q282" s="492"/>
      <c r="R282" s="492"/>
      <c r="S282" s="492"/>
      <c r="T282" s="492"/>
      <c r="U282" s="492"/>
      <c r="V282" s="492"/>
      <c r="W282" s="492"/>
      <c r="X282" s="492"/>
      <c r="Y282" s="492"/>
      <c r="Z282" s="492"/>
      <c r="AA282" s="492"/>
      <c r="AB282" s="492"/>
      <c r="AC282" s="492"/>
      <c r="AD282" s="492"/>
      <c r="AE282" s="492"/>
      <c r="AF282" s="492"/>
      <c r="AG282" s="492"/>
      <c r="AH282" s="492"/>
      <c r="AI282" s="492"/>
      <c r="AJ282" s="492"/>
      <c r="AK282" s="492"/>
      <c r="AL282" s="492"/>
      <c r="AM282" s="492"/>
      <c r="AN282" s="492"/>
      <c r="AO282" s="492"/>
      <c r="AP282" s="492"/>
      <c r="AQ282" s="492"/>
      <c r="AR282" s="492"/>
      <c r="AS282" s="492"/>
      <c r="AT282" s="492"/>
      <c r="AU282" s="492"/>
      <c r="AV282" s="492"/>
      <c r="AW282" s="492"/>
      <c r="AX282" s="492"/>
      <c r="AY282" s="492"/>
    </row>
    <row r="283" spans="1:51" ht="15.75" customHeight="1">
      <c r="A283" s="492"/>
      <c r="B283" s="492"/>
      <c r="C283" s="492"/>
      <c r="D283" s="492"/>
      <c r="E283" s="492"/>
      <c r="F283" s="492"/>
      <c r="G283" s="492"/>
      <c r="H283" s="492"/>
      <c r="I283" s="492"/>
      <c r="J283" s="492"/>
      <c r="K283" s="492"/>
      <c r="L283" s="492"/>
      <c r="M283" s="492"/>
      <c r="N283" s="492"/>
      <c r="O283" s="492"/>
      <c r="P283" s="492"/>
      <c r="Q283" s="492"/>
      <c r="R283" s="492"/>
      <c r="S283" s="492"/>
      <c r="T283" s="492"/>
      <c r="U283" s="492"/>
      <c r="V283" s="492"/>
      <c r="W283" s="492"/>
      <c r="X283" s="492"/>
      <c r="Y283" s="492"/>
      <c r="Z283" s="492"/>
      <c r="AA283" s="492"/>
      <c r="AB283" s="492"/>
      <c r="AC283" s="492"/>
      <c r="AD283" s="492"/>
      <c r="AE283" s="492"/>
      <c r="AF283" s="492"/>
      <c r="AG283" s="492"/>
      <c r="AH283" s="492"/>
      <c r="AI283" s="492"/>
      <c r="AJ283" s="492"/>
      <c r="AK283" s="492"/>
      <c r="AL283" s="492"/>
      <c r="AM283" s="492"/>
      <c r="AN283" s="492"/>
      <c r="AO283" s="492"/>
      <c r="AP283" s="492"/>
      <c r="AQ283" s="492"/>
      <c r="AR283" s="492"/>
      <c r="AS283" s="492"/>
      <c r="AT283" s="492"/>
      <c r="AU283" s="492"/>
      <c r="AV283" s="492"/>
      <c r="AW283" s="492"/>
      <c r="AX283" s="492"/>
      <c r="AY283" s="492"/>
    </row>
    <row r="284" spans="1:51" ht="15.75" customHeight="1">
      <c r="A284" s="492"/>
      <c r="B284" s="492"/>
      <c r="C284" s="492"/>
      <c r="D284" s="492"/>
      <c r="E284" s="492"/>
      <c r="F284" s="492"/>
      <c r="G284" s="492"/>
      <c r="H284" s="492"/>
      <c r="I284" s="492"/>
      <c r="J284" s="492"/>
      <c r="K284" s="492"/>
      <c r="L284" s="492"/>
      <c r="M284" s="492"/>
      <c r="N284" s="492"/>
      <c r="O284" s="492"/>
      <c r="P284" s="492"/>
      <c r="Q284" s="492"/>
      <c r="R284" s="492"/>
      <c r="S284" s="492"/>
      <c r="T284" s="492"/>
      <c r="U284" s="492"/>
      <c r="V284" s="492"/>
      <c r="W284" s="492"/>
      <c r="X284" s="492"/>
      <c r="Y284" s="492"/>
      <c r="Z284" s="492"/>
      <c r="AA284" s="492"/>
      <c r="AB284" s="492"/>
      <c r="AC284" s="492"/>
      <c r="AD284" s="492"/>
      <c r="AE284" s="492"/>
      <c r="AF284" s="492"/>
      <c r="AG284" s="492"/>
      <c r="AH284" s="492"/>
      <c r="AI284" s="492"/>
      <c r="AJ284" s="492"/>
      <c r="AK284" s="492"/>
      <c r="AL284" s="492"/>
      <c r="AM284" s="492"/>
      <c r="AN284" s="492"/>
      <c r="AO284" s="492"/>
      <c r="AP284" s="492"/>
      <c r="AQ284" s="492"/>
      <c r="AR284" s="492"/>
      <c r="AS284" s="492"/>
      <c r="AT284" s="492"/>
      <c r="AU284" s="492"/>
      <c r="AV284" s="492"/>
      <c r="AW284" s="492"/>
      <c r="AX284" s="492"/>
      <c r="AY284" s="492"/>
    </row>
    <row r="285" spans="1:51" ht="15.75" customHeight="1">
      <c r="A285" s="492"/>
      <c r="B285" s="492"/>
      <c r="C285" s="492"/>
      <c r="D285" s="492"/>
      <c r="E285" s="492"/>
      <c r="F285" s="492"/>
      <c r="G285" s="492"/>
      <c r="H285" s="492"/>
      <c r="I285" s="492"/>
      <c r="J285" s="492"/>
      <c r="K285" s="492"/>
      <c r="L285" s="492"/>
      <c r="M285" s="492"/>
      <c r="N285" s="492"/>
      <c r="O285" s="492"/>
      <c r="P285" s="492"/>
      <c r="Q285" s="492"/>
      <c r="R285" s="492"/>
      <c r="S285" s="492"/>
      <c r="T285" s="492"/>
      <c r="U285" s="492"/>
      <c r="V285" s="492"/>
      <c r="W285" s="492"/>
      <c r="X285" s="492"/>
      <c r="Y285" s="492"/>
      <c r="Z285" s="492"/>
      <c r="AA285" s="492"/>
      <c r="AB285" s="492"/>
      <c r="AC285" s="492"/>
      <c r="AD285" s="492"/>
      <c r="AE285" s="492"/>
      <c r="AF285" s="492"/>
      <c r="AG285" s="492"/>
      <c r="AH285" s="492"/>
      <c r="AI285" s="492"/>
      <c r="AJ285" s="492"/>
      <c r="AK285" s="492"/>
      <c r="AL285" s="492"/>
      <c r="AM285" s="492"/>
      <c r="AN285" s="492"/>
      <c r="AO285" s="492"/>
      <c r="AP285" s="492"/>
      <c r="AQ285" s="492"/>
      <c r="AR285" s="492"/>
      <c r="AS285" s="492"/>
      <c r="AT285" s="492"/>
      <c r="AU285" s="492"/>
      <c r="AV285" s="492"/>
      <c r="AW285" s="492"/>
      <c r="AX285" s="492"/>
      <c r="AY285" s="492"/>
    </row>
    <row r="286" spans="1:51" ht="15.75" customHeight="1">
      <c r="A286" s="492"/>
      <c r="B286" s="492"/>
      <c r="C286" s="492"/>
      <c r="D286" s="492"/>
      <c r="E286" s="492"/>
      <c r="F286" s="492"/>
      <c r="G286" s="492"/>
      <c r="H286" s="492"/>
      <c r="I286" s="492"/>
      <c r="J286" s="492"/>
      <c r="K286" s="492"/>
      <c r="L286" s="492"/>
      <c r="M286" s="492"/>
      <c r="N286" s="492"/>
      <c r="O286" s="492"/>
      <c r="P286" s="492"/>
      <c r="Q286" s="492"/>
      <c r="R286" s="492"/>
      <c r="S286" s="492"/>
      <c r="T286" s="492"/>
      <c r="U286" s="492"/>
      <c r="V286" s="492"/>
      <c r="W286" s="492"/>
      <c r="X286" s="492"/>
      <c r="Y286" s="492"/>
      <c r="Z286" s="492"/>
      <c r="AA286" s="492"/>
      <c r="AB286" s="492"/>
      <c r="AC286" s="492"/>
      <c r="AD286" s="492"/>
      <c r="AE286" s="492"/>
      <c r="AF286" s="492"/>
      <c r="AG286" s="492"/>
      <c r="AH286" s="492"/>
      <c r="AI286" s="492"/>
      <c r="AJ286" s="492"/>
      <c r="AK286" s="492"/>
      <c r="AL286" s="492"/>
      <c r="AM286" s="492"/>
      <c r="AN286" s="492"/>
      <c r="AO286" s="492"/>
      <c r="AP286" s="492"/>
      <c r="AQ286" s="492"/>
      <c r="AR286" s="492"/>
      <c r="AS286" s="492"/>
      <c r="AT286" s="492"/>
      <c r="AU286" s="492"/>
      <c r="AV286" s="492"/>
      <c r="AW286" s="492"/>
      <c r="AX286" s="492"/>
      <c r="AY286" s="492"/>
    </row>
    <row r="287" spans="1:51" ht="15.75" customHeight="1">
      <c r="A287" s="492"/>
      <c r="B287" s="492"/>
      <c r="C287" s="492"/>
      <c r="D287" s="492"/>
      <c r="E287" s="492"/>
      <c r="F287" s="492"/>
      <c r="G287" s="492"/>
      <c r="H287" s="492"/>
      <c r="I287" s="492"/>
      <c r="J287" s="492"/>
      <c r="K287" s="492"/>
      <c r="L287" s="492"/>
      <c r="M287" s="492"/>
      <c r="N287" s="492"/>
      <c r="O287" s="492"/>
      <c r="P287" s="492"/>
      <c r="Q287" s="492"/>
      <c r="R287" s="492"/>
      <c r="S287" s="492"/>
      <c r="T287" s="492"/>
      <c r="U287" s="492"/>
      <c r="V287" s="492"/>
      <c r="W287" s="492"/>
      <c r="X287" s="492"/>
      <c r="Y287" s="492"/>
      <c r="Z287" s="492"/>
      <c r="AA287" s="492"/>
      <c r="AB287" s="492"/>
      <c r="AC287" s="492"/>
      <c r="AD287" s="492"/>
      <c r="AE287" s="492"/>
      <c r="AF287" s="492"/>
      <c r="AG287" s="492"/>
      <c r="AH287" s="492"/>
      <c r="AI287" s="492"/>
      <c r="AJ287" s="492"/>
      <c r="AK287" s="492"/>
      <c r="AL287" s="492"/>
      <c r="AM287" s="492"/>
      <c r="AN287" s="492"/>
      <c r="AO287" s="492"/>
      <c r="AP287" s="492"/>
      <c r="AQ287" s="492"/>
      <c r="AR287" s="492"/>
      <c r="AS287" s="492"/>
      <c r="AT287" s="492"/>
      <c r="AU287" s="492"/>
      <c r="AV287" s="492"/>
      <c r="AW287" s="492"/>
      <c r="AX287" s="492"/>
      <c r="AY287" s="492"/>
    </row>
    <row r="288" spans="1:51" ht="15.75" customHeight="1">
      <c r="A288" s="492"/>
      <c r="B288" s="492"/>
      <c r="C288" s="492"/>
      <c r="D288" s="492"/>
      <c r="E288" s="492"/>
      <c r="F288" s="492"/>
      <c r="G288" s="492"/>
      <c r="H288" s="492"/>
      <c r="I288" s="492"/>
      <c r="J288" s="492"/>
      <c r="K288" s="492"/>
      <c r="L288" s="492"/>
      <c r="M288" s="492"/>
      <c r="N288" s="492"/>
      <c r="O288" s="492"/>
      <c r="P288" s="492"/>
      <c r="Q288" s="492"/>
      <c r="R288" s="492"/>
      <c r="S288" s="492"/>
      <c r="T288" s="492"/>
      <c r="U288" s="492"/>
      <c r="V288" s="492"/>
      <c r="W288" s="492"/>
      <c r="X288" s="492"/>
      <c r="Y288" s="492"/>
      <c r="Z288" s="492"/>
      <c r="AA288" s="492"/>
      <c r="AB288" s="492"/>
      <c r="AC288" s="492"/>
      <c r="AD288" s="492"/>
      <c r="AE288" s="492"/>
      <c r="AF288" s="492"/>
      <c r="AG288" s="492"/>
      <c r="AH288" s="492"/>
      <c r="AI288" s="492"/>
      <c r="AJ288" s="492"/>
      <c r="AK288" s="492"/>
      <c r="AL288" s="492"/>
      <c r="AM288" s="492"/>
      <c r="AN288" s="492"/>
      <c r="AO288" s="492"/>
      <c r="AP288" s="492"/>
      <c r="AQ288" s="492"/>
      <c r="AR288" s="492"/>
      <c r="AS288" s="492"/>
      <c r="AT288" s="492"/>
      <c r="AU288" s="492"/>
      <c r="AV288" s="492"/>
      <c r="AW288" s="492"/>
      <c r="AX288" s="492"/>
      <c r="AY288" s="492"/>
    </row>
    <row r="289" spans="1:51" ht="15.75" customHeight="1">
      <c r="A289" s="492"/>
      <c r="B289" s="492"/>
      <c r="C289" s="492"/>
      <c r="D289" s="492"/>
      <c r="E289" s="492"/>
      <c r="F289" s="492"/>
      <c r="G289" s="492"/>
      <c r="H289" s="492"/>
      <c r="I289" s="492"/>
      <c r="J289" s="492"/>
      <c r="K289" s="492"/>
      <c r="L289" s="492"/>
      <c r="M289" s="492"/>
      <c r="N289" s="492"/>
      <c r="O289" s="492"/>
      <c r="P289" s="492"/>
      <c r="Q289" s="492"/>
      <c r="R289" s="492"/>
      <c r="S289" s="492"/>
      <c r="T289" s="492"/>
      <c r="U289" s="492"/>
      <c r="V289" s="492"/>
      <c r="W289" s="492"/>
      <c r="X289" s="492"/>
      <c r="Y289" s="492"/>
      <c r="Z289" s="492"/>
      <c r="AA289" s="492"/>
      <c r="AB289" s="492"/>
      <c r="AC289" s="492"/>
      <c r="AD289" s="492"/>
      <c r="AE289" s="492"/>
      <c r="AF289" s="492"/>
      <c r="AG289" s="492"/>
      <c r="AH289" s="492"/>
      <c r="AI289" s="492"/>
      <c r="AJ289" s="492"/>
      <c r="AK289" s="492"/>
      <c r="AL289" s="492"/>
      <c r="AM289" s="492"/>
      <c r="AN289" s="492"/>
      <c r="AO289" s="492"/>
      <c r="AP289" s="492"/>
      <c r="AQ289" s="492"/>
      <c r="AR289" s="492"/>
      <c r="AS289" s="492"/>
      <c r="AT289" s="492"/>
      <c r="AU289" s="492"/>
      <c r="AV289" s="492"/>
      <c r="AW289" s="492"/>
      <c r="AX289" s="492"/>
      <c r="AY289" s="492"/>
    </row>
    <row r="290" spans="1:51" ht="15.75" customHeight="1">
      <c r="A290" s="492"/>
      <c r="B290" s="492"/>
      <c r="C290" s="492"/>
      <c r="D290" s="492"/>
      <c r="E290" s="492"/>
      <c r="F290" s="492"/>
      <c r="G290" s="492"/>
      <c r="H290" s="492"/>
      <c r="I290" s="492"/>
      <c r="J290" s="492"/>
      <c r="K290" s="492"/>
      <c r="L290" s="492"/>
      <c r="M290" s="492"/>
      <c r="N290" s="492"/>
      <c r="O290" s="492"/>
      <c r="P290" s="492"/>
      <c r="Q290" s="492"/>
      <c r="R290" s="492"/>
      <c r="S290" s="492"/>
      <c r="T290" s="492"/>
      <c r="U290" s="492"/>
      <c r="V290" s="492"/>
      <c r="W290" s="492"/>
      <c r="X290" s="492"/>
      <c r="Y290" s="492"/>
      <c r="Z290" s="492"/>
      <c r="AA290" s="492"/>
      <c r="AB290" s="492"/>
      <c r="AC290" s="492"/>
      <c r="AD290" s="492"/>
      <c r="AE290" s="492"/>
      <c r="AF290" s="492"/>
      <c r="AG290" s="492"/>
      <c r="AH290" s="492"/>
      <c r="AI290" s="492"/>
      <c r="AJ290" s="492"/>
      <c r="AK290" s="492"/>
      <c r="AL290" s="492"/>
      <c r="AM290" s="492"/>
      <c r="AN290" s="492"/>
      <c r="AO290" s="492"/>
      <c r="AP290" s="492"/>
      <c r="AQ290" s="492"/>
      <c r="AR290" s="492"/>
      <c r="AS290" s="492"/>
      <c r="AT290" s="492"/>
      <c r="AU290" s="492"/>
      <c r="AV290" s="492"/>
      <c r="AW290" s="492"/>
      <c r="AX290" s="492"/>
      <c r="AY290" s="492"/>
    </row>
    <row r="291" spans="1:51" ht="15.75" customHeight="1">
      <c r="A291" s="492"/>
      <c r="B291" s="492"/>
      <c r="C291" s="492"/>
      <c r="D291" s="492"/>
      <c r="E291" s="492"/>
      <c r="F291" s="492"/>
      <c r="G291" s="492"/>
      <c r="H291" s="492"/>
      <c r="I291" s="492"/>
      <c r="J291" s="492"/>
      <c r="K291" s="492"/>
      <c r="L291" s="492"/>
      <c r="M291" s="492"/>
      <c r="N291" s="492"/>
      <c r="O291" s="492"/>
      <c r="P291" s="492"/>
      <c r="Q291" s="492"/>
      <c r="R291" s="492"/>
      <c r="S291" s="492"/>
      <c r="T291" s="492"/>
      <c r="U291" s="492"/>
      <c r="V291" s="492"/>
      <c r="W291" s="492"/>
      <c r="X291" s="492"/>
      <c r="Y291" s="492"/>
      <c r="Z291" s="492"/>
      <c r="AA291" s="492"/>
      <c r="AB291" s="492"/>
      <c r="AC291" s="492"/>
      <c r="AD291" s="492"/>
      <c r="AE291" s="492"/>
      <c r="AF291" s="492"/>
      <c r="AG291" s="492"/>
      <c r="AH291" s="492"/>
      <c r="AI291" s="492"/>
      <c r="AJ291" s="492"/>
      <c r="AK291" s="492"/>
      <c r="AL291" s="492"/>
      <c r="AM291" s="492"/>
      <c r="AN291" s="492"/>
      <c r="AO291" s="492"/>
      <c r="AP291" s="492"/>
      <c r="AQ291" s="492"/>
      <c r="AR291" s="492"/>
      <c r="AS291" s="492"/>
      <c r="AT291" s="492"/>
      <c r="AU291" s="492"/>
      <c r="AV291" s="492"/>
      <c r="AW291" s="492"/>
      <c r="AX291" s="492"/>
      <c r="AY291" s="492"/>
    </row>
    <row r="292" spans="1:51" ht="15.75" customHeight="1">
      <c r="A292" s="492"/>
      <c r="B292" s="492"/>
      <c r="C292" s="492"/>
      <c r="D292" s="492"/>
      <c r="E292" s="492"/>
      <c r="F292" s="492"/>
      <c r="G292" s="492"/>
      <c r="H292" s="492"/>
      <c r="I292" s="492"/>
      <c r="J292" s="492"/>
      <c r="K292" s="492"/>
      <c r="L292" s="492"/>
      <c r="M292" s="492"/>
      <c r="N292" s="492"/>
      <c r="O292" s="492"/>
      <c r="P292" s="492"/>
      <c r="Q292" s="492"/>
      <c r="R292" s="492"/>
      <c r="S292" s="492"/>
      <c r="T292" s="492"/>
      <c r="U292" s="492"/>
      <c r="V292" s="492"/>
      <c r="W292" s="492"/>
      <c r="X292" s="492"/>
      <c r="Y292" s="492"/>
      <c r="Z292" s="492"/>
      <c r="AA292" s="492"/>
      <c r="AB292" s="492"/>
      <c r="AC292" s="492"/>
      <c r="AD292" s="492"/>
      <c r="AE292" s="492"/>
      <c r="AF292" s="492"/>
      <c r="AG292" s="492"/>
      <c r="AH292" s="492"/>
      <c r="AI292" s="492"/>
      <c r="AJ292" s="492"/>
      <c r="AK292" s="492"/>
      <c r="AL292" s="492"/>
      <c r="AM292" s="492"/>
      <c r="AN292" s="492"/>
      <c r="AO292" s="492"/>
      <c r="AP292" s="492"/>
      <c r="AQ292" s="492"/>
      <c r="AR292" s="492"/>
      <c r="AS292" s="492"/>
      <c r="AT292" s="492"/>
      <c r="AU292" s="492"/>
      <c r="AV292" s="492"/>
      <c r="AW292" s="492"/>
      <c r="AX292" s="492"/>
      <c r="AY292" s="492"/>
    </row>
    <row r="293" spans="1:51" ht="15.75" customHeight="1">
      <c r="A293" s="492"/>
      <c r="B293" s="492"/>
      <c r="C293" s="492"/>
      <c r="D293" s="492"/>
      <c r="E293" s="492"/>
      <c r="F293" s="492"/>
      <c r="G293" s="492"/>
      <c r="H293" s="492"/>
      <c r="I293" s="492"/>
      <c r="J293" s="492"/>
      <c r="K293" s="492"/>
      <c r="L293" s="492"/>
      <c r="M293" s="492"/>
      <c r="N293" s="492"/>
      <c r="O293" s="492"/>
      <c r="P293" s="492"/>
      <c r="Q293" s="492"/>
      <c r="R293" s="492"/>
      <c r="S293" s="492"/>
      <c r="T293" s="492"/>
      <c r="U293" s="492"/>
      <c r="V293" s="492"/>
      <c r="W293" s="492"/>
      <c r="X293" s="492"/>
      <c r="Y293" s="492"/>
      <c r="Z293" s="492"/>
      <c r="AA293" s="492"/>
      <c r="AB293" s="492"/>
      <c r="AC293" s="492"/>
      <c r="AD293" s="492"/>
      <c r="AE293" s="492"/>
      <c r="AF293" s="492"/>
      <c r="AG293" s="492"/>
      <c r="AH293" s="492"/>
      <c r="AI293" s="492"/>
      <c r="AJ293" s="492"/>
      <c r="AK293" s="492"/>
      <c r="AL293" s="492"/>
      <c r="AM293" s="492"/>
      <c r="AN293" s="492"/>
      <c r="AO293" s="492"/>
      <c r="AP293" s="492"/>
      <c r="AQ293" s="492"/>
      <c r="AR293" s="492"/>
      <c r="AS293" s="492"/>
      <c r="AT293" s="492"/>
      <c r="AU293" s="492"/>
      <c r="AV293" s="492"/>
      <c r="AW293" s="492"/>
      <c r="AX293" s="492"/>
      <c r="AY293" s="492"/>
    </row>
    <row r="294" spans="1:51" ht="15.75" customHeight="1">
      <c r="A294" s="492"/>
      <c r="B294" s="492"/>
      <c r="C294" s="492"/>
      <c r="D294" s="492"/>
      <c r="E294" s="492"/>
      <c r="F294" s="492"/>
      <c r="G294" s="492"/>
      <c r="H294" s="492"/>
      <c r="I294" s="492"/>
      <c r="J294" s="492"/>
      <c r="K294" s="492"/>
      <c r="L294" s="492"/>
      <c r="M294" s="492"/>
      <c r="N294" s="492"/>
      <c r="O294" s="492"/>
      <c r="P294" s="492"/>
      <c r="Q294" s="492"/>
      <c r="R294" s="492"/>
      <c r="S294" s="492"/>
      <c r="T294" s="492"/>
      <c r="U294" s="492"/>
      <c r="V294" s="492"/>
      <c r="W294" s="492"/>
      <c r="X294" s="492"/>
      <c r="Y294" s="492"/>
      <c r="Z294" s="492"/>
      <c r="AA294" s="492"/>
      <c r="AB294" s="492"/>
      <c r="AC294" s="492"/>
      <c r="AD294" s="492"/>
      <c r="AE294" s="492"/>
      <c r="AF294" s="492"/>
      <c r="AG294" s="492"/>
      <c r="AH294" s="492"/>
      <c r="AI294" s="492"/>
      <c r="AJ294" s="492"/>
      <c r="AK294" s="492"/>
      <c r="AL294" s="492"/>
      <c r="AM294" s="492"/>
      <c r="AN294" s="492"/>
      <c r="AO294" s="492"/>
      <c r="AP294" s="492"/>
      <c r="AQ294" s="492"/>
      <c r="AR294" s="492"/>
      <c r="AS294" s="492"/>
      <c r="AT294" s="492"/>
      <c r="AU294" s="492"/>
      <c r="AV294" s="492"/>
      <c r="AW294" s="492"/>
      <c r="AX294" s="492"/>
      <c r="AY294" s="492"/>
    </row>
    <row r="295" spans="1:51" ht="15.75" customHeight="1">
      <c r="A295" s="492"/>
      <c r="B295" s="492"/>
      <c r="C295" s="492"/>
      <c r="D295" s="492"/>
      <c r="E295" s="492"/>
      <c r="F295" s="492"/>
      <c r="G295" s="492"/>
      <c r="H295" s="492"/>
      <c r="I295" s="492"/>
      <c r="J295" s="492"/>
      <c r="K295" s="492"/>
      <c r="L295" s="492"/>
      <c r="M295" s="492"/>
      <c r="N295" s="492"/>
      <c r="O295" s="492"/>
      <c r="P295" s="492"/>
      <c r="Q295" s="492"/>
      <c r="R295" s="492"/>
      <c r="S295" s="492"/>
      <c r="T295" s="492"/>
      <c r="U295" s="492"/>
      <c r="V295" s="492"/>
      <c r="W295" s="492"/>
      <c r="X295" s="492"/>
      <c r="Y295" s="492"/>
      <c r="Z295" s="492"/>
      <c r="AA295" s="492"/>
      <c r="AB295" s="492"/>
      <c r="AC295" s="492"/>
      <c r="AD295" s="492"/>
      <c r="AE295" s="492"/>
      <c r="AF295" s="492"/>
      <c r="AG295" s="492"/>
      <c r="AH295" s="492"/>
      <c r="AI295" s="492"/>
      <c r="AJ295" s="492"/>
      <c r="AK295" s="492"/>
      <c r="AL295" s="492"/>
      <c r="AM295" s="492"/>
      <c r="AN295" s="492"/>
      <c r="AO295" s="492"/>
      <c r="AP295" s="492"/>
      <c r="AQ295" s="492"/>
      <c r="AR295" s="492"/>
      <c r="AS295" s="492"/>
      <c r="AT295" s="492"/>
      <c r="AU295" s="492"/>
      <c r="AV295" s="492"/>
      <c r="AW295" s="492"/>
      <c r="AX295" s="492"/>
      <c r="AY295" s="492"/>
    </row>
    <row r="296" spans="1:51" ht="15.75" customHeight="1">
      <c r="A296" s="492"/>
      <c r="B296" s="492"/>
      <c r="C296" s="492"/>
      <c r="D296" s="492"/>
      <c r="E296" s="492"/>
      <c r="F296" s="492"/>
      <c r="G296" s="492"/>
      <c r="H296" s="492"/>
      <c r="I296" s="492"/>
      <c r="J296" s="492"/>
      <c r="K296" s="492"/>
      <c r="L296" s="492"/>
      <c r="M296" s="492"/>
      <c r="N296" s="492"/>
      <c r="O296" s="492"/>
      <c r="P296" s="492"/>
      <c r="Q296" s="492"/>
      <c r="R296" s="492"/>
      <c r="S296" s="492"/>
      <c r="T296" s="492"/>
      <c r="U296" s="492"/>
      <c r="V296" s="492"/>
      <c r="W296" s="492"/>
      <c r="X296" s="492"/>
      <c r="Y296" s="492"/>
      <c r="Z296" s="492"/>
      <c r="AA296" s="492"/>
      <c r="AB296" s="492"/>
      <c r="AC296" s="492"/>
      <c r="AD296" s="492"/>
      <c r="AE296" s="492"/>
      <c r="AF296" s="492"/>
      <c r="AG296" s="492"/>
      <c r="AH296" s="492"/>
      <c r="AI296" s="492"/>
      <c r="AJ296" s="492"/>
      <c r="AK296" s="492"/>
      <c r="AL296" s="492"/>
      <c r="AM296" s="492"/>
      <c r="AN296" s="492"/>
      <c r="AO296" s="492"/>
      <c r="AP296" s="492"/>
      <c r="AQ296" s="492"/>
      <c r="AR296" s="492"/>
      <c r="AS296" s="492"/>
      <c r="AT296" s="492"/>
      <c r="AU296" s="492"/>
      <c r="AV296" s="492"/>
      <c r="AW296" s="492"/>
      <c r="AX296" s="492"/>
      <c r="AY296" s="492"/>
    </row>
    <row r="297" spans="1:51" ht="15.75" customHeight="1">
      <c r="A297" s="492"/>
      <c r="B297" s="492"/>
      <c r="C297" s="492"/>
      <c r="D297" s="492"/>
      <c r="E297" s="492"/>
      <c r="F297" s="492"/>
      <c r="G297" s="492"/>
      <c r="H297" s="492"/>
      <c r="I297" s="492"/>
      <c r="J297" s="492"/>
      <c r="K297" s="492"/>
      <c r="L297" s="492"/>
      <c r="M297" s="492"/>
      <c r="N297" s="492"/>
      <c r="O297" s="492"/>
      <c r="P297" s="492"/>
      <c r="Q297" s="492"/>
      <c r="R297" s="492"/>
      <c r="S297" s="492"/>
      <c r="T297" s="492"/>
      <c r="U297" s="492"/>
      <c r="V297" s="492"/>
      <c r="W297" s="492"/>
      <c r="X297" s="492"/>
      <c r="Y297" s="492"/>
      <c r="Z297" s="492"/>
      <c r="AA297" s="492"/>
      <c r="AB297" s="492"/>
      <c r="AC297" s="492"/>
      <c r="AD297" s="492"/>
      <c r="AE297" s="492"/>
      <c r="AF297" s="492"/>
      <c r="AG297" s="492"/>
      <c r="AH297" s="492"/>
      <c r="AI297" s="492"/>
      <c r="AJ297" s="492"/>
      <c r="AK297" s="492"/>
      <c r="AL297" s="492"/>
      <c r="AM297" s="492"/>
      <c r="AN297" s="492"/>
      <c r="AO297" s="492"/>
      <c r="AP297" s="492"/>
      <c r="AQ297" s="492"/>
      <c r="AR297" s="492"/>
      <c r="AS297" s="492"/>
      <c r="AT297" s="492"/>
      <c r="AU297" s="492"/>
      <c r="AV297" s="492"/>
      <c r="AW297" s="492"/>
      <c r="AX297" s="492"/>
      <c r="AY297" s="492"/>
    </row>
    <row r="298" spans="1:51" ht="15.75" customHeight="1">
      <c r="A298" s="492"/>
      <c r="B298" s="492"/>
      <c r="C298" s="492"/>
      <c r="D298" s="492"/>
      <c r="E298" s="492"/>
      <c r="F298" s="492"/>
      <c r="G298" s="492"/>
      <c r="H298" s="492"/>
      <c r="I298" s="492"/>
      <c r="J298" s="492"/>
      <c r="K298" s="492"/>
      <c r="L298" s="492"/>
      <c r="M298" s="492"/>
      <c r="N298" s="492"/>
      <c r="O298" s="492"/>
      <c r="P298" s="492"/>
      <c r="Q298" s="492"/>
      <c r="R298" s="492"/>
      <c r="S298" s="492"/>
      <c r="T298" s="492"/>
      <c r="U298" s="492"/>
      <c r="V298" s="492"/>
      <c r="W298" s="492"/>
      <c r="X298" s="492"/>
      <c r="Y298" s="492"/>
      <c r="Z298" s="492"/>
      <c r="AA298" s="492"/>
      <c r="AB298" s="492"/>
      <c r="AC298" s="492"/>
      <c r="AD298" s="492"/>
      <c r="AE298" s="492"/>
      <c r="AF298" s="492"/>
      <c r="AG298" s="492"/>
      <c r="AH298" s="492"/>
      <c r="AI298" s="492"/>
      <c r="AJ298" s="492"/>
      <c r="AK298" s="492"/>
      <c r="AL298" s="492"/>
      <c r="AM298" s="492"/>
      <c r="AN298" s="492"/>
      <c r="AO298" s="492"/>
      <c r="AP298" s="492"/>
      <c r="AQ298" s="492"/>
      <c r="AR298" s="492"/>
      <c r="AS298" s="492"/>
      <c r="AT298" s="492"/>
      <c r="AU298" s="492"/>
      <c r="AV298" s="492"/>
      <c r="AW298" s="492"/>
      <c r="AX298" s="492"/>
      <c r="AY298" s="492"/>
    </row>
    <row r="299" spans="1:51" ht="15.75" customHeight="1">
      <c r="A299" s="492"/>
      <c r="B299" s="492"/>
      <c r="C299" s="492"/>
      <c r="D299" s="492"/>
      <c r="E299" s="492"/>
      <c r="F299" s="492"/>
      <c r="G299" s="492"/>
      <c r="H299" s="492"/>
      <c r="I299" s="492"/>
      <c r="J299" s="492"/>
      <c r="K299" s="492"/>
      <c r="L299" s="492"/>
      <c r="M299" s="492"/>
      <c r="N299" s="492"/>
      <c r="O299" s="492"/>
      <c r="P299" s="492"/>
      <c r="Q299" s="492"/>
      <c r="R299" s="492"/>
      <c r="S299" s="492"/>
      <c r="T299" s="492"/>
      <c r="U299" s="492"/>
      <c r="V299" s="492"/>
      <c r="W299" s="492"/>
      <c r="X299" s="492"/>
      <c r="Y299" s="492"/>
      <c r="Z299" s="492"/>
      <c r="AA299" s="492"/>
      <c r="AB299" s="492"/>
      <c r="AC299" s="492"/>
      <c r="AD299" s="492"/>
      <c r="AE299" s="492"/>
      <c r="AF299" s="492"/>
      <c r="AG299" s="492"/>
      <c r="AH299" s="492"/>
      <c r="AI299" s="492"/>
      <c r="AJ299" s="492"/>
      <c r="AK299" s="492"/>
      <c r="AL299" s="492"/>
      <c r="AM299" s="492"/>
      <c r="AN299" s="492"/>
      <c r="AO299" s="492"/>
      <c r="AP299" s="492"/>
      <c r="AQ299" s="492"/>
      <c r="AR299" s="492"/>
      <c r="AS299" s="492"/>
      <c r="AT299" s="492"/>
      <c r="AU299" s="492"/>
      <c r="AV299" s="492"/>
      <c r="AW299" s="492"/>
      <c r="AX299" s="492"/>
      <c r="AY299" s="492"/>
    </row>
    <row r="300" spans="1:51" ht="15.75" customHeight="1">
      <c r="A300" s="492"/>
      <c r="B300" s="492"/>
      <c r="C300" s="492"/>
      <c r="D300" s="492"/>
      <c r="E300" s="492"/>
      <c r="F300" s="492"/>
      <c r="G300" s="492"/>
      <c r="H300" s="492"/>
      <c r="I300" s="492"/>
      <c r="J300" s="492"/>
      <c r="K300" s="492"/>
      <c r="L300" s="492"/>
      <c r="M300" s="492"/>
      <c r="N300" s="492"/>
      <c r="O300" s="492"/>
      <c r="P300" s="492"/>
      <c r="Q300" s="492"/>
      <c r="R300" s="492"/>
      <c r="S300" s="492"/>
      <c r="T300" s="492"/>
      <c r="U300" s="492"/>
      <c r="V300" s="492"/>
      <c r="W300" s="492"/>
      <c r="X300" s="492"/>
      <c r="Y300" s="492"/>
      <c r="Z300" s="492"/>
      <c r="AA300" s="492"/>
      <c r="AB300" s="492"/>
      <c r="AC300" s="492"/>
      <c r="AD300" s="492"/>
      <c r="AE300" s="492"/>
      <c r="AF300" s="492"/>
      <c r="AG300" s="492"/>
      <c r="AH300" s="492"/>
      <c r="AI300" s="492"/>
      <c r="AJ300" s="492"/>
      <c r="AK300" s="492"/>
      <c r="AL300" s="492"/>
      <c r="AM300" s="492"/>
      <c r="AN300" s="492"/>
      <c r="AO300" s="492"/>
      <c r="AP300" s="492"/>
      <c r="AQ300" s="492"/>
      <c r="AR300" s="492"/>
      <c r="AS300" s="492"/>
      <c r="AT300" s="492"/>
      <c r="AU300" s="492"/>
      <c r="AV300" s="492"/>
      <c r="AW300" s="492"/>
      <c r="AX300" s="492"/>
      <c r="AY300" s="492"/>
    </row>
    <row r="301" spans="1:51" ht="15.75" customHeight="1">
      <c r="A301" s="492"/>
      <c r="B301" s="492"/>
      <c r="C301" s="492"/>
      <c r="D301" s="492"/>
      <c r="E301" s="492"/>
      <c r="F301" s="492"/>
      <c r="G301" s="492"/>
      <c r="H301" s="492"/>
      <c r="I301" s="492"/>
      <c r="J301" s="492"/>
      <c r="K301" s="492"/>
      <c r="L301" s="492"/>
      <c r="M301" s="492"/>
      <c r="N301" s="492"/>
      <c r="O301" s="492"/>
      <c r="P301" s="492"/>
      <c r="Q301" s="492"/>
      <c r="R301" s="492"/>
      <c r="S301" s="492"/>
      <c r="T301" s="492"/>
      <c r="U301" s="492"/>
      <c r="V301" s="492"/>
      <c r="W301" s="492"/>
      <c r="X301" s="492"/>
      <c r="Y301" s="492"/>
      <c r="Z301" s="492"/>
      <c r="AA301" s="492"/>
      <c r="AB301" s="492"/>
      <c r="AC301" s="492"/>
      <c r="AD301" s="492"/>
      <c r="AE301" s="492"/>
      <c r="AF301" s="492"/>
      <c r="AG301" s="492"/>
      <c r="AH301" s="492"/>
      <c r="AI301" s="492"/>
      <c r="AJ301" s="492"/>
      <c r="AK301" s="492"/>
      <c r="AL301" s="492"/>
      <c r="AM301" s="492"/>
      <c r="AN301" s="492"/>
      <c r="AO301" s="492"/>
      <c r="AP301" s="492"/>
      <c r="AQ301" s="492"/>
      <c r="AR301" s="492"/>
      <c r="AS301" s="492"/>
      <c r="AT301" s="492"/>
      <c r="AU301" s="492"/>
      <c r="AV301" s="492"/>
      <c r="AW301" s="492"/>
      <c r="AX301" s="492"/>
      <c r="AY301" s="492"/>
    </row>
    <row r="302" spans="1:51" ht="15.75" customHeight="1">
      <c r="A302" s="492"/>
      <c r="B302" s="492"/>
      <c r="C302" s="492"/>
      <c r="D302" s="492"/>
      <c r="E302" s="492"/>
      <c r="F302" s="492"/>
      <c r="G302" s="492"/>
      <c r="H302" s="492"/>
      <c r="I302" s="492"/>
      <c r="J302" s="492"/>
      <c r="K302" s="492"/>
      <c r="L302" s="492"/>
      <c r="M302" s="492"/>
      <c r="N302" s="492"/>
      <c r="O302" s="492"/>
      <c r="P302" s="492"/>
      <c r="Q302" s="492"/>
      <c r="R302" s="492"/>
      <c r="S302" s="492"/>
      <c r="T302" s="492"/>
      <c r="U302" s="492"/>
      <c r="V302" s="492"/>
      <c r="W302" s="492"/>
      <c r="X302" s="492"/>
      <c r="Y302" s="492"/>
      <c r="Z302" s="492"/>
      <c r="AA302" s="492"/>
      <c r="AB302" s="492"/>
      <c r="AC302" s="492"/>
      <c r="AD302" s="492"/>
      <c r="AE302" s="492"/>
      <c r="AF302" s="492"/>
      <c r="AG302" s="492"/>
      <c r="AH302" s="492"/>
      <c r="AI302" s="492"/>
      <c r="AJ302" s="492"/>
      <c r="AK302" s="492"/>
      <c r="AL302" s="492"/>
      <c r="AM302" s="492"/>
      <c r="AN302" s="492"/>
      <c r="AO302" s="492"/>
      <c r="AP302" s="492"/>
      <c r="AQ302" s="492"/>
      <c r="AR302" s="492"/>
      <c r="AS302" s="492"/>
      <c r="AT302" s="492"/>
      <c r="AU302" s="492"/>
      <c r="AV302" s="492"/>
      <c r="AW302" s="492"/>
      <c r="AX302" s="492"/>
      <c r="AY302" s="492"/>
    </row>
    <row r="303" spans="1:51" ht="15.75" customHeight="1">
      <c r="A303" s="492"/>
      <c r="B303" s="492"/>
      <c r="C303" s="492"/>
      <c r="D303" s="492"/>
      <c r="E303" s="492"/>
      <c r="F303" s="492"/>
      <c r="G303" s="492"/>
      <c r="H303" s="492"/>
      <c r="I303" s="492"/>
      <c r="J303" s="492"/>
      <c r="K303" s="492"/>
      <c r="L303" s="492"/>
      <c r="M303" s="492"/>
      <c r="N303" s="492"/>
      <c r="O303" s="492"/>
      <c r="P303" s="492"/>
      <c r="Q303" s="492"/>
      <c r="R303" s="492"/>
      <c r="S303" s="492"/>
      <c r="T303" s="492"/>
      <c r="U303" s="492"/>
      <c r="V303" s="492"/>
      <c r="W303" s="492"/>
      <c r="X303" s="492"/>
      <c r="Y303" s="492"/>
      <c r="Z303" s="492"/>
      <c r="AA303" s="492"/>
      <c r="AB303" s="492"/>
      <c r="AC303" s="492"/>
      <c r="AD303" s="492"/>
      <c r="AE303" s="492"/>
      <c r="AF303" s="492"/>
      <c r="AG303" s="492"/>
      <c r="AH303" s="492"/>
      <c r="AI303" s="492"/>
      <c r="AJ303" s="492"/>
      <c r="AK303" s="492"/>
      <c r="AL303" s="492"/>
      <c r="AM303" s="492"/>
      <c r="AN303" s="492"/>
      <c r="AO303" s="492"/>
      <c r="AP303" s="492"/>
      <c r="AQ303" s="492"/>
      <c r="AR303" s="492"/>
      <c r="AS303" s="492"/>
      <c r="AT303" s="492"/>
      <c r="AU303" s="492"/>
      <c r="AV303" s="492"/>
      <c r="AW303" s="492"/>
      <c r="AX303" s="492"/>
      <c r="AY303" s="492"/>
    </row>
    <row r="304" spans="1:51" ht="15.75" customHeight="1">
      <c r="A304" s="492"/>
      <c r="B304" s="492"/>
      <c r="C304" s="492"/>
      <c r="D304" s="492"/>
      <c r="E304" s="492"/>
      <c r="F304" s="492"/>
      <c r="G304" s="492"/>
      <c r="H304" s="492"/>
      <c r="I304" s="492"/>
      <c r="J304" s="492"/>
      <c r="K304" s="492"/>
      <c r="L304" s="492"/>
      <c r="M304" s="492"/>
      <c r="N304" s="492"/>
      <c r="O304" s="492"/>
      <c r="P304" s="492"/>
      <c r="Q304" s="492"/>
      <c r="R304" s="492"/>
      <c r="S304" s="492"/>
      <c r="T304" s="492"/>
      <c r="U304" s="492"/>
      <c r="V304" s="492"/>
      <c r="W304" s="492"/>
      <c r="X304" s="492"/>
      <c r="Y304" s="492"/>
      <c r="Z304" s="492"/>
      <c r="AA304" s="492"/>
      <c r="AB304" s="492"/>
      <c r="AC304" s="492"/>
      <c r="AD304" s="492"/>
      <c r="AE304" s="492"/>
      <c r="AF304" s="492"/>
      <c r="AG304" s="492"/>
      <c r="AH304" s="492"/>
      <c r="AI304" s="492"/>
      <c r="AJ304" s="492"/>
      <c r="AK304" s="492"/>
      <c r="AL304" s="492"/>
      <c r="AM304" s="492"/>
      <c r="AN304" s="492"/>
      <c r="AO304" s="492"/>
      <c r="AP304" s="492"/>
      <c r="AQ304" s="492"/>
      <c r="AR304" s="492"/>
      <c r="AS304" s="492"/>
      <c r="AT304" s="492"/>
      <c r="AU304" s="492"/>
      <c r="AV304" s="492"/>
      <c r="AW304" s="492"/>
      <c r="AX304" s="492"/>
      <c r="AY304" s="492"/>
    </row>
    <row r="305" spans="1:51" ht="15.75" customHeight="1">
      <c r="A305" s="492"/>
      <c r="B305" s="492"/>
      <c r="C305" s="492"/>
      <c r="D305" s="492"/>
      <c r="E305" s="492"/>
      <c r="F305" s="492"/>
      <c r="G305" s="492"/>
      <c r="H305" s="492"/>
      <c r="I305" s="492"/>
      <c r="J305" s="492"/>
      <c r="K305" s="492"/>
      <c r="L305" s="492"/>
      <c r="M305" s="492"/>
      <c r="N305" s="492"/>
      <c r="O305" s="492"/>
      <c r="P305" s="492"/>
      <c r="Q305" s="492"/>
      <c r="R305" s="492"/>
      <c r="S305" s="492"/>
      <c r="T305" s="492"/>
      <c r="U305" s="492"/>
      <c r="V305" s="492"/>
      <c r="W305" s="492"/>
      <c r="X305" s="492"/>
      <c r="Y305" s="492"/>
      <c r="Z305" s="492"/>
      <c r="AA305" s="492"/>
      <c r="AB305" s="492"/>
      <c r="AC305" s="492"/>
      <c r="AD305" s="492"/>
      <c r="AE305" s="492"/>
      <c r="AF305" s="492"/>
      <c r="AG305" s="492"/>
      <c r="AH305" s="492"/>
      <c r="AI305" s="492"/>
      <c r="AJ305" s="492"/>
      <c r="AK305" s="492"/>
      <c r="AL305" s="492"/>
      <c r="AM305" s="492"/>
      <c r="AN305" s="492"/>
      <c r="AO305" s="492"/>
      <c r="AP305" s="492"/>
      <c r="AQ305" s="492"/>
      <c r="AR305" s="492"/>
      <c r="AS305" s="492"/>
      <c r="AT305" s="492"/>
      <c r="AU305" s="492"/>
      <c r="AV305" s="492"/>
      <c r="AW305" s="492"/>
      <c r="AX305" s="492"/>
      <c r="AY305" s="492"/>
    </row>
    <row r="306" spans="1:51" ht="15.75" customHeight="1">
      <c r="A306" s="492"/>
      <c r="B306" s="492"/>
      <c r="C306" s="492"/>
      <c r="D306" s="492"/>
      <c r="E306" s="492"/>
      <c r="F306" s="492"/>
      <c r="G306" s="492"/>
      <c r="H306" s="492"/>
      <c r="I306" s="492"/>
      <c r="J306" s="492"/>
      <c r="K306" s="492"/>
      <c r="L306" s="492"/>
      <c r="M306" s="492"/>
      <c r="N306" s="492"/>
      <c r="O306" s="492"/>
      <c r="P306" s="492"/>
      <c r="Q306" s="492"/>
      <c r="R306" s="492"/>
      <c r="S306" s="492"/>
      <c r="T306" s="492"/>
      <c r="U306" s="492"/>
      <c r="V306" s="492"/>
      <c r="W306" s="492"/>
      <c r="X306" s="492"/>
      <c r="Y306" s="492"/>
      <c r="Z306" s="492"/>
      <c r="AA306" s="492"/>
      <c r="AB306" s="492"/>
      <c r="AC306" s="492"/>
      <c r="AD306" s="492"/>
      <c r="AE306" s="492"/>
      <c r="AF306" s="492"/>
      <c r="AG306" s="492"/>
      <c r="AH306" s="492"/>
      <c r="AI306" s="492"/>
      <c r="AJ306" s="492"/>
      <c r="AK306" s="492"/>
      <c r="AL306" s="492"/>
      <c r="AM306" s="492"/>
      <c r="AN306" s="492"/>
      <c r="AO306" s="492"/>
      <c r="AP306" s="492"/>
      <c r="AQ306" s="492"/>
      <c r="AR306" s="492"/>
      <c r="AS306" s="492"/>
      <c r="AT306" s="492"/>
      <c r="AU306" s="492"/>
      <c r="AV306" s="492"/>
      <c r="AW306" s="492"/>
      <c r="AX306" s="492"/>
      <c r="AY306" s="492"/>
    </row>
    <row r="307" spans="1:51" ht="15.75" customHeight="1">
      <c r="A307" s="492"/>
      <c r="B307" s="492"/>
      <c r="C307" s="492"/>
      <c r="D307" s="492"/>
      <c r="E307" s="492"/>
      <c r="F307" s="492"/>
      <c r="G307" s="492"/>
      <c r="H307" s="492"/>
      <c r="I307" s="492"/>
      <c r="J307" s="492"/>
      <c r="K307" s="492"/>
      <c r="L307" s="492"/>
      <c r="M307" s="492"/>
      <c r="N307" s="492"/>
      <c r="O307" s="492"/>
      <c r="P307" s="492"/>
      <c r="Q307" s="492"/>
      <c r="R307" s="492"/>
      <c r="S307" s="492"/>
      <c r="T307" s="492"/>
      <c r="U307" s="492"/>
      <c r="V307" s="492"/>
      <c r="W307" s="492"/>
      <c r="X307" s="492"/>
      <c r="Y307" s="492"/>
      <c r="Z307" s="492"/>
      <c r="AA307" s="492"/>
      <c r="AB307" s="492"/>
      <c r="AC307" s="492"/>
      <c r="AD307" s="492"/>
      <c r="AE307" s="492"/>
      <c r="AF307" s="492"/>
      <c r="AG307" s="492"/>
      <c r="AH307" s="492"/>
      <c r="AI307" s="492"/>
      <c r="AJ307" s="492"/>
      <c r="AK307" s="492"/>
      <c r="AL307" s="492"/>
      <c r="AM307" s="492"/>
      <c r="AN307" s="492"/>
      <c r="AO307" s="492"/>
      <c r="AP307" s="492"/>
      <c r="AQ307" s="492"/>
      <c r="AR307" s="492"/>
      <c r="AS307" s="492"/>
      <c r="AT307" s="492"/>
      <c r="AU307" s="492"/>
      <c r="AV307" s="492"/>
      <c r="AW307" s="492"/>
      <c r="AX307" s="492"/>
      <c r="AY307" s="492"/>
    </row>
    <row r="308" spans="1:51" ht="15.75" customHeight="1">
      <c r="A308" s="492"/>
      <c r="B308" s="492"/>
      <c r="C308" s="492"/>
      <c r="D308" s="492"/>
      <c r="E308" s="492"/>
      <c r="F308" s="492"/>
      <c r="G308" s="492"/>
      <c r="H308" s="492"/>
      <c r="I308" s="492"/>
      <c r="J308" s="492"/>
      <c r="K308" s="492"/>
      <c r="L308" s="492"/>
      <c r="M308" s="492"/>
      <c r="N308" s="492"/>
      <c r="O308" s="492"/>
      <c r="P308" s="492"/>
      <c r="Q308" s="492"/>
      <c r="R308" s="492"/>
      <c r="S308" s="492"/>
      <c r="T308" s="492"/>
      <c r="U308" s="492"/>
      <c r="V308" s="492"/>
      <c r="W308" s="492"/>
      <c r="X308" s="492"/>
      <c r="Y308" s="492"/>
      <c r="Z308" s="492"/>
      <c r="AA308" s="492"/>
      <c r="AB308" s="492"/>
      <c r="AC308" s="492"/>
      <c r="AD308" s="492"/>
      <c r="AE308" s="492"/>
      <c r="AF308" s="492"/>
      <c r="AG308" s="492"/>
      <c r="AH308" s="492"/>
      <c r="AI308" s="492"/>
      <c r="AJ308" s="492"/>
      <c r="AK308" s="492"/>
      <c r="AL308" s="492"/>
      <c r="AM308" s="492"/>
      <c r="AN308" s="492"/>
      <c r="AO308" s="492"/>
      <c r="AP308" s="492"/>
      <c r="AQ308" s="492"/>
      <c r="AR308" s="492"/>
      <c r="AS308" s="492"/>
      <c r="AT308" s="492"/>
      <c r="AU308" s="492"/>
      <c r="AV308" s="492"/>
      <c r="AW308" s="492"/>
      <c r="AX308" s="492"/>
      <c r="AY308" s="492"/>
    </row>
    <row r="309" spans="1:51" ht="15.75" customHeight="1">
      <c r="A309" s="492"/>
      <c r="B309" s="492"/>
      <c r="C309" s="492"/>
      <c r="D309" s="492"/>
      <c r="E309" s="492"/>
      <c r="F309" s="492"/>
      <c r="G309" s="492"/>
      <c r="H309" s="492"/>
      <c r="I309" s="492"/>
      <c r="J309" s="492"/>
      <c r="K309" s="492"/>
      <c r="L309" s="492"/>
      <c r="M309" s="492"/>
      <c r="N309" s="492"/>
      <c r="O309" s="492"/>
      <c r="P309" s="492"/>
      <c r="Q309" s="492"/>
      <c r="R309" s="492"/>
      <c r="S309" s="492"/>
      <c r="T309" s="492"/>
      <c r="U309" s="492"/>
      <c r="V309" s="492"/>
      <c r="W309" s="492"/>
      <c r="X309" s="492"/>
      <c r="Y309" s="492"/>
      <c r="Z309" s="492"/>
      <c r="AA309" s="492"/>
      <c r="AB309" s="492"/>
      <c r="AC309" s="492"/>
      <c r="AD309" s="492"/>
      <c r="AE309" s="492"/>
      <c r="AF309" s="492"/>
      <c r="AG309" s="492"/>
      <c r="AH309" s="492"/>
      <c r="AI309" s="492"/>
      <c r="AJ309" s="492"/>
      <c r="AK309" s="492"/>
      <c r="AL309" s="492"/>
      <c r="AM309" s="492"/>
      <c r="AN309" s="492"/>
      <c r="AO309" s="492"/>
      <c r="AP309" s="492"/>
      <c r="AQ309" s="492"/>
      <c r="AR309" s="492"/>
      <c r="AS309" s="492"/>
      <c r="AT309" s="492"/>
      <c r="AU309" s="492"/>
      <c r="AV309" s="492"/>
      <c r="AW309" s="492"/>
      <c r="AX309" s="492"/>
      <c r="AY309" s="492"/>
    </row>
    <row r="310" spans="1:51" ht="15.75" customHeight="1">
      <c r="A310" s="492"/>
      <c r="B310" s="492"/>
      <c r="C310" s="492"/>
      <c r="D310" s="492"/>
      <c r="E310" s="492"/>
      <c r="F310" s="492"/>
      <c r="G310" s="492"/>
      <c r="H310" s="492"/>
      <c r="I310" s="492"/>
      <c r="J310" s="492"/>
      <c r="K310" s="492"/>
      <c r="L310" s="492"/>
      <c r="M310" s="492"/>
      <c r="N310" s="492"/>
      <c r="O310" s="492"/>
      <c r="P310" s="492"/>
      <c r="Q310" s="492"/>
      <c r="R310" s="492"/>
      <c r="S310" s="492"/>
      <c r="T310" s="492"/>
      <c r="U310" s="492"/>
      <c r="V310" s="492"/>
      <c r="W310" s="492"/>
      <c r="X310" s="492"/>
      <c r="Y310" s="492"/>
      <c r="Z310" s="492"/>
      <c r="AA310" s="492"/>
      <c r="AB310" s="492"/>
      <c r="AC310" s="492"/>
      <c r="AD310" s="492"/>
      <c r="AE310" s="492"/>
      <c r="AF310" s="492"/>
      <c r="AG310" s="492"/>
      <c r="AH310" s="492"/>
      <c r="AI310" s="492"/>
      <c r="AJ310" s="492"/>
      <c r="AK310" s="492"/>
      <c r="AL310" s="492"/>
      <c r="AM310" s="492"/>
      <c r="AN310" s="492"/>
      <c r="AO310" s="492"/>
      <c r="AP310" s="492"/>
      <c r="AQ310" s="492"/>
      <c r="AR310" s="492"/>
      <c r="AS310" s="492"/>
      <c r="AT310" s="492"/>
      <c r="AU310" s="492"/>
      <c r="AV310" s="492"/>
      <c r="AW310" s="492"/>
      <c r="AX310" s="492"/>
      <c r="AY310" s="492"/>
    </row>
    <row r="311" spans="1:51" ht="15.75" customHeight="1">
      <c r="A311" s="492"/>
      <c r="B311" s="492"/>
      <c r="C311" s="492"/>
      <c r="D311" s="492"/>
      <c r="E311" s="492"/>
      <c r="F311" s="492"/>
      <c r="G311" s="492"/>
      <c r="H311" s="492"/>
      <c r="I311" s="492"/>
      <c r="J311" s="492"/>
      <c r="K311" s="492"/>
      <c r="L311" s="492"/>
      <c r="M311" s="492"/>
      <c r="N311" s="492"/>
      <c r="O311" s="492"/>
      <c r="P311" s="492"/>
      <c r="Q311" s="492"/>
      <c r="R311" s="492"/>
      <c r="S311" s="492"/>
      <c r="T311" s="492"/>
      <c r="U311" s="492"/>
      <c r="V311" s="492"/>
      <c r="W311" s="492"/>
      <c r="X311" s="492"/>
      <c r="Y311" s="492"/>
      <c r="Z311" s="492"/>
      <c r="AA311" s="492"/>
      <c r="AB311" s="492"/>
      <c r="AC311" s="492"/>
      <c r="AD311" s="492"/>
      <c r="AE311" s="492"/>
      <c r="AF311" s="492"/>
      <c r="AG311" s="492"/>
      <c r="AH311" s="492"/>
      <c r="AI311" s="492"/>
      <c r="AJ311" s="492"/>
      <c r="AK311" s="492"/>
      <c r="AL311" s="492"/>
      <c r="AM311" s="492"/>
      <c r="AN311" s="492"/>
      <c r="AO311" s="492"/>
      <c r="AP311" s="492"/>
      <c r="AQ311" s="492"/>
      <c r="AR311" s="492"/>
      <c r="AS311" s="492"/>
      <c r="AT311" s="492"/>
      <c r="AU311" s="492"/>
      <c r="AV311" s="492"/>
      <c r="AW311" s="492"/>
      <c r="AX311" s="492"/>
      <c r="AY311" s="492"/>
    </row>
    <row r="312" spans="1:51" ht="15.75" customHeight="1">
      <c r="A312" s="492"/>
      <c r="B312" s="492"/>
      <c r="C312" s="492"/>
      <c r="D312" s="492"/>
      <c r="E312" s="492"/>
      <c r="F312" s="492"/>
      <c r="G312" s="492"/>
      <c r="H312" s="492"/>
      <c r="I312" s="492"/>
      <c r="J312" s="492"/>
      <c r="K312" s="492"/>
      <c r="L312" s="492"/>
      <c r="M312" s="492"/>
      <c r="N312" s="492"/>
      <c r="O312" s="492"/>
      <c r="P312" s="492"/>
      <c r="Q312" s="492"/>
      <c r="R312" s="492"/>
      <c r="S312" s="492"/>
      <c r="T312" s="492"/>
      <c r="U312" s="492"/>
      <c r="V312" s="492"/>
      <c r="W312" s="492"/>
      <c r="X312" s="492"/>
      <c r="Y312" s="492"/>
      <c r="Z312" s="492"/>
      <c r="AA312" s="492"/>
      <c r="AB312" s="492"/>
      <c r="AC312" s="492"/>
      <c r="AD312" s="492"/>
      <c r="AE312" s="492"/>
      <c r="AF312" s="492"/>
      <c r="AG312" s="492"/>
      <c r="AH312" s="492"/>
      <c r="AI312" s="492"/>
      <c r="AJ312" s="492"/>
      <c r="AK312" s="492"/>
      <c r="AL312" s="492"/>
      <c r="AM312" s="492"/>
      <c r="AN312" s="492"/>
      <c r="AO312" s="492"/>
      <c r="AP312" s="492"/>
      <c r="AQ312" s="492"/>
      <c r="AR312" s="492"/>
      <c r="AS312" s="492"/>
      <c r="AT312" s="492"/>
      <c r="AU312" s="492"/>
      <c r="AV312" s="492"/>
      <c r="AW312" s="492"/>
      <c r="AX312" s="492"/>
      <c r="AY312" s="492"/>
    </row>
    <row r="313" spans="1:51" ht="15.75" customHeight="1">
      <c r="A313" s="492"/>
      <c r="B313" s="492"/>
      <c r="C313" s="492"/>
      <c r="D313" s="492"/>
      <c r="E313" s="492"/>
      <c r="F313" s="492"/>
      <c r="G313" s="492"/>
      <c r="H313" s="492"/>
      <c r="I313" s="492"/>
      <c r="J313" s="492"/>
      <c r="K313" s="492"/>
      <c r="L313" s="492"/>
      <c r="M313" s="492"/>
      <c r="N313" s="492"/>
      <c r="O313" s="492"/>
      <c r="P313" s="492"/>
      <c r="Q313" s="492"/>
      <c r="R313" s="492"/>
      <c r="S313" s="492"/>
      <c r="T313" s="492"/>
      <c r="U313" s="492"/>
      <c r="V313" s="492"/>
      <c r="W313" s="492"/>
      <c r="X313" s="492"/>
      <c r="Y313" s="492"/>
      <c r="Z313" s="492"/>
      <c r="AA313" s="492"/>
      <c r="AB313" s="492"/>
      <c r="AC313" s="492"/>
      <c r="AD313" s="492"/>
      <c r="AE313" s="492"/>
      <c r="AF313" s="492"/>
      <c r="AG313" s="492"/>
      <c r="AH313" s="492"/>
      <c r="AI313" s="492"/>
      <c r="AJ313" s="492"/>
      <c r="AK313" s="492"/>
      <c r="AL313" s="492"/>
      <c r="AM313" s="492"/>
      <c r="AN313" s="492"/>
      <c r="AO313" s="492"/>
      <c r="AP313" s="492"/>
      <c r="AQ313" s="492"/>
      <c r="AR313" s="492"/>
      <c r="AS313" s="492"/>
      <c r="AT313" s="492"/>
      <c r="AU313" s="492"/>
      <c r="AV313" s="492"/>
      <c r="AW313" s="492"/>
      <c r="AX313" s="492"/>
      <c r="AY313" s="492"/>
    </row>
    <row r="314" spans="1:51" ht="15.75" customHeight="1">
      <c r="A314" s="492"/>
      <c r="B314" s="492"/>
      <c r="C314" s="492"/>
      <c r="D314" s="492"/>
      <c r="E314" s="492"/>
      <c r="F314" s="492"/>
      <c r="G314" s="492"/>
      <c r="H314" s="492"/>
      <c r="I314" s="492"/>
      <c r="J314" s="492"/>
      <c r="K314" s="492"/>
      <c r="L314" s="492"/>
      <c r="M314" s="492"/>
      <c r="N314" s="492"/>
      <c r="O314" s="492"/>
      <c r="P314" s="492"/>
      <c r="Q314" s="492"/>
      <c r="R314" s="492"/>
      <c r="S314" s="492"/>
      <c r="T314" s="492"/>
      <c r="U314" s="492"/>
      <c r="V314" s="492"/>
      <c r="W314" s="492"/>
      <c r="X314" s="492"/>
      <c r="Y314" s="492"/>
      <c r="Z314" s="492"/>
      <c r="AA314" s="492"/>
      <c r="AB314" s="492"/>
      <c r="AC314" s="492"/>
      <c r="AD314" s="492"/>
      <c r="AE314" s="492"/>
      <c r="AF314" s="492"/>
      <c r="AG314" s="492"/>
      <c r="AH314" s="492"/>
      <c r="AI314" s="492"/>
      <c r="AJ314" s="492"/>
      <c r="AK314" s="492"/>
      <c r="AL314" s="492"/>
      <c r="AM314" s="492"/>
      <c r="AN314" s="492"/>
      <c r="AO314" s="492"/>
      <c r="AP314" s="492"/>
      <c r="AQ314" s="492"/>
      <c r="AR314" s="492"/>
      <c r="AS314" s="492"/>
      <c r="AT314" s="492"/>
      <c r="AU314" s="492"/>
      <c r="AV314" s="492"/>
      <c r="AW314" s="492"/>
      <c r="AX314" s="492"/>
      <c r="AY314" s="492"/>
    </row>
    <row r="315" spans="1:51" ht="15.75" customHeight="1">
      <c r="A315" s="492"/>
      <c r="B315" s="492"/>
      <c r="C315" s="492"/>
      <c r="D315" s="492"/>
      <c r="E315" s="492"/>
      <c r="F315" s="492"/>
      <c r="G315" s="492"/>
      <c r="H315" s="492"/>
      <c r="I315" s="492"/>
      <c r="J315" s="492"/>
      <c r="K315" s="492"/>
      <c r="L315" s="492"/>
      <c r="M315" s="492"/>
      <c r="N315" s="492"/>
      <c r="O315" s="492"/>
      <c r="P315" s="492"/>
      <c r="Q315" s="492"/>
      <c r="R315" s="492"/>
      <c r="S315" s="492"/>
      <c r="T315" s="492"/>
      <c r="U315" s="492"/>
      <c r="V315" s="492"/>
      <c r="W315" s="492"/>
      <c r="X315" s="492"/>
      <c r="Y315" s="492"/>
      <c r="Z315" s="492"/>
      <c r="AA315" s="492"/>
      <c r="AB315" s="492"/>
      <c r="AC315" s="492"/>
      <c r="AD315" s="492"/>
      <c r="AE315" s="492"/>
      <c r="AF315" s="492"/>
      <c r="AG315" s="492"/>
      <c r="AH315" s="492"/>
      <c r="AI315" s="492"/>
      <c r="AJ315" s="492"/>
      <c r="AK315" s="492"/>
      <c r="AL315" s="492"/>
      <c r="AM315" s="492"/>
      <c r="AN315" s="492"/>
      <c r="AO315" s="492"/>
      <c r="AP315" s="492"/>
      <c r="AQ315" s="492"/>
      <c r="AR315" s="492"/>
      <c r="AS315" s="492"/>
      <c r="AT315" s="492"/>
      <c r="AU315" s="492"/>
      <c r="AV315" s="492"/>
      <c r="AW315" s="492"/>
      <c r="AX315" s="492"/>
      <c r="AY315" s="492"/>
    </row>
    <row r="316" spans="1:51" ht="15.75" customHeight="1">
      <c r="A316" s="492"/>
      <c r="B316" s="492"/>
      <c r="C316" s="492"/>
      <c r="D316" s="492"/>
      <c r="E316" s="492"/>
      <c r="F316" s="492"/>
      <c r="G316" s="492"/>
      <c r="H316" s="492"/>
      <c r="I316" s="492"/>
      <c r="J316" s="492"/>
      <c r="K316" s="492"/>
      <c r="L316" s="492"/>
      <c r="M316" s="492"/>
      <c r="N316" s="492"/>
      <c r="O316" s="492"/>
      <c r="P316" s="492"/>
      <c r="Q316" s="492"/>
      <c r="R316" s="492"/>
      <c r="S316" s="492"/>
      <c r="T316" s="492"/>
      <c r="U316" s="492"/>
      <c r="V316" s="492"/>
      <c r="W316" s="492"/>
      <c r="X316" s="492"/>
      <c r="Y316" s="492"/>
      <c r="Z316" s="492"/>
      <c r="AA316" s="492"/>
      <c r="AB316" s="492"/>
      <c r="AC316" s="492"/>
      <c r="AD316" s="492"/>
      <c r="AE316" s="492"/>
      <c r="AF316" s="492"/>
      <c r="AG316" s="492"/>
      <c r="AH316" s="492"/>
      <c r="AI316" s="492"/>
      <c r="AJ316" s="492"/>
      <c r="AK316" s="492"/>
      <c r="AL316" s="492"/>
      <c r="AM316" s="492"/>
      <c r="AN316" s="492"/>
      <c r="AO316" s="492"/>
      <c r="AP316" s="492"/>
      <c r="AQ316" s="492"/>
      <c r="AR316" s="492"/>
      <c r="AS316" s="492"/>
      <c r="AT316" s="492"/>
      <c r="AU316" s="492"/>
      <c r="AV316" s="492"/>
      <c r="AW316" s="492"/>
      <c r="AX316" s="492"/>
      <c r="AY316" s="492"/>
    </row>
    <row r="317" spans="1:51" ht="15.75" customHeight="1">
      <c r="A317" s="492"/>
      <c r="B317" s="492"/>
      <c r="C317" s="492"/>
      <c r="D317" s="492"/>
      <c r="E317" s="492"/>
      <c r="F317" s="492"/>
      <c r="G317" s="492"/>
      <c r="H317" s="492"/>
      <c r="I317" s="492"/>
      <c r="J317" s="492"/>
      <c r="K317" s="492"/>
      <c r="L317" s="492"/>
      <c r="M317" s="492"/>
      <c r="N317" s="492"/>
      <c r="O317" s="492"/>
      <c r="P317" s="492"/>
      <c r="Q317" s="492"/>
      <c r="R317" s="492"/>
      <c r="S317" s="492"/>
      <c r="T317" s="492"/>
      <c r="U317" s="492"/>
      <c r="V317" s="492"/>
      <c r="W317" s="492"/>
      <c r="X317" s="492"/>
      <c r="Y317" s="492"/>
      <c r="Z317" s="492"/>
      <c r="AA317" s="492"/>
      <c r="AB317" s="492"/>
      <c r="AC317" s="492"/>
      <c r="AD317" s="492"/>
      <c r="AE317" s="492"/>
      <c r="AF317" s="492"/>
      <c r="AG317" s="492"/>
      <c r="AH317" s="492"/>
      <c r="AI317" s="492"/>
      <c r="AJ317" s="492"/>
      <c r="AK317" s="492"/>
      <c r="AL317" s="492"/>
      <c r="AM317" s="492"/>
      <c r="AN317" s="492"/>
      <c r="AO317" s="492"/>
      <c r="AP317" s="492"/>
      <c r="AQ317" s="492"/>
      <c r="AR317" s="492"/>
      <c r="AS317" s="492"/>
      <c r="AT317" s="492"/>
      <c r="AU317" s="492"/>
      <c r="AV317" s="492"/>
      <c r="AW317" s="492"/>
      <c r="AX317" s="492"/>
      <c r="AY317" s="492"/>
    </row>
    <row r="318" spans="1:51" ht="15.75" customHeight="1">
      <c r="A318" s="492"/>
      <c r="B318" s="492"/>
      <c r="C318" s="492"/>
      <c r="D318" s="492"/>
      <c r="E318" s="492"/>
      <c r="F318" s="492"/>
      <c r="G318" s="492"/>
      <c r="H318" s="492"/>
      <c r="I318" s="492"/>
      <c r="J318" s="492"/>
      <c r="K318" s="492"/>
      <c r="L318" s="492"/>
      <c r="M318" s="492"/>
      <c r="N318" s="492"/>
      <c r="O318" s="492"/>
      <c r="P318" s="492"/>
      <c r="Q318" s="492"/>
      <c r="R318" s="492"/>
      <c r="S318" s="492"/>
      <c r="T318" s="492"/>
      <c r="U318" s="492"/>
      <c r="V318" s="492"/>
      <c r="W318" s="492"/>
      <c r="X318" s="492"/>
      <c r="Y318" s="492"/>
      <c r="Z318" s="492"/>
      <c r="AA318" s="492"/>
      <c r="AB318" s="492"/>
      <c r="AC318" s="492"/>
      <c r="AD318" s="492"/>
      <c r="AE318" s="492"/>
      <c r="AF318" s="492"/>
      <c r="AG318" s="492"/>
      <c r="AH318" s="492"/>
      <c r="AI318" s="492"/>
      <c r="AJ318" s="492"/>
      <c r="AK318" s="492"/>
      <c r="AL318" s="492"/>
      <c r="AM318" s="492"/>
      <c r="AN318" s="492"/>
      <c r="AO318" s="492"/>
      <c r="AP318" s="492"/>
      <c r="AQ318" s="492"/>
      <c r="AR318" s="492"/>
      <c r="AS318" s="492"/>
      <c r="AT318" s="492"/>
      <c r="AU318" s="492"/>
      <c r="AV318" s="492"/>
      <c r="AW318" s="492"/>
      <c r="AX318" s="492"/>
      <c r="AY318" s="492"/>
    </row>
    <row r="319" spans="1:51" ht="15.75" customHeight="1">
      <c r="A319" s="492"/>
      <c r="B319" s="492"/>
      <c r="C319" s="492"/>
      <c r="D319" s="492"/>
      <c r="E319" s="492"/>
      <c r="F319" s="492"/>
      <c r="G319" s="492"/>
      <c r="H319" s="492"/>
      <c r="I319" s="492"/>
      <c r="J319" s="492"/>
      <c r="K319" s="492"/>
      <c r="L319" s="492"/>
      <c r="M319" s="492"/>
      <c r="N319" s="492"/>
      <c r="O319" s="492"/>
      <c r="P319" s="492"/>
      <c r="Q319" s="492"/>
      <c r="R319" s="492"/>
      <c r="S319" s="492"/>
      <c r="T319" s="492"/>
      <c r="U319" s="492"/>
      <c r="V319" s="492"/>
      <c r="W319" s="492"/>
      <c r="X319" s="492"/>
      <c r="Y319" s="492"/>
      <c r="Z319" s="492"/>
      <c r="AA319" s="492"/>
      <c r="AB319" s="492"/>
      <c r="AC319" s="492"/>
      <c r="AD319" s="492"/>
      <c r="AE319" s="492"/>
      <c r="AF319" s="492"/>
      <c r="AG319" s="492"/>
      <c r="AH319" s="492"/>
      <c r="AI319" s="492"/>
      <c r="AJ319" s="492"/>
      <c r="AK319" s="492"/>
      <c r="AL319" s="492"/>
      <c r="AM319" s="492"/>
      <c r="AN319" s="492"/>
      <c r="AO319" s="492"/>
      <c r="AP319" s="492"/>
      <c r="AQ319" s="492"/>
      <c r="AR319" s="492"/>
      <c r="AS319" s="492"/>
      <c r="AT319" s="492"/>
      <c r="AU319" s="492"/>
      <c r="AV319" s="492"/>
      <c r="AW319" s="492"/>
      <c r="AX319" s="492"/>
      <c r="AY319" s="492"/>
    </row>
    <row r="320" spans="1:51" ht="15.75" customHeight="1">
      <c r="A320" s="492"/>
      <c r="B320" s="492"/>
      <c r="C320" s="492"/>
      <c r="D320" s="492"/>
      <c r="E320" s="492"/>
      <c r="F320" s="492"/>
      <c r="G320" s="492"/>
      <c r="H320" s="492"/>
      <c r="I320" s="492"/>
      <c r="J320" s="492"/>
      <c r="K320" s="492"/>
      <c r="L320" s="492"/>
      <c r="M320" s="492"/>
      <c r="N320" s="492"/>
      <c r="O320" s="492"/>
      <c r="P320" s="492"/>
      <c r="Q320" s="492"/>
      <c r="R320" s="492"/>
      <c r="S320" s="492"/>
      <c r="T320" s="492"/>
      <c r="U320" s="492"/>
      <c r="V320" s="492"/>
      <c r="W320" s="492"/>
      <c r="X320" s="492"/>
      <c r="Y320" s="492"/>
      <c r="Z320" s="492"/>
      <c r="AA320" s="492"/>
      <c r="AB320" s="492"/>
      <c r="AC320" s="492"/>
      <c r="AD320" s="492"/>
      <c r="AE320" s="492"/>
      <c r="AF320" s="492"/>
      <c r="AG320" s="492"/>
      <c r="AH320" s="492"/>
      <c r="AI320" s="492"/>
      <c r="AJ320" s="492"/>
      <c r="AK320" s="492"/>
      <c r="AL320" s="492"/>
      <c r="AM320" s="492"/>
      <c r="AN320" s="492"/>
      <c r="AO320" s="492"/>
      <c r="AP320" s="492"/>
      <c r="AQ320" s="492"/>
      <c r="AR320" s="492"/>
      <c r="AS320" s="492"/>
      <c r="AT320" s="492"/>
      <c r="AU320" s="492"/>
      <c r="AV320" s="492"/>
      <c r="AW320" s="492"/>
      <c r="AX320" s="492"/>
      <c r="AY320" s="492"/>
    </row>
    <row r="321" spans="1:51" ht="15.75" customHeight="1">
      <c r="A321" s="492"/>
      <c r="B321" s="492"/>
      <c r="C321" s="492"/>
      <c r="D321" s="492"/>
      <c r="E321" s="492"/>
      <c r="F321" s="492"/>
      <c r="G321" s="492"/>
      <c r="H321" s="492"/>
      <c r="I321" s="492"/>
      <c r="J321" s="492"/>
      <c r="K321" s="492"/>
      <c r="L321" s="492"/>
      <c r="M321" s="492"/>
      <c r="N321" s="492"/>
      <c r="O321" s="492"/>
      <c r="P321" s="492"/>
      <c r="Q321" s="492"/>
      <c r="R321" s="492"/>
      <c r="S321" s="492"/>
      <c r="T321" s="492"/>
      <c r="U321" s="492"/>
      <c r="V321" s="492"/>
      <c r="W321" s="492"/>
      <c r="X321" s="492"/>
      <c r="Y321" s="492"/>
      <c r="Z321" s="492"/>
      <c r="AA321" s="492"/>
      <c r="AB321" s="492"/>
      <c r="AC321" s="492"/>
      <c r="AD321" s="492"/>
      <c r="AE321" s="492"/>
      <c r="AF321" s="492"/>
      <c r="AG321" s="492"/>
      <c r="AH321" s="492"/>
      <c r="AI321" s="492"/>
      <c r="AJ321" s="492"/>
      <c r="AK321" s="492"/>
      <c r="AL321" s="492"/>
      <c r="AM321" s="492"/>
      <c r="AN321" s="492"/>
      <c r="AO321" s="492"/>
      <c r="AP321" s="492"/>
      <c r="AQ321" s="492"/>
      <c r="AR321" s="492"/>
      <c r="AS321" s="492"/>
      <c r="AT321" s="492"/>
      <c r="AU321" s="492"/>
      <c r="AV321" s="492"/>
      <c r="AW321" s="492"/>
      <c r="AX321" s="492"/>
      <c r="AY321" s="492"/>
    </row>
    <row r="322" spans="1:51" ht="15.75" customHeight="1">
      <c r="A322" s="492"/>
      <c r="B322" s="492"/>
      <c r="C322" s="492"/>
      <c r="D322" s="492"/>
      <c r="E322" s="492"/>
      <c r="F322" s="492"/>
      <c r="G322" s="492"/>
      <c r="H322" s="492"/>
      <c r="I322" s="492"/>
      <c r="J322" s="492"/>
      <c r="K322" s="492"/>
      <c r="L322" s="492"/>
      <c r="M322" s="492"/>
      <c r="N322" s="492"/>
      <c r="O322" s="492"/>
      <c r="P322" s="492"/>
      <c r="Q322" s="492"/>
      <c r="R322" s="492"/>
      <c r="S322" s="492"/>
      <c r="T322" s="492"/>
      <c r="U322" s="492"/>
      <c r="V322" s="492"/>
      <c r="W322" s="492"/>
      <c r="X322" s="492"/>
      <c r="Y322" s="492"/>
      <c r="Z322" s="492"/>
      <c r="AA322" s="492"/>
      <c r="AB322" s="492"/>
      <c r="AC322" s="492"/>
      <c r="AD322" s="492"/>
      <c r="AE322" s="492"/>
      <c r="AF322" s="492"/>
      <c r="AG322" s="492"/>
      <c r="AH322" s="492"/>
      <c r="AI322" s="492"/>
      <c r="AJ322" s="492"/>
      <c r="AK322" s="492"/>
      <c r="AL322" s="492"/>
      <c r="AM322" s="492"/>
      <c r="AN322" s="492"/>
      <c r="AO322" s="492"/>
      <c r="AP322" s="492"/>
      <c r="AQ322" s="492"/>
      <c r="AR322" s="492"/>
      <c r="AS322" s="492"/>
      <c r="AT322" s="492"/>
      <c r="AU322" s="492"/>
      <c r="AV322" s="492"/>
      <c r="AW322" s="492"/>
      <c r="AX322" s="492"/>
      <c r="AY322" s="492"/>
    </row>
    <row r="323" spans="1:51" ht="15.75" customHeight="1">
      <c r="A323" s="492"/>
      <c r="B323" s="492"/>
      <c r="C323" s="492"/>
      <c r="D323" s="492"/>
      <c r="E323" s="492"/>
      <c r="F323" s="492"/>
      <c r="G323" s="492"/>
      <c r="H323" s="492"/>
      <c r="I323" s="492"/>
      <c r="J323" s="492"/>
      <c r="K323" s="492"/>
      <c r="L323" s="492"/>
      <c r="M323" s="492"/>
      <c r="N323" s="492"/>
      <c r="O323" s="492"/>
      <c r="P323" s="492"/>
      <c r="Q323" s="492"/>
      <c r="R323" s="492"/>
      <c r="S323" s="492"/>
      <c r="T323" s="492"/>
      <c r="U323" s="492"/>
      <c r="V323" s="492"/>
      <c r="W323" s="492"/>
      <c r="X323" s="492"/>
      <c r="Y323" s="492"/>
      <c r="Z323" s="492"/>
      <c r="AA323" s="492"/>
      <c r="AB323" s="492"/>
      <c r="AC323" s="492"/>
      <c r="AD323" s="492"/>
      <c r="AE323" s="492"/>
      <c r="AF323" s="492"/>
      <c r="AG323" s="492"/>
      <c r="AH323" s="492"/>
      <c r="AI323" s="492"/>
      <c r="AJ323" s="492"/>
      <c r="AK323" s="492"/>
      <c r="AL323" s="492"/>
      <c r="AM323" s="492"/>
      <c r="AN323" s="492"/>
      <c r="AO323" s="492"/>
      <c r="AP323" s="492"/>
      <c r="AQ323" s="492"/>
      <c r="AR323" s="492"/>
      <c r="AS323" s="492"/>
      <c r="AT323" s="492"/>
      <c r="AU323" s="492"/>
      <c r="AV323" s="492"/>
      <c r="AW323" s="492"/>
      <c r="AX323" s="492"/>
      <c r="AY323" s="492"/>
    </row>
    <row r="324" spans="1:51" ht="15.75" customHeight="1">
      <c r="A324" s="492"/>
      <c r="B324" s="492"/>
      <c r="C324" s="492"/>
      <c r="D324" s="492"/>
      <c r="E324" s="492"/>
      <c r="F324" s="492"/>
      <c r="G324" s="492"/>
      <c r="H324" s="492"/>
      <c r="I324" s="492"/>
      <c r="J324" s="492"/>
      <c r="K324" s="492"/>
      <c r="L324" s="492"/>
      <c r="M324" s="492"/>
      <c r="N324" s="492"/>
      <c r="O324" s="492"/>
      <c r="P324" s="492"/>
      <c r="Q324" s="492"/>
      <c r="R324" s="492"/>
      <c r="S324" s="492"/>
      <c r="T324" s="492"/>
      <c r="U324" s="492"/>
      <c r="V324" s="492"/>
      <c r="W324" s="492"/>
      <c r="X324" s="492"/>
      <c r="Y324" s="492"/>
      <c r="Z324" s="492"/>
      <c r="AA324" s="492"/>
      <c r="AB324" s="492"/>
      <c r="AC324" s="492"/>
      <c r="AD324" s="492"/>
      <c r="AE324" s="492"/>
      <c r="AF324" s="492"/>
      <c r="AG324" s="492"/>
      <c r="AH324" s="492"/>
      <c r="AI324" s="492"/>
      <c r="AJ324" s="492"/>
      <c r="AK324" s="492"/>
      <c r="AL324" s="492"/>
      <c r="AM324" s="492"/>
      <c r="AN324" s="492"/>
      <c r="AO324" s="492"/>
      <c r="AP324" s="492"/>
      <c r="AQ324" s="492"/>
      <c r="AR324" s="492"/>
      <c r="AS324" s="492"/>
      <c r="AT324" s="492"/>
      <c r="AU324" s="492"/>
      <c r="AV324" s="492"/>
      <c r="AW324" s="492"/>
      <c r="AX324" s="492"/>
      <c r="AY324" s="492"/>
    </row>
    <row r="325" spans="1:51" ht="15.75" customHeight="1">
      <c r="A325" s="492"/>
      <c r="B325" s="492"/>
      <c r="C325" s="492"/>
      <c r="D325" s="492"/>
      <c r="E325" s="492"/>
      <c r="F325" s="492"/>
      <c r="G325" s="492"/>
      <c r="H325" s="492"/>
      <c r="I325" s="492"/>
      <c r="J325" s="492"/>
      <c r="K325" s="492"/>
      <c r="L325" s="492"/>
      <c r="M325" s="492"/>
      <c r="N325" s="492"/>
      <c r="O325" s="492"/>
      <c r="P325" s="492"/>
      <c r="Q325" s="492"/>
      <c r="R325" s="492"/>
      <c r="S325" s="492"/>
      <c r="T325" s="492"/>
      <c r="U325" s="492"/>
      <c r="V325" s="492"/>
      <c r="W325" s="492"/>
      <c r="X325" s="492"/>
      <c r="Y325" s="492"/>
      <c r="Z325" s="492"/>
      <c r="AA325" s="492"/>
      <c r="AB325" s="492"/>
      <c r="AC325" s="492"/>
      <c r="AD325" s="492"/>
      <c r="AE325" s="492"/>
      <c r="AF325" s="492"/>
      <c r="AG325" s="492"/>
      <c r="AH325" s="492"/>
      <c r="AI325" s="492"/>
      <c r="AJ325" s="492"/>
      <c r="AK325" s="492"/>
      <c r="AL325" s="492"/>
      <c r="AM325" s="492"/>
      <c r="AN325" s="492"/>
      <c r="AO325" s="492"/>
      <c r="AP325" s="492"/>
      <c r="AQ325" s="492"/>
      <c r="AR325" s="492"/>
      <c r="AS325" s="492"/>
      <c r="AT325" s="492"/>
      <c r="AU325" s="492"/>
      <c r="AV325" s="492"/>
      <c r="AW325" s="492"/>
      <c r="AX325" s="492"/>
      <c r="AY325" s="492"/>
    </row>
    <row r="326" spans="1:51" ht="15.75" customHeight="1">
      <c r="A326" s="492"/>
      <c r="B326" s="492"/>
      <c r="C326" s="492"/>
      <c r="D326" s="492"/>
      <c r="E326" s="492"/>
      <c r="F326" s="492"/>
      <c r="G326" s="492"/>
      <c r="H326" s="492"/>
      <c r="I326" s="492"/>
      <c r="J326" s="492"/>
      <c r="K326" s="492"/>
      <c r="L326" s="492"/>
      <c r="M326" s="492"/>
      <c r="N326" s="492"/>
      <c r="O326" s="492"/>
      <c r="P326" s="492"/>
      <c r="Q326" s="492"/>
      <c r="R326" s="492"/>
      <c r="S326" s="492"/>
      <c r="T326" s="492"/>
      <c r="U326" s="492"/>
      <c r="V326" s="492"/>
      <c r="W326" s="492"/>
      <c r="X326" s="492"/>
      <c r="Y326" s="492"/>
      <c r="Z326" s="492"/>
      <c r="AA326" s="492"/>
      <c r="AB326" s="492"/>
      <c r="AC326" s="492"/>
      <c r="AD326" s="492"/>
      <c r="AE326" s="492"/>
      <c r="AF326" s="492"/>
      <c r="AG326" s="492"/>
      <c r="AH326" s="492"/>
      <c r="AI326" s="492"/>
      <c r="AJ326" s="492"/>
      <c r="AK326" s="492"/>
      <c r="AL326" s="492"/>
      <c r="AM326" s="492"/>
      <c r="AN326" s="492"/>
      <c r="AO326" s="492"/>
      <c r="AP326" s="492"/>
      <c r="AQ326" s="492"/>
      <c r="AR326" s="492"/>
      <c r="AS326" s="492"/>
      <c r="AT326" s="492"/>
      <c r="AU326" s="492"/>
      <c r="AV326" s="492"/>
      <c r="AW326" s="492"/>
      <c r="AX326" s="492"/>
      <c r="AY326" s="492"/>
    </row>
    <row r="327" spans="1:51" ht="15.75" customHeight="1">
      <c r="A327" s="492"/>
      <c r="B327" s="492"/>
      <c r="C327" s="492"/>
      <c r="D327" s="492"/>
      <c r="E327" s="492"/>
      <c r="F327" s="492"/>
      <c r="G327" s="492"/>
      <c r="H327" s="492"/>
      <c r="I327" s="492"/>
      <c r="J327" s="492"/>
      <c r="K327" s="492"/>
      <c r="L327" s="492"/>
      <c r="M327" s="492"/>
      <c r="N327" s="492"/>
      <c r="O327" s="492"/>
      <c r="P327" s="492"/>
      <c r="Q327" s="492"/>
      <c r="R327" s="492"/>
      <c r="S327" s="492"/>
      <c r="T327" s="492"/>
      <c r="U327" s="492"/>
      <c r="V327" s="492"/>
      <c r="W327" s="492"/>
      <c r="X327" s="492"/>
      <c r="Y327" s="492"/>
      <c r="Z327" s="492"/>
      <c r="AA327" s="492"/>
      <c r="AB327" s="492"/>
      <c r="AC327" s="492"/>
      <c r="AD327" s="492"/>
      <c r="AE327" s="492"/>
      <c r="AF327" s="492"/>
      <c r="AG327" s="492"/>
      <c r="AH327" s="492"/>
      <c r="AI327" s="492"/>
      <c r="AJ327" s="492"/>
      <c r="AK327" s="492"/>
      <c r="AL327" s="492"/>
      <c r="AM327" s="492"/>
      <c r="AN327" s="492"/>
      <c r="AO327" s="492"/>
      <c r="AP327" s="492"/>
      <c r="AQ327" s="492"/>
      <c r="AR327" s="492"/>
      <c r="AS327" s="492"/>
      <c r="AT327" s="492"/>
      <c r="AU327" s="492"/>
      <c r="AV327" s="492"/>
      <c r="AW327" s="492"/>
      <c r="AX327" s="492"/>
      <c r="AY327" s="492"/>
    </row>
    <row r="328" spans="1:51" ht="15.75" customHeight="1">
      <c r="A328" s="492"/>
      <c r="B328" s="492"/>
      <c r="C328" s="492"/>
      <c r="D328" s="492"/>
      <c r="E328" s="492"/>
      <c r="F328" s="492"/>
      <c r="G328" s="492"/>
      <c r="H328" s="492"/>
      <c r="I328" s="492"/>
      <c r="J328" s="492"/>
      <c r="K328" s="492"/>
      <c r="L328" s="492"/>
      <c r="M328" s="492"/>
      <c r="N328" s="492"/>
      <c r="O328" s="492"/>
      <c r="P328" s="492"/>
      <c r="Q328" s="492"/>
      <c r="R328" s="492"/>
      <c r="S328" s="492"/>
      <c r="T328" s="492"/>
      <c r="U328" s="492"/>
      <c r="V328" s="492"/>
      <c r="W328" s="492"/>
      <c r="X328" s="492"/>
      <c r="Y328" s="492"/>
      <c r="Z328" s="492"/>
      <c r="AA328" s="492"/>
      <c r="AB328" s="492"/>
      <c r="AC328" s="492"/>
      <c r="AD328" s="492"/>
      <c r="AE328" s="492"/>
      <c r="AF328" s="492"/>
      <c r="AG328" s="492"/>
      <c r="AH328" s="492"/>
      <c r="AI328" s="492"/>
      <c r="AJ328" s="492"/>
      <c r="AK328" s="492"/>
      <c r="AL328" s="492"/>
      <c r="AM328" s="492"/>
      <c r="AN328" s="492"/>
      <c r="AO328" s="492"/>
      <c r="AP328" s="492"/>
      <c r="AQ328" s="492"/>
      <c r="AR328" s="492"/>
      <c r="AS328" s="492"/>
      <c r="AT328" s="492"/>
      <c r="AU328" s="492"/>
      <c r="AV328" s="492"/>
      <c r="AW328" s="492"/>
      <c r="AX328" s="492"/>
      <c r="AY328" s="492"/>
    </row>
    <row r="329" spans="1:51" ht="15.75" customHeight="1">
      <c r="A329" s="492"/>
      <c r="B329" s="492"/>
      <c r="C329" s="492"/>
      <c r="D329" s="492"/>
      <c r="E329" s="492"/>
      <c r="F329" s="492"/>
      <c r="G329" s="492"/>
      <c r="H329" s="492"/>
      <c r="I329" s="492"/>
      <c r="J329" s="492"/>
      <c r="K329" s="492"/>
      <c r="L329" s="492"/>
      <c r="M329" s="492"/>
      <c r="N329" s="492"/>
      <c r="O329" s="492"/>
      <c r="P329" s="492"/>
      <c r="Q329" s="492"/>
      <c r="R329" s="492"/>
      <c r="S329" s="492"/>
      <c r="T329" s="492"/>
      <c r="U329" s="492"/>
      <c r="V329" s="492"/>
      <c r="W329" s="492"/>
      <c r="X329" s="492"/>
      <c r="Y329" s="492"/>
      <c r="Z329" s="492"/>
      <c r="AA329" s="492"/>
      <c r="AB329" s="492"/>
      <c r="AC329" s="492"/>
      <c r="AD329" s="492"/>
      <c r="AE329" s="492"/>
      <c r="AF329" s="492"/>
      <c r="AG329" s="492"/>
      <c r="AH329" s="492"/>
      <c r="AI329" s="492"/>
      <c r="AJ329" s="492"/>
      <c r="AK329" s="492"/>
      <c r="AL329" s="492"/>
      <c r="AM329" s="492"/>
      <c r="AN329" s="492"/>
      <c r="AO329" s="492"/>
      <c r="AP329" s="492"/>
      <c r="AQ329" s="492"/>
      <c r="AR329" s="492"/>
      <c r="AS329" s="492"/>
      <c r="AT329" s="492"/>
      <c r="AU329" s="492"/>
      <c r="AV329" s="492"/>
      <c r="AW329" s="492"/>
      <c r="AX329" s="492"/>
      <c r="AY329" s="492"/>
    </row>
    <row r="330" spans="1:51" ht="15.75" customHeight="1">
      <c r="A330" s="492"/>
      <c r="B330" s="492"/>
      <c r="C330" s="492"/>
      <c r="D330" s="492"/>
      <c r="E330" s="492"/>
      <c r="F330" s="492"/>
      <c r="G330" s="492"/>
      <c r="H330" s="492"/>
      <c r="I330" s="492"/>
      <c r="J330" s="492"/>
      <c r="K330" s="492"/>
      <c r="L330" s="492"/>
      <c r="M330" s="492"/>
      <c r="N330" s="492"/>
      <c r="O330" s="492"/>
      <c r="P330" s="492"/>
      <c r="Q330" s="492"/>
      <c r="R330" s="492"/>
      <c r="S330" s="492"/>
      <c r="T330" s="492"/>
      <c r="U330" s="492"/>
      <c r="V330" s="492"/>
      <c r="W330" s="492"/>
      <c r="X330" s="492"/>
      <c r="Y330" s="492"/>
      <c r="Z330" s="492"/>
      <c r="AA330" s="492"/>
      <c r="AB330" s="492"/>
      <c r="AC330" s="492"/>
      <c r="AD330" s="492"/>
      <c r="AE330" s="492"/>
      <c r="AF330" s="492"/>
      <c r="AG330" s="492"/>
      <c r="AH330" s="492"/>
      <c r="AI330" s="492"/>
      <c r="AJ330" s="492"/>
      <c r="AK330" s="492"/>
      <c r="AL330" s="492"/>
      <c r="AM330" s="492"/>
      <c r="AN330" s="492"/>
      <c r="AO330" s="492"/>
      <c r="AP330" s="492"/>
      <c r="AQ330" s="492"/>
      <c r="AR330" s="492"/>
      <c r="AS330" s="492"/>
      <c r="AT330" s="492"/>
      <c r="AU330" s="492"/>
      <c r="AV330" s="492"/>
      <c r="AW330" s="492"/>
      <c r="AX330" s="492"/>
      <c r="AY330" s="492"/>
    </row>
    <row r="331" spans="1:51" ht="15.75" customHeight="1">
      <c r="A331" s="492"/>
      <c r="B331" s="492"/>
      <c r="C331" s="492"/>
      <c r="D331" s="492"/>
      <c r="E331" s="492"/>
      <c r="F331" s="492"/>
      <c r="G331" s="492"/>
      <c r="H331" s="492"/>
      <c r="I331" s="492"/>
      <c r="J331" s="492"/>
      <c r="K331" s="492"/>
      <c r="L331" s="492"/>
      <c r="M331" s="492"/>
      <c r="N331" s="492"/>
      <c r="O331" s="492"/>
      <c r="P331" s="492"/>
      <c r="Q331" s="492"/>
      <c r="R331" s="492"/>
      <c r="S331" s="492"/>
      <c r="T331" s="492"/>
      <c r="U331" s="492"/>
      <c r="V331" s="492"/>
      <c r="W331" s="492"/>
      <c r="X331" s="492"/>
      <c r="Y331" s="492"/>
      <c r="Z331" s="492"/>
      <c r="AA331" s="492"/>
      <c r="AB331" s="492"/>
      <c r="AC331" s="492"/>
      <c r="AD331" s="492"/>
      <c r="AE331" s="492"/>
      <c r="AF331" s="492"/>
      <c r="AG331" s="492"/>
      <c r="AH331" s="492"/>
      <c r="AI331" s="492"/>
      <c r="AJ331" s="492"/>
      <c r="AK331" s="492"/>
      <c r="AL331" s="492"/>
      <c r="AM331" s="492"/>
      <c r="AN331" s="492"/>
      <c r="AO331" s="492"/>
      <c r="AP331" s="492"/>
      <c r="AQ331" s="492"/>
      <c r="AR331" s="492"/>
      <c r="AS331" s="492"/>
      <c r="AT331" s="492"/>
      <c r="AU331" s="492"/>
      <c r="AV331" s="492"/>
      <c r="AW331" s="492"/>
      <c r="AX331" s="492"/>
      <c r="AY331" s="492"/>
    </row>
    <row r="332" spans="1:51" ht="15.75" customHeight="1">
      <c r="A332" s="492"/>
      <c r="B332" s="492"/>
      <c r="C332" s="492"/>
      <c r="D332" s="492"/>
      <c r="E332" s="492"/>
      <c r="F332" s="492"/>
      <c r="G332" s="492"/>
      <c r="H332" s="492"/>
      <c r="I332" s="492"/>
      <c r="J332" s="492"/>
      <c r="K332" s="492"/>
      <c r="L332" s="492"/>
      <c r="M332" s="492"/>
      <c r="N332" s="492"/>
      <c r="O332" s="492"/>
      <c r="P332" s="492"/>
      <c r="Q332" s="492"/>
      <c r="R332" s="492"/>
      <c r="S332" s="492"/>
      <c r="T332" s="492"/>
      <c r="U332" s="492"/>
      <c r="V332" s="492"/>
      <c r="W332" s="492"/>
      <c r="X332" s="492"/>
      <c r="Y332" s="492"/>
      <c r="Z332" s="492"/>
      <c r="AA332" s="492"/>
      <c r="AB332" s="492"/>
      <c r="AC332" s="492"/>
      <c r="AD332" s="492"/>
      <c r="AE332" s="492"/>
      <c r="AF332" s="492"/>
      <c r="AG332" s="492"/>
      <c r="AH332" s="492"/>
      <c r="AI332" s="492"/>
      <c r="AJ332" s="492"/>
      <c r="AK332" s="492"/>
      <c r="AL332" s="492"/>
      <c r="AM332" s="492"/>
      <c r="AN332" s="492"/>
      <c r="AO332" s="492"/>
      <c r="AP332" s="492"/>
      <c r="AQ332" s="492"/>
      <c r="AR332" s="492"/>
      <c r="AS332" s="492"/>
      <c r="AT332" s="492"/>
      <c r="AU332" s="492"/>
      <c r="AV332" s="492"/>
      <c r="AW332" s="492"/>
      <c r="AX332" s="492"/>
      <c r="AY332" s="492"/>
    </row>
    <row r="333" spans="1:51" ht="15.75" customHeight="1">
      <c r="A333" s="492"/>
      <c r="B333" s="492"/>
      <c r="C333" s="492"/>
      <c r="D333" s="492"/>
      <c r="E333" s="492"/>
      <c r="F333" s="492"/>
      <c r="G333" s="492"/>
      <c r="H333" s="492"/>
      <c r="I333" s="492"/>
      <c r="J333" s="492"/>
      <c r="K333" s="492"/>
      <c r="L333" s="492"/>
      <c r="M333" s="492"/>
      <c r="N333" s="492"/>
      <c r="O333" s="492"/>
      <c r="P333" s="492"/>
      <c r="Q333" s="492"/>
      <c r="R333" s="492"/>
      <c r="S333" s="492"/>
      <c r="T333" s="492"/>
      <c r="U333" s="492"/>
      <c r="V333" s="492"/>
      <c r="W333" s="492"/>
      <c r="X333" s="492"/>
      <c r="Y333" s="492"/>
      <c r="Z333" s="492"/>
      <c r="AA333" s="492"/>
      <c r="AB333" s="492"/>
      <c r="AC333" s="492"/>
      <c r="AD333" s="492"/>
      <c r="AE333" s="492"/>
      <c r="AF333" s="492"/>
      <c r="AG333" s="492"/>
      <c r="AH333" s="492"/>
      <c r="AI333" s="492"/>
      <c r="AJ333" s="492"/>
      <c r="AK333" s="492"/>
      <c r="AL333" s="492"/>
      <c r="AM333" s="492"/>
      <c r="AN333" s="492"/>
      <c r="AO333" s="492"/>
      <c r="AP333" s="492"/>
      <c r="AQ333" s="492"/>
      <c r="AR333" s="492"/>
      <c r="AS333" s="492"/>
      <c r="AT333" s="492"/>
      <c r="AU333" s="492"/>
      <c r="AV333" s="492"/>
      <c r="AW333" s="492"/>
      <c r="AX333" s="492"/>
      <c r="AY333" s="492"/>
    </row>
    <row r="334" spans="1:51" ht="15.75" customHeight="1">
      <c r="A334" s="492"/>
      <c r="B334" s="492"/>
      <c r="C334" s="492"/>
      <c r="D334" s="492"/>
      <c r="E334" s="492"/>
      <c r="F334" s="492"/>
      <c r="G334" s="492"/>
      <c r="H334" s="492"/>
      <c r="I334" s="492"/>
      <c r="J334" s="492"/>
      <c r="K334" s="492"/>
      <c r="L334" s="492"/>
      <c r="M334" s="492"/>
      <c r="N334" s="492"/>
      <c r="O334" s="492"/>
      <c r="P334" s="492"/>
      <c r="Q334" s="492"/>
      <c r="R334" s="492"/>
      <c r="S334" s="492"/>
      <c r="T334" s="492"/>
      <c r="U334" s="492"/>
      <c r="V334" s="492"/>
      <c r="W334" s="492"/>
      <c r="X334" s="492"/>
      <c r="Y334" s="492"/>
      <c r="Z334" s="492"/>
      <c r="AA334" s="492"/>
      <c r="AB334" s="492"/>
      <c r="AC334" s="492"/>
      <c r="AD334" s="492"/>
      <c r="AE334" s="492"/>
      <c r="AF334" s="492"/>
      <c r="AG334" s="492"/>
      <c r="AH334" s="492"/>
      <c r="AI334" s="492"/>
      <c r="AJ334" s="492"/>
      <c r="AK334" s="492"/>
      <c r="AL334" s="492"/>
      <c r="AM334" s="492"/>
      <c r="AN334" s="492"/>
      <c r="AO334" s="492"/>
      <c r="AP334" s="492"/>
      <c r="AQ334" s="492"/>
      <c r="AR334" s="492"/>
      <c r="AS334" s="492"/>
      <c r="AT334" s="492"/>
      <c r="AU334" s="492"/>
      <c r="AV334" s="492"/>
      <c r="AW334" s="492"/>
      <c r="AX334" s="492"/>
      <c r="AY334" s="492"/>
    </row>
    <row r="335" spans="1:51" ht="15.75" customHeight="1">
      <c r="A335" s="492"/>
      <c r="B335" s="492"/>
      <c r="C335" s="492"/>
      <c r="D335" s="492"/>
      <c r="E335" s="492"/>
      <c r="F335" s="492"/>
      <c r="G335" s="492"/>
      <c r="H335" s="492"/>
      <c r="I335" s="492"/>
      <c r="J335" s="492"/>
      <c r="K335" s="492"/>
      <c r="L335" s="492"/>
      <c r="M335" s="492"/>
      <c r="N335" s="492"/>
      <c r="O335" s="492"/>
      <c r="P335" s="492"/>
      <c r="Q335" s="492"/>
      <c r="R335" s="492"/>
      <c r="S335" s="492"/>
      <c r="T335" s="492"/>
      <c r="U335" s="492"/>
      <c r="V335" s="492"/>
      <c r="W335" s="492"/>
      <c r="X335" s="492"/>
      <c r="Y335" s="492"/>
      <c r="Z335" s="492"/>
      <c r="AA335" s="492"/>
      <c r="AB335" s="492"/>
      <c r="AC335" s="492"/>
      <c r="AD335" s="492"/>
      <c r="AE335" s="492"/>
      <c r="AF335" s="492"/>
      <c r="AG335" s="492"/>
      <c r="AH335" s="492"/>
      <c r="AI335" s="492"/>
      <c r="AJ335" s="492"/>
      <c r="AK335" s="492"/>
      <c r="AL335" s="492"/>
      <c r="AM335" s="492"/>
      <c r="AN335" s="492"/>
      <c r="AO335" s="492"/>
      <c r="AP335" s="492"/>
      <c r="AQ335" s="492"/>
      <c r="AR335" s="492"/>
      <c r="AS335" s="492"/>
      <c r="AT335" s="492"/>
      <c r="AU335" s="492"/>
      <c r="AV335" s="492"/>
      <c r="AW335" s="492"/>
      <c r="AX335" s="492"/>
      <c r="AY335" s="492"/>
    </row>
    <row r="336" spans="1:51" ht="15.75" customHeight="1">
      <c r="A336" s="492"/>
      <c r="B336" s="492"/>
      <c r="C336" s="492"/>
      <c r="D336" s="492"/>
      <c r="E336" s="492"/>
      <c r="F336" s="492"/>
      <c r="G336" s="492"/>
      <c r="H336" s="492"/>
      <c r="I336" s="492"/>
      <c r="J336" s="492"/>
      <c r="K336" s="492"/>
      <c r="L336" s="492"/>
      <c r="M336" s="492"/>
      <c r="N336" s="492"/>
      <c r="O336" s="492"/>
      <c r="P336" s="492"/>
      <c r="Q336" s="492"/>
      <c r="R336" s="492"/>
      <c r="S336" s="492"/>
      <c r="T336" s="492"/>
      <c r="U336" s="492"/>
      <c r="V336" s="492"/>
      <c r="W336" s="492"/>
      <c r="X336" s="492"/>
      <c r="Y336" s="492"/>
      <c r="Z336" s="492"/>
      <c r="AA336" s="492"/>
      <c r="AB336" s="492"/>
      <c r="AC336" s="492"/>
      <c r="AD336" s="492"/>
      <c r="AE336" s="492"/>
      <c r="AF336" s="492"/>
      <c r="AG336" s="492"/>
      <c r="AH336" s="492"/>
      <c r="AI336" s="492"/>
      <c r="AJ336" s="492"/>
      <c r="AK336" s="492"/>
      <c r="AL336" s="492"/>
      <c r="AM336" s="492"/>
      <c r="AN336" s="492"/>
      <c r="AO336" s="492"/>
      <c r="AP336" s="492"/>
      <c r="AQ336" s="492"/>
      <c r="AR336" s="492"/>
      <c r="AS336" s="492"/>
      <c r="AT336" s="492"/>
      <c r="AU336" s="492"/>
      <c r="AV336" s="492"/>
      <c r="AW336" s="492"/>
      <c r="AX336" s="492"/>
      <c r="AY336" s="492"/>
    </row>
    <row r="337" spans="1:51" ht="15.75" customHeight="1">
      <c r="A337" s="492"/>
      <c r="B337" s="492"/>
      <c r="C337" s="492"/>
      <c r="D337" s="492"/>
      <c r="E337" s="492"/>
      <c r="F337" s="492"/>
      <c r="G337" s="492"/>
      <c r="H337" s="492"/>
      <c r="I337" s="492"/>
      <c r="J337" s="492"/>
      <c r="K337" s="492"/>
      <c r="L337" s="492"/>
      <c r="M337" s="492"/>
      <c r="N337" s="492"/>
      <c r="O337" s="492"/>
      <c r="P337" s="492"/>
      <c r="Q337" s="492"/>
      <c r="R337" s="492"/>
      <c r="S337" s="492"/>
      <c r="T337" s="492"/>
      <c r="U337" s="492"/>
      <c r="V337" s="492"/>
      <c r="W337" s="492"/>
      <c r="X337" s="492"/>
      <c r="Y337" s="492"/>
      <c r="Z337" s="492"/>
      <c r="AA337" s="492"/>
      <c r="AB337" s="492"/>
      <c r="AC337" s="492"/>
      <c r="AD337" s="492"/>
      <c r="AE337" s="492"/>
      <c r="AF337" s="492"/>
      <c r="AG337" s="492"/>
      <c r="AH337" s="492"/>
      <c r="AI337" s="492"/>
      <c r="AJ337" s="492"/>
      <c r="AK337" s="492"/>
      <c r="AL337" s="492"/>
      <c r="AM337" s="492"/>
      <c r="AN337" s="492"/>
      <c r="AO337" s="492"/>
      <c r="AP337" s="492"/>
      <c r="AQ337" s="492"/>
      <c r="AR337" s="492"/>
      <c r="AS337" s="492"/>
      <c r="AT337" s="492"/>
      <c r="AU337" s="492"/>
      <c r="AV337" s="492"/>
      <c r="AW337" s="492"/>
      <c r="AX337" s="492"/>
      <c r="AY337" s="492"/>
    </row>
    <row r="338" spans="1:51" ht="15.75" customHeight="1">
      <c r="A338" s="492"/>
      <c r="B338" s="492"/>
      <c r="C338" s="492"/>
      <c r="D338" s="492"/>
      <c r="E338" s="492"/>
      <c r="F338" s="492"/>
      <c r="G338" s="492"/>
      <c r="H338" s="492"/>
      <c r="I338" s="492"/>
      <c r="J338" s="492"/>
      <c r="K338" s="492"/>
      <c r="L338" s="492"/>
      <c r="M338" s="492"/>
      <c r="N338" s="492"/>
      <c r="O338" s="492"/>
      <c r="P338" s="492"/>
      <c r="Q338" s="492"/>
      <c r="R338" s="492"/>
      <c r="S338" s="492"/>
      <c r="T338" s="492"/>
      <c r="U338" s="492"/>
      <c r="V338" s="492"/>
      <c r="W338" s="492"/>
      <c r="X338" s="492"/>
      <c r="Y338" s="492"/>
      <c r="Z338" s="492"/>
      <c r="AA338" s="492"/>
      <c r="AB338" s="492"/>
      <c r="AC338" s="492"/>
      <c r="AD338" s="492"/>
      <c r="AE338" s="492"/>
      <c r="AF338" s="492"/>
      <c r="AG338" s="492"/>
      <c r="AH338" s="492"/>
      <c r="AI338" s="492"/>
      <c r="AJ338" s="492"/>
      <c r="AK338" s="492"/>
      <c r="AL338" s="492"/>
      <c r="AM338" s="492"/>
      <c r="AN338" s="492"/>
      <c r="AO338" s="492"/>
      <c r="AP338" s="492"/>
      <c r="AQ338" s="492"/>
      <c r="AR338" s="492"/>
      <c r="AS338" s="492"/>
      <c r="AT338" s="492"/>
      <c r="AU338" s="492"/>
      <c r="AV338" s="492"/>
      <c r="AW338" s="492"/>
      <c r="AX338" s="492"/>
      <c r="AY338" s="492"/>
    </row>
    <row r="339" spans="1:51" ht="15.75" customHeight="1">
      <c r="A339" s="492"/>
      <c r="B339" s="492"/>
      <c r="C339" s="492"/>
      <c r="D339" s="492"/>
      <c r="E339" s="492"/>
      <c r="F339" s="492"/>
      <c r="G339" s="492"/>
      <c r="H339" s="492"/>
      <c r="I339" s="492"/>
      <c r="J339" s="492"/>
      <c r="K339" s="492"/>
      <c r="L339" s="492"/>
      <c r="M339" s="492"/>
      <c r="N339" s="492"/>
      <c r="O339" s="492"/>
      <c r="P339" s="492"/>
      <c r="Q339" s="492"/>
      <c r="R339" s="492"/>
      <c r="S339" s="492"/>
      <c r="T339" s="492"/>
      <c r="U339" s="492"/>
      <c r="V339" s="492"/>
      <c r="W339" s="492"/>
      <c r="X339" s="492"/>
      <c r="Y339" s="492"/>
      <c r="Z339" s="492"/>
      <c r="AA339" s="492"/>
      <c r="AB339" s="492"/>
      <c r="AC339" s="492"/>
      <c r="AD339" s="492"/>
      <c r="AE339" s="492"/>
      <c r="AF339" s="492"/>
      <c r="AG339" s="492"/>
      <c r="AH339" s="492"/>
      <c r="AI339" s="492"/>
      <c r="AJ339" s="492"/>
      <c r="AK339" s="492"/>
      <c r="AL339" s="492"/>
      <c r="AM339" s="492"/>
      <c r="AN339" s="492"/>
      <c r="AO339" s="492"/>
      <c r="AP339" s="492"/>
      <c r="AQ339" s="492"/>
      <c r="AR339" s="492"/>
      <c r="AS339" s="492"/>
      <c r="AT339" s="492"/>
      <c r="AU339" s="492"/>
      <c r="AV339" s="492"/>
      <c r="AW339" s="492"/>
      <c r="AX339" s="492"/>
      <c r="AY339" s="492"/>
    </row>
    <row r="340" spans="1:51" ht="15.75" customHeight="1">
      <c r="A340" s="492"/>
      <c r="B340" s="492"/>
      <c r="C340" s="492"/>
      <c r="D340" s="492"/>
      <c r="E340" s="492"/>
      <c r="F340" s="492"/>
      <c r="G340" s="492"/>
      <c r="H340" s="492"/>
      <c r="I340" s="492"/>
      <c r="J340" s="492"/>
      <c r="K340" s="492"/>
      <c r="L340" s="492"/>
      <c r="M340" s="492"/>
      <c r="N340" s="492"/>
      <c r="O340" s="492"/>
      <c r="P340" s="492"/>
      <c r="Q340" s="492"/>
      <c r="R340" s="492"/>
      <c r="S340" s="492"/>
      <c r="T340" s="492"/>
      <c r="U340" s="492"/>
      <c r="V340" s="492"/>
      <c r="W340" s="492"/>
      <c r="X340" s="492"/>
      <c r="Y340" s="492"/>
      <c r="Z340" s="492"/>
      <c r="AA340" s="492"/>
      <c r="AB340" s="492"/>
      <c r="AC340" s="492"/>
      <c r="AD340" s="492"/>
      <c r="AE340" s="492"/>
      <c r="AF340" s="492"/>
      <c r="AG340" s="492"/>
      <c r="AH340" s="492"/>
      <c r="AI340" s="492"/>
      <c r="AJ340" s="492"/>
      <c r="AK340" s="492"/>
      <c r="AL340" s="492"/>
      <c r="AM340" s="492"/>
      <c r="AN340" s="492"/>
      <c r="AO340" s="492"/>
      <c r="AP340" s="492"/>
      <c r="AQ340" s="492"/>
      <c r="AR340" s="492"/>
      <c r="AS340" s="492"/>
      <c r="AT340" s="492"/>
      <c r="AU340" s="492"/>
      <c r="AV340" s="492"/>
      <c r="AW340" s="492"/>
      <c r="AX340" s="492"/>
      <c r="AY340" s="492"/>
    </row>
    <row r="341" spans="1:51" ht="15.75" customHeight="1">
      <c r="A341" s="492"/>
      <c r="B341" s="492"/>
      <c r="C341" s="492"/>
      <c r="D341" s="492"/>
      <c r="E341" s="492"/>
      <c r="F341" s="492"/>
      <c r="G341" s="492"/>
      <c r="H341" s="492"/>
      <c r="I341" s="492"/>
      <c r="J341" s="492"/>
      <c r="K341" s="492"/>
      <c r="L341" s="492"/>
      <c r="M341" s="492"/>
      <c r="N341" s="492"/>
      <c r="O341" s="492"/>
      <c r="P341" s="492"/>
      <c r="Q341" s="492"/>
      <c r="R341" s="492"/>
      <c r="S341" s="492"/>
      <c r="T341" s="492"/>
      <c r="U341" s="492"/>
      <c r="V341" s="492"/>
      <c r="W341" s="492"/>
      <c r="X341" s="492"/>
      <c r="Y341" s="492"/>
      <c r="Z341" s="492"/>
      <c r="AA341" s="492"/>
      <c r="AB341" s="492"/>
      <c r="AC341" s="492"/>
      <c r="AD341" s="492"/>
      <c r="AE341" s="492"/>
      <c r="AF341" s="492"/>
      <c r="AG341" s="492"/>
      <c r="AH341" s="492"/>
      <c r="AI341" s="492"/>
      <c r="AJ341" s="492"/>
      <c r="AK341" s="492"/>
      <c r="AL341" s="492"/>
      <c r="AM341" s="492"/>
      <c r="AN341" s="492"/>
      <c r="AO341" s="492"/>
      <c r="AP341" s="492"/>
      <c r="AQ341" s="492"/>
      <c r="AR341" s="492"/>
      <c r="AS341" s="492"/>
      <c r="AT341" s="492"/>
      <c r="AU341" s="492"/>
      <c r="AV341" s="492"/>
      <c r="AW341" s="492"/>
      <c r="AX341" s="492"/>
      <c r="AY341" s="492"/>
    </row>
    <row r="342" spans="1:51" ht="15.75" customHeight="1">
      <c r="A342" s="492"/>
      <c r="B342" s="492"/>
      <c r="C342" s="492"/>
      <c r="D342" s="492"/>
      <c r="E342" s="492"/>
      <c r="F342" s="492"/>
      <c r="G342" s="492"/>
      <c r="H342" s="492"/>
      <c r="I342" s="492"/>
      <c r="J342" s="492"/>
      <c r="K342" s="492"/>
      <c r="L342" s="492"/>
      <c r="M342" s="492"/>
      <c r="N342" s="492"/>
      <c r="O342" s="492"/>
      <c r="P342" s="492"/>
      <c r="Q342" s="492"/>
      <c r="R342" s="492"/>
      <c r="S342" s="492"/>
      <c r="T342" s="492"/>
      <c r="U342" s="492"/>
      <c r="V342" s="492"/>
      <c r="W342" s="492"/>
      <c r="X342" s="492"/>
      <c r="Y342" s="492"/>
      <c r="Z342" s="492"/>
      <c r="AA342" s="492"/>
      <c r="AB342" s="492"/>
      <c r="AC342" s="492"/>
      <c r="AD342" s="492"/>
      <c r="AE342" s="492"/>
      <c r="AF342" s="492"/>
      <c r="AG342" s="492"/>
      <c r="AH342" s="492"/>
      <c r="AI342" s="492"/>
      <c r="AJ342" s="492"/>
      <c r="AK342" s="492"/>
      <c r="AL342" s="492"/>
      <c r="AM342" s="492"/>
      <c r="AN342" s="492"/>
      <c r="AO342" s="492"/>
      <c r="AP342" s="492"/>
      <c r="AQ342" s="492"/>
      <c r="AR342" s="492"/>
      <c r="AS342" s="492"/>
      <c r="AT342" s="492"/>
      <c r="AU342" s="492"/>
      <c r="AV342" s="492"/>
      <c r="AW342" s="492"/>
      <c r="AX342" s="492"/>
      <c r="AY342" s="492"/>
    </row>
    <row r="343" spans="1:51" ht="15.75" customHeight="1">
      <c r="A343" s="492"/>
      <c r="B343" s="492"/>
      <c r="C343" s="492"/>
      <c r="D343" s="492"/>
      <c r="E343" s="492"/>
      <c r="F343" s="492"/>
      <c r="G343" s="492"/>
      <c r="H343" s="492"/>
      <c r="I343" s="492"/>
      <c r="J343" s="492"/>
      <c r="K343" s="492"/>
      <c r="L343" s="492"/>
      <c r="M343" s="492"/>
      <c r="N343" s="492"/>
      <c r="O343" s="492"/>
      <c r="P343" s="492"/>
      <c r="Q343" s="492"/>
      <c r="R343" s="492"/>
      <c r="S343" s="492"/>
      <c r="T343" s="492"/>
      <c r="U343" s="492"/>
      <c r="V343" s="492"/>
      <c r="W343" s="492"/>
      <c r="X343" s="492"/>
      <c r="Y343" s="492"/>
      <c r="Z343" s="492"/>
      <c r="AA343" s="492"/>
      <c r="AB343" s="492"/>
      <c r="AC343" s="492"/>
      <c r="AD343" s="492"/>
      <c r="AE343" s="492"/>
      <c r="AF343" s="492"/>
      <c r="AG343" s="492"/>
      <c r="AH343" s="492"/>
      <c r="AI343" s="492"/>
      <c r="AJ343" s="492"/>
      <c r="AK343" s="492"/>
      <c r="AL343" s="492"/>
      <c r="AM343" s="492"/>
      <c r="AN343" s="492"/>
      <c r="AO343" s="492"/>
      <c r="AP343" s="492"/>
      <c r="AQ343" s="492"/>
      <c r="AR343" s="492"/>
      <c r="AS343" s="492"/>
      <c r="AT343" s="492"/>
      <c r="AU343" s="492"/>
      <c r="AV343" s="492"/>
      <c r="AW343" s="492"/>
      <c r="AX343" s="492"/>
      <c r="AY343" s="492"/>
    </row>
    <row r="344" spans="1:51" ht="15.75" customHeight="1">
      <c r="A344" s="492"/>
      <c r="B344" s="492"/>
      <c r="C344" s="492"/>
      <c r="D344" s="492"/>
      <c r="E344" s="492"/>
      <c r="F344" s="492"/>
      <c r="G344" s="492"/>
      <c r="H344" s="492"/>
      <c r="I344" s="492"/>
      <c r="J344" s="492"/>
      <c r="K344" s="492"/>
      <c r="L344" s="492"/>
      <c r="M344" s="492"/>
      <c r="N344" s="492"/>
      <c r="O344" s="492"/>
      <c r="P344" s="492"/>
      <c r="Q344" s="492"/>
      <c r="R344" s="492"/>
      <c r="S344" s="492"/>
      <c r="T344" s="492"/>
      <c r="U344" s="492"/>
      <c r="V344" s="492"/>
      <c r="W344" s="492"/>
      <c r="X344" s="492"/>
      <c r="Y344" s="492"/>
      <c r="Z344" s="492"/>
      <c r="AA344" s="492"/>
      <c r="AB344" s="492"/>
      <c r="AC344" s="492"/>
      <c r="AD344" s="492"/>
      <c r="AE344" s="492"/>
      <c r="AF344" s="492"/>
      <c r="AG344" s="492"/>
      <c r="AH344" s="492"/>
      <c r="AI344" s="492"/>
      <c r="AJ344" s="492"/>
      <c r="AK344" s="492"/>
      <c r="AL344" s="492"/>
      <c r="AM344" s="492"/>
      <c r="AN344" s="492"/>
      <c r="AO344" s="492"/>
      <c r="AP344" s="492"/>
      <c r="AQ344" s="492"/>
      <c r="AR344" s="492"/>
      <c r="AS344" s="492"/>
      <c r="AT344" s="492"/>
      <c r="AU344" s="492"/>
      <c r="AV344" s="492"/>
      <c r="AW344" s="492"/>
      <c r="AX344" s="492"/>
      <c r="AY344" s="492"/>
    </row>
    <row r="345" spans="1:51" ht="15.75" customHeight="1">
      <c r="A345" s="492"/>
      <c r="B345" s="492"/>
      <c r="C345" s="492"/>
      <c r="D345" s="492"/>
      <c r="E345" s="492"/>
      <c r="F345" s="492"/>
      <c r="G345" s="492"/>
      <c r="H345" s="492"/>
      <c r="I345" s="492"/>
      <c r="J345" s="492"/>
      <c r="K345" s="492"/>
      <c r="L345" s="492"/>
      <c r="M345" s="492"/>
      <c r="N345" s="492"/>
      <c r="O345" s="492"/>
      <c r="P345" s="492"/>
      <c r="Q345" s="492"/>
      <c r="R345" s="492"/>
      <c r="S345" s="492"/>
      <c r="T345" s="492"/>
      <c r="U345" s="492"/>
      <c r="V345" s="492"/>
      <c r="W345" s="492"/>
      <c r="X345" s="492"/>
      <c r="Y345" s="492"/>
      <c r="Z345" s="492"/>
      <c r="AA345" s="492"/>
      <c r="AB345" s="492"/>
      <c r="AC345" s="492"/>
      <c r="AD345" s="492"/>
      <c r="AE345" s="492"/>
      <c r="AF345" s="492"/>
      <c r="AG345" s="492"/>
      <c r="AH345" s="492"/>
      <c r="AI345" s="492"/>
      <c r="AJ345" s="492"/>
      <c r="AK345" s="492"/>
      <c r="AL345" s="492"/>
      <c r="AM345" s="492"/>
      <c r="AN345" s="492"/>
      <c r="AO345" s="492"/>
      <c r="AP345" s="492"/>
      <c r="AQ345" s="492"/>
      <c r="AR345" s="492"/>
      <c r="AS345" s="492"/>
      <c r="AT345" s="492"/>
      <c r="AU345" s="492"/>
      <c r="AV345" s="492"/>
      <c r="AW345" s="492"/>
      <c r="AX345" s="492"/>
      <c r="AY345" s="492"/>
    </row>
    <row r="346" spans="1:51" ht="15.75" customHeight="1">
      <c r="A346" s="492"/>
      <c r="B346" s="492"/>
      <c r="C346" s="492"/>
      <c r="D346" s="492"/>
      <c r="E346" s="492"/>
      <c r="F346" s="492"/>
      <c r="G346" s="492"/>
      <c r="H346" s="492"/>
      <c r="I346" s="492"/>
      <c r="J346" s="492"/>
      <c r="K346" s="492"/>
      <c r="L346" s="492"/>
      <c r="M346" s="492"/>
      <c r="N346" s="492"/>
      <c r="O346" s="492"/>
      <c r="P346" s="492"/>
      <c r="Q346" s="492"/>
      <c r="R346" s="492"/>
      <c r="S346" s="492"/>
      <c r="T346" s="492"/>
      <c r="U346" s="492"/>
      <c r="V346" s="492"/>
      <c r="W346" s="492"/>
      <c r="X346" s="492"/>
      <c r="Y346" s="492"/>
      <c r="Z346" s="492"/>
      <c r="AA346" s="492"/>
      <c r="AB346" s="492"/>
      <c r="AC346" s="492"/>
      <c r="AD346" s="492"/>
      <c r="AE346" s="492"/>
      <c r="AF346" s="492"/>
      <c r="AG346" s="492"/>
      <c r="AH346" s="492"/>
      <c r="AI346" s="492"/>
      <c r="AJ346" s="492"/>
      <c r="AK346" s="492"/>
      <c r="AL346" s="492"/>
      <c r="AM346" s="492"/>
      <c r="AN346" s="492"/>
      <c r="AO346" s="492"/>
      <c r="AP346" s="492"/>
      <c r="AQ346" s="492"/>
      <c r="AR346" s="492"/>
      <c r="AS346" s="492"/>
      <c r="AT346" s="492"/>
      <c r="AU346" s="492"/>
      <c r="AV346" s="492"/>
      <c r="AW346" s="492"/>
      <c r="AX346" s="492"/>
      <c r="AY346" s="492"/>
    </row>
    <row r="347" spans="1:51" ht="15.75" customHeight="1">
      <c r="A347" s="492"/>
      <c r="B347" s="492"/>
      <c r="C347" s="492"/>
      <c r="D347" s="492"/>
      <c r="E347" s="492"/>
      <c r="F347" s="492"/>
      <c r="G347" s="492"/>
      <c r="H347" s="492"/>
      <c r="I347" s="492"/>
      <c r="J347" s="492"/>
      <c r="K347" s="492"/>
      <c r="L347" s="492"/>
      <c r="M347" s="492"/>
      <c r="N347" s="492"/>
      <c r="O347" s="492"/>
      <c r="P347" s="492"/>
      <c r="Q347" s="492"/>
      <c r="R347" s="492"/>
      <c r="S347" s="492"/>
      <c r="T347" s="492"/>
      <c r="U347" s="492"/>
      <c r="V347" s="492"/>
      <c r="W347" s="492"/>
      <c r="X347" s="492"/>
      <c r="Y347" s="492"/>
      <c r="Z347" s="492"/>
      <c r="AA347" s="492"/>
      <c r="AB347" s="492"/>
      <c r="AC347" s="492"/>
      <c r="AD347" s="492"/>
      <c r="AE347" s="492"/>
      <c r="AF347" s="492"/>
      <c r="AG347" s="492"/>
      <c r="AH347" s="492"/>
      <c r="AI347" s="492"/>
      <c r="AJ347" s="492"/>
      <c r="AK347" s="492"/>
      <c r="AL347" s="492"/>
      <c r="AM347" s="492"/>
      <c r="AN347" s="492"/>
      <c r="AO347" s="492"/>
      <c r="AP347" s="492"/>
      <c r="AQ347" s="492"/>
      <c r="AR347" s="492"/>
      <c r="AS347" s="492"/>
      <c r="AT347" s="492"/>
      <c r="AU347" s="492"/>
      <c r="AV347" s="492"/>
      <c r="AW347" s="492"/>
      <c r="AX347" s="492"/>
      <c r="AY347" s="492"/>
    </row>
    <row r="348" spans="1:51" ht="15.75" customHeight="1">
      <c r="A348" s="492"/>
      <c r="B348" s="492"/>
      <c r="C348" s="492"/>
      <c r="D348" s="492"/>
      <c r="E348" s="492"/>
      <c r="F348" s="492"/>
      <c r="G348" s="492"/>
      <c r="H348" s="492"/>
      <c r="I348" s="492"/>
      <c r="J348" s="492"/>
      <c r="K348" s="492"/>
      <c r="L348" s="492"/>
      <c r="M348" s="492"/>
      <c r="N348" s="492"/>
      <c r="O348" s="492"/>
      <c r="P348" s="492"/>
      <c r="Q348" s="492"/>
      <c r="R348" s="492"/>
      <c r="S348" s="492"/>
      <c r="T348" s="492"/>
      <c r="U348" s="492"/>
      <c r="V348" s="492"/>
      <c r="W348" s="492"/>
      <c r="X348" s="492"/>
      <c r="Y348" s="492"/>
      <c r="Z348" s="492"/>
      <c r="AA348" s="492"/>
      <c r="AB348" s="492"/>
      <c r="AC348" s="492"/>
      <c r="AD348" s="492"/>
      <c r="AE348" s="492"/>
      <c r="AF348" s="492"/>
      <c r="AG348" s="492"/>
      <c r="AH348" s="492"/>
      <c r="AI348" s="492"/>
      <c r="AJ348" s="492"/>
      <c r="AK348" s="492"/>
      <c r="AL348" s="492"/>
      <c r="AM348" s="492"/>
      <c r="AN348" s="492"/>
      <c r="AO348" s="492"/>
      <c r="AP348" s="492"/>
      <c r="AQ348" s="492"/>
      <c r="AR348" s="492"/>
      <c r="AS348" s="492"/>
      <c r="AT348" s="492"/>
      <c r="AU348" s="492"/>
      <c r="AV348" s="492"/>
      <c r="AW348" s="492"/>
      <c r="AX348" s="492"/>
      <c r="AY348" s="492"/>
    </row>
    <row r="349" spans="1:51" ht="15.75" customHeight="1">
      <c r="A349" s="492"/>
      <c r="B349" s="492"/>
      <c r="C349" s="492"/>
      <c r="D349" s="492"/>
      <c r="E349" s="492"/>
      <c r="F349" s="492"/>
      <c r="G349" s="492"/>
      <c r="H349" s="492"/>
      <c r="I349" s="492"/>
      <c r="J349" s="492"/>
      <c r="K349" s="492"/>
      <c r="L349" s="492"/>
      <c r="M349" s="492"/>
      <c r="N349" s="492"/>
      <c r="O349" s="492"/>
      <c r="P349" s="492"/>
      <c r="Q349" s="492"/>
      <c r="R349" s="492"/>
      <c r="S349" s="492"/>
      <c r="T349" s="492"/>
      <c r="U349" s="492"/>
      <c r="V349" s="492"/>
      <c r="W349" s="492"/>
      <c r="X349" s="492"/>
      <c r="Y349" s="492"/>
      <c r="Z349" s="492"/>
      <c r="AA349" s="492"/>
      <c r="AB349" s="492"/>
      <c r="AC349" s="492"/>
      <c r="AD349" s="492"/>
      <c r="AE349" s="492"/>
      <c r="AF349" s="492"/>
      <c r="AG349" s="492"/>
      <c r="AH349" s="492"/>
      <c r="AI349" s="492"/>
      <c r="AJ349" s="492"/>
      <c r="AK349" s="492"/>
      <c r="AL349" s="492"/>
      <c r="AM349" s="492"/>
      <c r="AN349" s="492"/>
      <c r="AO349" s="492"/>
      <c r="AP349" s="492"/>
      <c r="AQ349" s="492"/>
      <c r="AR349" s="492"/>
      <c r="AS349" s="492"/>
      <c r="AT349" s="492"/>
      <c r="AU349" s="492"/>
      <c r="AV349" s="492"/>
      <c r="AW349" s="492"/>
      <c r="AX349" s="492"/>
      <c r="AY349" s="492"/>
    </row>
    <row r="350" spans="1:51" ht="15.75" customHeight="1">
      <c r="A350" s="492"/>
      <c r="B350" s="492"/>
      <c r="C350" s="492"/>
      <c r="D350" s="492"/>
      <c r="E350" s="492"/>
      <c r="F350" s="492"/>
      <c r="G350" s="492"/>
      <c r="H350" s="492"/>
      <c r="I350" s="492"/>
      <c r="J350" s="492"/>
      <c r="K350" s="492"/>
      <c r="L350" s="492"/>
      <c r="M350" s="492"/>
      <c r="N350" s="492"/>
      <c r="O350" s="492"/>
      <c r="P350" s="492"/>
      <c r="Q350" s="492"/>
      <c r="R350" s="492"/>
      <c r="S350" s="492"/>
      <c r="T350" s="492"/>
      <c r="U350" s="492"/>
      <c r="V350" s="492"/>
      <c r="W350" s="492"/>
      <c r="X350" s="492"/>
      <c r="Y350" s="492"/>
      <c r="Z350" s="492"/>
      <c r="AA350" s="492"/>
      <c r="AB350" s="492"/>
      <c r="AC350" s="492"/>
      <c r="AD350" s="492"/>
      <c r="AE350" s="492"/>
      <c r="AF350" s="492"/>
      <c r="AG350" s="492"/>
      <c r="AH350" s="492"/>
      <c r="AI350" s="492"/>
      <c r="AJ350" s="492"/>
      <c r="AK350" s="492"/>
      <c r="AL350" s="492"/>
      <c r="AM350" s="492"/>
      <c r="AN350" s="492"/>
      <c r="AO350" s="492"/>
      <c r="AP350" s="492"/>
      <c r="AQ350" s="492"/>
      <c r="AR350" s="492"/>
      <c r="AS350" s="492"/>
      <c r="AT350" s="492"/>
      <c r="AU350" s="492"/>
      <c r="AV350" s="492"/>
      <c r="AW350" s="492"/>
      <c r="AX350" s="492"/>
      <c r="AY350" s="492"/>
    </row>
    <row r="351" spans="1:51" ht="15.75" customHeight="1">
      <c r="A351" s="492"/>
      <c r="B351" s="492"/>
      <c r="C351" s="492"/>
      <c r="D351" s="492"/>
      <c r="E351" s="492"/>
      <c r="F351" s="492"/>
      <c r="G351" s="492"/>
      <c r="H351" s="492"/>
      <c r="I351" s="492"/>
      <c r="J351" s="492"/>
      <c r="K351" s="492"/>
      <c r="L351" s="492"/>
      <c r="M351" s="492"/>
      <c r="N351" s="492"/>
      <c r="O351" s="492"/>
      <c r="P351" s="492"/>
      <c r="Q351" s="492"/>
      <c r="R351" s="492"/>
      <c r="S351" s="492"/>
      <c r="T351" s="492"/>
      <c r="U351" s="492"/>
      <c r="V351" s="492"/>
      <c r="W351" s="492"/>
      <c r="X351" s="492"/>
      <c r="Y351" s="492"/>
      <c r="Z351" s="492"/>
      <c r="AA351" s="492"/>
      <c r="AB351" s="492"/>
      <c r="AC351" s="492"/>
      <c r="AD351" s="492"/>
      <c r="AE351" s="492"/>
      <c r="AF351" s="492"/>
      <c r="AG351" s="492"/>
      <c r="AH351" s="492"/>
      <c r="AI351" s="492"/>
      <c r="AJ351" s="492"/>
      <c r="AK351" s="492"/>
      <c r="AL351" s="492"/>
      <c r="AM351" s="492"/>
      <c r="AN351" s="492"/>
      <c r="AO351" s="492"/>
      <c r="AP351" s="492"/>
      <c r="AQ351" s="492"/>
      <c r="AR351" s="492"/>
      <c r="AS351" s="492"/>
      <c r="AT351" s="492"/>
      <c r="AU351" s="492"/>
      <c r="AV351" s="492"/>
      <c r="AW351" s="492"/>
      <c r="AX351" s="492"/>
      <c r="AY351" s="492"/>
    </row>
    <row r="352" spans="1:51" ht="15.75" customHeight="1">
      <c r="A352" s="492"/>
      <c r="B352" s="492"/>
      <c r="C352" s="492"/>
      <c r="D352" s="492"/>
      <c r="E352" s="492"/>
      <c r="F352" s="492"/>
      <c r="G352" s="492"/>
      <c r="H352" s="492"/>
      <c r="I352" s="492"/>
      <c r="J352" s="492"/>
      <c r="K352" s="492"/>
      <c r="L352" s="492"/>
      <c r="M352" s="492"/>
      <c r="N352" s="492"/>
      <c r="O352" s="492"/>
      <c r="P352" s="492"/>
      <c r="Q352" s="492"/>
      <c r="R352" s="492"/>
      <c r="S352" s="492"/>
      <c r="T352" s="492"/>
      <c r="U352" s="492"/>
      <c r="V352" s="492"/>
      <c r="W352" s="492"/>
      <c r="X352" s="492"/>
      <c r="Y352" s="492"/>
      <c r="Z352" s="492"/>
      <c r="AA352" s="492"/>
      <c r="AB352" s="492"/>
      <c r="AC352" s="492"/>
      <c r="AD352" s="492"/>
      <c r="AE352" s="492"/>
      <c r="AF352" s="492"/>
      <c r="AG352" s="492"/>
      <c r="AH352" s="492"/>
      <c r="AI352" s="492"/>
      <c r="AJ352" s="492"/>
      <c r="AK352" s="492"/>
      <c r="AL352" s="492"/>
      <c r="AM352" s="492"/>
      <c r="AN352" s="492"/>
      <c r="AO352" s="492"/>
      <c r="AP352" s="492"/>
      <c r="AQ352" s="492"/>
      <c r="AR352" s="492"/>
      <c r="AS352" s="492"/>
      <c r="AT352" s="492"/>
      <c r="AU352" s="492"/>
      <c r="AV352" s="492"/>
      <c r="AW352" s="492"/>
      <c r="AX352" s="492"/>
      <c r="AY352" s="492"/>
    </row>
    <row r="353" spans="1:51" ht="15.75" customHeight="1">
      <c r="A353" s="492"/>
      <c r="B353" s="492"/>
      <c r="C353" s="492"/>
      <c r="D353" s="492"/>
      <c r="E353" s="492"/>
      <c r="F353" s="492"/>
      <c r="G353" s="492"/>
      <c r="H353" s="492"/>
      <c r="I353" s="492"/>
      <c r="J353" s="492"/>
      <c r="K353" s="492"/>
      <c r="L353" s="492"/>
      <c r="M353" s="492"/>
      <c r="N353" s="492"/>
      <c r="O353" s="492"/>
      <c r="P353" s="492"/>
      <c r="Q353" s="492"/>
      <c r="R353" s="492"/>
      <c r="S353" s="492"/>
      <c r="T353" s="492"/>
      <c r="U353" s="492"/>
      <c r="V353" s="492"/>
      <c r="W353" s="492"/>
      <c r="X353" s="492"/>
      <c r="Y353" s="492"/>
      <c r="Z353" s="492"/>
      <c r="AA353" s="492"/>
      <c r="AB353" s="492"/>
      <c r="AC353" s="492"/>
      <c r="AD353" s="492"/>
      <c r="AE353" s="492"/>
      <c r="AF353" s="492"/>
      <c r="AG353" s="492"/>
      <c r="AH353" s="492"/>
      <c r="AI353" s="492"/>
      <c r="AJ353" s="492"/>
      <c r="AK353" s="492"/>
      <c r="AL353" s="492"/>
      <c r="AM353" s="492"/>
      <c r="AN353" s="492"/>
      <c r="AO353" s="492"/>
      <c r="AP353" s="492"/>
      <c r="AQ353" s="492"/>
      <c r="AR353" s="492"/>
      <c r="AS353" s="492"/>
      <c r="AT353" s="492"/>
      <c r="AU353" s="492"/>
      <c r="AV353" s="492"/>
      <c r="AW353" s="492"/>
      <c r="AX353" s="492"/>
      <c r="AY353" s="492"/>
    </row>
    <row r="354" spans="1:51" ht="15.75" customHeight="1">
      <c r="A354" s="492"/>
      <c r="B354" s="492"/>
      <c r="C354" s="492"/>
      <c r="D354" s="492"/>
      <c r="E354" s="492"/>
      <c r="F354" s="492"/>
      <c r="G354" s="492"/>
      <c r="H354" s="492"/>
      <c r="I354" s="492"/>
      <c r="J354" s="492"/>
      <c r="K354" s="492"/>
      <c r="L354" s="492"/>
      <c r="M354" s="492"/>
      <c r="N354" s="492"/>
      <c r="O354" s="492"/>
      <c r="P354" s="492"/>
      <c r="Q354" s="492"/>
      <c r="R354" s="492"/>
      <c r="S354" s="492"/>
      <c r="T354" s="492"/>
      <c r="U354" s="492"/>
      <c r="V354" s="492"/>
      <c r="W354" s="492"/>
      <c r="X354" s="492"/>
      <c r="Y354" s="492"/>
      <c r="Z354" s="492"/>
      <c r="AA354" s="492"/>
      <c r="AB354" s="492"/>
      <c r="AC354" s="492"/>
      <c r="AD354" s="492"/>
      <c r="AE354" s="492"/>
      <c r="AF354" s="492"/>
      <c r="AG354" s="492"/>
      <c r="AH354" s="492"/>
      <c r="AI354" s="492"/>
      <c r="AJ354" s="492"/>
      <c r="AK354" s="492"/>
      <c r="AL354" s="492"/>
      <c r="AM354" s="492"/>
      <c r="AN354" s="492"/>
      <c r="AO354" s="492"/>
      <c r="AP354" s="492"/>
      <c r="AQ354" s="492"/>
      <c r="AR354" s="492"/>
      <c r="AS354" s="492"/>
      <c r="AT354" s="492"/>
      <c r="AU354" s="492"/>
      <c r="AV354" s="492"/>
      <c r="AW354" s="492"/>
      <c r="AX354" s="492"/>
      <c r="AY354" s="492"/>
    </row>
    <row r="355" spans="1:51" ht="15.75" customHeight="1">
      <c r="A355" s="492"/>
      <c r="B355" s="492"/>
      <c r="C355" s="492"/>
      <c r="D355" s="492"/>
      <c r="E355" s="492"/>
      <c r="F355" s="492"/>
      <c r="G355" s="492"/>
      <c r="H355" s="492"/>
      <c r="I355" s="492"/>
      <c r="J355" s="492"/>
      <c r="K355" s="492"/>
      <c r="L355" s="492"/>
      <c r="M355" s="492"/>
      <c r="N355" s="492"/>
      <c r="O355" s="492"/>
      <c r="P355" s="492"/>
      <c r="Q355" s="492"/>
      <c r="R355" s="492"/>
      <c r="S355" s="492"/>
      <c r="T355" s="492"/>
      <c r="U355" s="492"/>
      <c r="V355" s="492"/>
      <c r="W355" s="492"/>
      <c r="X355" s="492"/>
      <c r="Y355" s="492"/>
      <c r="Z355" s="492"/>
      <c r="AA355" s="492"/>
      <c r="AB355" s="492"/>
      <c r="AC355" s="492"/>
      <c r="AD355" s="492"/>
      <c r="AE355" s="492"/>
      <c r="AF355" s="492"/>
      <c r="AG355" s="492"/>
      <c r="AH355" s="492"/>
      <c r="AI355" s="492"/>
      <c r="AJ355" s="492"/>
      <c r="AK355" s="492"/>
      <c r="AL355" s="492"/>
      <c r="AM355" s="492"/>
      <c r="AN355" s="492"/>
      <c r="AO355" s="492"/>
      <c r="AP355" s="492"/>
      <c r="AQ355" s="492"/>
      <c r="AR355" s="492"/>
      <c r="AS355" s="492"/>
      <c r="AT355" s="492"/>
      <c r="AU355" s="492"/>
      <c r="AV355" s="492"/>
      <c r="AW355" s="492"/>
      <c r="AX355" s="492"/>
      <c r="AY355" s="492"/>
    </row>
    <row r="356" spans="1:51" ht="15.75" customHeight="1">
      <c r="A356" s="492"/>
      <c r="B356" s="492"/>
      <c r="C356" s="492"/>
      <c r="D356" s="492"/>
      <c r="E356" s="492"/>
      <c r="F356" s="492"/>
      <c r="G356" s="492"/>
      <c r="H356" s="492"/>
      <c r="I356" s="492"/>
      <c r="J356" s="492"/>
      <c r="K356" s="492"/>
      <c r="L356" s="492"/>
      <c r="M356" s="492"/>
      <c r="N356" s="492"/>
      <c r="O356" s="492"/>
      <c r="P356" s="492"/>
      <c r="Q356" s="492"/>
      <c r="R356" s="492"/>
      <c r="S356" s="492"/>
      <c r="T356" s="492"/>
      <c r="U356" s="492"/>
      <c r="V356" s="492"/>
      <c r="W356" s="492"/>
      <c r="X356" s="492"/>
      <c r="Y356" s="492"/>
      <c r="Z356" s="492"/>
      <c r="AA356" s="492"/>
      <c r="AB356" s="492"/>
      <c r="AC356" s="492"/>
      <c r="AD356" s="492"/>
      <c r="AE356" s="492"/>
      <c r="AF356" s="492"/>
      <c r="AG356" s="492"/>
      <c r="AH356" s="492"/>
      <c r="AI356" s="492"/>
      <c r="AJ356" s="492"/>
      <c r="AK356" s="492"/>
      <c r="AL356" s="492"/>
      <c r="AM356" s="492"/>
      <c r="AN356" s="492"/>
      <c r="AO356" s="492"/>
      <c r="AP356" s="492"/>
      <c r="AQ356" s="492"/>
      <c r="AR356" s="492"/>
      <c r="AS356" s="492"/>
      <c r="AT356" s="492"/>
      <c r="AU356" s="492"/>
      <c r="AV356" s="492"/>
      <c r="AW356" s="492"/>
      <c r="AX356" s="492"/>
      <c r="AY356" s="492"/>
    </row>
    <row r="357" spans="1:51" ht="15.75" customHeight="1">
      <c r="A357" s="492"/>
      <c r="B357" s="492"/>
      <c r="C357" s="492"/>
      <c r="D357" s="492"/>
      <c r="E357" s="492"/>
      <c r="F357" s="492"/>
      <c r="G357" s="492"/>
      <c r="H357" s="492"/>
      <c r="I357" s="492"/>
      <c r="J357" s="492"/>
      <c r="K357" s="492"/>
      <c r="L357" s="492"/>
      <c r="M357" s="492"/>
      <c r="N357" s="492"/>
      <c r="O357" s="492"/>
      <c r="P357" s="492"/>
      <c r="Q357" s="492"/>
      <c r="R357" s="492"/>
      <c r="S357" s="492"/>
      <c r="T357" s="492"/>
      <c r="U357" s="492"/>
      <c r="V357" s="492"/>
      <c r="W357" s="492"/>
      <c r="X357" s="492"/>
      <c r="Y357" s="492"/>
      <c r="Z357" s="492"/>
      <c r="AA357" s="492"/>
      <c r="AB357" s="492"/>
      <c r="AC357" s="492"/>
      <c r="AD357" s="492"/>
      <c r="AE357" s="492"/>
      <c r="AF357" s="492"/>
      <c r="AG357" s="492"/>
      <c r="AH357" s="492"/>
      <c r="AI357" s="492"/>
      <c r="AJ357" s="492"/>
      <c r="AK357" s="492"/>
      <c r="AL357" s="492"/>
      <c r="AM357" s="492"/>
      <c r="AN357" s="492"/>
      <c r="AO357" s="492"/>
      <c r="AP357" s="492"/>
      <c r="AQ357" s="492"/>
      <c r="AR357" s="492"/>
      <c r="AS357" s="492"/>
      <c r="AT357" s="492"/>
      <c r="AU357" s="492"/>
      <c r="AV357" s="492"/>
      <c r="AW357" s="492"/>
      <c r="AX357" s="492"/>
      <c r="AY357" s="492"/>
    </row>
    <row r="358" spans="1:51" ht="15.75" customHeight="1">
      <c r="A358" s="492"/>
      <c r="B358" s="492"/>
      <c r="C358" s="492"/>
      <c r="D358" s="492"/>
      <c r="E358" s="492"/>
      <c r="F358" s="492"/>
      <c r="G358" s="492"/>
      <c r="H358" s="492"/>
      <c r="I358" s="492"/>
      <c r="J358" s="492"/>
      <c r="K358" s="492"/>
      <c r="L358" s="492"/>
      <c r="M358" s="492"/>
      <c r="N358" s="492"/>
      <c r="O358" s="492"/>
      <c r="P358" s="492"/>
      <c r="Q358" s="492"/>
      <c r="R358" s="492"/>
      <c r="S358" s="492"/>
      <c r="T358" s="492"/>
      <c r="U358" s="492"/>
      <c r="V358" s="492"/>
      <c r="W358" s="492"/>
      <c r="X358" s="492"/>
      <c r="Y358" s="492"/>
      <c r="Z358" s="492"/>
      <c r="AA358" s="492"/>
      <c r="AB358" s="492"/>
      <c r="AC358" s="492"/>
      <c r="AD358" s="492"/>
      <c r="AE358" s="492"/>
      <c r="AF358" s="492"/>
      <c r="AG358" s="492"/>
      <c r="AH358" s="492"/>
      <c r="AI358" s="492"/>
      <c r="AJ358" s="492"/>
      <c r="AK358" s="492"/>
      <c r="AL358" s="492"/>
      <c r="AM358" s="492"/>
      <c r="AN358" s="492"/>
      <c r="AO358" s="492"/>
      <c r="AP358" s="492"/>
      <c r="AQ358" s="492"/>
      <c r="AR358" s="492"/>
      <c r="AS358" s="492"/>
      <c r="AT358" s="492"/>
      <c r="AU358" s="492"/>
      <c r="AV358" s="492"/>
      <c r="AW358" s="492"/>
      <c r="AX358" s="492"/>
      <c r="AY358" s="492"/>
    </row>
    <row r="359" spans="1:51" ht="15.75" customHeight="1">
      <c r="A359" s="492"/>
      <c r="B359" s="492"/>
      <c r="C359" s="492"/>
      <c r="D359" s="492"/>
      <c r="E359" s="492"/>
      <c r="F359" s="492"/>
      <c r="G359" s="492"/>
      <c r="H359" s="492"/>
      <c r="I359" s="492"/>
      <c r="J359" s="492"/>
      <c r="K359" s="492"/>
      <c r="L359" s="492"/>
      <c r="M359" s="492"/>
      <c r="N359" s="492"/>
      <c r="O359" s="492"/>
      <c r="P359" s="492"/>
      <c r="Q359" s="492"/>
      <c r="R359" s="492"/>
      <c r="S359" s="492"/>
      <c r="T359" s="492"/>
      <c r="U359" s="492"/>
      <c r="V359" s="492"/>
      <c r="W359" s="492"/>
      <c r="X359" s="492"/>
      <c r="Y359" s="492"/>
      <c r="Z359" s="492"/>
      <c r="AA359" s="492"/>
      <c r="AB359" s="492"/>
      <c r="AC359" s="492"/>
      <c r="AD359" s="492"/>
      <c r="AE359" s="492"/>
      <c r="AF359" s="492"/>
      <c r="AG359" s="492"/>
      <c r="AH359" s="492"/>
      <c r="AI359" s="492"/>
      <c r="AJ359" s="492"/>
      <c r="AK359" s="492"/>
      <c r="AL359" s="492"/>
      <c r="AM359" s="492"/>
      <c r="AN359" s="492"/>
      <c r="AO359" s="492"/>
      <c r="AP359" s="492"/>
      <c r="AQ359" s="492"/>
      <c r="AR359" s="492"/>
      <c r="AS359" s="492"/>
      <c r="AT359" s="492"/>
      <c r="AU359" s="492"/>
      <c r="AV359" s="492"/>
      <c r="AW359" s="492"/>
      <c r="AX359" s="492"/>
      <c r="AY359" s="492"/>
    </row>
    <row r="360" spans="1:51" ht="15.75" customHeight="1">
      <c r="A360" s="492"/>
      <c r="B360" s="492"/>
      <c r="C360" s="492"/>
      <c r="D360" s="492"/>
      <c r="E360" s="492"/>
      <c r="F360" s="492"/>
      <c r="G360" s="492"/>
      <c r="H360" s="492"/>
      <c r="I360" s="492"/>
      <c r="J360" s="492"/>
      <c r="K360" s="492"/>
      <c r="L360" s="492"/>
      <c r="M360" s="492"/>
      <c r="N360" s="492"/>
      <c r="O360" s="492"/>
      <c r="P360" s="492"/>
      <c r="Q360" s="492"/>
      <c r="R360" s="492"/>
      <c r="S360" s="492"/>
      <c r="T360" s="492"/>
      <c r="U360" s="492"/>
      <c r="V360" s="492"/>
      <c r="W360" s="492"/>
      <c r="X360" s="492"/>
      <c r="Y360" s="492"/>
      <c r="Z360" s="492"/>
      <c r="AA360" s="492"/>
      <c r="AB360" s="492"/>
      <c r="AC360" s="492"/>
      <c r="AD360" s="492"/>
      <c r="AE360" s="492"/>
      <c r="AF360" s="492"/>
      <c r="AG360" s="492"/>
      <c r="AH360" s="492"/>
      <c r="AI360" s="492"/>
      <c r="AJ360" s="492"/>
      <c r="AK360" s="492"/>
      <c r="AL360" s="492"/>
      <c r="AM360" s="492"/>
      <c r="AN360" s="492"/>
      <c r="AO360" s="492"/>
      <c r="AP360" s="492"/>
      <c r="AQ360" s="492"/>
      <c r="AR360" s="492"/>
      <c r="AS360" s="492"/>
      <c r="AT360" s="492"/>
      <c r="AU360" s="492"/>
      <c r="AV360" s="492"/>
      <c r="AW360" s="492"/>
      <c r="AX360" s="492"/>
      <c r="AY360" s="492"/>
    </row>
    <row r="361" spans="1:51" ht="15.75" customHeight="1">
      <c r="A361" s="492"/>
      <c r="B361" s="492"/>
      <c r="C361" s="492"/>
      <c r="D361" s="492"/>
      <c r="E361" s="492"/>
      <c r="F361" s="492"/>
      <c r="G361" s="492"/>
      <c r="H361" s="492"/>
      <c r="I361" s="492"/>
      <c r="J361" s="492"/>
      <c r="K361" s="492"/>
      <c r="L361" s="492"/>
      <c r="M361" s="492"/>
      <c r="N361" s="492"/>
      <c r="O361" s="492"/>
      <c r="P361" s="492"/>
      <c r="Q361" s="492"/>
      <c r="R361" s="492"/>
      <c r="S361" s="492"/>
      <c r="T361" s="492"/>
      <c r="U361" s="492"/>
      <c r="V361" s="492"/>
      <c r="W361" s="492"/>
      <c r="X361" s="492"/>
      <c r="Y361" s="492"/>
      <c r="Z361" s="492"/>
      <c r="AA361" s="492"/>
      <c r="AB361" s="492"/>
      <c r="AC361" s="492"/>
      <c r="AD361" s="492"/>
      <c r="AE361" s="492"/>
      <c r="AF361" s="492"/>
      <c r="AG361" s="492"/>
      <c r="AH361" s="492"/>
      <c r="AI361" s="492"/>
      <c r="AJ361" s="492"/>
      <c r="AK361" s="492"/>
      <c r="AL361" s="492"/>
      <c r="AM361" s="492"/>
      <c r="AN361" s="492"/>
      <c r="AO361" s="492"/>
      <c r="AP361" s="492"/>
      <c r="AQ361" s="492"/>
      <c r="AR361" s="492"/>
      <c r="AS361" s="492"/>
      <c r="AT361" s="492"/>
      <c r="AU361" s="492"/>
      <c r="AV361" s="492"/>
      <c r="AW361" s="492"/>
      <c r="AX361" s="492"/>
      <c r="AY361" s="492"/>
    </row>
    <row r="362" spans="1:51" ht="15.75" customHeight="1">
      <c r="A362" s="492"/>
      <c r="B362" s="492"/>
      <c r="C362" s="492"/>
      <c r="D362" s="492"/>
      <c r="E362" s="492"/>
      <c r="F362" s="492"/>
      <c r="G362" s="492"/>
      <c r="H362" s="492"/>
      <c r="I362" s="492"/>
      <c r="J362" s="492"/>
      <c r="K362" s="492"/>
      <c r="L362" s="492"/>
      <c r="M362" s="492"/>
      <c r="N362" s="492"/>
      <c r="O362" s="492"/>
      <c r="P362" s="492"/>
      <c r="Q362" s="492"/>
      <c r="R362" s="492"/>
      <c r="S362" s="492"/>
      <c r="T362" s="492"/>
      <c r="U362" s="492"/>
      <c r="V362" s="492"/>
      <c r="W362" s="492"/>
      <c r="X362" s="492"/>
      <c r="Y362" s="492"/>
      <c r="Z362" s="492"/>
      <c r="AA362" s="492"/>
      <c r="AB362" s="492"/>
      <c r="AC362" s="492"/>
      <c r="AD362" s="492"/>
      <c r="AE362" s="492"/>
      <c r="AF362" s="492"/>
      <c r="AG362" s="492"/>
      <c r="AH362" s="492"/>
      <c r="AI362" s="492"/>
      <c r="AJ362" s="492"/>
      <c r="AK362" s="492"/>
      <c r="AL362" s="492"/>
      <c r="AM362" s="492"/>
      <c r="AN362" s="492"/>
      <c r="AO362" s="492"/>
      <c r="AP362" s="492"/>
      <c r="AQ362" s="492"/>
      <c r="AR362" s="492"/>
      <c r="AS362" s="492"/>
      <c r="AT362" s="492"/>
      <c r="AU362" s="492"/>
      <c r="AV362" s="492"/>
      <c r="AW362" s="492"/>
      <c r="AX362" s="492"/>
      <c r="AY362" s="492"/>
    </row>
    <row r="363" spans="1:51" ht="15.75" customHeight="1">
      <c r="A363" s="492"/>
      <c r="B363" s="492"/>
      <c r="C363" s="492"/>
      <c r="D363" s="492"/>
      <c r="E363" s="492"/>
      <c r="F363" s="492"/>
      <c r="G363" s="492"/>
      <c r="H363" s="492"/>
      <c r="I363" s="492"/>
      <c r="J363" s="492"/>
      <c r="K363" s="492"/>
      <c r="L363" s="492"/>
      <c r="M363" s="492"/>
      <c r="N363" s="492"/>
      <c r="O363" s="492"/>
      <c r="P363" s="492"/>
      <c r="Q363" s="492"/>
      <c r="R363" s="492"/>
      <c r="S363" s="492"/>
      <c r="T363" s="492"/>
      <c r="U363" s="492"/>
      <c r="V363" s="492"/>
      <c r="W363" s="492"/>
      <c r="X363" s="492"/>
      <c r="Y363" s="492"/>
      <c r="Z363" s="492"/>
      <c r="AA363" s="492"/>
      <c r="AB363" s="492"/>
      <c r="AC363" s="492"/>
      <c r="AD363" s="492"/>
      <c r="AE363" s="492"/>
      <c r="AF363" s="492"/>
      <c r="AG363" s="492"/>
      <c r="AH363" s="492"/>
      <c r="AI363" s="492"/>
      <c r="AJ363" s="492"/>
      <c r="AK363" s="492"/>
      <c r="AL363" s="492"/>
      <c r="AM363" s="492"/>
      <c r="AN363" s="492"/>
      <c r="AO363" s="492"/>
      <c r="AP363" s="492"/>
      <c r="AQ363" s="492"/>
      <c r="AR363" s="492"/>
      <c r="AS363" s="492"/>
      <c r="AT363" s="492"/>
      <c r="AU363" s="492"/>
      <c r="AV363" s="492"/>
      <c r="AW363" s="492"/>
      <c r="AX363" s="492"/>
      <c r="AY363" s="492"/>
    </row>
    <row r="364" spans="1:51" ht="15.75" customHeight="1">
      <c r="A364" s="492"/>
      <c r="B364" s="492"/>
      <c r="C364" s="492"/>
      <c r="D364" s="492"/>
      <c r="E364" s="492"/>
      <c r="F364" s="492"/>
      <c r="G364" s="492"/>
      <c r="H364" s="492"/>
      <c r="I364" s="492"/>
      <c r="J364" s="492"/>
      <c r="K364" s="492"/>
      <c r="L364" s="492"/>
      <c r="M364" s="492"/>
      <c r="N364" s="492"/>
      <c r="O364" s="492"/>
      <c r="P364" s="492"/>
      <c r="Q364" s="492"/>
      <c r="R364" s="492"/>
      <c r="S364" s="492"/>
      <c r="T364" s="492"/>
      <c r="U364" s="492"/>
      <c r="V364" s="492"/>
      <c r="W364" s="492"/>
      <c r="X364" s="492"/>
      <c r="Y364" s="492"/>
      <c r="Z364" s="492"/>
      <c r="AA364" s="492"/>
      <c r="AB364" s="492"/>
      <c r="AC364" s="492"/>
      <c r="AD364" s="492"/>
      <c r="AE364" s="492"/>
      <c r="AF364" s="492"/>
      <c r="AG364" s="492"/>
      <c r="AH364" s="492"/>
      <c r="AI364" s="492"/>
      <c r="AJ364" s="492"/>
      <c r="AK364" s="492"/>
      <c r="AL364" s="492"/>
      <c r="AM364" s="492"/>
      <c r="AN364" s="492"/>
      <c r="AO364" s="492"/>
      <c r="AP364" s="492"/>
      <c r="AQ364" s="492"/>
      <c r="AR364" s="492"/>
      <c r="AS364" s="492"/>
      <c r="AT364" s="492"/>
      <c r="AU364" s="492"/>
      <c r="AV364" s="492"/>
      <c r="AW364" s="492"/>
      <c r="AX364" s="492"/>
      <c r="AY364" s="492"/>
    </row>
    <row r="365" spans="1:51" ht="15.75" customHeight="1">
      <c r="A365" s="492"/>
      <c r="B365" s="492"/>
      <c r="C365" s="492"/>
      <c r="D365" s="492"/>
      <c r="E365" s="492"/>
      <c r="F365" s="492"/>
      <c r="G365" s="492"/>
      <c r="H365" s="492"/>
      <c r="I365" s="492"/>
      <c r="J365" s="492"/>
      <c r="K365" s="492"/>
      <c r="L365" s="492"/>
      <c r="M365" s="492"/>
      <c r="N365" s="492"/>
      <c r="O365" s="492"/>
      <c r="P365" s="492"/>
      <c r="Q365" s="492"/>
      <c r="R365" s="492"/>
      <c r="S365" s="492"/>
      <c r="T365" s="492"/>
      <c r="U365" s="492"/>
      <c r="V365" s="492"/>
      <c r="W365" s="492"/>
      <c r="X365" s="492"/>
      <c r="Y365" s="492"/>
      <c r="Z365" s="492"/>
      <c r="AA365" s="492"/>
      <c r="AB365" s="492"/>
      <c r="AC365" s="492"/>
      <c r="AD365" s="492"/>
      <c r="AE365" s="492"/>
      <c r="AF365" s="492"/>
      <c r="AG365" s="492"/>
      <c r="AH365" s="492"/>
      <c r="AI365" s="492"/>
      <c r="AJ365" s="492"/>
      <c r="AK365" s="492"/>
      <c r="AL365" s="492"/>
      <c r="AM365" s="492"/>
      <c r="AN365" s="492"/>
      <c r="AO365" s="492"/>
      <c r="AP365" s="492"/>
      <c r="AQ365" s="492"/>
      <c r="AR365" s="492"/>
      <c r="AS365" s="492"/>
      <c r="AT365" s="492"/>
      <c r="AU365" s="492"/>
      <c r="AV365" s="492"/>
      <c r="AW365" s="492"/>
      <c r="AX365" s="492"/>
      <c r="AY365" s="492"/>
    </row>
    <row r="366" spans="1:51" ht="15.75" customHeight="1">
      <c r="A366" s="492"/>
      <c r="B366" s="492"/>
      <c r="C366" s="492"/>
      <c r="D366" s="492"/>
      <c r="E366" s="492"/>
      <c r="F366" s="492"/>
      <c r="G366" s="492"/>
      <c r="H366" s="492"/>
      <c r="I366" s="492"/>
      <c r="J366" s="492"/>
      <c r="K366" s="492"/>
      <c r="L366" s="492"/>
      <c r="M366" s="492"/>
      <c r="N366" s="492"/>
      <c r="O366" s="492"/>
      <c r="P366" s="492"/>
      <c r="Q366" s="492"/>
      <c r="R366" s="492"/>
      <c r="S366" s="492"/>
      <c r="T366" s="492"/>
      <c r="U366" s="492"/>
      <c r="V366" s="492"/>
      <c r="W366" s="492"/>
      <c r="X366" s="492"/>
      <c r="Y366" s="492"/>
      <c r="Z366" s="492"/>
      <c r="AA366" s="492"/>
      <c r="AB366" s="492"/>
      <c r="AC366" s="492"/>
      <c r="AD366" s="492"/>
      <c r="AE366" s="492"/>
      <c r="AF366" s="492"/>
      <c r="AG366" s="492"/>
      <c r="AH366" s="492"/>
      <c r="AI366" s="492"/>
      <c r="AJ366" s="492"/>
      <c r="AK366" s="492"/>
      <c r="AL366" s="492"/>
      <c r="AM366" s="492"/>
      <c r="AN366" s="492"/>
      <c r="AO366" s="492"/>
      <c r="AP366" s="492"/>
      <c r="AQ366" s="492"/>
      <c r="AR366" s="492"/>
      <c r="AS366" s="492"/>
      <c r="AT366" s="492"/>
      <c r="AU366" s="492"/>
      <c r="AV366" s="492"/>
      <c r="AW366" s="492"/>
      <c r="AX366" s="492"/>
      <c r="AY366" s="492"/>
    </row>
    <row r="367" spans="1:51" ht="15.75" customHeight="1">
      <c r="A367" s="492"/>
      <c r="B367" s="492"/>
      <c r="C367" s="492"/>
      <c r="D367" s="492"/>
      <c r="E367" s="492"/>
      <c r="F367" s="492"/>
      <c r="G367" s="492"/>
      <c r="H367" s="492"/>
      <c r="I367" s="492"/>
      <c r="J367" s="492"/>
      <c r="K367" s="492"/>
      <c r="L367" s="492"/>
      <c r="M367" s="492"/>
      <c r="N367" s="492"/>
      <c r="O367" s="492"/>
      <c r="P367" s="492"/>
      <c r="Q367" s="492"/>
      <c r="R367" s="492"/>
      <c r="S367" s="492"/>
      <c r="T367" s="492"/>
      <c r="U367" s="492"/>
      <c r="V367" s="492"/>
      <c r="W367" s="492"/>
      <c r="X367" s="492"/>
      <c r="Y367" s="492"/>
      <c r="Z367" s="492"/>
      <c r="AA367" s="492"/>
      <c r="AB367" s="492"/>
      <c r="AC367" s="492"/>
      <c r="AD367" s="492"/>
      <c r="AE367" s="492"/>
      <c r="AF367" s="492"/>
      <c r="AG367" s="492"/>
      <c r="AH367" s="492"/>
      <c r="AI367" s="492"/>
      <c r="AJ367" s="492"/>
      <c r="AK367" s="492"/>
      <c r="AL367" s="492"/>
      <c r="AM367" s="492"/>
      <c r="AN367" s="492"/>
      <c r="AO367" s="492"/>
      <c r="AP367" s="492"/>
      <c r="AQ367" s="492"/>
      <c r="AR367" s="492"/>
      <c r="AS367" s="492"/>
      <c r="AT367" s="492"/>
      <c r="AU367" s="492"/>
      <c r="AV367" s="492"/>
      <c r="AW367" s="492"/>
      <c r="AX367" s="492"/>
      <c r="AY367" s="492"/>
    </row>
    <row r="368" spans="1:51" ht="15.75" customHeight="1">
      <c r="A368" s="492"/>
      <c r="B368" s="492"/>
      <c r="C368" s="492"/>
      <c r="D368" s="492"/>
      <c r="E368" s="492"/>
      <c r="F368" s="492"/>
      <c r="G368" s="492"/>
      <c r="H368" s="492"/>
      <c r="I368" s="492"/>
      <c r="J368" s="492"/>
      <c r="K368" s="492"/>
      <c r="L368" s="492"/>
      <c r="M368" s="492"/>
      <c r="N368" s="492"/>
      <c r="O368" s="492"/>
      <c r="P368" s="492"/>
      <c r="Q368" s="492"/>
      <c r="R368" s="492"/>
      <c r="S368" s="492"/>
      <c r="T368" s="492"/>
      <c r="U368" s="492"/>
      <c r="V368" s="492"/>
      <c r="W368" s="492"/>
      <c r="X368" s="492"/>
      <c r="Y368" s="492"/>
      <c r="Z368" s="492"/>
      <c r="AA368" s="492"/>
      <c r="AB368" s="492"/>
      <c r="AC368" s="492"/>
      <c r="AD368" s="492"/>
      <c r="AE368" s="492"/>
      <c r="AF368" s="492"/>
      <c r="AG368" s="492"/>
      <c r="AH368" s="492"/>
      <c r="AI368" s="492"/>
      <c r="AJ368" s="492"/>
      <c r="AK368" s="492"/>
      <c r="AL368" s="492"/>
      <c r="AM368" s="492"/>
      <c r="AN368" s="492"/>
      <c r="AO368" s="492"/>
      <c r="AP368" s="492"/>
      <c r="AQ368" s="492"/>
      <c r="AR368" s="492"/>
      <c r="AS368" s="492"/>
      <c r="AT368" s="492"/>
      <c r="AU368" s="492"/>
      <c r="AV368" s="492"/>
      <c r="AW368" s="492"/>
      <c r="AX368" s="492"/>
      <c r="AY368" s="492"/>
    </row>
    <row r="369" spans="1:51" ht="15.75" customHeight="1">
      <c r="A369" s="492"/>
      <c r="B369" s="492"/>
      <c r="C369" s="492"/>
      <c r="D369" s="492"/>
      <c r="E369" s="492"/>
      <c r="F369" s="492"/>
      <c r="G369" s="492"/>
      <c r="H369" s="492"/>
      <c r="I369" s="492"/>
      <c r="J369" s="492"/>
      <c r="K369" s="492"/>
      <c r="L369" s="492"/>
      <c r="M369" s="492"/>
      <c r="N369" s="492"/>
      <c r="O369" s="492"/>
      <c r="P369" s="492"/>
      <c r="Q369" s="492"/>
      <c r="R369" s="492"/>
      <c r="S369" s="492"/>
      <c r="T369" s="492"/>
      <c r="U369" s="492"/>
      <c r="V369" s="492"/>
      <c r="W369" s="492"/>
      <c r="X369" s="492"/>
      <c r="Y369" s="492"/>
      <c r="Z369" s="492"/>
      <c r="AA369" s="492"/>
      <c r="AB369" s="492"/>
      <c r="AC369" s="492"/>
      <c r="AD369" s="492"/>
      <c r="AE369" s="492"/>
      <c r="AF369" s="492"/>
      <c r="AG369" s="492"/>
      <c r="AH369" s="492"/>
      <c r="AI369" s="492"/>
      <c r="AJ369" s="492"/>
      <c r="AK369" s="492"/>
      <c r="AL369" s="492"/>
      <c r="AM369" s="492"/>
      <c r="AN369" s="492"/>
      <c r="AO369" s="492"/>
      <c r="AP369" s="492"/>
      <c r="AQ369" s="492"/>
      <c r="AR369" s="492"/>
      <c r="AS369" s="492"/>
      <c r="AT369" s="492"/>
      <c r="AU369" s="492"/>
      <c r="AV369" s="492"/>
      <c r="AW369" s="492"/>
      <c r="AX369" s="492"/>
      <c r="AY369" s="492"/>
    </row>
    <row r="370" spans="1:51" ht="15.75" customHeight="1">
      <c r="A370" s="492"/>
      <c r="B370" s="492"/>
      <c r="C370" s="492"/>
      <c r="D370" s="492"/>
      <c r="E370" s="492"/>
      <c r="F370" s="492"/>
      <c r="G370" s="492"/>
      <c r="H370" s="492"/>
      <c r="I370" s="492"/>
      <c r="J370" s="492"/>
      <c r="K370" s="492"/>
      <c r="L370" s="492"/>
      <c r="M370" s="492"/>
      <c r="N370" s="492"/>
      <c r="O370" s="492"/>
      <c r="P370" s="492"/>
      <c r="Q370" s="492"/>
      <c r="R370" s="492"/>
      <c r="S370" s="492"/>
      <c r="T370" s="492"/>
      <c r="U370" s="492"/>
      <c r="V370" s="492"/>
      <c r="W370" s="492"/>
      <c r="X370" s="492"/>
      <c r="Y370" s="492"/>
      <c r="Z370" s="492"/>
      <c r="AA370" s="492"/>
      <c r="AB370" s="492"/>
      <c r="AC370" s="492"/>
      <c r="AD370" s="492"/>
      <c r="AE370" s="492"/>
      <c r="AF370" s="492"/>
      <c r="AG370" s="492"/>
      <c r="AH370" s="492"/>
      <c r="AI370" s="492"/>
      <c r="AJ370" s="492"/>
      <c r="AK370" s="492"/>
      <c r="AL370" s="492"/>
      <c r="AM370" s="492"/>
      <c r="AN370" s="492"/>
      <c r="AO370" s="492"/>
      <c r="AP370" s="492"/>
      <c r="AQ370" s="492"/>
      <c r="AR370" s="492"/>
      <c r="AS370" s="492"/>
      <c r="AT370" s="492"/>
      <c r="AU370" s="492"/>
      <c r="AV370" s="492"/>
      <c r="AW370" s="492"/>
      <c r="AX370" s="492"/>
      <c r="AY370" s="492"/>
    </row>
    <row r="371" spans="1:51" ht="15.75" customHeight="1">
      <c r="A371" s="492"/>
      <c r="B371" s="492"/>
      <c r="C371" s="492"/>
      <c r="D371" s="492"/>
      <c r="E371" s="492"/>
      <c r="F371" s="492"/>
      <c r="G371" s="492"/>
      <c r="H371" s="492"/>
      <c r="I371" s="492"/>
      <c r="J371" s="492"/>
      <c r="K371" s="492"/>
      <c r="L371" s="492"/>
      <c r="M371" s="492"/>
      <c r="N371" s="492"/>
      <c r="O371" s="492"/>
      <c r="P371" s="492"/>
      <c r="Q371" s="492"/>
      <c r="R371" s="492"/>
      <c r="S371" s="492"/>
      <c r="T371" s="492"/>
      <c r="U371" s="492"/>
      <c r="V371" s="492"/>
      <c r="W371" s="492"/>
      <c r="X371" s="492"/>
      <c r="Y371" s="492"/>
      <c r="Z371" s="492"/>
      <c r="AA371" s="492"/>
      <c r="AB371" s="492"/>
      <c r="AC371" s="492"/>
      <c r="AD371" s="492"/>
      <c r="AE371" s="492"/>
      <c r="AF371" s="492"/>
      <c r="AG371" s="492"/>
      <c r="AH371" s="492"/>
      <c r="AI371" s="492"/>
      <c r="AJ371" s="492"/>
      <c r="AK371" s="492"/>
      <c r="AL371" s="492"/>
      <c r="AM371" s="492"/>
      <c r="AN371" s="492"/>
      <c r="AO371" s="492"/>
      <c r="AP371" s="492"/>
      <c r="AQ371" s="492"/>
      <c r="AR371" s="492"/>
      <c r="AS371" s="492"/>
      <c r="AT371" s="492"/>
      <c r="AU371" s="492"/>
      <c r="AV371" s="492"/>
      <c r="AW371" s="492"/>
      <c r="AX371" s="492"/>
      <c r="AY371" s="492"/>
    </row>
    <row r="372" spans="1:51" ht="15.75" customHeight="1">
      <c r="A372" s="492"/>
      <c r="B372" s="492"/>
      <c r="C372" s="492"/>
      <c r="D372" s="492"/>
      <c r="E372" s="492"/>
      <c r="F372" s="492"/>
      <c r="G372" s="492"/>
      <c r="H372" s="492"/>
      <c r="I372" s="492"/>
      <c r="J372" s="492"/>
      <c r="K372" s="492"/>
      <c r="L372" s="492"/>
      <c r="M372" s="492"/>
      <c r="N372" s="492"/>
      <c r="O372" s="492"/>
      <c r="P372" s="492"/>
      <c r="Q372" s="492"/>
      <c r="R372" s="492"/>
      <c r="S372" s="492"/>
      <c r="T372" s="492"/>
      <c r="U372" s="492"/>
      <c r="V372" s="492"/>
      <c r="W372" s="492"/>
      <c r="X372" s="492"/>
      <c r="Y372" s="492"/>
      <c r="Z372" s="492"/>
      <c r="AA372" s="492"/>
      <c r="AB372" s="492"/>
      <c r="AC372" s="492"/>
      <c r="AD372" s="492"/>
      <c r="AE372" s="492"/>
      <c r="AF372" s="492"/>
      <c r="AG372" s="492"/>
      <c r="AH372" s="492"/>
      <c r="AI372" s="492"/>
      <c r="AJ372" s="492"/>
      <c r="AK372" s="492"/>
      <c r="AL372" s="492"/>
      <c r="AM372" s="492"/>
      <c r="AN372" s="492"/>
      <c r="AO372" s="492"/>
      <c r="AP372" s="492"/>
      <c r="AQ372" s="492"/>
      <c r="AR372" s="492"/>
      <c r="AS372" s="492"/>
      <c r="AT372" s="492"/>
      <c r="AU372" s="492"/>
      <c r="AV372" s="492"/>
      <c r="AW372" s="492"/>
      <c r="AX372" s="492"/>
      <c r="AY372" s="492"/>
    </row>
    <row r="373" spans="1:51" ht="15.75" customHeight="1">
      <c r="A373" s="492"/>
      <c r="B373" s="492"/>
      <c r="C373" s="492"/>
      <c r="D373" s="492"/>
      <c r="E373" s="492"/>
      <c r="F373" s="492"/>
      <c r="G373" s="492"/>
      <c r="H373" s="492"/>
      <c r="I373" s="492"/>
      <c r="J373" s="492"/>
      <c r="K373" s="492"/>
      <c r="L373" s="492"/>
      <c r="M373" s="492"/>
      <c r="N373" s="492"/>
      <c r="O373" s="492"/>
      <c r="P373" s="492"/>
      <c r="Q373" s="492"/>
      <c r="R373" s="492"/>
      <c r="S373" s="492"/>
      <c r="T373" s="492"/>
      <c r="U373" s="492"/>
      <c r="V373" s="492"/>
      <c r="W373" s="492"/>
      <c r="X373" s="492"/>
      <c r="Y373" s="492"/>
      <c r="Z373" s="492"/>
      <c r="AA373" s="492"/>
      <c r="AB373" s="492"/>
      <c r="AC373" s="492"/>
      <c r="AD373" s="492"/>
      <c r="AE373" s="492"/>
      <c r="AF373" s="492"/>
      <c r="AG373" s="492"/>
      <c r="AH373" s="492"/>
      <c r="AI373" s="492"/>
      <c r="AJ373" s="492"/>
      <c r="AK373" s="492"/>
      <c r="AL373" s="492"/>
      <c r="AM373" s="492"/>
      <c r="AN373" s="492"/>
      <c r="AO373" s="492"/>
      <c r="AP373" s="492"/>
      <c r="AQ373" s="492"/>
      <c r="AR373" s="492"/>
      <c r="AS373" s="492"/>
      <c r="AT373" s="492"/>
      <c r="AU373" s="492"/>
      <c r="AV373" s="492"/>
      <c r="AW373" s="492"/>
      <c r="AX373" s="492"/>
      <c r="AY373" s="492"/>
    </row>
    <row r="374" spans="1:51" ht="15.75" customHeight="1">
      <c r="A374" s="492"/>
      <c r="B374" s="492"/>
      <c r="C374" s="492"/>
      <c r="D374" s="492"/>
      <c r="E374" s="492"/>
      <c r="F374" s="492"/>
      <c r="G374" s="492"/>
      <c r="H374" s="492"/>
      <c r="I374" s="492"/>
      <c r="J374" s="492"/>
      <c r="K374" s="492"/>
      <c r="L374" s="492"/>
      <c r="M374" s="492"/>
      <c r="N374" s="492"/>
      <c r="O374" s="492"/>
      <c r="P374" s="492"/>
      <c r="Q374" s="492"/>
      <c r="R374" s="492"/>
      <c r="S374" s="492"/>
      <c r="T374" s="492"/>
      <c r="U374" s="492"/>
      <c r="V374" s="492"/>
      <c r="W374" s="492"/>
      <c r="X374" s="492"/>
      <c r="Y374" s="492"/>
      <c r="Z374" s="492"/>
      <c r="AA374" s="492"/>
      <c r="AB374" s="492"/>
      <c r="AC374" s="492"/>
      <c r="AD374" s="492"/>
      <c r="AE374" s="492"/>
      <c r="AF374" s="492"/>
      <c r="AG374" s="492"/>
      <c r="AH374" s="492"/>
      <c r="AI374" s="492"/>
      <c r="AJ374" s="492"/>
      <c r="AK374" s="492"/>
      <c r="AL374" s="492"/>
      <c r="AM374" s="492"/>
      <c r="AN374" s="492"/>
      <c r="AO374" s="492"/>
      <c r="AP374" s="492"/>
      <c r="AQ374" s="492"/>
      <c r="AR374" s="492"/>
      <c r="AS374" s="492"/>
      <c r="AT374" s="492"/>
      <c r="AU374" s="492"/>
      <c r="AV374" s="492"/>
      <c r="AW374" s="492"/>
      <c r="AX374" s="492"/>
      <c r="AY374" s="492"/>
    </row>
    <row r="375" spans="1:51" ht="15.75" customHeight="1">
      <c r="A375" s="492"/>
      <c r="B375" s="492"/>
      <c r="C375" s="492"/>
      <c r="D375" s="492"/>
      <c r="E375" s="492"/>
      <c r="F375" s="492"/>
      <c r="G375" s="492"/>
      <c r="H375" s="492"/>
      <c r="I375" s="492"/>
      <c r="J375" s="492"/>
      <c r="K375" s="492"/>
      <c r="L375" s="492"/>
      <c r="M375" s="492"/>
      <c r="N375" s="492"/>
      <c r="O375" s="492"/>
      <c r="P375" s="492"/>
      <c r="Q375" s="492"/>
      <c r="R375" s="492"/>
      <c r="S375" s="492"/>
      <c r="T375" s="492"/>
      <c r="U375" s="492"/>
      <c r="V375" s="492"/>
      <c r="W375" s="492"/>
      <c r="X375" s="492"/>
      <c r="Y375" s="492"/>
      <c r="Z375" s="492"/>
      <c r="AA375" s="492"/>
      <c r="AB375" s="492"/>
      <c r="AC375" s="492"/>
      <c r="AD375" s="492"/>
      <c r="AE375" s="492"/>
      <c r="AF375" s="492"/>
      <c r="AG375" s="492"/>
      <c r="AH375" s="492"/>
      <c r="AI375" s="492"/>
      <c r="AJ375" s="492"/>
      <c r="AK375" s="492"/>
      <c r="AL375" s="492"/>
      <c r="AM375" s="492"/>
      <c r="AN375" s="492"/>
      <c r="AO375" s="492"/>
      <c r="AP375" s="492"/>
      <c r="AQ375" s="492"/>
      <c r="AR375" s="492"/>
      <c r="AS375" s="492"/>
      <c r="AT375" s="492"/>
      <c r="AU375" s="492"/>
      <c r="AV375" s="492"/>
      <c r="AW375" s="492"/>
      <c r="AX375" s="492"/>
      <c r="AY375" s="492"/>
    </row>
    <row r="376" spans="1:51" ht="15.75" customHeight="1">
      <c r="A376" s="492"/>
      <c r="B376" s="492"/>
      <c r="C376" s="492"/>
      <c r="D376" s="492"/>
      <c r="E376" s="492"/>
      <c r="F376" s="492"/>
      <c r="G376" s="492"/>
      <c r="H376" s="492"/>
      <c r="I376" s="492"/>
      <c r="J376" s="492"/>
      <c r="K376" s="492"/>
      <c r="L376" s="492"/>
      <c r="M376" s="492"/>
      <c r="N376" s="492"/>
      <c r="O376" s="492"/>
      <c r="P376" s="492"/>
      <c r="Q376" s="492"/>
      <c r="R376" s="492"/>
      <c r="S376" s="492"/>
      <c r="T376" s="492"/>
      <c r="U376" s="492"/>
      <c r="V376" s="492"/>
      <c r="W376" s="492"/>
      <c r="X376" s="492"/>
      <c r="Y376" s="492"/>
      <c r="Z376" s="492"/>
      <c r="AA376" s="492"/>
      <c r="AB376" s="492"/>
      <c r="AC376" s="492"/>
      <c r="AD376" s="492"/>
      <c r="AE376" s="492"/>
      <c r="AF376" s="492"/>
      <c r="AG376" s="492"/>
      <c r="AH376" s="492"/>
      <c r="AI376" s="492"/>
      <c r="AJ376" s="492"/>
      <c r="AK376" s="492"/>
      <c r="AL376" s="492"/>
      <c r="AM376" s="492"/>
      <c r="AN376" s="492"/>
      <c r="AO376" s="492"/>
      <c r="AP376" s="492"/>
      <c r="AQ376" s="492"/>
      <c r="AR376" s="492"/>
      <c r="AS376" s="492"/>
      <c r="AT376" s="492"/>
      <c r="AU376" s="492"/>
      <c r="AV376" s="492"/>
      <c r="AW376" s="492"/>
      <c r="AX376" s="492"/>
      <c r="AY376" s="492"/>
    </row>
    <row r="377" spans="1:51" ht="15.75" customHeight="1">
      <c r="A377" s="492"/>
      <c r="B377" s="492"/>
      <c r="C377" s="492"/>
      <c r="D377" s="492"/>
      <c r="E377" s="492"/>
      <c r="F377" s="492"/>
      <c r="G377" s="492"/>
      <c r="H377" s="492"/>
      <c r="I377" s="492"/>
      <c r="J377" s="492"/>
      <c r="K377" s="492"/>
      <c r="L377" s="492"/>
      <c r="M377" s="492"/>
      <c r="N377" s="492"/>
      <c r="O377" s="492"/>
      <c r="P377" s="492"/>
      <c r="Q377" s="492"/>
      <c r="R377" s="492"/>
      <c r="S377" s="492"/>
      <c r="T377" s="492"/>
      <c r="U377" s="492"/>
      <c r="V377" s="492"/>
      <c r="W377" s="492"/>
      <c r="X377" s="492"/>
      <c r="Y377" s="492"/>
      <c r="Z377" s="492"/>
      <c r="AA377" s="492"/>
      <c r="AB377" s="492"/>
      <c r="AC377" s="492"/>
      <c r="AD377" s="492"/>
      <c r="AE377" s="492"/>
      <c r="AF377" s="492"/>
      <c r="AG377" s="492"/>
      <c r="AH377" s="492"/>
      <c r="AI377" s="492"/>
      <c r="AJ377" s="492"/>
      <c r="AK377" s="492"/>
      <c r="AL377" s="492"/>
      <c r="AM377" s="492"/>
      <c r="AN377" s="492"/>
      <c r="AO377" s="492"/>
      <c r="AP377" s="492"/>
      <c r="AQ377" s="492"/>
      <c r="AR377" s="492"/>
      <c r="AS377" s="492"/>
      <c r="AT377" s="492"/>
      <c r="AU377" s="492"/>
      <c r="AV377" s="492"/>
      <c r="AW377" s="492"/>
      <c r="AX377" s="492"/>
      <c r="AY377" s="492"/>
    </row>
    <row r="378" spans="1:51" ht="15.75" customHeight="1">
      <c r="A378" s="492"/>
      <c r="B378" s="492"/>
      <c r="C378" s="492"/>
      <c r="D378" s="492"/>
      <c r="E378" s="492"/>
      <c r="F378" s="492"/>
      <c r="G378" s="492"/>
      <c r="H378" s="492"/>
      <c r="I378" s="492"/>
      <c r="J378" s="492"/>
      <c r="K378" s="492"/>
      <c r="L378" s="492"/>
      <c r="M378" s="492"/>
      <c r="N378" s="492"/>
      <c r="O378" s="492"/>
      <c r="P378" s="492"/>
      <c r="Q378" s="492"/>
      <c r="R378" s="492"/>
      <c r="S378" s="492"/>
      <c r="T378" s="492"/>
      <c r="U378" s="492"/>
      <c r="V378" s="492"/>
      <c r="W378" s="492"/>
      <c r="X378" s="492"/>
      <c r="Y378" s="492"/>
      <c r="Z378" s="492"/>
      <c r="AA378" s="492"/>
      <c r="AB378" s="492"/>
      <c r="AC378" s="492"/>
      <c r="AD378" s="492"/>
      <c r="AE378" s="492"/>
      <c r="AF378" s="492"/>
      <c r="AG378" s="492"/>
      <c r="AH378" s="492"/>
      <c r="AI378" s="492"/>
      <c r="AJ378" s="492"/>
      <c r="AK378" s="492"/>
      <c r="AL378" s="492"/>
      <c r="AM378" s="492"/>
      <c r="AN378" s="492"/>
      <c r="AO378" s="492"/>
      <c r="AP378" s="492"/>
      <c r="AQ378" s="492"/>
      <c r="AR378" s="492"/>
      <c r="AS378" s="492"/>
      <c r="AT378" s="492"/>
      <c r="AU378" s="492"/>
      <c r="AV378" s="492"/>
      <c r="AW378" s="492"/>
      <c r="AX378" s="492"/>
      <c r="AY378" s="492"/>
    </row>
    <row r="379" spans="1:51" ht="15.75" customHeight="1">
      <c r="A379" s="492"/>
      <c r="B379" s="492"/>
      <c r="C379" s="492"/>
      <c r="D379" s="492"/>
      <c r="E379" s="492"/>
      <c r="F379" s="492"/>
      <c r="G379" s="492"/>
      <c r="H379" s="492"/>
      <c r="I379" s="492"/>
      <c r="J379" s="492"/>
      <c r="K379" s="492"/>
      <c r="L379" s="492"/>
      <c r="M379" s="492"/>
      <c r="N379" s="492"/>
      <c r="O379" s="492"/>
      <c r="P379" s="492"/>
      <c r="Q379" s="492"/>
      <c r="R379" s="492"/>
      <c r="S379" s="492"/>
      <c r="T379" s="492"/>
      <c r="U379" s="492"/>
      <c r="V379" s="492"/>
      <c r="W379" s="492"/>
      <c r="X379" s="492"/>
      <c r="Y379" s="492"/>
      <c r="Z379" s="492"/>
      <c r="AA379" s="492"/>
      <c r="AB379" s="492"/>
      <c r="AC379" s="492"/>
      <c r="AD379" s="492"/>
      <c r="AE379" s="492"/>
      <c r="AF379" s="492"/>
      <c r="AG379" s="492"/>
      <c r="AH379" s="492"/>
      <c r="AI379" s="492"/>
      <c r="AJ379" s="492"/>
      <c r="AK379" s="492"/>
      <c r="AL379" s="492"/>
      <c r="AM379" s="492"/>
      <c r="AN379" s="492"/>
      <c r="AO379" s="492"/>
      <c r="AP379" s="492"/>
      <c r="AQ379" s="492"/>
      <c r="AR379" s="492"/>
      <c r="AS379" s="492"/>
      <c r="AT379" s="492"/>
      <c r="AU379" s="492"/>
      <c r="AV379" s="492"/>
      <c r="AW379" s="492"/>
      <c r="AX379" s="492"/>
      <c r="AY379" s="492"/>
    </row>
    <row r="380" spans="1:51" ht="15.75" customHeight="1">
      <c r="A380" s="492"/>
      <c r="B380" s="492"/>
      <c r="C380" s="492"/>
      <c r="D380" s="492"/>
      <c r="E380" s="492"/>
      <c r="F380" s="492"/>
      <c r="G380" s="492"/>
      <c r="H380" s="492"/>
      <c r="I380" s="492"/>
      <c r="J380" s="492"/>
      <c r="K380" s="492"/>
      <c r="L380" s="492"/>
      <c r="M380" s="492"/>
      <c r="N380" s="492"/>
      <c r="O380" s="492"/>
      <c r="P380" s="492"/>
      <c r="Q380" s="492"/>
      <c r="R380" s="492"/>
      <c r="S380" s="492"/>
      <c r="T380" s="492"/>
      <c r="U380" s="492"/>
      <c r="V380" s="492"/>
      <c r="W380" s="492"/>
      <c r="X380" s="492"/>
      <c r="Y380" s="492"/>
      <c r="Z380" s="492"/>
      <c r="AA380" s="492"/>
      <c r="AB380" s="492"/>
      <c r="AC380" s="492"/>
      <c r="AD380" s="492"/>
      <c r="AE380" s="492"/>
      <c r="AF380" s="492"/>
      <c r="AG380" s="492"/>
      <c r="AH380" s="492"/>
      <c r="AI380" s="492"/>
      <c r="AJ380" s="492"/>
      <c r="AK380" s="492"/>
      <c r="AL380" s="492"/>
      <c r="AM380" s="492"/>
      <c r="AN380" s="492"/>
      <c r="AO380" s="492"/>
      <c r="AP380" s="492"/>
      <c r="AQ380" s="492"/>
      <c r="AR380" s="492"/>
      <c r="AS380" s="492"/>
      <c r="AT380" s="492"/>
      <c r="AU380" s="492"/>
      <c r="AV380" s="492"/>
      <c r="AW380" s="492"/>
      <c r="AX380" s="492"/>
      <c r="AY380" s="492"/>
    </row>
    <row r="381" spans="1:51" ht="15.75" customHeight="1">
      <c r="A381" s="492"/>
      <c r="B381" s="492"/>
      <c r="C381" s="492"/>
      <c r="D381" s="492"/>
      <c r="E381" s="492"/>
      <c r="F381" s="492"/>
      <c r="G381" s="492"/>
      <c r="H381" s="492"/>
      <c r="I381" s="492"/>
      <c r="J381" s="492"/>
      <c r="K381" s="492"/>
      <c r="L381" s="492"/>
      <c r="M381" s="492"/>
      <c r="N381" s="492"/>
      <c r="O381" s="492"/>
      <c r="P381" s="492"/>
      <c r="Q381" s="492"/>
      <c r="R381" s="492"/>
      <c r="S381" s="492"/>
      <c r="T381" s="492"/>
      <c r="U381" s="492"/>
      <c r="V381" s="492"/>
      <c r="W381" s="492"/>
      <c r="X381" s="492"/>
      <c r="Y381" s="492"/>
      <c r="Z381" s="492"/>
      <c r="AA381" s="492"/>
      <c r="AB381" s="492"/>
      <c r="AC381" s="492"/>
      <c r="AD381" s="492"/>
      <c r="AE381" s="492"/>
      <c r="AF381" s="492"/>
      <c r="AG381" s="492"/>
      <c r="AH381" s="492"/>
      <c r="AI381" s="492"/>
      <c r="AJ381" s="492"/>
      <c r="AK381" s="492"/>
      <c r="AL381" s="492"/>
      <c r="AM381" s="492"/>
      <c r="AN381" s="492"/>
      <c r="AO381" s="492"/>
      <c r="AP381" s="492"/>
      <c r="AQ381" s="492"/>
      <c r="AR381" s="492"/>
      <c r="AS381" s="492"/>
      <c r="AT381" s="492"/>
      <c r="AU381" s="492"/>
      <c r="AV381" s="492"/>
      <c r="AW381" s="492"/>
      <c r="AX381" s="492"/>
      <c r="AY381" s="492"/>
    </row>
    <row r="382" spans="1:51" ht="15.75" customHeight="1">
      <c r="A382" s="492"/>
      <c r="B382" s="492"/>
      <c r="C382" s="492"/>
      <c r="D382" s="492"/>
      <c r="E382" s="492"/>
      <c r="F382" s="492"/>
      <c r="G382" s="492"/>
      <c r="H382" s="492"/>
      <c r="I382" s="492"/>
      <c r="J382" s="492"/>
      <c r="K382" s="492"/>
      <c r="L382" s="492"/>
      <c r="M382" s="492"/>
      <c r="N382" s="492"/>
      <c r="O382" s="492"/>
      <c r="P382" s="492"/>
      <c r="Q382" s="492"/>
      <c r="R382" s="492"/>
      <c r="S382" s="492"/>
      <c r="T382" s="492"/>
      <c r="U382" s="492"/>
      <c r="V382" s="492"/>
      <c r="W382" s="492"/>
      <c r="X382" s="492"/>
      <c r="Y382" s="492"/>
      <c r="Z382" s="492"/>
      <c r="AA382" s="492"/>
      <c r="AB382" s="492"/>
      <c r="AC382" s="492"/>
      <c r="AD382" s="492"/>
      <c r="AE382" s="492"/>
      <c r="AF382" s="492"/>
      <c r="AG382" s="492"/>
      <c r="AH382" s="492"/>
      <c r="AI382" s="492"/>
      <c r="AJ382" s="492"/>
      <c r="AK382" s="492"/>
      <c r="AL382" s="492"/>
      <c r="AM382" s="492"/>
      <c r="AN382" s="492"/>
      <c r="AO382" s="492"/>
      <c r="AP382" s="492"/>
      <c r="AQ382" s="492"/>
      <c r="AR382" s="492"/>
      <c r="AS382" s="492"/>
      <c r="AT382" s="492"/>
      <c r="AU382" s="492"/>
      <c r="AV382" s="492"/>
      <c r="AW382" s="492"/>
      <c r="AX382" s="492"/>
      <c r="AY382" s="492"/>
    </row>
    <row r="383" spans="1:51" ht="15.75" customHeight="1">
      <c r="A383" s="492"/>
      <c r="B383" s="492"/>
      <c r="C383" s="492"/>
      <c r="D383" s="492"/>
      <c r="E383" s="492"/>
      <c r="F383" s="492"/>
      <c r="G383" s="492"/>
      <c r="H383" s="492"/>
      <c r="I383" s="492"/>
      <c r="J383" s="492"/>
      <c r="K383" s="492"/>
      <c r="L383" s="492"/>
      <c r="M383" s="492"/>
      <c r="N383" s="492"/>
      <c r="O383" s="492"/>
      <c r="P383" s="492"/>
      <c r="Q383" s="492"/>
      <c r="R383" s="492"/>
      <c r="S383" s="492"/>
      <c r="T383" s="492"/>
      <c r="U383" s="492"/>
      <c r="V383" s="492"/>
      <c r="W383" s="492"/>
      <c r="X383" s="492"/>
      <c r="Y383" s="492"/>
      <c r="Z383" s="492"/>
      <c r="AA383" s="492"/>
      <c r="AB383" s="492"/>
      <c r="AC383" s="492"/>
      <c r="AD383" s="492"/>
      <c r="AE383" s="492"/>
      <c r="AF383" s="492"/>
      <c r="AG383" s="492"/>
      <c r="AH383" s="492"/>
      <c r="AI383" s="492"/>
      <c r="AJ383" s="492"/>
      <c r="AK383" s="492"/>
      <c r="AL383" s="492"/>
      <c r="AM383" s="492"/>
      <c r="AN383" s="492"/>
      <c r="AO383" s="492"/>
      <c r="AP383" s="492"/>
      <c r="AQ383" s="492"/>
      <c r="AR383" s="492"/>
      <c r="AS383" s="492"/>
      <c r="AT383" s="492"/>
      <c r="AU383" s="492"/>
      <c r="AV383" s="492"/>
      <c r="AW383" s="492"/>
      <c r="AX383" s="492"/>
      <c r="AY383" s="492"/>
    </row>
    <row r="384" spans="1:51" ht="15.75" customHeight="1">
      <c r="A384" s="492"/>
      <c r="B384" s="492"/>
      <c r="C384" s="492"/>
      <c r="D384" s="492"/>
      <c r="E384" s="492"/>
      <c r="F384" s="492"/>
      <c r="G384" s="492"/>
      <c r="H384" s="492"/>
      <c r="I384" s="492"/>
      <c r="J384" s="492"/>
      <c r="K384" s="492"/>
      <c r="L384" s="492"/>
      <c r="M384" s="492"/>
      <c r="N384" s="492"/>
      <c r="O384" s="492"/>
      <c r="P384" s="492"/>
      <c r="Q384" s="492"/>
      <c r="R384" s="492"/>
      <c r="S384" s="492"/>
      <c r="T384" s="492"/>
      <c r="U384" s="492"/>
      <c r="V384" s="492"/>
      <c r="W384" s="492"/>
      <c r="X384" s="492"/>
      <c r="Y384" s="492"/>
      <c r="Z384" s="492"/>
      <c r="AA384" s="492"/>
      <c r="AB384" s="492"/>
      <c r="AC384" s="492"/>
      <c r="AD384" s="492"/>
      <c r="AE384" s="492"/>
      <c r="AF384" s="492"/>
      <c r="AG384" s="492"/>
      <c r="AH384" s="492"/>
      <c r="AI384" s="492"/>
      <c r="AJ384" s="492"/>
      <c r="AK384" s="492"/>
      <c r="AL384" s="492"/>
      <c r="AM384" s="492"/>
      <c r="AN384" s="492"/>
      <c r="AO384" s="492"/>
      <c r="AP384" s="492"/>
      <c r="AQ384" s="492"/>
      <c r="AR384" s="492"/>
      <c r="AS384" s="492"/>
      <c r="AT384" s="492"/>
      <c r="AU384" s="492"/>
      <c r="AV384" s="492"/>
      <c r="AW384" s="492"/>
      <c r="AX384" s="492"/>
      <c r="AY384" s="492"/>
    </row>
    <row r="385" spans="1:51" ht="15.75" customHeight="1">
      <c r="A385" s="492"/>
      <c r="B385" s="492"/>
      <c r="C385" s="492"/>
      <c r="D385" s="492"/>
      <c r="E385" s="492"/>
      <c r="F385" s="492"/>
      <c r="G385" s="492"/>
      <c r="H385" s="492"/>
      <c r="I385" s="492"/>
      <c r="J385" s="492"/>
      <c r="K385" s="492"/>
      <c r="L385" s="492"/>
      <c r="M385" s="492"/>
      <c r="N385" s="492"/>
      <c r="O385" s="492"/>
      <c r="P385" s="492"/>
      <c r="Q385" s="492"/>
      <c r="R385" s="492"/>
      <c r="S385" s="492"/>
      <c r="T385" s="492"/>
      <c r="U385" s="492"/>
      <c r="V385" s="492"/>
      <c r="W385" s="492"/>
      <c r="X385" s="492"/>
      <c r="Y385" s="492"/>
      <c r="Z385" s="492"/>
      <c r="AA385" s="492"/>
      <c r="AB385" s="492"/>
      <c r="AC385" s="492"/>
      <c r="AD385" s="492"/>
      <c r="AE385" s="492"/>
      <c r="AF385" s="492"/>
      <c r="AG385" s="492"/>
      <c r="AH385" s="492"/>
      <c r="AI385" s="492"/>
      <c r="AJ385" s="492"/>
      <c r="AK385" s="492"/>
      <c r="AL385" s="492"/>
      <c r="AM385" s="492"/>
      <c r="AN385" s="492"/>
      <c r="AO385" s="492"/>
      <c r="AP385" s="492"/>
      <c r="AQ385" s="492"/>
      <c r="AR385" s="492"/>
      <c r="AS385" s="492"/>
      <c r="AT385" s="492"/>
      <c r="AU385" s="492"/>
      <c r="AV385" s="492"/>
      <c r="AW385" s="492"/>
      <c r="AX385" s="492"/>
      <c r="AY385" s="492"/>
    </row>
    <row r="386" spans="1:51" ht="15.75" customHeight="1">
      <c r="A386" s="492"/>
      <c r="B386" s="492"/>
      <c r="C386" s="492"/>
      <c r="D386" s="492"/>
      <c r="E386" s="492"/>
      <c r="F386" s="492"/>
      <c r="G386" s="492"/>
      <c r="H386" s="492"/>
      <c r="I386" s="492"/>
      <c r="J386" s="492"/>
      <c r="K386" s="492"/>
      <c r="L386" s="492"/>
      <c r="M386" s="492"/>
      <c r="N386" s="492"/>
      <c r="O386" s="492"/>
      <c r="P386" s="492"/>
      <c r="Q386" s="492"/>
      <c r="R386" s="492"/>
      <c r="S386" s="492"/>
      <c r="T386" s="492"/>
      <c r="U386" s="492"/>
      <c r="V386" s="492"/>
      <c r="W386" s="492"/>
      <c r="X386" s="492"/>
      <c r="Y386" s="492"/>
      <c r="Z386" s="492"/>
      <c r="AA386" s="492"/>
      <c r="AB386" s="492"/>
      <c r="AC386" s="492"/>
      <c r="AD386" s="492"/>
      <c r="AE386" s="492"/>
      <c r="AF386" s="492"/>
      <c r="AG386" s="492"/>
      <c r="AH386" s="492"/>
      <c r="AI386" s="492"/>
      <c r="AJ386" s="492"/>
      <c r="AK386" s="492"/>
      <c r="AL386" s="492"/>
      <c r="AM386" s="492"/>
      <c r="AN386" s="492"/>
      <c r="AO386" s="492"/>
      <c r="AP386" s="492"/>
      <c r="AQ386" s="492"/>
      <c r="AR386" s="492"/>
      <c r="AS386" s="492"/>
      <c r="AT386" s="492"/>
      <c r="AU386" s="492"/>
      <c r="AV386" s="492"/>
      <c r="AW386" s="492"/>
      <c r="AX386" s="492"/>
      <c r="AY386" s="492"/>
    </row>
    <row r="387" spans="1:51" ht="15.75" customHeight="1">
      <c r="A387" s="492"/>
      <c r="B387" s="492"/>
      <c r="C387" s="492"/>
      <c r="D387" s="492"/>
      <c r="E387" s="492"/>
      <c r="F387" s="492"/>
      <c r="G387" s="492"/>
      <c r="H387" s="492"/>
      <c r="I387" s="492"/>
      <c r="J387" s="492"/>
      <c r="K387" s="492"/>
      <c r="L387" s="492"/>
      <c r="M387" s="492"/>
      <c r="N387" s="492"/>
      <c r="O387" s="492"/>
      <c r="P387" s="492"/>
      <c r="Q387" s="492"/>
      <c r="R387" s="492"/>
      <c r="S387" s="492"/>
      <c r="T387" s="492"/>
      <c r="U387" s="492"/>
      <c r="V387" s="492"/>
      <c r="W387" s="492"/>
      <c r="X387" s="492"/>
      <c r="Y387" s="492"/>
      <c r="Z387" s="492"/>
      <c r="AA387" s="492"/>
      <c r="AB387" s="492"/>
      <c r="AC387" s="492"/>
      <c r="AD387" s="492"/>
      <c r="AE387" s="492"/>
      <c r="AF387" s="492"/>
      <c r="AG387" s="492"/>
      <c r="AH387" s="492"/>
      <c r="AI387" s="492"/>
      <c r="AJ387" s="492"/>
      <c r="AK387" s="492"/>
      <c r="AL387" s="492"/>
      <c r="AM387" s="492"/>
      <c r="AN387" s="492"/>
      <c r="AO387" s="492"/>
      <c r="AP387" s="492"/>
      <c r="AQ387" s="492"/>
      <c r="AR387" s="492"/>
      <c r="AS387" s="492"/>
      <c r="AT387" s="492"/>
      <c r="AU387" s="492"/>
      <c r="AV387" s="492"/>
      <c r="AW387" s="492"/>
      <c r="AX387" s="492"/>
      <c r="AY387" s="492"/>
    </row>
    <row r="388" spans="1:51" ht="15.75" customHeight="1">
      <c r="A388" s="492"/>
      <c r="B388" s="492"/>
      <c r="C388" s="492"/>
      <c r="D388" s="492"/>
      <c r="E388" s="492"/>
      <c r="F388" s="492"/>
      <c r="G388" s="492"/>
      <c r="H388" s="492"/>
      <c r="I388" s="492"/>
      <c r="J388" s="492"/>
      <c r="K388" s="492"/>
      <c r="L388" s="492"/>
      <c r="M388" s="492"/>
      <c r="N388" s="492"/>
      <c r="O388" s="492"/>
      <c r="P388" s="492"/>
      <c r="Q388" s="492"/>
      <c r="R388" s="492"/>
      <c r="S388" s="492"/>
      <c r="T388" s="492"/>
      <c r="U388" s="492"/>
      <c r="V388" s="492"/>
      <c r="W388" s="492"/>
      <c r="X388" s="492"/>
      <c r="Y388" s="492"/>
      <c r="Z388" s="492"/>
      <c r="AA388" s="492"/>
      <c r="AB388" s="492"/>
      <c r="AC388" s="492"/>
      <c r="AD388" s="492"/>
      <c r="AE388" s="492"/>
      <c r="AF388" s="492"/>
      <c r="AG388" s="492"/>
      <c r="AH388" s="492"/>
      <c r="AI388" s="492"/>
      <c r="AJ388" s="492"/>
      <c r="AK388" s="492"/>
      <c r="AL388" s="492"/>
      <c r="AM388" s="492"/>
      <c r="AN388" s="492"/>
      <c r="AO388" s="492"/>
      <c r="AP388" s="492"/>
      <c r="AQ388" s="492"/>
      <c r="AR388" s="492"/>
      <c r="AS388" s="492"/>
      <c r="AT388" s="492"/>
      <c r="AU388" s="492"/>
      <c r="AV388" s="492"/>
      <c r="AW388" s="492"/>
      <c r="AX388" s="492"/>
      <c r="AY388" s="492"/>
    </row>
    <row r="389" spans="1:51" ht="15.75" customHeight="1">
      <c r="A389" s="492"/>
      <c r="B389" s="492"/>
      <c r="C389" s="492"/>
      <c r="D389" s="492"/>
      <c r="E389" s="492"/>
      <c r="F389" s="492"/>
      <c r="G389" s="492"/>
      <c r="H389" s="492"/>
      <c r="I389" s="492"/>
      <c r="J389" s="492"/>
      <c r="K389" s="492"/>
      <c r="L389" s="492"/>
      <c r="M389" s="492"/>
      <c r="N389" s="492"/>
      <c r="O389" s="492"/>
      <c r="P389" s="492"/>
      <c r="Q389" s="492"/>
      <c r="R389" s="492"/>
      <c r="S389" s="492"/>
      <c r="T389" s="492"/>
      <c r="U389" s="492"/>
      <c r="V389" s="492"/>
      <c r="W389" s="492"/>
      <c r="X389" s="492"/>
      <c r="Y389" s="492"/>
      <c r="Z389" s="492"/>
      <c r="AA389" s="492"/>
      <c r="AB389" s="492"/>
      <c r="AC389" s="492"/>
      <c r="AD389" s="492"/>
      <c r="AE389" s="492"/>
      <c r="AF389" s="492"/>
      <c r="AG389" s="492"/>
      <c r="AH389" s="492"/>
      <c r="AI389" s="492"/>
      <c r="AJ389" s="492"/>
      <c r="AK389" s="492"/>
      <c r="AL389" s="492"/>
      <c r="AM389" s="492"/>
      <c r="AN389" s="492"/>
      <c r="AO389" s="492"/>
      <c r="AP389" s="492"/>
      <c r="AQ389" s="492"/>
      <c r="AR389" s="492"/>
      <c r="AS389" s="492"/>
      <c r="AT389" s="492"/>
      <c r="AU389" s="492"/>
      <c r="AV389" s="492"/>
      <c r="AW389" s="492"/>
      <c r="AX389" s="492"/>
      <c r="AY389" s="492"/>
    </row>
    <row r="390" spans="1:51" ht="15.75" customHeight="1">
      <c r="A390" s="492"/>
      <c r="B390" s="492"/>
      <c r="C390" s="492"/>
      <c r="D390" s="492"/>
      <c r="E390" s="492"/>
      <c r="F390" s="492"/>
      <c r="G390" s="492"/>
      <c r="H390" s="492"/>
      <c r="I390" s="492"/>
      <c r="J390" s="492"/>
      <c r="K390" s="492"/>
      <c r="L390" s="492"/>
      <c r="M390" s="492"/>
      <c r="N390" s="492"/>
      <c r="O390" s="492"/>
      <c r="P390" s="492"/>
      <c r="Q390" s="492"/>
      <c r="R390" s="492"/>
      <c r="S390" s="492"/>
      <c r="T390" s="492"/>
      <c r="U390" s="492"/>
      <c r="V390" s="492"/>
      <c r="W390" s="492"/>
      <c r="X390" s="492"/>
      <c r="Y390" s="492"/>
      <c r="Z390" s="492"/>
      <c r="AA390" s="492"/>
      <c r="AB390" s="492"/>
      <c r="AC390" s="492"/>
      <c r="AD390" s="492"/>
      <c r="AE390" s="492"/>
      <c r="AF390" s="492"/>
      <c r="AG390" s="492"/>
      <c r="AH390" s="492"/>
      <c r="AI390" s="492"/>
      <c r="AJ390" s="492"/>
      <c r="AK390" s="492"/>
      <c r="AL390" s="492"/>
      <c r="AM390" s="492"/>
      <c r="AN390" s="492"/>
      <c r="AO390" s="492"/>
      <c r="AP390" s="492"/>
      <c r="AQ390" s="492"/>
      <c r="AR390" s="492"/>
      <c r="AS390" s="492"/>
      <c r="AT390" s="492"/>
      <c r="AU390" s="492"/>
      <c r="AV390" s="492"/>
      <c r="AW390" s="492"/>
      <c r="AX390" s="492"/>
      <c r="AY390" s="492"/>
    </row>
    <row r="391" spans="1:51" ht="15.75" customHeight="1">
      <c r="A391" s="492"/>
      <c r="B391" s="492"/>
      <c r="C391" s="492"/>
      <c r="D391" s="492"/>
      <c r="E391" s="492"/>
      <c r="F391" s="492"/>
      <c r="G391" s="492"/>
      <c r="H391" s="492"/>
      <c r="I391" s="492"/>
      <c r="J391" s="492"/>
      <c r="K391" s="492"/>
      <c r="L391" s="492"/>
      <c r="M391" s="492"/>
      <c r="N391" s="492"/>
      <c r="O391" s="492"/>
      <c r="P391" s="492"/>
      <c r="Q391" s="492"/>
      <c r="R391" s="492"/>
      <c r="S391" s="492"/>
      <c r="T391" s="492"/>
      <c r="U391" s="492"/>
      <c r="V391" s="492"/>
      <c r="W391" s="492"/>
      <c r="X391" s="492"/>
      <c r="Y391" s="492"/>
      <c r="Z391" s="492"/>
      <c r="AA391" s="492"/>
      <c r="AB391" s="492"/>
      <c r="AC391" s="492"/>
      <c r="AD391" s="492"/>
      <c r="AE391" s="492"/>
      <c r="AF391" s="492"/>
      <c r="AG391" s="492"/>
      <c r="AH391" s="492"/>
      <c r="AI391" s="492"/>
      <c r="AJ391" s="492"/>
      <c r="AK391" s="492"/>
      <c r="AL391" s="492"/>
      <c r="AM391" s="492"/>
      <c r="AN391" s="492"/>
      <c r="AO391" s="492"/>
      <c r="AP391" s="492"/>
      <c r="AQ391" s="492"/>
      <c r="AR391" s="492"/>
      <c r="AS391" s="492"/>
      <c r="AT391" s="492"/>
      <c r="AU391" s="492"/>
      <c r="AV391" s="492"/>
      <c r="AW391" s="492"/>
      <c r="AX391" s="492"/>
      <c r="AY391" s="492"/>
    </row>
    <row r="392" spans="1:51" ht="15.75" customHeight="1">
      <c r="A392" s="492"/>
      <c r="B392" s="492"/>
      <c r="C392" s="492"/>
      <c r="D392" s="492"/>
      <c r="E392" s="492"/>
      <c r="F392" s="492"/>
      <c r="G392" s="492"/>
      <c r="H392" s="492"/>
      <c r="I392" s="492"/>
      <c r="J392" s="492"/>
      <c r="K392" s="492"/>
      <c r="L392" s="492"/>
      <c r="M392" s="492"/>
      <c r="N392" s="492"/>
      <c r="O392" s="492"/>
      <c r="P392" s="492"/>
      <c r="Q392" s="492"/>
      <c r="R392" s="492"/>
      <c r="S392" s="492"/>
      <c r="T392" s="492"/>
      <c r="U392" s="492"/>
      <c r="V392" s="492"/>
      <c r="W392" s="492"/>
      <c r="X392" s="492"/>
      <c r="Y392" s="492"/>
      <c r="Z392" s="492"/>
      <c r="AA392" s="492"/>
      <c r="AB392" s="492"/>
      <c r="AC392" s="492"/>
      <c r="AD392" s="492"/>
      <c r="AE392" s="492"/>
      <c r="AF392" s="492"/>
      <c r="AG392" s="492"/>
      <c r="AH392" s="492"/>
      <c r="AI392" s="492"/>
      <c r="AJ392" s="492"/>
      <c r="AK392" s="492"/>
      <c r="AL392" s="492"/>
      <c r="AM392" s="492"/>
      <c r="AN392" s="492"/>
      <c r="AO392" s="492"/>
      <c r="AP392" s="492"/>
      <c r="AQ392" s="492"/>
      <c r="AR392" s="492"/>
      <c r="AS392" s="492"/>
      <c r="AT392" s="492"/>
      <c r="AU392" s="492"/>
      <c r="AV392" s="492"/>
      <c r="AW392" s="492"/>
      <c r="AX392" s="492"/>
      <c r="AY392" s="492"/>
    </row>
    <row r="393" spans="1:51" ht="15.75" customHeight="1">
      <c r="A393" s="492"/>
      <c r="B393" s="492"/>
      <c r="C393" s="492"/>
      <c r="D393" s="492"/>
      <c r="E393" s="492"/>
      <c r="F393" s="492"/>
      <c r="G393" s="492"/>
      <c r="H393" s="492"/>
      <c r="I393" s="492"/>
      <c r="J393" s="492"/>
      <c r="K393" s="492"/>
      <c r="L393" s="492"/>
      <c r="M393" s="492"/>
      <c r="N393" s="492"/>
      <c r="O393" s="492"/>
      <c r="P393" s="492"/>
      <c r="Q393" s="492"/>
      <c r="R393" s="492"/>
      <c r="S393" s="492"/>
      <c r="T393" s="492"/>
      <c r="U393" s="492"/>
      <c r="V393" s="492"/>
      <c r="W393" s="492"/>
      <c r="X393" s="492"/>
      <c r="Y393" s="492"/>
      <c r="Z393" s="492"/>
      <c r="AA393" s="492"/>
      <c r="AB393" s="492"/>
      <c r="AC393" s="492"/>
      <c r="AD393" s="492"/>
      <c r="AE393" s="492"/>
      <c r="AF393" s="492"/>
      <c r="AG393" s="492"/>
      <c r="AH393" s="492"/>
      <c r="AI393" s="492"/>
      <c r="AJ393" s="492"/>
      <c r="AK393" s="492"/>
      <c r="AL393" s="492"/>
      <c r="AM393" s="492"/>
      <c r="AN393" s="492"/>
      <c r="AO393" s="492"/>
      <c r="AP393" s="492"/>
      <c r="AQ393" s="492"/>
      <c r="AR393" s="492"/>
      <c r="AS393" s="492"/>
      <c r="AT393" s="492"/>
      <c r="AU393" s="492"/>
      <c r="AV393" s="492"/>
      <c r="AW393" s="492"/>
      <c r="AX393" s="492"/>
      <c r="AY393" s="492"/>
    </row>
    <row r="394" spans="1:51" ht="15.75" customHeight="1">
      <c r="A394" s="492"/>
      <c r="B394" s="492"/>
      <c r="C394" s="492"/>
      <c r="D394" s="492"/>
      <c r="E394" s="492"/>
      <c r="F394" s="492"/>
      <c r="G394" s="492"/>
      <c r="H394" s="492"/>
      <c r="I394" s="492"/>
      <c r="J394" s="492"/>
      <c r="K394" s="492"/>
      <c r="L394" s="492"/>
      <c r="M394" s="492"/>
      <c r="N394" s="492"/>
      <c r="O394" s="492"/>
      <c r="P394" s="492"/>
      <c r="Q394" s="492"/>
      <c r="R394" s="492"/>
      <c r="S394" s="492"/>
      <c r="T394" s="492"/>
      <c r="U394" s="492"/>
      <c r="V394" s="492"/>
      <c r="W394" s="492"/>
      <c r="X394" s="492"/>
      <c r="Y394" s="492"/>
      <c r="Z394" s="492"/>
      <c r="AA394" s="492"/>
      <c r="AB394" s="492"/>
      <c r="AC394" s="492"/>
      <c r="AD394" s="492"/>
      <c r="AE394" s="492"/>
      <c r="AF394" s="492"/>
      <c r="AG394" s="492"/>
      <c r="AH394" s="492"/>
      <c r="AI394" s="492"/>
      <c r="AJ394" s="492"/>
      <c r="AK394" s="492"/>
      <c r="AL394" s="492"/>
      <c r="AM394" s="492"/>
      <c r="AN394" s="492"/>
      <c r="AO394" s="492"/>
      <c r="AP394" s="492"/>
      <c r="AQ394" s="492"/>
      <c r="AR394" s="492"/>
      <c r="AS394" s="492"/>
      <c r="AT394" s="492"/>
      <c r="AU394" s="492"/>
      <c r="AV394" s="492"/>
      <c r="AW394" s="492"/>
      <c r="AX394" s="492"/>
      <c r="AY394" s="492"/>
    </row>
    <row r="395" spans="1:51" ht="15.75" customHeight="1">
      <c r="A395" s="492"/>
      <c r="B395" s="492"/>
      <c r="C395" s="492"/>
      <c r="D395" s="492"/>
      <c r="E395" s="492"/>
      <c r="F395" s="492"/>
      <c r="G395" s="492"/>
      <c r="H395" s="492"/>
      <c r="I395" s="492"/>
      <c r="J395" s="492"/>
      <c r="K395" s="492"/>
      <c r="L395" s="492"/>
      <c r="M395" s="492"/>
      <c r="N395" s="492"/>
      <c r="O395" s="492"/>
      <c r="P395" s="492"/>
      <c r="Q395" s="492"/>
      <c r="R395" s="492"/>
      <c r="S395" s="492"/>
      <c r="T395" s="492"/>
      <c r="U395" s="492"/>
      <c r="V395" s="492"/>
      <c r="W395" s="492"/>
      <c r="X395" s="492"/>
      <c r="Y395" s="492"/>
      <c r="Z395" s="492"/>
      <c r="AA395" s="492"/>
      <c r="AB395" s="492"/>
      <c r="AC395" s="492"/>
      <c r="AD395" s="492"/>
      <c r="AE395" s="492"/>
      <c r="AF395" s="492"/>
      <c r="AG395" s="492"/>
      <c r="AH395" s="492"/>
      <c r="AI395" s="492"/>
      <c r="AJ395" s="492"/>
      <c r="AK395" s="492"/>
      <c r="AL395" s="492"/>
      <c r="AM395" s="492"/>
      <c r="AN395" s="492"/>
      <c r="AO395" s="492"/>
      <c r="AP395" s="492"/>
      <c r="AQ395" s="492"/>
      <c r="AR395" s="492"/>
      <c r="AS395" s="492"/>
      <c r="AT395" s="492"/>
      <c r="AU395" s="492"/>
      <c r="AV395" s="492"/>
      <c r="AW395" s="492"/>
      <c r="AX395" s="492"/>
      <c r="AY395" s="492"/>
    </row>
    <row r="396" spans="1:51" ht="15.75" customHeight="1">
      <c r="A396" s="492"/>
      <c r="B396" s="492"/>
      <c r="C396" s="492"/>
      <c r="D396" s="492"/>
      <c r="E396" s="492"/>
      <c r="F396" s="492"/>
      <c r="G396" s="492"/>
      <c r="H396" s="492"/>
      <c r="I396" s="492"/>
      <c r="J396" s="492"/>
      <c r="K396" s="492"/>
      <c r="L396" s="492"/>
      <c r="M396" s="492"/>
      <c r="N396" s="492"/>
      <c r="O396" s="492"/>
      <c r="P396" s="492"/>
      <c r="Q396" s="492"/>
      <c r="R396" s="492"/>
      <c r="S396" s="492"/>
      <c r="T396" s="492"/>
      <c r="U396" s="492"/>
      <c r="V396" s="492"/>
      <c r="W396" s="492"/>
      <c r="X396" s="492"/>
      <c r="Y396" s="492"/>
      <c r="Z396" s="492"/>
      <c r="AA396" s="492"/>
      <c r="AB396" s="492"/>
      <c r="AC396" s="492"/>
      <c r="AD396" s="492"/>
      <c r="AE396" s="492"/>
      <c r="AF396" s="492"/>
      <c r="AG396" s="492"/>
      <c r="AH396" s="492"/>
      <c r="AI396" s="492"/>
      <c r="AJ396" s="492"/>
      <c r="AK396" s="492"/>
      <c r="AL396" s="492"/>
      <c r="AM396" s="492"/>
      <c r="AN396" s="492"/>
      <c r="AO396" s="492"/>
      <c r="AP396" s="492"/>
      <c r="AQ396" s="492"/>
      <c r="AR396" s="492"/>
      <c r="AS396" s="492"/>
      <c r="AT396" s="492"/>
      <c r="AU396" s="492"/>
      <c r="AV396" s="492"/>
      <c r="AW396" s="492"/>
      <c r="AX396" s="492"/>
      <c r="AY396" s="492"/>
    </row>
    <row r="397" spans="1:51" ht="15.75" customHeight="1">
      <c r="A397" s="492"/>
      <c r="B397" s="492"/>
      <c r="C397" s="492"/>
      <c r="D397" s="492"/>
      <c r="E397" s="492"/>
      <c r="F397" s="492"/>
      <c r="G397" s="492"/>
      <c r="H397" s="492"/>
      <c r="I397" s="492"/>
      <c r="J397" s="492"/>
      <c r="K397" s="492"/>
      <c r="L397" s="492"/>
      <c r="M397" s="492"/>
      <c r="N397" s="492"/>
      <c r="O397" s="492"/>
      <c r="P397" s="492"/>
      <c r="Q397" s="492"/>
      <c r="R397" s="492"/>
      <c r="S397" s="492"/>
      <c r="T397" s="492"/>
      <c r="U397" s="492"/>
      <c r="V397" s="492"/>
      <c r="W397" s="492"/>
      <c r="X397" s="492"/>
      <c r="Y397" s="492"/>
      <c r="Z397" s="492"/>
      <c r="AA397" s="492"/>
      <c r="AB397" s="492"/>
      <c r="AC397" s="492"/>
      <c r="AD397" s="492"/>
      <c r="AE397" s="492"/>
      <c r="AF397" s="492"/>
      <c r="AG397" s="492"/>
      <c r="AH397" s="492"/>
      <c r="AI397" s="492"/>
      <c r="AJ397" s="492"/>
      <c r="AK397" s="492"/>
      <c r="AL397" s="492"/>
      <c r="AM397" s="492"/>
      <c r="AN397" s="492"/>
      <c r="AO397" s="492"/>
      <c r="AP397" s="492"/>
      <c r="AQ397" s="492"/>
      <c r="AR397" s="492"/>
      <c r="AS397" s="492"/>
      <c r="AT397" s="492"/>
      <c r="AU397" s="492"/>
      <c r="AV397" s="492"/>
      <c r="AW397" s="492"/>
      <c r="AX397" s="492"/>
      <c r="AY397" s="492"/>
    </row>
    <row r="398" spans="1:51" ht="15.75" customHeight="1">
      <c r="A398" s="492"/>
      <c r="B398" s="492"/>
      <c r="C398" s="492"/>
      <c r="D398" s="492"/>
      <c r="E398" s="492"/>
      <c r="F398" s="492"/>
      <c r="G398" s="492"/>
      <c r="H398" s="492"/>
      <c r="I398" s="492"/>
      <c r="J398" s="492"/>
      <c r="K398" s="492"/>
      <c r="L398" s="492"/>
      <c r="M398" s="492"/>
      <c r="N398" s="492"/>
      <c r="O398" s="492"/>
      <c r="P398" s="492"/>
      <c r="Q398" s="492"/>
      <c r="R398" s="492"/>
      <c r="S398" s="492"/>
      <c r="T398" s="492"/>
      <c r="U398" s="492"/>
      <c r="V398" s="492"/>
      <c r="W398" s="492"/>
      <c r="X398" s="492"/>
      <c r="Y398" s="492"/>
      <c r="Z398" s="492"/>
      <c r="AA398" s="492"/>
      <c r="AB398" s="492"/>
      <c r="AC398" s="492"/>
      <c r="AD398" s="492"/>
      <c r="AE398" s="492"/>
      <c r="AF398" s="492"/>
      <c r="AG398" s="492"/>
      <c r="AH398" s="492"/>
      <c r="AI398" s="492"/>
      <c r="AJ398" s="492"/>
      <c r="AK398" s="492"/>
      <c r="AL398" s="492"/>
      <c r="AM398" s="492"/>
      <c r="AN398" s="492"/>
      <c r="AO398" s="492"/>
      <c r="AP398" s="492"/>
      <c r="AQ398" s="492"/>
      <c r="AR398" s="492"/>
      <c r="AS398" s="492"/>
      <c r="AT398" s="492"/>
      <c r="AU398" s="492"/>
      <c r="AV398" s="492"/>
      <c r="AW398" s="492"/>
      <c r="AX398" s="492"/>
      <c r="AY398" s="492"/>
    </row>
    <row r="399" spans="1:51" ht="15.75" customHeight="1">
      <c r="A399" s="492"/>
      <c r="B399" s="492"/>
      <c r="C399" s="492"/>
      <c r="D399" s="492"/>
      <c r="E399" s="492"/>
      <c r="F399" s="492"/>
      <c r="G399" s="492"/>
      <c r="H399" s="492"/>
      <c r="I399" s="492"/>
      <c r="J399" s="492"/>
      <c r="K399" s="492"/>
      <c r="L399" s="492"/>
      <c r="M399" s="492"/>
      <c r="N399" s="492"/>
      <c r="O399" s="492"/>
      <c r="P399" s="492"/>
      <c r="Q399" s="492"/>
      <c r="R399" s="492"/>
      <c r="S399" s="492"/>
      <c r="T399" s="492"/>
      <c r="U399" s="492"/>
      <c r="V399" s="492"/>
      <c r="W399" s="492"/>
      <c r="X399" s="492"/>
      <c r="Y399" s="492"/>
      <c r="Z399" s="492"/>
      <c r="AA399" s="492"/>
      <c r="AB399" s="492"/>
      <c r="AC399" s="492"/>
      <c r="AD399" s="492"/>
      <c r="AE399" s="492"/>
      <c r="AF399" s="492"/>
      <c r="AG399" s="492"/>
      <c r="AH399" s="492"/>
      <c r="AI399" s="492"/>
      <c r="AJ399" s="492"/>
      <c r="AK399" s="492"/>
      <c r="AL399" s="492"/>
      <c r="AM399" s="492"/>
      <c r="AN399" s="492"/>
      <c r="AO399" s="492"/>
      <c r="AP399" s="492"/>
      <c r="AQ399" s="492"/>
      <c r="AR399" s="492"/>
      <c r="AS399" s="492"/>
      <c r="AT399" s="492"/>
      <c r="AU399" s="492"/>
      <c r="AV399" s="492"/>
      <c r="AW399" s="492"/>
      <c r="AX399" s="492"/>
      <c r="AY399" s="492"/>
    </row>
    <row r="400" spans="1:51" ht="15.75" customHeight="1">
      <c r="A400" s="492"/>
      <c r="B400" s="492"/>
      <c r="C400" s="492"/>
      <c r="D400" s="492"/>
      <c r="E400" s="492"/>
      <c r="F400" s="492"/>
      <c r="G400" s="492"/>
      <c r="H400" s="492"/>
      <c r="I400" s="492"/>
      <c r="J400" s="492"/>
      <c r="K400" s="492"/>
      <c r="L400" s="492"/>
      <c r="M400" s="492"/>
      <c r="N400" s="492"/>
      <c r="O400" s="492"/>
      <c r="P400" s="492"/>
      <c r="Q400" s="492"/>
      <c r="R400" s="492"/>
      <c r="S400" s="492"/>
      <c r="T400" s="492"/>
      <c r="U400" s="492"/>
      <c r="V400" s="492"/>
      <c r="W400" s="492"/>
      <c r="X400" s="492"/>
      <c r="Y400" s="492"/>
      <c r="Z400" s="492"/>
      <c r="AA400" s="492"/>
      <c r="AB400" s="492"/>
      <c r="AC400" s="492"/>
      <c r="AD400" s="492"/>
      <c r="AE400" s="492"/>
      <c r="AF400" s="492"/>
      <c r="AG400" s="492"/>
      <c r="AH400" s="492"/>
      <c r="AI400" s="492"/>
      <c r="AJ400" s="492"/>
      <c r="AK400" s="492"/>
      <c r="AL400" s="492"/>
      <c r="AM400" s="492"/>
      <c r="AN400" s="492"/>
      <c r="AO400" s="492"/>
      <c r="AP400" s="492"/>
      <c r="AQ400" s="492"/>
      <c r="AR400" s="492"/>
      <c r="AS400" s="492"/>
      <c r="AT400" s="492"/>
      <c r="AU400" s="492"/>
      <c r="AV400" s="492"/>
      <c r="AW400" s="492"/>
      <c r="AX400" s="492"/>
      <c r="AY400" s="492"/>
    </row>
    <row r="401" spans="1:51" ht="15.75" customHeight="1">
      <c r="A401" s="492"/>
      <c r="B401" s="492"/>
      <c r="C401" s="492"/>
      <c r="D401" s="492"/>
      <c r="E401" s="492"/>
      <c r="F401" s="492"/>
      <c r="G401" s="492"/>
      <c r="H401" s="492"/>
      <c r="I401" s="492"/>
      <c r="J401" s="492"/>
      <c r="K401" s="492"/>
      <c r="L401" s="492"/>
      <c r="M401" s="492"/>
      <c r="N401" s="492"/>
      <c r="O401" s="492"/>
      <c r="P401" s="492"/>
      <c r="Q401" s="492"/>
      <c r="R401" s="492"/>
      <c r="S401" s="492"/>
      <c r="T401" s="492"/>
      <c r="U401" s="492"/>
      <c r="V401" s="492"/>
      <c r="W401" s="492"/>
      <c r="X401" s="492"/>
      <c r="Y401" s="492"/>
      <c r="Z401" s="492"/>
      <c r="AA401" s="492"/>
      <c r="AB401" s="492"/>
      <c r="AC401" s="492"/>
      <c r="AD401" s="492"/>
      <c r="AE401" s="492"/>
      <c r="AF401" s="492"/>
      <c r="AG401" s="492"/>
      <c r="AH401" s="492"/>
      <c r="AI401" s="492"/>
      <c r="AJ401" s="492"/>
      <c r="AK401" s="492"/>
      <c r="AL401" s="492"/>
      <c r="AM401" s="492"/>
      <c r="AN401" s="492"/>
      <c r="AO401" s="492"/>
      <c r="AP401" s="492"/>
      <c r="AQ401" s="492"/>
      <c r="AR401" s="492"/>
      <c r="AS401" s="492"/>
      <c r="AT401" s="492"/>
      <c r="AU401" s="492"/>
      <c r="AV401" s="492"/>
      <c r="AW401" s="492"/>
      <c r="AX401" s="492"/>
      <c r="AY401" s="492"/>
    </row>
    <row r="402" spans="1:51" ht="15.75" customHeight="1">
      <c r="A402" s="492"/>
      <c r="B402" s="492"/>
      <c r="C402" s="492"/>
      <c r="D402" s="492"/>
      <c r="E402" s="492"/>
      <c r="F402" s="492"/>
      <c r="G402" s="492"/>
      <c r="H402" s="492"/>
      <c r="I402" s="492"/>
      <c r="J402" s="492"/>
      <c r="K402" s="492"/>
      <c r="L402" s="492"/>
      <c r="M402" s="492"/>
      <c r="N402" s="492"/>
      <c r="O402" s="492"/>
      <c r="P402" s="492"/>
      <c r="Q402" s="492"/>
      <c r="R402" s="492"/>
      <c r="S402" s="492"/>
      <c r="T402" s="492"/>
      <c r="U402" s="492"/>
      <c r="V402" s="492"/>
      <c r="W402" s="492"/>
      <c r="X402" s="492"/>
      <c r="Y402" s="492"/>
      <c r="Z402" s="492"/>
      <c r="AA402" s="492"/>
      <c r="AB402" s="492"/>
      <c r="AC402" s="492"/>
      <c r="AD402" s="492"/>
      <c r="AE402" s="492"/>
      <c r="AF402" s="492"/>
      <c r="AG402" s="492"/>
      <c r="AH402" s="492"/>
      <c r="AI402" s="492"/>
      <c r="AJ402" s="492"/>
      <c r="AK402" s="492"/>
      <c r="AL402" s="492"/>
      <c r="AM402" s="492"/>
      <c r="AN402" s="492"/>
      <c r="AO402" s="492"/>
      <c r="AP402" s="492"/>
      <c r="AQ402" s="492"/>
      <c r="AR402" s="492"/>
      <c r="AS402" s="492"/>
      <c r="AT402" s="492"/>
      <c r="AU402" s="492"/>
      <c r="AV402" s="492"/>
      <c r="AW402" s="492"/>
      <c r="AX402" s="492"/>
      <c r="AY402" s="492"/>
    </row>
    <row r="403" spans="1:51" ht="15.75" customHeight="1">
      <c r="A403" s="492"/>
      <c r="B403" s="492"/>
      <c r="C403" s="492"/>
      <c r="D403" s="492"/>
      <c r="E403" s="492"/>
      <c r="F403" s="492"/>
      <c r="G403" s="492"/>
      <c r="H403" s="492"/>
      <c r="I403" s="492"/>
      <c r="J403" s="492"/>
      <c r="K403" s="492"/>
      <c r="L403" s="492"/>
      <c r="M403" s="492"/>
      <c r="N403" s="492"/>
      <c r="O403" s="492"/>
      <c r="P403" s="492"/>
      <c r="Q403" s="492"/>
      <c r="R403" s="492"/>
      <c r="S403" s="492"/>
      <c r="T403" s="492"/>
      <c r="U403" s="492"/>
      <c r="V403" s="492"/>
      <c r="W403" s="492"/>
      <c r="X403" s="492"/>
      <c r="Y403" s="492"/>
      <c r="Z403" s="492"/>
      <c r="AA403" s="492"/>
      <c r="AB403" s="492"/>
      <c r="AC403" s="492"/>
      <c r="AD403" s="492"/>
      <c r="AE403" s="492"/>
      <c r="AF403" s="492"/>
      <c r="AG403" s="492"/>
      <c r="AH403" s="492"/>
      <c r="AI403" s="492"/>
      <c r="AJ403" s="492"/>
      <c r="AK403" s="492"/>
      <c r="AL403" s="492"/>
      <c r="AM403" s="492"/>
      <c r="AN403" s="492"/>
      <c r="AO403" s="492"/>
      <c r="AP403" s="492"/>
      <c r="AQ403" s="492"/>
      <c r="AR403" s="492"/>
      <c r="AS403" s="492"/>
      <c r="AT403" s="492"/>
      <c r="AU403" s="492"/>
      <c r="AV403" s="492"/>
      <c r="AW403" s="492"/>
      <c r="AX403" s="492"/>
      <c r="AY403" s="492"/>
    </row>
    <row r="404" spans="1:51" ht="15.75" customHeight="1">
      <c r="A404" s="492"/>
      <c r="B404" s="492"/>
      <c r="C404" s="492"/>
      <c r="D404" s="492"/>
      <c r="E404" s="492"/>
      <c r="F404" s="492"/>
      <c r="G404" s="492"/>
      <c r="H404" s="492"/>
      <c r="I404" s="492"/>
      <c r="J404" s="492"/>
      <c r="K404" s="492"/>
      <c r="L404" s="492"/>
      <c r="M404" s="492"/>
      <c r="N404" s="492"/>
      <c r="O404" s="492"/>
      <c r="P404" s="492"/>
      <c r="Q404" s="492"/>
      <c r="R404" s="492"/>
      <c r="S404" s="492"/>
      <c r="T404" s="492"/>
      <c r="U404" s="492"/>
      <c r="V404" s="492"/>
      <c r="W404" s="492"/>
      <c r="X404" s="492"/>
      <c r="Y404" s="492"/>
      <c r="Z404" s="492"/>
      <c r="AA404" s="492"/>
      <c r="AB404" s="492"/>
      <c r="AC404" s="492"/>
      <c r="AD404" s="492"/>
      <c r="AE404" s="492"/>
      <c r="AF404" s="492"/>
      <c r="AG404" s="492"/>
      <c r="AH404" s="492"/>
      <c r="AI404" s="492"/>
      <c r="AJ404" s="492"/>
      <c r="AK404" s="492"/>
      <c r="AL404" s="492"/>
      <c r="AM404" s="492"/>
      <c r="AN404" s="492"/>
      <c r="AO404" s="492"/>
      <c r="AP404" s="492"/>
      <c r="AQ404" s="492"/>
      <c r="AR404" s="492"/>
      <c r="AS404" s="492"/>
      <c r="AT404" s="492"/>
      <c r="AU404" s="492"/>
      <c r="AV404" s="492"/>
      <c r="AW404" s="492"/>
      <c r="AX404" s="492"/>
      <c r="AY404" s="492"/>
    </row>
    <row r="405" spans="1:51" ht="15.75" customHeight="1">
      <c r="A405" s="492"/>
      <c r="B405" s="492"/>
      <c r="C405" s="492"/>
      <c r="D405" s="492"/>
      <c r="E405" s="492"/>
      <c r="F405" s="492"/>
      <c r="G405" s="492"/>
      <c r="H405" s="492"/>
      <c r="I405" s="492"/>
      <c r="J405" s="492"/>
      <c r="K405" s="492"/>
      <c r="L405" s="492"/>
      <c r="M405" s="492"/>
      <c r="N405" s="492"/>
      <c r="O405" s="492"/>
      <c r="P405" s="492"/>
      <c r="Q405" s="492"/>
      <c r="R405" s="492"/>
      <c r="S405" s="492"/>
      <c r="T405" s="492"/>
      <c r="U405" s="492"/>
      <c r="V405" s="492"/>
      <c r="W405" s="492"/>
      <c r="X405" s="492"/>
      <c r="Y405" s="492"/>
      <c r="Z405" s="492"/>
      <c r="AA405" s="492"/>
      <c r="AB405" s="492"/>
      <c r="AC405" s="492"/>
      <c r="AD405" s="492"/>
      <c r="AE405" s="492"/>
      <c r="AF405" s="492"/>
      <c r="AG405" s="492"/>
      <c r="AH405" s="492"/>
      <c r="AI405" s="492"/>
      <c r="AJ405" s="492"/>
      <c r="AK405" s="492"/>
      <c r="AL405" s="492"/>
      <c r="AM405" s="492"/>
      <c r="AN405" s="492"/>
      <c r="AO405" s="492"/>
      <c r="AP405" s="492"/>
      <c r="AQ405" s="492"/>
      <c r="AR405" s="492"/>
      <c r="AS405" s="492"/>
      <c r="AT405" s="492"/>
      <c r="AU405" s="492"/>
      <c r="AV405" s="492"/>
      <c r="AW405" s="492"/>
      <c r="AX405" s="492"/>
      <c r="AY405" s="492"/>
    </row>
    <row r="406" spans="1:51" ht="15.75" customHeight="1">
      <c r="A406" s="492"/>
      <c r="B406" s="492"/>
      <c r="C406" s="492"/>
      <c r="D406" s="492"/>
      <c r="E406" s="492"/>
      <c r="F406" s="492"/>
      <c r="G406" s="492"/>
      <c r="H406" s="492"/>
      <c r="I406" s="492"/>
      <c r="J406" s="492"/>
      <c r="K406" s="492"/>
      <c r="L406" s="492"/>
      <c r="M406" s="492"/>
      <c r="N406" s="492"/>
      <c r="O406" s="492"/>
      <c r="P406" s="492"/>
      <c r="Q406" s="492"/>
      <c r="R406" s="492"/>
      <c r="S406" s="492"/>
      <c r="T406" s="492"/>
      <c r="U406" s="492"/>
      <c r="V406" s="492"/>
      <c r="W406" s="492"/>
      <c r="X406" s="492"/>
      <c r="Y406" s="492"/>
      <c r="Z406" s="492"/>
      <c r="AA406" s="492"/>
      <c r="AB406" s="492"/>
      <c r="AC406" s="492"/>
      <c r="AD406" s="492"/>
      <c r="AE406" s="492"/>
      <c r="AF406" s="492"/>
      <c r="AG406" s="492"/>
      <c r="AH406" s="492"/>
      <c r="AI406" s="492"/>
      <c r="AJ406" s="492"/>
      <c r="AK406" s="492"/>
      <c r="AL406" s="492"/>
      <c r="AM406" s="492"/>
      <c r="AN406" s="492"/>
      <c r="AO406" s="492"/>
      <c r="AP406" s="492"/>
      <c r="AQ406" s="492"/>
      <c r="AR406" s="492"/>
      <c r="AS406" s="492"/>
      <c r="AT406" s="492"/>
      <c r="AU406" s="492"/>
      <c r="AV406" s="492"/>
      <c r="AW406" s="492"/>
      <c r="AX406" s="492"/>
      <c r="AY406" s="492"/>
    </row>
    <row r="407" spans="1:51" ht="15.75" customHeight="1">
      <c r="A407" s="492"/>
      <c r="B407" s="492"/>
      <c r="C407" s="492"/>
      <c r="D407" s="492"/>
      <c r="E407" s="492"/>
      <c r="F407" s="492"/>
      <c r="G407" s="492"/>
      <c r="H407" s="492"/>
      <c r="I407" s="492"/>
      <c r="J407" s="492"/>
      <c r="K407" s="492"/>
      <c r="L407" s="492"/>
      <c r="M407" s="492"/>
      <c r="N407" s="492"/>
      <c r="O407" s="492"/>
      <c r="P407" s="492"/>
      <c r="Q407" s="492"/>
      <c r="R407" s="492"/>
      <c r="S407" s="492"/>
      <c r="T407" s="492"/>
      <c r="U407" s="492"/>
      <c r="V407" s="492"/>
      <c r="W407" s="492"/>
      <c r="X407" s="492"/>
      <c r="Y407" s="492"/>
      <c r="Z407" s="492"/>
      <c r="AA407" s="492"/>
      <c r="AB407" s="492"/>
      <c r="AC407" s="492"/>
      <c r="AD407" s="492"/>
      <c r="AE407" s="492"/>
      <c r="AF407" s="492"/>
      <c r="AG407" s="492"/>
      <c r="AH407" s="492"/>
      <c r="AI407" s="492"/>
      <c r="AJ407" s="492"/>
      <c r="AK407" s="492"/>
      <c r="AL407" s="492"/>
      <c r="AM407" s="492"/>
      <c r="AN407" s="492"/>
      <c r="AO407" s="492"/>
      <c r="AP407" s="492"/>
      <c r="AQ407" s="492"/>
      <c r="AR407" s="492"/>
      <c r="AS407" s="492"/>
      <c r="AT407" s="492"/>
      <c r="AU407" s="492"/>
      <c r="AV407" s="492"/>
      <c r="AW407" s="492"/>
      <c r="AX407" s="492"/>
      <c r="AY407" s="492"/>
    </row>
    <row r="408" spans="1:51" ht="15.75" customHeight="1">
      <c r="A408" s="492"/>
      <c r="B408" s="492"/>
      <c r="C408" s="492"/>
      <c r="D408" s="492"/>
      <c r="E408" s="492"/>
      <c r="F408" s="492"/>
      <c r="G408" s="492"/>
      <c r="H408" s="492"/>
      <c r="I408" s="492"/>
      <c r="J408" s="492"/>
      <c r="K408" s="492"/>
      <c r="L408" s="492"/>
      <c r="M408" s="492"/>
      <c r="N408" s="492"/>
      <c r="O408" s="492"/>
      <c r="P408" s="492"/>
      <c r="Q408" s="492"/>
      <c r="R408" s="492"/>
      <c r="S408" s="492"/>
      <c r="T408" s="492"/>
      <c r="U408" s="492"/>
      <c r="V408" s="492"/>
      <c r="W408" s="492"/>
      <c r="X408" s="492"/>
      <c r="Y408" s="492"/>
      <c r="Z408" s="492"/>
      <c r="AA408" s="492"/>
      <c r="AB408" s="492"/>
      <c r="AC408" s="492"/>
      <c r="AD408" s="492"/>
      <c r="AE408" s="492"/>
      <c r="AF408" s="492"/>
      <c r="AG408" s="492"/>
      <c r="AH408" s="492"/>
      <c r="AI408" s="492"/>
      <c r="AJ408" s="492"/>
      <c r="AK408" s="492"/>
      <c r="AL408" s="492"/>
      <c r="AM408" s="492"/>
      <c r="AN408" s="492"/>
      <c r="AO408" s="492"/>
      <c r="AP408" s="492"/>
      <c r="AQ408" s="492"/>
      <c r="AR408" s="492"/>
      <c r="AS408" s="492"/>
      <c r="AT408" s="492"/>
      <c r="AU408" s="492"/>
      <c r="AV408" s="492"/>
      <c r="AW408" s="492"/>
      <c r="AX408" s="492"/>
      <c r="AY408" s="492"/>
    </row>
    <row r="409" spans="1:51" ht="15.75" customHeight="1">
      <c r="A409" s="492"/>
      <c r="B409" s="492"/>
      <c r="C409" s="492"/>
      <c r="D409" s="492"/>
      <c r="E409" s="492"/>
      <c r="F409" s="492"/>
      <c r="G409" s="492"/>
      <c r="H409" s="492"/>
      <c r="I409" s="492"/>
      <c r="J409" s="492"/>
      <c r="K409" s="492"/>
      <c r="L409" s="492"/>
      <c r="M409" s="492"/>
      <c r="N409" s="492"/>
      <c r="O409" s="492"/>
      <c r="P409" s="492"/>
      <c r="Q409" s="492"/>
      <c r="R409" s="492"/>
      <c r="S409" s="492"/>
      <c r="T409" s="492"/>
      <c r="U409" s="492"/>
      <c r="V409" s="492"/>
      <c r="W409" s="492"/>
      <c r="X409" s="492"/>
      <c r="Y409" s="492"/>
      <c r="Z409" s="492"/>
      <c r="AA409" s="492"/>
      <c r="AB409" s="492"/>
      <c r="AC409" s="492"/>
      <c r="AD409" s="492"/>
      <c r="AE409" s="492"/>
      <c r="AF409" s="492"/>
      <c r="AG409" s="492"/>
      <c r="AH409" s="492"/>
      <c r="AI409" s="492"/>
      <c r="AJ409" s="492"/>
      <c r="AK409" s="492"/>
      <c r="AL409" s="492"/>
      <c r="AM409" s="492"/>
      <c r="AN409" s="492"/>
      <c r="AO409" s="492"/>
      <c r="AP409" s="492"/>
      <c r="AQ409" s="492"/>
      <c r="AR409" s="492"/>
      <c r="AS409" s="492"/>
      <c r="AT409" s="492"/>
      <c r="AU409" s="492"/>
      <c r="AV409" s="492"/>
      <c r="AW409" s="492"/>
      <c r="AX409" s="492"/>
      <c r="AY409" s="492"/>
    </row>
    <row r="410" spans="1:51" ht="15.75" customHeight="1">
      <c r="A410" s="492"/>
      <c r="B410" s="492"/>
      <c r="C410" s="492"/>
      <c r="D410" s="492"/>
      <c r="E410" s="492"/>
      <c r="F410" s="492"/>
      <c r="G410" s="492"/>
      <c r="H410" s="492"/>
      <c r="I410" s="492"/>
      <c r="J410" s="492"/>
      <c r="K410" s="492"/>
      <c r="L410" s="492"/>
      <c r="M410" s="492"/>
      <c r="N410" s="492"/>
      <c r="O410" s="492"/>
      <c r="P410" s="492"/>
      <c r="Q410" s="492"/>
      <c r="R410" s="492"/>
      <c r="S410" s="492"/>
      <c r="T410" s="492"/>
      <c r="U410" s="492"/>
      <c r="V410" s="492"/>
      <c r="W410" s="492"/>
      <c r="X410" s="492"/>
      <c r="Y410" s="492"/>
      <c r="Z410" s="492"/>
      <c r="AA410" s="492"/>
      <c r="AB410" s="492"/>
      <c r="AC410" s="492"/>
      <c r="AD410" s="492"/>
      <c r="AE410" s="492"/>
      <c r="AF410" s="492"/>
      <c r="AG410" s="492"/>
      <c r="AH410" s="492"/>
      <c r="AI410" s="492"/>
      <c r="AJ410" s="492"/>
      <c r="AK410" s="492"/>
      <c r="AL410" s="492"/>
      <c r="AM410" s="492"/>
      <c r="AN410" s="492"/>
      <c r="AO410" s="492"/>
      <c r="AP410" s="492"/>
      <c r="AQ410" s="492"/>
      <c r="AR410" s="492"/>
      <c r="AS410" s="492"/>
      <c r="AT410" s="492"/>
      <c r="AU410" s="492"/>
      <c r="AV410" s="492"/>
      <c r="AW410" s="492"/>
      <c r="AX410" s="492"/>
      <c r="AY410" s="492"/>
    </row>
    <row r="411" spans="1:51" ht="15.75" customHeight="1">
      <c r="A411" s="492"/>
      <c r="B411" s="492"/>
      <c r="C411" s="492"/>
      <c r="D411" s="492"/>
      <c r="E411" s="492"/>
      <c r="F411" s="492"/>
      <c r="G411" s="492"/>
      <c r="H411" s="492"/>
      <c r="I411" s="492"/>
      <c r="J411" s="492"/>
      <c r="K411" s="492"/>
      <c r="L411" s="492"/>
      <c r="M411" s="492"/>
      <c r="N411" s="492"/>
      <c r="O411" s="492"/>
      <c r="P411" s="492"/>
      <c r="Q411" s="492"/>
      <c r="R411" s="492"/>
      <c r="S411" s="492"/>
      <c r="T411" s="492"/>
      <c r="U411" s="492"/>
      <c r="V411" s="492"/>
      <c r="W411" s="492"/>
      <c r="X411" s="492"/>
      <c r="Y411" s="492"/>
      <c r="Z411" s="492"/>
      <c r="AA411" s="492"/>
      <c r="AB411" s="492"/>
      <c r="AC411" s="492"/>
      <c r="AD411" s="492"/>
      <c r="AE411" s="492"/>
      <c r="AF411" s="492"/>
      <c r="AG411" s="492"/>
      <c r="AH411" s="492"/>
      <c r="AI411" s="492"/>
      <c r="AJ411" s="492"/>
      <c r="AK411" s="492"/>
      <c r="AL411" s="492"/>
      <c r="AM411" s="492"/>
      <c r="AN411" s="492"/>
      <c r="AO411" s="492"/>
      <c r="AP411" s="492"/>
      <c r="AQ411" s="492"/>
      <c r="AR411" s="492"/>
      <c r="AS411" s="492"/>
      <c r="AT411" s="492"/>
      <c r="AU411" s="492"/>
      <c r="AV411" s="492"/>
      <c r="AW411" s="492"/>
      <c r="AX411" s="492"/>
      <c r="AY411" s="492"/>
    </row>
    <row r="412" spans="1:51" ht="15.75" customHeight="1">
      <c r="A412" s="492"/>
      <c r="B412" s="492"/>
      <c r="C412" s="492"/>
      <c r="D412" s="492"/>
      <c r="E412" s="492"/>
      <c r="F412" s="492"/>
      <c r="G412" s="492"/>
      <c r="H412" s="492"/>
      <c r="I412" s="492"/>
      <c r="J412" s="492"/>
      <c r="K412" s="492"/>
      <c r="L412" s="492"/>
      <c r="M412" s="492"/>
      <c r="N412" s="492"/>
      <c r="O412" s="492"/>
      <c r="P412" s="492"/>
      <c r="Q412" s="492"/>
      <c r="R412" s="492"/>
      <c r="S412" s="492"/>
      <c r="T412" s="492"/>
      <c r="U412" s="492"/>
      <c r="V412" s="492"/>
      <c r="W412" s="492"/>
      <c r="X412" s="492"/>
      <c r="Y412" s="492"/>
      <c r="Z412" s="492"/>
      <c r="AA412" s="492"/>
      <c r="AB412" s="492"/>
      <c r="AC412" s="492"/>
      <c r="AD412" s="492"/>
      <c r="AE412" s="492"/>
      <c r="AF412" s="492"/>
      <c r="AG412" s="492"/>
      <c r="AH412" s="492"/>
      <c r="AI412" s="492"/>
      <c r="AJ412" s="492"/>
      <c r="AK412" s="492"/>
      <c r="AL412" s="492"/>
      <c r="AM412" s="492"/>
      <c r="AN412" s="492"/>
      <c r="AO412" s="492"/>
      <c r="AP412" s="492"/>
      <c r="AQ412" s="492"/>
      <c r="AR412" s="492"/>
      <c r="AS412" s="492"/>
      <c r="AT412" s="492"/>
      <c r="AU412" s="492"/>
      <c r="AV412" s="492"/>
      <c r="AW412" s="492"/>
      <c r="AX412" s="492"/>
      <c r="AY412" s="492"/>
    </row>
    <row r="413" spans="1:51" ht="15.75" customHeight="1">
      <c r="A413" s="492"/>
      <c r="B413" s="492"/>
      <c r="C413" s="492"/>
      <c r="D413" s="492"/>
      <c r="E413" s="492"/>
      <c r="F413" s="492"/>
      <c r="G413" s="492"/>
      <c r="H413" s="492"/>
      <c r="I413" s="492"/>
      <c r="J413" s="492"/>
      <c r="K413" s="492"/>
      <c r="L413" s="492"/>
      <c r="M413" s="492"/>
      <c r="N413" s="492"/>
      <c r="O413" s="492"/>
      <c r="P413" s="492"/>
      <c r="Q413" s="492"/>
      <c r="R413" s="492"/>
      <c r="S413" s="492"/>
      <c r="T413" s="492"/>
      <c r="U413" s="492"/>
      <c r="V413" s="492"/>
      <c r="W413" s="492"/>
      <c r="X413" s="492"/>
      <c r="Y413" s="492"/>
      <c r="Z413" s="492"/>
      <c r="AA413" s="492"/>
      <c r="AB413" s="492"/>
      <c r="AC413" s="492"/>
      <c r="AD413" s="492"/>
      <c r="AE413" s="492"/>
      <c r="AF413" s="492"/>
      <c r="AG413" s="492"/>
      <c r="AH413" s="492"/>
      <c r="AI413" s="492"/>
      <c r="AJ413" s="492"/>
      <c r="AK413" s="492"/>
      <c r="AL413" s="492"/>
      <c r="AM413" s="492"/>
      <c r="AN413" s="492"/>
      <c r="AO413" s="492"/>
      <c r="AP413" s="492"/>
      <c r="AQ413" s="492"/>
      <c r="AR413" s="492"/>
      <c r="AS413" s="492"/>
      <c r="AT413" s="492"/>
      <c r="AU413" s="492"/>
      <c r="AV413" s="492"/>
      <c r="AW413" s="492"/>
      <c r="AX413" s="492"/>
      <c r="AY413" s="492"/>
    </row>
    <row r="414" spans="1:51" ht="15.75" customHeight="1">
      <c r="A414" s="492"/>
      <c r="B414" s="492"/>
      <c r="C414" s="492"/>
      <c r="D414" s="492"/>
      <c r="E414" s="492"/>
      <c r="F414" s="492"/>
      <c r="G414" s="492"/>
      <c r="H414" s="492"/>
      <c r="I414" s="492"/>
      <c r="J414" s="492"/>
      <c r="K414" s="492"/>
      <c r="L414" s="492"/>
      <c r="M414" s="492"/>
      <c r="N414" s="492"/>
      <c r="O414" s="492"/>
      <c r="P414" s="492"/>
      <c r="Q414" s="492"/>
      <c r="R414" s="492"/>
      <c r="S414" s="492"/>
      <c r="T414" s="492"/>
      <c r="U414" s="492"/>
      <c r="V414" s="492"/>
      <c r="W414" s="492"/>
      <c r="X414" s="492"/>
      <c r="Y414" s="492"/>
      <c r="Z414" s="492"/>
      <c r="AA414" s="492"/>
      <c r="AB414" s="492"/>
      <c r="AC414" s="492"/>
      <c r="AD414" s="492"/>
      <c r="AE414" s="492"/>
      <c r="AF414" s="492"/>
      <c r="AG414" s="492"/>
      <c r="AH414" s="492"/>
      <c r="AI414" s="492"/>
      <c r="AJ414" s="492"/>
      <c r="AK414" s="492"/>
      <c r="AL414" s="492"/>
      <c r="AM414" s="492"/>
      <c r="AN414" s="492"/>
      <c r="AO414" s="492"/>
      <c r="AP414" s="492"/>
      <c r="AQ414" s="492"/>
      <c r="AR414" s="492"/>
      <c r="AS414" s="492"/>
      <c r="AT414" s="492"/>
      <c r="AU414" s="492"/>
      <c r="AV414" s="492"/>
      <c r="AW414" s="492"/>
      <c r="AX414" s="492"/>
      <c r="AY414" s="492"/>
    </row>
    <row r="415" spans="1:51" ht="15.75" customHeight="1">
      <c r="A415" s="492"/>
      <c r="B415" s="492"/>
      <c r="C415" s="492"/>
      <c r="D415" s="492"/>
      <c r="E415" s="492"/>
      <c r="F415" s="492"/>
      <c r="G415" s="492"/>
      <c r="H415" s="492"/>
      <c r="I415" s="492"/>
      <c r="J415" s="492"/>
      <c r="K415" s="492"/>
      <c r="L415" s="492"/>
      <c r="M415" s="492"/>
      <c r="N415" s="492"/>
      <c r="O415" s="492"/>
      <c r="P415" s="492"/>
      <c r="Q415" s="492"/>
      <c r="R415" s="492"/>
      <c r="S415" s="492"/>
      <c r="T415" s="492"/>
      <c r="U415" s="492"/>
      <c r="V415" s="492"/>
      <c r="W415" s="492"/>
      <c r="X415" s="492"/>
      <c r="Y415" s="492"/>
      <c r="Z415" s="492"/>
      <c r="AA415" s="492"/>
      <c r="AB415" s="492"/>
      <c r="AC415" s="492"/>
      <c r="AD415" s="492"/>
      <c r="AE415" s="492"/>
      <c r="AF415" s="492"/>
      <c r="AG415" s="492"/>
      <c r="AH415" s="492"/>
      <c r="AI415" s="492"/>
      <c r="AJ415" s="492"/>
      <c r="AK415" s="492"/>
      <c r="AL415" s="492"/>
      <c r="AM415" s="492"/>
      <c r="AN415" s="492"/>
      <c r="AO415" s="492"/>
      <c r="AP415" s="492"/>
      <c r="AQ415" s="492"/>
      <c r="AR415" s="492"/>
      <c r="AS415" s="492"/>
      <c r="AT415" s="492"/>
      <c r="AU415" s="492"/>
      <c r="AV415" s="492"/>
      <c r="AW415" s="492"/>
      <c r="AX415" s="492"/>
      <c r="AY415" s="492"/>
    </row>
    <row r="416" spans="1:51" ht="15.75" customHeight="1">
      <c r="A416" s="492"/>
      <c r="B416" s="492"/>
      <c r="C416" s="492"/>
      <c r="D416" s="492"/>
      <c r="E416" s="492"/>
      <c r="F416" s="492"/>
      <c r="G416" s="492"/>
      <c r="H416" s="492"/>
      <c r="I416" s="492"/>
      <c r="J416" s="492"/>
      <c r="K416" s="492"/>
      <c r="L416" s="492"/>
      <c r="M416" s="492"/>
      <c r="N416" s="492"/>
      <c r="O416" s="492"/>
      <c r="P416" s="492"/>
      <c r="Q416" s="492"/>
      <c r="R416" s="492"/>
      <c r="S416" s="492"/>
      <c r="T416" s="492"/>
      <c r="U416" s="492"/>
      <c r="V416" s="492"/>
      <c r="W416" s="492"/>
      <c r="X416" s="492"/>
      <c r="Y416" s="492"/>
      <c r="Z416" s="492"/>
      <c r="AA416" s="492"/>
      <c r="AB416" s="492"/>
      <c r="AC416" s="492"/>
      <c r="AD416" s="492"/>
      <c r="AE416" s="492"/>
      <c r="AF416" s="492"/>
      <c r="AG416" s="492"/>
      <c r="AH416" s="492"/>
      <c r="AI416" s="492"/>
      <c r="AJ416" s="492"/>
      <c r="AK416" s="492"/>
      <c r="AL416" s="492"/>
      <c r="AM416" s="492"/>
      <c r="AN416" s="492"/>
      <c r="AO416" s="492"/>
      <c r="AP416" s="492"/>
      <c r="AQ416" s="492"/>
      <c r="AR416" s="492"/>
      <c r="AS416" s="492"/>
      <c r="AT416" s="492"/>
      <c r="AU416" s="492"/>
      <c r="AV416" s="492"/>
      <c r="AW416" s="492"/>
      <c r="AX416" s="492"/>
      <c r="AY416" s="492"/>
    </row>
    <row r="417" spans="1:51" ht="15.75" customHeight="1">
      <c r="A417" s="492"/>
      <c r="B417" s="492"/>
      <c r="C417" s="492"/>
      <c r="D417" s="492"/>
      <c r="E417" s="492"/>
      <c r="F417" s="492"/>
      <c r="G417" s="492"/>
      <c r="H417" s="492"/>
      <c r="I417" s="492"/>
      <c r="J417" s="492"/>
      <c r="K417" s="492"/>
      <c r="L417" s="492"/>
      <c r="M417" s="492"/>
      <c r="N417" s="492"/>
      <c r="O417" s="492"/>
      <c r="P417" s="492"/>
      <c r="Q417" s="492"/>
      <c r="R417" s="492"/>
      <c r="S417" s="492"/>
      <c r="T417" s="492"/>
      <c r="U417" s="492"/>
      <c r="V417" s="492"/>
      <c r="W417" s="492"/>
      <c r="X417" s="492"/>
      <c r="Y417" s="492"/>
      <c r="Z417" s="492"/>
      <c r="AA417" s="492"/>
      <c r="AB417" s="492"/>
      <c r="AC417" s="492"/>
      <c r="AD417" s="492"/>
      <c r="AE417" s="492"/>
      <c r="AF417" s="492"/>
      <c r="AG417" s="492"/>
      <c r="AH417" s="492"/>
      <c r="AI417" s="492"/>
      <c r="AJ417" s="492"/>
      <c r="AK417" s="492"/>
      <c r="AL417" s="492"/>
      <c r="AM417" s="492"/>
      <c r="AN417" s="492"/>
      <c r="AO417" s="492"/>
      <c r="AP417" s="492"/>
      <c r="AQ417" s="492"/>
      <c r="AR417" s="492"/>
      <c r="AS417" s="492"/>
      <c r="AT417" s="492"/>
      <c r="AU417" s="492"/>
      <c r="AV417" s="492"/>
      <c r="AW417" s="492"/>
      <c r="AX417" s="492"/>
      <c r="AY417" s="492"/>
    </row>
    <row r="418" spans="1:51" ht="15.75" customHeight="1">
      <c r="A418" s="492"/>
      <c r="B418" s="492"/>
      <c r="C418" s="492"/>
      <c r="D418" s="492"/>
      <c r="E418" s="492"/>
      <c r="F418" s="492"/>
      <c r="G418" s="492"/>
      <c r="H418" s="492"/>
      <c r="I418" s="492"/>
      <c r="J418" s="492"/>
      <c r="K418" s="492"/>
      <c r="L418" s="492"/>
      <c r="M418" s="492"/>
      <c r="N418" s="492"/>
      <c r="O418" s="492"/>
      <c r="P418" s="492"/>
      <c r="Q418" s="492"/>
      <c r="R418" s="492"/>
      <c r="S418" s="492"/>
      <c r="T418" s="492"/>
      <c r="U418" s="492"/>
      <c r="V418" s="492"/>
      <c r="W418" s="492"/>
      <c r="X418" s="492"/>
      <c r="Y418" s="492"/>
      <c r="Z418" s="492"/>
      <c r="AA418" s="492"/>
      <c r="AB418" s="492"/>
      <c r="AC418" s="492"/>
      <c r="AD418" s="492"/>
      <c r="AE418" s="492"/>
      <c r="AF418" s="492"/>
      <c r="AG418" s="492"/>
      <c r="AH418" s="492"/>
      <c r="AI418" s="492"/>
      <c r="AJ418" s="492"/>
      <c r="AK418" s="492"/>
      <c r="AL418" s="492"/>
      <c r="AM418" s="492"/>
      <c r="AN418" s="492"/>
      <c r="AO418" s="492"/>
      <c r="AP418" s="492"/>
      <c r="AQ418" s="492"/>
      <c r="AR418" s="492"/>
      <c r="AS418" s="492"/>
      <c r="AT418" s="492"/>
      <c r="AU418" s="492"/>
      <c r="AV418" s="492"/>
      <c r="AW418" s="492"/>
      <c r="AX418" s="492"/>
      <c r="AY418" s="492"/>
    </row>
    <row r="419" spans="1:51" ht="15.75" customHeight="1">
      <c r="A419" s="492"/>
      <c r="B419" s="492"/>
      <c r="C419" s="492"/>
      <c r="D419" s="492"/>
      <c r="E419" s="492"/>
      <c r="F419" s="492"/>
      <c r="G419" s="492"/>
      <c r="H419" s="492"/>
      <c r="I419" s="492"/>
      <c r="J419" s="492"/>
      <c r="K419" s="492"/>
      <c r="L419" s="492"/>
      <c r="M419" s="492"/>
      <c r="N419" s="492"/>
      <c r="O419" s="492"/>
      <c r="P419" s="492"/>
      <c r="Q419" s="492"/>
      <c r="R419" s="492"/>
      <c r="S419" s="492"/>
      <c r="T419" s="492"/>
      <c r="U419" s="492"/>
      <c r="V419" s="492"/>
      <c r="W419" s="492"/>
      <c r="X419" s="492"/>
      <c r="Y419" s="492"/>
      <c r="Z419" s="492"/>
      <c r="AA419" s="492"/>
      <c r="AB419" s="492"/>
      <c r="AC419" s="492"/>
      <c r="AD419" s="492"/>
      <c r="AE419" s="492"/>
      <c r="AF419" s="492"/>
      <c r="AG419" s="492"/>
      <c r="AH419" s="492"/>
      <c r="AI419" s="492"/>
      <c r="AJ419" s="492"/>
      <c r="AK419" s="492"/>
      <c r="AL419" s="492"/>
      <c r="AM419" s="492"/>
      <c r="AN419" s="492"/>
      <c r="AO419" s="492"/>
      <c r="AP419" s="492"/>
      <c r="AQ419" s="492"/>
      <c r="AR419" s="492"/>
      <c r="AS419" s="492"/>
      <c r="AT419" s="492"/>
      <c r="AU419" s="492"/>
      <c r="AV419" s="492"/>
      <c r="AW419" s="492"/>
      <c r="AX419" s="492"/>
      <c r="AY419" s="492"/>
    </row>
    <row r="420" spans="1:51" ht="15.75" customHeight="1">
      <c r="A420" s="492"/>
      <c r="B420" s="492"/>
      <c r="C420" s="492"/>
      <c r="D420" s="492"/>
      <c r="E420" s="492"/>
      <c r="F420" s="492"/>
      <c r="G420" s="492"/>
      <c r="H420" s="492"/>
      <c r="I420" s="492"/>
      <c r="J420" s="492"/>
      <c r="K420" s="492"/>
      <c r="L420" s="492"/>
      <c r="M420" s="492"/>
      <c r="N420" s="492"/>
      <c r="O420" s="492"/>
      <c r="P420" s="492"/>
      <c r="Q420" s="492"/>
      <c r="R420" s="492"/>
      <c r="S420" s="492"/>
      <c r="T420" s="492"/>
      <c r="U420" s="492"/>
      <c r="V420" s="492"/>
      <c r="W420" s="492"/>
      <c r="X420" s="492"/>
      <c r="Y420" s="492"/>
      <c r="Z420" s="492"/>
      <c r="AA420" s="492"/>
      <c r="AB420" s="492"/>
      <c r="AC420" s="492"/>
      <c r="AD420" s="492"/>
      <c r="AE420" s="492"/>
      <c r="AF420" s="492"/>
      <c r="AG420" s="492"/>
      <c r="AH420" s="492"/>
      <c r="AI420" s="492"/>
      <c r="AJ420" s="492"/>
      <c r="AK420" s="492"/>
      <c r="AL420" s="492"/>
      <c r="AM420" s="492"/>
      <c r="AN420" s="492"/>
      <c r="AO420" s="492"/>
      <c r="AP420" s="492"/>
      <c r="AQ420" s="492"/>
      <c r="AR420" s="492"/>
      <c r="AS420" s="492"/>
      <c r="AT420" s="492"/>
      <c r="AU420" s="492"/>
      <c r="AV420" s="492"/>
      <c r="AW420" s="492"/>
      <c r="AX420" s="492"/>
      <c r="AY420" s="492"/>
    </row>
    <row r="421" spans="1:51" ht="15.75" customHeight="1">
      <c r="A421" s="492"/>
      <c r="B421" s="492"/>
      <c r="C421" s="492"/>
      <c r="D421" s="492"/>
      <c r="E421" s="492"/>
      <c r="F421" s="492"/>
      <c r="G421" s="492"/>
      <c r="H421" s="492"/>
      <c r="I421" s="492"/>
      <c r="J421" s="492"/>
      <c r="K421" s="492"/>
      <c r="L421" s="492"/>
      <c r="M421" s="492"/>
      <c r="N421" s="492"/>
      <c r="O421" s="492"/>
      <c r="P421" s="492"/>
      <c r="Q421" s="492"/>
      <c r="R421" s="492"/>
      <c r="S421" s="492"/>
      <c r="T421" s="492"/>
      <c r="U421" s="492"/>
      <c r="V421" s="492"/>
      <c r="W421" s="492"/>
      <c r="X421" s="492"/>
      <c r="Y421" s="492"/>
      <c r="Z421" s="492"/>
      <c r="AA421" s="492"/>
      <c r="AB421" s="492"/>
      <c r="AC421" s="492"/>
      <c r="AD421" s="492"/>
      <c r="AE421" s="492"/>
      <c r="AF421" s="492"/>
      <c r="AG421" s="492"/>
      <c r="AH421" s="492"/>
      <c r="AI421" s="492"/>
      <c r="AJ421" s="492"/>
      <c r="AK421" s="492"/>
      <c r="AL421" s="492"/>
      <c r="AM421" s="492"/>
      <c r="AN421" s="492"/>
      <c r="AO421" s="492"/>
      <c r="AP421" s="492"/>
      <c r="AQ421" s="492"/>
      <c r="AR421" s="492"/>
      <c r="AS421" s="492"/>
      <c r="AT421" s="492"/>
      <c r="AU421" s="492"/>
      <c r="AV421" s="492"/>
      <c r="AW421" s="492"/>
      <c r="AX421" s="492"/>
      <c r="AY421" s="492"/>
    </row>
    <row r="422" spans="1:51" ht="15.75" customHeight="1">
      <c r="A422" s="492"/>
      <c r="B422" s="492"/>
      <c r="C422" s="492"/>
      <c r="D422" s="492"/>
      <c r="E422" s="492"/>
      <c r="F422" s="492"/>
      <c r="G422" s="492"/>
      <c r="H422" s="492"/>
      <c r="I422" s="492"/>
      <c r="J422" s="492"/>
      <c r="K422" s="492"/>
      <c r="L422" s="492"/>
      <c r="M422" s="492"/>
      <c r="N422" s="492"/>
      <c r="O422" s="492"/>
      <c r="P422" s="492"/>
      <c r="Q422" s="492"/>
      <c r="R422" s="492"/>
      <c r="S422" s="492"/>
      <c r="T422" s="492"/>
      <c r="U422" s="492"/>
      <c r="V422" s="492"/>
      <c r="W422" s="492"/>
      <c r="X422" s="492"/>
      <c r="Y422" s="492"/>
      <c r="Z422" s="492"/>
      <c r="AA422" s="492"/>
      <c r="AB422" s="492"/>
      <c r="AC422" s="492"/>
      <c r="AD422" s="492"/>
      <c r="AE422" s="492"/>
      <c r="AF422" s="492"/>
      <c r="AG422" s="492"/>
      <c r="AH422" s="492"/>
      <c r="AI422" s="492"/>
      <c r="AJ422" s="492"/>
      <c r="AK422" s="492"/>
      <c r="AL422" s="492"/>
      <c r="AM422" s="492"/>
      <c r="AN422" s="492"/>
      <c r="AO422" s="492"/>
      <c r="AP422" s="492"/>
      <c r="AQ422" s="492"/>
      <c r="AR422" s="492"/>
      <c r="AS422" s="492"/>
      <c r="AT422" s="492"/>
      <c r="AU422" s="492"/>
      <c r="AV422" s="492"/>
      <c r="AW422" s="492"/>
      <c r="AX422" s="492"/>
      <c r="AY422" s="492"/>
    </row>
    <row r="423" spans="1:51" ht="15.75" customHeight="1">
      <c r="A423" s="492"/>
      <c r="B423" s="492"/>
      <c r="C423" s="492"/>
      <c r="D423" s="492"/>
      <c r="E423" s="492"/>
      <c r="F423" s="492"/>
      <c r="G423" s="492"/>
      <c r="H423" s="492"/>
      <c r="I423" s="492"/>
      <c r="J423" s="492"/>
      <c r="K423" s="492"/>
      <c r="L423" s="492"/>
      <c r="M423" s="492"/>
      <c r="N423" s="492"/>
      <c r="O423" s="492"/>
      <c r="P423" s="492"/>
      <c r="Q423" s="492"/>
      <c r="R423" s="492"/>
      <c r="S423" s="492"/>
      <c r="T423" s="492"/>
      <c r="U423" s="492"/>
      <c r="V423" s="492"/>
      <c r="W423" s="492"/>
      <c r="X423" s="492"/>
      <c r="Y423" s="492"/>
      <c r="Z423" s="492"/>
      <c r="AA423" s="492"/>
      <c r="AB423" s="492"/>
      <c r="AC423" s="492"/>
      <c r="AD423" s="492"/>
      <c r="AE423" s="492"/>
      <c r="AF423" s="492"/>
      <c r="AG423" s="492"/>
      <c r="AH423" s="492"/>
      <c r="AI423" s="492"/>
      <c r="AJ423" s="492"/>
      <c r="AK423" s="492"/>
      <c r="AL423" s="492"/>
      <c r="AM423" s="492"/>
      <c r="AN423" s="492"/>
      <c r="AO423" s="492"/>
      <c r="AP423" s="492"/>
      <c r="AQ423" s="492"/>
      <c r="AR423" s="492"/>
      <c r="AS423" s="492"/>
      <c r="AT423" s="492"/>
      <c r="AU423" s="492"/>
      <c r="AV423" s="492"/>
      <c r="AW423" s="492"/>
      <c r="AX423" s="492"/>
      <c r="AY423" s="492"/>
    </row>
    <row r="424" spans="1:51" ht="15.75" customHeight="1">
      <c r="A424" s="492"/>
      <c r="B424" s="492"/>
      <c r="C424" s="492"/>
      <c r="D424" s="492"/>
      <c r="E424" s="492"/>
      <c r="F424" s="492"/>
      <c r="G424" s="492"/>
      <c r="H424" s="492"/>
      <c r="I424" s="492"/>
      <c r="J424" s="492"/>
      <c r="K424" s="492"/>
      <c r="L424" s="492"/>
      <c r="M424" s="492"/>
      <c r="N424" s="492"/>
      <c r="O424" s="492"/>
      <c r="P424" s="492"/>
      <c r="Q424" s="492"/>
      <c r="R424" s="492"/>
      <c r="S424" s="492"/>
      <c r="T424" s="492"/>
      <c r="U424" s="492"/>
      <c r="V424" s="492"/>
      <c r="W424" s="492"/>
      <c r="X424" s="492"/>
      <c r="Y424" s="492"/>
      <c r="Z424" s="492"/>
      <c r="AA424" s="492"/>
      <c r="AB424" s="492"/>
      <c r="AC424" s="492"/>
      <c r="AD424" s="492"/>
      <c r="AE424" s="492"/>
      <c r="AF424" s="492"/>
      <c r="AG424" s="492"/>
      <c r="AH424" s="492"/>
      <c r="AI424" s="492"/>
      <c r="AJ424" s="492"/>
      <c r="AK424" s="492"/>
      <c r="AL424" s="492"/>
      <c r="AM424" s="492"/>
      <c r="AN424" s="492"/>
      <c r="AO424" s="492"/>
      <c r="AP424" s="492"/>
      <c r="AQ424" s="492"/>
      <c r="AR424" s="492"/>
      <c r="AS424" s="492"/>
      <c r="AT424" s="492"/>
      <c r="AU424" s="492"/>
      <c r="AV424" s="492"/>
      <c r="AW424" s="492"/>
      <c r="AX424" s="492"/>
      <c r="AY424" s="492"/>
    </row>
    <row r="425" spans="1:51" ht="15.75" customHeight="1">
      <c r="A425" s="492"/>
      <c r="B425" s="492"/>
      <c r="C425" s="492"/>
      <c r="D425" s="492"/>
      <c r="E425" s="492"/>
      <c r="F425" s="492"/>
      <c r="G425" s="492"/>
      <c r="H425" s="492"/>
      <c r="I425" s="492"/>
      <c r="J425" s="492"/>
      <c r="K425" s="492"/>
      <c r="L425" s="492"/>
      <c r="M425" s="492"/>
      <c r="N425" s="492"/>
      <c r="O425" s="492"/>
      <c r="P425" s="492"/>
      <c r="Q425" s="492"/>
      <c r="R425" s="492"/>
      <c r="S425" s="492"/>
      <c r="T425" s="492"/>
      <c r="U425" s="492"/>
      <c r="V425" s="492"/>
      <c r="W425" s="492"/>
      <c r="X425" s="492"/>
      <c r="Y425" s="492"/>
      <c r="Z425" s="492"/>
      <c r="AA425" s="492"/>
      <c r="AB425" s="492"/>
      <c r="AC425" s="492"/>
      <c r="AD425" s="492"/>
      <c r="AE425" s="492"/>
      <c r="AF425" s="492"/>
      <c r="AG425" s="492"/>
      <c r="AH425" s="492"/>
      <c r="AI425" s="492"/>
      <c r="AJ425" s="492"/>
      <c r="AK425" s="492"/>
      <c r="AL425" s="492"/>
      <c r="AM425" s="492"/>
      <c r="AN425" s="492"/>
      <c r="AO425" s="492"/>
      <c r="AP425" s="492"/>
      <c r="AQ425" s="492"/>
      <c r="AR425" s="492"/>
      <c r="AS425" s="492"/>
      <c r="AT425" s="492"/>
      <c r="AU425" s="492"/>
      <c r="AV425" s="492"/>
      <c r="AW425" s="492"/>
      <c r="AX425" s="492"/>
      <c r="AY425" s="492"/>
    </row>
    <row r="426" spans="1:51" ht="15.75" customHeight="1">
      <c r="A426" s="492"/>
      <c r="B426" s="492"/>
      <c r="C426" s="492"/>
      <c r="D426" s="492"/>
      <c r="E426" s="492"/>
      <c r="F426" s="492"/>
      <c r="G426" s="492"/>
      <c r="H426" s="492"/>
      <c r="I426" s="492"/>
      <c r="J426" s="492"/>
      <c r="K426" s="492"/>
      <c r="L426" s="492"/>
      <c r="M426" s="492"/>
      <c r="N426" s="492"/>
      <c r="O426" s="492"/>
      <c r="P426" s="492"/>
      <c r="Q426" s="492"/>
      <c r="R426" s="492"/>
      <c r="S426" s="492"/>
      <c r="T426" s="492"/>
      <c r="U426" s="492"/>
      <c r="V426" s="492"/>
      <c r="W426" s="492"/>
      <c r="X426" s="492"/>
      <c r="Y426" s="492"/>
      <c r="Z426" s="492"/>
      <c r="AA426" s="492"/>
      <c r="AB426" s="492"/>
      <c r="AC426" s="492"/>
      <c r="AD426" s="492"/>
      <c r="AE426" s="492"/>
      <c r="AF426" s="492"/>
      <c r="AG426" s="492"/>
      <c r="AH426" s="492"/>
      <c r="AI426" s="492"/>
      <c r="AJ426" s="492"/>
      <c r="AK426" s="492"/>
      <c r="AL426" s="492"/>
      <c r="AM426" s="492"/>
      <c r="AN426" s="492"/>
      <c r="AO426" s="492"/>
      <c r="AP426" s="492"/>
      <c r="AQ426" s="492"/>
      <c r="AR426" s="492"/>
      <c r="AS426" s="492"/>
      <c r="AT426" s="492"/>
      <c r="AU426" s="492"/>
      <c r="AV426" s="492"/>
      <c r="AW426" s="492"/>
      <c r="AX426" s="492"/>
      <c r="AY426" s="492"/>
    </row>
    <row r="427" spans="1:51" ht="15.75" customHeight="1">
      <c r="A427" s="492"/>
      <c r="B427" s="492"/>
      <c r="C427" s="492"/>
      <c r="D427" s="492"/>
      <c r="E427" s="492"/>
      <c r="F427" s="492"/>
      <c r="G427" s="492"/>
      <c r="H427" s="492"/>
      <c r="I427" s="492"/>
      <c r="J427" s="492"/>
      <c r="K427" s="492"/>
      <c r="L427" s="492"/>
      <c r="M427" s="492"/>
      <c r="N427" s="492"/>
      <c r="O427" s="492"/>
      <c r="P427" s="492"/>
      <c r="Q427" s="492"/>
      <c r="R427" s="492"/>
      <c r="S427" s="492"/>
      <c r="T427" s="492"/>
      <c r="U427" s="492"/>
      <c r="V427" s="492"/>
      <c r="W427" s="492"/>
      <c r="X427" s="492"/>
      <c r="Y427" s="492"/>
      <c r="Z427" s="492"/>
      <c r="AA427" s="492"/>
      <c r="AB427" s="492"/>
      <c r="AC427" s="492"/>
      <c r="AD427" s="492"/>
      <c r="AE427" s="492"/>
      <c r="AF427" s="492"/>
      <c r="AG427" s="492"/>
      <c r="AH427" s="492"/>
      <c r="AI427" s="492"/>
      <c r="AJ427" s="492"/>
      <c r="AK427" s="492"/>
      <c r="AL427" s="492"/>
      <c r="AM427" s="492"/>
      <c r="AN427" s="492"/>
      <c r="AO427" s="492"/>
      <c r="AP427" s="492"/>
      <c r="AQ427" s="492"/>
      <c r="AR427" s="492"/>
      <c r="AS427" s="492"/>
      <c r="AT427" s="492"/>
      <c r="AU427" s="492"/>
      <c r="AV427" s="492"/>
      <c r="AW427" s="492"/>
      <c r="AX427" s="492"/>
      <c r="AY427" s="492"/>
    </row>
    <row r="428" spans="1:51" ht="15.75" customHeight="1">
      <c r="A428" s="492"/>
      <c r="B428" s="492"/>
      <c r="C428" s="492"/>
      <c r="D428" s="492"/>
      <c r="E428" s="492"/>
      <c r="F428" s="492"/>
      <c r="G428" s="492"/>
      <c r="H428" s="492"/>
      <c r="I428" s="492"/>
      <c r="J428" s="492"/>
      <c r="K428" s="492"/>
      <c r="L428" s="492"/>
      <c r="M428" s="492"/>
      <c r="N428" s="492"/>
      <c r="O428" s="492"/>
      <c r="P428" s="492"/>
      <c r="Q428" s="492"/>
      <c r="R428" s="492"/>
      <c r="S428" s="492"/>
      <c r="T428" s="492"/>
      <c r="U428" s="492"/>
      <c r="V428" s="492"/>
      <c r="W428" s="492"/>
      <c r="X428" s="492"/>
      <c r="Y428" s="492"/>
      <c r="Z428" s="492"/>
      <c r="AA428" s="492"/>
      <c r="AB428" s="492"/>
      <c r="AC428" s="492"/>
      <c r="AD428" s="492"/>
      <c r="AE428" s="492"/>
      <c r="AF428" s="492"/>
      <c r="AG428" s="492"/>
      <c r="AH428" s="492"/>
      <c r="AI428" s="492"/>
      <c r="AJ428" s="492"/>
      <c r="AK428" s="492"/>
      <c r="AL428" s="492"/>
      <c r="AM428" s="492"/>
      <c r="AN428" s="492"/>
      <c r="AO428" s="492"/>
      <c r="AP428" s="492"/>
      <c r="AQ428" s="492"/>
      <c r="AR428" s="492"/>
      <c r="AS428" s="492"/>
      <c r="AT428" s="492"/>
      <c r="AU428" s="492"/>
      <c r="AV428" s="492"/>
      <c r="AW428" s="492"/>
      <c r="AX428" s="492"/>
      <c r="AY428" s="492"/>
    </row>
    <row r="429" spans="1:51" ht="15.75" customHeight="1">
      <c r="A429" s="492"/>
      <c r="B429" s="492"/>
      <c r="C429" s="492"/>
      <c r="D429" s="492"/>
      <c r="E429" s="492"/>
      <c r="F429" s="492"/>
      <c r="G429" s="492"/>
      <c r="H429" s="492"/>
      <c r="I429" s="492"/>
      <c r="J429" s="492"/>
      <c r="K429" s="492"/>
      <c r="L429" s="492"/>
      <c r="M429" s="492"/>
      <c r="N429" s="492"/>
      <c r="O429" s="492"/>
      <c r="P429" s="492"/>
      <c r="Q429" s="492"/>
      <c r="R429" s="492"/>
      <c r="S429" s="492"/>
      <c r="T429" s="492"/>
      <c r="U429" s="492"/>
      <c r="V429" s="492"/>
      <c r="W429" s="492"/>
      <c r="X429" s="492"/>
      <c r="Y429" s="492"/>
      <c r="Z429" s="492"/>
      <c r="AA429" s="492"/>
      <c r="AB429" s="492"/>
      <c r="AC429" s="492"/>
      <c r="AD429" s="492"/>
      <c r="AE429" s="492"/>
      <c r="AF429" s="492"/>
      <c r="AG429" s="492"/>
      <c r="AH429" s="492"/>
      <c r="AI429" s="492"/>
      <c r="AJ429" s="492"/>
      <c r="AK429" s="492"/>
      <c r="AL429" s="492"/>
      <c r="AM429" s="492"/>
      <c r="AN429" s="492"/>
      <c r="AO429" s="492"/>
      <c r="AP429" s="492"/>
      <c r="AQ429" s="492"/>
      <c r="AR429" s="492"/>
      <c r="AS429" s="492"/>
      <c r="AT429" s="492"/>
      <c r="AU429" s="492"/>
      <c r="AV429" s="492"/>
      <c r="AW429" s="492"/>
      <c r="AX429" s="492"/>
      <c r="AY429" s="492"/>
    </row>
    <row r="430" spans="1:51" ht="15.75" customHeight="1">
      <c r="A430" s="492"/>
      <c r="B430" s="492"/>
      <c r="C430" s="492"/>
      <c r="D430" s="492"/>
      <c r="E430" s="492"/>
      <c r="F430" s="492"/>
      <c r="G430" s="492"/>
      <c r="H430" s="492"/>
      <c r="I430" s="492"/>
      <c r="J430" s="492"/>
      <c r="K430" s="492"/>
      <c r="L430" s="492"/>
      <c r="M430" s="492"/>
      <c r="N430" s="492"/>
      <c r="O430" s="492"/>
      <c r="P430" s="492"/>
      <c r="Q430" s="492"/>
      <c r="R430" s="492"/>
      <c r="S430" s="492"/>
      <c r="T430" s="492"/>
      <c r="U430" s="492"/>
      <c r="V430" s="492"/>
      <c r="W430" s="492"/>
      <c r="X430" s="492"/>
      <c r="Y430" s="492"/>
      <c r="Z430" s="492"/>
      <c r="AA430" s="492"/>
      <c r="AB430" s="492"/>
      <c r="AC430" s="492"/>
      <c r="AD430" s="492"/>
      <c r="AE430" s="492"/>
      <c r="AF430" s="492"/>
      <c r="AG430" s="492"/>
      <c r="AH430" s="492"/>
      <c r="AI430" s="492"/>
      <c r="AJ430" s="492"/>
      <c r="AK430" s="492"/>
      <c r="AL430" s="492"/>
      <c r="AM430" s="492"/>
      <c r="AN430" s="492"/>
      <c r="AO430" s="492"/>
      <c r="AP430" s="492"/>
      <c r="AQ430" s="492"/>
      <c r="AR430" s="492"/>
      <c r="AS430" s="492"/>
      <c r="AT430" s="492"/>
      <c r="AU430" s="492"/>
      <c r="AV430" s="492"/>
      <c r="AW430" s="492"/>
      <c r="AX430" s="492"/>
      <c r="AY430" s="492"/>
    </row>
    <row r="431" spans="1:51" ht="15.75" customHeight="1">
      <c r="A431" s="492"/>
      <c r="B431" s="492"/>
      <c r="C431" s="492"/>
      <c r="D431" s="492"/>
      <c r="E431" s="492"/>
      <c r="F431" s="492"/>
      <c r="G431" s="492"/>
      <c r="H431" s="492"/>
      <c r="I431" s="492"/>
      <c r="J431" s="492"/>
      <c r="K431" s="492"/>
      <c r="L431" s="492"/>
      <c r="M431" s="492"/>
      <c r="N431" s="492"/>
      <c r="O431" s="492"/>
      <c r="P431" s="492"/>
      <c r="Q431" s="492"/>
      <c r="R431" s="492"/>
      <c r="S431" s="492"/>
      <c r="T431" s="492"/>
      <c r="U431" s="492"/>
      <c r="V431" s="492"/>
      <c r="W431" s="492"/>
      <c r="X431" s="492"/>
      <c r="Y431" s="492"/>
      <c r="Z431" s="492"/>
      <c r="AA431" s="492"/>
      <c r="AB431" s="492"/>
      <c r="AC431" s="492"/>
      <c r="AD431" s="492"/>
      <c r="AE431" s="492"/>
      <c r="AF431" s="492"/>
      <c r="AG431" s="492"/>
      <c r="AH431" s="492"/>
      <c r="AI431" s="492"/>
      <c r="AJ431" s="492"/>
      <c r="AK431" s="492"/>
      <c r="AL431" s="492"/>
      <c r="AM431" s="492"/>
      <c r="AN431" s="492"/>
      <c r="AO431" s="492"/>
      <c r="AP431" s="492"/>
      <c r="AQ431" s="492"/>
      <c r="AR431" s="492"/>
      <c r="AS431" s="492"/>
      <c r="AT431" s="492"/>
      <c r="AU431" s="492"/>
      <c r="AV431" s="492"/>
      <c r="AW431" s="492"/>
      <c r="AX431" s="492"/>
      <c r="AY431" s="492"/>
    </row>
    <row r="432" spans="1:51" ht="15.75" customHeight="1">
      <c r="A432" s="492"/>
      <c r="B432" s="492"/>
      <c r="C432" s="492"/>
      <c r="D432" s="492"/>
      <c r="E432" s="492"/>
      <c r="F432" s="492"/>
      <c r="G432" s="492"/>
      <c r="H432" s="492"/>
      <c r="I432" s="492"/>
      <c r="J432" s="492"/>
      <c r="K432" s="492"/>
      <c r="L432" s="492"/>
      <c r="M432" s="492"/>
      <c r="N432" s="492"/>
      <c r="O432" s="492"/>
      <c r="P432" s="492"/>
      <c r="Q432" s="492"/>
      <c r="R432" s="492"/>
      <c r="S432" s="492"/>
      <c r="T432" s="492"/>
      <c r="U432" s="492"/>
      <c r="V432" s="492"/>
      <c r="W432" s="492"/>
      <c r="X432" s="492"/>
      <c r="Y432" s="492"/>
      <c r="Z432" s="492"/>
      <c r="AA432" s="492"/>
      <c r="AB432" s="492"/>
      <c r="AC432" s="492"/>
      <c r="AD432" s="492"/>
      <c r="AE432" s="492"/>
      <c r="AF432" s="492"/>
      <c r="AG432" s="492"/>
      <c r="AH432" s="492"/>
      <c r="AI432" s="492"/>
      <c r="AJ432" s="492"/>
      <c r="AK432" s="492"/>
      <c r="AL432" s="492"/>
      <c r="AM432" s="492"/>
      <c r="AN432" s="492"/>
      <c r="AO432" s="492"/>
      <c r="AP432" s="492"/>
      <c r="AQ432" s="492"/>
      <c r="AR432" s="492"/>
      <c r="AS432" s="492"/>
      <c r="AT432" s="492"/>
      <c r="AU432" s="492"/>
      <c r="AV432" s="492"/>
      <c r="AW432" s="492"/>
      <c r="AX432" s="492"/>
      <c r="AY432" s="492"/>
    </row>
    <row r="433" spans="1:51" ht="15.75" customHeight="1">
      <c r="A433" s="492"/>
      <c r="B433" s="492"/>
      <c r="C433" s="492"/>
      <c r="D433" s="492"/>
      <c r="E433" s="492"/>
      <c r="F433" s="492"/>
      <c r="G433" s="492"/>
      <c r="H433" s="492"/>
      <c r="I433" s="492"/>
      <c r="J433" s="492"/>
      <c r="K433" s="492"/>
      <c r="L433" s="492"/>
      <c r="M433" s="492"/>
      <c r="N433" s="492"/>
      <c r="O433" s="492"/>
      <c r="P433" s="492"/>
      <c r="Q433" s="492"/>
      <c r="R433" s="492"/>
      <c r="S433" s="492"/>
      <c r="T433" s="492"/>
      <c r="U433" s="492"/>
      <c r="V433" s="492"/>
      <c r="W433" s="492"/>
      <c r="X433" s="492"/>
      <c r="Y433" s="492"/>
      <c r="Z433" s="492"/>
      <c r="AA433" s="492"/>
      <c r="AB433" s="492"/>
      <c r="AC433" s="492"/>
      <c r="AD433" s="492"/>
      <c r="AE433" s="492"/>
      <c r="AF433" s="492"/>
      <c r="AG433" s="492"/>
      <c r="AH433" s="492"/>
      <c r="AI433" s="492"/>
      <c r="AJ433" s="492"/>
      <c r="AK433" s="492"/>
      <c r="AL433" s="492"/>
      <c r="AM433" s="492"/>
      <c r="AN433" s="492"/>
      <c r="AO433" s="492"/>
      <c r="AP433" s="492"/>
      <c r="AQ433" s="492"/>
      <c r="AR433" s="492"/>
      <c r="AS433" s="492"/>
      <c r="AT433" s="492"/>
      <c r="AU433" s="492"/>
      <c r="AV433" s="492"/>
      <c r="AW433" s="492"/>
      <c r="AX433" s="492"/>
      <c r="AY433" s="492"/>
    </row>
    <row r="434" spans="1:51" ht="15.75" customHeight="1">
      <c r="A434" s="492"/>
      <c r="B434" s="492"/>
      <c r="C434" s="492"/>
      <c r="D434" s="492"/>
      <c r="E434" s="492"/>
      <c r="F434" s="492"/>
      <c r="G434" s="492"/>
      <c r="H434" s="492"/>
      <c r="I434" s="492"/>
      <c r="J434" s="492"/>
      <c r="K434" s="492"/>
      <c r="L434" s="492"/>
      <c r="M434" s="492"/>
      <c r="N434" s="492"/>
      <c r="O434" s="492"/>
      <c r="P434" s="492"/>
      <c r="Q434" s="492"/>
      <c r="R434" s="492"/>
      <c r="S434" s="492"/>
      <c r="T434" s="492"/>
      <c r="U434" s="492"/>
      <c r="V434" s="492"/>
      <c r="W434" s="492"/>
      <c r="X434" s="492"/>
      <c r="Y434" s="492"/>
      <c r="Z434" s="492"/>
      <c r="AA434" s="492"/>
      <c r="AB434" s="492"/>
      <c r="AC434" s="492"/>
      <c r="AD434" s="492"/>
      <c r="AE434" s="492"/>
      <c r="AF434" s="492"/>
      <c r="AG434" s="492"/>
      <c r="AH434" s="492"/>
      <c r="AI434" s="492"/>
      <c r="AJ434" s="492"/>
      <c r="AK434" s="492"/>
      <c r="AL434" s="492"/>
      <c r="AM434" s="492"/>
      <c r="AN434" s="492"/>
      <c r="AO434" s="492"/>
      <c r="AP434" s="492"/>
      <c r="AQ434" s="492"/>
      <c r="AR434" s="492"/>
      <c r="AS434" s="492"/>
      <c r="AT434" s="492"/>
      <c r="AU434" s="492"/>
      <c r="AV434" s="492"/>
      <c r="AW434" s="492"/>
      <c r="AX434" s="492"/>
      <c r="AY434" s="492"/>
    </row>
    <row r="435" spans="1:51" ht="15.75" customHeight="1">
      <c r="A435" s="492"/>
      <c r="B435" s="492"/>
      <c r="C435" s="492"/>
      <c r="D435" s="492"/>
      <c r="E435" s="492"/>
      <c r="F435" s="492"/>
      <c r="G435" s="492"/>
      <c r="H435" s="492"/>
      <c r="I435" s="492"/>
      <c r="J435" s="492"/>
      <c r="K435" s="492"/>
      <c r="L435" s="492"/>
      <c r="M435" s="492"/>
      <c r="N435" s="492"/>
      <c r="O435" s="492"/>
      <c r="P435" s="492"/>
      <c r="Q435" s="492"/>
      <c r="R435" s="492"/>
      <c r="S435" s="492"/>
      <c r="T435" s="492"/>
      <c r="U435" s="492"/>
      <c r="V435" s="492"/>
      <c r="W435" s="492"/>
      <c r="X435" s="492"/>
      <c r="Y435" s="492"/>
      <c r="Z435" s="492"/>
      <c r="AA435" s="492"/>
      <c r="AB435" s="492"/>
      <c r="AC435" s="492"/>
      <c r="AD435" s="492"/>
      <c r="AE435" s="492"/>
      <c r="AF435" s="492"/>
      <c r="AG435" s="492"/>
      <c r="AH435" s="492"/>
      <c r="AI435" s="492"/>
      <c r="AJ435" s="492"/>
      <c r="AK435" s="492"/>
      <c r="AL435" s="492"/>
      <c r="AM435" s="492"/>
      <c r="AN435" s="492"/>
      <c r="AO435" s="492"/>
      <c r="AP435" s="492"/>
      <c r="AQ435" s="492"/>
      <c r="AR435" s="492"/>
      <c r="AS435" s="492"/>
      <c r="AT435" s="492"/>
      <c r="AU435" s="492"/>
      <c r="AV435" s="492"/>
      <c r="AW435" s="492"/>
      <c r="AX435" s="492"/>
      <c r="AY435" s="492"/>
    </row>
    <row r="436" spans="1:51" ht="15.75" customHeight="1">
      <c r="A436" s="492"/>
      <c r="B436" s="492"/>
      <c r="C436" s="492"/>
      <c r="D436" s="492"/>
      <c r="E436" s="492"/>
      <c r="F436" s="492"/>
      <c r="G436" s="492"/>
      <c r="H436" s="492"/>
      <c r="I436" s="492"/>
      <c r="J436" s="492"/>
      <c r="K436" s="492"/>
      <c r="L436" s="492"/>
      <c r="M436" s="492"/>
      <c r="N436" s="492"/>
      <c r="O436" s="492"/>
      <c r="P436" s="492"/>
      <c r="Q436" s="492"/>
      <c r="R436" s="492"/>
      <c r="S436" s="492"/>
      <c r="T436" s="492"/>
      <c r="U436" s="492"/>
      <c r="V436" s="492"/>
      <c r="W436" s="492"/>
      <c r="X436" s="492"/>
      <c r="Y436" s="492"/>
      <c r="Z436" s="492"/>
      <c r="AA436" s="492"/>
      <c r="AB436" s="492"/>
      <c r="AC436" s="492"/>
      <c r="AD436" s="492"/>
      <c r="AE436" s="492"/>
      <c r="AF436" s="492"/>
      <c r="AG436" s="492"/>
      <c r="AH436" s="492"/>
      <c r="AI436" s="492"/>
      <c r="AJ436" s="492"/>
      <c r="AK436" s="492"/>
      <c r="AL436" s="492"/>
      <c r="AM436" s="492"/>
      <c r="AN436" s="492"/>
      <c r="AO436" s="492"/>
      <c r="AP436" s="492"/>
      <c r="AQ436" s="492"/>
      <c r="AR436" s="492"/>
      <c r="AS436" s="492"/>
      <c r="AT436" s="492"/>
      <c r="AU436" s="492"/>
      <c r="AV436" s="492"/>
      <c r="AW436" s="492"/>
      <c r="AX436" s="492"/>
      <c r="AY436" s="492"/>
    </row>
    <row r="437" spans="1:51" ht="15.75" customHeight="1">
      <c r="A437" s="492"/>
      <c r="B437" s="492"/>
      <c r="C437" s="492"/>
      <c r="D437" s="492"/>
      <c r="E437" s="492"/>
      <c r="F437" s="492"/>
      <c r="G437" s="492"/>
      <c r="H437" s="492"/>
      <c r="I437" s="492"/>
      <c r="J437" s="492"/>
      <c r="K437" s="492"/>
      <c r="L437" s="492"/>
      <c r="M437" s="492"/>
      <c r="N437" s="492"/>
      <c r="O437" s="492"/>
      <c r="P437" s="492"/>
      <c r="Q437" s="492"/>
      <c r="R437" s="492"/>
      <c r="S437" s="492"/>
      <c r="T437" s="492"/>
      <c r="U437" s="492"/>
      <c r="V437" s="492"/>
      <c r="W437" s="492"/>
      <c r="X437" s="492"/>
      <c r="Y437" s="492"/>
      <c r="Z437" s="492"/>
      <c r="AA437" s="492"/>
      <c r="AB437" s="492"/>
      <c r="AC437" s="492"/>
      <c r="AD437" s="492"/>
      <c r="AE437" s="492"/>
      <c r="AF437" s="492"/>
      <c r="AG437" s="492"/>
      <c r="AH437" s="492"/>
      <c r="AI437" s="492"/>
      <c r="AJ437" s="492"/>
      <c r="AK437" s="492"/>
      <c r="AL437" s="492"/>
      <c r="AM437" s="492"/>
      <c r="AN437" s="492"/>
      <c r="AO437" s="492"/>
      <c r="AP437" s="492"/>
      <c r="AQ437" s="492"/>
      <c r="AR437" s="492"/>
      <c r="AS437" s="492"/>
      <c r="AT437" s="492"/>
      <c r="AU437" s="492"/>
      <c r="AV437" s="492"/>
      <c r="AW437" s="492"/>
      <c r="AX437" s="492"/>
      <c r="AY437" s="492"/>
    </row>
    <row r="438" spans="1:51" ht="15.75" customHeight="1">
      <c r="A438" s="492"/>
      <c r="B438" s="492"/>
      <c r="C438" s="492"/>
      <c r="D438" s="492"/>
      <c r="E438" s="492"/>
      <c r="F438" s="492"/>
      <c r="G438" s="492"/>
      <c r="H438" s="492"/>
      <c r="I438" s="492"/>
      <c r="J438" s="492"/>
      <c r="K438" s="492"/>
      <c r="L438" s="492"/>
      <c r="M438" s="492"/>
      <c r="N438" s="492"/>
      <c r="O438" s="492"/>
      <c r="P438" s="492"/>
      <c r="Q438" s="492"/>
      <c r="R438" s="492"/>
      <c r="S438" s="492"/>
      <c r="T438" s="492"/>
      <c r="U438" s="492"/>
      <c r="V438" s="492"/>
      <c r="W438" s="492"/>
      <c r="X438" s="492"/>
      <c r="Y438" s="492"/>
      <c r="Z438" s="492"/>
      <c r="AA438" s="492"/>
      <c r="AB438" s="492"/>
      <c r="AC438" s="492"/>
      <c r="AD438" s="492"/>
      <c r="AE438" s="492"/>
      <c r="AF438" s="492"/>
      <c r="AG438" s="492"/>
      <c r="AH438" s="492"/>
      <c r="AI438" s="492"/>
      <c r="AJ438" s="492"/>
      <c r="AK438" s="492"/>
      <c r="AL438" s="492"/>
      <c r="AM438" s="492"/>
      <c r="AN438" s="492"/>
      <c r="AO438" s="492"/>
      <c r="AP438" s="492"/>
      <c r="AQ438" s="492"/>
      <c r="AR438" s="492"/>
      <c r="AS438" s="492"/>
      <c r="AT438" s="492"/>
      <c r="AU438" s="492"/>
      <c r="AV438" s="492"/>
      <c r="AW438" s="492"/>
      <c r="AX438" s="492"/>
      <c r="AY438" s="492"/>
    </row>
    <row r="439" spans="1:51" ht="15.75" customHeight="1">
      <c r="A439" s="492"/>
      <c r="B439" s="492"/>
      <c r="C439" s="492"/>
      <c r="D439" s="492"/>
      <c r="E439" s="492"/>
      <c r="F439" s="492"/>
      <c r="G439" s="492"/>
      <c r="H439" s="492"/>
      <c r="I439" s="492"/>
      <c r="J439" s="492"/>
      <c r="K439" s="492"/>
      <c r="L439" s="492"/>
      <c r="M439" s="492"/>
      <c r="N439" s="492"/>
      <c r="O439" s="492"/>
      <c r="P439" s="492"/>
      <c r="Q439" s="492"/>
      <c r="R439" s="492"/>
      <c r="S439" s="492"/>
      <c r="T439" s="492"/>
      <c r="U439" s="492"/>
      <c r="V439" s="492"/>
      <c r="W439" s="492"/>
      <c r="X439" s="492"/>
      <c r="Y439" s="492"/>
      <c r="Z439" s="492"/>
      <c r="AA439" s="492"/>
      <c r="AB439" s="492"/>
      <c r="AC439" s="492"/>
      <c r="AD439" s="492"/>
      <c r="AE439" s="492"/>
      <c r="AF439" s="492"/>
      <c r="AG439" s="492"/>
      <c r="AH439" s="492"/>
      <c r="AI439" s="492"/>
      <c r="AJ439" s="492"/>
      <c r="AK439" s="492"/>
      <c r="AL439" s="492"/>
      <c r="AM439" s="492"/>
      <c r="AN439" s="492"/>
      <c r="AO439" s="492"/>
      <c r="AP439" s="492"/>
      <c r="AQ439" s="492"/>
      <c r="AR439" s="492"/>
      <c r="AS439" s="492"/>
      <c r="AT439" s="492"/>
      <c r="AU439" s="492"/>
      <c r="AV439" s="492"/>
      <c r="AW439" s="492"/>
      <c r="AX439" s="492"/>
      <c r="AY439" s="492"/>
    </row>
    <row r="440" spans="1:51" ht="15.75" customHeight="1">
      <c r="A440" s="492"/>
      <c r="B440" s="492"/>
      <c r="C440" s="492"/>
      <c r="D440" s="492"/>
      <c r="E440" s="492"/>
      <c r="F440" s="492"/>
      <c r="G440" s="492"/>
      <c r="H440" s="492"/>
      <c r="I440" s="492"/>
      <c r="J440" s="492"/>
      <c r="K440" s="492"/>
      <c r="L440" s="492"/>
      <c r="M440" s="492"/>
      <c r="N440" s="492"/>
      <c r="O440" s="492"/>
      <c r="P440" s="492"/>
      <c r="Q440" s="492"/>
      <c r="R440" s="492"/>
      <c r="S440" s="492"/>
      <c r="T440" s="492"/>
      <c r="U440" s="492"/>
      <c r="V440" s="492"/>
      <c r="W440" s="492"/>
      <c r="X440" s="492"/>
      <c r="Y440" s="492"/>
      <c r="Z440" s="492"/>
      <c r="AA440" s="492"/>
      <c r="AB440" s="492"/>
      <c r="AC440" s="492"/>
      <c r="AD440" s="492"/>
      <c r="AE440" s="492"/>
      <c r="AF440" s="492"/>
      <c r="AG440" s="492"/>
      <c r="AH440" s="492"/>
      <c r="AI440" s="492"/>
      <c r="AJ440" s="492"/>
      <c r="AK440" s="492"/>
      <c r="AL440" s="492"/>
      <c r="AM440" s="492"/>
      <c r="AN440" s="492"/>
      <c r="AO440" s="492"/>
      <c r="AP440" s="492"/>
      <c r="AQ440" s="492"/>
      <c r="AR440" s="492"/>
      <c r="AS440" s="492"/>
      <c r="AT440" s="492"/>
      <c r="AU440" s="492"/>
      <c r="AV440" s="492"/>
      <c r="AW440" s="492"/>
      <c r="AX440" s="492"/>
      <c r="AY440" s="492"/>
    </row>
    <row r="441" spans="1:51" ht="15.75" customHeight="1">
      <c r="A441" s="492"/>
      <c r="B441" s="492"/>
      <c r="C441" s="492"/>
      <c r="D441" s="492"/>
      <c r="E441" s="492"/>
      <c r="F441" s="492"/>
      <c r="G441" s="492"/>
      <c r="H441" s="492"/>
      <c r="I441" s="492"/>
      <c r="J441" s="492"/>
      <c r="K441" s="492"/>
      <c r="L441" s="492"/>
      <c r="M441" s="492"/>
      <c r="N441" s="492"/>
      <c r="O441" s="492"/>
      <c r="P441" s="492"/>
      <c r="Q441" s="492"/>
      <c r="R441" s="492"/>
      <c r="S441" s="492"/>
      <c r="T441" s="492"/>
      <c r="U441" s="492"/>
      <c r="V441" s="492"/>
      <c r="W441" s="492"/>
      <c r="X441" s="492"/>
      <c r="Y441" s="492"/>
      <c r="Z441" s="492"/>
      <c r="AA441" s="492"/>
      <c r="AB441" s="492"/>
      <c r="AC441" s="492"/>
      <c r="AD441" s="492"/>
      <c r="AE441" s="492"/>
      <c r="AF441" s="492"/>
      <c r="AG441" s="492"/>
      <c r="AH441" s="492"/>
      <c r="AI441" s="492"/>
      <c r="AJ441" s="492"/>
      <c r="AK441" s="492"/>
      <c r="AL441" s="492"/>
      <c r="AM441" s="492"/>
      <c r="AN441" s="492"/>
      <c r="AO441" s="492"/>
      <c r="AP441" s="492"/>
      <c r="AQ441" s="492"/>
      <c r="AR441" s="492"/>
      <c r="AS441" s="492"/>
      <c r="AT441" s="492"/>
      <c r="AU441" s="492"/>
      <c r="AV441" s="492"/>
      <c r="AW441" s="492"/>
      <c r="AX441" s="492"/>
      <c r="AY441" s="492"/>
    </row>
    <row r="442" spans="1:51" ht="15.75" customHeight="1">
      <c r="A442" s="492"/>
      <c r="B442" s="492"/>
      <c r="C442" s="492"/>
      <c r="D442" s="492"/>
      <c r="E442" s="492"/>
      <c r="F442" s="492"/>
      <c r="G442" s="492"/>
      <c r="H442" s="492"/>
      <c r="I442" s="492"/>
      <c r="J442" s="492"/>
      <c r="K442" s="492"/>
      <c r="L442" s="492"/>
      <c r="M442" s="492"/>
      <c r="N442" s="492"/>
      <c r="O442" s="492"/>
      <c r="P442" s="492"/>
      <c r="Q442" s="492"/>
      <c r="R442" s="492"/>
      <c r="S442" s="492"/>
      <c r="T442" s="492"/>
      <c r="U442" s="492"/>
      <c r="V442" s="492"/>
      <c r="W442" s="492"/>
      <c r="X442" s="492"/>
      <c r="Y442" s="492"/>
      <c r="Z442" s="492"/>
      <c r="AA442" s="492"/>
      <c r="AB442" s="492"/>
      <c r="AC442" s="492"/>
      <c r="AD442" s="492"/>
      <c r="AE442" s="492"/>
      <c r="AF442" s="492"/>
      <c r="AG442" s="492"/>
      <c r="AH442" s="492"/>
      <c r="AI442" s="492"/>
      <c r="AJ442" s="492"/>
      <c r="AK442" s="492"/>
      <c r="AL442" s="492"/>
      <c r="AM442" s="492"/>
      <c r="AN442" s="492"/>
      <c r="AO442" s="492"/>
      <c r="AP442" s="492"/>
      <c r="AQ442" s="492"/>
      <c r="AR442" s="492"/>
      <c r="AS442" s="492"/>
      <c r="AT442" s="492"/>
      <c r="AU442" s="492"/>
      <c r="AV442" s="492"/>
      <c r="AW442" s="492"/>
      <c r="AX442" s="492"/>
      <c r="AY442" s="492"/>
    </row>
    <row r="443" spans="1:51" ht="15.75" customHeight="1">
      <c r="A443" s="492"/>
      <c r="B443" s="492"/>
      <c r="C443" s="492"/>
      <c r="D443" s="492"/>
      <c r="E443" s="492"/>
      <c r="F443" s="492"/>
      <c r="G443" s="492"/>
      <c r="H443" s="492"/>
      <c r="I443" s="492"/>
      <c r="J443" s="492"/>
      <c r="K443" s="492"/>
      <c r="L443" s="492"/>
      <c r="M443" s="492"/>
      <c r="N443" s="492"/>
      <c r="O443" s="492"/>
      <c r="P443" s="492"/>
      <c r="Q443" s="492"/>
      <c r="R443" s="492"/>
      <c r="S443" s="492"/>
      <c r="T443" s="492"/>
      <c r="U443" s="492"/>
      <c r="V443" s="492"/>
      <c r="W443" s="492"/>
      <c r="X443" s="492"/>
      <c r="Y443" s="492"/>
      <c r="Z443" s="492"/>
      <c r="AA443" s="492"/>
      <c r="AB443" s="492"/>
      <c r="AC443" s="492"/>
      <c r="AD443" s="492"/>
      <c r="AE443" s="492"/>
      <c r="AF443" s="492"/>
      <c r="AG443" s="492"/>
      <c r="AH443" s="492"/>
      <c r="AI443" s="492"/>
      <c r="AJ443" s="492"/>
      <c r="AK443" s="492"/>
      <c r="AL443" s="492"/>
      <c r="AM443" s="492"/>
      <c r="AN443" s="492"/>
      <c r="AO443" s="492"/>
      <c r="AP443" s="492"/>
      <c r="AQ443" s="492"/>
      <c r="AR443" s="492"/>
      <c r="AS443" s="492"/>
      <c r="AT443" s="492"/>
      <c r="AU443" s="492"/>
      <c r="AV443" s="492"/>
      <c r="AW443" s="492"/>
      <c r="AX443" s="492"/>
      <c r="AY443" s="492"/>
    </row>
    <row r="444" spans="1:51" ht="15.75" customHeight="1">
      <c r="A444" s="492"/>
      <c r="B444" s="492"/>
      <c r="C444" s="492"/>
      <c r="D444" s="492"/>
      <c r="E444" s="492"/>
      <c r="F444" s="492"/>
      <c r="G444" s="492"/>
      <c r="H444" s="492"/>
      <c r="I444" s="492"/>
      <c r="J444" s="492"/>
      <c r="K444" s="492"/>
      <c r="L444" s="492"/>
      <c r="M444" s="492"/>
      <c r="N444" s="492"/>
      <c r="O444" s="492"/>
      <c r="P444" s="492"/>
      <c r="Q444" s="492"/>
      <c r="R444" s="492"/>
      <c r="S444" s="492"/>
      <c r="T444" s="492"/>
      <c r="U444" s="492"/>
      <c r="V444" s="492"/>
      <c r="W444" s="492"/>
      <c r="X444" s="492"/>
      <c r="Y444" s="492"/>
      <c r="Z444" s="492"/>
      <c r="AA444" s="492"/>
      <c r="AB444" s="492"/>
      <c r="AC444" s="492"/>
      <c r="AD444" s="492"/>
      <c r="AE444" s="492"/>
      <c r="AF444" s="492"/>
      <c r="AG444" s="492"/>
      <c r="AH444" s="492"/>
      <c r="AI444" s="492"/>
      <c r="AJ444" s="492"/>
      <c r="AK444" s="492"/>
      <c r="AL444" s="492"/>
      <c r="AM444" s="492"/>
      <c r="AN444" s="492"/>
      <c r="AO444" s="492"/>
      <c r="AP444" s="492"/>
      <c r="AQ444" s="492"/>
      <c r="AR444" s="492"/>
      <c r="AS444" s="492"/>
      <c r="AT444" s="492"/>
      <c r="AU444" s="492"/>
      <c r="AV444" s="492"/>
      <c r="AW444" s="492"/>
      <c r="AX444" s="492"/>
      <c r="AY444" s="492"/>
    </row>
    <row r="445" spans="1:51" ht="15.75" customHeight="1">
      <c r="A445" s="492"/>
      <c r="B445" s="492"/>
      <c r="C445" s="492"/>
      <c r="D445" s="492"/>
      <c r="E445" s="492"/>
      <c r="F445" s="492"/>
      <c r="G445" s="492"/>
      <c r="H445" s="492"/>
      <c r="I445" s="492"/>
      <c r="J445" s="492"/>
      <c r="K445" s="492"/>
      <c r="L445" s="492"/>
      <c r="M445" s="492"/>
      <c r="N445" s="492"/>
      <c r="O445" s="492"/>
      <c r="P445" s="492"/>
      <c r="Q445" s="492"/>
      <c r="R445" s="492"/>
      <c r="S445" s="492"/>
      <c r="T445" s="492"/>
      <c r="U445" s="492"/>
      <c r="V445" s="492"/>
      <c r="W445" s="492"/>
      <c r="X445" s="492"/>
      <c r="Y445" s="492"/>
      <c r="Z445" s="492"/>
      <c r="AA445" s="492"/>
      <c r="AB445" s="492"/>
      <c r="AC445" s="492"/>
      <c r="AD445" s="492"/>
      <c r="AE445" s="492"/>
      <c r="AF445" s="492"/>
      <c r="AG445" s="492"/>
      <c r="AH445" s="492"/>
      <c r="AI445" s="492"/>
      <c r="AJ445" s="492"/>
      <c r="AK445" s="492"/>
      <c r="AL445" s="492"/>
      <c r="AM445" s="492"/>
      <c r="AN445" s="492"/>
      <c r="AO445" s="492"/>
      <c r="AP445" s="492"/>
      <c r="AQ445" s="492"/>
      <c r="AR445" s="492"/>
      <c r="AS445" s="492"/>
      <c r="AT445" s="492"/>
      <c r="AU445" s="492"/>
      <c r="AV445" s="492"/>
      <c r="AW445" s="492"/>
      <c r="AX445" s="492"/>
      <c r="AY445" s="492"/>
    </row>
    <row r="446" spans="1:51" ht="15.75" customHeight="1">
      <c r="A446" s="492"/>
      <c r="B446" s="492"/>
      <c r="C446" s="492"/>
      <c r="D446" s="492"/>
      <c r="E446" s="492"/>
      <c r="F446" s="492"/>
      <c r="G446" s="492"/>
      <c r="H446" s="492"/>
      <c r="I446" s="492"/>
      <c r="J446" s="492"/>
      <c r="K446" s="492"/>
      <c r="L446" s="492"/>
      <c r="M446" s="492"/>
      <c r="N446" s="492"/>
      <c r="O446" s="492"/>
      <c r="P446" s="492"/>
      <c r="Q446" s="492"/>
      <c r="R446" s="492"/>
      <c r="S446" s="492"/>
      <c r="T446" s="492"/>
      <c r="U446" s="492"/>
      <c r="V446" s="492"/>
      <c r="W446" s="492"/>
      <c r="X446" s="492"/>
      <c r="Y446" s="492"/>
      <c r="Z446" s="492"/>
      <c r="AA446" s="492"/>
      <c r="AB446" s="492"/>
      <c r="AC446" s="492"/>
      <c r="AD446" s="492"/>
      <c r="AE446" s="492"/>
      <c r="AF446" s="492"/>
      <c r="AG446" s="492"/>
      <c r="AH446" s="492"/>
      <c r="AI446" s="492"/>
      <c r="AJ446" s="492"/>
      <c r="AK446" s="492"/>
      <c r="AL446" s="492"/>
      <c r="AM446" s="492"/>
      <c r="AN446" s="492"/>
      <c r="AO446" s="492"/>
      <c r="AP446" s="492"/>
      <c r="AQ446" s="492"/>
      <c r="AR446" s="492"/>
      <c r="AS446" s="492"/>
      <c r="AT446" s="492"/>
      <c r="AU446" s="492"/>
      <c r="AV446" s="492"/>
      <c r="AW446" s="492"/>
      <c r="AX446" s="492"/>
      <c r="AY446" s="492"/>
    </row>
    <row r="447" spans="1:51" ht="15.75" customHeight="1">
      <c r="A447" s="492"/>
      <c r="B447" s="492"/>
      <c r="C447" s="492"/>
      <c r="D447" s="492"/>
      <c r="E447" s="492"/>
      <c r="F447" s="492"/>
      <c r="G447" s="492"/>
      <c r="H447" s="492"/>
      <c r="I447" s="492"/>
      <c r="J447" s="492"/>
      <c r="K447" s="492"/>
      <c r="L447" s="492"/>
      <c r="M447" s="492"/>
      <c r="N447" s="492"/>
      <c r="O447" s="492"/>
      <c r="P447" s="492"/>
      <c r="Q447" s="492"/>
      <c r="R447" s="492"/>
      <c r="S447" s="492"/>
      <c r="T447" s="492"/>
      <c r="U447" s="492"/>
      <c r="V447" s="492"/>
      <c r="W447" s="492"/>
      <c r="X447" s="492"/>
      <c r="Y447" s="492"/>
      <c r="Z447" s="492"/>
      <c r="AA447" s="492"/>
      <c r="AB447" s="492"/>
      <c r="AC447" s="492"/>
      <c r="AD447" s="492"/>
      <c r="AE447" s="492"/>
      <c r="AF447" s="492"/>
      <c r="AG447" s="492"/>
      <c r="AH447" s="492"/>
      <c r="AI447" s="492"/>
      <c r="AJ447" s="492"/>
      <c r="AK447" s="492"/>
      <c r="AL447" s="492"/>
      <c r="AM447" s="492"/>
      <c r="AN447" s="492"/>
      <c r="AO447" s="492"/>
      <c r="AP447" s="492"/>
      <c r="AQ447" s="492"/>
      <c r="AR447" s="492"/>
      <c r="AS447" s="492"/>
      <c r="AT447" s="492"/>
      <c r="AU447" s="492"/>
      <c r="AV447" s="492"/>
      <c r="AW447" s="492"/>
      <c r="AX447" s="492"/>
      <c r="AY447" s="492"/>
    </row>
    <row r="448" spans="1:51" ht="15.75" customHeight="1">
      <c r="A448" s="492"/>
      <c r="B448" s="492"/>
      <c r="C448" s="492"/>
      <c r="D448" s="492"/>
      <c r="E448" s="492"/>
      <c r="F448" s="492"/>
      <c r="G448" s="492"/>
      <c r="H448" s="492"/>
      <c r="I448" s="492"/>
      <c r="J448" s="492"/>
      <c r="K448" s="492"/>
      <c r="L448" s="492"/>
      <c r="M448" s="492"/>
      <c r="N448" s="492"/>
      <c r="O448" s="492"/>
      <c r="P448" s="492"/>
      <c r="Q448" s="492"/>
      <c r="R448" s="492"/>
      <c r="S448" s="492"/>
      <c r="T448" s="492"/>
      <c r="U448" s="492"/>
      <c r="V448" s="492"/>
      <c r="W448" s="492"/>
      <c r="X448" s="492"/>
      <c r="Y448" s="492"/>
      <c r="Z448" s="492"/>
      <c r="AA448" s="492"/>
      <c r="AB448" s="492"/>
      <c r="AC448" s="492"/>
      <c r="AD448" s="492"/>
      <c r="AE448" s="492"/>
      <c r="AF448" s="492"/>
      <c r="AG448" s="492"/>
      <c r="AH448" s="492"/>
      <c r="AI448" s="492"/>
      <c r="AJ448" s="492"/>
      <c r="AK448" s="492"/>
      <c r="AL448" s="492"/>
      <c r="AM448" s="492"/>
      <c r="AN448" s="492"/>
      <c r="AO448" s="492"/>
      <c r="AP448" s="492"/>
      <c r="AQ448" s="492"/>
      <c r="AR448" s="492"/>
      <c r="AS448" s="492"/>
      <c r="AT448" s="492"/>
      <c r="AU448" s="492"/>
      <c r="AV448" s="492"/>
      <c r="AW448" s="492"/>
      <c r="AX448" s="492"/>
      <c r="AY448" s="492"/>
    </row>
    <row r="449" spans="1:51" ht="15.75" customHeight="1">
      <c r="A449" s="492"/>
      <c r="B449" s="492"/>
      <c r="C449" s="492"/>
      <c r="D449" s="492"/>
      <c r="E449" s="492"/>
      <c r="F449" s="492"/>
      <c r="G449" s="492"/>
      <c r="H449" s="492"/>
      <c r="I449" s="492"/>
      <c r="J449" s="492"/>
      <c r="K449" s="492"/>
      <c r="L449" s="492"/>
      <c r="M449" s="492"/>
      <c r="N449" s="492"/>
      <c r="O449" s="492"/>
      <c r="P449" s="492"/>
      <c r="Q449" s="492"/>
      <c r="R449" s="492"/>
      <c r="S449" s="492"/>
      <c r="T449" s="492"/>
      <c r="U449" s="492"/>
      <c r="V449" s="492"/>
      <c r="W449" s="492"/>
      <c r="X449" s="492"/>
      <c r="Y449" s="492"/>
      <c r="Z449" s="492"/>
      <c r="AA449" s="492"/>
      <c r="AB449" s="492"/>
      <c r="AC449" s="492"/>
      <c r="AD449" s="492"/>
      <c r="AE449" s="492"/>
      <c r="AF449" s="492"/>
      <c r="AG449" s="492"/>
      <c r="AH449" s="492"/>
      <c r="AI449" s="492"/>
      <c r="AJ449" s="492"/>
      <c r="AK449" s="492"/>
      <c r="AL449" s="492"/>
      <c r="AM449" s="492"/>
      <c r="AN449" s="492"/>
      <c r="AO449" s="492"/>
      <c r="AP449" s="492"/>
      <c r="AQ449" s="492"/>
      <c r="AR449" s="492"/>
      <c r="AS449" s="492"/>
      <c r="AT449" s="492"/>
      <c r="AU449" s="492"/>
      <c r="AV449" s="492"/>
      <c r="AW449" s="492"/>
      <c r="AX449" s="492"/>
      <c r="AY449" s="492"/>
    </row>
    <row r="450" spans="1:51" ht="15.75" customHeight="1">
      <c r="A450" s="492"/>
      <c r="B450" s="492"/>
      <c r="C450" s="492"/>
      <c r="D450" s="492"/>
      <c r="E450" s="492"/>
      <c r="F450" s="492"/>
      <c r="G450" s="492"/>
      <c r="H450" s="492"/>
      <c r="I450" s="492"/>
      <c r="J450" s="492"/>
      <c r="K450" s="492"/>
      <c r="L450" s="492"/>
      <c r="M450" s="492"/>
      <c r="N450" s="492"/>
      <c r="O450" s="492"/>
      <c r="P450" s="492"/>
      <c r="Q450" s="492"/>
      <c r="R450" s="492"/>
      <c r="S450" s="492"/>
      <c r="T450" s="492"/>
      <c r="U450" s="492"/>
      <c r="V450" s="492"/>
      <c r="W450" s="492"/>
      <c r="X450" s="492"/>
      <c r="Y450" s="492"/>
      <c r="Z450" s="492"/>
      <c r="AA450" s="492"/>
      <c r="AB450" s="492"/>
      <c r="AC450" s="492"/>
      <c r="AD450" s="492"/>
      <c r="AE450" s="492"/>
      <c r="AF450" s="492"/>
      <c r="AG450" s="492"/>
      <c r="AH450" s="492"/>
      <c r="AI450" s="492"/>
      <c r="AJ450" s="492"/>
      <c r="AK450" s="492"/>
      <c r="AL450" s="492"/>
      <c r="AM450" s="492"/>
      <c r="AN450" s="492"/>
      <c r="AO450" s="492"/>
      <c r="AP450" s="492"/>
      <c r="AQ450" s="492"/>
      <c r="AR450" s="492"/>
      <c r="AS450" s="492"/>
      <c r="AT450" s="492"/>
      <c r="AU450" s="492"/>
      <c r="AV450" s="492"/>
      <c r="AW450" s="492"/>
      <c r="AX450" s="492"/>
      <c r="AY450" s="492"/>
    </row>
    <row r="451" spans="1:51" ht="15.75" customHeight="1">
      <c r="A451" s="492"/>
      <c r="B451" s="492"/>
      <c r="C451" s="492"/>
      <c r="D451" s="492"/>
      <c r="E451" s="492"/>
      <c r="F451" s="492"/>
      <c r="G451" s="492"/>
      <c r="H451" s="492"/>
      <c r="I451" s="492"/>
      <c r="J451" s="492"/>
      <c r="K451" s="492"/>
      <c r="L451" s="492"/>
      <c r="M451" s="492"/>
      <c r="N451" s="492"/>
      <c r="O451" s="492"/>
      <c r="P451" s="492"/>
      <c r="Q451" s="492"/>
      <c r="R451" s="492"/>
      <c r="S451" s="492"/>
      <c r="T451" s="492"/>
      <c r="U451" s="492"/>
      <c r="V451" s="492"/>
      <c r="W451" s="492"/>
      <c r="X451" s="492"/>
      <c r="Y451" s="492"/>
      <c r="Z451" s="492"/>
      <c r="AA451" s="492"/>
      <c r="AB451" s="492"/>
      <c r="AC451" s="492"/>
      <c r="AD451" s="492"/>
      <c r="AE451" s="492"/>
      <c r="AF451" s="492"/>
      <c r="AG451" s="492"/>
      <c r="AH451" s="492"/>
      <c r="AI451" s="492"/>
      <c r="AJ451" s="492"/>
      <c r="AK451" s="492"/>
      <c r="AL451" s="492"/>
      <c r="AM451" s="492"/>
      <c r="AN451" s="492"/>
      <c r="AO451" s="492"/>
      <c r="AP451" s="492"/>
      <c r="AQ451" s="492"/>
      <c r="AR451" s="492"/>
      <c r="AS451" s="492"/>
      <c r="AT451" s="492"/>
      <c r="AU451" s="492"/>
      <c r="AV451" s="492"/>
      <c r="AW451" s="492"/>
      <c r="AX451" s="492"/>
      <c r="AY451" s="492"/>
    </row>
    <row r="452" spans="1:51" ht="15.75" customHeight="1">
      <c r="A452" s="492"/>
      <c r="B452" s="492"/>
      <c r="C452" s="492"/>
      <c r="D452" s="492"/>
      <c r="E452" s="492"/>
      <c r="F452" s="492"/>
      <c r="G452" s="492"/>
      <c r="H452" s="492"/>
      <c r="I452" s="492"/>
      <c r="J452" s="492"/>
      <c r="K452" s="492"/>
      <c r="L452" s="492"/>
      <c r="M452" s="492"/>
      <c r="N452" s="492"/>
      <c r="O452" s="492"/>
      <c r="P452" s="492"/>
      <c r="Q452" s="492"/>
      <c r="R452" s="492"/>
      <c r="S452" s="492"/>
      <c r="T452" s="492"/>
      <c r="U452" s="492"/>
      <c r="V452" s="492"/>
      <c r="W452" s="492"/>
      <c r="X452" s="492"/>
      <c r="Y452" s="492"/>
      <c r="Z452" s="492"/>
      <c r="AA452" s="492"/>
      <c r="AB452" s="492"/>
      <c r="AC452" s="492"/>
      <c r="AD452" s="492"/>
      <c r="AE452" s="492"/>
      <c r="AF452" s="492"/>
      <c r="AG452" s="492"/>
      <c r="AH452" s="492"/>
      <c r="AI452" s="492"/>
      <c r="AJ452" s="492"/>
      <c r="AK452" s="492"/>
      <c r="AL452" s="492"/>
      <c r="AM452" s="492"/>
      <c r="AN452" s="492"/>
      <c r="AO452" s="492"/>
      <c r="AP452" s="492"/>
      <c r="AQ452" s="492"/>
      <c r="AR452" s="492"/>
      <c r="AS452" s="492"/>
      <c r="AT452" s="492"/>
      <c r="AU452" s="492"/>
      <c r="AV452" s="492"/>
      <c r="AW452" s="492"/>
      <c r="AX452" s="492"/>
      <c r="AY452" s="492"/>
    </row>
    <row r="453" spans="1:51" ht="15.75" customHeight="1">
      <c r="A453" s="492"/>
      <c r="B453" s="492"/>
      <c r="C453" s="492"/>
      <c r="D453" s="492"/>
      <c r="E453" s="492"/>
      <c r="F453" s="492"/>
      <c r="G453" s="492"/>
      <c r="H453" s="492"/>
      <c r="I453" s="492"/>
      <c r="J453" s="492"/>
      <c r="K453" s="492"/>
      <c r="L453" s="492"/>
      <c r="M453" s="492"/>
      <c r="N453" s="492"/>
      <c r="O453" s="492"/>
      <c r="P453" s="492"/>
      <c r="Q453" s="492"/>
      <c r="R453" s="492"/>
      <c r="S453" s="492"/>
      <c r="T453" s="492"/>
      <c r="U453" s="492"/>
      <c r="V453" s="492"/>
      <c r="W453" s="492"/>
      <c r="X453" s="492"/>
      <c r="Y453" s="492"/>
      <c r="Z453" s="492"/>
      <c r="AA453" s="492"/>
      <c r="AB453" s="492"/>
      <c r="AC453" s="492"/>
      <c r="AD453" s="492"/>
      <c r="AE453" s="492"/>
      <c r="AF453" s="492"/>
      <c r="AG453" s="492"/>
      <c r="AH453" s="492"/>
      <c r="AI453" s="492"/>
      <c r="AJ453" s="492"/>
      <c r="AK453" s="492"/>
      <c r="AL453" s="492"/>
      <c r="AM453" s="492"/>
      <c r="AN453" s="492"/>
      <c r="AO453" s="492"/>
      <c r="AP453" s="492"/>
      <c r="AQ453" s="492"/>
      <c r="AR453" s="492"/>
      <c r="AS453" s="492"/>
      <c r="AT453" s="492"/>
      <c r="AU453" s="492"/>
      <c r="AV453" s="492"/>
      <c r="AW453" s="492"/>
      <c r="AX453" s="492"/>
      <c r="AY453" s="492"/>
    </row>
    <row r="454" spans="1:51" ht="15.75" customHeight="1">
      <c r="A454" s="492"/>
      <c r="B454" s="492"/>
      <c r="C454" s="492"/>
      <c r="D454" s="492"/>
      <c r="E454" s="492"/>
      <c r="F454" s="492"/>
      <c r="G454" s="492"/>
      <c r="H454" s="492"/>
      <c r="I454" s="492"/>
      <c r="J454" s="492"/>
      <c r="K454" s="492"/>
      <c r="L454" s="492"/>
      <c r="M454" s="492"/>
      <c r="N454" s="492"/>
      <c r="O454" s="492"/>
      <c r="P454" s="492"/>
      <c r="Q454" s="492"/>
      <c r="R454" s="492"/>
      <c r="S454" s="492"/>
      <c r="T454" s="492"/>
      <c r="U454" s="492"/>
      <c r="V454" s="492"/>
      <c r="W454" s="492"/>
      <c r="X454" s="492"/>
      <c r="Y454" s="492"/>
      <c r="Z454" s="492"/>
      <c r="AA454" s="492"/>
      <c r="AB454" s="492"/>
      <c r="AC454" s="492"/>
      <c r="AD454" s="492"/>
      <c r="AE454" s="492"/>
      <c r="AF454" s="492"/>
      <c r="AG454" s="492"/>
      <c r="AH454" s="492"/>
      <c r="AI454" s="492"/>
      <c r="AJ454" s="492"/>
      <c r="AK454" s="492"/>
      <c r="AL454" s="492"/>
      <c r="AM454" s="492"/>
      <c r="AN454" s="492"/>
      <c r="AO454" s="492"/>
      <c r="AP454" s="492"/>
      <c r="AQ454" s="492"/>
      <c r="AR454" s="492"/>
      <c r="AS454" s="492"/>
      <c r="AT454" s="492"/>
      <c r="AU454" s="492"/>
      <c r="AV454" s="492"/>
      <c r="AW454" s="492"/>
      <c r="AX454" s="492"/>
      <c r="AY454" s="492"/>
    </row>
    <row r="455" spans="1:51" ht="15.75" customHeight="1">
      <c r="A455" s="492"/>
      <c r="B455" s="492"/>
      <c r="C455" s="492"/>
      <c r="D455" s="492"/>
      <c r="E455" s="492"/>
      <c r="F455" s="492"/>
      <c r="G455" s="492"/>
      <c r="H455" s="492"/>
      <c r="I455" s="492"/>
      <c r="J455" s="492"/>
      <c r="K455" s="492"/>
      <c r="L455" s="492"/>
      <c r="M455" s="492"/>
      <c r="N455" s="492"/>
      <c r="O455" s="492"/>
      <c r="P455" s="492"/>
      <c r="Q455" s="492"/>
      <c r="R455" s="492"/>
      <c r="S455" s="492"/>
      <c r="T455" s="492"/>
      <c r="U455" s="492"/>
      <c r="V455" s="492"/>
      <c r="W455" s="492"/>
      <c r="X455" s="492"/>
      <c r="Y455" s="492"/>
      <c r="Z455" s="492"/>
      <c r="AA455" s="492"/>
      <c r="AB455" s="492"/>
      <c r="AC455" s="492"/>
      <c r="AD455" s="492"/>
      <c r="AE455" s="492"/>
      <c r="AF455" s="492"/>
      <c r="AG455" s="492"/>
      <c r="AH455" s="492"/>
      <c r="AI455" s="492"/>
      <c r="AJ455" s="492"/>
      <c r="AK455" s="492"/>
      <c r="AL455" s="492"/>
      <c r="AM455" s="492"/>
      <c r="AN455" s="492"/>
      <c r="AO455" s="492"/>
      <c r="AP455" s="492"/>
      <c r="AQ455" s="492"/>
      <c r="AR455" s="492"/>
      <c r="AS455" s="492"/>
      <c r="AT455" s="492"/>
      <c r="AU455" s="492"/>
      <c r="AV455" s="492"/>
      <c r="AW455" s="492"/>
      <c r="AX455" s="492"/>
      <c r="AY455" s="492"/>
    </row>
    <row r="456" spans="1:51" ht="15.75" customHeight="1">
      <c r="A456" s="492"/>
      <c r="B456" s="492"/>
      <c r="C456" s="492"/>
      <c r="D456" s="492"/>
      <c r="E456" s="492"/>
      <c r="F456" s="492"/>
      <c r="G456" s="492"/>
      <c r="H456" s="492"/>
      <c r="I456" s="492"/>
      <c r="J456" s="492"/>
      <c r="K456" s="492"/>
      <c r="L456" s="492"/>
      <c r="M456" s="492"/>
      <c r="N456" s="492"/>
      <c r="O456" s="492"/>
      <c r="P456" s="492"/>
      <c r="Q456" s="492"/>
      <c r="R456" s="492"/>
      <c r="S456" s="492"/>
      <c r="T456" s="492"/>
      <c r="U456" s="492"/>
      <c r="V456" s="492"/>
      <c r="W456" s="492"/>
      <c r="X456" s="492"/>
      <c r="Y456" s="492"/>
      <c r="Z456" s="492"/>
      <c r="AA456" s="492"/>
      <c r="AB456" s="492"/>
      <c r="AC456" s="492"/>
      <c r="AD456" s="492"/>
      <c r="AE456" s="492"/>
      <c r="AF456" s="492"/>
      <c r="AG456" s="492"/>
      <c r="AH456" s="492"/>
      <c r="AI456" s="492"/>
      <c r="AJ456" s="492"/>
      <c r="AK456" s="492"/>
      <c r="AL456" s="492"/>
      <c r="AM456" s="492"/>
      <c r="AN456" s="492"/>
      <c r="AO456" s="492"/>
      <c r="AP456" s="492"/>
      <c r="AQ456" s="492"/>
      <c r="AR456" s="492"/>
      <c r="AS456" s="492"/>
      <c r="AT456" s="492"/>
      <c r="AU456" s="492"/>
      <c r="AV456" s="492"/>
      <c r="AW456" s="492"/>
      <c r="AX456" s="492"/>
      <c r="AY456" s="492"/>
    </row>
    <row r="457" spans="1:51" ht="15.75" customHeight="1">
      <c r="A457" s="492"/>
      <c r="B457" s="492"/>
      <c r="C457" s="492"/>
      <c r="D457" s="492"/>
      <c r="E457" s="492"/>
      <c r="F457" s="492"/>
      <c r="G457" s="492"/>
      <c r="H457" s="492"/>
      <c r="I457" s="492"/>
      <c r="J457" s="492"/>
      <c r="K457" s="492"/>
      <c r="L457" s="492"/>
      <c r="M457" s="492"/>
      <c r="N457" s="492"/>
      <c r="O457" s="492"/>
      <c r="P457" s="492"/>
      <c r="Q457" s="492"/>
      <c r="R457" s="492"/>
      <c r="S457" s="492"/>
      <c r="T457" s="492"/>
      <c r="U457" s="492"/>
      <c r="V457" s="492"/>
      <c r="W457" s="492"/>
      <c r="X457" s="492"/>
      <c r="Y457" s="492"/>
      <c r="Z457" s="492"/>
      <c r="AA457" s="492"/>
      <c r="AB457" s="492"/>
      <c r="AC457" s="492"/>
      <c r="AD457" s="492"/>
      <c r="AE457" s="492"/>
      <c r="AF457" s="492"/>
      <c r="AG457" s="492"/>
      <c r="AH457" s="492"/>
      <c r="AI457" s="492"/>
      <c r="AJ457" s="492"/>
      <c r="AK457" s="492"/>
      <c r="AL457" s="492"/>
      <c r="AM457" s="492"/>
      <c r="AN457" s="492"/>
      <c r="AO457" s="492"/>
      <c r="AP457" s="492"/>
      <c r="AQ457" s="492"/>
      <c r="AR457" s="492"/>
      <c r="AS457" s="492"/>
      <c r="AT457" s="492"/>
      <c r="AU457" s="492"/>
      <c r="AV457" s="492"/>
      <c r="AW457" s="492"/>
      <c r="AX457" s="492"/>
      <c r="AY457" s="492"/>
    </row>
    <row r="458" spans="1:51" ht="15.75" customHeight="1">
      <c r="A458" s="492"/>
      <c r="B458" s="492"/>
      <c r="C458" s="492"/>
      <c r="D458" s="492"/>
      <c r="E458" s="492"/>
      <c r="F458" s="492"/>
      <c r="G458" s="492"/>
      <c r="H458" s="492"/>
      <c r="I458" s="492"/>
      <c r="J458" s="492"/>
      <c r="K458" s="492"/>
      <c r="L458" s="492"/>
      <c r="M458" s="492"/>
      <c r="N458" s="492"/>
      <c r="O458" s="492"/>
      <c r="P458" s="492"/>
      <c r="Q458" s="492"/>
      <c r="R458" s="492"/>
      <c r="S458" s="492"/>
      <c r="T458" s="492"/>
      <c r="U458" s="492"/>
      <c r="V458" s="492"/>
      <c r="W458" s="492"/>
      <c r="X458" s="492"/>
      <c r="Y458" s="492"/>
      <c r="Z458" s="492"/>
      <c r="AA458" s="492"/>
      <c r="AB458" s="492"/>
      <c r="AC458" s="492"/>
      <c r="AD458" s="492"/>
      <c r="AE458" s="492"/>
      <c r="AF458" s="492"/>
      <c r="AG458" s="492"/>
      <c r="AH458" s="492"/>
      <c r="AI458" s="492"/>
      <c r="AJ458" s="492"/>
      <c r="AK458" s="492"/>
      <c r="AL458" s="492"/>
      <c r="AM458" s="492"/>
      <c r="AN458" s="492"/>
      <c r="AO458" s="492"/>
      <c r="AP458" s="492"/>
      <c r="AQ458" s="492"/>
      <c r="AR458" s="492"/>
      <c r="AS458" s="492"/>
      <c r="AT458" s="492"/>
      <c r="AU458" s="492"/>
      <c r="AV458" s="492"/>
      <c r="AW458" s="492"/>
      <c r="AX458" s="492"/>
      <c r="AY458" s="492"/>
    </row>
    <row r="459" spans="1:51" ht="15.75" customHeight="1">
      <c r="A459" s="492"/>
      <c r="B459" s="492"/>
      <c r="C459" s="492"/>
      <c r="D459" s="492"/>
      <c r="E459" s="492"/>
      <c r="F459" s="492"/>
      <c r="G459" s="492"/>
      <c r="H459" s="492"/>
      <c r="I459" s="492"/>
      <c r="J459" s="492"/>
      <c r="K459" s="492"/>
      <c r="L459" s="492"/>
      <c r="M459" s="492"/>
      <c r="N459" s="492"/>
      <c r="O459" s="492"/>
      <c r="P459" s="492"/>
      <c r="Q459" s="492"/>
      <c r="R459" s="492"/>
      <c r="S459" s="492"/>
      <c r="T459" s="492"/>
      <c r="U459" s="492"/>
      <c r="V459" s="492"/>
      <c r="W459" s="492"/>
      <c r="X459" s="492"/>
      <c r="Y459" s="492"/>
      <c r="Z459" s="492"/>
      <c r="AA459" s="492"/>
      <c r="AB459" s="492"/>
      <c r="AC459" s="492"/>
      <c r="AD459" s="492"/>
      <c r="AE459" s="492"/>
      <c r="AF459" s="492"/>
      <c r="AG459" s="492"/>
      <c r="AH459" s="492"/>
      <c r="AI459" s="492"/>
      <c r="AJ459" s="492"/>
      <c r="AK459" s="492"/>
      <c r="AL459" s="492"/>
      <c r="AM459" s="492"/>
      <c r="AN459" s="492"/>
      <c r="AO459" s="492"/>
      <c r="AP459" s="492"/>
      <c r="AQ459" s="492"/>
      <c r="AR459" s="492"/>
      <c r="AS459" s="492"/>
      <c r="AT459" s="492"/>
      <c r="AU459" s="492"/>
      <c r="AV459" s="492"/>
      <c r="AW459" s="492"/>
      <c r="AX459" s="492"/>
      <c r="AY459" s="492"/>
    </row>
    <row r="460" spans="1:51" ht="15.75" customHeight="1">
      <c r="A460" s="492"/>
      <c r="B460" s="492"/>
      <c r="C460" s="492"/>
      <c r="D460" s="492"/>
      <c r="E460" s="492"/>
      <c r="F460" s="492"/>
      <c r="G460" s="492"/>
      <c r="H460" s="492"/>
      <c r="I460" s="492"/>
      <c r="J460" s="492"/>
      <c r="K460" s="492"/>
      <c r="L460" s="492"/>
      <c r="M460" s="492"/>
      <c r="N460" s="492"/>
      <c r="O460" s="492"/>
      <c r="P460" s="492"/>
      <c r="Q460" s="492"/>
      <c r="R460" s="492"/>
      <c r="S460" s="492"/>
      <c r="T460" s="492"/>
      <c r="U460" s="492"/>
      <c r="V460" s="492"/>
      <c r="W460" s="492"/>
      <c r="X460" s="492"/>
      <c r="Y460" s="492"/>
      <c r="Z460" s="492"/>
      <c r="AA460" s="492"/>
      <c r="AB460" s="492"/>
      <c r="AC460" s="492"/>
      <c r="AD460" s="492"/>
      <c r="AE460" s="492"/>
      <c r="AF460" s="492"/>
      <c r="AG460" s="492"/>
      <c r="AH460" s="492"/>
      <c r="AI460" s="492"/>
      <c r="AJ460" s="492"/>
      <c r="AK460" s="492"/>
      <c r="AL460" s="492"/>
      <c r="AM460" s="492"/>
      <c r="AN460" s="492"/>
      <c r="AO460" s="492"/>
      <c r="AP460" s="492"/>
      <c r="AQ460" s="492"/>
      <c r="AR460" s="492"/>
      <c r="AS460" s="492"/>
      <c r="AT460" s="492"/>
      <c r="AU460" s="492"/>
      <c r="AV460" s="492"/>
      <c r="AW460" s="492"/>
      <c r="AX460" s="492"/>
      <c r="AY460" s="492"/>
    </row>
    <row r="461" spans="1:51" ht="15.75" customHeight="1">
      <c r="A461" s="492"/>
      <c r="B461" s="492"/>
      <c r="C461" s="492"/>
      <c r="D461" s="492"/>
      <c r="E461" s="492"/>
      <c r="F461" s="492"/>
      <c r="G461" s="492"/>
      <c r="H461" s="492"/>
      <c r="I461" s="492"/>
      <c r="J461" s="492"/>
      <c r="K461" s="492"/>
      <c r="L461" s="492"/>
      <c r="M461" s="492"/>
      <c r="N461" s="492"/>
      <c r="O461" s="492"/>
      <c r="P461" s="492"/>
      <c r="Q461" s="492"/>
      <c r="R461" s="492"/>
      <c r="S461" s="492"/>
      <c r="T461" s="492"/>
      <c r="U461" s="492"/>
      <c r="V461" s="492"/>
      <c r="W461" s="492"/>
      <c r="X461" s="492"/>
      <c r="Y461" s="492"/>
      <c r="Z461" s="492"/>
      <c r="AA461" s="492"/>
      <c r="AB461" s="492"/>
      <c r="AC461" s="492"/>
      <c r="AD461" s="492"/>
      <c r="AE461" s="492"/>
      <c r="AF461" s="492"/>
      <c r="AG461" s="492"/>
      <c r="AH461" s="492"/>
      <c r="AI461" s="492"/>
      <c r="AJ461" s="492"/>
      <c r="AK461" s="492"/>
      <c r="AL461" s="492"/>
      <c r="AM461" s="492"/>
      <c r="AN461" s="492"/>
      <c r="AO461" s="492"/>
      <c r="AP461" s="492"/>
      <c r="AQ461" s="492"/>
      <c r="AR461" s="492"/>
      <c r="AS461" s="492"/>
      <c r="AT461" s="492"/>
      <c r="AU461" s="492"/>
      <c r="AV461" s="492"/>
      <c r="AW461" s="492"/>
      <c r="AX461" s="492"/>
      <c r="AY461" s="492"/>
    </row>
    <row r="462" spans="1:51" ht="15.75" customHeight="1">
      <c r="A462" s="492"/>
      <c r="B462" s="492"/>
      <c r="C462" s="492"/>
      <c r="D462" s="492"/>
      <c r="E462" s="492"/>
      <c r="F462" s="492"/>
      <c r="G462" s="492"/>
      <c r="H462" s="492"/>
      <c r="I462" s="492"/>
      <c r="J462" s="492"/>
      <c r="K462" s="492"/>
      <c r="L462" s="492"/>
      <c r="M462" s="492"/>
      <c r="N462" s="492"/>
      <c r="O462" s="492"/>
      <c r="P462" s="492"/>
      <c r="Q462" s="492"/>
      <c r="R462" s="492"/>
      <c r="S462" s="492"/>
      <c r="T462" s="492"/>
      <c r="U462" s="492"/>
      <c r="V462" s="492"/>
      <c r="W462" s="492"/>
      <c r="X462" s="492"/>
      <c r="Y462" s="492"/>
      <c r="Z462" s="492"/>
      <c r="AA462" s="492"/>
      <c r="AB462" s="492"/>
      <c r="AC462" s="492"/>
      <c r="AD462" s="492"/>
      <c r="AE462" s="492"/>
      <c r="AF462" s="492"/>
      <c r="AG462" s="492"/>
      <c r="AH462" s="492"/>
      <c r="AI462" s="492"/>
      <c r="AJ462" s="492"/>
      <c r="AK462" s="492"/>
      <c r="AL462" s="492"/>
      <c r="AM462" s="492"/>
      <c r="AN462" s="492"/>
      <c r="AO462" s="492"/>
      <c r="AP462" s="492"/>
      <c r="AQ462" s="492"/>
      <c r="AR462" s="492"/>
      <c r="AS462" s="492"/>
      <c r="AT462" s="492"/>
      <c r="AU462" s="492"/>
      <c r="AV462" s="492"/>
      <c r="AW462" s="492"/>
      <c r="AX462" s="492"/>
      <c r="AY462" s="492"/>
    </row>
    <row r="463" spans="1:51" ht="15.75" customHeight="1">
      <c r="A463" s="492"/>
      <c r="B463" s="492"/>
      <c r="C463" s="492"/>
      <c r="D463" s="492"/>
      <c r="E463" s="492"/>
      <c r="F463" s="492"/>
      <c r="G463" s="492"/>
      <c r="H463" s="492"/>
      <c r="I463" s="492"/>
      <c r="J463" s="492"/>
      <c r="K463" s="492"/>
      <c r="L463" s="492"/>
      <c r="M463" s="492"/>
      <c r="N463" s="492"/>
      <c r="O463" s="492"/>
      <c r="P463" s="492"/>
      <c r="Q463" s="492"/>
      <c r="R463" s="492"/>
      <c r="S463" s="492"/>
      <c r="T463" s="492"/>
      <c r="U463" s="492"/>
      <c r="V463" s="492"/>
      <c r="W463" s="492"/>
      <c r="X463" s="492"/>
      <c r="Y463" s="492"/>
      <c r="Z463" s="492"/>
      <c r="AA463" s="492"/>
      <c r="AB463" s="492"/>
      <c r="AC463" s="492"/>
      <c r="AD463" s="492"/>
      <c r="AE463" s="492"/>
      <c r="AF463" s="492"/>
      <c r="AG463" s="492"/>
      <c r="AH463" s="492"/>
      <c r="AI463" s="492"/>
      <c r="AJ463" s="492"/>
      <c r="AK463" s="492"/>
      <c r="AL463" s="492"/>
      <c r="AM463" s="492"/>
      <c r="AN463" s="492"/>
      <c r="AO463" s="492"/>
      <c r="AP463" s="492"/>
      <c r="AQ463" s="492"/>
      <c r="AR463" s="492"/>
      <c r="AS463" s="492"/>
      <c r="AT463" s="492"/>
      <c r="AU463" s="492"/>
      <c r="AV463" s="492"/>
      <c r="AW463" s="492"/>
      <c r="AX463" s="492"/>
      <c r="AY463" s="492"/>
    </row>
    <row r="464" spans="1:51" ht="15.75" customHeight="1">
      <c r="A464" s="492"/>
      <c r="B464" s="492"/>
      <c r="C464" s="492"/>
      <c r="D464" s="492"/>
      <c r="E464" s="492"/>
      <c r="F464" s="492"/>
      <c r="G464" s="492"/>
      <c r="H464" s="492"/>
      <c r="I464" s="492"/>
      <c r="J464" s="492"/>
      <c r="K464" s="492"/>
      <c r="L464" s="492"/>
      <c r="M464" s="492"/>
      <c r="N464" s="492"/>
      <c r="O464" s="492"/>
      <c r="P464" s="492"/>
      <c r="Q464" s="492"/>
      <c r="R464" s="492"/>
      <c r="S464" s="492"/>
      <c r="T464" s="492"/>
      <c r="U464" s="492"/>
      <c r="V464" s="492"/>
      <c r="W464" s="492"/>
      <c r="X464" s="492"/>
      <c r="Y464" s="492"/>
      <c r="Z464" s="492"/>
      <c r="AA464" s="492"/>
      <c r="AB464" s="492"/>
      <c r="AC464" s="492"/>
      <c r="AD464" s="492"/>
      <c r="AE464" s="492"/>
      <c r="AF464" s="492"/>
      <c r="AG464" s="492"/>
      <c r="AH464" s="492"/>
      <c r="AI464" s="492"/>
      <c r="AJ464" s="492"/>
      <c r="AK464" s="492"/>
      <c r="AL464" s="492"/>
      <c r="AM464" s="492"/>
      <c r="AN464" s="492"/>
      <c r="AO464" s="492"/>
      <c r="AP464" s="492"/>
      <c r="AQ464" s="492"/>
      <c r="AR464" s="492"/>
      <c r="AS464" s="492"/>
      <c r="AT464" s="492"/>
      <c r="AU464" s="492"/>
      <c r="AV464" s="492"/>
      <c r="AW464" s="492"/>
      <c r="AX464" s="492"/>
      <c r="AY464" s="492"/>
    </row>
    <row r="465" spans="1:51" ht="15.75" customHeight="1">
      <c r="A465" s="492"/>
      <c r="B465" s="492"/>
      <c r="C465" s="492"/>
      <c r="D465" s="492"/>
      <c r="E465" s="492"/>
      <c r="F465" s="492"/>
      <c r="G465" s="492"/>
      <c r="H465" s="492"/>
      <c r="I465" s="492"/>
      <c r="J465" s="492"/>
      <c r="K465" s="492"/>
      <c r="L465" s="492"/>
      <c r="M465" s="492"/>
      <c r="N465" s="492"/>
      <c r="O465" s="492"/>
      <c r="P465" s="492"/>
      <c r="Q465" s="492"/>
      <c r="R465" s="492"/>
      <c r="S465" s="492"/>
      <c r="T465" s="492"/>
      <c r="U465" s="492"/>
      <c r="V465" s="492"/>
      <c r="W465" s="492"/>
      <c r="X465" s="492"/>
      <c r="Y465" s="492"/>
      <c r="Z465" s="492"/>
      <c r="AA465" s="492"/>
      <c r="AB465" s="492"/>
      <c r="AC465" s="492"/>
      <c r="AD465" s="492"/>
      <c r="AE465" s="492"/>
      <c r="AF465" s="492"/>
      <c r="AG465" s="492"/>
      <c r="AH465" s="492"/>
      <c r="AI465" s="492"/>
      <c r="AJ465" s="492"/>
      <c r="AK465" s="492"/>
      <c r="AL465" s="492"/>
      <c r="AM465" s="492"/>
      <c r="AN465" s="492"/>
      <c r="AO465" s="492"/>
      <c r="AP465" s="492"/>
      <c r="AQ465" s="492"/>
      <c r="AR465" s="492"/>
      <c r="AS465" s="492"/>
      <c r="AT465" s="492"/>
      <c r="AU465" s="492"/>
      <c r="AV465" s="492"/>
      <c r="AW465" s="492"/>
      <c r="AX465" s="492"/>
      <c r="AY465" s="492"/>
    </row>
    <row r="466" spans="1:51" ht="15.75" customHeight="1">
      <c r="A466" s="492"/>
      <c r="B466" s="492"/>
      <c r="C466" s="492"/>
      <c r="D466" s="492"/>
      <c r="E466" s="492"/>
      <c r="F466" s="492"/>
      <c r="G466" s="492"/>
      <c r="H466" s="492"/>
      <c r="I466" s="492"/>
      <c r="J466" s="492"/>
      <c r="K466" s="492"/>
      <c r="L466" s="492"/>
      <c r="M466" s="492"/>
      <c r="N466" s="492"/>
      <c r="O466" s="492"/>
      <c r="P466" s="492"/>
      <c r="Q466" s="492"/>
      <c r="R466" s="492"/>
      <c r="S466" s="492"/>
      <c r="T466" s="492"/>
      <c r="U466" s="492"/>
      <c r="V466" s="492"/>
      <c r="W466" s="492"/>
      <c r="X466" s="492"/>
      <c r="Y466" s="492"/>
      <c r="Z466" s="492"/>
      <c r="AA466" s="492"/>
      <c r="AB466" s="492"/>
      <c r="AC466" s="492"/>
      <c r="AD466" s="492"/>
      <c r="AE466" s="492"/>
      <c r="AF466" s="492"/>
      <c r="AG466" s="492"/>
      <c r="AH466" s="492"/>
      <c r="AI466" s="492"/>
      <c r="AJ466" s="492"/>
      <c r="AK466" s="492"/>
      <c r="AL466" s="492"/>
      <c r="AM466" s="492"/>
      <c r="AN466" s="492"/>
      <c r="AO466" s="492"/>
      <c r="AP466" s="492"/>
      <c r="AQ466" s="492"/>
      <c r="AR466" s="492"/>
      <c r="AS466" s="492"/>
      <c r="AT466" s="492"/>
      <c r="AU466" s="492"/>
      <c r="AV466" s="492"/>
      <c r="AW466" s="492"/>
      <c r="AX466" s="492"/>
      <c r="AY466" s="492"/>
    </row>
    <row r="467" spans="1:51" ht="15.75" customHeight="1">
      <c r="A467" s="492"/>
      <c r="B467" s="492"/>
      <c r="C467" s="492"/>
      <c r="D467" s="492"/>
      <c r="E467" s="492"/>
      <c r="F467" s="492"/>
      <c r="G467" s="492"/>
      <c r="H467" s="492"/>
      <c r="I467" s="492"/>
      <c r="J467" s="492"/>
      <c r="K467" s="492"/>
      <c r="L467" s="492"/>
      <c r="M467" s="492"/>
      <c r="N467" s="492"/>
      <c r="O467" s="492"/>
      <c r="P467" s="492"/>
      <c r="Q467" s="492"/>
      <c r="R467" s="492"/>
      <c r="S467" s="492"/>
      <c r="T467" s="492"/>
      <c r="U467" s="492"/>
      <c r="V467" s="492"/>
      <c r="W467" s="492"/>
      <c r="X467" s="492"/>
      <c r="Y467" s="492"/>
      <c r="Z467" s="492"/>
      <c r="AA467" s="492"/>
      <c r="AB467" s="492"/>
      <c r="AC467" s="492"/>
      <c r="AD467" s="492"/>
      <c r="AE467" s="492"/>
      <c r="AF467" s="492"/>
      <c r="AG467" s="492"/>
      <c r="AH467" s="492"/>
      <c r="AI467" s="492"/>
      <c r="AJ467" s="492"/>
      <c r="AK467" s="492"/>
      <c r="AL467" s="492"/>
      <c r="AM467" s="492"/>
      <c r="AN467" s="492"/>
      <c r="AO467" s="492"/>
      <c r="AP467" s="492"/>
      <c r="AQ467" s="492"/>
      <c r="AR467" s="492"/>
      <c r="AS467" s="492"/>
      <c r="AT467" s="492"/>
      <c r="AU467" s="492"/>
      <c r="AV467" s="492"/>
      <c r="AW467" s="492"/>
      <c r="AX467" s="492"/>
      <c r="AY467" s="492"/>
    </row>
    <row r="468" spans="1:51" ht="15.75" customHeight="1">
      <c r="A468" s="492"/>
      <c r="B468" s="492"/>
      <c r="C468" s="492"/>
      <c r="D468" s="492"/>
      <c r="E468" s="492"/>
      <c r="F468" s="492"/>
      <c r="G468" s="492"/>
      <c r="H468" s="492"/>
      <c r="I468" s="492"/>
      <c r="J468" s="492"/>
      <c r="K468" s="492"/>
      <c r="L468" s="492"/>
      <c r="M468" s="492"/>
      <c r="N468" s="492"/>
      <c r="O468" s="492"/>
      <c r="P468" s="492"/>
      <c r="Q468" s="492"/>
      <c r="R468" s="492"/>
      <c r="S468" s="492"/>
      <c r="T468" s="492"/>
      <c r="U468" s="492"/>
      <c r="V468" s="492"/>
      <c r="W468" s="492"/>
      <c r="X468" s="492"/>
      <c r="Y468" s="492"/>
      <c r="Z468" s="492"/>
      <c r="AA468" s="492"/>
      <c r="AB468" s="492"/>
      <c r="AC468" s="492"/>
      <c r="AD468" s="492"/>
      <c r="AE468" s="492"/>
      <c r="AF468" s="492"/>
      <c r="AG468" s="492"/>
      <c r="AH468" s="492"/>
      <c r="AI468" s="492"/>
      <c r="AJ468" s="492"/>
      <c r="AK468" s="492"/>
      <c r="AL468" s="492"/>
      <c r="AM468" s="492"/>
      <c r="AN468" s="492"/>
      <c r="AO468" s="492"/>
      <c r="AP468" s="492"/>
      <c r="AQ468" s="492"/>
      <c r="AR468" s="492"/>
      <c r="AS468" s="492"/>
      <c r="AT468" s="492"/>
      <c r="AU468" s="492"/>
      <c r="AV468" s="492"/>
      <c r="AW468" s="492"/>
      <c r="AX468" s="492"/>
      <c r="AY468" s="492"/>
    </row>
    <row r="469" spans="1:51" ht="15.75" customHeight="1">
      <c r="A469" s="492"/>
      <c r="B469" s="492"/>
      <c r="C469" s="492"/>
      <c r="D469" s="492"/>
      <c r="E469" s="492"/>
      <c r="F469" s="492"/>
      <c r="G469" s="492"/>
      <c r="H469" s="492"/>
      <c r="I469" s="492"/>
      <c r="J469" s="492"/>
      <c r="K469" s="492"/>
      <c r="L469" s="492"/>
      <c r="M469" s="492"/>
      <c r="N469" s="492"/>
      <c r="O469" s="492"/>
      <c r="P469" s="492"/>
      <c r="Q469" s="492"/>
      <c r="R469" s="492"/>
      <c r="S469" s="492"/>
      <c r="T469" s="492"/>
      <c r="U469" s="492"/>
      <c r="V469" s="492"/>
      <c r="W469" s="492"/>
      <c r="X469" s="492"/>
      <c r="Y469" s="492"/>
      <c r="Z469" s="492"/>
      <c r="AA469" s="492"/>
      <c r="AB469" s="492"/>
      <c r="AC469" s="492"/>
      <c r="AD469" s="492"/>
      <c r="AE469" s="492"/>
      <c r="AF469" s="492"/>
      <c r="AG469" s="492"/>
      <c r="AH469" s="492"/>
      <c r="AI469" s="492"/>
      <c r="AJ469" s="492"/>
      <c r="AK469" s="492"/>
      <c r="AL469" s="492"/>
      <c r="AM469" s="492"/>
      <c r="AN469" s="492"/>
      <c r="AO469" s="492"/>
      <c r="AP469" s="492"/>
      <c r="AQ469" s="492"/>
      <c r="AR469" s="492"/>
      <c r="AS469" s="492"/>
      <c r="AT469" s="492"/>
      <c r="AU469" s="492"/>
      <c r="AV469" s="492"/>
      <c r="AW469" s="492"/>
      <c r="AX469" s="492"/>
      <c r="AY469" s="492"/>
    </row>
    <row r="470" spans="1:51" ht="15.75" customHeight="1">
      <c r="A470" s="492"/>
      <c r="B470" s="492"/>
      <c r="C470" s="492"/>
      <c r="D470" s="492"/>
      <c r="E470" s="492"/>
      <c r="F470" s="492"/>
      <c r="G470" s="492"/>
      <c r="H470" s="492"/>
      <c r="I470" s="492"/>
      <c r="J470" s="492"/>
      <c r="K470" s="492"/>
      <c r="L470" s="492"/>
      <c r="M470" s="492"/>
      <c r="N470" s="492"/>
      <c r="O470" s="492"/>
      <c r="P470" s="492"/>
      <c r="Q470" s="492"/>
      <c r="R470" s="492"/>
      <c r="S470" s="492"/>
      <c r="T470" s="492"/>
      <c r="U470" s="492"/>
      <c r="V470" s="492"/>
      <c r="W470" s="492"/>
      <c r="X470" s="492"/>
      <c r="Y470" s="492"/>
      <c r="Z470" s="492"/>
      <c r="AA470" s="492"/>
      <c r="AB470" s="492"/>
      <c r="AC470" s="492"/>
      <c r="AD470" s="492"/>
      <c r="AE470" s="492"/>
      <c r="AF470" s="492"/>
      <c r="AG470" s="492"/>
      <c r="AH470" s="492"/>
      <c r="AI470" s="492"/>
      <c r="AJ470" s="492"/>
      <c r="AK470" s="492"/>
      <c r="AL470" s="492"/>
      <c r="AM470" s="492"/>
      <c r="AN470" s="492"/>
      <c r="AO470" s="492"/>
      <c r="AP470" s="492"/>
      <c r="AQ470" s="492"/>
      <c r="AR470" s="492"/>
      <c r="AS470" s="492"/>
      <c r="AT470" s="492"/>
      <c r="AU470" s="492"/>
      <c r="AV470" s="492"/>
      <c r="AW470" s="492"/>
      <c r="AX470" s="492"/>
      <c r="AY470" s="492"/>
    </row>
    <row r="471" spans="1:51" ht="15.75" customHeight="1">
      <c r="A471" s="492"/>
      <c r="B471" s="492"/>
      <c r="C471" s="492"/>
      <c r="D471" s="492"/>
      <c r="E471" s="492"/>
      <c r="F471" s="492"/>
      <c r="G471" s="492"/>
      <c r="H471" s="492"/>
      <c r="I471" s="492"/>
      <c r="J471" s="492"/>
      <c r="K471" s="492"/>
      <c r="L471" s="492"/>
      <c r="M471" s="492"/>
      <c r="N471" s="492"/>
      <c r="O471" s="492"/>
      <c r="P471" s="492"/>
      <c r="Q471" s="492"/>
      <c r="R471" s="492"/>
      <c r="S471" s="492"/>
      <c r="T471" s="492"/>
      <c r="U471" s="492"/>
      <c r="V471" s="492"/>
      <c r="W471" s="492"/>
      <c r="X471" s="492"/>
      <c r="Y471" s="492"/>
      <c r="Z471" s="492"/>
      <c r="AA471" s="492"/>
      <c r="AB471" s="492"/>
      <c r="AC471" s="492"/>
      <c r="AD471" s="492"/>
      <c r="AE471" s="492"/>
      <c r="AF471" s="492"/>
      <c r="AG471" s="492"/>
      <c r="AH471" s="492"/>
      <c r="AI471" s="492"/>
      <c r="AJ471" s="492"/>
      <c r="AK471" s="492"/>
      <c r="AL471" s="492"/>
      <c r="AM471" s="492"/>
      <c r="AN471" s="492"/>
      <c r="AO471" s="492"/>
      <c r="AP471" s="492"/>
      <c r="AQ471" s="492"/>
      <c r="AR471" s="492"/>
      <c r="AS471" s="492"/>
      <c r="AT471" s="492"/>
      <c r="AU471" s="492"/>
      <c r="AV471" s="492"/>
      <c r="AW471" s="492"/>
      <c r="AX471" s="492"/>
      <c r="AY471" s="492"/>
    </row>
    <row r="472" spans="1:51" ht="15.75" customHeight="1">
      <c r="A472" s="492"/>
      <c r="B472" s="492"/>
      <c r="C472" s="492"/>
      <c r="D472" s="492"/>
      <c r="E472" s="492"/>
      <c r="F472" s="492"/>
      <c r="G472" s="492"/>
      <c r="H472" s="492"/>
      <c r="I472" s="492"/>
      <c r="J472" s="492"/>
      <c r="K472" s="492"/>
      <c r="L472" s="492"/>
      <c r="M472" s="492"/>
      <c r="N472" s="492"/>
      <c r="O472" s="492"/>
      <c r="P472" s="492"/>
      <c r="Q472" s="492"/>
      <c r="R472" s="492"/>
      <c r="S472" s="492"/>
      <c r="T472" s="492"/>
      <c r="U472" s="492"/>
      <c r="V472" s="492"/>
      <c r="W472" s="492"/>
      <c r="X472" s="492"/>
      <c r="Y472" s="492"/>
      <c r="Z472" s="492"/>
      <c r="AA472" s="492"/>
      <c r="AB472" s="492"/>
      <c r="AC472" s="492"/>
      <c r="AD472" s="492"/>
      <c r="AE472" s="492"/>
      <c r="AF472" s="492"/>
      <c r="AG472" s="492"/>
      <c r="AH472" s="492"/>
      <c r="AI472" s="492"/>
      <c r="AJ472" s="492"/>
      <c r="AK472" s="492"/>
      <c r="AL472" s="492"/>
      <c r="AM472" s="492"/>
      <c r="AN472" s="492"/>
      <c r="AO472" s="492"/>
      <c r="AP472" s="492"/>
      <c r="AQ472" s="492"/>
      <c r="AR472" s="492"/>
      <c r="AS472" s="492"/>
      <c r="AT472" s="492"/>
      <c r="AU472" s="492"/>
      <c r="AV472" s="492"/>
      <c r="AW472" s="492"/>
      <c r="AX472" s="492"/>
      <c r="AY472" s="492"/>
    </row>
    <row r="473" spans="1:51" ht="15.75" customHeight="1">
      <c r="A473" s="492"/>
      <c r="B473" s="492"/>
      <c r="C473" s="492"/>
      <c r="D473" s="492"/>
      <c r="E473" s="492"/>
      <c r="F473" s="492"/>
      <c r="G473" s="492"/>
      <c r="H473" s="492"/>
      <c r="I473" s="492"/>
      <c r="J473" s="492"/>
      <c r="K473" s="492"/>
      <c r="L473" s="492"/>
      <c r="M473" s="492"/>
      <c r="N473" s="492"/>
      <c r="O473" s="492"/>
      <c r="P473" s="492"/>
      <c r="Q473" s="492"/>
      <c r="R473" s="492"/>
      <c r="S473" s="492"/>
      <c r="T473" s="492"/>
      <c r="U473" s="492"/>
      <c r="V473" s="492"/>
      <c r="W473" s="492"/>
      <c r="X473" s="492"/>
      <c r="Y473" s="492"/>
      <c r="Z473" s="492"/>
      <c r="AA473" s="492"/>
      <c r="AB473" s="492"/>
      <c r="AC473" s="492"/>
      <c r="AD473" s="492"/>
      <c r="AE473" s="492"/>
      <c r="AF473" s="492"/>
      <c r="AG473" s="492"/>
      <c r="AH473" s="492"/>
      <c r="AI473" s="492"/>
      <c r="AJ473" s="492"/>
      <c r="AK473" s="492"/>
      <c r="AL473" s="492"/>
      <c r="AM473" s="492"/>
      <c r="AN473" s="492"/>
      <c r="AO473" s="492"/>
      <c r="AP473" s="492"/>
      <c r="AQ473" s="492"/>
      <c r="AR473" s="492"/>
      <c r="AS473" s="492"/>
      <c r="AT473" s="492"/>
      <c r="AU473" s="492"/>
      <c r="AV473" s="492"/>
      <c r="AW473" s="492"/>
      <c r="AX473" s="492"/>
      <c r="AY473" s="492"/>
    </row>
    <row r="474" spans="1:51" ht="15.75" customHeight="1">
      <c r="A474" s="492"/>
      <c r="B474" s="492"/>
      <c r="C474" s="492"/>
      <c r="D474" s="492"/>
      <c r="E474" s="492"/>
      <c r="F474" s="492"/>
      <c r="G474" s="492"/>
      <c r="H474" s="492"/>
      <c r="I474" s="492"/>
      <c r="J474" s="492"/>
      <c r="K474" s="492"/>
      <c r="L474" s="492"/>
      <c r="M474" s="492"/>
      <c r="N474" s="492"/>
      <c r="O474" s="492"/>
      <c r="P474" s="492"/>
      <c r="Q474" s="492"/>
      <c r="R474" s="492"/>
      <c r="S474" s="492"/>
      <c r="T474" s="492"/>
      <c r="U474" s="492"/>
      <c r="V474" s="492"/>
      <c r="W474" s="492"/>
      <c r="X474" s="492"/>
      <c r="Y474" s="492"/>
      <c r="Z474" s="492"/>
      <c r="AA474" s="492"/>
      <c r="AB474" s="492"/>
      <c r="AC474" s="492"/>
      <c r="AD474" s="492"/>
      <c r="AE474" s="492"/>
      <c r="AF474" s="492"/>
      <c r="AG474" s="492"/>
      <c r="AH474" s="492"/>
      <c r="AI474" s="492"/>
      <c r="AJ474" s="492"/>
      <c r="AK474" s="492"/>
      <c r="AL474" s="492"/>
      <c r="AM474" s="492"/>
      <c r="AN474" s="492"/>
      <c r="AO474" s="492"/>
      <c r="AP474" s="492"/>
      <c r="AQ474" s="492"/>
      <c r="AR474" s="492"/>
      <c r="AS474" s="492"/>
      <c r="AT474" s="492"/>
      <c r="AU474" s="492"/>
      <c r="AV474" s="492"/>
      <c r="AW474" s="492"/>
      <c r="AX474" s="492"/>
      <c r="AY474" s="492"/>
    </row>
    <row r="475" spans="1:51" ht="15.75" customHeight="1">
      <c r="A475" s="492"/>
      <c r="B475" s="492"/>
      <c r="C475" s="492"/>
      <c r="D475" s="492"/>
      <c r="E475" s="492"/>
      <c r="F475" s="492"/>
      <c r="G475" s="492"/>
      <c r="H475" s="492"/>
      <c r="I475" s="492"/>
      <c r="J475" s="492"/>
      <c r="K475" s="492"/>
      <c r="L475" s="492"/>
      <c r="M475" s="492"/>
      <c r="N475" s="492"/>
      <c r="O475" s="492"/>
      <c r="P475" s="492"/>
      <c r="Q475" s="492"/>
      <c r="R475" s="492"/>
      <c r="S475" s="492"/>
      <c r="T475" s="492"/>
      <c r="U475" s="492"/>
      <c r="V475" s="492"/>
      <c r="W475" s="492"/>
      <c r="X475" s="492"/>
      <c r="Y475" s="492"/>
      <c r="Z475" s="492"/>
      <c r="AA475" s="492"/>
      <c r="AB475" s="492"/>
      <c r="AC475" s="492"/>
      <c r="AD475" s="492"/>
      <c r="AE475" s="492"/>
      <c r="AF475" s="492"/>
      <c r="AG475" s="492"/>
      <c r="AH475" s="492"/>
      <c r="AI475" s="492"/>
      <c r="AJ475" s="492"/>
      <c r="AK475" s="492"/>
      <c r="AL475" s="492"/>
      <c r="AM475" s="492"/>
      <c r="AN475" s="492"/>
      <c r="AO475" s="492"/>
      <c r="AP475" s="492"/>
      <c r="AQ475" s="492"/>
      <c r="AR475" s="492"/>
      <c r="AS475" s="492"/>
      <c r="AT475" s="492"/>
      <c r="AU475" s="492"/>
      <c r="AV475" s="492"/>
      <c r="AW475" s="492"/>
      <c r="AX475" s="492"/>
      <c r="AY475" s="492"/>
    </row>
    <row r="476" spans="1:51" ht="15.75" customHeight="1">
      <c r="A476" s="492"/>
      <c r="B476" s="492"/>
      <c r="C476" s="492"/>
      <c r="D476" s="492"/>
      <c r="E476" s="492"/>
      <c r="F476" s="492"/>
      <c r="G476" s="492"/>
      <c r="H476" s="492"/>
      <c r="I476" s="492"/>
      <c r="J476" s="492"/>
      <c r="K476" s="492"/>
      <c r="L476" s="492"/>
      <c r="M476" s="492"/>
      <c r="N476" s="492"/>
      <c r="O476" s="492"/>
      <c r="P476" s="492"/>
      <c r="Q476" s="492"/>
      <c r="R476" s="492"/>
      <c r="S476" s="492"/>
      <c r="T476" s="492"/>
      <c r="U476" s="492"/>
      <c r="V476" s="492"/>
      <c r="W476" s="492"/>
      <c r="X476" s="492"/>
      <c r="Y476" s="492"/>
      <c r="Z476" s="492"/>
      <c r="AA476" s="492"/>
      <c r="AB476" s="492"/>
      <c r="AC476" s="492"/>
      <c r="AD476" s="492"/>
      <c r="AE476" s="492"/>
      <c r="AF476" s="492"/>
      <c r="AG476" s="492"/>
      <c r="AH476" s="492"/>
      <c r="AI476" s="492"/>
      <c r="AJ476" s="492"/>
      <c r="AK476" s="492"/>
      <c r="AL476" s="492"/>
      <c r="AM476" s="492"/>
      <c r="AN476" s="492"/>
      <c r="AO476" s="492"/>
      <c r="AP476" s="492"/>
      <c r="AQ476" s="492"/>
      <c r="AR476" s="492"/>
      <c r="AS476" s="492"/>
      <c r="AT476" s="492"/>
      <c r="AU476" s="492"/>
      <c r="AV476" s="492"/>
      <c r="AW476" s="492"/>
      <c r="AX476" s="492"/>
      <c r="AY476" s="492"/>
    </row>
    <row r="477" spans="1:51" ht="15.75" customHeight="1">
      <c r="A477" s="492"/>
      <c r="B477" s="492"/>
      <c r="C477" s="492"/>
      <c r="D477" s="492"/>
      <c r="E477" s="492"/>
      <c r="F477" s="492"/>
      <c r="G477" s="492"/>
      <c r="H477" s="492"/>
      <c r="I477" s="492"/>
      <c r="J477" s="492"/>
      <c r="K477" s="492"/>
      <c r="L477" s="492"/>
      <c r="M477" s="492"/>
      <c r="N477" s="492"/>
      <c r="O477" s="492"/>
      <c r="P477" s="492"/>
      <c r="Q477" s="492"/>
      <c r="R477" s="492"/>
      <c r="S477" s="492"/>
      <c r="T477" s="492"/>
      <c r="U477" s="492"/>
      <c r="V477" s="492"/>
      <c r="W477" s="492"/>
      <c r="X477" s="492"/>
      <c r="Y477" s="492"/>
      <c r="Z477" s="492"/>
      <c r="AA477" s="492"/>
      <c r="AB477" s="492"/>
      <c r="AC477" s="492"/>
      <c r="AD477" s="492"/>
      <c r="AE477" s="492"/>
      <c r="AF477" s="492"/>
      <c r="AG477" s="492"/>
      <c r="AH477" s="492"/>
      <c r="AI477" s="492"/>
      <c r="AJ477" s="492"/>
      <c r="AK477" s="492"/>
      <c r="AL477" s="492"/>
      <c r="AM477" s="492"/>
      <c r="AN477" s="492"/>
      <c r="AO477" s="492"/>
      <c r="AP477" s="492"/>
      <c r="AQ477" s="492"/>
      <c r="AR477" s="492"/>
      <c r="AS477" s="492"/>
      <c r="AT477" s="492"/>
      <c r="AU477" s="492"/>
      <c r="AV477" s="492"/>
      <c r="AW477" s="492"/>
      <c r="AX477" s="492"/>
      <c r="AY477" s="492"/>
    </row>
    <row r="478" spans="1:51" ht="15.75" customHeight="1">
      <c r="A478" s="492"/>
      <c r="B478" s="492"/>
      <c r="C478" s="492"/>
      <c r="D478" s="492"/>
      <c r="E478" s="492"/>
      <c r="F478" s="492"/>
      <c r="G478" s="492"/>
      <c r="H478" s="492"/>
      <c r="I478" s="492"/>
      <c r="J478" s="492"/>
      <c r="K478" s="492"/>
      <c r="L478" s="492"/>
      <c r="M478" s="492"/>
      <c r="N478" s="492"/>
      <c r="O478" s="492"/>
      <c r="P478" s="492"/>
      <c r="Q478" s="492"/>
      <c r="R478" s="492"/>
      <c r="S478" s="492"/>
      <c r="T478" s="492"/>
      <c r="U478" s="492"/>
      <c r="V478" s="492"/>
      <c r="W478" s="492"/>
      <c r="X478" s="492"/>
      <c r="Y478" s="492"/>
      <c r="Z478" s="492"/>
      <c r="AA478" s="492"/>
      <c r="AB478" s="492"/>
      <c r="AC478" s="492"/>
      <c r="AD478" s="492"/>
      <c r="AE478" s="492"/>
      <c r="AF478" s="492"/>
      <c r="AG478" s="492"/>
      <c r="AH478" s="492"/>
      <c r="AI478" s="492"/>
      <c r="AJ478" s="492"/>
      <c r="AK478" s="492"/>
      <c r="AL478" s="492"/>
      <c r="AM478" s="492"/>
      <c r="AN478" s="492"/>
      <c r="AO478" s="492"/>
      <c r="AP478" s="492"/>
      <c r="AQ478" s="492"/>
      <c r="AR478" s="492"/>
      <c r="AS478" s="492"/>
      <c r="AT478" s="492"/>
      <c r="AU478" s="492"/>
      <c r="AV478" s="492"/>
      <c r="AW478" s="492"/>
      <c r="AX478" s="492"/>
      <c r="AY478" s="492"/>
    </row>
    <row r="479" spans="1:51" ht="15.75" customHeight="1">
      <c r="A479" s="492"/>
      <c r="B479" s="492"/>
      <c r="C479" s="492"/>
      <c r="D479" s="492"/>
      <c r="E479" s="492"/>
      <c r="F479" s="492"/>
      <c r="G479" s="492"/>
      <c r="H479" s="492"/>
      <c r="I479" s="492"/>
      <c r="J479" s="492"/>
      <c r="K479" s="492"/>
      <c r="L479" s="492"/>
      <c r="M479" s="492"/>
      <c r="N479" s="492"/>
      <c r="O479" s="492"/>
      <c r="P479" s="492"/>
      <c r="Q479" s="492"/>
      <c r="R479" s="492"/>
      <c r="S479" s="492"/>
      <c r="T479" s="492"/>
      <c r="U479" s="492"/>
      <c r="V479" s="492"/>
      <c r="W479" s="492"/>
      <c r="X479" s="492"/>
      <c r="Y479" s="492"/>
      <c r="Z479" s="492"/>
      <c r="AA479" s="492"/>
      <c r="AB479" s="492"/>
      <c r="AC479" s="492"/>
      <c r="AD479" s="492"/>
      <c r="AE479" s="492"/>
      <c r="AF479" s="492"/>
      <c r="AG479" s="492"/>
      <c r="AH479" s="492"/>
      <c r="AI479" s="492"/>
      <c r="AJ479" s="492"/>
      <c r="AK479" s="492"/>
      <c r="AL479" s="492"/>
      <c r="AM479" s="492"/>
      <c r="AN479" s="492"/>
      <c r="AO479" s="492"/>
      <c r="AP479" s="492"/>
      <c r="AQ479" s="492"/>
      <c r="AR479" s="492"/>
      <c r="AS479" s="492"/>
      <c r="AT479" s="492"/>
      <c r="AU479" s="492"/>
      <c r="AV479" s="492"/>
      <c r="AW479" s="492"/>
      <c r="AX479" s="492"/>
      <c r="AY479" s="492"/>
    </row>
    <row r="480" spans="1:51" ht="15.75" customHeight="1">
      <c r="A480" s="492"/>
      <c r="B480" s="492"/>
      <c r="C480" s="492"/>
      <c r="D480" s="492"/>
      <c r="E480" s="492"/>
      <c r="F480" s="492"/>
      <c r="G480" s="492"/>
      <c r="H480" s="492"/>
      <c r="I480" s="492"/>
      <c r="J480" s="492"/>
      <c r="K480" s="492"/>
      <c r="L480" s="492"/>
      <c r="M480" s="492"/>
      <c r="N480" s="492"/>
      <c r="O480" s="492"/>
      <c r="P480" s="492"/>
      <c r="Q480" s="492"/>
      <c r="R480" s="492"/>
      <c r="S480" s="492"/>
      <c r="T480" s="492"/>
      <c r="U480" s="492"/>
      <c r="V480" s="492"/>
      <c r="W480" s="492"/>
      <c r="X480" s="492"/>
      <c r="Y480" s="492"/>
      <c r="Z480" s="492"/>
      <c r="AA480" s="492"/>
      <c r="AB480" s="492"/>
      <c r="AC480" s="492"/>
      <c r="AD480" s="492"/>
      <c r="AE480" s="492"/>
      <c r="AF480" s="492"/>
      <c r="AG480" s="492"/>
      <c r="AH480" s="492"/>
      <c r="AI480" s="492"/>
      <c r="AJ480" s="492"/>
      <c r="AK480" s="492"/>
      <c r="AL480" s="492"/>
      <c r="AM480" s="492"/>
      <c r="AN480" s="492"/>
      <c r="AO480" s="492"/>
      <c r="AP480" s="492"/>
      <c r="AQ480" s="492"/>
      <c r="AR480" s="492"/>
      <c r="AS480" s="492"/>
      <c r="AT480" s="492"/>
      <c r="AU480" s="492"/>
      <c r="AV480" s="492"/>
      <c r="AW480" s="492"/>
      <c r="AX480" s="492"/>
      <c r="AY480" s="492"/>
    </row>
    <row r="481" spans="1:51" ht="15.75" customHeight="1">
      <c r="A481" s="492"/>
      <c r="B481" s="492"/>
      <c r="C481" s="492"/>
      <c r="D481" s="492"/>
      <c r="E481" s="492"/>
      <c r="F481" s="492"/>
      <c r="G481" s="492"/>
      <c r="H481" s="492"/>
      <c r="I481" s="492"/>
      <c r="J481" s="492"/>
      <c r="K481" s="492"/>
      <c r="L481" s="492"/>
      <c r="M481" s="492"/>
      <c r="N481" s="492"/>
      <c r="O481" s="492"/>
      <c r="P481" s="492"/>
      <c r="Q481" s="492"/>
      <c r="R481" s="492"/>
      <c r="S481" s="492"/>
      <c r="T481" s="492"/>
      <c r="U481" s="492"/>
      <c r="V481" s="492"/>
      <c r="W481" s="492"/>
      <c r="X481" s="492"/>
      <c r="Y481" s="492"/>
      <c r="Z481" s="492"/>
      <c r="AA481" s="492"/>
      <c r="AB481" s="492"/>
      <c r="AC481" s="492"/>
      <c r="AD481" s="492"/>
      <c r="AE481" s="492"/>
      <c r="AF481" s="492"/>
      <c r="AG481" s="492"/>
      <c r="AH481" s="492"/>
      <c r="AI481" s="492"/>
      <c r="AJ481" s="492"/>
      <c r="AK481" s="492"/>
      <c r="AL481" s="492"/>
      <c r="AM481" s="492"/>
      <c r="AN481" s="492"/>
      <c r="AO481" s="492"/>
      <c r="AP481" s="492"/>
      <c r="AQ481" s="492"/>
      <c r="AR481" s="492"/>
      <c r="AS481" s="492"/>
      <c r="AT481" s="492"/>
      <c r="AU481" s="492"/>
      <c r="AV481" s="492"/>
      <c r="AW481" s="492"/>
      <c r="AX481" s="492"/>
      <c r="AY481" s="492"/>
    </row>
    <row r="482" spans="1:51" ht="15.75" customHeight="1">
      <c r="A482" s="492"/>
      <c r="B482" s="492"/>
      <c r="C482" s="492"/>
      <c r="D482" s="492"/>
      <c r="E482" s="492"/>
      <c r="F482" s="492"/>
      <c r="G482" s="492"/>
      <c r="H482" s="492"/>
      <c r="I482" s="492"/>
      <c r="J482" s="492"/>
      <c r="K482" s="492"/>
      <c r="L482" s="492"/>
      <c r="M482" s="492"/>
      <c r="N482" s="492"/>
      <c r="O482" s="492"/>
      <c r="P482" s="492"/>
      <c r="Q482" s="492"/>
      <c r="R482" s="492"/>
      <c r="S482" s="492"/>
      <c r="T482" s="492"/>
      <c r="U482" s="492"/>
      <c r="V482" s="492"/>
      <c r="W482" s="492"/>
      <c r="X482" s="492"/>
      <c r="Y482" s="492"/>
      <c r="Z482" s="492"/>
      <c r="AA482" s="492"/>
      <c r="AB482" s="492"/>
      <c r="AC482" s="492"/>
      <c r="AD482" s="492"/>
      <c r="AE482" s="492"/>
      <c r="AF482" s="492"/>
      <c r="AG482" s="492"/>
      <c r="AH482" s="492"/>
      <c r="AI482" s="492"/>
      <c r="AJ482" s="492"/>
      <c r="AK482" s="492"/>
      <c r="AL482" s="492"/>
      <c r="AM482" s="492"/>
      <c r="AN482" s="492"/>
      <c r="AO482" s="492"/>
      <c r="AP482" s="492"/>
      <c r="AQ482" s="492"/>
      <c r="AR482" s="492"/>
      <c r="AS482" s="492"/>
      <c r="AT482" s="492"/>
      <c r="AU482" s="492"/>
      <c r="AV482" s="492"/>
      <c r="AW482" s="492"/>
      <c r="AX482" s="492"/>
      <c r="AY482" s="492"/>
    </row>
    <row r="483" spans="1:51" ht="15.75" customHeight="1">
      <c r="A483" s="492"/>
      <c r="B483" s="492"/>
      <c r="C483" s="492"/>
      <c r="D483" s="492"/>
      <c r="E483" s="492"/>
      <c r="F483" s="492"/>
      <c r="G483" s="492"/>
      <c r="H483" s="492"/>
      <c r="I483" s="492"/>
      <c r="J483" s="492"/>
      <c r="K483" s="492"/>
      <c r="L483" s="492"/>
      <c r="M483" s="492"/>
      <c r="N483" s="492"/>
      <c r="O483" s="492"/>
      <c r="P483" s="492"/>
      <c r="Q483" s="492"/>
      <c r="R483" s="492"/>
      <c r="S483" s="492"/>
      <c r="T483" s="492"/>
      <c r="U483" s="492"/>
      <c r="V483" s="492"/>
      <c r="W483" s="492"/>
      <c r="X483" s="492"/>
      <c r="Y483" s="492"/>
      <c r="Z483" s="492"/>
      <c r="AA483" s="492"/>
      <c r="AB483" s="492"/>
      <c r="AC483" s="492"/>
      <c r="AD483" s="492"/>
      <c r="AE483" s="492"/>
      <c r="AF483" s="492"/>
      <c r="AG483" s="492"/>
      <c r="AH483" s="492"/>
      <c r="AI483" s="492"/>
      <c r="AJ483" s="492"/>
      <c r="AK483" s="492"/>
      <c r="AL483" s="492"/>
      <c r="AM483" s="492"/>
      <c r="AN483" s="492"/>
      <c r="AO483" s="492"/>
      <c r="AP483" s="492"/>
      <c r="AQ483" s="492"/>
      <c r="AR483" s="492"/>
      <c r="AS483" s="492"/>
      <c r="AT483" s="492"/>
      <c r="AU483" s="492"/>
      <c r="AV483" s="492"/>
      <c r="AW483" s="492"/>
      <c r="AX483" s="492"/>
      <c r="AY483" s="492"/>
    </row>
    <row r="484" spans="1:51" ht="15.75" customHeight="1">
      <c r="A484" s="492"/>
      <c r="B484" s="492"/>
      <c r="C484" s="492"/>
      <c r="D484" s="492"/>
      <c r="E484" s="492"/>
      <c r="F484" s="492"/>
      <c r="G484" s="492"/>
      <c r="H484" s="492"/>
      <c r="I484" s="492"/>
      <c r="J484" s="492"/>
      <c r="K484" s="492"/>
      <c r="L484" s="492"/>
      <c r="M484" s="492"/>
      <c r="N484" s="492"/>
      <c r="O484" s="492"/>
      <c r="P484" s="492"/>
      <c r="Q484" s="492"/>
      <c r="R484" s="492"/>
      <c r="S484" s="492"/>
      <c r="T484" s="492"/>
      <c r="U484" s="492"/>
      <c r="V484" s="492"/>
      <c r="W484" s="492"/>
      <c r="X484" s="492"/>
      <c r="Y484" s="492"/>
      <c r="Z484" s="492"/>
      <c r="AA484" s="492"/>
      <c r="AB484" s="492"/>
      <c r="AC484" s="492"/>
      <c r="AD484" s="492"/>
      <c r="AE484" s="492"/>
      <c r="AF484" s="492"/>
      <c r="AG484" s="492"/>
      <c r="AH484" s="492"/>
      <c r="AI484" s="492"/>
      <c r="AJ484" s="492"/>
      <c r="AK484" s="492"/>
      <c r="AL484" s="492"/>
      <c r="AM484" s="492"/>
      <c r="AN484" s="492"/>
      <c r="AO484" s="492"/>
      <c r="AP484" s="492"/>
      <c r="AQ484" s="492"/>
      <c r="AR484" s="492"/>
      <c r="AS484" s="492"/>
      <c r="AT484" s="492"/>
      <c r="AU484" s="492"/>
      <c r="AV484" s="492"/>
      <c r="AW484" s="492"/>
      <c r="AX484" s="492"/>
      <c r="AY484" s="492"/>
    </row>
    <row r="485" spans="1:51" ht="15.75" customHeight="1">
      <c r="A485" s="492"/>
      <c r="B485" s="492"/>
      <c r="C485" s="492"/>
      <c r="D485" s="492"/>
      <c r="E485" s="492"/>
      <c r="F485" s="492"/>
      <c r="G485" s="492"/>
      <c r="H485" s="492"/>
      <c r="I485" s="492"/>
      <c r="J485" s="492"/>
      <c r="K485" s="492"/>
      <c r="L485" s="492"/>
      <c r="M485" s="492"/>
      <c r="N485" s="492"/>
      <c r="O485" s="492"/>
      <c r="P485" s="492"/>
      <c r="Q485" s="492"/>
      <c r="R485" s="492"/>
      <c r="S485" s="492"/>
      <c r="T485" s="492"/>
      <c r="U485" s="492"/>
      <c r="V485" s="492"/>
      <c r="W485" s="492"/>
      <c r="X485" s="492"/>
      <c r="Y485" s="492"/>
      <c r="Z485" s="492"/>
      <c r="AA485" s="492"/>
      <c r="AB485" s="492"/>
      <c r="AC485" s="492"/>
      <c r="AD485" s="492"/>
      <c r="AE485" s="492"/>
      <c r="AF485" s="492"/>
      <c r="AG485" s="492"/>
      <c r="AH485" s="492"/>
      <c r="AI485" s="492"/>
      <c r="AJ485" s="492"/>
      <c r="AK485" s="492"/>
      <c r="AL485" s="492"/>
      <c r="AM485" s="492"/>
      <c r="AN485" s="492"/>
      <c r="AO485" s="492"/>
      <c r="AP485" s="492"/>
      <c r="AQ485" s="492"/>
      <c r="AR485" s="492"/>
      <c r="AS485" s="492"/>
      <c r="AT485" s="492"/>
      <c r="AU485" s="492"/>
      <c r="AV485" s="492"/>
      <c r="AW485" s="492"/>
      <c r="AX485" s="492"/>
      <c r="AY485" s="492"/>
    </row>
    <row r="486" spans="1:51" ht="15.75" customHeight="1">
      <c r="A486" s="492"/>
      <c r="B486" s="492"/>
      <c r="C486" s="492"/>
      <c r="D486" s="492"/>
      <c r="E486" s="492"/>
      <c r="F486" s="492"/>
      <c r="G486" s="492"/>
      <c r="H486" s="492"/>
      <c r="I486" s="492"/>
      <c r="J486" s="492"/>
      <c r="K486" s="492"/>
      <c r="L486" s="492"/>
      <c r="M486" s="492"/>
      <c r="N486" s="492"/>
      <c r="O486" s="492"/>
      <c r="P486" s="492"/>
      <c r="Q486" s="492"/>
      <c r="R486" s="492"/>
      <c r="S486" s="492"/>
      <c r="T486" s="492"/>
      <c r="U486" s="492"/>
      <c r="V486" s="492"/>
      <c r="W486" s="492"/>
      <c r="X486" s="492"/>
      <c r="Y486" s="492"/>
      <c r="Z486" s="492"/>
      <c r="AA486" s="492"/>
      <c r="AB486" s="492"/>
      <c r="AC486" s="492"/>
      <c r="AD486" s="492"/>
      <c r="AE486" s="492"/>
      <c r="AF486" s="492"/>
      <c r="AG486" s="492"/>
      <c r="AH486" s="492"/>
      <c r="AI486" s="492"/>
      <c r="AJ486" s="492"/>
      <c r="AK486" s="492"/>
      <c r="AL486" s="492"/>
      <c r="AM486" s="492"/>
      <c r="AN486" s="492"/>
      <c r="AO486" s="492"/>
      <c r="AP486" s="492"/>
      <c r="AQ486" s="492"/>
      <c r="AR486" s="492"/>
      <c r="AS486" s="492"/>
      <c r="AT486" s="492"/>
      <c r="AU486" s="492"/>
      <c r="AV486" s="492"/>
      <c r="AW486" s="492"/>
      <c r="AX486" s="492"/>
      <c r="AY486" s="492"/>
    </row>
    <row r="487" spans="1:51" ht="15.75" customHeight="1">
      <c r="A487" s="492"/>
      <c r="B487" s="492"/>
      <c r="C487" s="492"/>
      <c r="D487" s="492"/>
      <c r="E487" s="492"/>
      <c r="F487" s="492"/>
      <c r="G487" s="492"/>
      <c r="H487" s="492"/>
      <c r="I487" s="492"/>
      <c r="J487" s="492"/>
      <c r="K487" s="492"/>
      <c r="L487" s="492"/>
      <c r="M487" s="492"/>
      <c r="N487" s="492"/>
      <c r="O487" s="492"/>
      <c r="P487" s="492"/>
      <c r="Q487" s="492"/>
      <c r="R487" s="492"/>
      <c r="S487" s="492"/>
      <c r="T487" s="492"/>
      <c r="U487" s="492"/>
      <c r="V487" s="492"/>
      <c r="W487" s="492"/>
      <c r="X487" s="492"/>
      <c r="Y487" s="492"/>
      <c r="Z487" s="492"/>
      <c r="AA487" s="492"/>
      <c r="AB487" s="492"/>
      <c r="AC487" s="492"/>
      <c r="AD487" s="492"/>
      <c r="AE487" s="492"/>
      <c r="AF487" s="492"/>
      <c r="AG487" s="492"/>
      <c r="AH487" s="492"/>
      <c r="AI487" s="492"/>
      <c r="AJ487" s="492"/>
      <c r="AK487" s="492"/>
      <c r="AL487" s="492"/>
      <c r="AM487" s="492"/>
      <c r="AN487" s="492"/>
      <c r="AO487" s="492"/>
      <c r="AP487" s="492"/>
      <c r="AQ487" s="492"/>
      <c r="AR487" s="492"/>
      <c r="AS487" s="492"/>
      <c r="AT487" s="492"/>
      <c r="AU487" s="492"/>
      <c r="AV487" s="492"/>
      <c r="AW487" s="492"/>
      <c r="AX487" s="492"/>
      <c r="AY487" s="492"/>
    </row>
    <row r="488" spans="1:51" ht="15.75" customHeight="1">
      <c r="A488" s="492"/>
      <c r="B488" s="492"/>
      <c r="C488" s="492"/>
      <c r="D488" s="492"/>
      <c r="E488" s="492"/>
      <c r="F488" s="492"/>
      <c r="G488" s="492"/>
      <c r="H488" s="492"/>
      <c r="I488" s="492"/>
      <c r="J488" s="492"/>
      <c r="K488" s="492"/>
      <c r="L488" s="492"/>
      <c r="M488" s="492"/>
      <c r="N488" s="492"/>
      <c r="O488" s="492"/>
      <c r="P488" s="492"/>
      <c r="Q488" s="492"/>
      <c r="R488" s="492"/>
      <c r="S488" s="492"/>
      <c r="T488" s="492"/>
      <c r="U488" s="492"/>
      <c r="V488" s="492"/>
      <c r="W488" s="492"/>
      <c r="X488" s="492"/>
      <c r="Y488" s="492"/>
      <c r="Z488" s="492"/>
      <c r="AA488" s="492"/>
      <c r="AB488" s="492"/>
      <c r="AC488" s="492"/>
      <c r="AD488" s="492"/>
      <c r="AE488" s="492"/>
      <c r="AF488" s="492"/>
      <c r="AG488" s="492"/>
      <c r="AH488" s="492"/>
      <c r="AI488" s="492"/>
      <c r="AJ488" s="492"/>
      <c r="AK488" s="492"/>
      <c r="AL488" s="492"/>
      <c r="AM488" s="492"/>
      <c r="AN488" s="492"/>
      <c r="AO488" s="492"/>
      <c r="AP488" s="492"/>
      <c r="AQ488" s="492"/>
      <c r="AR488" s="492"/>
      <c r="AS488" s="492"/>
      <c r="AT488" s="492"/>
      <c r="AU488" s="492"/>
      <c r="AV488" s="492"/>
      <c r="AW488" s="492"/>
      <c r="AX488" s="492"/>
      <c r="AY488" s="492"/>
    </row>
    <row r="489" spans="1:51" ht="15.75" customHeight="1">
      <c r="A489" s="492"/>
      <c r="B489" s="492"/>
      <c r="C489" s="492"/>
      <c r="D489" s="492"/>
      <c r="E489" s="492"/>
      <c r="F489" s="492"/>
      <c r="G489" s="492"/>
      <c r="H489" s="492"/>
      <c r="I489" s="492"/>
      <c r="J489" s="492"/>
      <c r="K489" s="492"/>
      <c r="L489" s="492"/>
      <c r="M489" s="492"/>
      <c r="N489" s="492"/>
      <c r="O489" s="492"/>
      <c r="P489" s="492"/>
      <c r="Q489" s="492"/>
      <c r="R489" s="492"/>
      <c r="S489" s="492"/>
      <c r="T489" s="492"/>
      <c r="U489" s="492"/>
      <c r="V489" s="492"/>
      <c r="W489" s="492"/>
      <c r="X489" s="492"/>
      <c r="Y489" s="492"/>
      <c r="Z489" s="492"/>
      <c r="AA489" s="492"/>
      <c r="AB489" s="492"/>
      <c r="AC489" s="492"/>
      <c r="AD489" s="492"/>
      <c r="AE489" s="492"/>
      <c r="AF489" s="492"/>
      <c r="AG489" s="492"/>
      <c r="AH489" s="492"/>
      <c r="AI489" s="492"/>
      <c r="AJ489" s="492"/>
      <c r="AK489" s="492"/>
      <c r="AL489" s="492"/>
      <c r="AM489" s="492"/>
      <c r="AN489" s="492"/>
      <c r="AO489" s="492"/>
      <c r="AP489" s="492"/>
      <c r="AQ489" s="492"/>
      <c r="AR489" s="492"/>
      <c r="AS489" s="492"/>
      <c r="AT489" s="492"/>
      <c r="AU489" s="492"/>
      <c r="AV489" s="492"/>
      <c r="AW489" s="492"/>
      <c r="AX489" s="492"/>
      <c r="AY489" s="492"/>
    </row>
    <row r="490" spans="1:51" ht="15.75" customHeight="1">
      <c r="A490" s="492"/>
      <c r="B490" s="492"/>
      <c r="C490" s="492"/>
      <c r="D490" s="492"/>
      <c r="E490" s="492"/>
      <c r="F490" s="492"/>
      <c r="G490" s="492"/>
      <c r="H490" s="492"/>
      <c r="I490" s="492"/>
      <c r="J490" s="492"/>
      <c r="K490" s="492"/>
      <c r="L490" s="492"/>
      <c r="M490" s="492"/>
      <c r="N490" s="492"/>
      <c r="O490" s="492"/>
      <c r="P490" s="492"/>
      <c r="Q490" s="492"/>
      <c r="R490" s="492"/>
      <c r="S490" s="492"/>
      <c r="T490" s="492"/>
      <c r="U490" s="492"/>
      <c r="V490" s="492"/>
      <c r="W490" s="492"/>
      <c r="X490" s="492"/>
      <c r="Y490" s="492"/>
      <c r="Z490" s="492"/>
      <c r="AA490" s="492"/>
      <c r="AB490" s="492"/>
      <c r="AC490" s="492"/>
      <c r="AD490" s="492"/>
      <c r="AE490" s="492"/>
      <c r="AF490" s="492"/>
      <c r="AG490" s="492"/>
      <c r="AH490" s="492"/>
      <c r="AI490" s="492"/>
      <c r="AJ490" s="492"/>
      <c r="AK490" s="492"/>
      <c r="AL490" s="492"/>
      <c r="AM490" s="492"/>
      <c r="AN490" s="492"/>
      <c r="AO490" s="492"/>
      <c r="AP490" s="492"/>
      <c r="AQ490" s="492"/>
      <c r="AR490" s="492"/>
      <c r="AS490" s="492"/>
      <c r="AT490" s="492"/>
      <c r="AU490" s="492"/>
      <c r="AV490" s="492"/>
      <c r="AW490" s="492"/>
      <c r="AX490" s="492"/>
      <c r="AY490" s="492"/>
    </row>
    <row r="491" spans="1:51" ht="15.75" customHeight="1">
      <c r="A491" s="492"/>
      <c r="B491" s="492"/>
      <c r="C491" s="492"/>
      <c r="D491" s="492"/>
      <c r="E491" s="492"/>
      <c r="F491" s="492"/>
      <c r="G491" s="492"/>
      <c r="H491" s="492"/>
      <c r="I491" s="492"/>
      <c r="J491" s="492"/>
      <c r="K491" s="492"/>
      <c r="L491" s="492"/>
      <c r="M491" s="492"/>
      <c r="N491" s="492"/>
      <c r="O491" s="492"/>
      <c r="P491" s="492"/>
      <c r="Q491" s="492"/>
      <c r="R491" s="492"/>
      <c r="S491" s="492"/>
      <c r="T491" s="492"/>
      <c r="U491" s="492"/>
      <c r="V491" s="492"/>
      <c r="W491" s="492"/>
      <c r="X491" s="492"/>
      <c r="Y491" s="492"/>
      <c r="Z491" s="492"/>
      <c r="AA491" s="492"/>
      <c r="AB491" s="492"/>
      <c r="AC491" s="492"/>
      <c r="AD491" s="492"/>
      <c r="AE491" s="492"/>
      <c r="AF491" s="492"/>
      <c r="AG491" s="492"/>
      <c r="AH491" s="492"/>
      <c r="AI491" s="492"/>
      <c r="AJ491" s="492"/>
      <c r="AK491" s="492"/>
      <c r="AL491" s="492"/>
      <c r="AM491" s="492"/>
      <c r="AN491" s="492"/>
      <c r="AO491" s="492"/>
      <c r="AP491" s="492"/>
      <c r="AQ491" s="492"/>
      <c r="AR491" s="492"/>
      <c r="AS491" s="492"/>
      <c r="AT491" s="492"/>
      <c r="AU491" s="492"/>
      <c r="AV491" s="492"/>
      <c r="AW491" s="492"/>
      <c r="AX491" s="492"/>
      <c r="AY491" s="492"/>
    </row>
    <row r="492" spans="1:51" ht="15.75" customHeight="1">
      <c r="A492" s="492"/>
      <c r="B492" s="492"/>
      <c r="C492" s="492"/>
      <c r="D492" s="492"/>
      <c r="E492" s="492"/>
      <c r="F492" s="492"/>
      <c r="G492" s="492"/>
      <c r="H492" s="492"/>
      <c r="I492" s="492"/>
      <c r="J492" s="492"/>
      <c r="K492" s="492"/>
      <c r="L492" s="492"/>
      <c r="M492" s="492"/>
      <c r="N492" s="492"/>
      <c r="O492" s="492"/>
      <c r="P492" s="492"/>
      <c r="Q492" s="492"/>
      <c r="R492" s="492"/>
      <c r="S492" s="492"/>
      <c r="T492" s="492"/>
      <c r="U492" s="492"/>
      <c r="V492" s="492"/>
      <c r="W492" s="492"/>
      <c r="X492" s="492"/>
      <c r="Y492" s="492"/>
      <c r="Z492" s="492"/>
      <c r="AA492" s="492"/>
      <c r="AB492" s="492"/>
      <c r="AC492" s="492"/>
      <c r="AD492" s="492"/>
      <c r="AE492" s="492"/>
      <c r="AF492" s="492"/>
      <c r="AG492" s="492"/>
      <c r="AH492" s="492"/>
      <c r="AI492" s="492"/>
      <c r="AJ492" s="492"/>
      <c r="AK492" s="492"/>
      <c r="AL492" s="492"/>
      <c r="AM492" s="492"/>
      <c r="AN492" s="492"/>
      <c r="AO492" s="492"/>
      <c r="AP492" s="492"/>
      <c r="AQ492" s="492"/>
      <c r="AR492" s="492"/>
      <c r="AS492" s="492"/>
      <c r="AT492" s="492"/>
      <c r="AU492" s="492"/>
      <c r="AV492" s="492"/>
      <c r="AW492" s="492"/>
      <c r="AX492" s="492"/>
      <c r="AY492" s="492"/>
    </row>
    <row r="493" spans="1:51" ht="15.75" customHeight="1">
      <c r="A493" s="492"/>
      <c r="B493" s="492"/>
      <c r="C493" s="492"/>
      <c r="D493" s="492"/>
      <c r="E493" s="492"/>
      <c r="F493" s="492"/>
      <c r="G493" s="492"/>
      <c r="H493" s="492"/>
      <c r="I493" s="492"/>
      <c r="J493" s="492"/>
      <c r="K493" s="492"/>
      <c r="L493" s="492"/>
      <c r="M493" s="492"/>
      <c r="N493" s="492"/>
      <c r="O493" s="492"/>
      <c r="P493" s="492"/>
      <c r="Q493" s="492"/>
      <c r="R493" s="492"/>
      <c r="S493" s="492"/>
      <c r="T493" s="492"/>
      <c r="U493" s="492"/>
      <c r="V493" s="492"/>
      <c r="W493" s="492"/>
      <c r="X493" s="492"/>
      <c r="Y493" s="492"/>
      <c r="Z493" s="492"/>
      <c r="AA493" s="492"/>
      <c r="AB493" s="492"/>
      <c r="AC493" s="492"/>
      <c r="AD493" s="492"/>
      <c r="AE493" s="492"/>
      <c r="AF493" s="492"/>
      <c r="AG493" s="492"/>
      <c r="AH493" s="492"/>
      <c r="AI493" s="492"/>
      <c r="AJ493" s="492"/>
      <c r="AK493" s="492"/>
      <c r="AL493" s="492"/>
      <c r="AM493" s="492"/>
      <c r="AN493" s="492"/>
      <c r="AO493" s="492"/>
      <c r="AP493" s="492"/>
      <c r="AQ493" s="492"/>
      <c r="AR493" s="492"/>
      <c r="AS493" s="492"/>
      <c r="AT493" s="492"/>
      <c r="AU493" s="492"/>
      <c r="AV493" s="492"/>
      <c r="AW493" s="492"/>
      <c r="AX493" s="492"/>
      <c r="AY493" s="492"/>
    </row>
    <row r="494" spans="1:51" ht="15.75" customHeight="1">
      <c r="A494" s="492"/>
      <c r="B494" s="492"/>
      <c r="C494" s="492"/>
      <c r="D494" s="492"/>
      <c r="E494" s="492"/>
      <c r="F494" s="492"/>
      <c r="G494" s="492"/>
      <c r="H494" s="492"/>
      <c r="I494" s="492"/>
      <c r="J494" s="492"/>
      <c r="K494" s="492"/>
      <c r="L494" s="492"/>
      <c r="M494" s="492"/>
      <c r="N494" s="492"/>
      <c r="O494" s="492"/>
      <c r="P494" s="492"/>
      <c r="Q494" s="492"/>
      <c r="R494" s="492"/>
      <c r="S494" s="492"/>
      <c r="T494" s="492"/>
      <c r="U494" s="492"/>
      <c r="V494" s="492"/>
      <c r="W494" s="492"/>
      <c r="X494" s="492"/>
      <c r="Y494" s="492"/>
      <c r="Z494" s="492"/>
      <c r="AA494" s="492"/>
      <c r="AB494" s="492"/>
      <c r="AC494" s="492"/>
      <c r="AD494" s="492"/>
      <c r="AE494" s="492"/>
      <c r="AF494" s="492"/>
      <c r="AG494" s="492"/>
      <c r="AH494" s="492"/>
      <c r="AI494" s="492"/>
      <c r="AJ494" s="492"/>
      <c r="AK494" s="492"/>
      <c r="AL494" s="492"/>
      <c r="AM494" s="492"/>
      <c r="AN494" s="492"/>
      <c r="AO494" s="492"/>
      <c r="AP494" s="492"/>
      <c r="AQ494" s="492"/>
      <c r="AR494" s="492"/>
      <c r="AS494" s="492"/>
      <c r="AT494" s="492"/>
      <c r="AU494" s="492"/>
      <c r="AV494" s="492"/>
      <c r="AW494" s="492"/>
      <c r="AX494" s="492"/>
      <c r="AY494" s="492"/>
    </row>
    <row r="495" spans="1:51" ht="15.75" customHeight="1">
      <c r="A495" s="492"/>
      <c r="B495" s="492"/>
      <c r="C495" s="492"/>
      <c r="D495" s="492"/>
      <c r="E495" s="492"/>
      <c r="F495" s="492"/>
      <c r="G495" s="492"/>
      <c r="H495" s="492"/>
      <c r="I495" s="492"/>
      <c r="J495" s="492"/>
      <c r="K495" s="492"/>
      <c r="L495" s="492"/>
      <c r="M495" s="492"/>
      <c r="N495" s="492"/>
      <c r="O495" s="492"/>
      <c r="P495" s="492"/>
      <c r="Q495" s="492"/>
      <c r="R495" s="492"/>
      <c r="S495" s="492"/>
      <c r="T495" s="492"/>
      <c r="U495" s="492"/>
      <c r="V495" s="492"/>
      <c r="W495" s="492"/>
      <c r="X495" s="492"/>
      <c r="Y495" s="492"/>
      <c r="Z495" s="492"/>
      <c r="AA495" s="492"/>
      <c r="AB495" s="492"/>
      <c r="AC495" s="492"/>
      <c r="AD495" s="492"/>
      <c r="AE495" s="492"/>
      <c r="AF495" s="492"/>
      <c r="AG495" s="492"/>
      <c r="AH495" s="492"/>
      <c r="AI495" s="492"/>
      <c r="AJ495" s="492"/>
      <c r="AK495" s="492"/>
      <c r="AL495" s="492"/>
      <c r="AM495" s="492"/>
      <c r="AN495" s="492"/>
      <c r="AO495" s="492"/>
      <c r="AP495" s="492"/>
      <c r="AQ495" s="492"/>
      <c r="AR495" s="492"/>
      <c r="AS495" s="492"/>
      <c r="AT495" s="492"/>
      <c r="AU495" s="492"/>
      <c r="AV495" s="492"/>
      <c r="AW495" s="492"/>
      <c r="AX495" s="492"/>
      <c r="AY495" s="492"/>
    </row>
    <row r="496" spans="1:51" ht="15.75" customHeight="1">
      <c r="A496" s="492"/>
      <c r="B496" s="492"/>
      <c r="C496" s="492"/>
      <c r="D496" s="492"/>
      <c r="E496" s="492"/>
      <c r="F496" s="492"/>
      <c r="G496" s="492"/>
      <c r="H496" s="492"/>
      <c r="I496" s="492"/>
      <c r="J496" s="492"/>
      <c r="K496" s="492"/>
      <c r="L496" s="492"/>
      <c r="M496" s="492"/>
      <c r="N496" s="492"/>
      <c r="O496" s="492"/>
      <c r="P496" s="492"/>
      <c r="Q496" s="492"/>
      <c r="R496" s="492"/>
      <c r="S496" s="492"/>
      <c r="T496" s="492"/>
      <c r="U496" s="492"/>
      <c r="V496" s="492"/>
      <c r="W496" s="492"/>
      <c r="X496" s="492"/>
      <c r="Y496" s="492"/>
      <c r="Z496" s="492"/>
      <c r="AA496" s="492"/>
      <c r="AB496" s="492"/>
      <c r="AC496" s="492"/>
      <c r="AD496" s="492"/>
      <c r="AE496" s="492"/>
      <c r="AF496" s="492"/>
      <c r="AG496" s="492"/>
      <c r="AH496" s="492"/>
      <c r="AI496" s="492"/>
      <c r="AJ496" s="492"/>
      <c r="AK496" s="492"/>
      <c r="AL496" s="492"/>
      <c r="AM496" s="492"/>
      <c r="AN496" s="492"/>
      <c r="AO496" s="492"/>
      <c r="AP496" s="492"/>
      <c r="AQ496" s="492"/>
      <c r="AR496" s="492"/>
      <c r="AS496" s="492"/>
      <c r="AT496" s="492"/>
      <c r="AU496" s="492"/>
      <c r="AV496" s="492"/>
      <c r="AW496" s="492"/>
      <c r="AX496" s="492"/>
      <c r="AY496" s="492"/>
    </row>
    <row r="497" spans="1:51" ht="15.75" customHeight="1">
      <c r="A497" s="492"/>
      <c r="B497" s="492"/>
      <c r="C497" s="492"/>
      <c r="D497" s="492"/>
      <c r="E497" s="492"/>
      <c r="F497" s="492"/>
      <c r="G497" s="492"/>
      <c r="H497" s="492"/>
      <c r="I497" s="492"/>
      <c r="J497" s="492"/>
      <c r="K497" s="492"/>
      <c r="L497" s="492"/>
      <c r="M497" s="492"/>
      <c r="N497" s="492"/>
      <c r="O497" s="492"/>
      <c r="P497" s="492"/>
      <c r="Q497" s="492"/>
      <c r="R497" s="492"/>
      <c r="S497" s="492"/>
      <c r="T497" s="492"/>
      <c r="U497" s="492"/>
      <c r="V497" s="492"/>
      <c r="W497" s="492"/>
      <c r="X497" s="492"/>
      <c r="Y497" s="492"/>
      <c r="Z497" s="492"/>
      <c r="AA497" s="492"/>
      <c r="AB497" s="492"/>
      <c r="AC497" s="492"/>
      <c r="AD497" s="492"/>
      <c r="AE497" s="492"/>
      <c r="AF497" s="492"/>
      <c r="AG497" s="492"/>
      <c r="AH497" s="492"/>
      <c r="AI497" s="492"/>
      <c r="AJ497" s="492"/>
      <c r="AK497" s="492"/>
      <c r="AL497" s="492"/>
      <c r="AM497" s="492"/>
      <c r="AN497" s="492"/>
      <c r="AO497" s="492"/>
      <c r="AP497" s="492"/>
      <c r="AQ497" s="492"/>
      <c r="AR497" s="492"/>
      <c r="AS497" s="492"/>
      <c r="AT497" s="492"/>
      <c r="AU497" s="492"/>
      <c r="AV497" s="492"/>
      <c r="AW497" s="492"/>
      <c r="AX497" s="492"/>
      <c r="AY497" s="492"/>
    </row>
    <row r="498" spans="1:51" ht="15.75" customHeight="1">
      <c r="A498" s="492"/>
      <c r="B498" s="492"/>
      <c r="C498" s="492"/>
      <c r="D498" s="492"/>
      <c r="E498" s="492"/>
      <c r="F498" s="492"/>
      <c r="G498" s="492"/>
      <c r="H498" s="492"/>
      <c r="I498" s="492"/>
      <c r="J498" s="492"/>
      <c r="K498" s="492"/>
      <c r="L498" s="492"/>
      <c r="M498" s="492"/>
      <c r="N498" s="492"/>
      <c r="O498" s="492"/>
      <c r="P498" s="492"/>
      <c r="Q498" s="492"/>
      <c r="R498" s="492"/>
      <c r="S498" s="492"/>
      <c r="T498" s="492"/>
      <c r="U498" s="492"/>
      <c r="V498" s="492"/>
      <c r="W498" s="492"/>
      <c r="X498" s="492"/>
      <c r="Y498" s="492"/>
      <c r="Z498" s="492"/>
      <c r="AA498" s="492"/>
      <c r="AB498" s="492"/>
      <c r="AC498" s="492"/>
      <c r="AD498" s="492"/>
      <c r="AE498" s="492"/>
      <c r="AF498" s="492"/>
      <c r="AG498" s="492"/>
      <c r="AH498" s="492"/>
      <c r="AI498" s="492"/>
      <c r="AJ498" s="492"/>
      <c r="AK498" s="492"/>
      <c r="AL498" s="492"/>
      <c r="AM498" s="492"/>
      <c r="AN498" s="492"/>
      <c r="AO498" s="492"/>
      <c r="AP498" s="492"/>
      <c r="AQ498" s="492"/>
      <c r="AR498" s="492"/>
      <c r="AS498" s="492"/>
      <c r="AT498" s="492"/>
      <c r="AU498" s="492"/>
      <c r="AV498" s="492"/>
      <c r="AW498" s="492"/>
      <c r="AX498" s="492"/>
      <c r="AY498" s="492"/>
    </row>
    <row r="499" spans="1:51" ht="15.75" customHeight="1">
      <c r="A499" s="492"/>
      <c r="B499" s="492"/>
      <c r="C499" s="492"/>
      <c r="D499" s="492"/>
      <c r="E499" s="492"/>
      <c r="F499" s="492"/>
      <c r="G499" s="492"/>
      <c r="H499" s="492"/>
      <c r="I499" s="492"/>
      <c r="J499" s="492"/>
      <c r="K499" s="492"/>
      <c r="L499" s="492"/>
      <c r="M499" s="492"/>
      <c r="N499" s="492"/>
      <c r="O499" s="492"/>
      <c r="P499" s="492"/>
      <c r="Q499" s="492"/>
      <c r="R499" s="492"/>
      <c r="S499" s="492"/>
      <c r="T499" s="492"/>
      <c r="U499" s="492"/>
      <c r="V499" s="492"/>
      <c r="W499" s="492"/>
      <c r="X499" s="492"/>
      <c r="Y499" s="492"/>
      <c r="Z499" s="492"/>
      <c r="AA499" s="492"/>
      <c r="AB499" s="492"/>
      <c r="AC499" s="492"/>
      <c r="AD499" s="492"/>
      <c r="AE499" s="492"/>
      <c r="AF499" s="492"/>
      <c r="AG499" s="492"/>
      <c r="AH499" s="492"/>
      <c r="AI499" s="492"/>
      <c r="AJ499" s="492"/>
      <c r="AK499" s="492"/>
      <c r="AL499" s="492"/>
      <c r="AM499" s="492"/>
      <c r="AN499" s="492"/>
      <c r="AO499" s="492"/>
      <c r="AP499" s="492"/>
      <c r="AQ499" s="492"/>
      <c r="AR499" s="492"/>
      <c r="AS499" s="492"/>
      <c r="AT499" s="492"/>
      <c r="AU499" s="492"/>
      <c r="AV499" s="492"/>
      <c r="AW499" s="492"/>
      <c r="AX499" s="492"/>
      <c r="AY499" s="492"/>
    </row>
    <row r="500" spans="1:51" ht="15.75" customHeight="1">
      <c r="A500" s="492"/>
      <c r="B500" s="492"/>
      <c r="C500" s="492"/>
      <c r="D500" s="492"/>
      <c r="E500" s="492"/>
      <c r="F500" s="492"/>
      <c r="G500" s="492"/>
      <c r="H500" s="492"/>
      <c r="I500" s="492"/>
      <c r="J500" s="492"/>
      <c r="K500" s="492"/>
      <c r="L500" s="492"/>
      <c r="M500" s="492"/>
      <c r="N500" s="492"/>
      <c r="O500" s="492"/>
      <c r="P500" s="492"/>
      <c r="Q500" s="492"/>
      <c r="R500" s="492"/>
      <c r="S500" s="492"/>
      <c r="T500" s="492"/>
      <c r="U500" s="492"/>
      <c r="V500" s="492"/>
      <c r="W500" s="492"/>
      <c r="X500" s="492"/>
      <c r="Y500" s="492"/>
      <c r="Z500" s="492"/>
      <c r="AA500" s="492"/>
      <c r="AB500" s="492"/>
      <c r="AC500" s="492"/>
      <c r="AD500" s="492"/>
      <c r="AE500" s="492"/>
      <c r="AF500" s="492"/>
      <c r="AG500" s="492"/>
      <c r="AH500" s="492"/>
      <c r="AI500" s="492"/>
      <c r="AJ500" s="492"/>
      <c r="AK500" s="492"/>
      <c r="AL500" s="492"/>
      <c r="AM500" s="492"/>
      <c r="AN500" s="492"/>
      <c r="AO500" s="492"/>
      <c r="AP500" s="492"/>
      <c r="AQ500" s="492"/>
      <c r="AR500" s="492"/>
      <c r="AS500" s="492"/>
      <c r="AT500" s="492"/>
      <c r="AU500" s="492"/>
      <c r="AV500" s="492"/>
      <c r="AW500" s="492"/>
      <c r="AX500" s="492"/>
      <c r="AY500" s="492"/>
    </row>
    <row r="501" spans="1:51" ht="15.75" customHeight="1">
      <c r="A501" s="492"/>
      <c r="B501" s="492"/>
      <c r="C501" s="492"/>
      <c r="D501" s="492"/>
      <c r="E501" s="492"/>
      <c r="F501" s="492"/>
      <c r="G501" s="492"/>
      <c r="H501" s="492"/>
      <c r="I501" s="492"/>
      <c r="J501" s="492"/>
      <c r="K501" s="492"/>
      <c r="L501" s="492"/>
      <c r="M501" s="492"/>
      <c r="N501" s="492"/>
      <c r="O501" s="492"/>
      <c r="P501" s="492"/>
      <c r="Q501" s="492"/>
      <c r="R501" s="492"/>
      <c r="S501" s="492"/>
      <c r="T501" s="492"/>
      <c r="U501" s="492"/>
      <c r="V501" s="492"/>
      <c r="W501" s="492"/>
      <c r="X501" s="492"/>
      <c r="Y501" s="492"/>
      <c r="Z501" s="492"/>
      <c r="AA501" s="492"/>
      <c r="AB501" s="492"/>
      <c r="AC501" s="492"/>
      <c r="AD501" s="492"/>
      <c r="AE501" s="492"/>
      <c r="AF501" s="492"/>
      <c r="AG501" s="492"/>
      <c r="AH501" s="492"/>
      <c r="AI501" s="492"/>
      <c r="AJ501" s="492"/>
      <c r="AK501" s="492"/>
      <c r="AL501" s="492"/>
      <c r="AM501" s="492"/>
      <c r="AN501" s="492"/>
      <c r="AO501" s="492"/>
      <c r="AP501" s="492"/>
      <c r="AQ501" s="492"/>
      <c r="AR501" s="492"/>
      <c r="AS501" s="492"/>
      <c r="AT501" s="492"/>
      <c r="AU501" s="492"/>
      <c r="AV501" s="492"/>
      <c r="AW501" s="492"/>
      <c r="AX501" s="492"/>
      <c r="AY501" s="492"/>
    </row>
    <row r="502" spans="1:51" ht="15.75" customHeight="1">
      <c r="A502" s="492"/>
      <c r="B502" s="492"/>
      <c r="C502" s="492"/>
      <c r="D502" s="492"/>
      <c r="E502" s="492"/>
      <c r="F502" s="492"/>
      <c r="G502" s="492"/>
      <c r="H502" s="492"/>
      <c r="I502" s="492"/>
      <c r="J502" s="492"/>
      <c r="K502" s="492"/>
      <c r="L502" s="492"/>
      <c r="M502" s="492"/>
      <c r="N502" s="492"/>
      <c r="O502" s="492"/>
      <c r="P502" s="492"/>
      <c r="Q502" s="492"/>
      <c r="R502" s="492"/>
      <c r="S502" s="492"/>
      <c r="T502" s="492"/>
      <c r="U502" s="492"/>
      <c r="V502" s="492"/>
      <c r="W502" s="492"/>
      <c r="X502" s="492"/>
      <c r="Y502" s="492"/>
      <c r="Z502" s="492"/>
      <c r="AA502" s="492"/>
      <c r="AB502" s="492"/>
      <c r="AC502" s="492"/>
      <c r="AD502" s="492"/>
      <c r="AE502" s="492"/>
      <c r="AF502" s="492"/>
      <c r="AG502" s="492"/>
      <c r="AH502" s="492"/>
      <c r="AI502" s="492"/>
      <c r="AJ502" s="492"/>
      <c r="AK502" s="492"/>
      <c r="AL502" s="492"/>
      <c r="AM502" s="492"/>
      <c r="AN502" s="492"/>
      <c r="AO502" s="492"/>
      <c r="AP502" s="492"/>
      <c r="AQ502" s="492"/>
      <c r="AR502" s="492"/>
      <c r="AS502" s="492"/>
      <c r="AT502" s="492"/>
      <c r="AU502" s="492"/>
      <c r="AV502" s="492"/>
      <c r="AW502" s="492"/>
      <c r="AX502" s="492"/>
      <c r="AY502" s="492"/>
    </row>
    <row r="503" spans="1:51" ht="15.75" customHeight="1">
      <c r="A503" s="492"/>
      <c r="B503" s="492"/>
      <c r="C503" s="492"/>
      <c r="D503" s="492"/>
      <c r="E503" s="492"/>
      <c r="F503" s="492"/>
      <c r="G503" s="492"/>
      <c r="H503" s="492"/>
      <c r="I503" s="492"/>
      <c r="J503" s="492"/>
      <c r="K503" s="492"/>
      <c r="L503" s="492"/>
      <c r="M503" s="492"/>
      <c r="N503" s="492"/>
      <c r="O503" s="492"/>
      <c r="P503" s="492"/>
      <c r="Q503" s="492"/>
      <c r="R503" s="492"/>
      <c r="S503" s="492"/>
      <c r="T503" s="492"/>
      <c r="U503" s="492"/>
      <c r="V503" s="492"/>
      <c r="W503" s="492"/>
      <c r="X503" s="492"/>
      <c r="Y503" s="492"/>
      <c r="Z503" s="492"/>
      <c r="AA503" s="492"/>
      <c r="AB503" s="492"/>
      <c r="AC503" s="492"/>
      <c r="AD503" s="492"/>
      <c r="AE503" s="492"/>
      <c r="AF503" s="492"/>
      <c r="AG503" s="492"/>
      <c r="AH503" s="492"/>
      <c r="AI503" s="492"/>
      <c r="AJ503" s="492"/>
      <c r="AK503" s="492"/>
      <c r="AL503" s="492"/>
      <c r="AM503" s="492"/>
      <c r="AN503" s="492"/>
      <c r="AO503" s="492"/>
      <c r="AP503" s="492"/>
      <c r="AQ503" s="492"/>
      <c r="AR503" s="492"/>
      <c r="AS503" s="492"/>
      <c r="AT503" s="492"/>
      <c r="AU503" s="492"/>
      <c r="AV503" s="492"/>
      <c r="AW503" s="492"/>
      <c r="AX503" s="492"/>
      <c r="AY503" s="492"/>
    </row>
    <row r="504" spans="1:51" ht="15.75" customHeight="1">
      <c r="A504" s="492"/>
      <c r="B504" s="492"/>
      <c r="C504" s="492"/>
      <c r="D504" s="492"/>
      <c r="E504" s="492"/>
      <c r="F504" s="492"/>
      <c r="G504" s="492"/>
      <c r="H504" s="492"/>
      <c r="I504" s="492"/>
      <c r="J504" s="492"/>
      <c r="K504" s="492"/>
      <c r="L504" s="492"/>
      <c r="M504" s="492"/>
      <c r="N504" s="492"/>
      <c r="O504" s="492"/>
      <c r="P504" s="492"/>
      <c r="Q504" s="492"/>
      <c r="R504" s="492"/>
      <c r="S504" s="492"/>
      <c r="T504" s="492"/>
      <c r="U504" s="492"/>
      <c r="V504" s="492"/>
      <c r="W504" s="492"/>
      <c r="X504" s="492"/>
      <c r="Y504" s="492"/>
      <c r="Z504" s="492"/>
      <c r="AA504" s="492"/>
      <c r="AB504" s="492"/>
      <c r="AC504" s="492"/>
      <c r="AD504" s="492"/>
      <c r="AE504" s="492"/>
      <c r="AF504" s="492"/>
      <c r="AG504" s="492"/>
      <c r="AH504" s="492"/>
      <c r="AI504" s="492"/>
      <c r="AJ504" s="492"/>
      <c r="AK504" s="492"/>
      <c r="AL504" s="492"/>
      <c r="AM504" s="492"/>
      <c r="AN504" s="492"/>
      <c r="AO504" s="492"/>
      <c r="AP504" s="492"/>
      <c r="AQ504" s="492"/>
      <c r="AR504" s="492"/>
      <c r="AS504" s="492"/>
      <c r="AT504" s="492"/>
      <c r="AU504" s="492"/>
      <c r="AV504" s="492"/>
      <c r="AW504" s="492"/>
      <c r="AX504" s="492"/>
      <c r="AY504" s="492"/>
    </row>
    <row r="505" spans="1:51" ht="15.75" customHeight="1">
      <c r="A505" s="492"/>
      <c r="B505" s="492"/>
      <c r="C505" s="492"/>
      <c r="D505" s="492"/>
      <c r="E505" s="492"/>
      <c r="F505" s="492"/>
      <c r="G505" s="492"/>
      <c r="H505" s="492"/>
      <c r="I505" s="492"/>
      <c r="J505" s="492"/>
      <c r="K505" s="492"/>
      <c r="L505" s="492"/>
      <c r="M505" s="492"/>
      <c r="N505" s="492"/>
      <c r="O505" s="492"/>
      <c r="P505" s="492"/>
      <c r="Q505" s="492"/>
      <c r="R505" s="492"/>
      <c r="S505" s="492"/>
      <c r="T505" s="492"/>
      <c r="U505" s="492"/>
      <c r="V505" s="492"/>
      <c r="W505" s="492"/>
      <c r="X505" s="492"/>
      <c r="Y505" s="492"/>
      <c r="Z505" s="492"/>
      <c r="AA505" s="492"/>
      <c r="AB505" s="492"/>
      <c r="AC505" s="492"/>
      <c r="AD505" s="492"/>
      <c r="AE505" s="492"/>
      <c r="AF505" s="492"/>
      <c r="AG505" s="492"/>
      <c r="AH505" s="492"/>
      <c r="AI505" s="492"/>
      <c r="AJ505" s="492"/>
      <c r="AK505" s="492"/>
      <c r="AL505" s="492"/>
      <c r="AM505" s="492"/>
      <c r="AN505" s="492"/>
      <c r="AO505" s="492"/>
      <c r="AP505" s="492"/>
      <c r="AQ505" s="492"/>
      <c r="AR505" s="492"/>
      <c r="AS505" s="492"/>
      <c r="AT505" s="492"/>
      <c r="AU505" s="492"/>
      <c r="AV505" s="492"/>
      <c r="AW505" s="492"/>
      <c r="AX505" s="492"/>
      <c r="AY505" s="492"/>
    </row>
    <row r="506" spans="1:51" ht="15.75" customHeight="1">
      <c r="A506" s="492"/>
      <c r="B506" s="492"/>
      <c r="C506" s="492"/>
      <c r="D506" s="492"/>
      <c r="E506" s="492"/>
      <c r="F506" s="492"/>
      <c r="G506" s="492"/>
      <c r="H506" s="492"/>
      <c r="I506" s="492"/>
      <c r="J506" s="492"/>
      <c r="K506" s="492"/>
      <c r="L506" s="492"/>
      <c r="M506" s="492"/>
      <c r="N506" s="492"/>
      <c r="O506" s="492"/>
      <c r="P506" s="492"/>
      <c r="Q506" s="492"/>
      <c r="R506" s="492"/>
      <c r="S506" s="492"/>
      <c r="T506" s="492"/>
      <c r="U506" s="492"/>
      <c r="V506" s="492"/>
      <c r="W506" s="492"/>
      <c r="X506" s="492"/>
      <c r="Y506" s="492"/>
      <c r="Z506" s="492"/>
      <c r="AA506" s="492"/>
      <c r="AB506" s="492"/>
      <c r="AC506" s="492"/>
      <c r="AD506" s="492"/>
      <c r="AE506" s="492"/>
      <c r="AF506" s="492"/>
      <c r="AG506" s="492"/>
      <c r="AH506" s="492"/>
      <c r="AI506" s="492"/>
      <c r="AJ506" s="492"/>
      <c r="AK506" s="492"/>
      <c r="AL506" s="492"/>
      <c r="AM506" s="492"/>
      <c r="AN506" s="492"/>
      <c r="AO506" s="492"/>
      <c r="AP506" s="492"/>
      <c r="AQ506" s="492"/>
      <c r="AR506" s="492"/>
      <c r="AS506" s="492"/>
      <c r="AT506" s="492"/>
      <c r="AU506" s="492"/>
      <c r="AV506" s="492"/>
      <c r="AW506" s="492"/>
      <c r="AX506" s="492"/>
      <c r="AY506" s="492"/>
    </row>
    <row r="507" spans="1:51" ht="15.75" customHeight="1">
      <c r="A507" s="492"/>
      <c r="B507" s="492"/>
      <c r="C507" s="492"/>
      <c r="D507" s="492"/>
      <c r="E507" s="492"/>
      <c r="F507" s="492"/>
      <c r="G507" s="492"/>
      <c r="H507" s="492"/>
      <c r="I507" s="492"/>
      <c r="J507" s="492"/>
      <c r="K507" s="492"/>
      <c r="L507" s="492"/>
      <c r="M507" s="492"/>
      <c r="N507" s="492"/>
      <c r="O507" s="492"/>
      <c r="P507" s="492"/>
      <c r="Q507" s="492"/>
      <c r="R507" s="492"/>
      <c r="S507" s="492"/>
      <c r="T507" s="492"/>
      <c r="U507" s="492"/>
      <c r="V507" s="492"/>
      <c r="W507" s="492"/>
      <c r="X507" s="492"/>
      <c r="Y507" s="492"/>
      <c r="Z507" s="492"/>
      <c r="AA507" s="492"/>
      <c r="AB507" s="492"/>
      <c r="AC507" s="492"/>
      <c r="AD507" s="492"/>
      <c r="AE507" s="492"/>
      <c r="AF507" s="492"/>
      <c r="AG507" s="492"/>
      <c r="AH507" s="492"/>
      <c r="AI507" s="492"/>
      <c r="AJ507" s="492"/>
      <c r="AK507" s="492"/>
      <c r="AL507" s="492"/>
      <c r="AM507" s="492"/>
      <c r="AN507" s="492"/>
      <c r="AO507" s="492"/>
      <c r="AP507" s="492"/>
      <c r="AQ507" s="492"/>
      <c r="AR507" s="492"/>
      <c r="AS507" s="492"/>
      <c r="AT507" s="492"/>
      <c r="AU507" s="492"/>
      <c r="AV507" s="492"/>
      <c r="AW507" s="492"/>
      <c r="AX507" s="492"/>
      <c r="AY507" s="492"/>
    </row>
    <row r="508" spans="1:51" ht="15.75" customHeight="1">
      <c r="A508" s="492"/>
      <c r="B508" s="492"/>
      <c r="C508" s="492"/>
      <c r="D508" s="492"/>
      <c r="E508" s="492"/>
      <c r="F508" s="492"/>
      <c r="G508" s="492"/>
      <c r="H508" s="492"/>
      <c r="I508" s="492"/>
      <c r="J508" s="492"/>
      <c r="K508" s="492"/>
      <c r="L508" s="492"/>
      <c r="M508" s="492"/>
      <c r="N508" s="492"/>
      <c r="O508" s="492"/>
      <c r="P508" s="492"/>
      <c r="Q508" s="492"/>
      <c r="R508" s="492"/>
      <c r="S508" s="492"/>
      <c r="T508" s="492"/>
      <c r="U508" s="492"/>
      <c r="V508" s="492"/>
      <c r="W508" s="492"/>
      <c r="X508" s="492"/>
      <c r="Y508" s="492"/>
      <c r="Z508" s="492"/>
      <c r="AA508" s="492"/>
      <c r="AB508" s="492"/>
      <c r="AC508" s="492"/>
      <c r="AD508" s="492"/>
      <c r="AE508" s="492"/>
      <c r="AF508" s="492"/>
      <c r="AG508" s="492"/>
      <c r="AH508" s="492"/>
      <c r="AI508" s="492"/>
      <c r="AJ508" s="492"/>
      <c r="AK508" s="492"/>
      <c r="AL508" s="492"/>
      <c r="AM508" s="492"/>
      <c r="AN508" s="492"/>
      <c r="AO508" s="492"/>
      <c r="AP508" s="492"/>
      <c r="AQ508" s="492"/>
      <c r="AR508" s="492"/>
      <c r="AS508" s="492"/>
      <c r="AT508" s="492"/>
      <c r="AU508" s="492"/>
      <c r="AV508" s="492"/>
      <c r="AW508" s="492"/>
      <c r="AX508" s="492"/>
      <c r="AY508" s="492"/>
    </row>
    <row r="509" spans="1:51" ht="15.75" customHeight="1">
      <c r="A509" s="492"/>
      <c r="B509" s="492"/>
      <c r="C509" s="492"/>
      <c r="D509" s="492"/>
      <c r="E509" s="492"/>
      <c r="F509" s="492"/>
      <c r="G509" s="492"/>
      <c r="H509" s="492"/>
      <c r="I509" s="492"/>
      <c r="J509" s="492"/>
      <c r="K509" s="492"/>
      <c r="L509" s="492"/>
      <c r="M509" s="492"/>
      <c r="N509" s="492"/>
      <c r="O509" s="492"/>
      <c r="P509" s="492"/>
      <c r="Q509" s="492"/>
      <c r="R509" s="492"/>
      <c r="S509" s="492"/>
      <c r="T509" s="492"/>
      <c r="U509" s="492"/>
      <c r="V509" s="492"/>
      <c r="W509" s="492"/>
      <c r="X509" s="492"/>
      <c r="Y509" s="492"/>
      <c r="Z509" s="492"/>
      <c r="AA509" s="492"/>
      <c r="AB509" s="492"/>
      <c r="AC509" s="492"/>
      <c r="AD509" s="492"/>
      <c r="AE509" s="492"/>
      <c r="AF509" s="492"/>
      <c r="AG509" s="492"/>
      <c r="AH509" s="492"/>
      <c r="AI509" s="492"/>
      <c r="AJ509" s="492"/>
      <c r="AK509" s="492"/>
      <c r="AL509" s="492"/>
      <c r="AM509" s="492"/>
      <c r="AN509" s="492"/>
      <c r="AO509" s="492"/>
      <c r="AP509" s="492"/>
      <c r="AQ509" s="492"/>
      <c r="AR509" s="492"/>
      <c r="AS509" s="492"/>
      <c r="AT509" s="492"/>
      <c r="AU509" s="492"/>
      <c r="AV509" s="492"/>
      <c r="AW509" s="492"/>
      <c r="AX509" s="492"/>
      <c r="AY509" s="492"/>
    </row>
    <row r="510" spans="1:51" ht="15.75" customHeight="1">
      <c r="A510" s="492"/>
      <c r="B510" s="492"/>
      <c r="C510" s="492"/>
      <c r="D510" s="492"/>
      <c r="E510" s="492"/>
      <c r="F510" s="492"/>
      <c r="G510" s="492"/>
      <c r="H510" s="492"/>
      <c r="I510" s="492"/>
      <c r="J510" s="492"/>
      <c r="K510" s="492"/>
      <c r="L510" s="492"/>
      <c r="M510" s="492"/>
      <c r="N510" s="492"/>
      <c r="O510" s="492"/>
      <c r="P510" s="492"/>
      <c r="Q510" s="492"/>
      <c r="R510" s="492"/>
      <c r="S510" s="492"/>
      <c r="T510" s="492"/>
      <c r="U510" s="492"/>
      <c r="V510" s="492"/>
      <c r="W510" s="492"/>
      <c r="X510" s="492"/>
      <c r="Y510" s="492"/>
      <c r="Z510" s="492"/>
      <c r="AA510" s="492"/>
      <c r="AB510" s="492"/>
      <c r="AC510" s="492"/>
      <c r="AD510" s="492"/>
      <c r="AE510" s="492"/>
      <c r="AF510" s="492"/>
      <c r="AG510" s="492"/>
      <c r="AH510" s="492"/>
      <c r="AI510" s="492"/>
      <c r="AJ510" s="492"/>
      <c r="AK510" s="492"/>
      <c r="AL510" s="492"/>
      <c r="AM510" s="492"/>
      <c r="AN510" s="492"/>
      <c r="AO510" s="492"/>
      <c r="AP510" s="492"/>
      <c r="AQ510" s="492"/>
      <c r="AR510" s="492"/>
      <c r="AS510" s="492"/>
      <c r="AT510" s="492"/>
      <c r="AU510" s="492"/>
      <c r="AV510" s="492"/>
      <c r="AW510" s="492"/>
      <c r="AX510" s="492"/>
      <c r="AY510" s="492"/>
    </row>
    <row r="511" spans="1:51" ht="15.75" customHeight="1">
      <c r="A511" s="492"/>
      <c r="B511" s="492"/>
      <c r="C511" s="492"/>
      <c r="D511" s="492"/>
      <c r="E511" s="492"/>
      <c r="F511" s="492"/>
      <c r="G511" s="492"/>
      <c r="H511" s="492"/>
      <c r="I511" s="492"/>
      <c r="J511" s="492"/>
      <c r="K511" s="492"/>
      <c r="L511" s="492"/>
      <c r="M511" s="492"/>
      <c r="N511" s="492"/>
      <c r="O511" s="492"/>
      <c r="P511" s="492"/>
      <c r="Q511" s="492"/>
      <c r="R511" s="492"/>
      <c r="S511" s="492"/>
      <c r="T511" s="492"/>
      <c r="U511" s="492"/>
      <c r="V511" s="492"/>
      <c r="W511" s="492"/>
      <c r="X511" s="492"/>
      <c r="Y511" s="492"/>
      <c r="Z511" s="492"/>
      <c r="AA511" s="492"/>
      <c r="AB511" s="492"/>
      <c r="AC511" s="492"/>
      <c r="AD511" s="492"/>
      <c r="AE511" s="492"/>
      <c r="AF511" s="492"/>
      <c r="AG511" s="492"/>
      <c r="AH511" s="492"/>
      <c r="AI511" s="492"/>
      <c r="AJ511" s="492"/>
      <c r="AK511" s="492"/>
      <c r="AL511" s="492"/>
      <c r="AM511" s="492"/>
      <c r="AN511" s="492"/>
      <c r="AO511" s="492"/>
      <c r="AP511" s="492"/>
      <c r="AQ511" s="492"/>
      <c r="AR511" s="492"/>
      <c r="AS511" s="492"/>
      <c r="AT511" s="492"/>
      <c r="AU511" s="492"/>
      <c r="AV511" s="492"/>
      <c r="AW511" s="492"/>
      <c r="AX511" s="492"/>
      <c r="AY511" s="492"/>
    </row>
    <row r="512" spans="1:51" ht="15.75" customHeight="1">
      <c r="A512" s="492"/>
      <c r="B512" s="492"/>
      <c r="C512" s="492"/>
      <c r="D512" s="492"/>
      <c r="E512" s="492"/>
      <c r="F512" s="492"/>
      <c r="G512" s="492"/>
      <c r="H512" s="492"/>
      <c r="I512" s="492"/>
      <c r="J512" s="492"/>
      <c r="K512" s="492"/>
      <c r="L512" s="492"/>
      <c r="M512" s="492"/>
      <c r="N512" s="492"/>
      <c r="O512" s="492"/>
      <c r="P512" s="492"/>
      <c r="Q512" s="492"/>
      <c r="R512" s="492"/>
      <c r="S512" s="492"/>
      <c r="T512" s="492"/>
      <c r="U512" s="492"/>
      <c r="V512" s="492"/>
      <c r="W512" s="492"/>
      <c r="X512" s="492"/>
      <c r="Y512" s="492"/>
      <c r="Z512" s="492"/>
      <c r="AA512" s="492"/>
      <c r="AB512" s="492"/>
      <c r="AC512" s="492"/>
      <c r="AD512" s="492"/>
      <c r="AE512" s="492"/>
      <c r="AF512" s="492"/>
      <c r="AG512" s="492"/>
      <c r="AH512" s="492"/>
      <c r="AI512" s="492"/>
      <c r="AJ512" s="492"/>
      <c r="AK512" s="492"/>
      <c r="AL512" s="492"/>
      <c r="AM512" s="492"/>
      <c r="AN512" s="492"/>
      <c r="AO512" s="492"/>
      <c r="AP512" s="492"/>
      <c r="AQ512" s="492"/>
      <c r="AR512" s="492"/>
      <c r="AS512" s="492"/>
      <c r="AT512" s="492"/>
      <c r="AU512" s="492"/>
      <c r="AV512" s="492"/>
      <c r="AW512" s="492"/>
      <c r="AX512" s="492"/>
      <c r="AY512" s="492"/>
    </row>
    <row r="513" spans="1:51" ht="15.75" customHeight="1">
      <c r="A513" s="492"/>
      <c r="B513" s="492"/>
      <c r="C513" s="492"/>
      <c r="D513" s="492"/>
      <c r="E513" s="492"/>
      <c r="F513" s="492"/>
      <c r="G513" s="492"/>
      <c r="H513" s="492"/>
      <c r="I513" s="492"/>
      <c r="J513" s="492"/>
      <c r="K513" s="492"/>
      <c r="L513" s="492"/>
      <c r="M513" s="492"/>
      <c r="N513" s="492"/>
      <c r="O513" s="492"/>
      <c r="P513" s="492"/>
      <c r="Q513" s="492"/>
      <c r="R513" s="492"/>
      <c r="S513" s="492"/>
      <c r="T513" s="492"/>
      <c r="U513" s="492"/>
      <c r="V513" s="492"/>
      <c r="W513" s="492"/>
      <c r="X513" s="492"/>
      <c r="Y513" s="492"/>
      <c r="Z513" s="492"/>
      <c r="AA513" s="492"/>
      <c r="AB513" s="492"/>
      <c r="AC513" s="492"/>
      <c r="AD513" s="492"/>
      <c r="AE513" s="492"/>
      <c r="AF513" s="492"/>
      <c r="AG513" s="492"/>
      <c r="AH513" s="492"/>
      <c r="AI513" s="492"/>
      <c r="AJ513" s="492"/>
      <c r="AK513" s="492"/>
      <c r="AL513" s="492"/>
      <c r="AM513" s="492"/>
      <c r="AN513" s="492"/>
      <c r="AO513" s="492"/>
      <c r="AP513" s="492"/>
      <c r="AQ513" s="492"/>
      <c r="AR513" s="492"/>
      <c r="AS513" s="492"/>
      <c r="AT513" s="492"/>
      <c r="AU513" s="492"/>
      <c r="AV513" s="492"/>
      <c r="AW513" s="492"/>
      <c r="AX513" s="492"/>
      <c r="AY513" s="492"/>
    </row>
    <row r="514" spans="1:51" ht="15.75" customHeight="1">
      <c r="A514" s="492"/>
      <c r="B514" s="492"/>
      <c r="C514" s="492"/>
      <c r="D514" s="492"/>
      <c r="E514" s="492"/>
      <c r="F514" s="492"/>
      <c r="G514" s="492"/>
      <c r="H514" s="492"/>
      <c r="I514" s="492"/>
      <c r="J514" s="492"/>
      <c r="K514" s="492"/>
      <c r="L514" s="492"/>
      <c r="M514" s="492"/>
      <c r="N514" s="492"/>
      <c r="O514" s="492"/>
      <c r="P514" s="492"/>
      <c r="Q514" s="492"/>
      <c r="R514" s="492"/>
      <c r="S514" s="492"/>
      <c r="T514" s="492"/>
      <c r="U514" s="492"/>
      <c r="V514" s="492"/>
      <c r="W514" s="492"/>
      <c r="X514" s="492"/>
      <c r="Y514" s="492"/>
      <c r="Z514" s="492"/>
      <c r="AA514" s="492"/>
      <c r="AB514" s="492"/>
      <c r="AC514" s="492"/>
      <c r="AD514" s="492"/>
      <c r="AE514" s="492"/>
      <c r="AF514" s="492"/>
      <c r="AG514" s="492"/>
      <c r="AH514" s="492"/>
      <c r="AI514" s="492"/>
      <c r="AJ514" s="492"/>
      <c r="AK514" s="492"/>
      <c r="AL514" s="492"/>
      <c r="AM514" s="492"/>
      <c r="AN514" s="492"/>
      <c r="AO514" s="492"/>
      <c r="AP514" s="492"/>
      <c r="AQ514" s="492"/>
      <c r="AR514" s="492"/>
      <c r="AS514" s="492"/>
      <c r="AT514" s="492"/>
      <c r="AU514" s="492"/>
      <c r="AV514" s="492"/>
      <c r="AW514" s="492"/>
      <c r="AX514" s="492"/>
      <c r="AY514" s="492"/>
    </row>
    <row r="515" spans="1:51" ht="15.75" customHeight="1">
      <c r="A515" s="492"/>
      <c r="B515" s="492"/>
      <c r="C515" s="492"/>
      <c r="D515" s="492"/>
      <c r="E515" s="492"/>
      <c r="F515" s="492"/>
      <c r="G515" s="492"/>
      <c r="H515" s="492"/>
      <c r="I515" s="492"/>
      <c r="J515" s="492"/>
      <c r="K515" s="492"/>
      <c r="L515" s="492"/>
      <c r="M515" s="492"/>
      <c r="N515" s="492"/>
      <c r="O515" s="492"/>
      <c r="P515" s="492"/>
      <c r="Q515" s="492"/>
      <c r="R515" s="492"/>
      <c r="S515" s="492"/>
      <c r="T515" s="492"/>
      <c r="U515" s="492"/>
      <c r="V515" s="492"/>
      <c r="W515" s="492"/>
      <c r="X515" s="492"/>
      <c r="Y515" s="492"/>
      <c r="Z515" s="492"/>
      <c r="AA515" s="492"/>
      <c r="AB515" s="492"/>
      <c r="AC515" s="492"/>
      <c r="AD515" s="492"/>
      <c r="AE515" s="492"/>
      <c r="AF515" s="492"/>
      <c r="AG515" s="492"/>
      <c r="AH515" s="492"/>
      <c r="AI515" s="492"/>
      <c r="AJ515" s="492"/>
      <c r="AK515" s="492"/>
      <c r="AL515" s="492"/>
      <c r="AM515" s="492"/>
      <c r="AN515" s="492"/>
      <c r="AO515" s="492"/>
      <c r="AP515" s="492"/>
      <c r="AQ515" s="492"/>
      <c r="AR515" s="492"/>
      <c r="AS515" s="492"/>
      <c r="AT515" s="492"/>
      <c r="AU515" s="492"/>
      <c r="AV515" s="492"/>
      <c r="AW515" s="492"/>
      <c r="AX515" s="492"/>
      <c r="AY515" s="492"/>
    </row>
    <row r="516" spans="1:51" ht="15.75" customHeight="1">
      <c r="A516" s="492"/>
      <c r="B516" s="492"/>
      <c r="C516" s="492"/>
      <c r="D516" s="492"/>
      <c r="E516" s="492"/>
      <c r="F516" s="492"/>
      <c r="G516" s="492"/>
      <c r="H516" s="492"/>
      <c r="I516" s="492"/>
      <c r="J516" s="492"/>
      <c r="K516" s="492"/>
      <c r="L516" s="492"/>
      <c r="M516" s="492"/>
      <c r="N516" s="492"/>
      <c r="O516" s="492"/>
      <c r="P516" s="492"/>
      <c r="Q516" s="492"/>
      <c r="R516" s="492"/>
      <c r="S516" s="492"/>
      <c r="T516" s="492"/>
      <c r="U516" s="492"/>
      <c r="V516" s="492"/>
      <c r="W516" s="492"/>
      <c r="X516" s="492"/>
      <c r="Y516" s="492"/>
      <c r="Z516" s="492"/>
      <c r="AA516" s="492"/>
      <c r="AB516" s="492"/>
      <c r="AC516" s="492"/>
      <c r="AD516" s="492"/>
      <c r="AE516" s="492"/>
      <c r="AF516" s="492"/>
      <c r="AG516" s="492"/>
      <c r="AH516" s="492"/>
      <c r="AI516" s="492"/>
      <c r="AJ516" s="492"/>
      <c r="AK516" s="492"/>
      <c r="AL516" s="492"/>
      <c r="AM516" s="492"/>
      <c r="AN516" s="492"/>
      <c r="AO516" s="492"/>
      <c r="AP516" s="492"/>
      <c r="AQ516" s="492"/>
      <c r="AR516" s="492"/>
      <c r="AS516" s="492"/>
      <c r="AT516" s="492"/>
      <c r="AU516" s="492"/>
      <c r="AV516" s="492"/>
      <c r="AW516" s="492"/>
      <c r="AX516" s="492"/>
      <c r="AY516" s="492"/>
    </row>
    <row r="517" spans="1:51" ht="15.75" customHeight="1">
      <c r="A517" s="492"/>
      <c r="B517" s="492"/>
      <c r="C517" s="492"/>
      <c r="D517" s="492"/>
      <c r="E517" s="492"/>
      <c r="F517" s="492"/>
      <c r="G517" s="492"/>
      <c r="H517" s="492"/>
      <c r="I517" s="492"/>
      <c r="J517" s="492"/>
      <c r="K517" s="492"/>
      <c r="L517" s="492"/>
      <c r="M517" s="492"/>
      <c r="N517" s="492"/>
      <c r="O517" s="492"/>
      <c r="P517" s="492"/>
      <c r="Q517" s="492"/>
      <c r="R517" s="492"/>
      <c r="S517" s="492"/>
      <c r="T517" s="492"/>
      <c r="U517" s="492"/>
      <c r="V517" s="492"/>
      <c r="W517" s="492"/>
      <c r="X517" s="492"/>
      <c r="Y517" s="492"/>
      <c r="Z517" s="492"/>
      <c r="AA517" s="492"/>
      <c r="AB517" s="492"/>
      <c r="AC517" s="492"/>
      <c r="AD517" s="492"/>
      <c r="AE517" s="492"/>
      <c r="AF517" s="492"/>
      <c r="AG517" s="492"/>
      <c r="AH517" s="492"/>
      <c r="AI517" s="492"/>
      <c r="AJ517" s="492"/>
      <c r="AK517" s="492"/>
      <c r="AL517" s="492"/>
      <c r="AM517" s="492"/>
      <c r="AN517" s="492"/>
      <c r="AO517" s="492"/>
      <c r="AP517" s="492"/>
      <c r="AQ517" s="492"/>
      <c r="AR517" s="492"/>
      <c r="AS517" s="492"/>
      <c r="AT517" s="492"/>
      <c r="AU517" s="492"/>
      <c r="AV517" s="492"/>
      <c r="AW517" s="492"/>
      <c r="AX517" s="492"/>
      <c r="AY517" s="492"/>
    </row>
    <row r="518" spans="1:51" ht="15.75" customHeight="1">
      <c r="A518" s="492"/>
      <c r="B518" s="492"/>
      <c r="C518" s="492"/>
      <c r="D518" s="492"/>
      <c r="E518" s="492"/>
      <c r="F518" s="492"/>
      <c r="G518" s="492"/>
      <c r="H518" s="492"/>
      <c r="I518" s="492"/>
      <c r="J518" s="492"/>
      <c r="K518" s="492"/>
      <c r="L518" s="492"/>
      <c r="M518" s="492"/>
      <c r="N518" s="492"/>
      <c r="O518" s="492"/>
      <c r="P518" s="492"/>
      <c r="Q518" s="492"/>
      <c r="R518" s="492"/>
      <c r="S518" s="492"/>
      <c r="T518" s="492"/>
      <c r="U518" s="492"/>
      <c r="V518" s="492"/>
      <c r="W518" s="492"/>
      <c r="X518" s="492"/>
      <c r="Y518" s="492"/>
      <c r="Z518" s="492"/>
      <c r="AA518" s="492"/>
      <c r="AB518" s="492"/>
      <c r="AC518" s="492"/>
      <c r="AD518" s="492"/>
      <c r="AE518" s="492"/>
      <c r="AF518" s="492"/>
      <c r="AG518" s="492"/>
      <c r="AH518" s="492"/>
      <c r="AI518" s="492"/>
      <c r="AJ518" s="492"/>
      <c r="AK518" s="492"/>
      <c r="AL518" s="492"/>
      <c r="AM518" s="492"/>
      <c r="AN518" s="492"/>
      <c r="AO518" s="492"/>
      <c r="AP518" s="492"/>
      <c r="AQ518" s="492"/>
      <c r="AR518" s="492"/>
      <c r="AS518" s="492"/>
      <c r="AT518" s="492"/>
      <c r="AU518" s="492"/>
      <c r="AV518" s="492"/>
      <c r="AW518" s="492"/>
      <c r="AX518" s="492"/>
      <c r="AY518" s="492"/>
    </row>
    <row r="519" spans="1:51" ht="15.75" customHeight="1">
      <c r="A519" s="492"/>
      <c r="B519" s="492"/>
      <c r="C519" s="492"/>
      <c r="D519" s="492"/>
      <c r="E519" s="492"/>
      <c r="F519" s="492"/>
      <c r="G519" s="492"/>
      <c r="H519" s="492"/>
      <c r="I519" s="492"/>
      <c r="J519" s="492"/>
      <c r="K519" s="492"/>
      <c r="L519" s="492"/>
      <c r="M519" s="492"/>
      <c r="N519" s="492"/>
      <c r="O519" s="492"/>
      <c r="P519" s="492"/>
      <c r="Q519" s="492"/>
      <c r="R519" s="492"/>
      <c r="S519" s="492"/>
      <c r="T519" s="492"/>
      <c r="U519" s="492"/>
      <c r="V519" s="492"/>
      <c r="W519" s="492"/>
      <c r="X519" s="492"/>
      <c r="Y519" s="492"/>
      <c r="Z519" s="492"/>
      <c r="AA519" s="492"/>
      <c r="AB519" s="492"/>
      <c r="AC519" s="492"/>
      <c r="AD519" s="492"/>
      <c r="AE519" s="492"/>
      <c r="AF519" s="492"/>
      <c r="AG519" s="492"/>
      <c r="AH519" s="492"/>
      <c r="AI519" s="492"/>
      <c r="AJ519" s="492"/>
      <c r="AK519" s="492"/>
      <c r="AL519" s="492"/>
      <c r="AM519" s="492"/>
      <c r="AN519" s="492"/>
      <c r="AO519" s="492"/>
      <c r="AP519" s="492"/>
      <c r="AQ519" s="492"/>
      <c r="AR519" s="492"/>
      <c r="AS519" s="492"/>
      <c r="AT519" s="492"/>
      <c r="AU519" s="492"/>
      <c r="AV519" s="492"/>
      <c r="AW519" s="492"/>
      <c r="AX519" s="492"/>
      <c r="AY519" s="492"/>
    </row>
    <row r="520" spans="1:51" ht="15.75" customHeight="1">
      <c r="A520" s="492"/>
      <c r="B520" s="492"/>
      <c r="C520" s="492"/>
      <c r="D520" s="492"/>
      <c r="E520" s="492"/>
      <c r="F520" s="492"/>
      <c r="G520" s="492"/>
      <c r="H520" s="492"/>
      <c r="I520" s="492"/>
      <c r="J520" s="492"/>
      <c r="K520" s="492"/>
      <c r="L520" s="492"/>
      <c r="M520" s="492"/>
      <c r="N520" s="492"/>
      <c r="O520" s="492"/>
      <c r="P520" s="492"/>
      <c r="Q520" s="492"/>
      <c r="R520" s="492"/>
      <c r="S520" s="492"/>
      <c r="T520" s="492"/>
      <c r="U520" s="492"/>
      <c r="V520" s="492"/>
      <c r="W520" s="492"/>
      <c r="X520" s="492"/>
      <c r="Y520" s="492"/>
      <c r="Z520" s="492"/>
      <c r="AA520" s="492"/>
      <c r="AB520" s="492"/>
      <c r="AC520" s="492"/>
      <c r="AD520" s="492"/>
      <c r="AE520" s="492"/>
      <c r="AF520" s="492"/>
      <c r="AG520" s="492"/>
      <c r="AH520" s="492"/>
      <c r="AI520" s="492"/>
      <c r="AJ520" s="492"/>
      <c r="AK520" s="492"/>
      <c r="AL520" s="492"/>
      <c r="AM520" s="492"/>
      <c r="AN520" s="492"/>
      <c r="AO520" s="492"/>
      <c r="AP520" s="492"/>
      <c r="AQ520" s="492"/>
      <c r="AR520" s="492"/>
      <c r="AS520" s="492"/>
      <c r="AT520" s="492"/>
      <c r="AU520" s="492"/>
      <c r="AV520" s="492"/>
      <c r="AW520" s="492"/>
      <c r="AX520" s="492"/>
      <c r="AY520" s="492"/>
    </row>
    <row r="521" spans="1:51" ht="15.75" customHeight="1">
      <c r="A521" s="492"/>
      <c r="B521" s="492"/>
      <c r="C521" s="492"/>
      <c r="D521" s="492"/>
      <c r="E521" s="492"/>
      <c r="F521" s="492"/>
      <c r="G521" s="492"/>
      <c r="H521" s="492"/>
      <c r="I521" s="492"/>
      <c r="J521" s="492"/>
      <c r="K521" s="492"/>
      <c r="L521" s="492"/>
      <c r="M521" s="492"/>
      <c r="N521" s="492"/>
      <c r="O521" s="492"/>
      <c r="P521" s="492"/>
      <c r="Q521" s="492"/>
      <c r="R521" s="492"/>
      <c r="S521" s="492"/>
      <c r="T521" s="492"/>
      <c r="U521" s="492"/>
      <c r="V521" s="492"/>
      <c r="W521" s="492"/>
      <c r="X521" s="492"/>
      <c r="Y521" s="492"/>
      <c r="Z521" s="492"/>
      <c r="AA521" s="492"/>
      <c r="AB521" s="492"/>
      <c r="AC521" s="492"/>
      <c r="AD521" s="492"/>
      <c r="AE521" s="492"/>
      <c r="AF521" s="492"/>
      <c r="AG521" s="492"/>
      <c r="AH521" s="492"/>
      <c r="AI521" s="492"/>
      <c r="AJ521" s="492"/>
      <c r="AK521" s="492"/>
      <c r="AL521" s="492"/>
      <c r="AM521" s="492"/>
      <c r="AN521" s="492"/>
      <c r="AO521" s="492"/>
      <c r="AP521" s="492"/>
      <c r="AQ521" s="492"/>
      <c r="AR521" s="492"/>
      <c r="AS521" s="492"/>
      <c r="AT521" s="492"/>
      <c r="AU521" s="492"/>
      <c r="AV521" s="492"/>
      <c r="AW521" s="492"/>
      <c r="AX521" s="492"/>
      <c r="AY521" s="492"/>
    </row>
    <row r="522" spans="1:51" ht="15.75" customHeight="1">
      <c r="A522" s="492"/>
      <c r="B522" s="492"/>
      <c r="C522" s="492"/>
      <c r="D522" s="492"/>
      <c r="E522" s="492"/>
      <c r="F522" s="492"/>
      <c r="G522" s="492"/>
      <c r="H522" s="492"/>
      <c r="I522" s="492"/>
      <c r="J522" s="492"/>
      <c r="K522" s="492"/>
      <c r="L522" s="492"/>
      <c r="M522" s="492"/>
      <c r="N522" s="492"/>
      <c r="O522" s="492"/>
      <c r="P522" s="492"/>
      <c r="Q522" s="492"/>
      <c r="R522" s="492"/>
      <c r="S522" s="492"/>
      <c r="T522" s="492"/>
      <c r="U522" s="492"/>
      <c r="V522" s="492"/>
      <c r="W522" s="492"/>
      <c r="X522" s="492"/>
      <c r="Y522" s="492"/>
      <c r="Z522" s="492"/>
      <c r="AA522" s="492"/>
      <c r="AB522" s="492"/>
      <c r="AC522" s="492"/>
      <c r="AD522" s="492"/>
      <c r="AE522" s="492"/>
      <c r="AF522" s="492"/>
      <c r="AG522" s="492"/>
      <c r="AH522" s="492"/>
      <c r="AI522" s="492"/>
      <c r="AJ522" s="492"/>
      <c r="AK522" s="492"/>
      <c r="AL522" s="492"/>
      <c r="AM522" s="492"/>
      <c r="AN522" s="492"/>
      <c r="AO522" s="492"/>
      <c r="AP522" s="492"/>
      <c r="AQ522" s="492"/>
      <c r="AR522" s="492"/>
      <c r="AS522" s="492"/>
      <c r="AT522" s="492"/>
      <c r="AU522" s="492"/>
      <c r="AV522" s="492"/>
      <c r="AW522" s="492"/>
      <c r="AX522" s="492"/>
      <c r="AY522" s="492"/>
    </row>
    <row r="523" spans="1:51" ht="15.75" customHeight="1">
      <c r="A523" s="492"/>
      <c r="B523" s="492"/>
      <c r="C523" s="492"/>
      <c r="D523" s="492"/>
      <c r="E523" s="492"/>
      <c r="F523" s="492"/>
      <c r="G523" s="492"/>
      <c r="H523" s="492"/>
      <c r="I523" s="492"/>
      <c r="J523" s="492"/>
      <c r="K523" s="492"/>
      <c r="L523" s="492"/>
      <c r="M523" s="492"/>
      <c r="N523" s="492"/>
      <c r="O523" s="492"/>
      <c r="P523" s="492"/>
      <c r="Q523" s="492"/>
      <c r="R523" s="492"/>
      <c r="S523" s="492"/>
      <c r="T523" s="492"/>
      <c r="U523" s="492"/>
      <c r="V523" s="492"/>
      <c r="W523" s="492"/>
      <c r="X523" s="492"/>
      <c r="Y523" s="492"/>
      <c r="Z523" s="492"/>
      <c r="AA523" s="492"/>
      <c r="AB523" s="492"/>
      <c r="AC523" s="492"/>
      <c r="AD523" s="492"/>
      <c r="AE523" s="492"/>
      <c r="AF523" s="492"/>
      <c r="AG523" s="492"/>
      <c r="AH523" s="492"/>
      <c r="AI523" s="492"/>
      <c r="AJ523" s="492"/>
      <c r="AK523" s="492"/>
      <c r="AL523" s="492"/>
      <c r="AM523" s="492"/>
      <c r="AN523" s="492"/>
      <c r="AO523" s="492"/>
      <c r="AP523" s="492"/>
      <c r="AQ523" s="492"/>
      <c r="AR523" s="492"/>
      <c r="AS523" s="492"/>
      <c r="AT523" s="492"/>
      <c r="AU523" s="492"/>
      <c r="AV523" s="492"/>
      <c r="AW523" s="492"/>
      <c r="AX523" s="492"/>
      <c r="AY523" s="492"/>
    </row>
    <row r="524" spans="1:51" ht="15.75" customHeight="1">
      <c r="A524" s="492"/>
      <c r="B524" s="492"/>
      <c r="C524" s="492"/>
      <c r="D524" s="492"/>
      <c r="E524" s="492"/>
      <c r="F524" s="492"/>
      <c r="G524" s="492"/>
      <c r="H524" s="492"/>
      <c r="I524" s="492"/>
      <c r="J524" s="492"/>
      <c r="K524" s="492"/>
      <c r="L524" s="492"/>
      <c r="M524" s="492"/>
      <c r="N524" s="492"/>
      <c r="O524" s="492"/>
      <c r="P524" s="492"/>
      <c r="Q524" s="492"/>
      <c r="R524" s="492"/>
      <c r="S524" s="492"/>
      <c r="T524" s="492"/>
      <c r="U524" s="492"/>
      <c r="V524" s="492"/>
      <c r="W524" s="492"/>
      <c r="X524" s="492"/>
      <c r="Y524" s="492"/>
      <c r="Z524" s="492"/>
      <c r="AA524" s="492"/>
      <c r="AB524" s="492"/>
      <c r="AC524" s="492"/>
      <c r="AD524" s="492"/>
      <c r="AE524" s="492"/>
      <c r="AF524" s="492"/>
      <c r="AG524" s="492"/>
      <c r="AH524" s="492"/>
      <c r="AI524" s="492"/>
      <c r="AJ524" s="492"/>
      <c r="AK524" s="492"/>
      <c r="AL524" s="492"/>
      <c r="AM524" s="492"/>
      <c r="AN524" s="492"/>
      <c r="AO524" s="492"/>
      <c r="AP524" s="492"/>
      <c r="AQ524" s="492"/>
      <c r="AR524" s="492"/>
      <c r="AS524" s="492"/>
      <c r="AT524" s="492"/>
      <c r="AU524" s="492"/>
      <c r="AV524" s="492"/>
      <c r="AW524" s="492"/>
      <c r="AX524" s="492"/>
      <c r="AY524" s="492"/>
    </row>
    <row r="525" spans="1:51" ht="15.75" customHeight="1">
      <c r="A525" s="492"/>
      <c r="B525" s="492"/>
      <c r="C525" s="492"/>
      <c r="D525" s="492"/>
      <c r="E525" s="492"/>
      <c r="F525" s="492"/>
      <c r="G525" s="492"/>
      <c r="H525" s="492"/>
      <c r="I525" s="492"/>
      <c r="J525" s="492"/>
      <c r="K525" s="492"/>
      <c r="L525" s="492"/>
      <c r="M525" s="492"/>
      <c r="N525" s="492"/>
      <c r="O525" s="492"/>
      <c r="P525" s="492"/>
      <c r="Q525" s="492"/>
      <c r="R525" s="492"/>
      <c r="S525" s="492"/>
      <c r="T525" s="492"/>
      <c r="U525" s="492"/>
      <c r="V525" s="492"/>
      <c r="W525" s="492"/>
      <c r="X525" s="492"/>
      <c r="Y525" s="492"/>
      <c r="Z525" s="492"/>
      <c r="AA525" s="492"/>
      <c r="AB525" s="492"/>
      <c r="AC525" s="492"/>
      <c r="AD525" s="492"/>
      <c r="AE525" s="492"/>
      <c r="AF525" s="492"/>
      <c r="AG525" s="492"/>
      <c r="AH525" s="492"/>
      <c r="AI525" s="492"/>
      <c r="AJ525" s="492"/>
      <c r="AK525" s="492"/>
      <c r="AL525" s="492"/>
      <c r="AM525" s="492"/>
      <c r="AN525" s="492"/>
      <c r="AO525" s="492"/>
      <c r="AP525" s="492"/>
      <c r="AQ525" s="492"/>
      <c r="AR525" s="492"/>
      <c r="AS525" s="492"/>
      <c r="AT525" s="492"/>
      <c r="AU525" s="492"/>
      <c r="AV525" s="492"/>
      <c r="AW525" s="492"/>
      <c r="AX525" s="492"/>
      <c r="AY525" s="492"/>
    </row>
    <row r="526" spans="1:51" ht="15.75" customHeight="1">
      <c r="A526" s="492"/>
      <c r="B526" s="492"/>
      <c r="C526" s="492"/>
      <c r="D526" s="492"/>
      <c r="E526" s="492"/>
      <c r="F526" s="492"/>
      <c r="G526" s="492"/>
      <c r="H526" s="492"/>
      <c r="I526" s="492"/>
      <c r="J526" s="492"/>
      <c r="K526" s="492"/>
      <c r="L526" s="492"/>
      <c r="M526" s="492"/>
      <c r="N526" s="492"/>
      <c r="O526" s="492"/>
      <c r="P526" s="492"/>
      <c r="Q526" s="492"/>
      <c r="R526" s="492"/>
      <c r="S526" s="492"/>
      <c r="T526" s="492"/>
      <c r="U526" s="492"/>
      <c r="V526" s="492"/>
      <c r="W526" s="492"/>
      <c r="X526" s="492"/>
      <c r="Y526" s="492"/>
      <c r="Z526" s="492"/>
      <c r="AA526" s="492"/>
      <c r="AB526" s="492"/>
      <c r="AC526" s="492"/>
      <c r="AD526" s="492"/>
      <c r="AE526" s="492"/>
      <c r="AF526" s="492"/>
      <c r="AG526" s="492"/>
      <c r="AH526" s="492"/>
      <c r="AI526" s="492"/>
      <c r="AJ526" s="492"/>
      <c r="AK526" s="492"/>
      <c r="AL526" s="492"/>
      <c r="AM526" s="492"/>
      <c r="AN526" s="492"/>
      <c r="AO526" s="492"/>
      <c r="AP526" s="492"/>
      <c r="AQ526" s="492"/>
      <c r="AR526" s="492"/>
      <c r="AS526" s="492"/>
      <c r="AT526" s="492"/>
      <c r="AU526" s="492"/>
      <c r="AV526" s="492"/>
      <c r="AW526" s="492"/>
      <c r="AX526" s="492"/>
      <c r="AY526" s="492"/>
    </row>
    <row r="527" spans="1:51" ht="15.75" customHeight="1">
      <c r="A527" s="492"/>
      <c r="B527" s="492"/>
      <c r="C527" s="492"/>
      <c r="D527" s="492"/>
      <c r="E527" s="492"/>
      <c r="F527" s="492"/>
      <c r="G527" s="492"/>
      <c r="H527" s="492"/>
      <c r="I527" s="492"/>
      <c r="J527" s="492"/>
      <c r="K527" s="492"/>
      <c r="L527" s="492"/>
      <c r="M527" s="492"/>
      <c r="N527" s="492"/>
      <c r="O527" s="492"/>
      <c r="P527" s="492"/>
      <c r="Q527" s="492"/>
      <c r="R527" s="492"/>
      <c r="S527" s="492"/>
      <c r="T527" s="492"/>
      <c r="U527" s="492"/>
      <c r="V527" s="492"/>
      <c r="W527" s="492"/>
      <c r="X527" s="492"/>
      <c r="Y527" s="492"/>
      <c r="Z527" s="492"/>
      <c r="AA527" s="492"/>
      <c r="AB527" s="492"/>
      <c r="AC527" s="492"/>
      <c r="AD527" s="492"/>
      <c r="AE527" s="492"/>
      <c r="AF527" s="492"/>
      <c r="AG527" s="492"/>
      <c r="AH527" s="492"/>
      <c r="AI527" s="492"/>
      <c r="AJ527" s="492"/>
      <c r="AK527" s="492"/>
      <c r="AL527" s="492"/>
      <c r="AM527" s="492"/>
      <c r="AN527" s="492"/>
      <c r="AO527" s="492"/>
      <c r="AP527" s="492"/>
      <c r="AQ527" s="492"/>
      <c r="AR527" s="492"/>
      <c r="AS527" s="492"/>
      <c r="AT527" s="492"/>
      <c r="AU527" s="492"/>
      <c r="AV527" s="492"/>
      <c r="AW527" s="492"/>
      <c r="AX527" s="492"/>
      <c r="AY527" s="492"/>
    </row>
    <row r="528" spans="1:51" ht="15.75" customHeight="1">
      <c r="A528" s="492"/>
      <c r="B528" s="492"/>
      <c r="C528" s="492"/>
      <c r="D528" s="492"/>
      <c r="E528" s="492"/>
      <c r="F528" s="492"/>
      <c r="G528" s="492"/>
      <c r="H528" s="492"/>
      <c r="I528" s="492"/>
      <c r="J528" s="492"/>
      <c r="K528" s="492"/>
      <c r="L528" s="492"/>
      <c r="M528" s="492"/>
      <c r="N528" s="492"/>
      <c r="O528" s="492"/>
      <c r="P528" s="492"/>
      <c r="Q528" s="492"/>
      <c r="R528" s="492"/>
      <c r="S528" s="492"/>
      <c r="T528" s="492"/>
      <c r="U528" s="492"/>
      <c r="V528" s="492"/>
      <c r="W528" s="492"/>
      <c r="X528" s="492"/>
      <c r="Y528" s="492"/>
      <c r="Z528" s="492"/>
      <c r="AA528" s="492"/>
      <c r="AB528" s="492"/>
      <c r="AC528" s="492"/>
      <c r="AD528" s="492"/>
      <c r="AE528" s="492"/>
      <c r="AF528" s="492"/>
      <c r="AG528" s="492"/>
      <c r="AH528" s="492"/>
      <c r="AI528" s="492"/>
      <c r="AJ528" s="492"/>
      <c r="AK528" s="492"/>
      <c r="AL528" s="492"/>
      <c r="AM528" s="492"/>
      <c r="AN528" s="492"/>
      <c r="AO528" s="492"/>
      <c r="AP528" s="492"/>
      <c r="AQ528" s="492"/>
      <c r="AR528" s="492"/>
      <c r="AS528" s="492"/>
      <c r="AT528" s="492"/>
      <c r="AU528" s="492"/>
      <c r="AV528" s="492"/>
      <c r="AW528" s="492"/>
      <c r="AX528" s="492"/>
      <c r="AY528" s="492"/>
    </row>
    <row r="529" spans="1:51" ht="15.75" customHeight="1">
      <c r="A529" s="492"/>
      <c r="B529" s="492"/>
      <c r="C529" s="492"/>
      <c r="D529" s="492"/>
      <c r="E529" s="492"/>
      <c r="F529" s="492"/>
      <c r="G529" s="492"/>
      <c r="H529" s="492"/>
      <c r="I529" s="492"/>
      <c r="J529" s="492"/>
      <c r="K529" s="492"/>
      <c r="L529" s="492"/>
      <c r="M529" s="492"/>
      <c r="N529" s="492"/>
      <c r="O529" s="492"/>
      <c r="P529" s="492"/>
      <c r="Q529" s="492"/>
      <c r="R529" s="492"/>
      <c r="S529" s="492"/>
      <c r="T529" s="492"/>
      <c r="U529" s="492"/>
      <c r="V529" s="492"/>
      <c r="W529" s="492"/>
      <c r="X529" s="492"/>
      <c r="Y529" s="492"/>
      <c r="Z529" s="492"/>
      <c r="AA529" s="492"/>
      <c r="AB529" s="492"/>
      <c r="AC529" s="492"/>
      <c r="AD529" s="492"/>
      <c r="AE529" s="492"/>
      <c r="AF529" s="492"/>
      <c r="AG529" s="492"/>
      <c r="AH529" s="492"/>
      <c r="AI529" s="492"/>
      <c r="AJ529" s="492"/>
      <c r="AK529" s="492"/>
      <c r="AL529" s="492"/>
      <c r="AM529" s="492"/>
      <c r="AN529" s="492"/>
      <c r="AO529" s="492"/>
      <c r="AP529" s="492"/>
      <c r="AQ529" s="492"/>
      <c r="AR529" s="492"/>
      <c r="AS529" s="492"/>
      <c r="AT529" s="492"/>
      <c r="AU529" s="492"/>
      <c r="AV529" s="492"/>
      <c r="AW529" s="492"/>
      <c r="AX529" s="492"/>
      <c r="AY529" s="492"/>
    </row>
    <row r="530" spans="1:51" ht="15.75" customHeight="1">
      <c r="A530" s="492"/>
      <c r="B530" s="492"/>
      <c r="C530" s="492"/>
      <c r="D530" s="492"/>
      <c r="E530" s="492"/>
      <c r="F530" s="492"/>
      <c r="G530" s="492"/>
      <c r="H530" s="492"/>
      <c r="I530" s="492"/>
      <c r="J530" s="492"/>
      <c r="K530" s="492"/>
      <c r="L530" s="492"/>
      <c r="M530" s="492"/>
      <c r="N530" s="492"/>
      <c r="O530" s="492"/>
      <c r="P530" s="492"/>
      <c r="Q530" s="492"/>
      <c r="R530" s="492"/>
      <c r="S530" s="492"/>
      <c r="T530" s="492"/>
      <c r="U530" s="492"/>
      <c r="V530" s="492"/>
      <c r="W530" s="492"/>
      <c r="X530" s="492"/>
      <c r="Y530" s="492"/>
      <c r="Z530" s="492"/>
      <c r="AA530" s="492"/>
      <c r="AB530" s="492"/>
      <c r="AC530" s="492"/>
      <c r="AD530" s="492"/>
      <c r="AE530" s="492"/>
      <c r="AF530" s="492"/>
      <c r="AG530" s="492"/>
      <c r="AH530" s="492"/>
      <c r="AI530" s="492"/>
      <c r="AJ530" s="492"/>
      <c r="AK530" s="492"/>
      <c r="AL530" s="492"/>
      <c r="AM530" s="492"/>
      <c r="AN530" s="492"/>
      <c r="AO530" s="492"/>
      <c r="AP530" s="492"/>
      <c r="AQ530" s="492"/>
      <c r="AR530" s="492"/>
      <c r="AS530" s="492"/>
      <c r="AT530" s="492"/>
      <c r="AU530" s="492"/>
      <c r="AV530" s="492"/>
      <c r="AW530" s="492"/>
      <c r="AX530" s="492"/>
      <c r="AY530" s="492"/>
    </row>
    <row r="531" spans="1:51" ht="15.75" customHeight="1">
      <c r="A531" s="492"/>
      <c r="B531" s="492"/>
      <c r="C531" s="492"/>
      <c r="D531" s="492"/>
      <c r="E531" s="492"/>
      <c r="F531" s="492"/>
      <c r="G531" s="492"/>
      <c r="H531" s="492"/>
      <c r="I531" s="492"/>
      <c r="J531" s="492"/>
      <c r="K531" s="492"/>
      <c r="L531" s="492"/>
      <c r="M531" s="492"/>
      <c r="N531" s="492"/>
      <c r="O531" s="492"/>
      <c r="P531" s="492"/>
      <c r="Q531" s="492"/>
      <c r="R531" s="492"/>
      <c r="S531" s="492"/>
      <c r="T531" s="492"/>
      <c r="U531" s="492"/>
      <c r="V531" s="492"/>
      <c r="W531" s="492"/>
      <c r="X531" s="492"/>
      <c r="Y531" s="492"/>
      <c r="Z531" s="492"/>
      <c r="AA531" s="492"/>
      <c r="AB531" s="492"/>
      <c r="AC531" s="492"/>
      <c r="AD531" s="492"/>
      <c r="AE531" s="492"/>
      <c r="AF531" s="492"/>
      <c r="AG531" s="492"/>
      <c r="AH531" s="492"/>
      <c r="AI531" s="492"/>
      <c r="AJ531" s="492"/>
      <c r="AK531" s="492"/>
      <c r="AL531" s="492"/>
      <c r="AM531" s="492"/>
      <c r="AN531" s="492"/>
      <c r="AO531" s="492"/>
      <c r="AP531" s="492"/>
      <c r="AQ531" s="492"/>
      <c r="AR531" s="492"/>
      <c r="AS531" s="492"/>
      <c r="AT531" s="492"/>
      <c r="AU531" s="492"/>
      <c r="AV531" s="492"/>
      <c r="AW531" s="492"/>
      <c r="AX531" s="492"/>
      <c r="AY531" s="492"/>
    </row>
    <row r="532" spans="1:51" ht="15.75" customHeight="1">
      <c r="A532" s="492"/>
      <c r="B532" s="492"/>
      <c r="C532" s="492"/>
      <c r="D532" s="492"/>
      <c r="E532" s="492"/>
      <c r="F532" s="492"/>
      <c r="G532" s="492"/>
      <c r="H532" s="492"/>
      <c r="I532" s="492"/>
      <c r="J532" s="492"/>
      <c r="K532" s="492"/>
      <c r="L532" s="492"/>
      <c r="M532" s="492"/>
      <c r="N532" s="492"/>
      <c r="O532" s="492"/>
      <c r="P532" s="492"/>
      <c r="Q532" s="492"/>
      <c r="R532" s="492"/>
      <c r="S532" s="492"/>
      <c r="T532" s="492"/>
      <c r="U532" s="492"/>
      <c r="V532" s="492"/>
      <c r="W532" s="492"/>
      <c r="X532" s="492"/>
      <c r="Y532" s="492"/>
      <c r="Z532" s="492"/>
      <c r="AA532" s="492"/>
      <c r="AB532" s="492"/>
      <c r="AC532" s="492"/>
      <c r="AD532" s="492"/>
      <c r="AE532" s="492"/>
      <c r="AF532" s="492"/>
      <c r="AG532" s="492"/>
      <c r="AH532" s="492"/>
      <c r="AI532" s="492"/>
      <c r="AJ532" s="492"/>
      <c r="AK532" s="492"/>
      <c r="AL532" s="492"/>
      <c r="AM532" s="492"/>
      <c r="AN532" s="492"/>
      <c r="AO532" s="492"/>
      <c r="AP532" s="492"/>
      <c r="AQ532" s="492"/>
      <c r="AR532" s="492"/>
      <c r="AS532" s="492"/>
      <c r="AT532" s="492"/>
      <c r="AU532" s="492"/>
      <c r="AV532" s="492"/>
      <c r="AW532" s="492"/>
      <c r="AX532" s="492"/>
      <c r="AY532" s="492"/>
    </row>
    <row r="533" spans="1:51" ht="15.75" customHeight="1">
      <c r="A533" s="492"/>
      <c r="B533" s="492"/>
      <c r="C533" s="492"/>
      <c r="D533" s="492"/>
      <c r="E533" s="492"/>
      <c r="F533" s="492"/>
      <c r="G533" s="492"/>
      <c r="H533" s="492"/>
      <c r="I533" s="492"/>
      <c r="J533" s="492"/>
      <c r="K533" s="492"/>
      <c r="L533" s="492"/>
      <c r="M533" s="492"/>
      <c r="N533" s="492"/>
      <c r="O533" s="492"/>
      <c r="P533" s="492"/>
      <c r="Q533" s="492"/>
      <c r="R533" s="492"/>
      <c r="S533" s="492"/>
      <c r="T533" s="492"/>
      <c r="U533" s="492"/>
      <c r="V533" s="492"/>
      <c r="W533" s="492"/>
      <c r="X533" s="492"/>
      <c r="Y533" s="492"/>
      <c r="Z533" s="492"/>
      <c r="AA533" s="492"/>
      <c r="AB533" s="492"/>
      <c r="AC533" s="492"/>
      <c r="AD533" s="492"/>
      <c r="AE533" s="492"/>
      <c r="AF533" s="492"/>
      <c r="AG533" s="492"/>
      <c r="AH533" s="492"/>
      <c r="AI533" s="492"/>
      <c r="AJ533" s="492"/>
      <c r="AK533" s="492"/>
      <c r="AL533" s="492"/>
      <c r="AM533" s="492"/>
      <c r="AN533" s="492"/>
      <c r="AO533" s="492"/>
      <c r="AP533" s="492"/>
      <c r="AQ533" s="492"/>
      <c r="AR533" s="492"/>
      <c r="AS533" s="492"/>
      <c r="AT533" s="492"/>
      <c r="AU533" s="492"/>
      <c r="AV533" s="492"/>
      <c r="AW533" s="492"/>
      <c r="AX533" s="492"/>
      <c r="AY533" s="492"/>
    </row>
    <row r="534" spans="1:51" ht="15.75" customHeight="1">
      <c r="A534" s="492"/>
      <c r="B534" s="492"/>
      <c r="C534" s="492"/>
      <c r="D534" s="492"/>
      <c r="E534" s="492"/>
      <c r="F534" s="492"/>
      <c r="G534" s="492"/>
      <c r="H534" s="492"/>
      <c r="I534" s="492"/>
      <c r="J534" s="492"/>
      <c r="K534" s="492"/>
      <c r="L534" s="492"/>
      <c r="M534" s="492"/>
      <c r="N534" s="492"/>
      <c r="O534" s="492"/>
      <c r="P534" s="492"/>
      <c r="Q534" s="492"/>
      <c r="R534" s="492"/>
      <c r="S534" s="492"/>
      <c r="T534" s="492"/>
      <c r="U534" s="492"/>
      <c r="V534" s="492"/>
      <c r="W534" s="492"/>
      <c r="X534" s="492"/>
      <c r="Y534" s="492"/>
      <c r="Z534" s="492"/>
      <c r="AA534" s="492"/>
      <c r="AB534" s="492"/>
      <c r="AC534" s="492"/>
      <c r="AD534" s="492"/>
      <c r="AE534" s="492"/>
      <c r="AF534" s="492"/>
      <c r="AG534" s="492"/>
      <c r="AH534" s="492"/>
      <c r="AI534" s="492"/>
      <c r="AJ534" s="492"/>
      <c r="AK534" s="492"/>
      <c r="AL534" s="492"/>
      <c r="AM534" s="492"/>
      <c r="AN534" s="492"/>
      <c r="AO534" s="492"/>
      <c r="AP534" s="492"/>
      <c r="AQ534" s="492"/>
      <c r="AR534" s="492"/>
      <c r="AS534" s="492"/>
      <c r="AT534" s="492"/>
      <c r="AU534" s="492"/>
      <c r="AV534" s="492"/>
      <c r="AW534" s="492"/>
      <c r="AX534" s="492"/>
      <c r="AY534" s="492"/>
    </row>
    <row r="535" spans="1:51" ht="15.75" customHeight="1">
      <c r="A535" s="492"/>
      <c r="B535" s="492"/>
      <c r="C535" s="492"/>
      <c r="D535" s="492"/>
      <c r="E535" s="492"/>
      <c r="F535" s="492"/>
      <c r="G535" s="492"/>
      <c r="H535" s="492"/>
      <c r="I535" s="492"/>
      <c r="J535" s="492"/>
      <c r="K535" s="492"/>
      <c r="L535" s="492"/>
      <c r="M535" s="492"/>
      <c r="N535" s="492"/>
      <c r="O535" s="492"/>
      <c r="P535" s="492"/>
      <c r="Q535" s="492"/>
      <c r="R535" s="492"/>
      <c r="S535" s="492"/>
      <c r="T535" s="492"/>
      <c r="U535" s="492"/>
      <c r="V535" s="492"/>
      <c r="W535" s="492"/>
      <c r="X535" s="492"/>
      <c r="Y535" s="492"/>
      <c r="Z535" s="492"/>
      <c r="AA535" s="492"/>
      <c r="AB535" s="492"/>
      <c r="AC535" s="492"/>
      <c r="AD535" s="492"/>
      <c r="AE535" s="492"/>
      <c r="AF535" s="492"/>
      <c r="AG535" s="492"/>
      <c r="AH535" s="492"/>
      <c r="AI535" s="492"/>
      <c r="AJ535" s="492"/>
      <c r="AK535" s="492"/>
      <c r="AL535" s="492"/>
      <c r="AM535" s="492"/>
      <c r="AN535" s="492"/>
      <c r="AO535" s="492"/>
      <c r="AP535" s="492"/>
      <c r="AQ535" s="492"/>
      <c r="AR535" s="492"/>
      <c r="AS535" s="492"/>
      <c r="AT535" s="492"/>
      <c r="AU535" s="492"/>
      <c r="AV535" s="492"/>
      <c r="AW535" s="492"/>
      <c r="AX535" s="492"/>
      <c r="AY535" s="492"/>
    </row>
    <row r="536" spans="1:51" ht="15.75" customHeight="1">
      <c r="A536" s="492"/>
      <c r="B536" s="492"/>
      <c r="C536" s="492"/>
      <c r="D536" s="492"/>
      <c r="E536" s="492"/>
      <c r="F536" s="492"/>
      <c r="G536" s="492"/>
      <c r="H536" s="492"/>
      <c r="I536" s="492"/>
      <c r="J536" s="492"/>
      <c r="K536" s="492"/>
      <c r="L536" s="492"/>
      <c r="M536" s="492"/>
      <c r="N536" s="492"/>
      <c r="O536" s="492"/>
      <c r="P536" s="492"/>
      <c r="Q536" s="492"/>
      <c r="R536" s="492"/>
      <c r="S536" s="492"/>
      <c r="T536" s="492"/>
      <c r="U536" s="492"/>
      <c r="V536" s="492"/>
      <c r="W536" s="492"/>
      <c r="X536" s="492"/>
      <c r="Y536" s="492"/>
      <c r="Z536" s="492"/>
      <c r="AA536" s="492"/>
      <c r="AB536" s="492"/>
      <c r="AC536" s="492"/>
      <c r="AD536" s="492"/>
      <c r="AE536" s="492"/>
      <c r="AF536" s="492"/>
      <c r="AG536" s="492"/>
      <c r="AH536" s="492"/>
      <c r="AI536" s="492"/>
      <c r="AJ536" s="492"/>
      <c r="AK536" s="492"/>
      <c r="AL536" s="492"/>
      <c r="AM536" s="492"/>
      <c r="AN536" s="492"/>
      <c r="AO536" s="492"/>
      <c r="AP536" s="492"/>
      <c r="AQ536" s="492"/>
      <c r="AR536" s="492"/>
      <c r="AS536" s="492"/>
      <c r="AT536" s="492"/>
      <c r="AU536" s="492"/>
      <c r="AV536" s="492"/>
      <c r="AW536" s="492"/>
      <c r="AX536" s="492"/>
      <c r="AY536" s="492"/>
    </row>
    <row r="537" spans="1:51" ht="15.75" customHeight="1">
      <c r="A537" s="492"/>
      <c r="B537" s="492"/>
      <c r="C537" s="492"/>
      <c r="D537" s="492"/>
      <c r="E537" s="492"/>
      <c r="F537" s="492"/>
      <c r="G537" s="492"/>
      <c r="H537" s="492"/>
      <c r="I537" s="492"/>
      <c r="J537" s="492"/>
      <c r="K537" s="492"/>
      <c r="L537" s="492"/>
      <c r="M537" s="492"/>
      <c r="N537" s="492"/>
      <c r="O537" s="492"/>
      <c r="P537" s="492"/>
      <c r="Q537" s="492"/>
      <c r="R537" s="492"/>
      <c r="S537" s="492"/>
      <c r="T537" s="492"/>
      <c r="U537" s="492"/>
      <c r="V537" s="492"/>
      <c r="W537" s="492"/>
      <c r="X537" s="492"/>
      <c r="Y537" s="492"/>
      <c r="Z537" s="492"/>
      <c r="AA537" s="492"/>
      <c r="AB537" s="492"/>
      <c r="AC537" s="492"/>
      <c r="AD537" s="492"/>
      <c r="AE537" s="492"/>
      <c r="AF537" s="492"/>
      <c r="AG537" s="492"/>
      <c r="AH537" s="492"/>
      <c r="AI537" s="492"/>
      <c r="AJ537" s="492"/>
      <c r="AK537" s="492"/>
      <c r="AL537" s="492"/>
      <c r="AM537" s="492"/>
      <c r="AN537" s="492"/>
      <c r="AO537" s="492"/>
      <c r="AP537" s="492"/>
      <c r="AQ537" s="492"/>
      <c r="AR537" s="492"/>
      <c r="AS537" s="492"/>
      <c r="AT537" s="492"/>
      <c r="AU537" s="492"/>
      <c r="AV537" s="492"/>
      <c r="AW537" s="492"/>
      <c r="AX537" s="492"/>
      <c r="AY537" s="492"/>
    </row>
    <row r="538" spans="1:51" ht="15.75" customHeight="1">
      <c r="A538" s="492"/>
      <c r="B538" s="492"/>
      <c r="C538" s="492"/>
      <c r="D538" s="492"/>
      <c r="E538" s="492"/>
      <c r="F538" s="492"/>
      <c r="G538" s="492"/>
      <c r="H538" s="492"/>
      <c r="I538" s="492"/>
      <c r="J538" s="492"/>
      <c r="K538" s="492"/>
      <c r="L538" s="492"/>
      <c r="M538" s="492"/>
      <c r="N538" s="492"/>
      <c r="O538" s="492"/>
      <c r="P538" s="492"/>
      <c r="Q538" s="492"/>
      <c r="R538" s="492"/>
      <c r="S538" s="492"/>
      <c r="T538" s="492"/>
      <c r="U538" s="492"/>
      <c r="V538" s="492"/>
      <c r="W538" s="492"/>
      <c r="X538" s="492"/>
      <c r="Y538" s="492"/>
      <c r="Z538" s="492"/>
      <c r="AA538" s="492"/>
      <c r="AB538" s="492"/>
      <c r="AC538" s="492"/>
      <c r="AD538" s="492"/>
      <c r="AE538" s="492"/>
      <c r="AF538" s="492"/>
      <c r="AG538" s="492"/>
      <c r="AH538" s="492"/>
      <c r="AI538" s="492"/>
      <c r="AJ538" s="492"/>
      <c r="AK538" s="492"/>
      <c r="AL538" s="492"/>
      <c r="AM538" s="492"/>
      <c r="AN538" s="492"/>
      <c r="AO538" s="492"/>
      <c r="AP538" s="492"/>
      <c r="AQ538" s="492"/>
      <c r="AR538" s="492"/>
      <c r="AS538" s="492"/>
      <c r="AT538" s="492"/>
      <c r="AU538" s="492"/>
      <c r="AV538" s="492"/>
      <c r="AW538" s="492"/>
      <c r="AX538" s="492"/>
      <c r="AY538" s="492"/>
    </row>
    <row r="539" spans="1:51" ht="15.75" customHeight="1">
      <c r="A539" s="492"/>
      <c r="B539" s="492"/>
      <c r="C539" s="492"/>
      <c r="D539" s="492"/>
      <c r="E539" s="492"/>
      <c r="F539" s="492"/>
      <c r="G539" s="492"/>
      <c r="H539" s="492"/>
      <c r="I539" s="492"/>
      <c r="J539" s="492"/>
      <c r="K539" s="492"/>
      <c r="L539" s="492"/>
      <c r="M539" s="492"/>
      <c r="N539" s="492"/>
      <c r="O539" s="492"/>
      <c r="P539" s="492"/>
      <c r="Q539" s="492"/>
      <c r="R539" s="492"/>
      <c r="S539" s="492"/>
      <c r="T539" s="492"/>
      <c r="U539" s="492"/>
      <c r="V539" s="492"/>
      <c r="W539" s="492"/>
      <c r="X539" s="492"/>
      <c r="Y539" s="492"/>
      <c r="Z539" s="492"/>
      <c r="AA539" s="492"/>
      <c r="AB539" s="492"/>
      <c r="AC539" s="492"/>
      <c r="AD539" s="492"/>
      <c r="AE539" s="492"/>
      <c r="AF539" s="492"/>
      <c r="AG539" s="492"/>
      <c r="AH539" s="492"/>
      <c r="AI539" s="492"/>
      <c r="AJ539" s="492"/>
      <c r="AK539" s="492"/>
      <c r="AL539" s="492"/>
      <c r="AM539" s="492"/>
      <c r="AN539" s="492"/>
      <c r="AO539" s="492"/>
      <c r="AP539" s="492"/>
      <c r="AQ539" s="492"/>
      <c r="AR539" s="492"/>
      <c r="AS539" s="492"/>
      <c r="AT539" s="492"/>
      <c r="AU539" s="492"/>
      <c r="AV539" s="492"/>
      <c r="AW539" s="492"/>
      <c r="AX539" s="492"/>
      <c r="AY539" s="492"/>
    </row>
    <row r="540" spans="1:51" ht="15.75" customHeight="1">
      <c r="A540" s="492"/>
      <c r="B540" s="492"/>
      <c r="C540" s="492"/>
      <c r="D540" s="492"/>
      <c r="E540" s="492"/>
      <c r="F540" s="492"/>
      <c r="G540" s="492"/>
      <c r="H540" s="492"/>
      <c r="I540" s="492"/>
      <c r="J540" s="492"/>
      <c r="K540" s="492"/>
      <c r="L540" s="492"/>
      <c r="M540" s="492"/>
      <c r="N540" s="492"/>
      <c r="O540" s="492"/>
      <c r="P540" s="492"/>
      <c r="Q540" s="492"/>
      <c r="R540" s="492"/>
      <c r="S540" s="492"/>
      <c r="T540" s="492"/>
      <c r="U540" s="492"/>
      <c r="V540" s="492"/>
      <c r="W540" s="492"/>
      <c r="X540" s="492"/>
      <c r="Y540" s="492"/>
      <c r="Z540" s="492"/>
      <c r="AA540" s="492"/>
      <c r="AB540" s="492"/>
      <c r="AC540" s="492"/>
      <c r="AD540" s="492"/>
      <c r="AE540" s="492"/>
      <c r="AF540" s="492"/>
      <c r="AG540" s="492"/>
      <c r="AH540" s="492"/>
      <c r="AI540" s="492"/>
      <c r="AJ540" s="492"/>
      <c r="AK540" s="492"/>
      <c r="AL540" s="492"/>
      <c r="AM540" s="492"/>
      <c r="AN540" s="492"/>
      <c r="AO540" s="492"/>
      <c r="AP540" s="492"/>
      <c r="AQ540" s="492"/>
      <c r="AR540" s="492"/>
      <c r="AS540" s="492"/>
      <c r="AT540" s="492"/>
      <c r="AU540" s="492"/>
      <c r="AV540" s="492"/>
      <c r="AW540" s="492"/>
      <c r="AX540" s="492"/>
      <c r="AY540" s="492"/>
    </row>
    <row r="541" spans="1:51" ht="15.75" customHeight="1">
      <c r="A541" s="492"/>
      <c r="B541" s="492"/>
      <c r="C541" s="492"/>
      <c r="D541" s="492"/>
      <c r="E541" s="492"/>
      <c r="F541" s="492"/>
      <c r="G541" s="492"/>
      <c r="H541" s="492"/>
      <c r="I541" s="492"/>
      <c r="J541" s="492"/>
      <c r="K541" s="492"/>
      <c r="L541" s="492"/>
      <c r="M541" s="492"/>
      <c r="N541" s="492"/>
      <c r="O541" s="492"/>
      <c r="P541" s="492"/>
      <c r="Q541" s="492"/>
      <c r="R541" s="492"/>
      <c r="S541" s="492"/>
      <c r="T541" s="492"/>
      <c r="U541" s="492"/>
      <c r="V541" s="492"/>
      <c r="W541" s="492"/>
      <c r="X541" s="492"/>
      <c r="Y541" s="492"/>
      <c r="Z541" s="492"/>
      <c r="AA541" s="492"/>
      <c r="AB541" s="492"/>
      <c r="AC541" s="492"/>
      <c r="AD541" s="492"/>
      <c r="AE541" s="492"/>
      <c r="AF541" s="492"/>
      <c r="AG541" s="492"/>
      <c r="AH541" s="492"/>
      <c r="AI541" s="492"/>
      <c r="AJ541" s="492"/>
      <c r="AK541" s="492"/>
      <c r="AL541" s="492"/>
      <c r="AM541" s="492"/>
      <c r="AN541" s="492"/>
      <c r="AO541" s="492"/>
      <c r="AP541" s="492"/>
      <c r="AQ541" s="492"/>
      <c r="AR541" s="492"/>
      <c r="AS541" s="492"/>
      <c r="AT541" s="492"/>
      <c r="AU541" s="492"/>
      <c r="AV541" s="492"/>
      <c r="AW541" s="492"/>
      <c r="AX541" s="492"/>
      <c r="AY541" s="492"/>
    </row>
    <row r="542" spans="1:51" ht="15.75" customHeight="1">
      <c r="A542" s="492"/>
      <c r="B542" s="492"/>
      <c r="C542" s="492"/>
      <c r="D542" s="492"/>
      <c r="E542" s="492"/>
      <c r="F542" s="492"/>
      <c r="G542" s="492"/>
      <c r="H542" s="492"/>
      <c r="I542" s="492"/>
      <c r="J542" s="492"/>
      <c r="K542" s="492"/>
      <c r="L542" s="492"/>
      <c r="M542" s="492"/>
      <c r="N542" s="492"/>
      <c r="O542" s="492"/>
      <c r="P542" s="492"/>
      <c r="Q542" s="492"/>
      <c r="R542" s="492"/>
      <c r="S542" s="492"/>
      <c r="T542" s="492"/>
      <c r="U542" s="492"/>
      <c r="V542" s="492"/>
      <c r="W542" s="492"/>
      <c r="X542" s="492"/>
      <c r="Y542" s="492"/>
      <c r="Z542" s="492"/>
      <c r="AA542" s="492"/>
      <c r="AB542" s="492"/>
      <c r="AC542" s="492"/>
      <c r="AD542" s="492"/>
      <c r="AE542" s="492"/>
      <c r="AF542" s="492"/>
      <c r="AG542" s="492"/>
      <c r="AH542" s="492"/>
      <c r="AI542" s="492"/>
      <c r="AJ542" s="492"/>
      <c r="AK542" s="492"/>
      <c r="AL542" s="492"/>
      <c r="AM542" s="492"/>
      <c r="AN542" s="492"/>
      <c r="AO542" s="492"/>
      <c r="AP542" s="492"/>
      <c r="AQ542" s="492"/>
      <c r="AR542" s="492"/>
      <c r="AS542" s="492"/>
      <c r="AT542" s="492"/>
      <c r="AU542" s="492"/>
      <c r="AV542" s="492"/>
      <c r="AW542" s="492"/>
      <c r="AX542" s="492"/>
      <c r="AY542" s="492"/>
    </row>
    <row r="543" spans="1:51" ht="15.75" customHeight="1">
      <c r="A543" s="492"/>
      <c r="B543" s="492"/>
      <c r="C543" s="492"/>
      <c r="D543" s="492"/>
      <c r="E543" s="492"/>
      <c r="F543" s="492"/>
      <c r="G543" s="492"/>
      <c r="H543" s="492"/>
      <c r="I543" s="492"/>
      <c r="J543" s="492"/>
      <c r="K543" s="492"/>
      <c r="L543" s="492"/>
      <c r="M543" s="492"/>
      <c r="N543" s="492"/>
      <c r="O543" s="492"/>
      <c r="P543" s="492"/>
      <c r="Q543" s="492"/>
      <c r="R543" s="492"/>
      <c r="S543" s="492"/>
      <c r="T543" s="492"/>
      <c r="U543" s="492"/>
      <c r="V543" s="492"/>
      <c r="W543" s="492"/>
      <c r="X543" s="492"/>
      <c r="Y543" s="492"/>
      <c r="Z543" s="492"/>
      <c r="AA543" s="492"/>
      <c r="AB543" s="492"/>
      <c r="AC543" s="492"/>
      <c r="AD543" s="492"/>
      <c r="AE543" s="492"/>
      <c r="AF543" s="492"/>
      <c r="AG543" s="492"/>
      <c r="AH543" s="492"/>
      <c r="AI543" s="492"/>
      <c r="AJ543" s="492"/>
      <c r="AK543" s="492"/>
      <c r="AL543" s="492"/>
      <c r="AM543" s="492"/>
      <c r="AN543" s="492"/>
      <c r="AO543" s="492"/>
      <c r="AP543" s="492"/>
      <c r="AQ543" s="492"/>
      <c r="AR543" s="492"/>
      <c r="AS543" s="492"/>
      <c r="AT543" s="492"/>
      <c r="AU543" s="492"/>
      <c r="AV543" s="492"/>
      <c r="AW543" s="492"/>
      <c r="AX543" s="492"/>
      <c r="AY543" s="492"/>
    </row>
    <row r="544" spans="1:51" ht="15.75" customHeight="1">
      <c r="A544" s="492"/>
      <c r="B544" s="492"/>
      <c r="C544" s="492"/>
      <c r="D544" s="492"/>
      <c r="E544" s="492"/>
      <c r="F544" s="492"/>
      <c r="G544" s="492"/>
      <c r="H544" s="492"/>
      <c r="I544" s="492"/>
      <c r="J544" s="492"/>
      <c r="K544" s="492"/>
      <c r="L544" s="492"/>
      <c r="M544" s="492"/>
      <c r="N544" s="492"/>
      <c r="O544" s="492"/>
      <c r="P544" s="492"/>
      <c r="Q544" s="492"/>
      <c r="R544" s="492"/>
      <c r="S544" s="492"/>
      <c r="T544" s="492"/>
      <c r="U544" s="492"/>
      <c r="V544" s="492"/>
      <c r="W544" s="492"/>
      <c r="X544" s="492"/>
      <c r="Y544" s="492"/>
      <c r="Z544" s="492"/>
      <c r="AA544" s="492"/>
      <c r="AB544" s="492"/>
      <c r="AC544" s="492"/>
      <c r="AD544" s="492"/>
      <c r="AE544" s="492"/>
      <c r="AF544" s="492"/>
      <c r="AG544" s="492"/>
      <c r="AH544" s="492"/>
      <c r="AI544" s="492"/>
      <c r="AJ544" s="492"/>
      <c r="AK544" s="492"/>
      <c r="AL544" s="492"/>
      <c r="AM544" s="492"/>
      <c r="AN544" s="492"/>
      <c r="AO544" s="492"/>
      <c r="AP544" s="492"/>
      <c r="AQ544" s="492"/>
      <c r="AR544" s="492"/>
      <c r="AS544" s="492"/>
      <c r="AT544" s="492"/>
      <c r="AU544" s="492"/>
      <c r="AV544" s="492"/>
      <c r="AW544" s="492"/>
      <c r="AX544" s="492"/>
      <c r="AY544" s="492"/>
    </row>
    <row r="545" spans="1:51" ht="15.75" customHeight="1">
      <c r="A545" s="492"/>
      <c r="B545" s="492"/>
      <c r="C545" s="492"/>
      <c r="D545" s="492"/>
      <c r="E545" s="492"/>
      <c r="F545" s="492"/>
      <c r="G545" s="492"/>
      <c r="H545" s="492"/>
      <c r="I545" s="492"/>
      <c r="J545" s="492"/>
      <c r="K545" s="492"/>
      <c r="L545" s="492"/>
      <c r="M545" s="492"/>
      <c r="N545" s="492"/>
      <c r="O545" s="492"/>
      <c r="P545" s="492"/>
      <c r="Q545" s="492"/>
      <c r="R545" s="492"/>
      <c r="S545" s="492"/>
      <c r="T545" s="492"/>
      <c r="U545" s="492"/>
      <c r="V545" s="492"/>
      <c r="W545" s="492"/>
      <c r="X545" s="492"/>
      <c r="Y545" s="492"/>
      <c r="Z545" s="492"/>
      <c r="AA545" s="492"/>
      <c r="AB545" s="492"/>
      <c r="AC545" s="492"/>
      <c r="AD545" s="492"/>
      <c r="AE545" s="492"/>
      <c r="AF545" s="492"/>
      <c r="AG545" s="492"/>
      <c r="AH545" s="492"/>
      <c r="AI545" s="492"/>
      <c r="AJ545" s="492"/>
      <c r="AK545" s="492"/>
      <c r="AL545" s="492"/>
      <c r="AM545" s="492"/>
      <c r="AN545" s="492"/>
      <c r="AO545" s="492"/>
      <c r="AP545" s="492"/>
      <c r="AQ545" s="492"/>
      <c r="AR545" s="492"/>
      <c r="AS545" s="492"/>
      <c r="AT545" s="492"/>
      <c r="AU545" s="492"/>
      <c r="AV545" s="492"/>
      <c r="AW545" s="492"/>
      <c r="AX545" s="492"/>
      <c r="AY545" s="492"/>
    </row>
    <row r="546" spans="1:51" ht="15.75" customHeight="1">
      <c r="A546" s="492"/>
      <c r="B546" s="492"/>
      <c r="C546" s="492"/>
      <c r="D546" s="492"/>
      <c r="E546" s="492"/>
      <c r="F546" s="492"/>
      <c r="G546" s="492"/>
      <c r="H546" s="492"/>
      <c r="I546" s="492"/>
      <c r="J546" s="492"/>
      <c r="K546" s="492"/>
      <c r="L546" s="492"/>
      <c r="M546" s="492"/>
      <c r="N546" s="492"/>
      <c r="O546" s="492"/>
      <c r="P546" s="492"/>
      <c r="Q546" s="492"/>
      <c r="R546" s="492"/>
      <c r="S546" s="492"/>
      <c r="T546" s="492"/>
      <c r="U546" s="492"/>
      <c r="V546" s="492"/>
      <c r="W546" s="492"/>
      <c r="X546" s="492"/>
      <c r="Y546" s="492"/>
      <c r="Z546" s="492"/>
      <c r="AA546" s="492"/>
      <c r="AB546" s="492"/>
      <c r="AC546" s="492"/>
      <c r="AD546" s="492"/>
      <c r="AE546" s="492"/>
      <c r="AF546" s="492"/>
      <c r="AG546" s="492"/>
      <c r="AH546" s="492"/>
      <c r="AI546" s="492"/>
      <c r="AJ546" s="492"/>
      <c r="AK546" s="492"/>
      <c r="AL546" s="492"/>
      <c r="AM546" s="492"/>
      <c r="AN546" s="492"/>
      <c r="AO546" s="492"/>
      <c r="AP546" s="492"/>
      <c r="AQ546" s="492"/>
      <c r="AR546" s="492"/>
      <c r="AS546" s="492"/>
      <c r="AT546" s="492"/>
      <c r="AU546" s="492"/>
      <c r="AV546" s="492"/>
      <c r="AW546" s="492"/>
      <c r="AX546" s="492"/>
      <c r="AY546" s="492"/>
    </row>
    <row r="547" spans="1:51" ht="15.75" customHeight="1">
      <c r="A547" s="492"/>
      <c r="B547" s="492"/>
      <c r="C547" s="492"/>
      <c r="D547" s="492"/>
      <c r="E547" s="492"/>
      <c r="F547" s="492"/>
      <c r="G547" s="492"/>
      <c r="H547" s="492"/>
      <c r="I547" s="492"/>
      <c r="J547" s="492"/>
      <c r="K547" s="492"/>
      <c r="L547" s="492"/>
      <c r="M547" s="492"/>
      <c r="N547" s="492"/>
      <c r="O547" s="492"/>
      <c r="P547" s="492"/>
      <c r="Q547" s="492"/>
      <c r="R547" s="492"/>
      <c r="S547" s="492"/>
      <c r="T547" s="492"/>
      <c r="U547" s="492"/>
      <c r="V547" s="492"/>
      <c r="W547" s="492"/>
      <c r="X547" s="492"/>
      <c r="Y547" s="492"/>
      <c r="Z547" s="492"/>
      <c r="AA547" s="492"/>
      <c r="AB547" s="492"/>
      <c r="AC547" s="492"/>
      <c r="AD547" s="492"/>
      <c r="AE547" s="492"/>
      <c r="AF547" s="492"/>
      <c r="AG547" s="492"/>
      <c r="AH547" s="492"/>
      <c r="AI547" s="492"/>
      <c r="AJ547" s="492"/>
      <c r="AK547" s="492"/>
      <c r="AL547" s="492"/>
      <c r="AM547" s="492"/>
      <c r="AN547" s="492"/>
      <c r="AO547" s="492"/>
      <c r="AP547" s="492"/>
      <c r="AQ547" s="492"/>
      <c r="AR547" s="492"/>
      <c r="AS547" s="492"/>
      <c r="AT547" s="492"/>
      <c r="AU547" s="492"/>
      <c r="AV547" s="492"/>
      <c r="AW547" s="492"/>
      <c r="AX547" s="492"/>
      <c r="AY547" s="492"/>
    </row>
    <row r="548" spans="1:51" ht="15.75" customHeight="1">
      <c r="A548" s="492"/>
      <c r="B548" s="492"/>
      <c r="C548" s="492"/>
      <c r="D548" s="492"/>
      <c r="E548" s="492"/>
      <c r="F548" s="492"/>
      <c r="G548" s="492"/>
      <c r="H548" s="492"/>
      <c r="I548" s="492"/>
      <c r="J548" s="492"/>
      <c r="K548" s="492"/>
      <c r="L548" s="492"/>
      <c r="M548" s="492"/>
      <c r="N548" s="492"/>
      <c r="O548" s="492"/>
      <c r="P548" s="492"/>
      <c r="Q548" s="492"/>
      <c r="R548" s="492"/>
      <c r="S548" s="492"/>
      <c r="T548" s="492"/>
      <c r="U548" s="492"/>
      <c r="V548" s="492"/>
      <c r="W548" s="492"/>
      <c r="X548" s="492"/>
      <c r="Y548" s="492"/>
      <c r="Z548" s="492"/>
      <c r="AA548" s="492"/>
      <c r="AB548" s="492"/>
      <c r="AC548" s="492"/>
      <c r="AD548" s="492"/>
      <c r="AE548" s="492"/>
      <c r="AF548" s="492"/>
      <c r="AG548" s="492"/>
      <c r="AH548" s="492"/>
      <c r="AI548" s="492"/>
      <c r="AJ548" s="492"/>
      <c r="AK548" s="492"/>
      <c r="AL548" s="492"/>
      <c r="AM548" s="492"/>
      <c r="AN548" s="492"/>
      <c r="AO548" s="492"/>
      <c r="AP548" s="492"/>
      <c r="AQ548" s="492"/>
      <c r="AR548" s="492"/>
      <c r="AS548" s="492"/>
      <c r="AT548" s="492"/>
      <c r="AU548" s="492"/>
      <c r="AV548" s="492"/>
      <c r="AW548" s="492"/>
      <c r="AX548" s="492"/>
      <c r="AY548" s="492"/>
    </row>
    <row r="549" spans="1:51" ht="15.75" customHeight="1">
      <c r="A549" s="492"/>
      <c r="B549" s="492"/>
      <c r="C549" s="492"/>
      <c r="D549" s="492"/>
      <c r="E549" s="492"/>
      <c r="F549" s="492"/>
      <c r="G549" s="492"/>
      <c r="H549" s="492"/>
      <c r="I549" s="492"/>
      <c r="J549" s="492"/>
      <c r="K549" s="492"/>
      <c r="L549" s="492"/>
      <c r="M549" s="492"/>
      <c r="N549" s="492"/>
      <c r="O549" s="492"/>
      <c r="P549" s="492"/>
      <c r="Q549" s="492"/>
      <c r="R549" s="492"/>
      <c r="S549" s="492"/>
      <c r="T549" s="492"/>
      <c r="U549" s="492"/>
      <c r="V549" s="492"/>
      <c r="W549" s="492"/>
      <c r="X549" s="492"/>
      <c r="Y549" s="492"/>
      <c r="Z549" s="492"/>
      <c r="AA549" s="492"/>
      <c r="AB549" s="492"/>
      <c r="AC549" s="492"/>
      <c r="AD549" s="492"/>
      <c r="AE549" s="492"/>
      <c r="AF549" s="492"/>
      <c r="AG549" s="492"/>
      <c r="AH549" s="492"/>
      <c r="AI549" s="492"/>
      <c r="AJ549" s="492"/>
      <c r="AK549" s="492"/>
      <c r="AL549" s="492"/>
      <c r="AM549" s="492"/>
      <c r="AN549" s="492"/>
      <c r="AO549" s="492"/>
      <c r="AP549" s="492"/>
      <c r="AQ549" s="492"/>
      <c r="AR549" s="492"/>
      <c r="AS549" s="492"/>
      <c r="AT549" s="492"/>
      <c r="AU549" s="492"/>
      <c r="AV549" s="492"/>
      <c r="AW549" s="492"/>
      <c r="AX549" s="492"/>
      <c r="AY549" s="492"/>
    </row>
    <row r="550" spans="1:51" ht="15.75" customHeight="1">
      <c r="A550" s="492"/>
      <c r="B550" s="492"/>
      <c r="C550" s="492"/>
      <c r="D550" s="492"/>
      <c r="E550" s="492"/>
      <c r="F550" s="492"/>
      <c r="G550" s="492"/>
      <c r="H550" s="492"/>
      <c r="I550" s="492"/>
      <c r="J550" s="492"/>
      <c r="K550" s="492"/>
      <c r="L550" s="492"/>
      <c r="M550" s="492"/>
      <c r="N550" s="492"/>
      <c r="O550" s="492"/>
      <c r="P550" s="492"/>
      <c r="Q550" s="492"/>
      <c r="R550" s="492"/>
      <c r="S550" s="492"/>
      <c r="T550" s="492"/>
      <c r="U550" s="492"/>
      <c r="V550" s="492"/>
      <c r="W550" s="492"/>
      <c r="X550" s="492"/>
      <c r="Y550" s="492"/>
      <c r="Z550" s="492"/>
      <c r="AA550" s="492"/>
      <c r="AB550" s="492"/>
      <c r="AC550" s="492"/>
      <c r="AD550" s="492"/>
      <c r="AE550" s="492"/>
      <c r="AF550" s="492"/>
      <c r="AG550" s="492"/>
      <c r="AH550" s="492"/>
      <c r="AI550" s="492"/>
      <c r="AJ550" s="492"/>
      <c r="AK550" s="492"/>
      <c r="AL550" s="492"/>
      <c r="AM550" s="492"/>
      <c r="AN550" s="492"/>
      <c r="AO550" s="492"/>
      <c r="AP550" s="492"/>
      <c r="AQ550" s="492"/>
      <c r="AR550" s="492"/>
      <c r="AS550" s="492"/>
      <c r="AT550" s="492"/>
      <c r="AU550" s="492"/>
      <c r="AV550" s="492"/>
      <c r="AW550" s="492"/>
      <c r="AX550" s="492"/>
      <c r="AY550" s="492"/>
    </row>
    <row r="551" spans="1:51" ht="15.75" customHeight="1">
      <c r="A551" s="492"/>
      <c r="B551" s="492"/>
      <c r="C551" s="492"/>
      <c r="D551" s="492"/>
      <c r="E551" s="492"/>
      <c r="F551" s="492"/>
      <c r="G551" s="492"/>
      <c r="H551" s="492"/>
      <c r="I551" s="492"/>
      <c r="J551" s="492"/>
      <c r="K551" s="492"/>
      <c r="L551" s="492"/>
      <c r="M551" s="492"/>
      <c r="N551" s="492"/>
      <c r="O551" s="492"/>
      <c r="P551" s="492"/>
      <c r="Q551" s="492"/>
      <c r="R551" s="492"/>
      <c r="S551" s="492"/>
      <c r="T551" s="492"/>
      <c r="U551" s="492"/>
      <c r="V551" s="492"/>
      <c r="W551" s="492"/>
      <c r="X551" s="492"/>
      <c r="Y551" s="492"/>
      <c r="Z551" s="492"/>
      <c r="AA551" s="492"/>
      <c r="AB551" s="492"/>
      <c r="AC551" s="492"/>
      <c r="AD551" s="492"/>
      <c r="AE551" s="492"/>
      <c r="AF551" s="492"/>
      <c r="AG551" s="492"/>
      <c r="AH551" s="492"/>
      <c r="AI551" s="492"/>
      <c r="AJ551" s="492"/>
      <c r="AK551" s="492"/>
      <c r="AL551" s="492"/>
      <c r="AM551" s="492"/>
      <c r="AN551" s="492"/>
      <c r="AO551" s="492"/>
      <c r="AP551" s="492"/>
      <c r="AQ551" s="492"/>
      <c r="AR551" s="492"/>
      <c r="AS551" s="492"/>
      <c r="AT551" s="492"/>
      <c r="AU551" s="492"/>
      <c r="AV551" s="492"/>
      <c r="AW551" s="492"/>
      <c r="AX551" s="492"/>
      <c r="AY551" s="492"/>
    </row>
    <row r="552" spans="1:51" ht="15.75" customHeight="1">
      <c r="A552" s="492"/>
      <c r="B552" s="492"/>
      <c r="C552" s="492"/>
      <c r="D552" s="492"/>
      <c r="E552" s="492"/>
      <c r="F552" s="492"/>
      <c r="G552" s="492"/>
      <c r="H552" s="492"/>
      <c r="I552" s="492"/>
      <c r="J552" s="492"/>
      <c r="K552" s="492"/>
      <c r="L552" s="492"/>
      <c r="M552" s="492"/>
      <c r="N552" s="492"/>
      <c r="O552" s="492"/>
      <c r="P552" s="492"/>
      <c r="Q552" s="492"/>
      <c r="R552" s="492"/>
      <c r="S552" s="492"/>
      <c r="T552" s="492"/>
      <c r="U552" s="492"/>
      <c r="V552" s="492"/>
      <c r="W552" s="492"/>
      <c r="X552" s="492"/>
      <c r="Y552" s="492"/>
      <c r="Z552" s="492"/>
      <c r="AA552" s="492"/>
      <c r="AB552" s="492"/>
      <c r="AC552" s="492"/>
      <c r="AD552" s="492"/>
      <c r="AE552" s="492"/>
      <c r="AF552" s="492"/>
      <c r="AG552" s="492"/>
      <c r="AH552" s="492"/>
      <c r="AI552" s="492"/>
      <c r="AJ552" s="492"/>
      <c r="AK552" s="492"/>
      <c r="AL552" s="492"/>
      <c r="AM552" s="492"/>
      <c r="AN552" s="492"/>
      <c r="AO552" s="492"/>
      <c r="AP552" s="492"/>
      <c r="AQ552" s="492"/>
      <c r="AR552" s="492"/>
      <c r="AS552" s="492"/>
      <c r="AT552" s="492"/>
      <c r="AU552" s="492"/>
      <c r="AV552" s="492"/>
      <c r="AW552" s="492"/>
      <c r="AX552" s="492"/>
      <c r="AY552" s="492"/>
    </row>
    <row r="553" spans="1:51" ht="15.75" customHeight="1">
      <c r="A553" s="492"/>
      <c r="B553" s="492"/>
      <c r="C553" s="492"/>
      <c r="D553" s="492"/>
      <c r="E553" s="492"/>
      <c r="F553" s="492"/>
      <c r="G553" s="492"/>
      <c r="H553" s="492"/>
      <c r="I553" s="492"/>
      <c r="J553" s="492"/>
      <c r="K553" s="492"/>
      <c r="L553" s="492"/>
      <c r="M553" s="492"/>
      <c r="N553" s="492"/>
      <c r="O553" s="492"/>
      <c r="P553" s="492"/>
      <c r="Q553" s="492"/>
      <c r="R553" s="492"/>
      <c r="S553" s="492"/>
      <c r="T553" s="492"/>
      <c r="U553" s="492"/>
      <c r="V553" s="492"/>
      <c r="W553" s="492"/>
      <c r="X553" s="492"/>
      <c r="Y553" s="492"/>
      <c r="Z553" s="492"/>
      <c r="AA553" s="492"/>
      <c r="AB553" s="492"/>
      <c r="AC553" s="492"/>
      <c r="AD553" s="492"/>
      <c r="AE553" s="492"/>
      <c r="AF553" s="492"/>
      <c r="AG553" s="492"/>
      <c r="AH553" s="492"/>
      <c r="AI553" s="492"/>
      <c r="AJ553" s="492"/>
      <c r="AK553" s="492"/>
      <c r="AL553" s="492"/>
      <c r="AM553" s="492"/>
      <c r="AN553" s="492"/>
      <c r="AO553" s="492"/>
      <c r="AP553" s="492"/>
      <c r="AQ553" s="492"/>
      <c r="AR553" s="492"/>
      <c r="AS553" s="492"/>
      <c r="AT553" s="492"/>
      <c r="AU553" s="492"/>
      <c r="AV553" s="492"/>
      <c r="AW553" s="492"/>
      <c r="AX553" s="492"/>
      <c r="AY553" s="492"/>
    </row>
    <row r="554" spans="1:51" ht="15.75" customHeight="1">
      <c r="A554" s="492"/>
      <c r="B554" s="492"/>
      <c r="C554" s="492"/>
      <c r="D554" s="492"/>
      <c r="E554" s="492"/>
      <c r="F554" s="492"/>
      <c r="G554" s="492"/>
      <c r="H554" s="492"/>
      <c r="I554" s="492"/>
      <c r="J554" s="492"/>
      <c r="K554" s="492"/>
      <c r="L554" s="492"/>
      <c r="M554" s="492"/>
      <c r="N554" s="492"/>
      <c r="O554" s="492"/>
      <c r="P554" s="492"/>
      <c r="Q554" s="492"/>
      <c r="R554" s="492"/>
      <c r="S554" s="492"/>
      <c r="T554" s="492"/>
      <c r="U554" s="492"/>
      <c r="V554" s="492"/>
      <c r="W554" s="492"/>
      <c r="X554" s="492"/>
      <c r="Y554" s="492"/>
      <c r="Z554" s="492"/>
      <c r="AA554" s="492"/>
      <c r="AB554" s="492"/>
      <c r="AC554" s="492"/>
      <c r="AD554" s="492"/>
      <c r="AE554" s="492"/>
      <c r="AF554" s="492"/>
      <c r="AG554" s="492"/>
      <c r="AH554" s="492"/>
      <c r="AI554" s="492"/>
      <c r="AJ554" s="492"/>
      <c r="AK554" s="492"/>
      <c r="AL554" s="492"/>
      <c r="AM554" s="492"/>
      <c r="AN554" s="492"/>
      <c r="AO554" s="492"/>
      <c r="AP554" s="492"/>
      <c r="AQ554" s="492"/>
      <c r="AR554" s="492"/>
      <c r="AS554" s="492"/>
      <c r="AT554" s="492"/>
      <c r="AU554" s="492"/>
      <c r="AV554" s="492"/>
      <c r="AW554" s="492"/>
      <c r="AX554" s="492"/>
      <c r="AY554" s="492"/>
    </row>
    <row r="555" spans="1:51" ht="15.75" customHeight="1">
      <c r="A555" s="492"/>
      <c r="B555" s="492"/>
      <c r="C555" s="492"/>
      <c r="D555" s="492"/>
      <c r="E555" s="492"/>
      <c r="F555" s="492"/>
      <c r="G555" s="492"/>
      <c r="H555" s="492"/>
      <c r="I555" s="492"/>
      <c r="J555" s="492"/>
      <c r="K555" s="492"/>
      <c r="L555" s="492"/>
      <c r="M555" s="492"/>
      <c r="N555" s="492"/>
      <c r="O555" s="492"/>
      <c r="P555" s="492"/>
      <c r="Q555" s="492"/>
      <c r="R555" s="492"/>
      <c r="S555" s="492"/>
      <c r="T555" s="492"/>
      <c r="U555" s="492"/>
      <c r="V555" s="492"/>
      <c r="W555" s="492"/>
      <c r="X555" s="492"/>
      <c r="Y555" s="492"/>
      <c r="Z555" s="492"/>
      <c r="AA555" s="492"/>
      <c r="AB555" s="492"/>
      <c r="AC555" s="492"/>
      <c r="AD555" s="492"/>
      <c r="AE555" s="492"/>
      <c r="AF555" s="492"/>
      <c r="AG555" s="492"/>
      <c r="AH555" s="492"/>
      <c r="AI555" s="492"/>
      <c r="AJ555" s="492"/>
      <c r="AK555" s="492"/>
      <c r="AL555" s="492"/>
      <c r="AM555" s="492"/>
      <c r="AN555" s="492"/>
      <c r="AO555" s="492"/>
      <c r="AP555" s="492"/>
      <c r="AQ555" s="492"/>
      <c r="AR555" s="492"/>
      <c r="AS555" s="492"/>
      <c r="AT555" s="492"/>
      <c r="AU555" s="492"/>
      <c r="AV555" s="492"/>
      <c r="AW555" s="492"/>
      <c r="AX555" s="492"/>
      <c r="AY555" s="492"/>
    </row>
    <row r="556" spans="1:51" ht="15.75" customHeight="1">
      <c r="A556" s="492"/>
      <c r="B556" s="492"/>
      <c r="C556" s="492"/>
      <c r="D556" s="492"/>
      <c r="E556" s="492"/>
      <c r="F556" s="492"/>
      <c r="G556" s="492"/>
      <c r="H556" s="492"/>
      <c r="I556" s="492"/>
      <c r="J556" s="492"/>
      <c r="K556" s="492"/>
      <c r="L556" s="492"/>
      <c r="M556" s="492"/>
      <c r="N556" s="492"/>
      <c r="O556" s="492"/>
      <c r="P556" s="492"/>
      <c r="Q556" s="492"/>
      <c r="R556" s="492"/>
      <c r="S556" s="492"/>
      <c r="T556" s="492"/>
      <c r="U556" s="492"/>
      <c r="V556" s="492"/>
      <c r="W556" s="492"/>
      <c r="X556" s="492"/>
      <c r="Y556" s="492"/>
      <c r="Z556" s="492"/>
      <c r="AA556" s="492"/>
      <c r="AB556" s="492"/>
      <c r="AC556" s="492"/>
      <c r="AD556" s="492"/>
      <c r="AE556" s="492"/>
      <c r="AF556" s="492"/>
      <c r="AG556" s="492"/>
      <c r="AH556" s="492"/>
      <c r="AI556" s="492"/>
      <c r="AJ556" s="492"/>
      <c r="AK556" s="492"/>
      <c r="AL556" s="492"/>
      <c r="AM556" s="492"/>
      <c r="AN556" s="492"/>
      <c r="AO556" s="492"/>
      <c r="AP556" s="492"/>
      <c r="AQ556" s="492"/>
      <c r="AR556" s="492"/>
      <c r="AS556" s="492"/>
      <c r="AT556" s="492"/>
      <c r="AU556" s="492"/>
      <c r="AV556" s="492"/>
      <c r="AW556" s="492"/>
      <c r="AX556" s="492"/>
      <c r="AY556" s="492"/>
    </row>
    <row r="557" spans="1:51" ht="15.75" customHeight="1">
      <c r="A557" s="492"/>
      <c r="B557" s="492"/>
      <c r="C557" s="492"/>
      <c r="D557" s="492"/>
      <c r="E557" s="492"/>
      <c r="F557" s="492"/>
      <c r="G557" s="492"/>
      <c r="H557" s="492"/>
      <c r="I557" s="492"/>
      <c r="J557" s="492"/>
      <c r="K557" s="492"/>
      <c r="L557" s="492"/>
      <c r="M557" s="492"/>
      <c r="N557" s="492"/>
      <c r="O557" s="492"/>
      <c r="P557" s="492"/>
      <c r="Q557" s="492"/>
      <c r="R557" s="492"/>
      <c r="S557" s="492"/>
      <c r="T557" s="492"/>
      <c r="U557" s="492"/>
      <c r="V557" s="492"/>
      <c r="W557" s="492"/>
      <c r="X557" s="492"/>
      <c r="Y557" s="492"/>
      <c r="Z557" s="492"/>
      <c r="AA557" s="492"/>
      <c r="AB557" s="492"/>
      <c r="AC557" s="492"/>
      <c r="AD557" s="492"/>
      <c r="AE557" s="492"/>
      <c r="AF557" s="492"/>
      <c r="AG557" s="492"/>
      <c r="AH557" s="492"/>
      <c r="AI557" s="492"/>
      <c r="AJ557" s="492"/>
      <c r="AK557" s="492"/>
      <c r="AL557" s="492"/>
      <c r="AM557" s="492"/>
      <c r="AN557" s="492"/>
      <c r="AO557" s="492"/>
      <c r="AP557" s="492"/>
      <c r="AQ557" s="492"/>
      <c r="AR557" s="492"/>
      <c r="AS557" s="492"/>
      <c r="AT557" s="492"/>
      <c r="AU557" s="492"/>
      <c r="AV557" s="492"/>
      <c r="AW557" s="492"/>
      <c r="AX557" s="492"/>
      <c r="AY557" s="492"/>
    </row>
    <row r="558" spans="1:51" ht="15.75" customHeight="1">
      <c r="A558" s="492"/>
      <c r="B558" s="492"/>
      <c r="C558" s="492"/>
      <c r="D558" s="492"/>
      <c r="E558" s="492"/>
      <c r="F558" s="492"/>
      <c r="G558" s="492"/>
      <c r="H558" s="492"/>
      <c r="I558" s="492"/>
      <c r="J558" s="492"/>
      <c r="K558" s="492"/>
      <c r="L558" s="492"/>
      <c r="M558" s="492"/>
      <c r="N558" s="492"/>
      <c r="O558" s="492"/>
      <c r="P558" s="492"/>
      <c r="Q558" s="492"/>
      <c r="R558" s="492"/>
      <c r="S558" s="492"/>
      <c r="T558" s="492"/>
      <c r="U558" s="492"/>
      <c r="V558" s="492"/>
      <c r="W558" s="492"/>
      <c r="X558" s="492"/>
      <c r="Y558" s="492"/>
      <c r="Z558" s="492"/>
      <c r="AA558" s="492"/>
      <c r="AB558" s="492"/>
      <c r="AC558" s="492"/>
      <c r="AD558" s="492"/>
      <c r="AE558" s="492"/>
      <c r="AF558" s="492"/>
      <c r="AG558" s="492"/>
      <c r="AH558" s="492"/>
      <c r="AI558" s="492"/>
      <c r="AJ558" s="492"/>
      <c r="AK558" s="492"/>
      <c r="AL558" s="492"/>
      <c r="AM558" s="492"/>
      <c r="AN558" s="492"/>
      <c r="AO558" s="492"/>
      <c r="AP558" s="492"/>
      <c r="AQ558" s="492"/>
      <c r="AR558" s="492"/>
      <c r="AS558" s="492"/>
      <c r="AT558" s="492"/>
      <c r="AU558" s="492"/>
      <c r="AV558" s="492"/>
      <c r="AW558" s="492"/>
      <c r="AX558" s="492"/>
      <c r="AY558" s="492"/>
    </row>
    <row r="559" spans="1:51" ht="15.75" customHeight="1">
      <c r="A559" s="492"/>
      <c r="B559" s="492"/>
      <c r="C559" s="492"/>
      <c r="D559" s="492"/>
      <c r="E559" s="492"/>
      <c r="F559" s="492"/>
      <c r="G559" s="492"/>
      <c r="H559" s="492"/>
      <c r="I559" s="492"/>
      <c r="J559" s="492"/>
      <c r="K559" s="492"/>
      <c r="L559" s="492"/>
      <c r="M559" s="492"/>
      <c r="N559" s="492"/>
      <c r="O559" s="492"/>
      <c r="P559" s="492"/>
      <c r="Q559" s="492"/>
      <c r="R559" s="492"/>
      <c r="S559" s="492"/>
      <c r="T559" s="492"/>
      <c r="U559" s="492"/>
      <c r="V559" s="492"/>
      <c r="W559" s="492"/>
      <c r="X559" s="492"/>
      <c r="Y559" s="492"/>
      <c r="Z559" s="492"/>
      <c r="AA559" s="492"/>
      <c r="AB559" s="492"/>
      <c r="AC559" s="492"/>
      <c r="AD559" s="492"/>
      <c r="AE559" s="492"/>
      <c r="AF559" s="492"/>
      <c r="AG559" s="492"/>
      <c r="AH559" s="492"/>
      <c r="AI559" s="492"/>
      <c r="AJ559" s="492"/>
      <c r="AK559" s="492"/>
      <c r="AL559" s="492"/>
      <c r="AM559" s="492"/>
      <c r="AN559" s="492"/>
      <c r="AO559" s="492"/>
      <c r="AP559" s="492"/>
      <c r="AQ559" s="492"/>
      <c r="AR559" s="492"/>
      <c r="AS559" s="492"/>
      <c r="AT559" s="492"/>
      <c r="AU559" s="492"/>
      <c r="AV559" s="492"/>
      <c r="AW559" s="492"/>
      <c r="AX559" s="492"/>
      <c r="AY559" s="492"/>
    </row>
    <row r="560" spans="1:51" ht="15.75" customHeight="1">
      <c r="A560" s="492"/>
      <c r="B560" s="492"/>
      <c r="C560" s="492"/>
      <c r="D560" s="492"/>
      <c r="E560" s="492"/>
      <c r="F560" s="492"/>
      <c r="G560" s="492"/>
      <c r="H560" s="492"/>
      <c r="I560" s="492"/>
      <c r="J560" s="492"/>
      <c r="K560" s="492"/>
      <c r="L560" s="492"/>
      <c r="M560" s="492"/>
      <c r="N560" s="492"/>
      <c r="O560" s="492"/>
      <c r="P560" s="492"/>
      <c r="Q560" s="492"/>
      <c r="R560" s="492"/>
      <c r="S560" s="492"/>
      <c r="T560" s="492"/>
      <c r="U560" s="492"/>
      <c r="V560" s="492"/>
      <c r="W560" s="492"/>
      <c r="X560" s="492"/>
      <c r="Y560" s="492"/>
      <c r="Z560" s="492"/>
      <c r="AA560" s="492"/>
      <c r="AB560" s="492"/>
      <c r="AC560" s="492"/>
      <c r="AD560" s="492"/>
      <c r="AE560" s="492"/>
      <c r="AF560" s="492"/>
      <c r="AG560" s="492"/>
      <c r="AH560" s="492"/>
      <c r="AI560" s="492"/>
      <c r="AJ560" s="492"/>
      <c r="AK560" s="492"/>
      <c r="AL560" s="492"/>
      <c r="AM560" s="492"/>
      <c r="AN560" s="492"/>
      <c r="AO560" s="492"/>
      <c r="AP560" s="492"/>
      <c r="AQ560" s="492"/>
      <c r="AR560" s="492"/>
      <c r="AS560" s="492"/>
      <c r="AT560" s="492"/>
      <c r="AU560" s="492"/>
      <c r="AV560" s="492"/>
      <c r="AW560" s="492"/>
      <c r="AX560" s="492"/>
      <c r="AY560" s="492"/>
    </row>
    <row r="561" spans="1:51" ht="15.75" customHeight="1">
      <c r="A561" s="492"/>
      <c r="B561" s="492"/>
      <c r="C561" s="492"/>
      <c r="D561" s="492"/>
      <c r="E561" s="492"/>
      <c r="F561" s="492"/>
      <c r="G561" s="492"/>
      <c r="H561" s="492"/>
      <c r="I561" s="492"/>
      <c r="J561" s="492"/>
      <c r="K561" s="492"/>
      <c r="L561" s="492"/>
      <c r="M561" s="492"/>
      <c r="N561" s="492"/>
      <c r="O561" s="492"/>
      <c r="P561" s="492"/>
      <c r="Q561" s="492"/>
      <c r="R561" s="492"/>
      <c r="S561" s="492"/>
      <c r="T561" s="492"/>
      <c r="U561" s="492"/>
      <c r="V561" s="492"/>
      <c r="W561" s="492"/>
      <c r="X561" s="492"/>
      <c r="Y561" s="492"/>
      <c r="Z561" s="492"/>
      <c r="AA561" s="492"/>
      <c r="AB561" s="492"/>
      <c r="AC561" s="492"/>
      <c r="AD561" s="492"/>
      <c r="AE561" s="492"/>
      <c r="AF561" s="492"/>
      <c r="AG561" s="492"/>
      <c r="AH561" s="492"/>
      <c r="AI561" s="492"/>
      <c r="AJ561" s="492"/>
      <c r="AK561" s="492"/>
      <c r="AL561" s="492"/>
      <c r="AM561" s="492"/>
      <c r="AN561" s="492"/>
      <c r="AO561" s="492"/>
      <c r="AP561" s="492"/>
      <c r="AQ561" s="492"/>
      <c r="AR561" s="492"/>
      <c r="AS561" s="492"/>
      <c r="AT561" s="492"/>
      <c r="AU561" s="492"/>
      <c r="AV561" s="492"/>
      <c r="AW561" s="492"/>
      <c r="AX561" s="492"/>
      <c r="AY561" s="492"/>
    </row>
    <row r="562" spans="1:51" ht="15.75" customHeight="1">
      <c r="A562" s="492"/>
      <c r="B562" s="492"/>
      <c r="C562" s="492"/>
      <c r="D562" s="492"/>
      <c r="E562" s="492"/>
      <c r="F562" s="492"/>
      <c r="G562" s="492"/>
      <c r="H562" s="492"/>
      <c r="I562" s="492"/>
      <c r="J562" s="492"/>
      <c r="K562" s="492"/>
      <c r="L562" s="492"/>
      <c r="M562" s="492"/>
      <c r="N562" s="492"/>
      <c r="O562" s="492"/>
      <c r="P562" s="492"/>
      <c r="Q562" s="492"/>
      <c r="R562" s="492"/>
      <c r="S562" s="492"/>
      <c r="T562" s="492"/>
      <c r="U562" s="492"/>
      <c r="V562" s="492"/>
      <c r="W562" s="492"/>
      <c r="X562" s="492"/>
      <c r="Y562" s="492"/>
      <c r="Z562" s="492"/>
      <c r="AA562" s="492"/>
      <c r="AB562" s="492"/>
      <c r="AC562" s="492"/>
      <c r="AD562" s="492"/>
      <c r="AE562" s="492"/>
      <c r="AF562" s="492"/>
      <c r="AG562" s="492"/>
      <c r="AH562" s="492"/>
      <c r="AI562" s="492"/>
      <c r="AJ562" s="492"/>
      <c r="AK562" s="492"/>
      <c r="AL562" s="492"/>
      <c r="AM562" s="492"/>
      <c r="AN562" s="492"/>
      <c r="AO562" s="492"/>
      <c r="AP562" s="492"/>
      <c r="AQ562" s="492"/>
      <c r="AR562" s="492"/>
      <c r="AS562" s="492"/>
      <c r="AT562" s="492"/>
      <c r="AU562" s="492"/>
      <c r="AV562" s="492"/>
      <c r="AW562" s="492"/>
      <c r="AX562" s="492"/>
      <c r="AY562" s="492"/>
    </row>
    <row r="563" spans="1:51" ht="15.75" customHeight="1">
      <c r="A563" s="492"/>
      <c r="B563" s="492"/>
      <c r="C563" s="492"/>
      <c r="D563" s="492"/>
      <c r="E563" s="492"/>
      <c r="F563" s="492"/>
      <c r="G563" s="492"/>
      <c r="H563" s="492"/>
      <c r="I563" s="492"/>
      <c r="J563" s="492"/>
      <c r="K563" s="492"/>
      <c r="L563" s="492"/>
      <c r="M563" s="492"/>
      <c r="N563" s="492"/>
      <c r="O563" s="492"/>
      <c r="P563" s="492"/>
      <c r="Q563" s="492"/>
      <c r="R563" s="492"/>
      <c r="S563" s="492"/>
      <c r="T563" s="492"/>
      <c r="U563" s="492"/>
      <c r="V563" s="492"/>
      <c r="W563" s="492"/>
      <c r="X563" s="492"/>
      <c r="Y563" s="492"/>
      <c r="Z563" s="492"/>
      <c r="AA563" s="492"/>
      <c r="AB563" s="492"/>
      <c r="AC563" s="492"/>
      <c r="AD563" s="492"/>
      <c r="AE563" s="492"/>
      <c r="AF563" s="492"/>
      <c r="AG563" s="492"/>
      <c r="AH563" s="492"/>
      <c r="AI563" s="492"/>
      <c r="AJ563" s="492"/>
      <c r="AK563" s="492"/>
      <c r="AL563" s="492"/>
      <c r="AM563" s="492"/>
      <c r="AN563" s="492"/>
      <c r="AO563" s="492"/>
      <c r="AP563" s="492"/>
      <c r="AQ563" s="492"/>
      <c r="AR563" s="492"/>
      <c r="AS563" s="492"/>
      <c r="AT563" s="492"/>
      <c r="AU563" s="492"/>
      <c r="AV563" s="492"/>
      <c r="AW563" s="492"/>
      <c r="AX563" s="492"/>
      <c r="AY563" s="492"/>
    </row>
    <row r="564" spans="1:51" ht="15.75" customHeight="1">
      <c r="A564" s="492"/>
      <c r="B564" s="492"/>
      <c r="C564" s="492"/>
      <c r="D564" s="492"/>
      <c r="E564" s="492"/>
      <c r="F564" s="492"/>
      <c r="G564" s="492"/>
      <c r="H564" s="492"/>
      <c r="I564" s="492"/>
      <c r="J564" s="492"/>
      <c r="K564" s="492"/>
      <c r="L564" s="492"/>
      <c r="M564" s="492"/>
      <c r="N564" s="492"/>
      <c r="O564" s="492"/>
      <c r="P564" s="492"/>
      <c r="Q564" s="492"/>
      <c r="R564" s="492"/>
      <c r="S564" s="492"/>
      <c r="T564" s="492"/>
      <c r="U564" s="492"/>
      <c r="V564" s="492"/>
      <c r="W564" s="492"/>
      <c r="X564" s="492"/>
      <c r="Y564" s="492"/>
      <c r="Z564" s="492"/>
      <c r="AA564" s="492"/>
      <c r="AB564" s="492"/>
      <c r="AC564" s="492"/>
      <c r="AD564" s="492"/>
      <c r="AE564" s="492"/>
      <c r="AF564" s="492"/>
      <c r="AG564" s="492"/>
      <c r="AH564" s="492"/>
      <c r="AI564" s="492"/>
      <c r="AJ564" s="492"/>
      <c r="AK564" s="492"/>
      <c r="AL564" s="492"/>
      <c r="AM564" s="492"/>
      <c r="AN564" s="492"/>
      <c r="AO564" s="492"/>
      <c r="AP564" s="492"/>
      <c r="AQ564" s="492"/>
      <c r="AR564" s="492"/>
      <c r="AS564" s="492"/>
      <c r="AT564" s="492"/>
      <c r="AU564" s="492"/>
      <c r="AV564" s="492"/>
      <c r="AW564" s="492"/>
      <c r="AX564" s="492"/>
      <c r="AY564" s="492"/>
    </row>
    <row r="565" spans="1:51" ht="15.75" customHeight="1">
      <c r="A565" s="492"/>
      <c r="B565" s="492"/>
      <c r="C565" s="492"/>
      <c r="D565" s="492"/>
      <c r="E565" s="492"/>
      <c r="F565" s="492"/>
      <c r="G565" s="492"/>
      <c r="H565" s="492"/>
      <c r="I565" s="492"/>
      <c r="J565" s="492"/>
      <c r="K565" s="492"/>
      <c r="L565" s="492"/>
      <c r="M565" s="492"/>
      <c r="N565" s="492"/>
      <c r="O565" s="492"/>
      <c r="P565" s="492"/>
      <c r="Q565" s="492"/>
      <c r="R565" s="492"/>
      <c r="S565" s="492"/>
      <c r="T565" s="492"/>
      <c r="U565" s="492"/>
      <c r="V565" s="492"/>
      <c r="W565" s="492"/>
      <c r="X565" s="492"/>
      <c r="Y565" s="492"/>
      <c r="Z565" s="492"/>
      <c r="AA565" s="492"/>
      <c r="AB565" s="492"/>
      <c r="AC565" s="492"/>
      <c r="AD565" s="492"/>
      <c r="AE565" s="492"/>
      <c r="AF565" s="492"/>
      <c r="AG565" s="492"/>
      <c r="AH565" s="492"/>
      <c r="AI565" s="492"/>
      <c r="AJ565" s="492"/>
      <c r="AK565" s="492"/>
      <c r="AL565" s="492"/>
      <c r="AM565" s="492"/>
      <c r="AN565" s="492"/>
      <c r="AO565" s="492"/>
      <c r="AP565" s="492"/>
      <c r="AQ565" s="492"/>
      <c r="AR565" s="492"/>
      <c r="AS565" s="492"/>
      <c r="AT565" s="492"/>
      <c r="AU565" s="492"/>
      <c r="AV565" s="492"/>
      <c r="AW565" s="492"/>
      <c r="AX565" s="492"/>
      <c r="AY565" s="492"/>
    </row>
    <row r="566" spans="1:51" ht="15.75" customHeight="1">
      <c r="A566" s="492"/>
      <c r="B566" s="492"/>
      <c r="C566" s="492"/>
      <c r="D566" s="492"/>
      <c r="E566" s="492"/>
      <c r="F566" s="492"/>
      <c r="G566" s="492"/>
      <c r="H566" s="492"/>
      <c r="I566" s="492"/>
      <c r="J566" s="492"/>
      <c r="K566" s="492"/>
      <c r="L566" s="492"/>
      <c r="M566" s="492"/>
      <c r="N566" s="492"/>
      <c r="O566" s="492"/>
      <c r="P566" s="492"/>
      <c r="Q566" s="492"/>
      <c r="R566" s="492"/>
      <c r="S566" s="492"/>
      <c r="T566" s="492"/>
      <c r="U566" s="492"/>
      <c r="V566" s="492"/>
      <c r="W566" s="492"/>
      <c r="X566" s="492"/>
      <c r="Y566" s="492"/>
      <c r="Z566" s="492"/>
      <c r="AA566" s="492"/>
      <c r="AB566" s="492"/>
      <c r="AC566" s="492"/>
      <c r="AD566" s="492"/>
      <c r="AE566" s="492"/>
      <c r="AF566" s="492"/>
      <c r="AG566" s="492"/>
      <c r="AH566" s="492"/>
      <c r="AI566" s="492"/>
      <c r="AJ566" s="492"/>
      <c r="AK566" s="492"/>
      <c r="AL566" s="492"/>
      <c r="AM566" s="492"/>
      <c r="AN566" s="492"/>
      <c r="AO566" s="492"/>
      <c r="AP566" s="492"/>
      <c r="AQ566" s="492"/>
      <c r="AR566" s="492"/>
      <c r="AS566" s="492"/>
      <c r="AT566" s="492"/>
      <c r="AU566" s="492"/>
      <c r="AV566" s="492"/>
      <c r="AW566" s="492"/>
      <c r="AX566" s="492"/>
      <c r="AY566" s="492"/>
    </row>
    <row r="567" spans="1:51" ht="15.75" customHeight="1">
      <c r="A567" s="492"/>
      <c r="B567" s="492"/>
      <c r="C567" s="492"/>
      <c r="D567" s="492"/>
      <c r="E567" s="492"/>
      <c r="F567" s="492"/>
      <c r="G567" s="492"/>
      <c r="H567" s="492"/>
      <c r="I567" s="492"/>
      <c r="J567" s="492"/>
      <c r="K567" s="492"/>
      <c r="L567" s="492"/>
      <c r="M567" s="492"/>
      <c r="N567" s="492"/>
      <c r="O567" s="492"/>
      <c r="P567" s="492"/>
      <c r="Q567" s="492"/>
      <c r="R567" s="492"/>
      <c r="S567" s="492"/>
      <c r="T567" s="492"/>
      <c r="U567" s="492"/>
      <c r="V567" s="492"/>
      <c r="W567" s="492"/>
      <c r="X567" s="492"/>
      <c r="Y567" s="492"/>
      <c r="Z567" s="492"/>
      <c r="AA567" s="492"/>
      <c r="AB567" s="492"/>
      <c r="AC567" s="492"/>
      <c r="AD567" s="492"/>
      <c r="AE567" s="492"/>
      <c r="AF567" s="492"/>
      <c r="AG567" s="492"/>
      <c r="AH567" s="492"/>
      <c r="AI567" s="492"/>
      <c r="AJ567" s="492"/>
      <c r="AK567" s="492"/>
      <c r="AL567" s="492"/>
      <c r="AM567" s="492"/>
      <c r="AN567" s="492"/>
      <c r="AO567" s="492"/>
      <c r="AP567" s="492"/>
      <c r="AQ567" s="492"/>
      <c r="AR567" s="492"/>
      <c r="AS567" s="492"/>
      <c r="AT567" s="492"/>
      <c r="AU567" s="492"/>
      <c r="AV567" s="492"/>
      <c r="AW567" s="492"/>
      <c r="AX567" s="492"/>
      <c r="AY567" s="492"/>
    </row>
    <row r="568" spans="1:51" ht="15.75" customHeight="1">
      <c r="A568" s="492"/>
      <c r="B568" s="492"/>
      <c r="C568" s="492"/>
      <c r="D568" s="492"/>
      <c r="E568" s="492"/>
      <c r="F568" s="492"/>
      <c r="G568" s="492"/>
      <c r="H568" s="492"/>
      <c r="I568" s="492"/>
      <c r="J568" s="492"/>
      <c r="K568" s="492"/>
      <c r="L568" s="492"/>
      <c r="M568" s="492"/>
      <c r="N568" s="492"/>
      <c r="O568" s="492"/>
      <c r="P568" s="492"/>
      <c r="Q568" s="492"/>
      <c r="R568" s="492"/>
      <c r="S568" s="492"/>
      <c r="T568" s="492"/>
      <c r="U568" s="492"/>
      <c r="V568" s="492"/>
      <c r="W568" s="492"/>
      <c r="X568" s="492"/>
      <c r="Y568" s="492"/>
      <c r="Z568" s="492"/>
      <c r="AA568" s="492"/>
      <c r="AB568" s="492"/>
      <c r="AC568" s="492"/>
      <c r="AD568" s="492"/>
      <c r="AE568" s="492"/>
      <c r="AF568" s="492"/>
      <c r="AG568" s="492"/>
      <c r="AH568" s="492"/>
      <c r="AI568" s="492"/>
      <c r="AJ568" s="492"/>
      <c r="AK568" s="492"/>
      <c r="AL568" s="492"/>
      <c r="AM568" s="492"/>
      <c r="AN568" s="492"/>
      <c r="AO568" s="492"/>
      <c r="AP568" s="492"/>
      <c r="AQ568" s="492"/>
      <c r="AR568" s="492"/>
      <c r="AS568" s="492"/>
      <c r="AT568" s="492"/>
      <c r="AU568" s="492"/>
      <c r="AV568" s="492"/>
      <c r="AW568" s="492"/>
      <c r="AX568" s="492"/>
      <c r="AY568" s="492"/>
    </row>
    <row r="569" spans="1:51" ht="15.75" customHeight="1">
      <c r="A569" s="492"/>
      <c r="B569" s="492"/>
      <c r="C569" s="492"/>
      <c r="D569" s="492"/>
      <c r="E569" s="492"/>
      <c r="F569" s="492"/>
      <c r="G569" s="492"/>
      <c r="H569" s="492"/>
      <c r="I569" s="492"/>
      <c r="J569" s="492"/>
      <c r="K569" s="492"/>
      <c r="L569" s="492"/>
      <c r="M569" s="492"/>
      <c r="N569" s="492"/>
      <c r="O569" s="492"/>
      <c r="P569" s="492"/>
      <c r="Q569" s="492"/>
      <c r="R569" s="492"/>
      <c r="S569" s="492"/>
      <c r="T569" s="492"/>
      <c r="U569" s="492"/>
      <c r="V569" s="492"/>
      <c r="W569" s="492"/>
      <c r="X569" s="492"/>
      <c r="Y569" s="492"/>
      <c r="Z569" s="492"/>
      <c r="AA569" s="492"/>
      <c r="AB569" s="492"/>
      <c r="AC569" s="492"/>
      <c r="AD569" s="492"/>
      <c r="AE569" s="492"/>
      <c r="AF569" s="492"/>
      <c r="AG569" s="492"/>
      <c r="AH569" s="492"/>
      <c r="AI569" s="492"/>
      <c r="AJ569" s="492"/>
      <c r="AK569" s="492"/>
      <c r="AL569" s="492"/>
      <c r="AM569" s="492"/>
      <c r="AN569" s="492"/>
      <c r="AO569" s="492"/>
      <c r="AP569" s="492"/>
      <c r="AQ569" s="492"/>
      <c r="AR569" s="492"/>
      <c r="AS569" s="492"/>
      <c r="AT569" s="492"/>
      <c r="AU569" s="492"/>
      <c r="AV569" s="492"/>
      <c r="AW569" s="492"/>
      <c r="AX569" s="492"/>
      <c r="AY569" s="492"/>
    </row>
    <row r="570" spans="1:51" ht="15.75" customHeight="1">
      <c r="A570" s="492"/>
      <c r="B570" s="492"/>
      <c r="C570" s="492"/>
      <c r="D570" s="492"/>
      <c r="E570" s="492"/>
      <c r="F570" s="492"/>
      <c r="G570" s="492"/>
      <c r="H570" s="492"/>
      <c r="I570" s="492"/>
      <c r="J570" s="492"/>
      <c r="K570" s="492"/>
      <c r="L570" s="492"/>
      <c r="M570" s="492"/>
      <c r="N570" s="492"/>
      <c r="O570" s="492"/>
      <c r="P570" s="492"/>
      <c r="Q570" s="492"/>
      <c r="R570" s="492"/>
      <c r="S570" s="492"/>
      <c r="T570" s="492"/>
      <c r="U570" s="492"/>
      <c r="V570" s="492"/>
      <c r="W570" s="492"/>
      <c r="X570" s="492"/>
      <c r="Y570" s="492"/>
      <c r="Z570" s="492"/>
      <c r="AA570" s="492"/>
      <c r="AB570" s="492"/>
      <c r="AC570" s="492"/>
      <c r="AD570" s="492"/>
      <c r="AE570" s="492"/>
      <c r="AF570" s="492"/>
      <c r="AG570" s="492"/>
      <c r="AH570" s="492"/>
      <c r="AI570" s="492"/>
      <c r="AJ570" s="492"/>
      <c r="AK570" s="492"/>
      <c r="AL570" s="492"/>
      <c r="AM570" s="492"/>
      <c r="AN570" s="492"/>
      <c r="AO570" s="492"/>
      <c r="AP570" s="492"/>
      <c r="AQ570" s="492"/>
      <c r="AR570" s="492"/>
      <c r="AS570" s="492"/>
      <c r="AT570" s="492"/>
      <c r="AU570" s="492"/>
      <c r="AV570" s="492"/>
      <c r="AW570" s="492"/>
      <c r="AX570" s="492"/>
      <c r="AY570" s="492"/>
    </row>
    <row r="571" spans="1:51" ht="15.75" customHeight="1">
      <c r="A571" s="492"/>
      <c r="B571" s="492"/>
      <c r="C571" s="492"/>
      <c r="D571" s="492"/>
      <c r="E571" s="492"/>
      <c r="F571" s="492"/>
      <c r="G571" s="492"/>
      <c r="H571" s="492"/>
      <c r="I571" s="492"/>
      <c r="J571" s="492"/>
      <c r="K571" s="492"/>
      <c r="L571" s="492"/>
      <c r="M571" s="492"/>
      <c r="N571" s="492"/>
      <c r="O571" s="492"/>
      <c r="P571" s="492"/>
      <c r="Q571" s="492"/>
      <c r="R571" s="492"/>
      <c r="S571" s="492"/>
      <c r="T571" s="492"/>
      <c r="U571" s="492"/>
      <c r="V571" s="492"/>
      <c r="W571" s="492"/>
      <c r="X571" s="492"/>
      <c r="Y571" s="492"/>
      <c r="Z571" s="492"/>
      <c r="AA571" s="492"/>
      <c r="AB571" s="492"/>
      <c r="AC571" s="492"/>
      <c r="AD571" s="492"/>
      <c r="AE571" s="492"/>
      <c r="AF571" s="492"/>
      <c r="AG571" s="492"/>
      <c r="AH571" s="492"/>
      <c r="AI571" s="492"/>
      <c r="AJ571" s="492"/>
      <c r="AK571" s="492"/>
      <c r="AL571" s="492"/>
      <c r="AM571" s="492"/>
      <c r="AN571" s="492"/>
      <c r="AO571" s="492"/>
      <c r="AP571" s="492"/>
      <c r="AQ571" s="492"/>
      <c r="AR571" s="492"/>
      <c r="AS571" s="492"/>
      <c r="AT571" s="492"/>
      <c r="AU571" s="492"/>
      <c r="AV571" s="492"/>
      <c r="AW571" s="492"/>
      <c r="AX571" s="492"/>
      <c r="AY571" s="492"/>
    </row>
    <row r="572" spans="1:51" ht="15.75" customHeight="1">
      <c r="A572" s="492"/>
      <c r="B572" s="492"/>
      <c r="C572" s="492"/>
      <c r="D572" s="492"/>
      <c r="E572" s="492"/>
      <c r="F572" s="492"/>
      <c r="G572" s="492"/>
      <c r="H572" s="492"/>
      <c r="I572" s="492"/>
      <c r="J572" s="492"/>
      <c r="K572" s="492"/>
      <c r="L572" s="492"/>
      <c r="M572" s="492"/>
      <c r="N572" s="492"/>
      <c r="O572" s="492"/>
      <c r="P572" s="492"/>
      <c r="Q572" s="492"/>
      <c r="R572" s="492"/>
      <c r="S572" s="492"/>
      <c r="T572" s="492"/>
      <c r="U572" s="492"/>
      <c r="V572" s="492"/>
      <c r="W572" s="492"/>
      <c r="X572" s="492"/>
      <c r="Y572" s="492"/>
      <c r="Z572" s="492"/>
      <c r="AA572" s="492"/>
      <c r="AB572" s="492"/>
      <c r="AC572" s="492"/>
      <c r="AD572" s="492"/>
      <c r="AE572" s="492"/>
      <c r="AF572" s="492"/>
      <c r="AG572" s="492"/>
      <c r="AH572" s="492"/>
      <c r="AI572" s="492"/>
      <c r="AJ572" s="492"/>
      <c r="AK572" s="492"/>
      <c r="AL572" s="492"/>
      <c r="AM572" s="492"/>
      <c r="AN572" s="492"/>
      <c r="AO572" s="492"/>
      <c r="AP572" s="492"/>
      <c r="AQ572" s="492"/>
      <c r="AR572" s="492"/>
      <c r="AS572" s="492"/>
      <c r="AT572" s="492"/>
      <c r="AU572" s="492"/>
      <c r="AV572" s="492"/>
      <c r="AW572" s="492"/>
      <c r="AX572" s="492"/>
      <c r="AY572" s="492"/>
    </row>
    <row r="573" spans="1:51" ht="15.75" customHeight="1">
      <c r="A573" s="492"/>
      <c r="B573" s="492"/>
      <c r="C573" s="492"/>
      <c r="D573" s="492"/>
      <c r="E573" s="492"/>
      <c r="F573" s="492"/>
      <c r="G573" s="492"/>
      <c r="H573" s="492"/>
      <c r="I573" s="492"/>
      <c r="J573" s="492"/>
      <c r="K573" s="492"/>
      <c r="L573" s="492"/>
      <c r="M573" s="492"/>
      <c r="N573" s="492"/>
      <c r="O573" s="492"/>
      <c r="P573" s="492"/>
      <c r="Q573" s="492"/>
      <c r="R573" s="492"/>
      <c r="S573" s="492"/>
      <c r="T573" s="492"/>
      <c r="U573" s="492"/>
      <c r="V573" s="492"/>
      <c r="W573" s="492"/>
      <c r="X573" s="492"/>
      <c r="Y573" s="492"/>
      <c r="Z573" s="492"/>
      <c r="AA573" s="492"/>
      <c r="AB573" s="492"/>
      <c r="AC573" s="492"/>
      <c r="AD573" s="492"/>
      <c r="AE573" s="492"/>
      <c r="AF573" s="492"/>
      <c r="AG573" s="492"/>
      <c r="AH573" s="492"/>
      <c r="AI573" s="492"/>
      <c r="AJ573" s="492"/>
      <c r="AK573" s="492"/>
      <c r="AL573" s="492"/>
      <c r="AM573" s="492"/>
      <c r="AN573" s="492"/>
      <c r="AO573" s="492"/>
      <c r="AP573" s="492"/>
      <c r="AQ573" s="492"/>
      <c r="AR573" s="492"/>
      <c r="AS573" s="492"/>
      <c r="AT573" s="492"/>
      <c r="AU573" s="492"/>
      <c r="AV573" s="492"/>
      <c r="AW573" s="492"/>
      <c r="AX573" s="492"/>
      <c r="AY573" s="492"/>
    </row>
    <row r="574" spans="1:51" ht="15.75" customHeight="1">
      <c r="A574" s="492"/>
      <c r="B574" s="492"/>
      <c r="C574" s="492"/>
      <c r="D574" s="492"/>
      <c r="E574" s="492"/>
      <c r="F574" s="492"/>
      <c r="G574" s="492"/>
      <c r="H574" s="492"/>
      <c r="I574" s="492"/>
      <c r="J574" s="492"/>
      <c r="K574" s="492"/>
      <c r="L574" s="492"/>
      <c r="M574" s="492"/>
      <c r="N574" s="492"/>
      <c r="O574" s="492"/>
      <c r="P574" s="492"/>
      <c r="Q574" s="492"/>
      <c r="R574" s="492"/>
      <c r="S574" s="492"/>
      <c r="T574" s="492"/>
      <c r="U574" s="492"/>
      <c r="V574" s="492"/>
      <c r="W574" s="492"/>
      <c r="X574" s="492"/>
      <c r="Y574" s="492"/>
      <c r="Z574" s="492"/>
      <c r="AA574" s="492"/>
      <c r="AB574" s="492"/>
      <c r="AC574" s="492"/>
      <c r="AD574" s="492"/>
      <c r="AE574" s="492"/>
      <c r="AF574" s="492"/>
      <c r="AG574" s="492"/>
      <c r="AH574" s="492"/>
      <c r="AI574" s="492"/>
      <c r="AJ574" s="492"/>
      <c r="AK574" s="492"/>
      <c r="AL574" s="492"/>
      <c r="AM574" s="492"/>
      <c r="AN574" s="492"/>
      <c r="AO574" s="492"/>
      <c r="AP574" s="492"/>
      <c r="AQ574" s="492"/>
      <c r="AR574" s="492"/>
      <c r="AS574" s="492"/>
      <c r="AT574" s="492"/>
      <c r="AU574" s="492"/>
      <c r="AV574" s="492"/>
      <c r="AW574" s="492"/>
      <c r="AX574" s="492"/>
      <c r="AY574" s="492"/>
    </row>
    <row r="575" spans="1:51" ht="15.75" customHeight="1">
      <c r="A575" s="492"/>
      <c r="B575" s="492"/>
      <c r="C575" s="492"/>
      <c r="D575" s="492"/>
      <c r="E575" s="492"/>
      <c r="F575" s="492"/>
      <c r="G575" s="492"/>
      <c r="H575" s="492"/>
      <c r="I575" s="492"/>
      <c r="J575" s="492"/>
      <c r="K575" s="492"/>
      <c r="L575" s="492"/>
      <c r="M575" s="492"/>
      <c r="N575" s="492"/>
      <c r="O575" s="492"/>
      <c r="P575" s="492"/>
      <c r="Q575" s="492"/>
      <c r="R575" s="492"/>
      <c r="S575" s="492"/>
      <c r="T575" s="492"/>
      <c r="U575" s="492"/>
      <c r="V575" s="492"/>
      <c r="W575" s="492"/>
      <c r="X575" s="492"/>
      <c r="Y575" s="492"/>
      <c r="Z575" s="492"/>
      <c r="AA575" s="492"/>
      <c r="AB575" s="492"/>
      <c r="AC575" s="492"/>
      <c r="AD575" s="492"/>
      <c r="AE575" s="492"/>
      <c r="AF575" s="492"/>
      <c r="AG575" s="492"/>
      <c r="AH575" s="492"/>
      <c r="AI575" s="492"/>
      <c r="AJ575" s="492"/>
      <c r="AK575" s="492"/>
      <c r="AL575" s="492"/>
      <c r="AM575" s="492"/>
      <c r="AN575" s="492"/>
      <c r="AO575" s="492"/>
      <c r="AP575" s="492"/>
      <c r="AQ575" s="492"/>
      <c r="AR575" s="492"/>
      <c r="AS575" s="492"/>
      <c r="AT575" s="492"/>
      <c r="AU575" s="492"/>
      <c r="AV575" s="492"/>
      <c r="AW575" s="492"/>
      <c r="AX575" s="492"/>
      <c r="AY575" s="492"/>
    </row>
    <row r="576" spans="1:51" ht="15.75" customHeight="1">
      <c r="A576" s="492"/>
      <c r="B576" s="492"/>
      <c r="C576" s="492"/>
      <c r="D576" s="492"/>
      <c r="E576" s="492"/>
      <c r="F576" s="492"/>
      <c r="G576" s="492"/>
      <c r="H576" s="492"/>
      <c r="I576" s="492"/>
      <c r="J576" s="492"/>
      <c r="K576" s="492"/>
      <c r="L576" s="492"/>
      <c r="M576" s="492"/>
      <c r="N576" s="492"/>
      <c r="O576" s="492"/>
      <c r="P576" s="492"/>
      <c r="Q576" s="492"/>
      <c r="R576" s="492"/>
      <c r="S576" s="492"/>
      <c r="T576" s="492"/>
      <c r="U576" s="492"/>
      <c r="V576" s="492"/>
      <c r="W576" s="492"/>
      <c r="X576" s="492"/>
      <c r="Y576" s="492"/>
      <c r="Z576" s="492"/>
      <c r="AA576" s="492"/>
      <c r="AB576" s="492"/>
      <c r="AC576" s="492"/>
      <c r="AD576" s="492"/>
      <c r="AE576" s="492"/>
      <c r="AF576" s="492"/>
      <c r="AG576" s="492"/>
      <c r="AH576" s="492"/>
      <c r="AI576" s="492"/>
      <c r="AJ576" s="492"/>
      <c r="AK576" s="492"/>
      <c r="AL576" s="492"/>
      <c r="AM576" s="492"/>
      <c r="AN576" s="492"/>
      <c r="AO576" s="492"/>
      <c r="AP576" s="492"/>
      <c r="AQ576" s="492"/>
      <c r="AR576" s="492"/>
      <c r="AS576" s="492"/>
      <c r="AT576" s="492"/>
      <c r="AU576" s="492"/>
      <c r="AV576" s="492"/>
      <c r="AW576" s="492"/>
      <c r="AX576" s="492"/>
      <c r="AY576" s="492"/>
    </row>
    <row r="577" spans="1:51" ht="15.75" customHeight="1">
      <c r="A577" s="492"/>
      <c r="B577" s="492"/>
      <c r="C577" s="492"/>
      <c r="D577" s="492"/>
      <c r="E577" s="492"/>
      <c r="F577" s="492"/>
      <c r="G577" s="492"/>
      <c r="H577" s="492"/>
      <c r="I577" s="492"/>
      <c r="J577" s="492"/>
      <c r="K577" s="492"/>
      <c r="L577" s="492"/>
      <c r="M577" s="492"/>
      <c r="N577" s="492"/>
      <c r="O577" s="492"/>
      <c r="P577" s="492"/>
      <c r="Q577" s="492"/>
      <c r="R577" s="492"/>
      <c r="S577" s="492"/>
      <c r="T577" s="492"/>
      <c r="U577" s="492"/>
      <c r="V577" s="492"/>
      <c r="W577" s="492"/>
      <c r="X577" s="492"/>
      <c r="Y577" s="492"/>
      <c r="Z577" s="492"/>
      <c r="AA577" s="492"/>
      <c r="AB577" s="492"/>
      <c r="AC577" s="492"/>
      <c r="AD577" s="492"/>
      <c r="AE577" s="492"/>
      <c r="AF577" s="492"/>
      <c r="AG577" s="492"/>
      <c r="AH577" s="492"/>
      <c r="AI577" s="492"/>
      <c r="AJ577" s="492"/>
      <c r="AK577" s="492"/>
      <c r="AL577" s="492"/>
      <c r="AM577" s="492"/>
      <c r="AN577" s="492"/>
      <c r="AO577" s="492"/>
      <c r="AP577" s="492"/>
      <c r="AQ577" s="492"/>
      <c r="AR577" s="492"/>
      <c r="AS577" s="492"/>
      <c r="AT577" s="492"/>
      <c r="AU577" s="492"/>
      <c r="AV577" s="492"/>
      <c r="AW577" s="492"/>
      <c r="AX577" s="492"/>
      <c r="AY577" s="492"/>
    </row>
    <row r="578" spans="1:51" ht="15.75" customHeight="1">
      <c r="A578" s="492"/>
      <c r="B578" s="492"/>
      <c r="C578" s="492"/>
      <c r="D578" s="492"/>
      <c r="E578" s="492"/>
      <c r="F578" s="492"/>
      <c r="G578" s="492"/>
      <c r="H578" s="492"/>
      <c r="I578" s="492"/>
      <c r="J578" s="492"/>
      <c r="K578" s="492"/>
      <c r="L578" s="492"/>
      <c r="M578" s="492"/>
      <c r="N578" s="492"/>
      <c r="O578" s="492"/>
      <c r="P578" s="492"/>
      <c r="Q578" s="492"/>
      <c r="R578" s="492"/>
      <c r="S578" s="492"/>
      <c r="T578" s="492"/>
      <c r="U578" s="492"/>
      <c r="V578" s="492"/>
      <c r="W578" s="492"/>
      <c r="X578" s="492"/>
      <c r="Y578" s="492"/>
      <c r="Z578" s="492"/>
      <c r="AA578" s="492"/>
      <c r="AB578" s="492"/>
      <c r="AC578" s="492"/>
      <c r="AD578" s="492"/>
      <c r="AE578" s="492"/>
      <c r="AF578" s="492"/>
      <c r="AG578" s="492"/>
      <c r="AH578" s="492"/>
      <c r="AI578" s="492"/>
      <c r="AJ578" s="492"/>
      <c r="AK578" s="492"/>
      <c r="AL578" s="492"/>
      <c r="AM578" s="492"/>
      <c r="AN578" s="492"/>
      <c r="AO578" s="492"/>
      <c r="AP578" s="492"/>
      <c r="AQ578" s="492"/>
      <c r="AR578" s="492"/>
      <c r="AS578" s="492"/>
      <c r="AT578" s="492"/>
      <c r="AU578" s="492"/>
      <c r="AV578" s="492"/>
      <c r="AW578" s="492"/>
      <c r="AX578" s="492"/>
      <c r="AY578" s="492"/>
    </row>
    <row r="579" spans="1:51" ht="15.75" customHeight="1">
      <c r="A579" s="492"/>
      <c r="B579" s="492"/>
      <c r="C579" s="492"/>
      <c r="D579" s="492"/>
      <c r="E579" s="492"/>
      <c r="F579" s="492"/>
      <c r="G579" s="492"/>
      <c r="H579" s="492"/>
      <c r="I579" s="492"/>
      <c r="J579" s="492"/>
      <c r="K579" s="492"/>
      <c r="L579" s="492"/>
      <c r="M579" s="492"/>
      <c r="N579" s="492"/>
      <c r="O579" s="492"/>
      <c r="P579" s="492"/>
      <c r="Q579" s="492"/>
      <c r="R579" s="492"/>
      <c r="S579" s="492"/>
      <c r="T579" s="492"/>
      <c r="U579" s="492"/>
      <c r="V579" s="492"/>
      <c r="W579" s="492"/>
      <c r="X579" s="492"/>
      <c r="Y579" s="492"/>
      <c r="Z579" s="492"/>
      <c r="AA579" s="492"/>
      <c r="AB579" s="492"/>
      <c r="AC579" s="492"/>
      <c r="AD579" s="492"/>
      <c r="AE579" s="492"/>
      <c r="AF579" s="492"/>
      <c r="AG579" s="492"/>
      <c r="AH579" s="492"/>
      <c r="AI579" s="492"/>
      <c r="AJ579" s="492"/>
      <c r="AK579" s="492"/>
      <c r="AL579" s="492"/>
      <c r="AM579" s="492"/>
      <c r="AN579" s="492"/>
      <c r="AO579" s="492"/>
      <c r="AP579" s="492"/>
      <c r="AQ579" s="492"/>
      <c r="AR579" s="492"/>
      <c r="AS579" s="492"/>
      <c r="AT579" s="492"/>
      <c r="AU579" s="492"/>
      <c r="AV579" s="492"/>
      <c r="AW579" s="492"/>
      <c r="AX579" s="492"/>
      <c r="AY579" s="492"/>
    </row>
    <row r="580" spans="1:51" ht="15.75" customHeight="1">
      <c r="A580" s="492"/>
      <c r="B580" s="492"/>
      <c r="C580" s="492"/>
      <c r="D580" s="492"/>
      <c r="E580" s="492"/>
      <c r="F580" s="492"/>
      <c r="G580" s="492"/>
      <c r="H580" s="492"/>
      <c r="I580" s="492"/>
      <c r="J580" s="492"/>
      <c r="K580" s="492"/>
      <c r="L580" s="492"/>
      <c r="M580" s="492"/>
      <c r="N580" s="492"/>
      <c r="O580" s="492"/>
      <c r="P580" s="492"/>
      <c r="Q580" s="492"/>
      <c r="R580" s="492"/>
      <c r="S580" s="492"/>
      <c r="T580" s="492"/>
      <c r="U580" s="492"/>
      <c r="V580" s="492"/>
      <c r="W580" s="492"/>
      <c r="X580" s="492"/>
      <c r="Y580" s="492"/>
      <c r="Z580" s="492"/>
      <c r="AA580" s="492"/>
      <c r="AB580" s="492"/>
      <c r="AC580" s="492"/>
      <c r="AD580" s="492"/>
      <c r="AE580" s="492"/>
      <c r="AF580" s="492"/>
      <c r="AG580" s="492"/>
      <c r="AH580" s="492"/>
      <c r="AI580" s="492"/>
      <c r="AJ580" s="492"/>
      <c r="AK580" s="492"/>
      <c r="AL580" s="492"/>
      <c r="AM580" s="492"/>
      <c r="AN580" s="492"/>
      <c r="AO580" s="492"/>
      <c r="AP580" s="492"/>
      <c r="AQ580" s="492"/>
      <c r="AR580" s="492"/>
      <c r="AS580" s="492"/>
      <c r="AT580" s="492"/>
      <c r="AU580" s="492"/>
      <c r="AV580" s="492"/>
      <c r="AW580" s="492"/>
      <c r="AX580" s="492"/>
      <c r="AY580" s="492"/>
    </row>
    <row r="581" spans="1:51" ht="15.75" customHeight="1">
      <c r="A581" s="492"/>
      <c r="B581" s="492"/>
      <c r="C581" s="492"/>
      <c r="D581" s="492"/>
      <c r="E581" s="492"/>
      <c r="F581" s="492"/>
      <c r="G581" s="492"/>
      <c r="H581" s="492"/>
      <c r="I581" s="492"/>
      <c r="J581" s="492"/>
      <c r="K581" s="492"/>
      <c r="L581" s="492"/>
      <c r="M581" s="492"/>
      <c r="N581" s="492"/>
      <c r="O581" s="492"/>
      <c r="P581" s="492"/>
      <c r="Q581" s="492"/>
      <c r="R581" s="492"/>
      <c r="S581" s="492"/>
      <c r="T581" s="492"/>
      <c r="U581" s="492"/>
      <c r="V581" s="492"/>
      <c r="W581" s="492"/>
      <c r="X581" s="492"/>
      <c r="Y581" s="492"/>
      <c r="Z581" s="492"/>
      <c r="AA581" s="492"/>
      <c r="AB581" s="492"/>
      <c r="AC581" s="492"/>
      <c r="AD581" s="492"/>
      <c r="AE581" s="492"/>
      <c r="AF581" s="492"/>
      <c r="AG581" s="492"/>
      <c r="AH581" s="492"/>
      <c r="AI581" s="492"/>
      <c r="AJ581" s="492"/>
      <c r="AK581" s="492"/>
      <c r="AL581" s="492"/>
      <c r="AM581" s="492"/>
      <c r="AN581" s="492"/>
      <c r="AO581" s="492"/>
      <c r="AP581" s="492"/>
      <c r="AQ581" s="492"/>
      <c r="AR581" s="492"/>
      <c r="AS581" s="492"/>
      <c r="AT581" s="492"/>
      <c r="AU581" s="492"/>
      <c r="AV581" s="492"/>
      <c r="AW581" s="492"/>
      <c r="AX581" s="492"/>
      <c r="AY581" s="492"/>
    </row>
    <row r="582" spans="1:51" ht="15.75" customHeight="1">
      <c r="A582" s="492"/>
      <c r="B582" s="492"/>
      <c r="C582" s="492"/>
      <c r="D582" s="492"/>
      <c r="E582" s="492"/>
      <c r="F582" s="492"/>
      <c r="G582" s="492"/>
      <c r="H582" s="492"/>
      <c r="I582" s="492"/>
      <c r="J582" s="492"/>
      <c r="K582" s="492"/>
      <c r="L582" s="492"/>
      <c r="M582" s="492"/>
      <c r="N582" s="492"/>
      <c r="O582" s="492"/>
      <c r="P582" s="492"/>
      <c r="Q582" s="492"/>
      <c r="R582" s="492"/>
      <c r="S582" s="492"/>
      <c r="T582" s="492"/>
      <c r="U582" s="492"/>
      <c r="V582" s="492"/>
      <c r="W582" s="492"/>
      <c r="X582" s="492"/>
      <c r="Y582" s="492"/>
      <c r="Z582" s="492"/>
      <c r="AA582" s="492"/>
      <c r="AB582" s="492"/>
      <c r="AC582" s="492"/>
      <c r="AD582" s="492"/>
      <c r="AE582" s="492"/>
      <c r="AF582" s="492"/>
      <c r="AG582" s="492"/>
      <c r="AH582" s="492"/>
      <c r="AI582" s="492"/>
      <c r="AJ582" s="492"/>
      <c r="AK582" s="492"/>
      <c r="AL582" s="492"/>
      <c r="AM582" s="492"/>
      <c r="AN582" s="492"/>
      <c r="AO582" s="492"/>
      <c r="AP582" s="492"/>
      <c r="AQ582" s="492"/>
      <c r="AR582" s="492"/>
      <c r="AS582" s="492"/>
      <c r="AT582" s="492"/>
      <c r="AU582" s="492"/>
      <c r="AV582" s="492"/>
      <c r="AW582" s="492"/>
      <c r="AX582" s="492"/>
      <c r="AY582" s="492"/>
    </row>
    <row r="583" spans="1:51" ht="15.75" customHeight="1">
      <c r="A583" s="492"/>
      <c r="B583" s="492"/>
      <c r="C583" s="492"/>
      <c r="D583" s="492"/>
      <c r="E583" s="492"/>
      <c r="F583" s="492"/>
      <c r="G583" s="492"/>
      <c r="H583" s="492"/>
      <c r="I583" s="492"/>
      <c r="J583" s="492"/>
      <c r="K583" s="492"/>
      <c r="L583" s="492"/>
      <c r="M583" s="492"/>
      <c r="N583" s="492"/>
      <c r="O583" s="492"/>
      <c r="P583" s="492"/>
      <c r="Q583" s="492"/>
      <c r="R583" s="492"/>
      <c r="S583" s="492"/>
      <c r="T583" s="492"/>
      <c r="U583" s="492"/>
      <c r="V583" s="492"/>
      <c r="W583" s="492"/>
      <c r="X583" s="492"/>
      <c r="Y583" s="492"/>
      <c r="Z583" s="492"/>
      <c r="AA583" s="492"/>
      <c r="AB583" s="492"/>
      <c r="AC583" s="492"/>
      <c r="AD583" s="492"/>
      <c r="AE583" s="492"/>
      <c r="AF583" s="492"/>
      <c r="AG583" s="492"/>
      <c r="AH583" s="492"/>
      <c r="AI583" s="492"/>
      <c r="AJ583" s="492"/>
      <c r="AK583" s="492"/>
      <c r="AL583" s="492"/>
      <c r="AM583" s="492"/>
      <c r="AN583" s="492"/>
      <c r="AO583" s="492"/>
      <c r="AP583" s="492"/>
      <c r="AQ583" s="492"/>
      <c r="AR583" s="492"/>
      <c r="AS583" s="492"/>
      <c r="AT583" s="492"/>
      <c r="AU583" s="492"/>
      <c r="AV583" s="492"/>
      <c r="AW583" s="492"/>
      <c r="AX583" s="492"/>
      <c r="AY583" s="492"/>
    </row>
    <row r="584" spans="1:51" ht="15.75" customHeight="1">
      <c r="A584" s="492"/>
      <c r="B584" s="492"/>
      <c r="C584" s="492"/>
      <c r="D584" s="492"/>
      <c r="E584" s="492"/>
      <c r="F584" s="492"/>
      <c r="G584" s="492"/>
      <c r="H584" s="492"/>
      <c r="I584" s="492"/>
      <c r="J584" s="492"/>
      <c r="K584" s="492"/>
      <c r="L584" s="492"/>
      <c r="M584" s="492"/>
      <c r="N584" s="492"/>
      <c r="O584" s="492"/>
      <c r="P584" s="492"/>
      <c r="Q584" s="492"/>
      <c r="R584" s="492"/>
      <c r="S584" s="492"/>
      <c r="T584" s="492"/>
      <c r="U584" s="492"/>
      <c r="V584" s="492"/>
      <c r="W584" s="492"/>
      <c r="X584" s="492"/>
      <c r="Y584" s="492"/>
      <c r="Z584" s="492"/>
      <c r="AA584" s="492"/>
      <c r="AB584" s="492"/>
      <c r="AC584" s="492"/>
      <c r="AD584" s="492"/>
      <c r="AE584" s="492"/>
      <c r="AF584" s="492"/>
      <c r="AG584" s="492"/>
      <c r="AH584" s="492"/>
      <c r="AI584" s="492"/>
      <c r="AJ584" s="492"/>
      <c r="AK584" s="492"/>
      <c r="AL584" s="492"/>
      <c r="AM584" s="492"/>
      <c r="AN584" s="492"/>
      <c r="AO584" s="492"/>
      <c r="AP584" s="492"/>
      <c r="AQ584" s="492"/>
      <c r="AR584" s="492"/>
      <c r="AS584" s="492"/>
      <c r="AT584" s="492"/>
      <c r="AU584" s="492"/>
      <c r="AV584" s="492"/>
      <c r="AW584" s="492"/>
      <c r="AX584" s="492"/>
      <c r="AY584" s="492"/>
    </row>
    <row r="585" spans="1:51" ht="15.75" customHeight="1">
      <c r="A585" s="492"/>
      <c r="B585" s="492"/>
      <c r="C585" s="492"/>
      <c r="D585" s="492"/>
      <c r="E585" s="492"/>
      <c r="F585" s="492"/>
      <c r="G585" s="492"/>
      <c r="H585" s="492"/>
      <c r="I585" s="492"/>
      <c r="J585" s="492"/>
      <c r="K585" s="492"/>
      <c r="L585" s="492"/>
      <c r="M585" s="492"/>
      <c r="N585" s="492"/>
      <c r="O585" s="492"/>
      <c r="P585" s="492"/>
      <c r="Q585" s="492"/>
      <c r="R585" s="492"/>
      <c r="S585" s="492"/>
      <c r="T585" s="492"/>
      <c r="U585" s="492"/>
      <c r="V585" s="492"/>
      <c r="W585" s="492"/>
      <c r="X585" s="492"/>
      <c r="Y585" s="492"/>
      <c r="Z585" s="492"/>
      <c r="AA585" s="492"/>
      <c r="AB585" s="492"/>
      <c r="AC585" s="492"/>
      <c r="AD585" s="492"/>
      <c r="AE585" s="492"/>
      <c r="AF585" s="492"/>
      <c r="AG585" s="492"/>
      <c r="AH585" s="492"/>
      <c r="AI585" s="492"/>
      <c r="AJ585" s="492"/>
      <c r="AK585" s="492"/>
      <c r="AL585" s="492"/>
      <c r="AM585" s="492"/>
      <c r="AN585" s="492"/>
      <c r="AO585" s="492"/>
      <c r="AP585" s="492"/>
      <c r="AQ585" s="492"/>
      <c r="AR585" s="492"/>
      <c r="AS585" s="492"/>
      <c r="AT585" s="492"/>
      <c r="AU585" s="492"/>
      <c r="AV585" s="492"/>
      <c r="AW585" s="492"/>
      <c r="AX585" s="492"/>
      <c r="AY585" s="492"/>
    </row>
    <row r="586" spans="1:51" ht="15.75" customHeight="1">
      <c r="A586" s="492"/>
      <c r="B586" s="492"/>
      <c r="C586" s="492"/>
      <c r="D586" s="492"/>
      <c r="E586" s="492"/>
      <c r="F586" s="492"/>
      <c r="G586" s="492"/>
      <c r="H586" s="492"/>
      <c r="I586" s="492"/>
      <c r="J586" s="492"/>
      <c r="K586" s="492"/>
      <c r="L586" s="492"/>
      <c r="M586" s="492"/>
      <c r="N586" s="492"/>
      <c r="O586" s="492"/>
      <c r="P586" s="492"/>
      <c r="Q586" s="492"/>
      <c r="R586" s="492"/>
      <c r="S586" s="492"/>
      <c r="T586" s="492"/>
      <c r="U586" s="492"/>
      <c r="V586" s="492"/>
      <c r="W586" s="492"/>
      <c r="X586" s="492"/>
      <c r="Y586" s="492"/>
      <c r="Z586" s="492"/>
      <c r="AA586" s="492"/>
      <c r="AB586" s="492"/>
      <c r="AC586" s="492"/>
      <c r="AD586" s="492"/>
      <c r="AE586" s="492"/>
      <c r="AF586" s="492"/>
      <c r="AG586" s="492"/>
      <c r="AH586" s="492"/>
      <c r="AI586" s="492"/>
      <c r="AJ586" s="492"/>
      <c r="AK586" s="492"/>
      <c r="AL586" s="492"/>
      <c r="AM586" s="492"/>
      <c r="AN586" s="492"/>
      <c r="AO586" s="492"/>
      <c r="AP586" s="492"/>
      <c r="AQ586" s="492"/>
      <c r="AR586" s="492"/>
      <c r="AS586" s="492"/>
      <c r="AT586" s="492"/>
      <c r="AU586" s="492"/>
      <c r="AV586" s="492"/>
      <c r="AW586" s="492"/>
      <c r="AX586" s="492"/>
      <c r="AY586" s="492"/>
    </row>
    <row r="587" spans="1:51" ht="15.75" customHeight="1">
      <c r="A587" s="492"/>
      <c r="B587" s="492"/>
      <c r="C587" s="492"/>
      <c r="D587" s="492"/>
      <c r="E587" s="492"/>
      <c r="F587" s="492"/>
      <c r="G587" s="492"/>
      <c r="H587" s="492"/>
      <c r="I587" s="492"/>
      <c r="J587" s="492"/>
      <c r="K587" s="492"/>
      <c r="L587" s="492"/>
      <c r="M587" s="492"/>
      <c r="N587" s="492"/>
      <c r="O587" s="492"/>
      <c r="P587" s="492"/>
      <c r="Q587" s="492"/>
      <c r="R587" s="492"/>
      <c r="S587" s="492"/>
      <c r="T587" s="492"/>
      <c r="U587" s="492"/>
      <c r="V587" s="492"/>
      <c r="W587" s="492"/>
      <c r="X587" s="492"/>
      <c r="Y587" s="492"/>
      <c r="Z587" s="492"/>
      <c r="AA587" s="492"/>
      <c r="AB587" s="492"/>
      <c r="AC587" s="492"/>
      <c r="AD587" s="492"/>
      <c r="AE587" s="492"/>
      <c r="AF587" s="492"/>
      <c r="AG587" s="492"/>
      <c r="AH587" s="492"/>
      <c r="AI587" s="492"/>
      <c r="AJ587" s="492"/>
      <c r="AK587" s="492"/>
      <c r="AL587" s="492"/>
      <c r="AM587" s="492"/>
      <c r="AN587" s="492"/>
      <c r="AO587" s="492"/>
      <c r="AP587" s="492"/>
      <c r="AQ587" s="492"/>
      <c r="AR587" s="492"/>
      <c r="AS587" s="492"/>
      <c r="AT587" s="492"/>
      <c r="AU587" s="492"/>
      <c r="AV587" s="492"/>
      <c r="AW587" s="492"/>
      <c r="AX587" s="492"/>
      <c r="AY587" s="492"/>
    </row>
    <row r="588" spans="1:51" ht="15.75" customHeight="1">
      <c r="A588" s="492"/>
      <c r="B588" s="492"/>
      <c r="C588" s="492"/>
      <c r="D588" s="492"/>
      <c r="E588" s="492"/>
      <c r="F588" s="492"/>
      <c r="G588" s="492"/>
      <c r="H588" s="492"/>
      <c r="I588" s="492"/>
      <c r="J588" s="492"/>
      <c r="K588" s="492"/>
      <c r="L588" s="492"/>
      <c r="M588" s="492"/>
      <c r="N588" s="492"/>
      <c r="O588" s="492"/>
      <c r="P588" s="492"/>
      <c r="Q588" s="492"/>
      <c r="R588" s="492"/>
      <c r="S588" s="492"/>
      <c r="T588" s="492"/>
      <c r="U588" s="492"/>
      <c r="V588" s="492"/>
      <c r="W588" s="492"/>
      <c r="X588" s="492"/>
      <c r="Y588" s="492"/>
      <c r="Z588" s="492"/>
      <c r="AA588" s="492"/>
      <c r="AB588" s="492"/>
      <c r="AC588" s="492"/>
      <c r="AD588" s="492"/>
      <c r="AE588" s="492"/>
      <c r="AF588" s="492"/>
      <c r="AG588" s="492"/>
      <c r="AH588" s="492"/>
      <c r="AI588" s="492"/>
      <c r="AJ588" s="492"/>
      <c r="AK588" s="492"/>
      <c r="AL588" s="492"/>
      <c r="AM588" s="492"/>
      <c r="AN588" s="492"/>
      <c r="AO588" s="492"/>
      <c r="AP588" s="492"/>
      <c r="AQ588" s="492"/>
      <c r="AR588" s="492"/>
      <c r="AS588" s="492"/>
      <c r="AT588" s="492"/>
      <c r="AU588" s="492"/>
      <c r="AV588" s="492"/>
      <c r="AW588" s="492"/>
      <c r="AX588" s="492"/>
      <c r="AY588" s="492"/>
    </row>
    <row r="589" spans="1:51" ht="15.75" customHeight="1">
      <c r="A589" s="492"/>
      <c r="B589" s="492"/>
      <c r="C589" s="492"/>
      <c r="D589" s="492"/>
      <c r="E589" s="492"/>
      <c r="F589" s="492"/>
      <c r="G589" s="492"/>
      <c r="H589" s="492"/>
      <c r="I589" s="492"/>
      <c r="J589" s="492"/>
      <c r="K589" s="492"/>
      <c r="L589" s="492"/>
      <c r="M589" s="492"/>
      <c r="N589" s="492"/>
      <c r="O589" s="492"/>
      <c r="P589" s="492"/>
      <c r="Q589" s="492"/>
      <c r="R589" s="492"/>
      <c r="S589" s="492"/>
      <c r="T589" s="492"/>
      <c r="U589" s="492"/>
      <c r="V589" s="492"/>
      <c r="W589" s="492"/>
      <c r="X589" s="492"/>
      <c r="Y589" s="492"/>
      <c r="Z589" s="492"/>
      <c r="AA589" s="492"/>
      <c r="AB589" s="492"/>
      <c r="AC589" s="492"/>
      <c r="AD589" s="492"/>
      <c r="AE589" s="492"/>
      <c r="AF589" s="492"/>
      <c r="AG589" s="492"/>
      <c r="AH589" s="492"/>
      <c r="AI589" s="492"/>
      <c r="AJ589" s="492"/>
      <c r="AK589" s="492"/>
      <c r="AL589" s="492"/>
      <c r="AM589" s="492"/>
      <c r="AN589" s="492"/>
      <c r="AO589" s="492"/>
      <c r="AP589" s="492"/>
      <c r="AQ589" s="492"/>
      <c r="AR589" s="492"/>
      <c r="AS589" s="492"/>
      <c r="AT589" s="492"/>
      <c r="AU589" s="492"/>
      <c r="AV589" s="492"/>
      <c r="AW589" s="492"/>
      <c r="AX589" s="492"/>
      <c r="AY589" s="492"/>
    </row>
    <row r="590" spans="1:51" ht="15.75" customHeight="1">
      <c r="A590" s="492"/>
      <c r="B590" s="492"/>
      <c r="C590" s="492"/>
      <c r="D590" s="492"/>
      <c r="E590" s="492"/>
      <c r="F590" s="492"/>
      <c r="G590" s="492"/>
      <c r="H590" s="492"/>
      <c r="I590" s="492"/>
      <c r="J590" s="492"/>
      <c r="K590" s="492"/>
      <c r="L590" s="492"/>
      <c r="M590" s="492"/>
      <c r="N590" s="492"/>
      <c r="O590" s="492"/>
      <c r="P590" s="492"/>
      <c r="Q590" s="492"/>
      <c r="R590" s="492"/>
      <c r="S590" s="492"/>
      <c r="T590" s="492"/>
      <c r="U590" s="492"/>
      <c r="V590" s="492"/>
      <c r="W590" s="492"/>
      <c r="X590" s="492"/>
      <c r="Y590" s="492"/>
      <c r="Z590" s="492"/>
      <c r="AA590" s="492"/>
      <c r="AB590" s="492"/>
      <c r="AC590" s="492"/>
      <c r="AD590" s="492"/>
      <c r="AE590" s="492"/>
      <c r="AF590" s="492"/>
      <c r="AG590" s="492"/>
      <c r="AH590" s="492"/>
      <c r="AI590" s="492"/>
      <c r="AJ590" s="492"/>
      <c r="AK590" s="492"/>
      <c r="AL590" s="492"/>
      <c r="AM590" s="492"/>
      <c r="AN590" s="492"/>
      <c r="AO590" s="492"/>
      <c r="AP590" s="492"/>
      <c r="AQ590" s="492"/>
      <c r="AR590" s="492"/>
      <c r="AS590" s="492"/>
      <c r="AT590" s="492"/>
      <c r="AU590" s="492"/>
      <c r="AV590" s="492"/>
      <c r="AW590" s="492"/>
      <c r="AX590" s="492"/>
      <c r="AY590" s="492"/>
    </row>
    <row r="591" spans="1:51" ht="15.75" customHeight="1">
      <c r="A591" s="492"/>
      <c r="B591" s="492"/>
      <c r="C591" s="492"/>
      <c r="D591" s="492"/>
      <c r="E591" s="492"/>
      <c r="F591" s="492"/>
      <c r="G591" s="492"/>
      <c r="H591" s="492"/>
      <c r="I591" s="492"/>
      <c r="J591" s="492"/>
      <c r="K591" s="492"/>
      <c r="L591" s="492"/>
      <c r="M591" s="492"/>
      <c r="N591" s="492"/>
      <c r="O591" s="492"/>
      <c r="P591" s="492"/>
      <c r="Q591" s="492"/>
      <c r="R591" s="492"/>
      <c r="S591" s="492"/>
      <c r="T591" s="492"/>
      <c r="U591" s="492"/>
      <c r="V591" s="492"/>
      <c r="W591" s="492"/>
      <c r="X591" s="492"/>
      <c r="Y591" s="492"/>
      <c r="Z591" s="492"/>
      <c r="AA591" s="492"/>
      <c r="AB591" s="492"/>
      <c r="AC591" s="492"/>
      <c r="AD591" s="492"/>
      <c r="AE591" s="492"/>
      <c r="AF591" s="492"/>
      <c r="AG591" s="492"/>
      <c r="AH591" s="492"/>
      <c r="AI591" s="492"/>
      <c r="AJ591" s="492"/>
      <c r="AK591" s="492"/>
      <c r="AL591" s="492"/>
      <c r="AM591" s="492"/>
      <c r="AN591" s="492"/>
      <c r="AO591" s="492"/>
      <c r="AP591" s="492"/>
      <c r="AQ591" s="492"/>
      <c r="AR591" s="492"/>
      <c r="AS591" s="492"/>
      <c r="AT591" s="492"/>
      <c r="AU591" s="492"/>
      <c r="AV591" s="492"/>
      <c r="AW591" s="492"/>
      <c r="AX591" s="492"/>
      <c r="AY591" s="492"/>
    </row>
    <row r="592" spans="1:51" ht="15.75" customHeight="1">
      <c r="A592" s="492"/>
      <c r="B592" s="492"/>
      <c r="C592" s="492"/>
      <c r="D592" s="492"/>
      <c r="E592" s="492"/>
      <c r="F592" s="492"/>
      <c r="G592" s="492"/>
      <c r="H592" s="492"/>
      <c r="I592" s="492"/>
      <c r="J592" s="492"/>
      <c r="K592" s="492"/>
      <c r="L592" s="492"/>
      <c r="M592" s="492"/>
      <c r="N592" s="492"/>
      <c r="O592" s="492"/>
      <c r="P592" s="492"/>
      <c r="Q592" s="492"/>
      <c r="R592" s="492"/>
      <c r="S592" s="492"/>
      <c r="T592" s="492"/>
      <c r="U592" s="492"/>
      <c r="V592" s="492"/>
      <c r="W592" s="492"/>
      <c r="X592" s="492"/>
      <c r="Y592" s="492"/>
      <c r="Z592" s="492"/>
      <c r="AA592" s="492"/>
      <c r="AB592" s="492"/>
      <c r="AC592" s="492"/>
      <c r="AD592" s="492"/>
      <c r="AE592" s="492"/>
      <c r="AF592" s="492"/>
      <c r="AG592" s="492"/>
      <c r="AH592" s="492"/>
      <c r="AI592" s="492"/>
      <c r="AJ592" s="492"/>
      <c r="AK592" s="492"/>
      <c r="AL592" s="492"/>
      <c r="AM592" s="492"/>
      <c r="AN592" s="492"/>
      <c r="AO592" s="492"/>
      <c r="AP592" s="492"/>
      <c r="AQ592" s="492"/>
      <c r="AR592" s="492"/>
      <c r="AS592" s="492"/>
      <c r="AT592" s="492"/>
      <c r="AU592" s="492"/>
      <c r="AV592" s="492"/>
      <c r="AW592" s="492"/>
      <c r="AX592" s="492"/>
      <c r="AY592" s="492"/>
    </row>
    <row r="593" spans="1:51" ht="15.75" customHeight="1">
      <c r="A593" s="492"/>
      <c r="B593" s="492"/>
      <c r="C593" s="492"/>
      <c r="D593" s="492"/>
      <c r="E593" s="492"/>
      <c r="F593" s="492"/>
      <c r="G593" s="492"/>
      <c r="H593" s="492"/>
      <c r="I593" s="492"/>
      <c r="J593" s="492"/>
      <c r="K593" s="492"/>
      <c r="L593" s="492"/>
      <c r="M593" s="492"/>
      <c r="N593" s="492"/>
      <c r="O593" s="492"/>
      <c r="P593" s="492"/>
      <c r="Q593" s="492"/>
      <c r="R593" s="492"/>
      <c r="S593" s="492"/>
      <c r="T593" s="492"/>
      <c r="U593" s="492"/>
      <c r="V593" s="492"/>
      <c r="W593" s="492"/>
      <c r="X593" s="492"/>
      <c r="Y593" s="492"/>
      <c r="Z593" s="492"/>
      <c r="AA593" s="492"/>
      <c r="AB593" s="492"/>
      <c r="AC593" s="492"/>
      <c r="AD593" s="492"/>
      <c r="AE593" s="492"/>
      <c r="AF593" s="492"/>
      <c r="AG593" s="492"/>
      <c r="AH593" s="492"/>
      <c r="AI593" s="492"/>
      <c r="AJ593" s="492"/>
      <c r="AK593" s="492"/>
      <c r="AL593" s="492"/>
      <c r="AM593" s="492"/>
      <c r="AN593" s="492"/>
      <c r="AO593" s="492"/>
      <c r="AP593" s="492"/>
      <c r="AQ593" s="492"/>
      <c r="AR593" s="492"/>
      <c r="AS593" s="492"/>
      <c r="AT593" s="492"/>
      <c r="AU593" s="492"/>
      <c r="AV593" s="492"/>
      <c r="AW593" s="492"/>
      <c r="AX593" s="492"/>
      <c r="AY593" s="492"/>
    </row>
    <row r="594" spans="1:51" ht="15.75" customHeight="1">
      <c r="A594" s="492"/>
      <c r="B594" s="492"/>
      <c r="C594" s="492"/>
      <c r="D594" s="492"/>
      <c r="E594" s="492"/>
      <c r="F594" s="492"/>
      <c r="G594" s="492"/>
      <c r="H594" s="492"/>
      <c r="I594" s="492"/>
      <c r="J594" s="492"/>
      <c r="K594" s="492"/>
      <c r="L594" s="492"/>
      <c r="M594" s="492"/>
      <c r="N594" s="492"/>
      <c r="O594" s="492"/>
      <c r="P594" s="492"/>
      <c r="Q594" s="492"/>
      <c r="R594" s="492"/>
      <c r="S594" s="492"/>
      <c r="T594" s="492"/>
      <c r="U594" s="492"/>
      <c r="V594" s="492"/>
      <c r="W594" s="492"/>
      <c r="X594" s="492"/>
      <c r="Y594" s="492"/>
      <c r="Z594" s="492"/>
      <c r="AA594" s="492"/>
      <c r="AB594" s="492"/>
      <c r="AC594" s="492"/>
      <c r="AD594" s="492"/>
      <c r="AE594" s="492"/>
      <c r="AF594" s="492"/>
      <c r="AG594" s="492"/>
      <c r="AH594" s="492"/>
      <c r="AI594" s="492"/>
      <c r="AJ594" s="492"/>
      <c r="AK594" s="492"/>
      <c r="AL594" s="492"/>
      <c r="AM594" s="492"/>
      <c r="AN594" s="492"/>
      <c r="AO594" s="492"/>
      <c r="AP594" s="492"/>
      <c r="AQ594" s="492"/>
      <c r="AR594" s="492"/>
      <c r="AS594" s="492"/>
      <c r="AT594" s="492"/>
      <c r="AU594" s="492"/>
      <c r="AV594" s="492"/>
      <c r="AW594" s="492"/>
      <c r="AX594" s="492"/>
      <c r="AY594" s="492"/>
    </row>
    <row r="595" spans="1:51" ht="15.75" customHeight="1">
      <c r="A595" s="492"/>
      <c r="B595" s="492"/>
      <c r="C595" s="492"/>
      <c r="D595" s="492"/>
      <c r="E595" s="492"/>
      <c r="F595" s="492"/>
      <c r="G595" s="492"/>
      <c r="H595" s="492"/>
      <c r="I595" s="492"/>
      <c r="J595" s="492"/>
      <c r="K595" s="492"/>
      <c r="L595" s="492"/>
      <c r="M595" s="492"/>
      <c r="N595" s="492"/>
      <c r="O595" s="492"/>
      <c r="P595" s="492"/>
      <c r="Q595" s="492"/>
      <c r="R595" s="492"/>
      <c r="S595" s="492"/>
      <c r="T595" s="492"/>
      <c r="U595" s="492"/>
      <c r="V595" s="492"/>
      <c r="W595" s="492"/>
      <c r="X595" s="492"/>
      <c r="Y595" s="492"/>
      <c r="Z595" s="492"/>
      <c r="AA595" s="492"/>
      <c r="AB595" s="492"/>
      <c r="AC595" s="492"/>
      <c r="AD595" s="492"/>
      <c r="AE595" s="492"/>
      <c r="AF595" s="492"/>
      <c r="AG595" s="492"/>
      <c r="AH595" s="492"/>
      <c r="AI595" s="492"/>
      <c r="AJ595" s="492"/>
      <c r="AK595" s="492"/>
      <c r="AL595" s="492"/>
      <c r="AM595" s="492"/>
      <c r="AN595" s="492"/>
      <c r="AO595" s="492"/>
      <c r="AP595" s="492"/>
      <c r="AQ595" s="492"/>
      <c r="AR595" s="492"/>
      <c r="AS595" s="492"/>
      <c r="AT595" s="492"/>
      <c r="AU595" s="492"/>
      <c r="AV595" s="492"/>
      <c r="AW595" s="492"/>
      <c r="AX595" s="492"/>
      <c r="AY595" s="492"/>
    </row>
    <row r="596" spans="1:51" ht="15.75" customHeight="1">
      <c r="A596" s="492"/>
      <c r="B596" s="492"/>
      <c r="C596" s="492"/>
      <c r="D596" s="492"/>
      <c r="E596" s="492"/>
      <c r="F596" s="492"/>
      <c r="G596" s="492"/>
      <c r="H596" s="492"/>
      <c r="I596" s="492"/>
      <c r="J596" s="492"/>
      <c r="K596" s="492"/>
      <c r="L596" s="492"/>
      <c r="M596" s="492"/>
      <c r="N596" s="492"/>
      <c r="O596" s="492"/>
      <c r="P596" s="492"/>
      <c r="Q596" s="492"/>
      <c r="R596" s="492"/>
      <c r="S596" s="492"/>
      <c r="T596" s="492"/>
      <c r="U596" s="492"/>
      <c r="V596" s="492"/>
      <c r="W596" s="492"/>
      <c r="X596" s="492"/>
      <c r="Y596" s="492"/>
      <c r="Z596" s="492"/>
      <c r="AA596" s="492"/>
      <c r="AB596" s="492"/>
      <c r="AC596" s="492"/>
      <c r="AD596" s="492"/>
      <c r="AE596" s="492"/>
      <c r="AF596" s="492"/>
      <c r="AG596" s="492"/>
      <c r="AH596" s="492"/>
      <c r="AI596" s="492"/>
      <c r="AJ596" s="492"/>
      <c r="AK596" s="492"/>
      <c r="AL596" s="492"/>
      <c r="AM596" s="492"/>
      <c r="AN596" s="492"/>
      <c r="AO596" s="492"/>
      <c r="AP596" s="492"/>
      <c r="AQ596" s="492"/>
      <c r="AR596" s="492"/>
      <c r="AS596" s="492"/>
      <c r="AT596" s="492"/>
      <c r="AU596" s="492"/>
      <c r="AV596" s="492"/>
      <c r="AW596" s="492"/>
      <c r="AX596" s="492"/>
      <c r="AY596" s="492"/>
    </row>
    <row r="597" spans="1:51" ht="15.75" customHeight="1">
      <c r="A597" s="492"/>
      <c r="B597" s="492"/>
      <c r="C597" s="492"/>
      <c r="D597" s="492"/>
      <c r="E597" s="492"/>
      <c r="F597" s="492"/>
      <c r="G597" s="492"/>
      <c r="H597" s="492"/>
      <c r="I597" s="492"/>
      <c r="J597" s="492"/>
      <c r="K597" s="492"/>
      <c r="L597" s="492"/>
      <c r="M597" s="492"/>
      <c r="N597" s="492"/>
      <c r="O597" s="492"/>
      <c r="P597" s="492"/>
      <c r="Q597" s="492"/>
      <c r="R597" s="492"/>
      <c r="S597" s="492"/>
      <c r="T597" s="492"/>
      <c r="U597" s="492"/>
      <c r="V597" s="492"/>
      <c r="W597" s="492"/>
      <c r="X597" s="492"/>
      <c r="Y597" s="492"/>
      <c r="Z597" s="492"/>
      <c r="AA597" s="492"/>
      <c r="AB597" s="492"/>
      <c r="AC597" s="492"/>
      <c r="AD597" s="492"/>
      <c r="AE597" s="492"/>
      <c r="AF597" s="492"/>
      <c r="AG597" s="492"/>
      <c r="AH597" s="492"/>
      <c r="AI597" s="492"/>
      <c r="AJ597" s="492"/>
      <c r="AK597" s="492"/>
      <c r="AL597" s="492"/>
      <c r="AM597" s="492"/>
      <c r="AN597" s="492"/>
      <c r="AO597" s="492"/>
      <c r="AP597" s="492"/>
      <c r="AQ597" s="492"/>
      <c r="AR597" s="492"/>
      <c r="AS597" s="492"/>
      <c r="AT597" s="492"/>
      <c r="AU597" s="492"/>
      <c r="AV597" s="492"/>
      <c r="AW597" s="492"/>
      <c r="AX597" s="492"/>
      <c r="AY597" s="492"/>
    </row>
    <row r="598" spans="1:51" ht="15.75" customHeight="1">
      <c r="A598" s="492"/>
      <c r="B598" s="492"/>
      <c r="C598" s="492"/>
      <c r="D598" s="492"/>
      <c r="E598" s="492"/>
      <c r="F598" s="492"/>
      <c r="G598" s="492"/>
      <c r="H598" s="492"/>
      <c r="I598" s="492"/>
      <c r="J598" s="492"/>
      <c r="K598" s="492"/>
      <c r="L598" s="492"/>
      <c r="M598" s="492"/>
      <c r="N598" s="492"/>
      <c r="O598" s="492"/>
      <c r="P598" s="492"/>
      <c r="Q598" s="492"/>
      <c r="R598" s="492"/>
      <c r="S598" s="492"/>
      <c r="T598" s="492"/>
      <c r="U598" s="492"/>
      <c r="V598" s="492"/>
      <c r="W598" s="492"/>
      <c r="X598" s="492"/>
      <c r="Y598" s="492"/>
      <c r="Z598" s="492"/>
      <c r="AA598" s="492"/>
      <c r="AB598" s="492"/>
      <c r="AC598" s="492"/>
      <c r="AD598" s="492"/>
      <c r="AE598" s="492"/>
      <c r="AF598" s="492"/>
      <c r="AG598" s="492"/>
      <c r="AH598" s="492"/>
      <c r="AI598" s="492"/>
      <c r="AJ598" s="492"/>
      <c r="AK598" s="492"/>
      <c r="AL598" s="492"/>
      <c r="AM598" s="492"/>
      <c r="AN598" s="492"/>
      <c r="AO598" s="492"/>
      <c r="AP598" s="492"/>
      <c r="AQ598" s="492"/>
      <c r="AR598" s="492"/>
      <c r="AS598" s="492"/>
      <c r="AT598" s="492"/>
      <c r="AU598" s="492"/>
      <c r="AV598" s="492"/>
      <c r="AW598" s="492"/>
      <c r="AX598" s="492"/>
      <c r="AY598" s="492"/>
    </row>
    <row r="599" spans="1:51" ht="15.75" customHeight="1">
      <c r="A599" s="492"/>
      <c r="B599" s="492"/>
      <c r="C599" s="492"/>
      <c r="D599" s="492"/>
      <c r="E599" s="492"/>
      <c r="F599" s="492"/>
      <c r="G599" s="492"/>
      <c r="H599" s="492"/>
      <c r="I599" s="492"/>
      <c r="J599" s="492"/>
      <c r="K599" s="492"/>
      <c r="L599" s="492"/>
      <c r="M599" s="492"/>
      <c r="N599" s="492"/>
      <c r="O599" s="492"/>
      <c r="P599" s="492"/>
      <c r="Q599" s="492"/>
      <c r="R599" s="492"/>
      <c r="S599" s="492"/>
      <c r="T599" s="492"/>
      <c r="U599" s="492"/>
      <c r="V599" s="492"/>
      <c r="W599" s="492"/>
      <c r="X599" s="492"/>
      <c r="Y599" s="492"/>
      <c r="Z599" s="492"/>
      <c r="AA599" s="492"/>
      <c r="AB599" s="492"/>
      <c r="AC599" s="492"/>
      <c r="AD599" s="492"/>
      <c r="AE599" s="492"/>
      <c r="AF599" s="492"/>
      <c r="AG599" s="492"/>
      <c r="AH599" s="492"/>
      <c r="AI599" s="492"/>
      <c r="AJ599" s="492"/>
      <c r="AK599" s="492"/>
      <c r="AL599" s="492"/>
      <c r="AM599" s="492"/>
      <c r="AN599" s="492"/>
      <c r="AO599" s="492"/>
      <c r="AP599" s="492"/>
      <c r="AQ599" s="492"/>
      <c r="AR599" s="492"/>
      <c r="AS599" s="492"/>
      <c r="AT599" s="492"/>
      <c r="AU599" s="492"/>
      <c r="AV599" s="492"/>
      <c r="AW599" s="492"/>
      <c r="AX599" s="492"/>
      <c r="AY599" s="492"/>
    </row>
    <row r="600" spans="1:51" ht="15.75" customHeight="1">
      <c r="A600" s="492"/>
      <c r="B600" s="492"/>
      <c r="C600" s="492"/>
      <c r="D600" s="492"/>
      <c r="E600" s="492"/>
      <c r="F600" s="492"/>
      <c r="G600" s="492"/>
      <c r="H600" s="492"/>
      <c r="I600" s="492"/>
      <c r="J600" s="492"/>
      <c r="K600" s="492"/>
      <c r="L600" s="492"/>
      <c r="M600" s="492"/>
      <c r="N600" s="492"/>
      <c r="O600" s="492"/>
      <c r="P600" s="492"/>
      <c r="Q600" s="492"/>
      <c r="R600" s="492"/>
      <c r="S600" s="492"/>
      <c r="T600" s="492"/>
      <c r="U600" s="492"/>
      <c r="V600" s="492"/>
      <c r="W600" s="492"/>
      <c r="X600" s="492"/>
      <c r="Y600" s="492"/>
      <c r="Z600" s="492"/>
      <c r="AA600" s="492"/>
      <c r="AB600" s="492"/>
      <c r="AC600" s="492"/>
      <c r="AD600" s="492"/>
      <c r="AE600" s="492"/>
      <c r="AF600" s="492"/>
      <c r="AG600" s="492"/>
      <c r="AH600" s="492"/>
      <c r="AI600" s="492"/>
      <c r="AJ600" s="492"/>
      <c r="AK600" s="492"/>
      <c r="AL600" s="492"/>
      <c r="AM600" s="492"/>
      <c r="AN600" s="492"/>
      <c r="AO600" s="492"/>
      <c r="AP600" s="492"/>
      <c r="AQ600" s="492"/>
      <c r="AR600" s="492"/>
      <c r="AS600" s="492"/>
      <c r="AT600" s="492"/>
      <c r="AU600" s="492"/>
      <c r="AV600" s="492"/>
      <c r="AW600" s="492"/>
      <c r="AX600" s="492"/>
      <c r="AY600" s="492"/>
    </row>
    <row r="601" spans="1:51" ht="15.75" customHeight="1">
      <c r="A601" s="492"/>
      <c r="B601" s="492"/>
      <c r="C601" s="492"/>
      <c r="D601" s="492"/>
      <c r="E601" s="492"/>
      <c r="F601" s="492"/>
      <c r="G601" s="492"/>
      <c r="H601" s="492"/>
      <c r="I601" s="492"/>
      <c r="J601" s="492"/>
      <c r="K601" s="492"/>
      <c r="L601" s="492"/>
      <c r="M601" s="492"/>
      <c r="N601" s="492"/>
      <c r="O601" s="492"/>
      <c r="P601" s="492"/>
      <c r="Q601" s="492"/>
      <c r="R601" s="492"/>
      <c r="S601" s="492"/>
      <c r="T601" s="492"/>
      <c r="U601" s="492"/>
      <c r="V601" s="492"/>
      <c r="W601" s="492"/>
      <c r="X601" s="492"/>
      <c r="Y601" s="492"/>
      <c r="Z601" s="492"/>
      <c r="AA601" s="492"/>
      <c r="AB601" s="492"/>
      <c r="AC601" s="492"/>
      <c r="AD601" s="492"/>
      <c r="AE601" s="492"/>
      <c r="AF601" s="492"/>
      <c r="AG601" s="492"/>
      <c r="AH601" s="492"/>
      <c r="AI601" s="492"/>
      <c r="AJ601" s="492"/>
      <c r="AK601" s="492"/>
      <c r="AL601" s="492"/>
      <c r="AM601" s="492"/>
      <c r="AN601" s="492"/>
      <c r="AO601" s="492"/>
      <c r="AP601" s="492"/>
      <c r="AQ601" s="492"/>
      <c r="AR601" s="492"/>
      <c r="AS601" s="492"/>
      <c r="AT601" s="492"/>
      <c r="AU601" s="492"/>
      <c r="AV601" s="492"/>
      <c r="AW601" s="492"/>
      <c r="AX601" s="492"/>
      <c r="AY601" s="492"/>
    </row>
    <row r="602" spans="1:51" ht="15.75" customHeight="1">
      <c r="A602" s="492"/>
      <c r="B602" s="492"/>
      <c r="C602" s="492"/>
      <c r="D602" s="492"/>
      <c r="E602" s="492"/>
      <c r="F602" s="492"/>
      <c r="G602" s="492"/>
      <c r="H602" s="492"/>
      <c r="I602" s="492"/>
      <c r="J602" s="492"/>
      <c r="K602" s="492"/>
      <c r="L602" s="492"/>
      <c r="M602" s="492"/>
      <c r="N602" s="492"/>
      <c r="O602" s="492"/>
      <c r="P602" s="492"/>
      <c r="Q602" s="492"/>
      <c r="R602" s="492"/>
      <c r="S602" s="492"/>
      <c r="T602" s="492"/>
      <c r="U602" s="492"/>
      <c r="V602" s="492"/>
      <c r="W602" s="492"/>
      <c r="X602" s="492"/>
      <c r="Y602" s="492"/>
      <c r="Z602" s="492"/>
      <c r="AA602" s="492"/>
      <c r="AB602" s="492"/>
      <c r="AC602" s="492"/>
      <c r="AD602" s="492"/>
      <c r="AE602" s="492"/>
      <c r="AF602" s="492"/>
      <c r="AG602" s="492"/>
      <c r="AH602" s="492"/>
      <c r="AI602" s="492"/>
      <c r="AJ602" s="492"/>
      <c r="AK602" s="492"/>
      <c r="AL602" s="492"/>
      <c r="AM602" s="492"/>
      <c r="AN602" s="492"/>
      <c r="AO602" s="492"/>
      <c r="AP602" s="492"/>
      <c r="AQ602" s="492"/>
      <c r="AR602" s="492"/>
      <c r="AS602" s="492"/>
      <c r="AT602" s="492"/>
      <c r="AU602" s="492"/>
      <c r="AV602" s="492"/>
      <c r="AW602" s="492"/>
      <c r="AX602" s="492"/>
      <c r="AY602" s="492"/>
    </row>
    <row r="603" spans="1:51" ht="15.75" customHeight="1">
      <c r="A603" s="492"/>
      <c r="B603" s="492"/>
      <c r="C603" s="492"/>
      <c r="D603" s="492"/>
      <c r="E603" s="492"/>
      <c r="F603" s="492"/>
      <c r="G603" s="492"/>
      <c r="H603" s="492"/>
      <c r="I603" s="492"/>
      <c r="J603" s="492"/>
      <c r="K603" s="492"/>
      <c r="L603" s="492"/>
      <c r="M603" s="492"/>
      <c r="N603" s="492"/>
      <c r="O603" s="492"/>
      <c r="P603" s="492"/>
      <c r="Q603" s="492"/>
      <c r="R603" s="492"/>
      <c r="S603" s="492"/>
      <c r="T603" s="492"/>
      <c r="U603" s="492"/>
      <c r="V603" s="492"/>
      <c r="W603" s="492"/>
      <c r="X603" s="492"/>
      <c r="Y603" s="492"/>
      <c r="Z603" s="492"/>
      <c r="AA603" s="492"/>
      <c r="AB603" s="492"/>
      <c r="AC603" s="492"/>
      <c r="AD603" s="492"/>
      <c r="AE603" s="492"/>
      <c r="AF603" s="492"/>
      <c r="AG603" s="492"/>
      <c r="AH603" s="492"/>
      <c r="AI603" s="492"/>
      <c r="AJ603" s="492"/>
      <c r="AK603" s="492"/>
      <c r="AL603" s="492"/>
      <c r="AM603" s="492"/>
      <c r="AN603" s="492"/>
      <c r="AO603" s="492"/>
      <c r="AP603" s="492"/>
      <c r="AQ603" s="492"/>
      <c r="AR603" s="492"/>
      <c r="AS603" s="492"/>
      <c r="AT603" s="492"/>
      <c r="AU603" s="492"/>
      <c r="AV603" s="492"/>
      <c r="AW603" s="492"/>
      <c r="AX603" s="492"/>
      <c r="AY603" s="492"/>
    </row>
    <row r="604" spans="1:51" ht="15.75" customHeight="1">
      <c r="A604" s="492"/>
      <c r="B604" s="492"/>
      <c r="C604" s="492"/>
      <c r="D604" s="492"/>
      <c r="E604" s="492"/>
      <c r="F604" s="492"/>
      <c r="G604" s="492"/>
      <c r="H604" s="492"/>
      <c r="I604" s="492"/>
      <c r="J604" s="492"/>
      <c r="K604" s="492"/>
      <c r="L604" s="492"/>
      <c r="M604" s="492"/>
      <c r="N604" s="492"/>
      <c r="O604" s="492"/>
      <c r="P604" s="492"/>
      <c r="Q604" s="492"/>
      <c r="R604" s="492"/>
      <c r="S604" s="492"/>
      <c r="T604" s="492"/>
      <c r="U604" s="492"/>
      <c r="V604" s="492"/>
      <c r="W604" s="492"/>
      <c r="X604" s="492"/>
      <c r="Y604" s="492"/>
      <c r="Z604" s="492"/>
      <c r="AA604" s="492"/>
      <c r="AB604" s="492"/>
      <c r="AC604" s="492"/>
      <c r="AD604" s="492"/>
      <c r="AE604" s="492"/>
      <c r="AF604" s="492"/>
      <c r="AG604" s="492"/>
      <c r="AH604" s="492"/>
      <c r="AI604" s="492"/>
      <c r="AJ604" s="492"/>
      <c r="AK604" s="492"/>
      <c r="AL604" s="492"/>
      <c r="AM604" s="492"/>
      <c r="AN604" s="492"/>
      <c r="AO604" s="492"/>
      <c r="AP604" s="492"/>
      <c r="AQ604" s="492"/>
      <c r="AR604" s="492"/>
      <c r="AS604" s="492"/>
      <c r="AT604" s="492"/>
      <c r="AU604" s="492"/>
      <c r="AV604" s="492"/>
      <c r="AW604" s="492"/>
      <c r="AX604" s="492"/>
      <c r="AY604" s="492"/>
    </row>
    <row r="605" spans="1:51" ht="15.75" customHeight="1">
      <c r="A605" s="492"/>
      <c r="B605" s="492"/>
      <c r="C605" s="492"/>
      <c r="D605" s="492"/>
      <c r="E605" s="492"/>
      <c r="F605" s="492"/>
      <c r="G605" s="492"/>
      <c r="H605" s="492"/>
      <c r="I605" s="492"/>
      <c r="J605" s="492"/>
      <c r="K605" s="492"/>
      <c r="L605" s="492"/>
      <c r="M605" s="492"/>
      <c r="N605" s="492"/>
      <c r="O605" s="492"/>
      <c r="P605" s="492"/>
      <c r="Q605" s="492"/>
      <c r="R605" s="492"/>
      <c r="S605" s="492"/>
      <c r="T605" s="492"/>
      <c r="U605" s="492"/>
      <c r="V605" s="492"/>
      <c r="W605" s="492"/>
      <c r="X605" s="492"/>
      <c r="Y605" s="492"/>
      <c r="Z605" s="492"/>
      <c r="AA605" s="492"/>
      <c r="AB605" s="492"/>
      <c r="AC605" s="492"/>
      <c r="AD605" s="492"/>
      <c r="AE605" s="492"/>
      <c r="AF605" s="492"/>
      <c r="AG605" s="492"/>
      <c r="AH605" s="492"/>
      <c r="AI605" s="492"/>
      <c r="AJ605" s="492"/>
      <c r="AK605" s="492"/>
      <c r="AL605" s="492"/>
      <c r="AM605" s="492"/>
      <c r="AN605" s="492"/>
      <c r="AO605" s="492"/>
      <c r="AP605" s="492"/>
      <c r="AQ605" s="492"/>
      <c r="AR605" s="492"/>
      <c r="AS605" s="492"/>
      <c r="AT605" s="492"/>
      <c r="AU605" s="492"/>
      <c r="AV605" s="492"/>
      <c r="AW605" s="492"/>
      <c r="AX605" s="492"/>
      <c r="AY605" s="492"/>
    </row>
    <row r="606" spans="1:51" ht="15.75" customHeight="1">
      <c r="A606" s="492"/>
      <c r="B606" s="492"/>
      <c r="C606" s="492"/>
      <c r="D606" s="492"/>
      <c r="E606" s="492"/>
      <c r="F606" s="492"/>
      <c r="G606" s="492"/>
      <c r="H606" s="492"/>
      <c r="I606" s="492"/>
      <c r="J606" s="492"/>
      <c r="K606" s="492"/>
      <c r="L606" s="492"/>
      <c r="M606" s="492"/>
      <c r="N606" s="492"/>
      <c r="O606" s="492"/>
      <c r="P606" s="492"/>
      <c r="Q606" s="492"/>
      <c r="R606" s="492"/>
      <c r="S606" s="492"/>
      <c r="T606" s="492"/>
      <c r="U606" s="492"/>
      <c r="V606" s="492"/>
      <c r="W606" s="492"/>
      <c r="X606" s="492"/>
      <c r="Y606" s="492"/>
      <c r="Z606" s="492"/>
      <c r="AA606" s="492"/>
      <c r="AB606" s="492"/>
      <c r="AC606" s="492"/>
      <c r="AD606" s="492"/>
      <c r="AE606" s="492"/>
      <c r="AF606" s="492"/>
      <c r="AG606" s="492"/>
      <c r="AH606" s="492"/>
      <c r="AI606" s="492"/>
      <c r="AJ606" s="492"/>
      <c r="AK606" s="492"/>
      <c r="AL606" s="492"/>
      <c r="AM606" s="492"/>
      <c r="AN606" s="492"/>
      <c r="AO606" s="492"/>
      <c r="AP606" s="492"/>
      <c r="AQ606" s="492"/>
      <c r="AR606" s="492"/>
      <c r="AS606" s="492"/>
      <c r="AT606" s="492"/>
      <c r="AU606" s="492"/>
      <c r="AV606" s="492"/>
      <c r="AW606" s="492"/>
      <c r="AX606" s="492"/>
      <c r="AY606" s="492"/>
    </row>
    <row r="607" spans="1:51" ht="15.75" customHeight="1">
      <c r="A607" s="492"/>
      <c r="B607" s="492"/>
      <c r="C607" s="492"/>
      <c r="D607" s="492"/>
      <c r="E607" s="492"/>
      <c r="F607" s="492"/>
      <c r="G607" s="492"/>
      <c r="H607" s="492"/>
      <c r="I607" s="492"/>
      <c r="J607" s="492"/>
      <c r="K607" s="492"/>
      <c r="L607" s="492"/>
      <c r="M607" s="492"/>
      <c r="N607" s="492"/>
      <c r="O607" s="492"/>
      <c r="P607" s="492"/>
      <c r="Q607" s="492"/>
      <c r="R607" s="492"/>
      <c r="S607" s="492"/>
      <c r="T607" s="492"/>
      <c r="U607" s="492"/>
      <c r="V607" s="492"/>
      <c r="W607" s="492"/>
      <c r="X607" s="492"/>
      <c r="Y607" s="492"/>
      <c r="Z607" s="492"/>
      <c r="AA607" s="492"/>
      <c r="AB607" s="492"/>
      <c r="AC607" s="492"/>
      <c r="AD607" s="492"/>
      <c r="AE607" s="492"/>
      <c r="AF607" s="492"/>
      <c r="AG607" s="492"/>
      <c r="AH607" s="492"/>
      <c r="AI607" s="492"/>
      <c r="AJ607" s="492"/>
      <c r="AK607" s="492"/>
      <c r="AL607" s="492"/>
      <c r="AM607" s="492"/>
      <c r="AN607" s="492"/>
      <c r="AO607" s="492"/>
      <c r="AP607" s="492"/>
      <c r="AQ607" s="492"/>
      <c r="AR607" s="492"/>
      <c r="AS607" s="492"/>
      <c r="AT607" s="492"/>
      <c r="AU607" s="492"/>
      <c r="AV607" s="492"/>
      <c r="AW607" s="492"/>
      <c r="AX607" s="492"/>
      <c r="AY607" s="492"/>
    </row>
    <row r="608" spans="1:51" ht="15.75" customHeight="1">
      <c r="A608" s="492"/>
      <c r="B608" s="492"/>
      <c r="C608" s="492"/>
      <c r="D608" s="492"/>
      <c r="E608" s="492"/>
      <c r="F608" s="492"/>
      <c r="G608" s="492"/>
      <c r="H608" s="492"/>
      <c r="I608" s="492"/>
      <c r="J608" s="492"/>
      <c r="K608" s="492"/>
      <c r="L608" s="492"/>
      <c r="M608" s="492"/>
      <c r="N608" s="492"/>
      <c r="O608" s="492"/>
      <c r="P608" s="492"/>
      <c r="Q608" s="492"/>
      <c r="R608" s="492"/>
      <c r="S608" s="492"/>
      <c r="T608" s="492"/>
      <c r="U608" s="492"/>
      <c r="V608" s="492"/>
      <c r="W608" s="492"/>
      <c r="X608" s="492"/>
      <c r="Y608" s="492"/>
      <c r="Z608" s="492"/>
      <c r="AA608" s="492"/>
      <c r="AB608" s="492"/>
      <c r="AC608" s="492"/>
      <c r="AD608" s="492"/>
      <c r="AE608" s="492"/>
      <c r="AF608" s="492"/>
      <c r="AG608" s="492"/>
      <c r="AH608" s="492"/>
      <c r="AI608" s="492"/>
      <c r="AJ608" s="492"/>
      <c r="AK608" s="492"/>
      <c r="AL608" s="492"/>
      <c r="AM608" s="492"/>
      <c r="AN608" s="492"/>
      <c r="AO608" s="492"/>
      <c r="AP608" s="492"/>
      <c r="AQ608" s="492"/>
      <c r="AR608" s="492"/>
      <c r="AS608" s="492"/>
      <c r="AT608" s="492"/>
      <c r="AU608" s="492"/>
      <c r="AV608" s="492"/>
      <c r="AW608" s="492"/>
      <c r="AX608" s="492"/>
      <c r="AY608" s="492"/>
    </row>
    <row r="609" spans="1:51" ht="15.75" customHeight="1">
      <c r="A609" s="492"/>
      <c r="B609" s="492"/>
      <c r="C609" s="492"/>
      <c r="D609" s="492"/>
      <c r="E609" s="492"/>
      <c r="F609" s="492"/>
      <c r="G609" s="492"/>
      <c r="H609" s="492"/>
      <c r="I609" s="492"/>
      <c r="J609" s="492"/>
      <c r="K609" s="492"/>
      <c r="L609" s="492"/>
      <c r="M609" s="492"/>
      <c r="N609" s="492"/>
      <c r="O609" s="492"/>
      <c r="P609" s="492"/>
      <c r="Q609" s="492"/>
      <c r="R609" s="492"/>
      <c r="S609" s="492"/>
      <c r="T609" s="492"/>
      <c r="U609" s="492"/>
      <c r="V609" s="492"/>
      <c r="W609" s="492"/>
      <c r="X609" s="492"/>
      <c r="Y609" s="492"/>
      <c r="Z609" s="492"/>
      <c r="AA609" s="492"/>
      <c r="AB609" s="492"/>
      <c r="AC609" s="492"/>
      <c r="AD609" s="492"/>
      <c r="AE609" s="492"/>
      <c r="AF609" s="492"/>
      <c r="AG609" s="492"/>
      <c r="AH609" s="492"/>
      <c r="AI609" s="492"/>
      <c r="AJ609" s="492"/>
      <c r="AK609" s="492"/>
      <c r="AL609" s="492"/>
      <c r="AM609" s="492"/>
      <c r="AN609" s="492"/>
      <c r="AO609" s="492"/>
      <c r="AP609" s="492"/>
      <c r="AQ609" s="492"/>
      <c r="AR609" s="492"/>
      <c r="AS609" s="492"/>
      <c r="AT609" s="492"/>
      <c r="AU609" s="492"/>
      <c r="AV609" s="492"/>
      <c r="AW609" s="492"/>
      <c r="AX609" s="492"/>
      <c r="AY609" s="492"/>
    </row>
    <row r="610" spans="1:51" ht="15.75" customHeight="1">
      <c r="A610" s="492"/>
      <c r="B610" s="492"/>
      <c r="C610" s="492"/>
      <c r="D610" s="492"/>
      <c r="E610" s="492"/>
      <c r="F610" s="492"/>
      <c r="G610" s="492"/>
      <c r="H610" s="492"/>
      <c r="I610" s="492"/>
      <c r="J610" s="492"/>
      <c r="K610" s="492"/>
      <c r="L610" s="492"/>
      <c r="M610" s="492"/>
      <c r="N610" s="492"/>
      <c r="O610" s="492"/>
      <c r="P610" s="492"/>
      <c r="Q610" s="492"/>
      <c r="R610" s="492"/>
      <c r="S610" s="492"/>
      <c r="T610" s="492"/>
      <c r="U610" s="492"/>
      <c r="V610" s="492"/>
      <c r="W610" s="492"/>
      <c r="X610" s="492"/>
      <c r="Y610" s="492"/>
      <c r="Z610" s="492"/>
      <c r="AA610" s="492"/>
      <c r="AB610" s="492"/>
      <c r="AC610" s="492"/>
      <c r="AD610" s="492"/>
      <c r="AE610" s="492"/>
      <c r="AF610" s="492"/>
      <c r="AG610" s="492"/>
      <c r="AH610" s="492"/>
      <c r="AI610" s="492"/>
      <c r="AJ610" s="492"/>
      <c r="AK610" s="492"/>
      <c r="AL610" s="492"/>
      <c r="AM610" s="492"/>
      <c r="AN610" s="492"/>
      <c r="AO610" s="492"/>
      <c r="AP610" s="492"/>
      <c r="AQ610" s="492"/>
      <c r="AR610" s="492"/>
      <c r="AS610" s="492"/>
      <c r="AT610" s="492"/>
      <c r="AU610" s="492"/>
      <c r="AV610" s="492"/>
      <c r="AW610" s="492"/>
      <c r="AX610" s="492"/>
      <c r="AY610" s="492"/>
    </row>
    <row r="611" spans="1:51" ht="15.75" customHeight="1">
      <c r="A611" s="492"/>
      <c r="B611" s="492"/>
      <c r="C611" s="492"/>
      <c r="D611" s="492"/>
      <c r="E611" s="492"/>
      <c r="F611" s="492"/>
      <c r="G611" s="492"/>
      <c r="H611" s="492"/>
      <c r="I611" s="492"/>
      <c r="J611" s="492"/>
      <c r="K611" s="492"/>
      <c r="L611" s="492"/>
      <c r="M611" s="492"/>
      <c r="N611" s="492"/>
      <c r="O611" s="492"/>
      <c r="P611" s="492"/>
      <c r="Q611" s="492"/>
      <c r="R611" s="492"/>
      <c r="S611" s="492"/>
      <c r="T611" s="492"/>
      <c r="U611" s="492"/>
      <c r="V611" s="492"/>
      <c r="W611" s="492"/>
      <c r="X611" s="492"/>
      <c r="Y611" s="492"/>
      <c r="Z611" s="492"/>
      <c r="AA611" s="492"/>
      <c r="AB611" s="492"/>
      <c r="AC611" s="492"/>
      <c r="AD611" s="492"/>
      <c r="AE611" s="492"/>
      <c r="AF611" s="492"/>
      <c r="AG611" s="492"/>
      <c r="AH611" s="492"/>
      <c r="AI611" s="492"/>
      <c r="AJ611" s="492"/>
      <c r="AK611" s="492"/>
      <c r="AL611" s="492"/>
      <c r="AM611" s="492"/>
      <c r="AN611" s="492"/>
      <c r="AO611" s="492"/>
      <c r="AP611" s="492"/>
      <c r="AQ611" s="492"/>
      <c r="AR611" s="492"/>
      <c r="AS611" s="492"/>
      <c r="AT611" s="492"/>
      <c r="AU611" s="492"/>
      <c r="AV611" s="492"/>
      <c r="AW611" s="492"/>
      <c r="AX611" s="492"/>
      <c r="AY611" s="492"/>
    </row>
    <row r="612" spans="1:51" ht="15.75" customHeight="1">
      <c r="A612" s="492"/>
      <c r="B612" s="492"/>
      <c r="C612" s="492"/>
      <c r="D612" s="492"/>
      <c r="E612" s="492"/>
      <c r="F612" s="492"/>
      <c r="G612" s="492"/>
      <c r="H612" s="492"/>
      <c r="I612" s="492"/>
      <c r="J612" s="492"/>
      <c r="K612" s="492"/>
      <c r="L612" s="492"/>
      <c r="M612" s="492"/>
      <c r="N612" s="492"/>
      <c r="O612" s="492"/>
      <c r="P612" s="492"/>
      <c r="Q612" s="492"/>
      <c r="R612" s="492"/>
      <c r="S612" s="492"/>
      <c r="T612" s="492"/>
      <c r="U612" s="492"/>
      <c r="V612" s="492"/>
      <c r="W612" s="492"/>
      <c r="X612" s="492"/>
      <c r="Y612" s="492"/>
      <c r="Z612" s="492"/>
      <c r="AA612" s="492"/>
      <c r="AB612" s="492"/>
      <c r="AC612" s="492"/>
      <c r="AD612" s="492"/>
      <c r="AE612" s="492"/>
      <c r="AF612" s="492"/>
      <c r="AG612" s="492"/>
      <c r="AH612" s="492"/>
      <c r="AI612" s="492"/>
      <c r="AJ612" s="492"/>
      <c r="AK612" s="492"/>
      <c r="AL612" s="492"/>
      <c r="AM612" s="492"/>
      <c r="AN612" s="492"/>
      <c r="AO612" s="492"/>
      <c r="AP612" s="492"/>
      <c r="AQ612" s="492"/>
      <c r="AR612" s="492"/>
      <c r="AS612" s="492"/>
      <c r="AT612" s="492"/>
      <c r="AU612" s="492"/>
      <c r="AV612" s="492"/>
      <c r="AW612" s="492"/>
      <c r="AX612" s="492"/>
      <c r="AY612" s="492"/>
    </row>
    <row r="613" spans="1:51" ht="15.75" customHeight="1">
      <c r="A613" s="492"/>
      <c r="B613" s="492"/>
      <c r="C613" s="492"/>
      <c r="D613" s="492"/>
      <c r="E613" s="492"/>
      <c r="F613" s="492"/>
      <c r="G613" s="492"/>
      <c r="H613" s="492"/>
      <c r="I613" s="492"/>
      <c r="J613" s="492"/>
      <c r="K613" s="492"/>
      <c r="L613" s="492"/>
      <c r="M613" s="492"/>
      <c r="N613" s="492"/>
      <c r="O613" s="492"/>
      <c r="P613" s="492"/>
      <c r="Q613" s="492"/>
      <c r="R613" s="492"/>
      <c r="S613" s="492"/>
      <c r="T613" s="492"/>
      <c r="U613" s="492"/>
      <c r="V613" s="492"/>
      <c r="W613" s="492"/>
      <c r="X613" s="492"/>
      <c r="Y613" s="492"/>
      <c r="Z613" s="492"/>
      <c r="AA613" s="492"/>
      <c r="AB613" s="492"/>
      <c r="AC613" s="492"/>
      <c r="AD613" s="492"/>
      <c r="AE613" s="492"/>
      <c r="AF613" s="492"/>
      <c r="AG613" s="492"/>
      <c r="AH613" s="492"/>
      <c r="AI613" s="492"/>
      <c r="AJ613" s="492"/>
      <c r="AK613" s="492"/>
      <c r="AL613" s="492"/>
      <c r="AM613" s="492"/>
      <c r="AN613" s="492"/>
      <c r="AO613" s="492"/>
      <c r="AP613" s="492"/>
      <c r="AQ613" s="492"/>
      <c r="AR613" s="492"/>
      <c r="AS613" s="492"/>
      <c r="AT613" s="492"/>
      <c r="AU613" s="492"/>
      <c r="AV613" s="492"/>
      <c r="AW613" s="492"/>
      <c r="AX613" s="492"/>
      <c r="AY613" s="492"/>
    </row>
    <row r="614" spans="1:51" ht="15.75" customHeight="1">
      <c r="A614" s="492"/>
      <c r="B614" s="492"/>
      <c r="C614" s="492"/>
      <c r="D614" s="492"/>
      <c r="E614" s="492"/>
      <c r="F614" s="492"/>
      <c r="G614" s="492"/>
      <c r="H614" s="492"/>
      <c r="I614" s="492"/>
      <c r="J614" s="492"/>
      <c r="K614" s="492"/>
      <c r="L614" s="492"/>
      <c r="M614" s="492"/>
      <c r="N614" s="492"/>
      <c r="O614" s="492"/>
      <c r="P614" s="492"/>
      <c r="Q614" s="492"/>
      <c r="R614" s="492"/>
      <c r="S614" s="492"/>
      <c r="T614" s="492"/>
      <c r="U614" s="492"/>
      <c r="V614" s="492"/>
      <c r="W614" s="492"/>
      <c r="X614" s="492"/>
      <c r="Y614" s="492"/>
      <c r="Z614" s="492"/>
      <c r="AA614" s="492"/>
      <c r="AB614" s="492"/>
      <c r="AC614" s="492"/>
      <c r="AD614" s="492"/>
      <c r="AE614" s="492"/>
      <c r="AF614" s="492"/>
      <c r="AG614" s="492"/>
      <c r="AH614" s="492"/>
      <c r="AI614" s="492"/>
      <c r="AJ614" s="492"/>
      <c r="AK614" s="492"/>
      <c r="AL614" s="492"/>
      <c r="AM614" s="492"/>
      <c r="AN614" s="492"/>
      <c r="AO614" s="492"/>
      <c r="AP614" s="492"/>
      <c r="AQ614" s="492"/>
      <c r="AR614" s="492"/>
      <c r="AS614" s="492"/>
      <c r="AT614" s="492"/>
      <c r="AU614" s="492"/>
      <c r="AV614" s="492"/>
      <c r="AW614" s="492"/>
      <c r="AX614" s="492"/>
      <c r="AY614" s="492"/>
    </row>
    <row r="615" spans="1:51" ht="15.75" customHeight="1">
      <c r="A615" s="492"/>
      <c r="B615" s="492"/>
      <c r="C615" s="492"/>
      <c r="D615" s="492"/>
      <c r="E615" s="492"/>
      <c r="F615" s="492"/>
      <c r="G615" s="492"/>
      <c r="H615" s="492"/>
      <c r="I615" s="492"/>
      <c r="J615" s="492"/>
      <c r="K615" s="492"/>
      <c r="L615" s="492"/>
      <c r="M615" s="492"/>
      <c r="N615" s="492"/>
      <c r="O615" s="492"/>
      <c r="P615" s="492"/>
      <c r="Q615" s="492"/>
      <c r="R615" s="492"/>
      <c r="S615" s="492"/>
      <c r="T615" s="492"/>
      <c r="U615" s="492"/>
      <c r="V615" s="492"/>
      <c r="W615" s="492"/>
      <c r="X615" s="492"/>
      <c r="Y615" s="492"/>
      <c r="Z615" s="492"/>
      <c r="AA615" s="492"/>
      <c r="AB615" s="492"/>
      <c r="AC615" s="492"/>
      <c r="AD615" s="492"/>
      <c r="AE615" s="492"/>
      <c r="AF615" s="492"/>
      <c r="AG615" s="492"/>
      <c r="AH615" s="492"/>
      <c r="AI615" s="492"/>
      <c r="AJ615" s="492"/>
      <c r="AK615" s="492"/>
      <c r="AL615" s="492"/>
      <c r="AM615" s="492"/>
      <c r="AN615" s="492"/>
      <c r="AO615" s="492"/>
      <c r="AP615" s="492"/>
      <c r="AQ615" s="492"/>
      <c r="AR615" s="492"/>
      <c r="AS615" s="492"/>
      <c r="AT615" s="492"/>
      <c r="AU615" s="492"/>
      <c r="AV615" s="492"/>
      <c r="AW615" s="492"/>
      <c r="AX615" s="492"/>
      <c r="AY615" s="492"/>
    </row>
    <row r="616" spans="1:51" ht="15.75" customHeight="1">
      <c r="A616" s="492"/>
      <c r="B616" s="492"/>
      <c r="C616" s="492"/>
      <c r="D616" s="492"/>
      <c r="E616" s="492"/>
      <c r="F616" s="492"/>
      <c r="G616" s="492"/>
      <c r="H616" s="492"/>
      <c r="I616" s="492"/>
      <c r="J616" s="492"/>
      <c r="K616" s="492"/>
      <c r="L616" s="492"/>
      <c r="M616" s="492"/>
      <c r="N616" s="492"/>
      <c r="O616" s="492"/>
      <c r="P616" s="492"/>
      <c r="Q616" s="492"/>
      <c r="R616" s="492"/>
      <c r="S616" s="492"/>
      <c r="T616" s="492"/>
      <c r="U616" s="492"/>
      <c r="V616" s="492"/>
      <c r="W616" s="492"/>
      <c r="X616" s="492"/>
      <c r="Y616" s="492"/>
      <c r="Z616" s="492"/>
      <c r="AA616" s="492"/>
      <c r="AB616" s="492"/>
      <c r="AC616" s="492"/>
      <c r="AD616" s="492"/>
      <c r="AE616" s="492"/>
      <c r="AF616" s="492"/>
      <c r="AG616" s="492"/>
      <c r="AH616" s="492"/>
      <c r="AI616" s="492"/>
      <c r="AJ616" s="492"/>
      <c r="AK616" s="492"/>
      <c r="AL616" s="492"/>
      <c r="AM616" s="492"/>
      <c r="AN616" s="492"/>
      <c r="AO616" s="492"/>
      <c r="AP616" s="492"/>
      <c r="AQ616" s="492"/>
      <c r="AR616" s="492"/>
      <c r="AS616" s="492"/>
      <c r="AT616" s="492"/>
      <c r="AU616" s="492"/>
      <c r="AV616" s="492"/>
      <c r="AW616" s="492"/>
      <c r="AX616" s="492"/>
      <c r="AY616" s="492"/>
    </row>
    <row r="617" spans="1:51" ht="15.75" customHeight="1">
      <c r="A617" s="492"/>
      <c r="B617" s="492"/>
      <c r="C617" s="492"/>
      <c r="D617" s="492"/>
      <c r="E617" s="492"/>
      <c r="F617" s="492"/>
      <c r="G617" s="492"/>
      <c r="H617" s="492"/>
      <c r="I617" s="492"/>
      <c r="J617" s="492"/>
      <c r="K617" s="492"/>
      <c r="L617" s="492"/>
      <c r="M617" s="492"/>
      <c r="N617" s="492"/>
      <c r="O617" s="492"/>
      <c r="P617" s="492"/>
      <c r="Q617" s="492"/>
      <c r="R617" s="492"/>
      <c r="S617" s="492"/>
      <c r="T617" s="492"/>
      <c r="U617" s="492"/>
      <c r="V617" s="492"/>
      <c r="W617" s="492"/>
      <c r="X617" s="492"/>
      <c r="Y617" s="492"/>
      <c r="Z617" s="492"/>
      <c r="AA617" s="492"/>
      <c r="AB617" s="492"/>
      <c r="AC617" s="492"/>
      <c r="AD617" s="492"/>
      <c r="AE617" s="492"/>
      <c r="AF617" s="492"/>
      <c r="AG617" s="492"/>
      <c r="AH617" s="492"/>
      <c r="AI617" s="492"/>
      <c r="AJ617" s="492"/>
      <c r="AK617" s="492"/>
      <c r="AL617" s="492"/>
      <c r="AM617" s="492"/>
      <c r="AN617" s="492"/>
      <c r="AO617" s="492"/>
      <c r="AP617" s="492"/>
      <c r="AQ617" s="492"/>
      <c r="AR617" s="492"/>
      <c r="AS617" s="492"/>
      <c r="AT617" s="492"/>
      <c r="AU617" s="492"/>
      <c r="AV617" s="492"/>
      <c r="AW617" s="492"/>
      <c r="AX617" s="492"/>
      <c r="AY617" s="492"/>
    </row>
    <row r="618" spans="1:51" ht="15.75" customHeight="1">
      <c r="A618" s="492"/>
      <c r="B618" s="492"/>
      <c r="C618" s="492"/>
      <c r="D618" s="492"/>
      <c r="E618" s="492"/>
      <c r="F618" s="492"/>
      <c r="G618" s="492"/>
      <c r="H618" s="492"/>
      <c r="I618" s="492"/>
      <c r="J618" s="492"/>
      <c r="K618" s="492"/>
      <c r="L618" s="492"/>
      <c r="M618" s="492"/>
      <c r="N618" s="492"/>
      <c r="O618" s="492"/>
      <c r="P618" s="492"/>
      <c r="Q618" s="492"/>
      <c r="R618" s="492"/>
      <c r="S618" s="492"/>
      <c r="T618" s="492"/>
      <c r="U618" s="492"/>
      <c r="V618" s="492"/>
      <c r="W618" s="492"/>
      <c r="X618" s="492"/>
      <c r="Y618" s="492"/>
      <c r="Z618" s="492"/>
      <c r="AA618" s="492"/>
      <c r="AB618" s="492"/>
      <c r="AC618" s="492"/>
      <c r="AD618" s="492"/>
      <c r="AE618" s="492"/>
      <c r="AF618" s="492"/>
      <c r="AG618" s="492"/>
      <c r="AH618" s="492"/>
      <c r="AI618" s="492"/>
      <c r="AJ618" s="492"/>
      <c r="AK618" s="492"/>
      <c r="AL618" s="492"/>
      <c r="AM618" s="492"/>
      <c r="AN618" s="492"/>
      <c r="AO618" s="492"/>
      <c r="AP618" s="492"/>
      <c r="AQ618" s="492"/>
      <c r="AR618" s="492"/>
      <c r="AS618" s="492"/>
      <c r="AT618" s="492"/>
      <c r="AU618" s="492"/>
      <c r="AV618" s="492"/>
      <c r="AW618" s="492"/>
      <c r="AX618" s="492"/>
      <c r="AY618" s="492"/>
    </row>
    <row r="619" spans="1:51" ht="15.75" customHeight="1">
      <c r="A619" s="492"/>
      <c r="B619" s="492"/>
      <c r="C619" s="492"/>
      <c r="D619" s="492"/>
      <c r="E619" s="492"/>
      <c r="F619" s="492"/>
      <c r="G619" s="492"/>
      <c r="H619" s="492"/>
      <c r="I619" s="492"/>
      <c r="J619" s="492"/>
      <c r="K619" s="492"/>
      <c r="L619" s="492"/>
      <c r="M619" s="492"/>
      <c r="N619" s="492"/>
      <c r="O619" s="492"/>
      <c r="P619" s="492"/>
      <c r="Q619" s="492"/>
      <c r="R619" s="492"/>
      <c r="S619" s="492"/>
      <c r="T619" s="492"/>
      <c r="U619" s="492"/>
      <c r="V619" s="492"/>
      <c r="W619" s="492"/>
      <c r="X619" s="492"/>
      <c r="Y619" s="492"/>
      <c r="Z619" s="492"/>
      <c r="AA619" s="492"/>
      <c r="AB619" s="492"/>
      <c r="AC619" s="492"/>
      <c r="AD619" s="492"/>
      <c r="AE619" s="492"/>
      <c r="AF619" s="492"/>
      <c r="AG619" s="492"/>
      <c r="AH619" s="492"/>
      <c r="AI619" s="492"/>
      <c r="AJ619" s="492"/>
      <c r="AK619" s="492"/>
      <c r="AL619" s="492"/>
      <c r="AM619" s="492"/>
      <c r="AN619" s="492"/>
      <c r="AO619" s="492"/>
      <c r="AP619" s="492"/>
      <c r="AQ619" s="492"/>
      <c r="AR619" s="492"/>
      <c r="AS619" s="492"/>
      <c r="AT619" s="492"/>
      <c r="AU619" s="492"/>
      <c r="AV619" s="492"/>
      <c r="AW619" s="492"/>
      <c r="AX619" s="492"/>
      <c r="AY619" s="492"/>
    </row>
    <row r="620" spans="1:51" ht="15.75" customHeight="1">
      <c r="A620" s="492"/>
      <c r="B620" s="492"/>
      <c r="C620" s="492"/>
      <c r="D620" s="492"/>
      <c r="E620" s="492"/>
      <c r="F620" s="492"/>
      <c r="G620" s="492"/>
      <c r="H620" s="492"/>
      <c r="I620" s="492"/>
      <c r="J620" s="492"/>
      <c r="K620" s="492"/>
      <c r="L620" s="492"/>
      <c r="M620" s="492"/>
      <c r="N620" s="492"/>
      <c r="O620" s="492"/>
      <c r="P620" s="492"/>
      <c r="Q620" s="492"/>
      <c r="R620" s="492"/>
      <c r="S620" s="492"/>
      <c r="T620" s="492"/>
      <c r="U620" s="492"/>
      <c r="V620" s="492"/>
      <c r="W620" s="492"/>
      <c r="X620" s="492"/>
      <c r="Y620" s="492"/>
      <c r="Z620" s="492"/>
      <c r="AA620" s="492"/>
      <c r="AB620" s="492"/>
      <c r="AC620" s="492"/>
      <c r="AD620" s="492"/>
      <c r="AE620" s="492"/>
      <c r="AF620" s="492"/>
      <c r="AG620" s="492"/>
      <c r="AH620" s="492"/>
      <c r="AI620" s="492"/>
      <c r="AJ620" s="492"/>
      <c r="AK620" s="492"/>
      <c r="AL620" s="492"/>
      <c r="AM620" s="492"/>
      <c r="AN620" s="492"/>
      <c r="AO620" s="492"/>
      <c r="AP620" s="492"/>
      <c r="AQ620" s="492"/>
      <c r="AR620" s="492"/>
      <c r="AS620" s="492"/>
      <c r="AT620" s="492"/>
      <c r="AU620" s="492"/>
      <c r="AV620" s="492"/>
      <c r="AW620" s="492"/>
      <c r="AX620" s="492"/>
      <c r="AY620" s="492"/>
    </row>
    <row r="621" spans="1:51" ht="15.75" customHeight="1">
      <c r="A621" s="492"/>
      <c r="B621" s="492"/>
      <c r="C621" s="492"/>
      <c r="D621" s="492"/>
      <c r="E621" s="492"/>
      <c r="F621" s="492"/>
      <c r="G621" s="492"/>
      <c r="H621" s="492"/>
      <c r="I621" s="492"/>
      <c r="J621" s="492"/>
      <c r="K621" s="492"/>
      <c r="L621" s="492"/>
      <c r="M621" s="492"/>
      <c r="N621" s="492"/>
      <c r="O621" s="492"/>
      <c r="P621" s="492"/>
      <c r="Q621" s="492"/>
      <c r="R621" s="492"/>
      <c r="S621" s="492"/>
      <c r="T621" s="492"/>
      <c r="U621" s="492"/>
      <c r="V621" s="492"/>
      <c r="W621" s="492"/>
      <c r="X621" s="492"/>
      <c r="Y621" s="492"/>
      <c r="Z621" s="492"/>
      <c r="AA621" s="492"/>
      <c r="AB621" s="492"/>
      <c r="AC621" s="492"/>
      <c r="AD621" s="492"/>
      <c r="AE621" s="492"/>
      <c r="AF621" s="492"/>
      <c r="AG621" s="492"/>
      <c r="AH621" s="492"/>
      <c r="AI621" s="492"/>
      <c r="AJ621" s="492"/>
      <c r="AK621" s="492"/>
      <c r="AL621" s="492"/>
      <c r="AM621" s="492"/>
      <c r="AN621" s="492"/>
      <c r="AO621" s="492"/>
      <c r="AP621" s="492"/>
      <c r="AQ621" s="492"/>
      <c r="AR621" s="492"/>
      <c r="AS621" s="492"/>
      <c r="AT621" s="492"/>
      <c r="AU621" s="492"/>
      <c r="AV621" s="492"/>
      <c r="AW621" s="492"/>
      <c r="AX621" s="492"/>
      <c r="AY621" s="492"/>
    </row>
    <row r="622" spans="1:51" ht="15.75" customHeight="1">
      <c r="A622" s="492"/>
      <c r="B622" s="492"/>
      <c r="C622" s="492"/>
      <c r="D622" s="492"/>
      <c r="E622" s="492"/>
      <c r="F622" s="492"/>
      <c r="G622" s="492"/>
      <c r="H622" s="492"/>
      <c r="I622" s="492"/>
      <c r="J622" s="492"/>
      <c r="K622" s="492"/>
      <c r="L622" s="492"/>
      <c r="M622" s="492"/>
      <c r="N622" s="492"/>
      <c r="O622" s="492"/>
      <c r="P622" s="492"/>
      <c r="Q622" s="492"/>
      <c r="R622" s="492"/>
      <c r="S622" s="492"/>
      <c r="T622" s="492"/>
      <c r="U622" s="492"/>
      <c r="V622" s="492"/>
      <c r="W622" s="492"/>
      <c r="X622" s="492"/>
      <c r="Y622" s="492"/>
      <c r="Z622" s="492"/>
      <c r="AA622" s="492"/>
      <c r="AB622" s="492"/>
      <c r="AC622" s="492"/>
      <c r="AD622" s="492"/>
      <c r="AE622" s="492"/>
      <c r="AF622" s="492"/>
      <c r="AG622" s="492"/>
      <c r="AH622" s="492"/>
      <c r="AI622" s="492"/>
      <c r="AJ622" s="492"/>
      <c r="AK622" s="492"/>
      <c r="AL622" s="492"/>
      <c r="AM622" s="492"/>
      <c r="AN622" s="492"/>
      <c r="AO622" s="492"/>
      <c r="AP622" s="492"/>
      <c r="AQ622" s="492"/>
      <c r="AR622" s="492"/>
      <c r="AS622" s="492"/>
      <c r="AT622" s="492"/>
      <c r="AU622" s="492"/>
      <c r="AV622" s="492"/>
      <c r="AW622" s="492"/>
      <c r="AX622" s="492"/>
      <c r="AY622" s="492"/>
    </row>
    <row r="623" spans="1:51" ht="15.75" customHeight="1">
      <c r="A623" s="492"/>
      <c r="B623" s="492"/>
      <c r="C623" s="492"/>
      <c r="D623" s="492"/>
      <c r="E623" s="492"/>
      <c r="F623" s="492"/>
      <c r="G623" s="492"/>
      <c r="H623" s="492"/>
      <c r="I623" s="492"/>
      <c r="J623" s="492"/>
      <c r="K623" s="492"/>
      <c r="L623" s="492"/>
      <c r="M623" s="492"/>
      <c r="N623" s="492"/>
      <c r="O623" s="492"/>
      <c r="P623" s="492"/>
      <c r="Q623" s="492"/>
      <c r="R623" s="492"/>
      <c r="S623" s="492"/>
      <c r="T623" s="492"/>
      <c r="U623" s="492"/>
      <c r="V623" s="492"/>
      <c r="W623" s="492"/>
      <c r="X623" s="492"/>
      <c r="Y623" s="492"/>
      <c r="Z623" s="492"/>
      <c r="AA623" s="492"/>
      <c r="AB623" s="492"/>
      <c r="AC623" s="492"/>
      <c r="AD623" s="492"/>
      <c r="AE623" s="492"/>
      <c r="AF623" s="492"/>
      <c r="AG623" s="492"/>
      <c r="AH623" s="492"/>
      <c r="AI623" s="492"/>
      <c r="AJ623" s="492"/>
      <c r="AK623" s="492"/>
      <c r="AL623" s="492"/>
      <c r="AM623" s="492"/>
      <c r="AN623" s="492"/>
      <c r="AO623" s="492"/>
      <c r="AP623" s="492"/>
      <c r="AQ623" s="492"/>
      <c r="AR623" s="492"/>
      <c r="AS623" s="492"/>
      <c r="AT623" s="492"/>
      <c r="AU623" s="492"/>
      <c r="AV623" s="492"/>
      <c r="AW623" s="492"/>
      <c r="AX623" s="492"/>
      <c r="AY623" s="492"/>
    </row>
    <row r="624" spans="1:51" ht="15.75" customHeight="1">
      <c r="A624" s="492"/>
      <c r="B624" s="492"/>
      <c r="C624" s="492"/>
      <c r="D624" s="492"/>
      <c r="E624" s="492"/>
      <c r="F624" s="492"/>
      <c r="G624" s="492"/>
      <c r="H624" s="492"/>
      <c r="I624" s="492"/>
      <c r="J624" s="492"/>
      <c r="K624" s="492"/>
      <c r="L624" s="492"/>
      <c r="M624" s="492"/>
      <c r="N624" s="492"/>
      <c r="O624" s="492"/>
      <c r="P624" s="492"/>
      <c r="Q624" s="492"/>
      <c r="R624" s="492"/>
      <c r="S624" s="492"/>
      <c r="T624" s="492"/>
      <c r="U624" s="492"/>
      <c r="V624" s="492"/>
      <c r="W624" s="492"/>
      <c r="X624" s="492"/>
      <c r="Y624" s="492"/>
      <c r="Z624" s="492"/>
      <c r="AA624" s="492"/>
      <c r="AB624" s="492"/>
      <c r="AC624" s="492"/>
      <c r="AD624" s="492"/>
      <c r="AE624" s="492"/>
      <c r="AF624" s="492"/>
      <c r="AG624" s="492"/>
      <c r="AH624" s="492"/>
      <c r="AI624" s="492"/>
      <c r="AJ624" s="492"/>
      <c r="AK624" s="492"/>
      <c r="AL624" s="492"/>
      <c r="AM624" s="492"/>
      <c r="AN624" s="492"/>
      <c r="AO624" s="492"/>
      <c r="AP624" s="492"/>
      <c r="AQ624" s="492"/>
      <c r="AR624" s="492"/>
      <c r="AS624" s="492"/>
      <c r="AT624" s="492"/>
      <c r="AU624" s="492"/>
      <c r="AV624" s="492"/>
      <c r="AW624" s="492"/>
      <c r="AX624" s="492"/>
      <c r="AY624" s="492"/>
    </row>
    <row r="625" spans="1:51" ht="15.75" customHeight="1">
      <c r="A625" s="492"/>
      <c r="B625" s="492"/>
      <c r="C625" s="492"/>
      <c r="D625" s="492"/>
      <c r="E625" s="492"/>
      <c r="F625" s="492"/>
      <c r="G625" s="492"/>
      <c r="H625" s="492"/>
      <c r="I625" s="492"/>
      <c r="J625" s="492"/>
      <c r="K625" s="492"/>
      <c r="L625" s="492"/>
      <c r="M625" s="492"/>
      <c r="N625" s="492"/>
      <c r="O625" s="492"/>
      <c r="P625" s="492"/>
      <c r="Q625" s="492"/>
      <c r="R625" s="492"/>
      <c r="S625" s="492"/>
      <c r="T625" s="492"/>
      <c r="U625" s="492"/>
      <c r="V625" s="492"/>
      <c r="W625" s="492"/>
      <c r="X625" s="492"/>
      <c r="Y625" s="492"/>
      <c r="Z625" s="492"/>
      <c r="AA625" s="492"/>
      <c r="AB625" s="492"/>
      <c r="AC625" s="492"/>
      <c r="AD625" s="492"/>
      <c r="AE625" s="492"/>
      <c r="AF625" s="492"/>
      <c r="AG625" s="492"/>
      <c r="AH625" s="492"/>
      <c r="AI625" s="492"/>
      <c r="AJ625" s="492"/>
      <c r="AK625" s="492"/>
      <c r="AL625" s="492"/>
      <c r="AM625" s="492"/>
      <c r="AN625" s="492"/>
      <c r="AO625" s="492"/>
      <c r="AP625" s="492"/>
      <c r="AQ625" s="492"/>
      <c r="AR625" s="492"/>
      <c r="AS625" s="492"/>
      <c r="AT625" s="492"/>
      <c r="AU625" s="492"/>
      <c r="AV625" s="492"/>
      <c r="AW625" s="492"/>
      <c r="AX625" s="492"/>
      <c r="AY625" s="492"/>
    </row>
    <row r="626" spans="1:51" ht="15.75" customHeight="1">
      <c r="A626" s="492"/>
      <c r="B626" s="492"/>
      <c r="C626" s="492"/>
      <c r="D626" s="492"/>
      <c r="E626" s="492"/>
      <c r="F626" s="492"/>
      <c r="G626" s="492"/>
      <c r="H626" s="492"/>
      <c r="I626" s="492"/>
      <c r="J626" s="492"/>
      <c r="K626" s="492"/>
      <c r="L626" s="492"/>
      <c r="M626" s="492"/>
      <c r="N626" s="492"/>
      <c r="O626" s="492"/>
      <c r="P626" s="492"/>
      <c r="Q626" s="492"/>
      <c r="R626" s="492"/>
      <c r="S626" s="492"/>
      <c r="T626" s="492"/>
      <c r="U626" s="492"/>
      <c r="V626" s="492"/>
      <c r="W626" s="492"/>
      <c r="X626" s="492"/>
      <c r="Y626" s="492"/>
      <c r="Z626" s="492"/>
      <c r="AA626" s="492"/>
      <c r="AB626" s="492"/>
      <c r="AC626" s="492"/>
      <c r="AD626" s="492"/>
      <c r="AE626" s="492"/>
      <c r="AF626" s="492"/>
      <c r="AG626" s="492"/>
      <c r="AH626" s="492"/>
      <c r="AI626" s="492"/>
      <c r="AJ626" s="492"/>
      <c r="AK626" s="492"/>
      <c r="AL626" s="492"/>
      <c r="AM626" s="492"/>
      <c r="AN626" s="492"/>
      <c r="AO626" s="492"/>
      <c r="AP626" s="492"/>
      <c r="AQ626" s="492"/>
      <c r="AR626" s="492"/>
      <c r="AS626" s="492"/>
      <c r="AT626" s="492"/>
      <c r="AU626" s="492"/>
      <c r="AV626" s="492"/>
      <c r="AW626" s="492"/>
      <c r="AX626" s="492"/>
      <c r="AY626" s="492"/>
    </row>
    <row r="627" spans="1:51" ht="15.75" customHeight="1">
      <c r="A627" s="492"/>
      <c r="B627" s="492"/>
      <c r="C627" s="492"/>
      <c r="D627" s="492"/>
      <c r="E627" s="492"/>
      <c r="F627" s="492"/>
      <c r="G627" s="492"/>
      <c r="H627" s="492"/>
      <c r="I627" s="492"/>
      <c r="J627" s="492"/>
      <c r="K627" s="492"/>
      <c r="L627" s="492"/>
      <c r="M627" s="492"/>
      <c r="N627" s="492"/>
      <c r="O627" s="492"/>
      <c r="P627" s="492"/>
      <c r="Q627" s="492"/>
      <c r="R627" s="492"/>
      <c r="S627" s="492"/>
      <c r="T627" s="492"/>
      <c r="U627" s="492"/>
      <c r="V627" s="492"/>
      <c r="W627" s="492"/>
      <c r="X627" s="492"/>
      <c r="Y627" s="492"/>
      <c r="Z627" s="492"/>
      <c r="AA627" s="492"/>
      <c r="AB627" s="492"/>
      <c r="AC627" s="492"/>
      <c r="AD627" s="492"/>
      <c r="AE627" s="492"/>
      <c r="AF627" s="492"/>
      <c r="AG627" s="492"/>
      <c r="AH627" s="492"/>
      <c r="AI627" s="492"/>
      <c r="AJ627" s="492"/>
      <c r="AK627" s="492"/>
      <c r="AL627" s="492"/>
      <c r="AM627" s="492"/>
      <c r="AN627" s="492"/>
      <c r="AO627" s="492"/>
      <c r="AP627" s="492"/>
      <c r="AQ627" s="492"/>
      <c r="AR627" s="492"/>
      <c r="AS627" s="492"/>
      <c r="AT627" s="492"/>
      <c r="AU627" s="492"/>
      <c r="AV627" s="492"/>
      <c r="AW627" s="492"/>
      <c r="AX627" s="492"/>
      <c r="AY627" s="492"/>
    </row>
    <row r="628" spans="1:51" ht="15.75" customHeight="1">
      <c r="A628" s="492"/>
      <c r="B628" s="492"/>
      <c r="C628" s="492"/>
      <c r="D628" s="492"/>
      <c r="E628" s="492"/>
      <c r="F628" s="492"/>
      <c r="G628" s="492"/>
      <c r="H628" s="492"/>
      <c r="I628" s="492"/>
      <c r="J628" s="492"/>
      <c r="K628" s="492"/>
      <c r="L628" s="492"/>
      <c r="M628" s="492"/>
      <c r="N628" s="492"/>
      <c r="O628" s="492"/>
      <c r="P628" s="492"/>
      <c r="Q628" s="492"/>
      <c r="R628" s="492"/>
      <c r="S628" s="492"/>
      <c r="T628" s="492"/>
      <c r="U628" s="492"/>
      <c r="V628" s="492"/>
      <c r="W628" s="492"/>
      <c r="X628" s="492"/>
      <c r="Y628" s="492"/>
      <c r="Z628" s="492"/>
      <c r="AA628" s="492"/>
      <c r="AB628" s="492"/>
      <c r="AC628" s="492"/>
      <c r="AD628" s="492"/>
      <c r="AE628" s="492"/>
      <c r="AF628" s="492"/>
      <c r="AG628" s="492"/>
      <c r="AH628" s="492"/>
      <c r="AI628" s="492"/>
      <c r="AJ628" s="492"/>
      <c r="AK628" s="492"/>
      <c r="AL628" s="492"/>
      <c r="AM628" s="492"/>
      <c r="AN628" s="492"/>
      <c r="AO628" s="492"/>
      <c r="AP628" s="492"/>
      <c r="AQ628" s="492"/>
      <c r="AR628" s="492"/>
      <c r="AS628" s="492"/>
      <c r="AT628" s="492"/>
      <c r="AU628" s="492"/>
      <c r="AV628" s="492"/>
      <c r="AW628" s="492"/>
      <c r="AX628" s="492"/>
      <c r="AY628" s="492"/>
    </row>
    <row r="629" spans="1:51" ht="15.75" customHeight="1">
      <c r="A629" s="492"/>
      <c r="B629" s="492"/>
      <c r="C629" s="492"/>
      <c r="D629" s="492"/>
      <c r="E629" s="492"/>
      <c r="F629" s="492"/>
      <c r="G629" s="492"/>
      <c r="H629" s="492"/>
      <c r="I629" s="492"/>
      <c r="J629" s="492"/>
      <c r="K629" s="492"/>
      <c r="L629" s="492"/>
      <c r="M629" s="492"/>
      <c r="N629" s="492"/>
      <c r="O629" s="492"/>
      <c r="P629" s="492"/>
      <c r="Q629" s="492"/>
      <c r="R629" s="492"/>
      <c r="S629" s="492"/>
      <c r="T629" s="492"/>
      <c r="U629" s="492"/>
      <c r="V629" s="492"/>
      <c r="W629" s="492"/>
      <c r="X629" s="492"/>
      <c r="Y629" s="492"/>
      <c r="Z629" s="492"/>
      <c r="AA629" s="492"/>
      <c r="AB629" s="492"/>
      <c r="AC629" s="492"/>
      <c r="AD629" s="492"/>
      <c r="AE629" s="492"/>
      <c r="AF629" s="492"/>
      <c r="AG629" s="492"/>
      <c r="AH629" s="492"/>
      <c r="AI629" s="492"/>
      <c r="AJ629" s="492"/>
      <c r="AK629" s="492"/>
      <c r="AL629" s="492"/>
      <c r="AM629" s="492"/>
      <c r="AN629" s="492"/>
      <c r="AO629" s="492"/>
      <c r="AP629" s="492"/>
      <c r="AQ629" s="492"/>
      <c r="AR629" s="492"/>
      <c r="AS629" s="492"/>
      <c r="AT629" s="492"/>
      <c r="AU629" s="492"/>
      <c r="AV629" s="492"/>
      <c r="AW629" s="492"/>
      <c r="AX629" s="492"/>
      <c r="AY629" s="492"/>
    </row>
    <row r="630" spans="1:51" ht="15.75" customHeight="1">
      <c r="A630" s="492"/>
      <c r="B630" s="492"/>
      <c r="C630" s="492"/>
      <c r="D630" s="492"/>
      <c r="E630" s="492"/>
      <c r="F630" s="492"/>
      <c r="G630" s="492"/>
      <c r="H630" s="492"/>
      <c r="I630" s="492"/>
      <c r="J630" s="492"/>
      <c r="K630" s="492"/>
      <c r="L630" s="492"/>
      <c r="M630" s="492"/>
      <c r="N630" s="492"/>
      <c r="O630" s="492"/>
      <c r="P630" s="492"/>
      <c r="Q630" s="492"/>
      <c r="R630" s="492"/>
      <c r="S630" s="492"/>
      <c r="T630" s="492"/>
      <c r="U630" s="492"/>
      <c r="V630" s="492"/>
      <c r="W630" s="492"/>
      <c r="X630" s="492"/>
      <c r="Y630" s="492"/>
      <c r="Z630" s="492"/>
      <c r="AA630" s="492"/>
      <c r="AB630" s="492"/>
      <c r="AC630" s="492"/>
      <c r="AD630" s="492"/>
      <c r="AE630" s="492"/>
      <c r="AF630" s="492"/>
      <c r="AG630" s="492"/>
      <c r="AH630" s="492"/>
      <c r="AI630" s="492"/>
      <c r="AJ630" s="492"/>
      <c r="AK630" s="492"/>
      <c r="AL630" s="492"/>
      <c r="AM630" s="492"/>
      <c r="AN630" s="492"/>
      <c r="AO630" s="492"/>
      <c r="AP630" s="492"/>
      <c r="AQ630" s="492"/>
      <c r="AR630" s="492"/>
      <c r="AS630" s="492"/>
      <c r="AT630" s="492"/>
      <c r="AU630" s="492"/>
      <c r="AV630" s="492"/>
      <c r="AW630" s="492"/>
      <c r="AX630" s="492"/>
      <c r="AY630" s="492"/>
    </row>
    <row r="631" spans="1:51" ht="15.75" customHeight="1">
      <c r="A631" s="492"/>
      <c r="B631" s="492"/>
      <c r="C631" s="492"/>
      <c r="D631" s="492"/>
      <c r="E631" s="492"/>
      <c r="F631" s="492"/>
      <c r="G631" s="492"/>
      <c r="H631" s="492"/>
      <c r="I631" s="492"/>
      <c r="J631" s="492"/>
      <c r="K631" s="492"/>
      <c r="L631" s="492"/>
      <c r="M631" s="492"/>
      <c r="N631" s="492"/>
      <c r="O631" s="492"/>
      <c r="P631" s="492"/>
      <c r="Q631" s="492"/>
      <c r="R631" s="492"/>
      <c r="S631" s="492"/>
      <c r="T631" s="492"/>
      <c r="U631" s="492"/>
      <c r="V631" s="492"/>
      <c r="W631" s="492"/>
      <c r="X631" s="492"/>
      <c r="Y631" s="492"/>
      <c r="Z631" s="492"/>
      <c r="AA631" s="492"/>
      <c r="AB631" s="492"/>
      <c r="AC631" s="492"/>
      <c r="AD631" s="492"/>
      <c r="AE631" s="492"/>
      <c r="AF631" s="492"/>
      <c r="AG631" s="492"/>
      <c r="AH631" s="492"/>
      <c r="AI631" s="492"/>
      <c r="AJ631" s="492"/>
      <c r="AK631" s="492"/>
      <c r="AL631" s="492"/>
      <c r="AM631" s="492"/>
      <c r="AN631" s="492"/>
      <c r="AO631" s="492"/>
      <c r="AP631" s="492"/>
      <c r="AQ631" s="492"/>
      <c r="AR631" s="492"/>
      <c r="AS631" s="492"/>
      <c r="AT631" s="492"/>
      <c r="AU631" s="492"/>
      <c r="AV631" s="492"/>
      <c r="AW631" s="492"/>
      <c r="AX631" s="492"/>
      <c r="AY631" s="492"/>
    </row>
    <row r="632" spans="1:51" ht="15.75" customHeight="1">
      <c r="A632" s="492"/>
      <c r="B632" s="492"/>
      <c r="C632" s="492"/>
      <c r="D632" s="492"/>
      <c r="E632" s="492"/>
      <c r="F632" s="492"/>
      <c r="G632" s="492"/>
      <c r="H632" s="492"/>
      <c r="I632" s="492"/>
      <c r="J632" s="492"/>
      <c r="K632" s="492"/>
      <c r="L632" s="492"/>
      <c r="M632" s="492"/>
      <c r="N632" s="492"/>
      <c r="O632" s="492"/>
      <c r="P632" s="492"/>
      <c r="Q632" s="492"/>
      <c r="R632" s="492"/>
      <c r="S632" s="492"/>
      <c r="T632" s="492"/>
      <c r="U632" s="492"/>
      <c r="V632" s="492"/>
      <c r="W632" s="492"/>
      <c r="X632" s="492"/>
      <c r="Y632" s="492"/>
      <c r="Z632" s="492"/>
      <c r="AA632" s="492"/>
      <c r="AB632" s="492"/>
      <c r="AC632" s="492"/>
      <c r="AD632" s="492"/>
      <c r="AE632" s="492"/>
      <c r="AF632" s="492"/>
      <c r="AG632" s="492"/>
      <c r="AH632" s="492"/>
      <c r="AI632" s="492"/>
      <c r="AJ632" s="492"/>
      <c r="AK632" s="492"/>
      <c r="AL632" s="492"/>
      <c r="AM632" s="492"/>
      <c r="AN632" s="492"/>
      <c r="AO632" s="492"/>
      <c r="AP632" s="492"/>
      <c r="AQ632" s="492"/>
      <c r="AR632" s="492"/>
      <c r="AS632" s="492"/>
      <c r="AT632" s="492"/>
      <c r="AU632" s="492"/>
      <c r="AV632" s="492"/>
      <c r="AW632" s="492"/>
      <c r="AX632" s="492"/>
      <c r="AY632" s="492"/>
    </row>
    <row r="633" spans="1:51" ht="15.75" customHeight="1">
      <c r="A633" s="492"/>
      <c r="B633" s="492"/>
      <c r="C633" s="492"/>
      <c r="D633" s="492"/>
      <c r="E633" s="492"/>
      <c r="F633" s="492"/>
      <c r="G633" s="492"/>
      <c r="H633" s="492"/>
      <c r="I633" s="492"/>
      <c r="J633" s="492"/>
      <c r="K633" s="492"/>
      <c r="L633" s="492"/>
      <c r="M633" s="492"/>
      <c r="N633" s="492"/>
      <c r="O633" s="492"/>
      <c r="P633" s="492"/>
      <c r="Q633" s="492"/>
      <c r="R633" s="492"/>
      <c r="S633" s="492"/>
      <c r="T633" s="492"/>
      <c r="U633" s="492"/>
      <c r="V633" s="492"/>
      <c r="W633" s="492"/>
      <c r="X633" s="492"/>
      <c r="Y633" s="492"/>
      <c r="Z633" s="492"/>
      <c r="AA633" s="492"/>
      <c r="AB633" s="492"/>
      <c r="AC633" s="492"/>
      <c r="AD633" s="492"/>
      <c r="AE633" s="492"/>
      <c r="AF633" s="492"/>
      <c r="AG633" s="492"/>
      <c r="AH633" s="492"/>
      <c r="AI633" s="492"/>
      <c r="AJ633" s="492"/>
      <c r="AK633" s="492"/>
      <c r="AL633" s="492"/>
      <c r="AM633" s="492"/>
      <c r="AN633" s="492"/>
      <c r="AO633" s="492"/>
      <c r="AP633" s="492"/>
      <c r="AQ633" s="492"/>
      <c r="AR633" s="492"/>
      <c r="AS633" s="492"/>
      <c r="AT633" s="492"/>
      <c r="AU633" s="492"/>
      <c r="AV633" s="492"/>
      <c r="AW633" s="492"/>
      <c r="AX633" s="492"/>
      <c r="AY633" s="492"/>
    </row>
    <row r="634" spans="1:51" ht="15.75" customHeight="1">
      <c r="A634" s="492"/>
      <c r="B634" s="492"/>
      <c r="C634" s="492"/>
      <c r="D634" s="492"/>
      <c r="E634" s="492"/>
      <c r="F634" s="492"/>
      <c r="G634" s="492"/>
      <c r="H634" s="492"/>
      <c r="I634" s="492"/>
      <c r="J634" s="492"/>
      <c r="K634" s="492"/>
      <c r="L634" s="492"/>
      <c r="M634" s="492"/>
      <c r="N634" s="492"/>
      <c r="O634" s="492"/>
      <c r="P634" s="492"/>
      <c r="Q634" s="492"/>
      <c r="R634" s="492"/>
      <c r="S634" s="492"/>
      <c r="T634" s="492"/>
      <c r="U634" s="492"/>
      <c r="V634" s="492"/>
      <c r="W634" s="492"/>
      <c r="X634" s="492"/>
      <c r="Y634" s="492"/>
      <c r="Z634" s="492"/>
      <c r="AA634" s="492"/>
      <c r="AB634" s="492"/>
      <c r="AC634" s="492"/>
      <c r="AD634" s="492"/>
      <c r="AE634" s="492"/>
      <c r="AF634" s="492"/>
      <c r="AG634" s="492"/>
      <c r="AH634" s="492"/>
      <c r="AI634" s="492"/>
      <c r="AJ634" s="492"/>
      <c r="AK634" s="492"/>
      <c r="AL634" s="492"/>
      <c r="AM634" s="492"/>
      <c r="AN634" s="492"/>
      <c r="AO634" s="492"/>
      <c r="AP634" s="492"/>
      <c r="AQ634" s="492"/>
      <c r="AR634" s="492"/>
      <c r="AS634" s="492"/>
      <c r="AT634" s="492"/>
      <c r="AU634" s="492"/>
      <c r="AV634" s="492"/>
      <c r="AW634" s="492"/>
      <c r="AX634" s="492"/>
      <c r="AY634" s="492"/>
    </row>
    <row r="635" spans="1:51" ht="15.75" customHeight="1">
      <c r="A635" s="492"/>
      <c r="B635" s="492"/>
      <c r="C635" s="492"/>
      <c r="D635" s="492"/>
      <c r="E635" s="492"/>
      <c r="F635" s="492"/>
      <c r="G635" s="492"/>
      <c r="H635" s="492"/>
      <c r="I635" s="492"/>
      <c r="J635" s="492"/>
      <c r="K635" s="492"/>
      <c r="L635" s="492"/>
      <c r="M635" s="492"/>
      <c r="N635" s="492"/>
      <c r="O635" s="492"/>
      <c r="P635" s="492"/>
      <c r="Q635" s="492"/>
      <c r="R635" s="492"/>
      <c r="S635" s="492"/>
      <c r="T635" s="492"/>
      <c r="U635" s="492"/>
      <c r="V635" s="492"/>
      <c r="W635" s="492"/>
      <c r="X635" s="492"/>
      <c r="Y635" s="492"/>
      <c r="Z635" s="492"/>
      <c r="AA635" s="492"/>
      <c r="AB635" s="492"/>
      <c r="AC635" s="492"/>
      <c r="AD635" s="492"/>
      <c r="AE635" s="492"/>
      <c r="AF635" s="492"/>
      <c r="AG635" s="492"/>
      <c r="AH635" s="492"/>
      <c r="AI635" s="492"/>
      <c r="AJ635" s="492"/>
      <c r="AK635" s="492"/>
      <c r="AL635" s="492"/>
      <c r="AM635" s="492"/>
      <c r="AN635" s="492"/>
      <c r="AO635" s="492"/>
      <c r="AP635" s="492"/>
      <c r="AQ635" s="492"/>
      <c r="AR635" s="492"/>
      <c r="AS635" s="492"/>
      <c r="AT635" s="492"/>
      <c r="AU635" s="492"/>
      <c r="AV635" s="492"/>
      <c r="AW635" s="492"/>
      <c r="AX635" s="492"/>
      <c r="AY635" s="492"/>
    </row>
    <row r="636" spans="1:51" ht="15.75" customHeight="1">
      <c r="A636" s="492"/>
      <c r="B636" s="492"/>
      <c r="C636" s="492"/>
      <c r="D636" s="492"/>
      <c r="E636" s="492"/>
      <c r="F636" s="492"/>
      <c r="G636" s="492"/>
      <c r="H636" s="492"/>
      <c r="I636" s="492"/>
      <c r="J636" s="492"/>
      <c r="K636" s="492"/>
      <c r="L636" s="492"/>
      <c r="M636" s="492"/>
      <c r="N636" s="492"/>
      <c r="O636" s="492"/>
      <c r="P636" s="492"/>
      <c r="Q636" s="492"/>
      <c r="R636" s="492"/>
      <c r="S636" s="492"/>
      <c r="T636" s="492"/>
      <c r="U636" s="492"/>
      <c r="V636" s="492"/>
      <c r="W636" s="492"/>
      <c r="X636" s="492"/>
      <c r="Y636" s="492"/>
      <c r="Z636" s="492"/>
      <c r="AA636" s="492"/>
      <c r="AB636" s="492"/>
      <c r="AC636" s="492"/>
      <c r="AD636" s="492"/>
      <c r="AE636" s="492"/>
      <c r="AF636" s="492"/>
      <c r="AG636" s="492"/>
      <c r="AH636" s="492"/>
      <c r="AI636" s="492"/>
      <c r="AJ636" s="492"/>
      <c r="AK636" s="492"/>
      <c r="AL636" s="492"/>
      <c r="AM636" s="492"/>
      <c r="AN636" s="492"/>
      <c r="AO636" s="492"/>
      <c r="AP636" s="492"/>
      <c r="AQ636" s="492"/>
      <c r="AR636" s="492"/>
      <c r="AS636" s="492"/>
      <c r="AT636" s="492"/>
      <c r="AU636" s="492"/>
      <c r="AV636" s="492"/>
      <c r="AW636" s="492"/>
      <c r="AX636" s="492"/>
      <c r="AY636" s="492"/>
    </row>
    <row r="637" spans="1:51" ht="15.75" customHeight="1">
      <c r="A637" s="492"/>
      <c r="B637" s="492"/>
      <c r="C637" s="492"/>
      <c r="D637" s="492"/>
      <c r="E637" s="492"/>
      <c r="F637" s="492"/>
      <c r="G637" s="492"/>
      <c r="H637" s="492"/>
      <c r="I637" s="492"/>
      <c r="J637" s="492"/>
      <c r="K637" s="492"/>
      <c r="L637" s="492"/>
      <c r="M637" s="492"/>
      <c r="N637" s="492"/>
      <c r="O637" s="492"/>
      <c r="P637" s="492"/>
      <c r="Q637" s="492"/>
      <c r="R637" s="492"/>
      <c r="S637" s="492"/>
      <c r="T637" s="492"/>
      <c r="U637" s="492"/>
      <c r="V637" s="492"/>
      <c r="W637" s="492"/>
      <c r="X637" s="492"/>
      <c r="Y637" s="492"/>
      <c r="Z637" s="492"/>
      <c r="AA637" s="492"/>
      <c r="AB637" s="492"/>
      <c r="AC637" s="492"/>
      <c r="AD637" s="492"/>
      <c r="AE637" s="492"/>
      <c r="AF637" s="492"/>
      <c r="AG637" s="492"/>
      <c r="AH637" s="492"/>
      <c r="AI637" s="492"/>
      <c r="AJ637" s="492"/>
      <c r="AK637" s="492"/>
      <c r="AL637" s="492"/>
      <c r="AM637" s="492"/>
      <c r="AN637" s="492"/>
      <c r="AO637" s="492"/>
      <c r="AP637" s="492"/>
      <c r="AQ637" s="492"/>
      <c r="AR637" s="492"/>
      <c r="AS637" s="492"/>
      <c r="AT637" s="492"/>
      <c r="AU637" s="492"/>
      <c r="AV637" s="492"/>
      <c r="AW637" s="492"/>
      <c r="AX637" s="492"/>
      <c r="AY637" s="492"/>
    </row>
    <row r="638" spans="1:51" ht="15.75" customHeight="1">
      <c r="A638" s="492"/>
      <c r="B638" s="492"/>
      <c r="C638" s="492"/>
      <c r="D638" s="492"/>
      <c r="E638" s="492"/>
      <c r="F638" s="492"/>
      <c r="G638" s="492"/>
      <c r="H638" s="492"/>
      <c r="I638" s="492"/>
      <c r="J638" s="492"/>
      <c r="K638" s="492"/>
      <c r="L638" s="492"/>
      <c r="M638" s="492"/>
      <c r="N638" s="492"/>
      <c r="O638" s="492"/>
      <c r="P638" s="492"/>
      <c r="Q638" s="492"/>
      <c r="R638" s="492"/>
      <c r="S638" s="492"/>
      <c r="T638" s="492"/>
      <c r="U638" s="492"/>
      <c r="V638" s="492"/>
      <c r="W638" s="492"/>
      <c r="X638" s="492"/>
      <c r="Y638" s="492"/>
      <c r="Z638" s="492"/>
      <c r="AA638" s="492"/>
      <c r="AB638" s="492"/>
      <c r="AC638" s="492"/>
      <c r="AD638" s="492"/>
      <c r="AE638" s="492"/>
      <c r="AF638" s="492"/>
      <c r="AG638" s="492"/>
      <c r="AH638" s="492"/>
      <c r="AI638" s="492"/>
      <c r="AJ638" s="492"/>
      <c r="AK638" s="492"/>
      <c r="AL638" s="492"/>
      <c r="AM638" s="492"/>
      <c r="AN638" s="492"/>
      <c r="AO638" s="492"/>
      <c r="AP638" s="492"/>
      <c r="AQ638" s="492"/>
      <c r="AR638" s="492"/>
      <c r="AS638" s="492"/>
      <c r="AT638" s="492"/>
      <c r="AU638" s="492"/>
      <c r="AV638" s="492"/>
      <c r="AW638" s="492"/>
      <c r="AX638" s="492"/>
      <c r="AY638" s="492"/>
    </row>
    <row r="639" spans="1:51" ht="15.75" customHeight="1">
      <c r="A639" s="492"/>
      <c r="B639" s="492"/>
      <c r="C639" s="492"/>
      <c r="D639" s="492"/>
      <c r="E639" s="492"/>
      <c r="F639" s="492"/>
      <c r="G639" s="492"/>
      <c r="H639" s="492"/>
      <c r="I639" s="492"/>
      <c r="J639" s="492"/>
      <c r="K639" s="492"/>
      <c r="L639" s="492"/>
      <c r="M639" s="492"/>
      <c r="N639" s="492"/>
      <c r="O639" s="492"/>
      <c r="P639" s="492"/>
      <c r="Q639" s="492"/>
      <c r="R639" s="492"/>
      <c r="S639" s="492"/>
      <c r="T639" s="492"/>
      <c r="U639" s="492"/>
      <c r="V639" s="492"/>
      <c r="W639" s="492"/>
      <c r="X639" s="492"/>
      <c r="Y639" s="492"/>
      <c r="Z639" s="492"/>
      <c r="AA639" s="492"/>
      <c r="AB639" s="492"/>
      <c r="AC639" s="492"/>
      <c r="AD639" s="492"/>
      <c r="AE639" s="492"/>
      <c r="AF639" s="492"/>
      <c r="AG639" s="492"/>
      <c r="AH639" s="492"/>
      <c r="AI639" s="492"/>
      <c r="AJ639" s="492"/>
      <c r="AK639" s="492"/>
      <c r="AL639" s="492"/>
      <c r="AM639" s="492"/>
      <c r="AN639" s="492"/>
      <c r="AO639" s="492"/>
      <c r="AP639" s="492"/>
      <c r="AQ639" s="492"/>
      <c r="AR639" s="492"/>
      <c r="AS639" s="492"/>
      <c r="AT639" s="492"/>
      <c r="AU639" s="492"/>
      <c r="AV639" s="492"/>
      <c r="AW639" s="492"/>
      <c r="AX639" s="492"/>
      <c r="AY639" s="492"/>
    </row>
    <row r="640" spans="1:51" ht="15.75" customHeight="1">
      <c r="A640" s="492"/>
      <c r="B640" s="492"/>
      <c r="C640" s="492"/>
      <c r="D640" s="492"/>
      <c r="E640" s="492"/>
      <c r="F640" s="492"/>
      <c r="G640" s="492"/>
      <c r="H640" s="492"/>
      <c r="I640" s="492"/>
      <c r="J640" s="492"/>
      <c r="K640" s="492"/>
      <c r="L640" s="492"/>
      <c r="M640" s="492"/>
      <c r="N640" s="492"/>
      <c r="O640" s="492"/>
      <c r="P640" s="492"/>
      <c r="Q640" s="492"/>
      <c r="R640" s="492"/>
      <c r="S640" s="492"/>
      <c r="T640" s="492"/>
      <c r="U640" s="492"/>
      <c r="V640" s="492"/>
      <c r="W640" s="492"/>
      <c r="X640" s="492"/>
      <c r="Y640" s="492"/>
      <c r="Z640" s="492"/>
      <c r="AA640" s="492"/>
      <c r="AB640" s="492"/>
      <c r="AC640" s="492"/>
      <c r="AD640" s="492"/>
      <c r="AE640" s="492"/>
      <c r="AF640" s="492"/>
      <c r="AG640" s="492"/>
      <c r="AH640" s="492"/>
      <c r="AI640" s="492"/>
      <c r="AJ640" s="492"/>
      <c r="AK640" s="492"/>
      <c r="AL640" s="492"/>
      <c r="AM640" s="492"/>
      <c r="AN640" s="492"/>
      <c r="AO640" s="492"/>
      <c r="AP640" s="492"/>
      <c r="AQ640" s="492"/>
      <c r="AR640" s="492"/>
      <c r="AS640" s="492"/>
      <c r="AT640" s="492"/>
      <c r="AU640" s="492"/>
      <c r="AV640" s="492"/>
      <c r="AW640" s="492"/>
      <c r="AX640" s="492"/>
      <c r="AY640" s="492"/>
    </row>
    <row r="641" spans="1:51" ht="15.75" customHeight="1">
      <c r="A641" s="492"/>
      <c r="B641" s="492"/>
      <c r="C641" s="492"/>
      <c r="D641" s="492"/>
      <c r="E641" s="492"/>
      <c r="F641" s="492"/>
      <c r="G641" s="492"/>
      <c r="H641" s="492"/>
      <c r="I641" s="492"/>
      <c r="J641" s="492"/>
      <c r="K641" s="492"/>
      <c r="L641" s="492"/>
      <c r="M641" s="492"/>
      <c r="N641" s="492"/>
      <c r="O641" s="492"/>
      <c r="P641" s="492"/>
      <c r="Q641" s="492"/>
      <c r="R641" s="492"/>
      <c r="S641" s="492"/>
      <c r="T641" s="492"/>
      <c r="U641" s="492"/>
      <c r="V641" s="492"/>
      <c r="W641" s="492"/>
      <c r="X641" s="492"/>
      <c r="Y641" s="492"/>
      <c r="Z641" s="492"/>
      <c r="AA641" s="492"/>
      <c r="AB641" s="492"/>
      <c r="AC641" s="492"/>
      <c r="AD641" s="492"/>
      <c r="AE641" s="492"/>
      <c r="AF641" s="492"/>
      <c r="AG641" s="492"/>
      <c r="AH641" s="492"/>
      <c r="AI641" s="492"/>
      <c r="AJ641" s="492"/>
      <c r="AK641" s="492"/>
      <c r="AL641" s="492"/>
      <c r="AM641" s="492"/>
      <c r="AN641" s="492"/>
      <c r="AO641" s="492"/>
      <c r="AP641" s="492"/>
      <c r="AQ641" s="492"/>
      <c r="AR641" s="492"/>
      <c r="AS641" s="492"/>
      <c r="AT641" s="492"/>
      <c r="AU641" s="492"/>
      <c r="AV641" s="492"/>
      <c r="AW641" s="492"/>
      <c r="AX641" s="492"/>
      <c r="AY641" s="492"/>
    </row>
    <row r="642" spans="1:51" ht="15.75" customHeight="1">
      <c r="A642" s="492"/>
      <c r="B642" s="492"/>
      <c r="C642" s="492"/>
      <c r="D642" s="492"/>
      <c r="E642" s="492"/>
      <c r="F642" s="492"/>
      <c r="G642" s="492"/>
      <c r="H642" s="492"/>
      <c r="I642" s="492"/>
      <c r="J642" s="492"/>
      <c r="K642" s="492"/>
      <c r="L642" s="492"/>
      <c r="M642" s="492"/>
      <c r="N642" s="492"/>
      <c r="O642" s="492"/>
      <c r="P642" s="492"/>
      <c r="Q642" s="492"/>
      <c r="R642" s="492"/>
      <c r="S642" s="492"/>
      <c r="T642" s="492"/>
      <c r="U642" s="492"/>
      <c r="V642" s="492"/>
      <c r="W642" s="492"/>
      <c r="X642" s="492"/>
      <c r="Y642" s="492"/>
      <c r="Z642" s="492"/>
      <c r="AA642" s="492"/>
      <c r="AB642" s="492"/>
      <c r="AC642" s="492"/>
      <c r="AD642" s="492"/>
      <c r="AE642" s="492"/>
      <c r="AF642" s="492"/>
      <c r="AG642" s="492"/>
      <c r="AH642" s="492"/>
      <c r="AI642" s="492"/>
      <c r="AJ642" s="492"/>
      <c r="AK642" s="492"/>
      <c r="AL642" s="492"/>
      <c r="AM642" s="492"/>
      <c r="AN642" s="492"/>
      <c r="AO642" s="492"/>
      <c r="AP642" s="492"/>
      <c r="AQ642" s="492"/>
      <c r="AR642" s="492"/>
      <c r="AS642" s="492"/>
      <c r="AT642" s="492"/>
      <c r="AU642" s="492"/>
      <c r="AV642" s="492"/>
      <c r="AW642" s="492"/>
      <c r="AX642" s="492"/>
      <c r="AY642" s="492"/>
    </row>
    <row r="643" spans="1:51" ht="15.75" customHeight="1">
      <c r="A643" s="492"/>
      <c r="B643" s="492"/>
      <c r="C643" s="492"/>
      <c r="D643" s="492"/>
      <c r="E643" s="492"/>
      <c r="F643" s="492"/>
      <c r="G643" s="492"/>
      <c r="H643" s="492"/>
      <c r="I643" s="492"/>
      <c r="J643" s="492"/>
      <c r="K643" s="492"/>
      <c r="L643" s="492"/>
      <c r="M643" s="492"/>
      <c r="N643" s="492"/>
      <c r="O643" s="492"/>
      <c r="P643" s="492"/>
      <c r="Q643" s="492"/>
      <c r="R643" s="492"/>
      <c r="S643" s="492"/>
      <c r="T643" s="492"/>
      <c r="U643" s="492"/>
      <c r="V643" s="492"/>
      <c r="W643" s="492"/>
      <c r="X643" s="492"/>
      <c r="Y643" s="492"/>
      <c r="Z643" s="492"/>
      <c r="AA643" s="492"/>
      <c r="AB643" s="492"/>
      <c r="AC643" s="492"/>
      <c r="AD643" s="492"/>
      <c r="AE643" s="492"/>
      <c r="AF643" s="492"/>
      <c r="AG643" s="492"/>
      <c r="AH643" s="492"/>
      <c r="AI643" s="492"/>
      <c r="AJ643" s="492"/>
      <c r="AK643" s="492"/>
      <c r="AL643" s="492"/>
      <c r="AM643" s="492"/>
      <c r="AN643" s="492"/>
      <c r="AO643" s="492"/>
      <c r="AP643" s="492"/>
      <c r="AQ643" s="492"/>
      <c r="AR643" s="492"/>
      <c r="AS643" s="492"/>
      <c r="AT643" s="492"/>
      <c r="AU643" s="492"/>
      <c r="AV643" s="492"/>
      <c r="AW643" s="492"/>
      <c r="AX643" s="492"/>
      <c r="AY643" s="492"/>
    </row>
    <row r="644" spans="1:51" ht="15.75" customHeight="1">
      <c r="A644" s="492"/>
      <c r="B644" s="492"/>
      <c r="C644" s="492"/>
      <c r="D644" s="492"/>
      <c r="E644" s="492"/>
      <c r="F644" s="492"/>
      <c r="G644" s="492"/>
      <c r="H644" s="492"/>
      <c r="I644" s="492"/>
      <c r="J644" s="492"/>
      <c r="K644" s="492"/>
      <c r="L644" s="492"/>
      <c r="M644" s="492"/>
      <c r="N644" s="492"/>
      <c r="O644" s="492"/>
      <c r="P644" s="492"/>
      <c r="Q644" s="492"/>
      <c r="R644" s="492"/>
      <c r="S644" s="492"/>
      <c r="T644" s="492"/>
      <c r="U644" s="492"/>
      <c r="V644" s="492"/>
      <c r="W644" s="492"/>
      <c r="X644" s="492"/>
      <c r="Y644" s="492"/>
      <c r="Z644" s="492"/>
      <c r="AA644" s="492"/>
      <c r="AB644" s="492"/>
      <c r="AC644" s="492"/>
      <c r="AD644" s="492"/>
      <c r="AE644" s="492"/>
      <c r="AF644" s="492"/>
      <c r="AG644" s="492"/>
      <c r="AH644" s="492"/>
      <c r="AI644" s="492"/>
      <c r="AJ644" s="492"/>
      <c r="AK644" s="492"/>
      <c r="AL644" s="492"/>
      <c r="AM644" s="492"/>
      <c r="AN644" s="492"/>
      <c r="AO644" s="492"/>
      <c r="AP644" s="492"/>
      <c r="AQ644" s="492"/>
      <c r="AR644" s="492"/>
      <c r="AS644" s="492"/>
      <c r="AT644" s="492"/>
      <c r="AU644" s="492"/>
      <c r="AV644" s="492"/>
      <c r="AW644" s="492"/>
      <c r="AX644" s="492"/>
      <c r="AY644" s="492"/>
    </row>
    <row r="645" spans="1:51" ht="15.75" customHeight="1">
      <c r="A645" s="492"/>
      <c r="B645" s="492"/>
      <c r="C645" s="492"/>
      <c r="D645" s="492"/>
      <c r="E645" s="492"/>
      <c r="F645" s="492"/>
      <c r="G645" s="492"/>
      <c r="H645" s="492"/>
      <c r="I645" s="492"/>
      <c r="J645" s="492"/>
      <c r="K645" s="492"/>
      <c r="L645" s="492"/>
      <c r="M645" s="492"/>
      <c r="N645" s="492"/>
      <c r="O645" s="492"/>
      <c r="P645" s="492"/>
      <c r="Q645" s="492"/>
      <c r="R645" s="492"/>
      <c r="S645" s="492"/>
      <c r="T645" s="492"/>
      <c r="U645" s="492"/>
      <c r="V645" s="492"/>
      <c r="W645" s="492"/>
      <c r="X645" s="492"/>
      <c r="Y645" s="492"/>
      <c r="Z645" s="492"/>
      <c r="AA645" s="492"/>
      <c r="AB645" s="492"/>
      <c r="AC645" s="492"/>
      <c r="AD645" s="492"/>
      <c r="AE645" s="492"/>
      <c r="AF645" s="492"/>
      <c r="AG645" s="492"/>
      <c r="AH645" s="492"/>
      <c r="AI645" s="492"/>
      <c r="AJ645" s="492"/>
      <c r="AK645" s="492"/>
      <c r="AL645" s="492"/>
      <c r="AM645" s="492"/>
      <c r="AN645" s="492"/>
      <c r="AO645" s="492"/>
      <c r="AP645" s="492"/>
      <c r="AQ645" s="492"/>
      <c r="AR645" s="492"/>
      <c r="AS645" s="492"/>
      <c r="AT645" s="492"/>
      <c r="AU645" s="492"/>
      <c r="AV645" s="492"/>
      <c r="AW645" s="492"/>
      <c r="AX645" s="492"/>
      <c r="AY645" s="492"/>
    </row>
    <row r="646" spans="1:51" ht="15.75" customHeight="1">
      <c r="A646" s="492"/>
      <c r="B646" s="492"/>
      <c r="C646" s="492"/>
      <c r="D646" s="492"/>
      <c r="E646" s="492"/>
      <c r="F646" s="492"/>
      <c r="G646" s="492"/>
      <c r="H646" s="492"/>
      <c r="I646" s="492"/>
      <c r="J646" s="492"/>
      <c r="K646" s="492"/>
      <c r="L646" s="492"/>
      <c r="M646" s="492"/>
      <c r="N646" s="492"/>
      <c r="O646" s="492"/>
      <c r="P646" s="492"/>
      <c r="Q646" s="492"/>
      <c r="R646" s="492"/>
      <c r="S646" s="492"/>
      <c r="T646" s="492"/>
      <c r="U646" s="492"/>
      <c r="V646" s="492"/>
      <c r="W646" s="492"/>
      <c r="X646" s="492"/>
      <c r="Y646" s="492"/>
      <c r="Z646" s="492"/>
      <c r="AA646" s="492"/>
      <c r="AB646" s="492"/>
      <c r="AC646" s="492"/>
      <c r="AD646" s="492"/>
      <c r="AE646" s="492"/>
      <c r="AF646" s="492"/>
      <c r="AG646" s="492"/>
      <c r="AH646" s="492"/>
      <c r="AI646" s="492"/>
      <c r="AJ646" s="492"/>
      <c r="AK646" s="492"/>
      <c r="AL646" s="492"/>
      <c r="AM646" s="492"/>
      <c r="AN646" s="492"/>
      <c r="AO646" s="492"/>
      <c r="AP646" s="492"/>
      <c r="AQ646" s="492"/>
      <c r="AR646" s="492"/>
      <c r="AS646" s="492"/>
      <c r="AT646" s="492"/>
      <c r="AU646" s="492"/>
      <c r="AV646" s="492"/>
      <c r="AW646" s="492"/>
      <c r="AX646" s="492"/>
      <c r="AY646" s="492"/>
    </row>
    <row r="647" spans="1:51" ht="15.75" customHeight="1">
      <c r="A647" s="492"/>
      <c r="B647" s="492"/>
      <c r="C647" s="492"/>
      <c r="D647" s="492"/>
      <c r="E647" s="492"/>
      <c r="F647" s="492"/>
      <c r="G647" s="492"/>
      <c r="H647" s="492"/>
      <c r="I647" s="492"/>
      <c r="J647" s="492"/>
      <c r="K647" s="492"/>
      <c r="L647" s="492"/>
      <c r="M647" s="492"/>
      <c r="N647" s="492"/>
      <c r="O647" s="492"/>
      <c r="P647" s="492"/>
      <c r="Q647" s="492"/>
      <c r="R647" s="492"/>
      <c r="S647" s="492"/>
      <c r="T647" s="492"/>
      <c r="U647" s="492"/>
      <c r="V647" s="492"/>
      <c r="W647" s="492"/>
      <c r="X647" s="492"/>
      <c r="Y647" s="492"/>
      <c r="Z647" s="492"/>
      <c r="AA647" s="492"/>
      <c r="AB647" s="492"/>
      <c r="AC647" s="492"/>
      <c r="AD647" s="492"/>
      <c r="AE647" s="492"/>
      <c r="AF647" s="492"/>
      <c r="AG647" s="492"/>
      <c r="AH647" s="492"/>
      <c r="AI647" s="492"/>
      <c r="AJ647" s="492"/>
      <c r="AK647" s="492"/>
      <c r="AL647" s="492"/>
      <c r="AM647" s="492"/>
      <c r="AN647" s="492"/>
      <c r="AO647" s="492"/>
      <c r="AP647" s="492"/>
      <c r="AQ647" s="492"/>
      <c r="AR647" s="492"/>
      <c r="AS647" s="492"/>
      <c r="AT647" s="492"/>
      <c r="AU647" s="492"/>
      <c r="AV647" s="492"/>
      <c r="AW647" s="492"/>
      <c r="AX647" s="492"/>
      <c r="AY647" s="492"/>
    </row>
    <row r="648" spans="1:51" ht="15.75" customHeight="1">
      <c r="A648" s="492"/>
      <c r="B648" s="492"/>
      <c r="C648" s="492"/>
      <c r="D648" s="492"/>
      <c r="E648" s="492"/>
      <c r="F648" s="492"/>
      <c r="G648" s="492"/>
      <c r="H648" s="492"/>
      <c r="I648" s="492"/>
      <c r="J648" s="492"/>
      <c r="K648" s="492"/>
      <c r="L648" s="492"/>
      <c r="M648" s="492"/>
      <c r="N648" s="492"/>
      <c r="O648" s="492"/>
      <c r="P648" s="492"/>
      <c r="Q648" s="492"/>
      <c r="R648" s="492"/>
      <c r="S648" s="492"/>
      <c r="T648" s="492"/>
      <c r="U648" s="492"/>
      <c r="V648" s="492"/>
      <c r="W648" s="492"/>
      <c r="X648" s="492"/>
      <c r="Y648" s="492"/>
      <c r="Z648" s="492"/>
      <c r="AA648" s="492"/>
      <c r="AB648" s="492"/>
      <c r="AC648" s="492"/>
      <c r="AD648" s="492"/>
      <c r="AE648" s="492"/>
      <c r="AF648" s="492"/>
      <c r="AG648" s="492"/>
      <c r="AH648" s="492"/>
      <c r="AI648" s="492"/>
      <c r="AJ648" s="492"/>
      <c r="AK648" s="492"/>
      <c r="AL648" s="492"/>
      <c r="AM648" s="492"/>
      <c r="AN648" s="492"/>
      <c r="AO648" s="492"/>
      <c r="AP648" s="492"/>
      <c r="AQ648" s="492"/>
      <c r="AR648" s="492"/>
      <c r="AS648" s="492"/>
      <c r="AT648" s="492"/>
      <c r="AU648" s="492"/>
      <c r="AV648" s="492"/>
      <c r="AW648" s="492"/>
      <c r="AX648" s="492"/>
      <c r="AY648" s="492"/>
    </row>
    <row r="649" spans="1:51" ht="15.75" customHeight="1">
      <c r="A649" s="492"/>
      <c r="B649" s="492"/>
      <c r="C649" s="492"/>
      <c r="D649" s="492"/>
      <c r="E649" s="492"/>
      <c r="F649" s="492"/>
      <c r="G649" s="492"/>
      <c r="H649" s="492"/>
      <c r="I649" s="492"/>
      <c r="J649" s="492"/>
      <c r="K649" s="492"/>
      <c r="L649" s="492"/>
      <c r="M649" s="492"/>
      <c r="N649" s="492"/>
      <c r="O649" s="492"/>
      <c r="P649" s="492"/>
      <c r="Q649" s="492"/>
      <c r="R649" s="492"/>
      <c r="S649" s="492"/>
      <c r="T649" s="492"/>
      <c r="U649" s="492"/>
      <c r="V649" s="492"/>
      <c r="W649" s="492"/>
      <c r="X649" s="492"/>
      <c r="Y649" s="492"/>
      <c r="Z649" s="492"/>
      <c r="AA649" s="492"/>
      <c r="AB649" s="492"/>
      <c r="AC649" s="492"/>
      <c r="AD649" s="492"/>
      <c r="AE649" s="492"/>
      <c r="AF649" s="492"/>
      <c r="AG649" s="492"/>
      <c r="AH649" s="492"/>
      <c r="AI649" s="492"/>
      <c r="AJ649" s="492"/>
      <c r="AK649" s="492"/>
      <c r="AL649" s="492"/>
      <c r="AM649" s="492"/>
      <c r="AN649" s="492"/>
      <c r="AO649" s="492"/>
      <c r="AP649" s="492"/>
      <c r="AQ649" s="492"/>
      <c r="AR649" s="492"/>
      <c r="AS649" s="492"/>
      <c r="AT649" s="492"/>
      <c r="AU649" s="492"/>
      <c r="AV649" s="492"/>
      <c r="AW649" s="492"/>
      <c r="AX649" s="492"/>
      <c r="AY649" s="492"/>
    </row>
    <row r="650" spans="1:51" ht="15.75" customHeight="1">
      <c r="A650" s="492"/>
      <c r="B650" s="492"/>
      <c r="C650" s="492"/>
      <c r="D650" s="492"/>
      <c r="E650" s="492"/>
      <c r="F650" s="492"/>
      <c r="G650" s="492"/>
      <c r="H650" s="492"/>
      <c r="I650" s="492"/>
      <c r="J650" s="492"/>
      <c r="K650" s="492"/>
      <c r="L650" s="492"/>
      <c r="M650" s="492"/>
      <c r="N650" s="492"/>
      <c r="O650" s="492"/>
      <c r="P650" s="492"/>
      <c r="Q650" s="492"/>
      <c r="R650" s="492"/>
      <c r="S650" s="492"/>
      <c r="T650" s="492"/>
      <c r="U650" s="492"/>
      <c r="V650" s="492"/>
      <c r="W650" s="492"/>
      <c r="X650" s="492"/>
      <c r="Y650" s="492"/>
      <c r="Z650" s="492"/>
      <c r="AA650" s="492"/>
      <c r="AB650" s="492"/>
      <c r="AC650" s="492"/>
      <c r="AD650" s="492"/>
      <c r="AE650" s="492"/>
      <c r="AF650" s="492"/>
      <c r="AG650" s="492"/>
      <c r="AH650" s="492"/>
      <c r="AI650" s="492"/>
      <c r="AJ650" s="492"/>
      <c r="AK650" s="492"/>
      <c r="AL650" s="492"/>
      <c r="AM650" s="492"/>
      <c r="AN650" s="492"/>
      <c r="AO650" s="492"/>
      <c r="AP650" s="492"/>
      <c r="AQ650" s="492"/>
      <c r="AR650" s="492"/>
      <c r="AS650" s="492"/>
      <c r="AT650" s="492"/>
      <c r="AU650" s="492"/>
      <c r="AV650" s="492"/>
      <c r="AW650" s="492"/>
      <c r="AX650" s="492"/>
      <c r="AY650" s="492"/>
    </row>
    <row r="651" spans="1:51" ht="15.75" customHeight="1">
      <c r="A651" s="492"/>
      <c r="B651" s="492"/>
      <c r="C651" s="492"/>
      <c r="D651" s="492"/>
      <c r="E651" s="492"/>
      <c r="F651" s="492"/>
      <c r="G651" s="492"/>
      <c r="H651" s="492"/>
      <c r="I651" s="492"/>
      <c r="J651" s="492"/>
      <c r="K651" s="492"/>
      <c r="L651" s="492"/>
      <c r="M651" s="492"/>
      <c r="N651" s="492"/>
      <c r="O651" s="492"/>
      <c r="P651" s="492"/>
      <c r="Q651" s="492"/>
      <c r="R651" s="492"/>
      <c r="S651" s="492"/>
      <c r="T651" s="492"/>
      <c r="U651" s="492"/>
      <c r="V651" s="492"/>
      <c r="W651" s="492"/>
      <c r="X651" s="492"/>
      <c r="Y651" s="492"/>
      <c r="Z651" s="492"/>
      <c r="AA651" s="492"/>
      <c r="AB651" s="492"/>
      <c r="AC651" s="492"/>
      <c r="AD651" s="492"/>
      <c r="AE651" s="492"/>
      <c r="AF651" s="492"/>
      <c r="AG651" s="492"/>
      <c r="AH651" s="492"/>
      <c r="AI651" s="492"/>
      <c r="AJ651" s="492"/>
      <c r="AK651" s="492"/>
      <c r="AL651" s="492"/>
      <c r="AM651" s="492"/>
      <c r="AN651" s="492"/>
      <c r="AO651" s="492"/>
      <c r="AP651" s="492"/>
      <c r="AQ651" s="492"/>
      <c r="AR651" s="492"/>
      <c r="AS651" s="492"/>
      <c r="AT651" s="492"/>
      <c r="AU651" s="492"/>
      <c r="AV651" s="492"/>
      <c r="AW651" s="492"/>
      <c r="AX651" s="492"/>
      <c r="AY651" s="492"/>
    </row>
    <row r="652" spans="1:51" ht="15.75" customHeight="1">
      <c r="A652" s="492"/>
      <c r="B652" s="492"/>
      <c r="C652" s="492"/>
      <c r="D652" s="492"/>
      <c r="E652" s="492"/>
      <c r="F652" s="492"/>
      <c r="G652" s="492"/>
      <c r="H652" s="492"/>
      <c r="I652" s="492"/>
      <c r="J652" s="492"/>
      <c r="K652" s="492"/>
      <c r="L652" s="492"/>
      <c r="M652" s="492"/>
      <c r="N652" s="492"/>
      <c r="O652" s="492"/>
      <c r="P652" s="492"/>
      <c r="Q652" s="492"/>
      <c r="R652" s="492"/>
      <c r="S652" s="492"/>
      <c r="T652" s="492"/>
      <c r="U652" s="492"/>
      <c r="V652" s="492"/>
      <c r="W652" s="492"/>
      <c r="X652" s="492"/>
      <c r="Y652" s="492"/>
      <c r="Z652" s="492"/>
      <c r="AA652" s="492"/>
      <c r="AB652" s="492"/>
      <c r="AC652" s="492"/>
      <c r="AD652" s="492"/>
      <c r="AE652" s="492"/>
      <c r="AF652" s="492"/>
      <c r="AG652" s="492"/>
      <c r="AH652" s="492"/>
      <c r="AI652" s="492"/>
      <c r="AJ652" s="492"/>
      <c r="AK652" s="492"/>
      <c r="AL652" s="492"/>
      <c r="AM652" s="492"/>
      <c r="AN652" s="492"/>
      <c r="AO652" s="492"/>
      <c r="AP652" s="492"/>
      <c r="AQ652" s="492"/>
      <c r="AR652" s="492"/>
      <c r="AS652" s="492"/>
      <c r="AT652" s="492"/>
      <c r="AU652" s="492"/>
      <c r="AV652" s="492"/>
      <c r="AW652" s="492"/>
      <c r="AX652" s="492"/>
      <c r="AY652" s="492"/>
    </row>
    <row r="653" spans="1:51" ht="15.75" customHeight="1">
      <c r="A653" s="492"/>
      <c r="B653" s="492"/>
      <c r="C653" s="492"/>
      <c r="D653" s="492"/>
      <c r="E653" s="492"/>
      <c r="F653" s="492"/>
      <c r="G653" s="492"/>
      <c r="H653" s="492"/>
      <c r="I653" s="492"/>
      <c r="J653" s="492"/>
      <c r="K653" s="492"/>
      <c r="L653" s="492"/>
      <c r="M653" s="492"/>
      <c r="N653" s="492"/>
      <c r="O653" s="492"/>
      <c r="P653" s="492"/>
      <c r="Q653" s="492"/>
      <c r="R653" s="492"/>
      <c r="S653" s="492"/>
      <c r="T653" s="492"/>
      <c r="U653" s="492"/>
      <c r="V653" s="492"/>
      <c r="W653" s="492"/>
      <c r="X653" s="492"/>
      <c r="Y653" s="492"/>
      <c r="Z653" s="492"/>
      <c r="AA653" s="492"/>
      <c r="AB653" s="492"/>
      <c r="AC653" s="492"/>
      <c r="AD653" s="492"/>
      <c r="AE653" s="492"/>
      <c r="AF653" s="492"/>
      <c r="AG653" s="492"/>
      <c r="AH653" s="492"/>
      <c r="AI653" s="492"/>
      <c r="AJ653" s="492"/>
      <c r="AK653" s="492"/>
      <c r="AL653" s="492"/>
      <c r="AM653" s="492"/>
      <c r="AN653" s="492"/>
      <c r="AO653" s="492"/>
      <c r="AP653" s="492"/>
      <c r="AQ653" s="492"/>
      <c r="AR653" s="492"/>
      <c r="AS653" s="492"/>
      <c r="AT653" s="492"/>
      <c r="AU653" s="492"/>
      <c r="AV653" s="492"/>
      <c r="AW653" s="492"/>
      <c r="AX653" s="492"/>
      <c r="AY653" s="492"/>
    </row>
    <row r="654" spans="1:51" ht="15.75" customHeight="1">
      <c r="A654" s="492"/>
      <c r="B654" s="492"/>
      <c r="C654" s="492"/>
      <c r="D654" s="492"/>
      <c r="E654" s="492"/>
      <c r="F654" s="492"/>
      <c r="G654" s="492"/>
      <c r="H654" s="492"/>
      <c r="I654" s="492"/>
      <c r="J654" s="492"/>
      <c r="K654" s="492"/>
      <c r="L654" s="492"/>
      <c r="M654" s="492"/>
      <c r="N654" s="492"/>
      <c r="O654" s="492"/>
      <c r="P654" s="492"/>
      <c r="Q654" s="492"/>
      <c r="R654" s="492"/>
      <c r="S654" s="492"/>
      <c r="T654" s="492"/>
      <c r="U654" s="492"/>
      <c r="V654" s="492"/>
      <c r="W654" s="492"/>
      <c r="X654" s="492"/>
      <c r="Y654" s="492"/>
      <c r="Z654" s="492"/>
      <c r="AA654" s="492"/>
      <c r="AB654" s="492"/>
      <c r="AC654" s="492"/>
      <c r="AD654" s="492"/>
      <c r="AE654" s="492"/>
      <c r="AF654" s="492"/>
      <c r="AG654" s="492"/>
      <c r="AH654" s="492"/>
      <c r="AI654" s="492"/>
      <c r="AJ654" s="492"/>
      <c r="AK654" s="492"/>
      <c r="AL654" s="492"/>
      <c r="AM654" s="492"/>
      <c r="AN654" s="492"/>
      <c r="AO654" s="492"/>
      <c r="AP654" s="492"/>
      <c r="AQ654" s="492"/>
      <c r="AR654" s="492"/>
      <c r="AS654" s="492"/>
      <c r="AT654" s="492"/>
      <c r="AU654" s="492"/>
      <c r="AV654" s="492"/>
      <c r="AW654" s="492"/>
      <c r="AX654" s="492"/>
      <c r="AY654" s="492"/>
    </row>
    <row r="655" spans="1:51" ht="15.75" customHeight="1">
      <c r="A655" s="492"/>
      <c r="B655" s="492"/>
      <c r="C655" s="492"/>
      <c r="D655" s="492"/>
      <c r="E655" s="492"/>
      <c r="F655" s="492"/>
      <c r="G655" s="492"/>
      <c r="H655" s="492"/>
      <c r="I655" s="492"/>
      <c r="J655" s="492"/>
      <c r="K655" s="492"/>
      <c r="L655" s="492"/>
      <c r="M655" s="492"/>
      <c r="N655" s="492"/>
      <c r="O655" s="492"/>
      <c r="P655" s="492"/>
      <c r="Q655" s="492"/>
      <c r="R655" s="492"/>
      <c r="S655" s="492"/>
      <c r="T655" s="492"/>
      <c r="U655" s="492"/>
      <c r="V655" s="492"/>
      <c r="W655" s="492"/>
      <c r="X655" s="492"/>
      <c r="Y655" s="492"/>
      <c r="Z655" s="492"/>
      <c r="AA655" s="492"/>
      <c r="AB655" s="492"/>
      <c r="AC655" s="492"/>
      <c r="AD655" s="492"/>
      <c r="AE655" s="492"/>
      <c r="AF655" s="492"/>
      <c r="AG655" s="492"/>
      <c r="AH655" s="492"/>
      <c r="AI655" s="492"/>
      <c r="AJ655" s="492"/>
      <c r="AK655" s="492"/>
      <c r="AL655" s="492"/>
      <c r="AM655" s="492"/>
      <c r="AN655" s="492"/>
      <c r="AO655" s="492"/>
      <c r="AP655" s="492"/>
      <c r="AQ655" s="492"/>
      <c r="AR655" s="492"/>
      <c r="AS655" s="492"/>
      <c r="AT655" s="492"/>
      <c r="AU655" s="492"/>
      <c r="AV655" s="492"/>
      <c r="AW655" s="492"/>
      <c r="AX655" s="492"/>
      <c r="AY655" s="492"/>
    </row>
    <row r="656" spans="1:51" ht="15.75" customHeight="1">
      <c r="A656" s="492"/>
      <c r="B656" s="492"/>
      <c r="C656" s="492"/>
      <c r="D656" s="492"/>
      <c r="E656" s="492"/>
      <c r="F656" s="492"/>
      <c r="G656" s="492"/>
      <c r="H656" s="492"/>
      <c r="I656" s="492"/>
      <c r="J656" s="492"/>
      <c r="K656" s="492"/>
      <c r="L656" s="492"/>
      <c r="M656" s="492"/>
      <c r="N656" s="492"/>
      <c r="O656" s="492"/>
      <c r="P656" s="492"/>
      <c r="Q656" s="492"/>
      <c r="R656" s="492"/>
      <c r="S656" s="492"/>
      <c r="T656" s="492"/>
      <c r="U656" s="492"/>
      <c r="V656" s="492"/>
      <c r="W656" s="492"/>
      <c r="X656" s="492"/>
      <c r="Y656" s="492"/>
      <c r="Z656" s="492"/>
      <c r="AA656" s="492"/>
      <c r="AB656" s="492"/>
      <c r="AC656" s="492"/>
      <c r="AD656" s="492"/>
      <c r="AE656" s="492"/>
      <c r="AF656" s="492"/>
      <c r="AG656" s="492"/>
      <c r="AH656" s="492"/>
      <c r="AI656" s="492"/>
      <c r="AJ656" s="492"/>
      <c r="AK656" s="492"/>
      <c r="AL656" s="492"/>
      <c r="AM656" s="492"/>
      <c r="AN656" s="492"/>
      <c r="AO656" s="492"/>
      <c r="AP656" s="492"/>
      <c r="AQ656" s="492"/>
      <c r="AR656" s="492"/>
      <c r="AS656" s="492"/>
      <c r="AT656" s="492"/>
      <c r="AU656" s="492"/>
      <c r="AV656" s="492"/>
      <c r="AW656" s="492"/>
      <c r="AX656" s="492"/>
      <c r="AY656" s="492"/>
    </row>
    <row r="657" spans="1:51" ht="15.75" customHeight="1">
      <c r="A657" s="492"/>
      <c r="B657" s="492"/>
      <c r="C657" s="492"/>
      <c r="D657" s="492"/>
      <c r="E657" s="492"/>
      <c r="F657" s="492"/>
      <c r="G657" s="492"/>
      <c r="H657" s="492"/>
      <c r="I657" s="492"/>
      <c r="J657" s="492"/>
      <c r="K657" s="492"/>
      <c r="L657" s="492"/>
      <c r="M657" s="492"/>
      <c r="N657" s="492"/>
      <c r="O657" s="492"/>
      <c r="P657" s="492"/>
      <c r="Q657" s="492"/>
      <c r="R657" s="492"/>
      <c r="S657" s="492"/>
      <c r="T657" s="492"/>
      <c r="U657" s="492"/>
      <c r="V657" s="492"/>
      <c r="W657" s="492"/>
      <c r="X657" s="492"/>
      <c r="Y657" s="492"/>
      <c r="Z657" s="492"/>
      <c r="AA657" s="492"/>
      <c r="AB657" s="492"/>
      <c r="AC657" s="492"/>
      <c r="AD657" s="492"/>
      <c r="AE657" s="492"/>
      <c r="AF657" s="492"/>
      <c r="AG657" s="492"/>
      <c r="AH657" s="492"/>
      <c r="AI657" s="492"/>
      <c r="AJ657" s="492"/>
      <c r="AK657" s="492"/>
      <c r="AL657" s="492"/>
      <c r="AM657" s="492"/>
      <c r="AN657" s="492"/>
      <c r="AO657" s="492"/>
      <c r="AP657" s="492"/>
      <c r="AQ657" s="492"/>
      <c r="AR657" s="492"/>
      <c r="AS657" s="492"/>
      <c r="AT657" s="492"/>
      <c r="AU657" s="492"/>
      <c r="AV657" s="492"/>
      <c r="AW657" s="492"/>
      <c r="AX657" s="492"/>
      <c r="AY657" s="492"/>
    </row>
    <row r="658" spans="1:51" ht="15.75" customHeight="1">
      <c r="A658" s="492"/>
      <c r="B658" s="492"/>
      <c r="C658" s="492"/>
      <c r="D658" s="492"/>
      <c r="E658" s="492"/>
      <c r="F658" s="492"/>
      <c r="G658" s="492"/>
      <c r="H658" s="492"/>
      <c r="I658" s="492"/>
      <c r="J658" s="492"/>
      <c r="K658" s="492"/>
      <c r="L658" s="492"/>
      <c r="M658" s="492"/>
      <c r="N658" s="492"/>
      <c r="O658" s="492"/>
      <c r="P658" s="492"/>
      <c r="Q658" s="492"/>
      <c r="R658" s="492"/>
      <c r="S658" s="492"/>
      <c r="T658" s="492"/>
      <c r="U658" s="492"/>
      <c r="V658" s="492"/>
      <c r="W658" s="492"/>
      <c r="X658" s="492"/>
      <c r="Y658" s="492"/>
      <c r="Z658" s="492"/>
      <c r="AA658" s="492"/>
      <c r="AB658" s="492"/>
      <c r="AC658" s="492"/>
      <c r="AD658" s="492"/>
      <c r="AE658" s="492"/>
      <c r="AF658" s="492"/>
      <c r="AG658" s="492"/>
      <c r="AH658" s="492"/>
      <c r="AI658" s="492"/>
      <c r="AJ658" s="492"/>
      <c r="AK658" s="492"/>
      <c r="AL658" s="492"/>
      <c r="AM658" s="492"/>
      <c r="AN658" s="492"/>
      <c r="AO658" s="492"/>
      <c r="AP658" s="492"/>
      <c r="AQ658" s="492"/>
      <c r="AR658" s="492"/>
      <c r="AS658" s="492"/>
      <c r="AT658" s="492"/>
      <c r="AU658" s="492"/>
      <c r="AV658" s="492"/>
      <c r="AW658" s="492"/>
      <c r="AX658" s="492"/>
      <c r="AY658" s="492"/>
    </row>
    <row r="659" spans="1:51" ht="15.75" customHeight="1">
      <c r="A659" s="492"/>
      <c r="B659" s="492"/>
      <c r="C659" s="492"/>
      <c r="D659" s="492"/>
      <c r="E659" s="492"/>
      <c r="F659" s="492"/>
      <c r="G659" s="492"/>
      <c r="H659" s="492"/>
      <c r="I659" s="492"/>
      <c r="J659" s="492"/>
      <c r="K659" s="492"/>
      <c r="L659" s="492"/>
      <c r="M659" s="492"/>
      <c r="N659" s="492"/>
      <c r="O659" s="492"/>
      <c r="P659" s="492"/>
      <c r="Q659" s="492"/>
      <c r="R659" s="492"/>
      <c r="S659" s="492"/>
      <c r="T659" s="492"/>
      <c r="U659" s="492"/>
      <c r="V659" s="492"/>
      <c r="W659" s="492"/>
      <c r="X659" s="492"/>
      <c r="Y659" s="492"/>
      <c r="Z659" s="492"/>
      <c r="AA659" s="492"/>
      <c r="AB659" s="492"/>
      <c r="AC659" s="492"/>
      <c r="AD659" s="492"/>
      <c r="AE659" s="492"/>
      <c r="AF659" s="492"/>
      <c r="AG659" s="492"/>
      <c r="AH659" s="492"/>
      <c r="AI659" s="492"/>
      <c r="AJ659" s="492"/>
      <c r="AK659" s="492"/>
      <c r="AL659" s="492"/>
      <c r="AM659" s="492"/>
      <c r="AN659" s="492"/>
      <c r="AO659" s="492"/>
      <c r="AP659" s="492"/>
      <c r="AQ659" s="492"/>
      <c r="AR659" s="492"/>
      <c r="AS659" s="492"/>
      <c r="AT659" s="492"/>
      <c r="AU659" s="492"/>
      <c r="AV659" s="492"/>
      <c r="AW659" s="492"/>
      <c r="AX659" s="492"/>
      <c r="AY659" s="492"/>
    </row>
    <row r="660" spans="1:51" ht="15.75" customHeight="1">
      <c r="A660" s="492"/>
      <c r="B660" s="492"/>
      <c r="C660" s="492"/>
      <c r="D660" s="492"/>
      <c r="E660" s="492"/>
      <c r="F660" s="492"/>
      <c r="G660" s="492"/>
      <c r="H660" s="492"/>
      <c r="I660" s="492"/>
      <c r="J660" s="492"/>
      <c r="K660" s="492"/>
      <c r="L660" s="492"/>
      <c r="M660" s="492"/>
      <c r="N660" s="492"/>
      <c r="O660" s="492"/>
      <c r="P660" s="492"/>
      <c r="Q660" s="492"/>
      <c r="R660" s="492"/>
      <c r="S660" s="492"/>
      <c r="T660" s="492"/>
      <c r="U660" s="492"/>
      <c r="V660" s="492"/>
      <c r="W660" s="492"/>
      <c r="X660" s="492"/>
      <c r="Y660" s="492"/>
      <c r="Z660" s="492"/>
      <c r="AA660" s="492"/>
      <c r="AB660" s="492"/>
      <c r="AC660" s="492"/>
      <c r="AD660" s="492"/>
      <c r="AE660" s="492"/>
      <c r="AF660" s="492"/>
      <c r="AG660" s="492"/>
      <c r="AH660" s="492"/>
      <c r="AI660" s="492"/>
      <c r="AJ660" s="492"/>
      <c r="AK660" s="492"/>
      <c r="AL660" s="492"/>
      <c r="AM660" s="492"/>
      <c r="AN660" s="492"/>
      <c r="AO660" s="492"/>
      <c r="AP660" s="492"/>
      <c r="AQ660" s="492"/>
      <c r="AR660" s="492"/>
      <c r="AS660" s="492"/>
      <c r="AT660" s="492"/>
      <c r="AU660" s="492"/>
      <c r="AV660" s="492"/>
      <c r="AW660" s="492"/>
      <c r="AX660" s="492"/>
      <c r="AY660" s="492"/>
    </row>
    <row r="661" spans="1:51" ht="15.75" customHeight="1">
      <c r="A661" s="492"/>
      <c r="B661" s="492"/>
      <c r="C661" s="492"/>
      <c r="D661" s="492"/>
      <c r="E661" s="492"/>
      <c r="F661" s="492"/>
      <c r="G661" s="492"/>
      <c r="H661" s="492"/>
      <c r="I661" s="492"/>
      <c r="J661" s="492"/>
      <c r="K661" s="492"/>
      <c r="L661" s="492"/>
      <c r="M661" s="492"/>
      <c r="N661" s="492"/>
      <c r="O661" s="492"/>
      <c r="P661" s="492"/>
      <c r="Q661" s="492"/>
      <c r="R661" s="492"/>
      <c r="S661" s="492"/>
      <c r="T661" s="492"/>
      <c r="U661" s="492"/>
      <c r="V661" s="492"/>
      <c r="W661" s="492"/>
      <c r="X661" s="492"/>
      <c r="Y661" s="492"/>
      <c r="Z661" s="492"/>
      <c r="AA661" s="492"/>
      <c r="AB661" s="492"/>
      <c r="AC661" s="492"/>
      <c r="AD661" s="492"/>
      <c r="AE661" s="492"/>
      <c r="AF661" s="492"/>
      <c r="AG661" s="492"/>
      <c r="AH661" s="492"/>
      <c r="AI661" s="492"/>
      <c r="AJ661" s="492"/>
      <c r="AK661" s="492"/>
      <c r="AL661" s="492"/>
      <c r="AM661" s="492"/>
      <c r="AN661" s="492"/>
      <c r="AO661" s="492"/>
      <c r="AP661" s="492"/>
      <c r="AQ661" s="492"/>
      <c r="AR661" s="492"/>
      <c r="AS661" s="492"/>
      <c r="AT661" s="492"/>
      <c r="AU661" s="492"/>
      <c r="AV661" s="492"/>
      <c r="AW661" s="492"/>
      <c r="AX661" s="492"/>
      <c r="AY661" s="492"/>
    </row>
    <row r="662" spans="1:51" ht="15.75" customHeight="1">
      <c r="A662" s="492"/>
      <c r="B662" s="492"/>
      <c r="C662" s="492"/>
      <c r="D662" s="492"/>
      <c r="E662" s="492"/>
      <c r="F662" s="492"/>
      <c r="G662" s="492"/>
      <c r="H662" s="492"/>
      <c r="I662" s="492"/>
      <c r="J662" s="492"/>
      <c r="K662" s="492"/>
      <c r="L662" s="492"/>
      <c r="M662" s="492"/>
      <c r="N662" s="492"/>
      <c r="O662" s="492"/>
      <c r="P662" s="492"/>
      <c r="Q662" s="492"/>
      <c r="R662" s="492"/>
      <c r="S662" s="492"/>
      <c r="T662" s="492"/>
      <c r="U662" s="492"/>
      <c r="V662" s="492"/>
      <c r="W662" s="492"/>
      <c r="X662" s="492"/>
      <c r="Y662" s="492"/>
      <c r="Z662" s="492"/>
      <c r="AA662" s="492"/>
      <c r="AB662" s="492"/>
      <c r="AC662" s="492"/>
      <c r="AD662" s="492"/>
      <c r="AE662" s="492"/>
      <c r="AF662" s="492"/>
      <c r="AG662" s="492"/>
      <c r="AH662" s="492"/>
      <c r="AI662" s="492"/>
      <c r="AJ662" s="492"/>
      <c r="AK662" s="492"/>
      <c r="AL662" s="492"/>
      <c r="AM662" s="492"/>
      <c r="AN662" s="492"/>
      <c r="AO662" s="492"/>
      <c r="AP662" s="492"/>
      <c r="AQ662" s="492"/>
      <c r="AR662" s="492"/>
      <c r="AS662" s="492"/>
      <c r="AT662" s="492"/>
      <c r="AU662" s="492"/>
      <c r="AV662" s="492"/>
      <c r="AW662" s="492"/>
      <c r="AX662" s="492"/>
      <c r="AY662" s="492"/>
    </row>
    <row r="663" spans="1:51" ht="15.75" customHeight="1">
      <c r="A663" s="492"/>
      <c r="B663" s="492"/>
      <c r="C663" s="492"/>
      <c r="D663" s="492"/>
      <c r="E663" s="492"/>
      <c r="F663" s="492"/>
      <c r="G663" s="492"/>
      <c r="H663" s="492"/>
      <c r="I663" s="492"/>
      <c r="J663" s="492"/>
      <c r="K663" s="492"/>
      <c r="L663" s="492"/>
      <c r="M663" s="492"/>
      <c r="N663" s="492"/>
      <c r="O663" s="492"/>
      <c r="P663" s="492"/>
      <c r="Q663" s="492"/>
      <c r="R663" s="492"/>
      <c r="S663" s="492"/>
      <c r="T663" s="492"/>
      <c r="U663" s="492"/>
      <c r="V663" s="492"/>
      <c r="W663" s="492"/>
      <c r="X663" s="492"/>
      <c r="Y663" s="492"/>
      <c r="Z663" s="492"/>
      <c r="AA663" s="492"/>
      <c r="AB663" s="492"/>
      <c r="AC663" s="492"/>
      <c r="AD663" s="492"/>
      <c r="AE663" s="492"/>
      <c r="AF663" s="492"/>
      <c r="AG663" s="492"/>
      <c r="AH663" s="492"/>
      <c r="AI663" s="492"/>
      <c r="AJ663" s="492"/>
      <c r="AK663" s="492"/>
      <c r="AL663" s="492"/>
      <c r="AM663" s="492"/>
      <c r="AN663" s="492"/>
      <c r="AO663" s="492"/>
      <c r="AP663" s="492"/>
      <c r="AQ663" s="492"/>
      <c r="AR663" s="492"/>
      <c r="AS663" s="492"/>
      <c r="AT663" s="492"/>
      <c r="AU663" s="492"/>
      <c r="AV663" s="492"/>
      <c r="AW663" s="492"/>
      <c r="AX663" s="492"/>
      <c r="AY663" s="492"/>
    </row>
    <row r="664" spans="1:51" ht="15.75" customHeight="1">
      <c r="A664" s="492"/>
      <c r="B664" s="492"/>
      <c r="C664" s="492"/>
      <c r="D664" s="492"/>
      <c r="E664" s="492"/>
      <c r="F664" s="492"/>
      <c r="G664" s="492"/>
      <c r="H664" s="492"/>
      <c r="I664" s="492"/>
      <c r="J664" s="492"/>
      <c r="K664" s="492"/>
      <c r="L664" s="492"/>
      <c r="M664" s="492"/>
      <c r="N664" s="492"/>
      <c r="O664" s="492"/>
      <c r="P664" s="492"/>
      <c r="Q664" s="492"/>
      <c r="R664" s="492"/>
      <c r="S664" s="492"/>
      <c r="T664" s="492"/>
      <c r="U664" s="492"/>
      <c r="V664" s="492"/>
      <c r="W664" s="492"/>
      <c r="X664" s="492"/>
      <c r="Y664" s="492"/>
      <c r="Z664" s="492"/>
      <c r="AA664" s="492"/>
      <c r="AB664" s="492"/>
      <c r="AC664" s="492"/>
      <c r="AD664" s="492"/>
      <c r="AE664" s="492"/>
      <c r="AF664" s="492"/>
      <c r="AG664" s="492"/>
      <c r="AH664" s="492"/>
      <c r="AI664" s="492"/>
      <c r="AJ664" s="492"/>
      <c r="AK664" s="492"/>
      <c r="AL664" s="492"/>
      <c r="AM664" s="492"/>
      <c r="AN664" s="492"/>
      <c r="AO664" s="492"/>
      <c r="AP664" s="492"/>
      <c r="AQ664" s="492"/>
      <c r="AR664" s="492"/>
      <c r="AS664" s="492"/>
      <c r="AT664" s="492"/>
      <c r="AU664" s="492"/>
      <c r="AV664" s="492"/>
      <c r="AW664" s="492"/>
      <c r="AX664" s="492"/>
      <c r="AY664" s="492"/>
    </row>
    <row r="665" spans="1:51" ht="15.75" customHeight="1">
      <c r="A665" s="492"/>
      <c r="B665" s="492"/>
      <c r="C665" s="492"/>
      <c r="D665" s="492"/>
      <c r="E665" s="492"/>
      <c r="F665" s="492"/>
      <c r="G665" s="492"/>
      <c r="H665" s="492"/>
      <c r="I665" s="492"/>
      <c r="J665" s="492"/>
      <c r="K665" s="492"/>
      <c r="L665" s="492"/>
      <c r="M665" s="492"/>
      <c r="N665" s="492"/>
      <c r="O665" s="492"/>
      <c r="P665" s="492"/>
      <c r="Q665" s="492"/>
      <c r="R665" s="492"/>
      <c r="S665" s="492"/>
      <c r="T665" s="492"/>
      <c r="U665" s="492"/>
      <c r="V665" s="492"/>
      <c r="W665" s="492"/>
      <c r="X665" s="492"/>
      <c r="Y665" s="492"/>
      <c r="Z665" s="492"/>
      <c r="AA665" s="492"/>
      <c r="AB665" s="492"/>
      <c r="AC665" s="492"/>
      <c r="AD665" s="492"/>
      <c r="AE665" s="492"/>
      <c r="AF665" s="492"/>
      <c r="AG665" s="492"/>
      <c r="AH665" s="492"/>
      <c r="AI665" s="492"/>
      <c r="AJ665" s="492"/>
      <c r="AK665" s="492"/>
      <c r="AL665" s="492"/>
      <c r="AM665" s="492"/>
      <c r="AN665" s="492"/>
      <c r="AO665" s="492"/>
      <c r="AP665" s="492"/>
      <c r="AQ665" s="492"/>
      <c r="AR665" s="492"/>
      <c r="AS665" s="492"/>
      <c r="AT665" s="492"/>
      <c r="AU665" s="492"/>
      <c r="AV665" s="492"/>
      <c r="AW665" s="492"/>
      <c r="AX665" s="492"/>
      <c r="AY665" s="492"/>
    </row>
    <row r="666" spans="1:51" ht="15.75" customHeight="1">
      <c r="A666" s="492"/>
      <c r="B666" s="492"/>
      <c r="C666" s="492"/>
      <c r="D666" s="492"/>
      <c r="E666" s="492"/>
      <c r="F666" s="492"/>
      <c r="G666" s="492"/>
      <c r="H666" s="492"/>
      <c r="I666" s="492"/>
      <c r="J666" s="492"/>
      <c r="K666" s="492"/>
      <c r="L666" s="492"/>
      <c r="M666" s="492"/>
      <c r="N666" s="492"/>
      <c r="O666" s="492"/>
      <c r="P666" s="492"/>
      <c r="Q666" s="492"/>
      <c r="R666" s="492"/>
      <c r="S666" s="492"/>
      <c r="T666" s="492"/>
      <c r="U666" s="492"/>
      <c r="V666" s="492"/>
      <c r="W666" s="492"/>
      <c r="X666" s="492"/>
      <c r="Y666" s="492"/>
      <c r="Z666" s="492"/>
      <c r="AA666" s="492"/>
      <c r="AB666" s="492"/>
      <c r="AC666" s="492"/>
      <c r="AD666" s="492"/>
      <c r="AE666" s="492"/>
      <c r="AF666" s="492"/>
      <c r="AG666" s="492"/>
      <c r="AH666" s="492"/>
      <c r="AI666" s="492"/>
      <c r="AJ666" s="492"/>
      <c r="AK666" s="492"/>
      <c r="AL666" s="492"/>
      <c r="AM666" s="492"/>
      <c r="AN666" s="492"/>
      <c r="AO666" s="492"/>
      <c r="AP666" s="492"/>
      <c r="AQ666" s="492"/>
      <c r="AR666" s="492"/>
      <c r="AS666" s="492"/>
      <c r="AT666" s="492"/>
      <c r="AU666" s="492"/>
      <c r="AV666" s="492"/>
      <c r="AW666" s="492"/>
      <c r="AX666" s="492"/>
      <c r="AY666" s="492"/>
    </row>
    <row r="667" spans="1:51" ht="15.75" customHeight="1">
      <c r="A667" s="492"/>
      <c r="B667" s="492"/>
      <c r="C667" s="492"/>
      <c r="D667" s="492"/>
      <c r="E667" s="492"/>
      <c r="F667" s="492"/>
      <c r="G667" s="492"/>
      <c r="H667" s="492"/>
      <c r="I667" s="492"/>
      <c r="J667" s="492"/>
      <c r="K667" s="492"/>
      <c r="L667" s="492"/>
      <c r="M667" s="492"/>
      <c r="N667" s="492"/>
      <c r="O667" s="492"/>
      <c r="P667" s="492"/>
      <c r="Q667" s="492"/>
      <c r="R667" s="492"/>
      <c r="S667" s="492"/>
      <c r="T667" s="492"/>
      <c r="U667" s="492"/>
      <c r="V667" s="492"/>
      <c r="W667" s="492"/>
      <c r="X667" s="492"/>
      <c r="Y667" s="492"/>
      <c r="Z667" s="492"/>
      <c r="AA667" s="492"/>
      <c r="AB667" s="492"/>
      <c r="AC667" s="492"/>
      <c r="AD667" s="492"/>
      <c r="AE667" s="492"/>
      <c r="AF667" s="492"/>
      <c r="AG667" s="492"/>
      <c r="AH667" s="492"/>
      <c r="AI667" s="492"/>
      <c r="AJ667" s="492"/>
      <c r="AK667" s="492"/>
      <c r="AL667" s="492"/>
      <c r="AM667" s="492"/>
      <c r="AN667" s="492"/>
      <c r="AO667" s="492"/>
      <c r="AP667" s="492"/>
      <c r="AQ667" s="492"/>
      <c r="AR667" s="492"/>
      <c r="AS667" s="492"/>
      <c r="AT667" s="492"/>
      <c r="AU667" s="492"/>
      <c r="AV667" s="492"/>
      <c r="AW667" s="492"/>
      <c r="AX667" s="492"/>
      <c r="AY667" s="492"/>
    </row>
    <row r="668" spans="1:51" ht="15.75" customHeight="1">
      <c r="A668" s="492"/>
      <c r="B668" s="492"/>
      <c r="C668" s="492"/>
      <c r="D668" s="492"/>
      <c r="E668" s="492"/>
      <c r="F668" s="492"/>
      <c r="G668" s="492"/>
      <c r="H668" s="492"/>
      <c r="I668" s="492"/>
      <c r="J668" s="492"/>
      <c r="K668" s="492"/>
      <c r="L668" s="492"/>
      <c r="M668" s="492"/>
      <c r="N668" s="492"/>
      <c r="O668" s="492"/>
      <c r="P668" s="492"/>
      <c r="Q668" s="492"/>
      <c r="R668" s="492"/>
      <c r="S668" s="492"/>
      <c r="T668" s="492"/>
      <c r="U668" s="492"/>
      <c r="V668" s="492"/>
      <c r="W668" s="492"/>
      <c r="X668" s="492"/>
      <c r="Y668" s="492"/>
      <c r="Z668" s="492"/>
      <c r="AA668" s="492"/>
      <c r="AB668" s="492"/>
      <c r="AC668" s="492"/>
      <c r="AD668" s="492"/>
      <c r="AE668" s="492"/>
      <c r="AF668" s="492"/>
      <c r="AG668" s="492"/>
      <c r="AH668" s="492"/>
      <c r="AI668" s="492"/>
      <c r="AJ668" s="492"/>
      <c r="AK668" s="492"/>
      <c r="AL668" s="492"/>
      <c r="AM668" s="492"/>
      <c r="AN668" s="492"/>
      <c r="AO668" s="492"/>
      <c r="AP668" s="492"/>
      <c r="AQ668" s="492"/>
      <c r="AR668" s="492"/>
      <c r="AS668" s="492"/>
      <c r="AT668" s="492"/>
      <c r="AU668" s="492"/>
      <c r="AV668" s="492"/>
      <c r="AW668" s="492"/>
      <c r="AX668" s="492"/>
      <c r="AY668" s="492"/>
    </row>
    <row r="669" spans="1:51" ht="15.75" customHeight="1">
      <c r="A669" s="492"/>
      <c r="B669" s="492"/>
      <c r="C669" s="492"/>
      <c r="D669" s="492"/>
      <c r="E669" s="492"/>
      <c r="F669" s="492"/>
      <c r="G669" s="492"/>
      <c r="H669" s="492"/>
      <c r="I669" s="492"/>
      <c r="J669" s="492"/>
      <c r="K669" s="492"/>
      <c r="L669" s="492"/>
      <c r="M669" s="492"/>
      <c r="N669" s="492"/>
      <c r="O669" s="492"/>
      <c r="P669" s="492"/>
      <c r="Q669" s="492"/>
      <c r="R669" s="492"/>
      <c r="S669" s="492"/>
      <c r="T669" s="492"/>
      <c r="U669" s="492"/>
      <c r="V669" s="492"/>
      <c r="W669" s="492"/>
      <c r="X669" s="492"/>
      <c r="Y669" s="492"/>
      <c r="Z669" s="492"/>
      <c r="AA669" s="492"/>
      <c r="AB669" s="492"/>
      <c r="AC669" s="492"/>
      <c r="AD669" s="492"/>
      <c r="AE669" s="492"/>
      <c r="AF669" s="492"/>
      <c r="AG669" s="492"/>
      <c r="AH669" s="492"/>
      <c r="AI669" s="492"/>
      <c r="AJ669" s="492"/>
      <c r="AK669" s="492"/>
      <c r="AL669" s="492"/>
      <c r="AM669" s="492"/>
      <c r="AN669" s="492"/>
      <c r="AO669" s="492"/>
      <c r="AP669" s="492"/>
      <c r="AQ669" s="492"/>
      <c r="AR669" s="492"/>
      <c r="AS669" s="492"/>
      <c r="AT669" s="492"/>
      <c r="AU669" s="492"/>
      <c r="AV669" s="492"/>
      <c r="AW669" s="492"/>
      <c r="AX669" s="492"/>
      <c r="AY669" s="492"/>
    </row>
    <row r="670" spans="1:51" ht="15.75" customHeight="1">
      <c r="A670" s="492"/>
      <c r="B670" s="492"/>
      <c r="C670" s="492"/>
      <c r="D670" s="492"/>
      <c r="E670" s="492"/>
      <c r="F670" s="492"/>
      <c r="G670" s="492"/>
      <c r="H670" s="492"/>
      <c r="I670" s="492"/>
      <c r="J670" s="492"/>
      <c r="K670" s="492"/>
      <c r="L670" s="492"/>
      <c r="M670" s="492"/>
      <c r="N670" s="492"/>
      <c r="O670" s="492"/>
      <c r="P670" s="492"/>
      <c r="Q670" s="492"/>
      <c r="R670" s="492"/>
      <c r="S670" s="492"/>
      <c r="T670" s="492"/>
      <c r="U670" s="492"/>
      <c r="V670" s="492"/>
      <c r="W670" s="492"/>
      <c r="X670" s="492"/>
      <c r="Y670" s="492"/>
      <c r="Z670" s="492"/>
      <c r="AA670" s="492"/>
      <c r="AB670" s="492"/>
      <c r="AC670" s="492"/>
      <c r="AD670" s="492"/>
      <c r="AE670" s="492"/>
      <c r="AF670" s="492"/>
      <c r="AG670" s="492"/>
      <c r="AH670" s="492"/>
      <c r="AI670" s="492"/>
      <c r="AJ670" s="492"/>
      <c r="AK670" s="492"/>
      <c r="AL670" s="492"/>
      <c r="AM670" s="492"/>
      <c r="AN670" s="492"/>
      <c r="AO670" s="492"/>
      <c r="AP670" s="492"/>
      <c r="AQ670" s="492"/>
      <c r="AR670" s="492"/>
      <c r="AS670" s="492"/>
      <c r="AT670" s="492"/>
      <c r="AU670" s="492"/>
      <c r="AV670" s="492"/>
      <c r="AW670" s="492"/>
      <c r="AX670" s="492"/>
      <c r="AY670" s="492"/>
    </row>
    <row r="671" spans="1:51" ht="15.75" customHeight="1">
      <c r="A671" s="492"/>
      <c r="B671" s="492"/>
      <c r="C671" s="492"/>
      <c r="D671" s="492"/>
      <c r="E671" s="492"/>
      <c r="F671" s="492"/>
      <c r="G671" s="492"/>
      <c r="H671" s="492"/>
      <c r="I671" s="492"/>
      <c r="J671" s="492"/>
      <c r="K671" s="492"/>
      <c r="L671" s="492"/>
      <c r="M671" s="492"/>
      <c r="N671" s="492"/>
      <c r="O671" s="492"/>
      <c r="P671" s="492"/>
      <c r="Q671" s="492"/>
      <c r="R671" s="492"/>
      <c r="S671" s="492"/>
      <c r="T671" s="492"/>
      <c r="U671" s="492"/>
      <c r="V671" s="492"/>
      <c r="W671" s="492"/>
      <c r="X671" s="492"/>
      <c r="Y671" s="492"/>
      <c r="Z671" s="492"/>
      <c r="AA671" s="492"/>
      <c r="AB671" s="492"/>
      <c r="AC671" s="492"/>
      <c r="AD671" s="492"/>
      <c r="AE671" s="492"/>
      <c r="AF671" s="492"/>
      <c r="AG671" s="492"/>
      <c r="AH671" s="492"/>
      <c r="AI671" s="492"/>
      <c r="AJ671" s="492"/>
      <c r="AK671" s="492"/>
      <c r="AL671" s="492"/>
      <c r="AM671" s="492"/>
      <c r="AN671" s="492"/>
      <c r="AO671" s="492"/>
      <c r="AP671" s="492"/>
      <c r="AQ671" s="492"/>
      <c r="AR671" s="492"/>
      <c r="AS671" s="492"/>
      <c r="AT671" s="492"/>
      <c r="AU671" s="492"/>
      <c r="AV671" s="492"/>
      <c r="AW671" s="492"/>
      <c r="AX671" s="492"/>
      <c r="AY671" s="492"/>
    </row>
    <row r="672" spans="1:51" ht="15.75" customHeight="1">
      <c r="A672" s="492"/>
      <c r="B672" s="492"/>
      <c r="C672" s="492"/>
      <c r="D672" s="492"/>
      <c r="E672" s="492"/>
      <c r="F672" s="492"/>
      <c r="G672" s="492"/>
      <c r="H672" s="492"/>
      <c r="I672" s="492"/>
      <c r="J672" s="492"/>
      <c r="K672" s="492"/>
      <c r="L672" s="492"/>
      <c r="M672" s="492"/>
      <c r="N672" s="492"/>
      <c r="O672" s="492"/>
      <c r="P672" s="492"/>
      <c r="Q672" s="492"/>
      <c r="R672" s="492"/>
      <c r="S672" s="492"/>
      <c r="T672" s="492"/>
      <c r="U672" s="492"/>
      <c r="V672" s="492"/>
      <c r="W672" s="492"/>
      <c r="X672" s="492"/>
      <c r="Y672" s="492"/>
      <c r="Z672" s="492"/>
      <c r="AA672" s="492"/>
      <c r="AB672" s="492"/>
      <c r="AC672" s="492"/>
      <c r="AD672" s="492"/>
      <c r="AE672" s="492"/>
      <c r="AF672" s="492"/>
      <c r="AG672" s="492"/>
      <c r="AH672" s="492"/>
      <c r="AI672" s="492"/>
      <c r="AJ672" s="492"/>
      <c r="AK672" s="492"/>
      <c r="AL672" s="492"/>
      <c r="AM672" s="492"/>
      <c r="AN672" s="492"/>
      <c r="AO672" s="492"/>
      <c r="AP672" s="492"/>
      <c r="AQ672" s="492"/>
      <c r="AR672" s="492"/>
      <c r="AS672" s="492"/>
      <c r="AT672" s="492"/>
      <c r="AU672" s="492"/>
      <c r="AV672" s="492"/>
      <c r="AW672" s="492"/>
      <c r="AX672" s="492"/>
      <c r="AY672" s="492"/>
    </row>
    <row r="673" spans="1:51" ht="15.75" customHeight="1">
      <c r="A673" s="492"/>
      <c r="B673" s="492"/>
      <c r="C673" s="492"/>
      <c r="D673" s="492"/>
      <c r="E673" s="492"/>
      <c r="F673" s="492"/>
      <c r="G673" s="492"/>
      <c r="H673" s="492"/>
      <c r="I673" s="492"/>
      <c r="J673" s="492"/>
      <c r="K673" s="492"/>
      <c r="L673" s="492"/>
      <c r="M673" s="492"/>
      <c r="N673" s="492"/>
      <c r="O673" s="492"/>
      <c r="P673" s="492"/>
      <c r="Q673" s="492"/>
      <c r="R673" s="492"/>
      <c r="S673" s="492"/>
      <c r="T673" s="492"/>
      <c r="U673" s="492"/>
      <c r="V673" s="492"/>
      <c r="W673" s="492"/>
      <c r="X673" s="492"/>
      <c r="Y673" s="492"/>
      <c r="Z673" s="492"/>
      <c r="AA673" s="492"/>
      <c r="AB673" s="492"/>
      <c r="AC673" s="492"/>
      <c r="AD673" s="492"/>
      <c r="AE673" s="492"/>
      <c r="AF673" s="492"/>
      <c r="AG673" s="492"/>
      <c r="AH673" s="492"/>
      <c r="AI673" s="492"/>
      <c r="AJ673" s="492"/>
      <c r="AK673" s="492"/>
      <c r="AL673" s="492"/>
      <c r="AM673" s="492"/>
      <c r="AN673" s="492"/>
      <c r="AO673" s="492"/>
      <c r="AP673" s="492"/>
      <c r="AQ673" s="492"/>
      <c r="AR673" s="492"/>
      <c r="AS673" s="492"/>
      <c r="AT673" s="492"/>
      <c r="AU673" s="492"/>
      <c r="AV673" s="492"/>
      <c r="AW673" s="492"/>
      <c r="AX673" s="492"/>
      <c r="AY673" s="492"/>
    </row>
    <row r="674" spans="1:51" ht="15.75" customHeight="1">
      <c r="A674" s="492"/>
      <c r="B674" s="492"/>
      <c r="C674" s="492"/>
      <c r="D674" s="492"/>
      <c r="E674" s="492"/>
      <c r="F674" s="492"/>
      <c r="G674" s="492"/>
      <c r="H674" s="492"/>
      <c r="I674" s="492"/>
      <c r="J674" s="492"/>
      <c r="K674" s="492"/>
      <c r="L674" s="492"/>
      <c r="M674" s="492"/>
      <c r="N674" s="492"/>
      <c r="O674" s="492"/>
      <c r="P674" s="492"/>
      <c r="Q674" s="492"/>
      <c r="R674" s="492"/>
      <c r="S674" s="492"/>
      <c r="T674" s="492"/>
      <c r="U674" s="492"/>
      <c r="V674" s="492"/>
      <c r="W674" s="492"/>
      <c r="X674" s="492"/>
      <c r="Y674" s="492"/>
      <c r="Z674" s="492"/>
      <c r="AA674" s="492"/>
      <c r="AB674" s="492"/>
      <c r="AC674" s="492"/>
      <c r="AD674" s="492"/>
      <c r="AE674" s="492"/>
      <c r="AF674" s="492"/>
      <c r="AG674" s="492"/>
      <c r="AH674" s="492"/>
      <c r="AI674" s="492"/>
      <c r="AJ674" s="492"/>
      <c r="AK674" s="492"/>
      <c r="AL674" s="492"/>
      <c r="AM674" s="492"/>
      <c r="AN674" s="492"/>
      <c r="AO674" s="492"/>
      <c r="AP674" s="492"/>
      <c r="AQ674" s="492"/>
      <c r="AR674" s="492"/>
      <c r="AS674" s="492"/>
      <c r="AT674" s="492"/>
      <c r="AU674" s="492"/>
      <c r="AV674" s="492"/>
      <c r="AW674" s="492"/>
      <c r="AX674" s="492"/>
      <c r="AY674" s="492"/>
    </row>
    <row r="675" spans="1:51" ht="15.75" customHeight="1">
      <c r="A675" s="492"/>
      <c r="B675" s="492"/>
      <c r="C675" s="492"/>
      <c r="D675" s="492"/>
      <c r="E675" s="492"/>
      <c r="F675" s="492"/>
      <c r="G675" s="492"/>
      <c r="H675" s="492"/>
      <c r="I675" s="492"/>
      <c r="J675" s="492"/>
      <c r="K675" s="492"/>
      <c r="L675" s="492"/>
      <c r="M675" s="492"/>
      <c r="N675" s="492"/>
      <c r="O675" s="492"/>
      <c r="P675" s="492"/>
      <c r="Q675" s="492"/>
      <c r="R675" s="492"/>
      <c r="S675" s="492"/>
      <c r="T675" s="492"/>
      <c r="U675" s="492"/>
      <c r="V675" s="492"/>
      <c r="W675" s="492"/>
      <c r="X675" s="492"/>
      <c r="Y675" s="492"/>
      <c r="Z675" s="492"/>
      <c r="AA675" s="492"/>
      <c r="AB675" s="492"/>
      <c r="AC675" s="492"/>
      <c r="AD675" s="492"/>
      <c r="AE675" s="492"/>
      <c r="AF675" s="492"/>
      <c r="AG675" s="492"/>
      <c r="AH675" s="492"/>
      <c r="AI675" s="492"/>
      <c r="AJ675" s="492"/>
      <c r="AK675" s="492"/>
      <c r="AL675" s="492"/>
      <c r="AM675" s="492"/>
      <c r="AN675" s="492"/>
      <c r="AO675" s="492"/>
      <c r="AP675" s="492"/>
      <c r="AQ675" s="492"/>
      <c r="AR675" s="492"/>
      <c r="AS675" s="492"/>
      <c r="AT675" s="492"/>
      <c r="AU675" s="492"/>
      <c r="AV675" s="492"/>
      <c r="AW675" s="492"/>
      <c r="AX675" s="492"/>
      <c r="AY675" s="492"/>
    </row>
    <row r="676" spans="1:51" ht="15.75" customHeight="1">
      <c r="A676" s="492"/>
      <c r="B676" s="492"/>
      <c r="C676" s="492"/>
      <c r="D676" s="492"/>
      <c r="E676" s="492"/>
      <c r="F676" s="492"/>
      <c r="G676" s="492"/>
      <c r="H676" s="492"/>
      <c r="I676" s="492"/>
      <c r="J676" s="492"/>
      <c r="K676" s="492"/>
      <c r="L676" s="492"/>
      <c r="M676" s="492"/>
      <c r="N676" s="492"/>
      <c r="O676" s="492"/>
      <c r="P676" s="492"/>
      <c r="Q676" s="492"/>
      <c r="R676" s="492"/>
      <c r="S676" s="492"/>
      <c r="T676" s="492"/>
      <c r="U676" s="492"/>
      <c r="V676" s="492"/>
      <c r="W676" s="492"/>
      <c r="X676" s="492"/>
      <c r="Y676" s="492"/>
      <c r="Z676" s="492"/>
      <c r="AA676" s="492"/>
      <c r="AB676" s="492"/>
      <c r="AC676" s="492"/>
      <c r="AD676" s="492"/>
      <c r="AE676" s="492"/>
      <c r="AF676" s="492"/>
      <c r="AG676" s="492"/>
      <c r="AH676" s="492"/>
      <c r="AI676" s="492"/>
      <c r="AJ676" s="492"/>
      <c r="AK676" s="492"/>
      <c r="AL676" s="492"/>
      <c r="AM676" s="492"/>
      <c r="AN676" s="492"/>
      <c r="AO676" s="492"/>
      <c r="AP676" s="492"/>
      <c r="AQ676" s="492"/>
      <c r="AR676" s="492"/>
      <c r="AS676" s="492"/>
      <c r="AT676" s="492"/>
      <c r="AU676" s="492"/>
      <c r="AV676" s="492"/>
      <c r="AW676" s="492"/>
      <c r="AX676" s="492"/>
      <c r="AY676" s="492"/>
    </row>
    <row r="677" spans="1:51" ht="15.75" customHeight="1">
      <c r="A677" s="492"/>
      <c r="B677" s="492"/>
      <c r="C677" s="492"/>
      <c r="D677" s="492"/>
      <c r="E677" s="492"/>
      <c r="F677" s="492"/>
      <c r="G677" s="492"/>
      <c r="H677" s="492"/>
      <c r="I677" s="492"/>
      <c r="J677" s="492"/>
      <c r="K677" s="492"/>
      <c r="L677" s="492"/>
      <c r="M677" s="492"/>
      <c r="N677" s="492"/>
      <c r="O677" s="492"/>
      <c r="P677" s="492"/>
      <c r="Q677" s="492"/>
      <c r="R677" s="492"/>
      <c r="S677" s="492"/>
      <c r="T677" s="492"/>
      <c r="U677" s="492"/>
      <c r="V677" s="492"/>
      <c r="W677" s="492"/>
      <c r="X677" s="492"/>
      <c r="Y677" s="492"/>
      <c r="Z677" s="492"/>
      <c r="AA677" s="492"/>
      <c r="AB677" s="492"/>
      <c r="AC677" s="492"/>
      <c r="AD677" s="492"/>
      <c r="AE677" s="492"/>
      <c r="AF677" s="492"/>
      <c r="AG677" s="492"/>
      <c r="AH677" s="492"/>
      <c r="AI677" s="492"/>
      <c r="AJ677" s="492"/>
      <c r="AK677" s="492"/>
      <c r="AL677" s="492"/>
      <c r="AM677" s="492"/>
      <c r="AN677" s="492"/>
      <c r="AO677" s="492"/>
      <c r="AP677" s="492"/>
      <c r="AQ677" s="492"/>
      <c r="AR677" s="492"/>
      <c r="AS677" s="492"/>
      <c r="AT677" s="492"/>
      <c r="AU677" s="492"/>
      <c r="AV677" s="492"/>
      <c r="AW677" s="492"/>
      <c r="AX677" s="492"/>
      <c r="AY677" s="492"/>
    </row>
    <row r="678" spans="1:51" ht="15.75" customHeight="1">
      <c r="A678" s="492"/>
      <c r="B678" s="492"/>
      <c r="C678" s="492"/>
      <c r="D678" s="492"/>
      <c r="E678" s="492"/>
      <c r="F678" s="492"/>
      <c r="G678" s="492"/>
      <c r="H678" s="492"/>
      <c r="I678" s="492"/>
      <c r="J678" s="492"/>
      <c r="K678" s="492"/>
      <c r="L678" s="492"/>
      <c r="M678" s="492"/>
      <c r="N678" s="492"/>
      <c r="O678" s="492"/>
      <c r="P678" s="492"/>
      <c r="Q678" s="492"/>
      <c r="R678" s="492"/>
      <c r="S678" s="492"/>
      <c r="T678" s="492"/>
      <c r="U678" s="492"/>
      <c r="V678" s="492"/>
      <c r="W678" s="492"/>
      <c r="X678" s="492"/>
      <c r="Y678" s="492"/>
      <c r="Z678" s="492"/>
      <c r="AA678" s="492"/>
      <c r="AB678" s="492"/>
      <c r="AC678" s="492"/>
      <c r="AD678" s="492"/>
      <c r="AE678" s="492"/>
      <c r="AF678" s="492"/>
      <c r="AG678" s="492"/>
      <c r="AH678" s="492"/>
      <c r="AI678" s="492"/>
      <c r="AJ678" s="492"/>
      <c r="AK678" s="492"/>
      <c r="AL678" s="492"/>
      <c r="AM678" s="492"/>
      <c r="AN678" s="492"/>
      <c r="AO678" s="492"/>
      <c r="AP678" s="492"/>
      <c r="AQ678" s="492"/>
      <c r="AR678" s="492"/>
      <c r="AS678" s="492"/>
      <c r="AT678" s="492"/>
      <c r="AU678" s="492"/>
      <c r="AV678" s="492"/>
      <c r="AW678" s="492"/>
      <c r="AX678" s="492"/>
      <c r="AY678" s="492"/>
    </row>
    <row r="679" spans="1:51" ht="15.75" customHeight="1">
      <c r="A679" s="492"/>
      <c r="B679" s="492"/>
      <c r="C679" s="492"/>
      <c r="D679" s="492"/>
      <c r="E679" s="492"/>
      <c r="F679" s="492"/>
      <c r="G679" s="492"/>
      <c r="H679" s="492"/>
      <c r="I679" s="492"/>
      <c r="J679" s="492"/>
      <c r="K679" s="492"/>
      <c r="L679" s="492"/>
      <c r="M679" s="492"/>
      <c r="N679" s="492"/>
      <c r="O679" s="492"/>
      <c r="P679" s="492"/>
      <c r="Q679" s="492"/>
      <c r="R679" s="492"/>
      <c r="S679" s="492"/>
      <c r="T679" s="492"/>
      <c r="U679" s="492"/>
      <c r="V679" s="492"/>
      <c r="W679" s="492"/>
      <c r="X679" s="492"/>
      <c r="Y679" s="492"/>
      <c r="Z679" s="492"/>
      <c r="AA679" s="492"/>
      <c r="AB679" s="492"/>
      <c r="AC679" s="492"/>
      <c r="AD679" s="492"/>
      <c r="AE679" s="492"/>
      <c r="AF679" s="492"/>
      <c r="AG679" s="492"/>
      <c r="AH679" s="492"/>
      <c r="AI679" s="492"/>
      <c r="AJ679" s="492"/>
      <c r="AK679" s="492"/>
      <c r="AL679" s="492"/>
      <c r="AM679" s="492"/>
      <c r="AN679" s="492"/>
      <c r="AO679" s="492"/>
      <c r="AP679" s="492"/>
      <c r="AQ679" s="492"/>
      <c r="AR679" s="492"/>
      <c r="AS679" s="492"/>
      <c r="AT679" s="492"/>
      <c r="AU679" s="492"/>
      <c r="AV679" s="492"/>
      <c r="AW679" s="492"/>
      <c r="AX679" s="492"/>
      <c r="AY679" s="492"/>
    </row>
    <row r="680" spans="1:51" ht="15.75" customHeight="1">
      <c r="A680" s="492"/>
      <c r="B680" s="492"/>
      <c r="C680" s="492"/>
      <c r="D680" s="492"/>
      <c r="E680" s="492"/>
      <c r="F680" s="492"/>
      <c r="G680" s="492"/>
      <c r="H680" s="492"/>
      <c r="I680" s="492"/>
      <c r="J680" s="492"/>
      <c r="K680" s="492"/>
      <c r="L680" s="492"/>
      <c r="M680" s="492"/>
      <c r="N680" s="492"/>
      <c r="O680" s="492"/>
      <c r="P680" s="492"/>
      <c r="Q680" s="492"/>
      <c r="R680" s="492"/>
      <c r="S680" s="492"/>
      <c r="T680" s="492"/>
      <c r="U680" s="492"/>
      <c r="V680" s="492"/>
      <c r="W680" s="492"/>
      <c r="X680" s="492"/>
      <c r="Y680" s="492"/>
      <c r="Z680" s="492"/>
      <c r="AA680" s="492"/>
      <c r="AB680" s="492"/>
      <c r="AC680" s="492"/>
      <c r="AD680" s="492"/>
      <c r="AE680" s="492"/>
      <c r="AF680" s="492"/>
      <c r="AG680" s="492"/>
      <c r="AH680" s="492"/>
      <c r="AI680" s="492"/>
      <c r="AJ680" s="492"/>
      <c r="AK680" s="492"/>
      <c r="AL680" s="492"/>
      <c r="AM680" s="492"/>
      <c r="AN680" s="492"/>
      <c r="AO680" s="492"/>
      <c r="AP680" s="492"/>
      <c r="AQ680" s="492"/>
      <c r="AR680" s="492"/>
      <c r="AS680" s="492"/>
      <c r="AT680" s="492"/>
      <c r="AU680" s="492"/>
      <c r="AV680" s="492"/>
      <c r="AW680" s="492"/>
      <c r="AX680" s="492"/>
      <c r="AY680" s="492"/>
    </row>
    <row r="681" spans="1:51" ht="15.75" customHeight="1">
      <c r="A681" s="492"/>
      <c r="B681" s="492"/>
      <c r="C681" s="492"/>
      <c r="D681" s="492"/>
      <c r="E681" s="492"/>
      <c r="F681" s="492"/>
      <c r="G681" s="492"/>
      <c r="H681" s="492"/>
      <c r="I681" s="492"/>
      <c r="J681" s="492"/>
      <c r="K681" s="492"/>
      <c r="L681" s="492"/>
      <c r="M681" s="492"/>
      <c r="N681" s="492"/>
      <c r="O681" s="492"/>
      <c r="P681" s="492"/>
      <c r="Q681" s="492"/>
      <c r="R681" s="492"/>
      <c r="S681" s="492"/>
      <c r="T681" s="492"/>
      <c r="U681" s="492"/>
      <c r="V681" s="492"/>
      <c r="W681" s="492"/>
      <c r="X681" s="492"/>
      <c r="Y681" s="492"/>
      <c r="Z681" s="492"/>
      <c r="AA681" s="492"/>
      <c r="AB681" s="492"/>
      <c r="AC681" s="492"/>
      <c r="AD681" s="492"/>
      <c r="AE681" s="492"/>
      <c r="AF681" s="492"/>
      <c r="AG681" s="492"/>
      <c r="AH681" s="492"/>
      <c r="AI681" s="492"/>
      <c r="AJ681" s="492"/>
      <c r="AK681" s="492"/>
      <c r="AL681" s="492"/>
      <c r="AM681" s="492"/>
      <c r="AN681" s="492"/>
      <c r="AO681" s="492"/>
      <c r="AP681" s="492"/>
      <c r="AQ681" s="492"/>
      <c r="AR681" s="492"/>
      <c r="AS681" s="492"/>
      <c r="AT681" s="492"/>
      <c r="AU681" s="492"/>
      <c r="AV681" s="492"/>
      <c r="AW681" s="492"/>
      <c r="AX681" s="492"/>
      <c r="AY681" s="492"/>
    </row>
    <row r="682" spans="1:51" ht="15.75" customHeight="1">
      <c r="A682" s="492"/>
      <c r="B682" s="492"/>
      <c r="C682" s="492"/>
      <c r="D682" s="492"/>
      <c r="E682" s="492"/>
      <c r="F682" s="492"/>
      <c r="G682" s="492"/>
      <c r="H682" s="492"/>
      <c r="I682" s="492"/>
      <c r="J682" s="492"/>
      <c r="K682" s="492"/>
      <c r="L682" s="492"/>
      <c r="M682" s="492"/>
      <c r="N682" s="492"/>
      <c r="O682" s="492"/>
      <c r="P682" s="492"/>
      <c r="Q682" s="492"/>
      <c r="R682" s="492"/>
      <c r="S682" s="492"/>
      <c r="T682" s="492"/>
      <c r="U682" s="492"/>
      <c r="V682" s="492"/>
      <c r="W682" s="492"/>
      <c r="X682" s="492"/>
      <c r="Y682" s="492"/>
      <c r="Z682" s="492"/>
      <c r="AA682" s="492"/>
      <c r="AB682" s="492"/>
      <c r="AC682" s="492"/>
      <c r="AD682" s="492"/>
      <c r="AE682" s="492"/>
      <c r="AF682" s="492"/>
      <c r="AG682" s="492"/>
      <c r="AH682" s="492"/>
      <c r="AI682" s="492"/>
      <c r="AJ682" s="492"/>
      <c r="AK682" s="492"/>
      <c r="AL682" s="492"/>
      <c r="AM682" s="492"/>
      <c r="AN682" s="492"/>
      <c r="AO682" s="492"/>
      <c r="AP682" s="492"/>
      <c r="AQ682" s="492"/>
      <c r="AR682" s="492"/>
      <c r="AS682" s="492"/>
      <c r="AT682" s="492"/>
      <c r="AU682" s="492"/>
      <c r="AV682" s="492"/>
      <c r="AW682" s="492"/>
      <c r="AX682" s="492"/>
      <c r="AY682" s="492"/>
    </row>
    <row r="683" spans="1:51" ht="15.75" customHeight="1">
      <c r="A683" s="492"/>
      <c r="B683" s="492"/>
      <c r="C683" s="492"/>
      <c r="D683" s="492"/>
      <c r="E683" s="492"/>
      <c r="F683" s="492"/>
      <c r="G683" s="492"/>
      <c r="H683" s="492"/>
      <c r="I683" s="492"/>
      <c r="J683" s="492"/>
      <c r="K683" s="492"/>
      <c r="L683" s="492"/>
      <c r="M683" s="492"/>
      <c r="N683" s="492"/>
      <c r="O683" s="492"/>
      <c r="P683" s="492"/>
      <c r="Q683" s="492"/>
      <c r="R683" s="492"/>
      <c r="S683" s="492"/>
      <c r="T683" s="492"/>
      <c r="U683" s="492"/>
      <c r="V683" s="492"/>
      <c r="W683" s="492"/>
      <c r="X683" s="492"/>
      <c r="Y683" s="492"/>
      <c r="Z683" s="492"/>
      <c r="AA683" s="492"/>
      <c r="AB683" s="492"/>
      <c r="AC683" s="492"/>
      <c r="AD683" s="492"/>
      <c r="AE683" s="492"/>
      <c r="AF683" s="492"/>
      <c r="AG683" s="492"/>
      <c r="AH683" s="492"/>
      <c r="AI683" s="492"/>
      <c r="AJ683" s="492"/>
      <c r="AK683" s="492"/>
      <c r="AL683" s="492"/>
      <c r="AM683" s="492"/>
      <c r="AN683" s="492"/>
      <c r="AO683" s="492"/>
      <c r="AP683" s="492"/>
      <c r="AQ683" s="492"/>
      <c r="AR683" s="492"/>
      <c r="AS683" s="492"/>
      <c r="AT683" s="492"/>
      <c r="AU683" s="492"/>
      <c r="AV683" s="492"/>
      <c r="AW683" s="492"/>
      <c r="AX683" s="492"/>
      <c r="AY683" s="492"/>
    </row>
    <row r="684" spans="1:51" ht="15.75" customHeight="1">
      <c r="A684" s="492"/>
      <c r="B684" s="492"/>
      <c r="C684" s="492"/>
      <c r="D684" s="492"/>
      <c r="E684" s="492"/>
      <c r="F684" s="492"/>
      <c r="G684" s="492"/>
      <c r="H684" s="492"/>
      <c r="I684" s="492"/>
      <c r="J684" s="492"/>
      <c r="K684" s="492"/>
      <c r="L684" s="492"/>
      <c r="M684" s="492"/>
      <c r="N684" s="492"/>
      <c r="O684" s="492"/>
      <c r="P684" s="492"/>
      <c r="Q684" s="492"/>
      <c r="R684" s="492"/>
      <c r="S684" s="492"/>
      <c r="T684" s="492"/>
      <c r="U684" s="492"/>
      <c r="V684" s="492"/>
      <c r="W684" s="492"/>
      <c r="X684" s="492"/>
      <c r="Y684" s="492"/>
      <c r="Z684" s="492"/>
      <c r="AA684" s="492"/>
      <c r="AB684" s="492"/>
      <c r="AC684" s="492"/>
      <c r="AD684" s="492"/>
      <c r="AE684" s="492"/>
      <c r="AF684" s="492"/>
      <c r="AG684" s="492"/>
      <c r="AH684" s="492"/>
      <c r="AI684" s="492"/>
      <c r="AJ684" s="492"/>
      <c r="AK684" s="492"/>
      <c r="AL684" s="492"/>
      <c r="AM684" s="492"/>
      <c r="AN684" s="492"/>
      <c r="AO684" s="492"/>
      <c r="AP684" s="492"/>
      <c r="AQ684" s="492"/>
      <c r="AR684" s="492"/>
      <c r="AS684" s="492"/>
      <c r="AT684" s="492"/>
      <c r="AU684" s="492"/>
      <c r="AV684" s="492"/>
      <c r="AW684" s="492"/>
      <c r="AX684" s="492"/>
      <c r="AY684" s="492"/>
    </row>
    <row r="685" spans="1:51" ht="15.75" customHeight="1">
      <c r="A685" s="492"/>
      <c r="B685" s="492"/>
      <c r="C685" s="492"/>
      <c r="D685" s="492"/>
      <c r="E685" s="492"/>
      <c r="F685" s="492"/>
      <c r="G685" s="492"/>
      <c r="H685" s="492"/>
      <c r="I685" s="492"/>
      <c r="J685" s="492"/>
      <c r="K685" s="492"/>
      <c r="L685" s="492"/>
      <c r="M685" s="492"/>
      <c r="N685" s="492"/>
      <c r="O685" s="492"/>
      <c r="P685" s="492"/>
      <c r="Q685" s="492"/>
      <c r="R685" s="492"/>
      <c r="S685" s="492"/>
      <c r="T685" s="492"/>
      <c r="U685" s="492"/>
      <c r="V685" s="492"/>
      <c r="W685" s="492"/>
      <c r="X685" s="492"/>
      <c r="Y685" s="492"/>
      <c r="Z685" s="492"/>
      <c r="AA685" s="492"/>
      <c r="AB685" s="492"/>
      <c r="AC685" s="492"/>
      <c r="AD685" s="492"/>
      <c r="AE685" s="492"/>
      <c r="AF685" s="492"/>
      <c r="AG685" s="492"/>
      <c r="AH685" s="492"/>
      <c r="AI685" s="492"/>
      <c r="AJ685" s="492"/>
      <c r="AK685" s="492"/>
      <c r="AL685" s="492"/>
      <c r="AM685" s="492"/>
      <c r="AN685" s="492"/>
      <c r="AO685" s="492"/>
      <c r="AP685" s="492"/>
      <c r="AQ685" s="492"/>
      <c r="AR685" s="492"/>
      <c r="AS685" s="492"/>
      <c r="AT685" s="492"/>
      <c r="AU685" s="492"/>
      <c r="AV685" s="492"/>
      <c r="AW685" s="492"/>
      <c r="AX685" s="492"/>
      <c r="AY685" s="492"/>
    </row>
    <row r="686" spans="1:51" ht="15.75" customHeight="1">
      <c r="A686" s="492"/>
      <c r="B686" s="492"/>
      <c r="C686" s="492"/>
      <c r="D686" s="492"/>
      <c r="E686" s="492"/>
      <c r="F686" s="492"/>
      <c r="G686" s="492"/>
      <c r="H686" s="492"/>
      <c r="I686" s="492"/>
      <c r="J686" s="492"/>
      <c r="K686" s="492"/>
      <c r="L686" s="492"/>
      <c r="M686" s="492"/>
      <c r="N686" s="492"/>
      <c r="O686" s="492"/>
      <c r="P686" s="492"/>
      <c r="Q686" s="492"/>
      <c r="R686" s="492"/>
      <c r="S686" s="492"/>
      <c r="T686" s="492"/>
      <c r="U686" s="492"/>
      <c r="V686" s="492"/>
      <c r="W686" s="492"/>
      <c r="X686" s="492"/>
      <c r="Y686" s="492"/>
      <c r="Z686" s="492"/>
      <c r="AA686" s="492"/>
      <c r="AB686" s="492"/>
      <c r="AC686" s="492"/>
      <c r="AD686" s="492"/>
      <c r="AE686" s="492"/>
      <c r="AF686" s="492"/>
      <c r="AG686" s="492"/>
      <c r="AH686" s="492"/>
      <c r="AI686" s="492"/>
      <c r="AJ686" s="492"/>
      <c r="AK686" s="492"/>
      <c r="AL686" s="492"/>
      <c r="AM686" s="492"/>
      <c r="AN686" s="492"/>
      <c r="AO686" s="492"/>
      <c r="AP686" s="492"/>
      <c r="AQ686" s="492"/>
      <c r="AR686" s="492"/>
      <c r="AS686" s="492"/>
      <c r="AT686" s="492"/>
      <c r="AU686" s="492"/>
      <c r="AV686" s="492"/>
      <c r="AW686" s="492"/>
      <c r="AX686" s="492"/>
      <c r="AY686" s="492"/>
    </row>
    <row r="687" spans="1:51" ht="15.75" customHeight="1">
      <c r="A687" s="492"/>
      <c r="B687" s="492"/>
      <c r="C687" s="492"/>
      <c r="D687" s="492"/>
      <c r="E687" s="492"/>
      <c r="F687" s="492"/>
      <c r="G687" s="492"/>
      <c r="H687" s="492"/>
      <c r="I687" s="492"/>
      <c r="J687" s="492"/>
      <c r="K687" s="492"/>
      <c r="L687" s="492"/>
      <c r="M687" s="492"/>
      <c r="N687" s="492"/>
      <c r="O687" s="492"/>
      <c r="P687" s="492"/>
      <c r="Q687" s="492"/>
      <c r="R687" s="492"/>
      <c r="S687" s="492"/>
      <c r="T687" s="492"/>
      <c r="U687" s="492"/>
      <c r="V687" s="492"/>
      <c r="W687" s="492"/>
      <c r="X687" s="492"/>
      <c r="Y687" s="492"/>
      <c r="Z687" s="492"/>
      <c r="AA687" s="492"/>
      <c r="AB687" s="492"/>
      <c r="AC687" s="492"/>
      <c r="AD687" s="492"/>
      <c r="AE687" s="492"/>
      <c r="AF687" s="492"/>
      <c r="AG687" s="492"/>
      <c r="AH687" s="492"/>
      <c r="AI687" s="492"/>
      <c r="AJ687" s="492"/>
      <c r="AK687" s="492"/>
      <c r="AL687" s="492"/>
      <c r="AM687" s="492"/>
      <c r="AN687" s="492"/>
      <c r="AO687" s="492"/>
      <c r="AP687" s="492"/>
      <c r="AQ687" s="492"/>
      <c r="AR687" s="492"/>
      <c r="AS687" s="492"/>
      <c r="AT687" s="492"/>
      <c r="AU687" s="492"/>
      <c r="AV687" s="492"/>
      <c r="AW687" s="492"/>
      <c r="AX687" s="492"/>
      <c r="AY687" s="492"/>
    </row>
    <row r="688" spans="1:51" ht="15.75" customHeight="1">
      <c r="A688" s="492"/>
      <c r="B688" s="492"/>
      <c r="C688" s="492"/>
      <c r="D688" s="492"/>
      <c r="E688" s="492"/>
      <c r="F688" s="492"/>
      <c r="G688" s="492"/>
      <c r="H688" s="492"/>
      <c r="I688" s="492"/>
      <c r="J688" s="492"/>
      <c r="K688" s="492"/>
      <c r="L688" s="492"/>
      <c r="M688" s="492"/>
      <c r="N688" s="492"/>
      <c r="O688" s="492"/>
      <c r="P688" s="492"/>
      <c r="Q688" s="492"/>
      <c r="R688" s="492"/>
      <c r="S688" s="492"/>
      <c r="T688" s="492"/>
      <c r="U688" s="492"/>
      <c r="V688" s="492"/>
      <c r="W688" s="492"/>
      <c r="X688" s="492"/>
      <c r="Y688" s="492"/>
      <c r="Z688" s="492"/>
      <c r="AA688" s="492"/>
      <c r="AB688" s="492"/>
      <c r="AC688" s="492"/>
      <c r="AD688" s="492"/>
      <c r="AE688" s="492"/>
      <c r="AF688" s="492"/>
      <c r="AG688" s="492"/>
      <c r="AH688" s="492"/>
      <c r="AI688" s="492"/>
      <c r="AJ688" s="492"/>
      <c r="AK688" s="492"/>
      <c r="AL688" s="492"/>
      <c r="AM688" s="492"/>
      <c r="AN688" s="492"/>
      <c r="AO688" s="492"/>
      <c r="AP688" s="492"/>
      <c r="AQ688" s="492"/>
      <c r="AR688" s="492"/>
      <c r="AS688" s="492"/>
      <c r="AT688" s="492"/>
      <c r="AU688" s="492"/>
      <c r="AV688" s="492"/>
      <c r="AW688" s="492"/>
      <c r="AX688" s="492"/>
      <c r="AY688" s="492"/>
    </row>
    <row r="689" spans="1:51" ht="15.75" customHeight="1">
      <c r="A689" s="492"/>
      <c r="B689" s="492"/>
      <c r="C689" s="492"/>
      <c r="D689" s="492"/>
      <c r="E689" s="492"/>
      <c r="F689" s="492"/>
      <c r="G689" s="492"/>
      <c r="H689" s="492"/>
      <c r="I689" s="492"/>
      <c r="J689" s="492"/>
      <c r="K689" s="492"/>
      <c r="L689" s="492"/>
      <c r="M689" s="492"/>
      <c r="N689" s="492"/>
      <c r="O689" s="492"/>
      <c r="P689" s="492"/>
      <c r="Q689" s="492"/>
      <c r="R689" s="492"/>
      <c r="S689" s="492"/>
      <c r="T689" s="492"/>
      <c r="U689" s="492"/>
      <c r="V689" s="492"/>
      <c r="W689" s="492"/>
      <c r="X689" s="492"/>
      <c r="Y689" s="492"/>
      <c r="Z689" s="492"/>
      <c r="AA689" s="492"/>
      <c r="AB689" s="492"/>
      <c r="AC689" s="492"/>
      <c r="AD689" s="492"/>
      <c r="AE689" s="492"/>
      <c r="AF689" s="492"/>
      <c r="AG689" s="492"/>
      <c r="AH689" s="492"/>
      <c r="AI689" s="492"/>
      <c r="AJ689" s="492"/>
      <c r="AK689" s="492"/>
      <c r="AL689" s="492"/>
      <c r="AM689" s="492"/>
      <c r="AN689" s="492"/>
      <c r="AO689" s="492"/>
      <c r="AP689" s="492"/>
      <c r="AQ689" s="492"/>
      <c r="AR689" s="492"/>
      <c r="AS689" s="492"/>
      <c r="AT689" s="492"/>
      <c r="AU689" s="492"/>
      <c r="AV689" s="492"/>
      <c r="AW689" s="492"/>
      <c r="AX689" s="492"/>
      <c r="AY689" s="492"/>
    </row>
    <row r="690" spans="1:51" ht="15.75" customHeight="1">
      <c r="A690" s="492"/>
      <c r="B690" s="492"/>
      <c r="C690" s="492"/>
      <c r="D690" s="492"/>
      <c r="E690" s="492"/>
      <c r="F690" s="492"/>
      <c r="G690" s="492"/>
      <c r="H690" s="492"/>
      <c r="I690" s="492"/>
      <c r="J690" s="492"/>
      <c r="K690" s="492"/>
      <c r="L690" s="492"/>
      <c r="M690" s="492"/>
      <c r="N690" s="492"/>
      <c r="O690" s="492"/>
      <c r="P690" s="492"/>
      <c r="Q690" s="492"/>
      <c r="R690" s="492"/>
      <c r="S690" s="492"/>
      <c r="T690" s="492"/>
      <c r="U690" s="492"/>
      <c r="V690" s="492"/>
      <c r="W690" s="492"/>
      <c r="X690" s="492"/>
      <c r="Y690" s="492"/>
      <c r="Z690" s="492"/>
      <c r="AA690" s="492"/>
      <c r="AB690" s="492"/>
      <c r="AC690" s="492"/>
      <c r="AD690" s="492"/>
      <c r="AE690" s="492"/>
      <c r="AF690" s="492"/>
      <c r="AG690" s="492"/>
      <c r="AH690" s="492"/>
      <c r="AI690" s="492"/>
      <c r="AJ690" s="492"/>
      <c r="AK690" s="492"/>
      <c r="AL690" s="492"/>
      <c r="AM690" s="492"/>
      <c r="AN690" s="492"/>
      <c r="AO690" s="492"/>
      <c r="AP690" s="492"/>
      <c r="AQ690" s="492"/>
      <c r="AR690" s="492"/>
      <c r="AS690" s="492"/>
      <c r="AT690" s="492"/>
      <c r="AU690" s="492"/>
      <c r="AV690" s="492"/>
      <c r="AW690" s="492"/>
      <c r="AX690" s="492"/>
      <c r="AY690" s="492"/>
    </row>
    <row r="691" spans="1:51" ht="15.75" customHeight="1">
      <c r="A691" s="492"/>
      <c r="B691" s="492"/>
      <c r="C691" s="492"/>
      <c r="D691" s="492"/>
      <c r="E691" s="492"/>
      <c r="F691" s="492"/>
      <c r="G691" s="492"/>
      <c r="H691" s="492"/>
      <c r="I691" s="492"/>
      <c r="J691" s="492"/>
      <c r="K691" s="492"/>
      <c r="L691" s="492"/>
      <c r="M691" s="492"/>
      <c r="N691" s="492"/>
      <c r="O691" s="492"/>
      <c r="P691" s="492"/>
      <c r="Q691" s="492"/>
      <c r="R691" s="492"/>
      <c r="S691" s="492"/>
      <c r="T691" s="492"/>
      <c r="U691" s="492"/>
      <c r="V691" s="492"/>
      <c r="W691" s="492"/>
      <c r="X691" s="492"/>
      <c r="Y691" s="492"/>
      <c r="Z691" s="492"/>
      <c r="AA691" s="492"/>
      <c r="AB691" s="492"/>
      <c r="AC691" s="492"/>
      <c r="AD691" s="492"/>
      <c r="AE691" s="492"/>
      <c r="AF691" s="492"/>
      <c r="AG691" s="492"/>
      <c r="AH691" s="492"/>
      <c r="AI691" s="492"/>
      <c r="AJ691" s="492"/>
      <c r="AK691" s="492"/>
      <c r="AL691" s="492"/>
      <c r="AM691" s="492"/>
      <c r="AN691" s="492"/>
      <c r="AO691" s="492"/>
      <c r="AP691" s="492"/>
      <c r="AQ691" s="492"/>
      <c r="AR691" s="492"/>
      <c r="AS691" s="492"/>
      <c r="AT691" s="492"/>
      <c r="AU691" s="492"/>
      <c r="AV691" s="492"/>
      <c r="AW691" s="492"/>
      <c r="AX691" s="492"/>
      <c r="AY691" s="492"/>
    </row>
    <row r="692" spans="1:51" ht="15.75" customHeight="1">
      <c r="A692" s="492"/>
      <c r="B692" s="492"/>
      <c r="C692" s="492"/>
      <c r="D692" s="492"/>
      <c r="E692" s="492"/>
      <c r="F692" s="492"/>
      <c r="G692" s="492"/>
      <c r="H692" s="492"/>
      <c r="I692" s="492"/>
      <c r="J692" s="492"/>
      <c r="K692" s="492"/>
      <c r="L692" s="492"/>
      <c r="M692" s="492"/>
      <c r="N692" s="492"/>
      <c r="O692" s="492"/>
      <c r="P692" s="492"/>
      <c r="Q692" s="492"/>
      <c r="R692" s="492"/>
      <c r="S692" s="492"/>
      <c r="T692" s="492"/>
      <c r="U692" s="492"/>
      <c r="V692" s="492"/>
      <c r="W692" s="492"/>
      <c r="X692" s="492"/>
      <c r="Y692" s="492"/>
      <c r="Z692" s="492"/>
      <c r="AA692" s="492"/>
      <c r="AB692" s="492"/>
      <c r="AC692" s="492"/>
      <c r="AD692" s="492"/>
      <c r="AE692" s="492"/>
      <c r="AF692" s="492"/>
      <c r="AG692" s="492"/>
      <c r="AH692" s="492"/>
      <c r="AI692" s="492"/>
      <c r="AJ692" s="492"/>
      <c r="AK692" s="492"/>
      <c r="AL692" s="492"/>
      <c r="AM692" s="492"/>
      <c r="AN692" s="492"/>
      <c r="AO692" s="492"/>
      <c r="AP692" s="492"/>
      <c r="AQ692" s="492"/>
      <c r="AR692" s="492"/>
      <c r="AS692" s="492"/>
      <c r="AT692" s="492"/>
      <c r="AU692" s="492"/>
      <c r="AV692" s="492"/>
      <c r="AW692" s="492"/>
      <c r="AX692" s="492"/>
      <c r="AY692" s="492"/>
    </row>
    <row r="693" spans="1:51" ht="15.75" customHeight="1">
      <c r="A693" s="492"/>
      <c r="B693" s="492"/>
      <c r="C693" s="492"/>
      <c r="D693" s="492"/>
      <c r="E693" s="492"/>
      <c r="F693" s="492"/>
      <c r="G693" s="492"/>
      <c r="H693" s="492"/>
      <c r="I693" s="492"/>
      <c r="J693" s="492"/>
      <c r="K693" s="492"/>
      <c r="L693" s="492"/>
      <c r="M693" s="492"/>
      <c r="N693" s="492"/>
      <c r="O693" s="492"/>
      <c r="P693" s="492"/>
      <c r="Q693" s="492"/>
      <c r="R693" s="492"/>
      <c r="S693" s="492"/>
      <c r="T693" s="492"/>
      <c r="U693" s="492"/>
      <c r="V693" s="492"/>
      <c r="W693" s="492"/>
      <c r="X693" s="492"/>
      <c r="Y693" s="492"/>
      <c r="Z693" s="492"/>
      <c r="AA693" s="492"/>
      <c r="AB693" s="492"/>
      <c r="AC693" s="492"/>
      <c r="AD693" s="492"/>
      <c r="AE693" s="492"/>
      <c r="AF693" s="492"/>
      <c r="AG693" s="492"/>
      <c r="AH693" s="492"/>
      <c r="AI693" s="492"/>
      <c r="AJ693" s="492"/>
      <c r="AK693" s="492"/>
      <c r="AL693" s="492"/>
      <c r="AM693" s="492"/>
      <c r="AN693" s="492"/>
      <c r="AO693" s="492"/>
      <c r="AP693" s="492"/>
      <c r="AQ693" s="492"/>
      <c r="AR693" s="492"/>
      <c r="AS693" s="492"/>
      <c r="AT693" s="492"/>
      <c r="AU693" s="492"/>
      <c r="AV693" s="492"/>
      <c r="AW693" s="492"/>
      <c r="AX693" s="492"/>
      <c r="AY693" s="492"/>
    </row>
    <row r="694" spans="1:51" ht="15.75" customHeight="1">
      <c r="A694" s="492"/>
      <c r="B694" s="492"/>
      <c r="C694" s="492"/>
      <c r="D694" s="492"/>
      <c r="E694" s="492"/>
      <c r="F694" s="492"/>
      <c r="G694" s="492"/>
      <c r="H694" s="492"/>
      <c r="I694" s="492"/>
      <c r="J694" s="492"/>
      <c r="K694" s="492"/>
      <c r="L694" s="492"/>
      <c r="M694" s="492"/>
      <c r="N694" s="492"/>
      <c r="O694" s="492"/>
      <c r="P694" s="492"/>
      <c r="Q694" s="492"/>
      <c r="R694" s="492"/>
      <c r="S694" s="492"/>
      <c r="T694" s="492"/>
      <c r="U694" s="492"/>
      <c r="V694" s="492"/>
      <c r="W694" s="492"/>
      <c r="X694" s="492"/>
      <c r="Y694" s="492"/>
      <c r="Z694" s="492"/>
      <c r="AA694" s="492"/>
      <c r="AB694" s="492"/>
      <c r="AC694" s="492"/>
      <c r="AD694" s="492"/>
      <c r="AE694" s="492"/>
      <c r="AF694" s="492"/>
      <c r="AG694" s="492"/>
      <c r="AH694" s="492"/>
      <c r="AI694" s="492"/>
      <c r="AJ694" s="492"/>
      <c r="AK694" s="492"/>
      <c r="AL694" s="492"/>
      <c r="AM694" s="492"/>
      <c r="AN694" s="492"/>
      <c r="AO694" s="492"/>
      <c r="AP694" s="492"/>
      <c r="AQ694" s="492"/>
      <c r="AR694" s="492"/>
      <c r="AS694" s="492"/>
      <c r="AT694" s="492"/>
      <c r="AU694" s="492"/>
      <c r="AV694" s="492"/>
      <c r="AW694" s="492"/>
      <c r="AX694" s="492"/>
      <c r="AY694" s="492"/>
    </row>
    <row r="695" spans="1:51" ht="15.75" customHeight="1">
      <c r="A695" s="492"/>
      <c r="B695" s="492"/>
      <c r="C695" s="492"/>
      <c r="D695" s="492"/>
      <c r="E695" s="492"/>
      <c r="F695" s="492"/>
      <c r="G695" s="492"/>
      <c r="H695" s="492"/>
      <c r="I695" s="492"/>
      <c r="J695" s="492"/>
      <c r="K695" s="492"/>
      <c r="L695" s="492"/>
      <c r="M695" s="492"/>
      <c r="N695" s="492"/>
      <c r="O695" s="492"/>
      <c r="P695" s="492"/>
      <c r="Q695" s="492"/>
      <c r="R695" s="492"/>
      <c r="S695" s="492"/>
      <c r="T695" s="492"/>
      <c r="U695" s="492"/>
      <c r="V695" s="492"/>
      <c r="W695" s="492"/>
      <c r="X695" s="492"/>
      <c r="Y695" s="492"/>
      <c r="Z695" s="492"/>
      <c r="AA695" s="492"/>
      <c r="AB695" s="492"/>
      <c r="AC695" s="492"/>
      <c r="AD695" s="492"/>
      <c r="AE695" s="492"/>
      <c r="AF695" s="492"/>
      <c r="AG695" s="492"/>
      <c r="AH695" s="492"/>
      <c r="AI695" s="492"/>
      <c r="AJ695" s="492"/>
      <c r="AK695" s="492"/>
      <c r="AL695" s="492"/>
      <c r="AM695" s="492"/>
      <c r="AN695" s="492"/>
      <c r="AO695" s="492"/>
      <c r="AP695" s="492"/>
      <c r="AQ695" s="492"/>
      <c r="AR695" s="492"/>
      <c r="AS695" s="492"/>
      <c r="AT695" s="492"/>
      <c r="AU695" s="492"/>
      <c r="AV695" s="492"/>
      <c r="AW695" s="492"/>
      <c r="AX695" s="492"/>
      <c r="AY695" s="492"/>
    </row>
    <row r="696" spans="1:51" ht="15.75" customHeight="1">
      <c r="A696" s="492"/>
      <c r="B696" s="492"/>
      <c r="C696" s="492"/>
      <c r="D696" s="492"/>
      <c r="E696" s="492"/>
      <c r="F696" s="492"/>
      <c r="G696" s="492"/>
      <c r="H696" s="492"/>
      <c r="I696" s="492"/>
      <c r="J696" s="492"/>
      <c r="K696" s="492"/>
      <c r="L696" s="492"/>
      <c r="M696" s="492"/>
      <c r="N696" s="492"/>
      <c r="O696" s="492"/>
      <c r="P696" s="492"/>
      <c r="Q696" s="492"/>
      <c r="R696" s="492"/>
      <c r="S696" s="492"/>
      <c r="T696" s="492"/>
      <c r="U696" s="492"/>
      <c r="V696" s="492"/>
      <c r="W696" s="492"/>
      <c r="X696" s="492"/>
      <c r="Y696" s="492"/>
      <c r="Z696" s="492"/>
      <c r="AA696" s="492"/>
      <c r="AB696" s="492"/>
      <c r="AC696" s="492"/>
      <c r="AD696" s="492"/>
      <c r="AE696" s="492"/>
      <c r="AF696" s="492"/>
      <c r="AG696" s="492"/>
      <c r="AH696" s="492"/>
      <c r="AI696" s="492"/>
      <c r="AJ696" s="492"/>
      <c r="AK696" s="492"/>
      <c r="AL696" s="492"/>
      <c r="AM696" s="492"/>
      <c r="AN696" s="492"/>
      <c r="AO696" s="492"/>
      <c r="AP696" s="492"/>
      <c r="AQ696" s="492"/>
      <c r="AR696" s="492"/>
      <c r="AS696" s="492"/>
      <c r="AT696" s="492"/>
      <c r="AU696" s="492"/>
      <c r="AV696" s="492"/>
      <c r="AW696" s="492"/>
      <c r="AX696" s="492"/>
      <c r="AY696" s="492"/>
    </row>
    <row r="697" spans="1:51" ht="15.75" customHeight="1">
      <c r="A697" s="492"/>
      <c r="B697" s="492"/>
      <c r="C697" s="492"/>
      <c r="D697" s="492"/>
      <c r="E697" s="492"/>
      <c r="F697" s="492"/>
      <c r="G697" s="492"/>
      <c r="H697" s="492"/>
      <c r="I697" s="492"/>
      <c r="J697" s="492"/>
      <c r="K697" s="492"/>
      <c r="L697" s="492"/>
      <c r="M697" s="492"/>
      <c r="N697" s="492"/>
      <c r="O697" s="492"/>
      <c r="P697" s="492"/>
      <c r="Q697" s="492"/>
      <c r="R697" s="492"/>
      <c r="S697" s="492"/>
      <c r="T697" s="492"/>
      <c r="U697" s="492"/>
      <c r="V697" s="492"/>
      <c r="W697" s="492"/>
      <c r="X697" s="492"/>
      <c r="Y697" s="492"/>
      <c r="Z697" s="492"/>
      <c r="AA697" s="492"/>
      <c r="AB697" s="492"/>
      <c r="AC697" s="492"/>
      <c r="AD697" s="492"/>
      <c r="AE697" s="492"/>
      <c r="AF697" s="492"/>
      <c r="AG697" s="492"/>
      <c r="AH697" s="492"/>
      <c r="AI697" s="492"/>
      <c r="AJ697" s="492"/>
      <c r="AK697" s="492"/>
      <c r="AL697" s="492"/>
      <c r="AM697" s="492"/>
      <c r="AN697" s="492"/>
      <c r="AO697" s="492"/>
      <c r="AP697" s="492"/>
      <c r="AQ697" s="492"/>
      <c r="AR697" s="492"/>
      <c r="AS697" s="492"/>
      <c r="AT697" s="492"/>
      <c r="AU697" s="492"/>
      <c r="AV697" s="492"/>
      <c r="AW697" s="492"/>
      <c r="AX697" s="492"/>
      <c r="AY697" s="492"/>
    </row>
    <row r="698" spans="1:51" ht="15.75" customHeight="1">
      <c r="A698" s="492"/>
      <c r="B698" s="492"/>
      <c r="C698" s="492"/>
      <c r="D698" s="492"/>
      <c r="E698" s="492"/>
      <c r="F698" s="492"/>
      <c r="G698" s="492"/>
      <c r="H698" s="492"/>
      <c r="I698" s="492"/>
      <c r="J698" s="492"/>
      <c r="K698" s="492"/>
      <c r="L698" s="492"/>
      <c r="M698" s="492"/>
      <c r="N698" s="492"/>
      <c r="O698" s="492"/>
      <c r="P698" s="492"/>
      <c r="Q698" s="492"/>
      <c r="R698" s="492"/>
      <c r="S698" s="492"/>
      <c r="T698" s="492"/>
      <c r="U698" s="492"/>
      <c r="V698" s="492"/>
      <c r="W698" s="492"/>
      <c r="X698" s="492"/>
      <c r="Y698" s="492"/>
      <c r="Z698" s="492"/>
      <c r="AA698" s="492"/>
      <c r="AB698" s="492"/>
      <c r="AC698" s="492"/>
      <c r="AD698" s="492"/>
      <c r="AE698" s="492"/>
      <c r="AF698" s="492"/>
      <c r="AG698" s="492"/>
      <c r="AH698" s="492"/>
      <c r="AI698" s="492"/>
      <c r="AJ698" s="492"/>
      <c r="AK698" s="492"/>
      <c r="AL698" s="492"/>
      <c r="AM698" s="492"/>
      <c r="AN698" s="492"/>
      <c r="AO698" s="492"/>
      <c r="AP698" s="492"/>
      <c r="AQ698" s="492"/>
      <c r="AR698" s="492"/>
      <c r="AS698" s="492"/>
      <c r="AT698" s="492"/>
      <c r="AU698" s="492"/>
      <c r="AV698" s="492"/>
      <c r="AW698" s="492"/>
      <c r="AX698" s="492"/>
      <c r="AY698" s="492"/>
    </row>
    <row r="699" spans="1:51" ht="15.75" customHeight="1">
      <c r="A699" s="492"/>
      <c r="B699" s="492"/>
      <c r="C699" s="492"/>
      <c r="D699" s="492"/>
      <c r="E699" s="492"/>
      <c r="F699" s="492"/>
      <c r="G699" s="492"/>
      <c r="H699" s="492"/>
      <c r="I699" s="492"/>
      <c r="J699" s="492"/>
      <c r="K699" s="492"/>
      <c r="L699" s="492"/>
      <c r="M699" s="492"/>
      <c r="N699" s="492"/>
      <c r="O699" s="492"/>
      <c r="P699" s="492"/>
      <c r="Q699" s="492"/>
      <c r="R699" s="492"/>
      <c r="S699" s="492"/>
      <c r="T699" s="492"/>
      <c r="U699" s="492"/>
      <c r="V699" s="492"/>
      <c r="W699" s="492"/>
      <c r="X699" s="492"/>
      <c r="Y699" s="492"/>
      <c r="Z699" s="492"/>
      <c r="AA699" s="492"/>
      <c r="AB699" s="492"/>
      <c r="AC699" s="492"/>
      <c r="AD699" s="492"/>
      <c r="AE699" s="492"/>
      <c r="AF699" s="492"/>
      <c r="AG699" s="492"/>
      <c r="AH699" s="492"/>
      <c r="AI699" s="492"/>
      <c r="AJ699" s="492"/>
      <c r="AK699" s="492"/>
      <c r="AL699" s="492"/>
      <c r="AM699" s="492"/>
      <c r="AN699" s="492"/>
      <c r="AO699" s="492"/>
      <c r="AP699" s="492"/>
      <c r="AQ699" s="492"/>
      <c r="AR699" s="492"/>
      <c r="AS699" s="492"/>
      <c r="AT699" s="492"/>
      <c r="AU699" s="492"/>
      <c r="AV699" s="492"/>
      <c r="AW699" s="492"/>
      <c r="AX699" s="492"/>
      <c r="AY699" s="492"/>
    </row>
    <row r="700" spans="1:51" ht="15.75" customHeight="1">
      <c r="A700" s="492"/>
      <c r="B700" s="492"/>
      <c r="C700" s="492"/>
      <c r="D700" s="492"/>
      <c r="E700" s="492"/>
      <c r="F700" s="492"/>
      <c r="G700" s="492"/>
      <c r="H700" s="492"/>
      <c r="I700" s="492"/>
      <c r="J700" s="492"/>
      <c r="K700" s="492"/>
      <c r="L700" s="492"/>
      <c r="M700" s="492"/>
      <c r="N700" s="492"/>
      <c r="O700" s="492"/>
      <c r="P700" s="492"/>
      <c r="Q700" s="492"/>
      <c r="R700" s="492"/>
      <c r="S700" s="492"/>
      <c r="T700" s="492"/>
      <c r="U700" s="492"/>
      <c r="V700" s="492"/>
      <c r="W700" s="492"/>
      <c r="X700" s="492"/>
      <c r="Y700" s="492"/>
      <c r="Z700" s="492"/>
      <c r="AA700" s="492"/>
      <c r="AB700" s="492"/>
      <c r="AC700" s="492"/>
      <c r="AD700" s="492"/>
      <c r="AE700" s="492"/>
      <c r="AF700" s="492"/>
      <c r="AG700" s="492"/>
      <c r="AH700" s="492"/>
      <c r="AI700" s="492"/>
      <c r="AJ700" s="492"/>
      <c r="AK700" s="492"/>
      <c r="AL700" s="492"/>
      <c r="AM700" s="492"/>
      <c r="AN700" s="492"/>
      <c r="AO700" s="492"/>
      <c r="AP700" s="492"/>
      <c r="AQ700" s="492"/>
      <c r="AR700" s="492"/>
      <c r="AS700" s="492"/>
      <c r="AT700" s="492"/>
      <c r="AU700" s="492"/>
      <c r="AV700" s="492"/>
      <c r="AW700" s="492"/>
      <c r="AX700" s="492"/>
      <c r="AY700" s="492"/>
    </row>
    <row r="701" spans="1:51" ht="15.75" customHeight="1">
      <c r="A701" s="492"/>
      <c r="B701" s="492"/>
      <c r="C701" s="492"/>
      <c r="D701" s="492"/>
      <c r="E701" s="492"/>
      <c r="F701" s="492"/>
      <c r="G701" s="492"/>
      <c r="H701" s="492"/>
      <c r="I701" s="492"/>
      <c r="J701" s="492"/>
      <c r="K701" s="492"/>
      <c r="L701" s="492"/>
      <c r="M701" s="492"/>
      <c r="N701" s="492"/>
      <c r="O701" s="492"/>
      <c r="P701" s="492"/>
      <c r="Q701" s="492"/>
      <c r="R701" s="492"/>
      <c r="S701" s="492"/>
      <c r="T701" s="492"/>
      <c r="U701" s="492"/>
      <c r="V701" s="492"/>
      <c r="W701" s="492"/>
      <c r="X701" s="492"/>
      <c r="Y701" s="492"/>
      <c r="Z701" s="492"/>
      <c r="AA701" s="492"/>
      <c r="AB701" s="492"/>
      <c r="AC701" s="492"/>
      <c r="AD701" s="492"/>
      <c r="AE701" s="492"/>
      <c r="AF701" s="492"/>
      <c r="AG701" s="492"/>
      <c r="AH701" s="492"/>
      <c r="AI701" s="492"/>
      <c r="AJ701" s="492"/>
      <c r="AK701" s="492"/>
      <c r="AL701" s="492"/>
      <c r="AM701" s="492"/>
      <c r="AN701" s="492"/>
      <c r="AO701" s="492"/>
      <c r="AP701" s="492"/>
      <c r="AQ701" s="492"/>
      <c r="AR701" s="492"/>
      <c r="AS701" s="492"/>
      <c r="AT701" s="492"/>
      <c r="AU701" s="492"/>
      <c r="AV701" s="492"/>
      <c r="AW701" s="492"/>
      <c r="AX701" s="492"/>
      <c r="AY701" s="492"/>
    </row>
    <row r="702" spans="1:51" ht="15.75" customHeight="1">
      <c r="A702" s="492"/>
      <c r="B702" s="492"/>
      <c r="C702" s="492"/>
      <c r="D702" s="492"/>
      <c r="E702" s="492"/>
      <c r="F702" s="492"/>
      <c r="G702" s="492"/>
      <c r="H702" s="492"/>
      <c r="I702" s="492"/>
      <c r="J702" s="492"/>
      <c r="K702" s="492"/>
      <c r="L702" s="492"/>
      <c r="M702" s="492"/>
      <c r="N702" s="492"/>
      <c r="O702" s="492"/>
      <c r="P702" s="492"/>
      <c r="Q702" s="492"/>
      <c r="R702" s="492"/>
      <c r="S702" s="492"/>
      <c r="T702" s="492"/>
      <c r="U702" s="492"/>
      <c r="V702" s="492"/>
      <c r="W702" s="492"/>
      <c r="X702" s="492"/>
      <c r="Y702" s="492"/>
      <c r="Z702" s="492"/>
      <c r="AA702" s="492"/>
      <c r="AB702" s="492"/>
      <c r="AC702" s="492"/>
      <c r="AD702" s="492"/>
      <c r="AE702" s="492"/>
      <c r="AF702" s="492"/>
      <c r="AG702" s="492"/>
      <c r="AH702" s="492"/>
      <c r="AI702" s="492"/>
      <c r="AJ702" s="492"/>
      <c r="AK702" s="492"/>
      <c r="AL702" s="492"/>
      <c r="AM702" s="492"/>
      <c r="AN702" s="492"/>
      <c r="AO702" s="492"/>
      <c r="AP702" s="492"/>
      <c r="AQ702" s="492"/>
      <c r="AR702" s="492"/>
      <c r="AS702" s="492"/>
      <c r="AT702" s="492"/>
      <c r="AU702" s="492"/>
      <c r="AV702" s="492"/>
      <c r="AW702" s="492"/>
      <c r="AX702" s="492"/>
      <c r="AY702" s="492"/>
    </row>
    <row r="703" spans="1:51" ht="15.75" customHeight="1">
      <c r="A703" s="492"/>
      <c r="B703" s="492"/>
      <c r="C703" s="492"/>
      <c r="D703" s="492"/>
      <c r="E703" s="492"/>
      <c r="F703" s="492"/>
      <c r="G703" s="492"/>
      <c r="H703" s="492"/>
      <c r="I703" s="492"/>
      <c r="J703" s="492"/>
      <c r="K703" s="492"/>
      <c r="L703" s="492"/>
      <c r="M703" s="492"/>
      <c r="N703" s="492"/>
      <c r="O703" s="492"/>
      <c r="P703" s="492"/>
      <c r="Q703" s="492"/>
      <c r="R703" s="492"/>
      <c r="S703" s="492"/>
      <c r="T703" s="492"/>
      <c r="U703" s="492"/>
      <c r="V703" s="492"/>
      <c r="W703" s="492"/>
      <c r="X703" s="492"/>
      <c r="Y703" s="492"/>
      <c r="Z703" s="492"/>
      <c r="AA703" s="492"/>
      <c r="AB703" s="492"/>
      <c r="AC703" s="492"/>
      <c r="AD703" s="492"/>
      <c r="AE703" s="492"/>
      <c r="AF703" s="492"/>
      <c r="AG703" s="492"/>
      <c r="AH703" s="492"/>
      <c r="AI703" s="492"/>
      <c r="AJ703" s="492"/>
      <c r="AK703" s="492"/>
      <c r="AL703" s="492"/>
      <c r="AM703" s="492"/>
      <c r="AN703" s="492"/>
      <c r="AO703" s="492"/>
      <c r="AP703" s="492"/>
      <c r="AQ703" s="492"/>
      <c r="AR703" s="492"/>
      <c r="AS703" s="492"/>
      <c r="AT703" s="492"/>
      <c r="AU703" s="492"/>
      <c r="AV703" s="492"/>
      <c r="AW703" s="492"/>
      <c r="AX703" s="492"/>
      <c r="AY703" s="492"/>
    </row>
    <row r="704" spans="1:51" ht="15.75" customHeight="1">
      <c r="A704" s="492"/>
      <c r="B704" s="492"/>
      <c r="C704" s="492"/>
      <c r="D704" s="492"/>
      <c r="E704" s="492"/>
      <c r="F704" s="492"/>
      <c r="G704" s="492"/>
      <c r="H704" s="492"/>
      <c r="I704" s="492"/>
      <c r="J704" s="492"/>
      <c r="K704" s="492"/>
      <c r="L704" s="492"/>
      <c r="M704" s="492"/>
      <c r="N704" s="492"/>
      <c r="O704" s="492"/>
      <c r="P704" s="492"/>
      <c r="Q704" s="492"/>
      <c r="R704" s="492"/>
      <c r="S704" s="492"/>
      <c r="T704" s="492"/>
      <c r="U704" s="492"/>
      <c r="V704" s="492"/>
      <c r="W704" s="492"/>
      <c r="X704" s="492"/>
      <c r="Y704" s="492"/>
      <c r="Z704" s="492"/>
      <c r="AA704" s="492"/>
      <c r="AB704" s="492"/>
      <c r="AC704" s="492"/>
      <c r="AD704" s="492"/>
      <c r="AE704" s="492"/>
      <c r="AF704" s="492"/>
      <c r="AG704" s="492"/>
      <c r="AH704" s="492"/>
      <c r="AI704" s="492"/>
      <c r="AJ704" s="492"/>
      <c r="AK704" s="492"/>
      <c r="AL704" s="492"/>
      <c r="AM704" s="492"/>
      <c r="AN704" s="492"/>
      <c r="AO704" s="492"/>
      <c r="AP704" s="492"/>
      <c r="AQ704" s="492"/>
      <c r="AR704" s="492"/>
      <c r="AS704" s="492"/>
      <c r="AT704" s="492"/>
      <c r="AU704" s="492"/>
      <c r="AV704" s="492"/>
      <c r="AW704" s="492"/>
      <c r="AX704" s="492"/>
      <c r="AY704" s="492"/>
    </row>
    <row r="705" spans="1:51" ht="15.75" customHeight="1">
      <c r="A705" s="492"/>
      <c r="B705" s="492"/>
      <c r="C705" s="492"/>
      <c r="D705" s="492"/>
      <c r="E705" s="492"/>
      <c r="F705" s="492"/>
      <c r="G705" s="492"/>
      <c r="H705" s="492"/>
      <c r="I705" s="492"/>
      <c r="J705" s="492"/>
      <c r="K705" s="492"/>
      <c r="L705" s="492"/>
      <c r="M705" s="492"/>
      <c r="N705" s="492"/>
      <c r="O705" s="492"/>
      <c r="P705" s="492"/>
      <c r="Q705" s="492"/>
      <c r="R705" s="492"/>
      <c r="S705" s="492"/>
      <c r="T705" s="492"/>
      <c r="U705" s="492"/>
      <c r="V705" s="492"/>
      <c r="W705" s="492"/>
      <c r="X705" s="492"/>
      <c r="Y705" s="492"/>
      <c r="Z705" s="492"/>
      <c r="AA705" s="492"/>
      <c r="AB705" s="492"/>
      <c r="AC705" s="492"/>
      <c r="AD705" s="492"/>
      <c r="AE705" s="492"/>
      <c r="AF705" s="492"/>
      <c r="AG705" s="492"/>
      <c r="AH705" s="492"/>
      <c r="AI705" s="492"/>
      <c r="AJ705" s="492"/>
      <c r="AK705" s="492"/>
      <c r="AL705" s="492"/>
      <c r="AM705" s="492"/>
      <c r="AN705" s="492"/>
      <c r="AO705" s="492"/>
      <c r="AP705" s="492"/>
      <c r="AQ705" s="492"/>
      <c r="AR705" s="492"/>
      <c r="AS705" s="492"/>
      <c r="AT705" s="492"/>
      <c r="AU705" s="492"/>
      <c r="AV705" s="492"/>
      <c r="AW705" s="492"/>
      <c r="AX705" s="492"/>
      <c r="AY705" s="492"/>
    </row>
    <row r="706" spans="1:51" ht="15.75" customHeight="1">
      <c r="A706" s="492"/>
      <c r="B706" s="492"/>
      <c r="C706" s="492"/>
      <c r="D706" s="492"/>
      <c r="E706" s="492"/>
      <c r="F706" s="492"/>
      <c r="G706" s="492"/>
      <c r="H706" s="492"/>
      <c r="I706" s="492"/>
      <c r="J706" s="492"/>
      <c r="K706" s="492"/>
      <c r="L706" s="492"/>
      <c r="M706" s="492"/>
      <c r="N706" s="492"/>
      <c r="O706" s="492"/>
      <c r="P706" s="492"/>
      <c r="Q706" s="492"/>
      <c r="R706" s="492"/>
      <c r="S706" s="492"/>
      <c r="T706" s="492"/>
      <c r="U706" s="492"/>
      <c r="V706" s="492"/>
      <c r="W706" s="492"/>
      <c r="X706" s="492"/>
      <c r="Y706" s="492"/>
      <c r="Z706" s="492"/>
      <c r="AA706" s="492"/>
      <c r="AB706" s="492"/>
      <c r="AC706" s="492"/>
      <c r="AD706" s="492"/>
      <c r="AE706" s="492"/>
      <c r="AF706" s="492"/>
      <c r="AG706" s="492"/>
      <c r="AH706" s="492"/>
      <c r="AI706" s="492"/>
      <c r="AJ706" s="492"/>
      <c r="AK706" s="492"/>
      <c r="AL706" s="492"/>
      <c r="AM706" s="492"/>
      <c r="AN706" s="492"/>
      <c r="AO706" s="492"/>
      <c r="AP706" s="492"/>
      <c r="AQ706" s="492"/>
      <c r="AR706" s="492"/>
      <c r="AS706" s="492"/>
      <c r="AT706" s="492"/>
      <c r="AU706" s="492"/>
      <c r="AV706" s="492"/>
      <c r="AW706" s="492"/>
      <c r="AX706" s="492"/>
      <c r="AY706" s="492"/>
    </row>
    <row r="707" spans="1:51" ht="15.75" customHeight="1">
      <c r="A707" s="492"/>
      <c r="B707" s="492"/>
      <c r="C707" s="492"/>
      <c r="D707" s="492"/>
      <c r="E707" s="492"/>
      <c r="F707" s="492"/>
      <c r="G707" s="492"/>
      <c r="H707" s="492"/>
      <c r="I707" s="492"/>
      <c r="J707" s="492"/>
      <c r="K707" s="492"/>
      <c r="L707" s="492"/>
      <c r="M707" s="492"/>
      <c r="N707" s="492"/>
      <c r="O707" s="492"/>
      <c r="P707" s="492"/>
      <c r="Q707" s="492"/>
      <c r="R707" s="492"/>
      <c r="S707" s="492"/>
      <c r="T707" s="492"/>
      <c r="U707" s="492"/>
      <c r="V707" s="492"/>
      <c r="W707" s="492"/>
      <c r="X707" s="492"/>
      <c r="Y707" s="492"/>
      <c r="Z707" s="492"/>
      <c r="AA707" s="492"/>
      <c r="AB707" s="492"/>
      <c r="AC707" s="492"/>
      <c r="AD707" s="492"/>
      <c r="AE707" s="492"/>
      <c r="AF707" s="492"/>
      <c r="AG707" s="492"/>
      <c r="AH707" s="492"/>
      <c r="AI707" s="492"/>
      <c r="AJ707" s="492"/>
      <c r="AK707" s="492"/>
      <c r="AL707" s="492"/>
      <c r="AM707" s="492"/>
      <c r="AN707" s="492"/>
      <c r="AO707" s="492"/>
      <c r="AP707" s="492"/>
      <c r="AQ707" s="492"/>
      <c r="AR707" s="492"/>
      <c r="AS707" s="492"/>
      <c r="AT707" s="492"/>
      <c r="AU707" s="492"/>
      <c r="AV707" s="492"/>
      <c r="AW707" s="492"/>
      <c r="AX707" s="492"/>
      <c r="AY707" s="492"/>
    </row>
    <row r="708" spans="1:51" ht="15.75" customHeight="1">
      <c r="A708" s="492"/>
      <c r="B708" s="492"/>
      <c r="C708" s="492"/>
      <c r="D708" s="492"/>
      <c r="E708" s="492"/>
      <c r="F708" s="492"/>
      <c r="G708" s="492"/>
      <c r="H708" s="492"/>
      <c r="I708" s="492"/>
      <c r="J708" s="492"/>
      <c r="K708" s="492"/>
      <c r="L708" s="492"/>
      <c r="M708" s="492"/>
      <c r="N708" s="492"/>
      <c r="O708" s="492"/>
      <c r="P708" s="492"/>
      <c r="Q708" s="492"/>
      <c r="R708" s="492"/>
      <c r="S708" s="492"/>
      <c r="T708" s="492"/>
      <c r="U708" s="492"/>
      <c r="V708" s="492"/>
      <c r="W708" s="492"/>
      <c r="X708" s="492"/>
      <c r="Y708" s="492"/>
      <c r="Z708" s="492"/>
      <c r="AA708" s="492"/>
      <c r="AB708" s="492"/>
      <c r="AC708" s="492"/>
      <c r="AD708" s="492"/>
      <c r="AE708" s="492"/>
      <c r="AF708" s="492"/>
      <c r="AG708" s="492"/>
      <c r="AH708" s="492"/>
      <c r="AI708" s="492"/>
      <c r="AJ708" s="492"/>
      <c r="AK708" s="492"/>
      <c r="AL708" s="492"/>
      <c r="AM708" s="492"/>
      <c r="AN708" s="492"/>
      <c r="AO708" s="492"/>
      <c r="AP708" s="492"/>
      <c r="AQ708" s="492"/>
      <c r="AR708" s="492"/>
      <c r="AS708" s="492"/>
      <c r="AT708" s="492"/>
      <c r="AU708" s="492"/>
      <c r="AV708" s="492"/>
      <c r="AW708" s="492"/>
      <c r="AX708" s="492"/>
      <c r="AY708" s="492"/>
    </row>
    <row r="709" spans="1:51" ht="15.75" customHeight="1">
      <c r="A709" s="492"/>
      <c r="B709" s="492"/>
      <c r="C709" s="492"/>
      <c r="D709" s="492"/>
      <c r="E709" s="492"/>
      <c r="F709" s="492"/>
      <c r="G709" s="492"/>
      <c r="H709" s="492"/>
      <c r="I709" s="492"/>
      <c r="J709" s="492"/>
      <c r="K709" s="492"/>
      <c r="L709" s="492"/>
      <c r="M709" s="492"/>
      <c r="N709" s="492"/>
      <c r="O709" s="492"/>
      <c r="P709" s="492"/>
      <c r="Q709" s="492"/>
      <c r="R709" s="492"/>
      <c r="S709" s="492"/>
      <c r="T709" s="492"/>
      <c r="U709" s="492"/>
      <c r="V709" s="492"/>
      <c r="W709" s="492"/>
      <c r="X709" s="492"/>
      <c r="Y709" s="492"/>
      <c r="Z709" s="492"/>
      <c r="AA709" s="492"/>
      <c r="AB709" s="492"/>
      <c r="AC709" s="492"/>
      <c r="AD709" s="492"/>
      <c r="AE709" s="492"/>
      <c r="AF709" s="492"/>
      <c r="AG709" s="492"/>
      <c r="AH709" s="492"/>
      <c r="AI709" s="492"/>
      <c r="AJ709" s="492"/>
      <c r="AK709" s="492"/>
      <c r="AL709" s="492"/>
      <c r="AM709" s="492"/>
      <c r="AN709" s="492"/>
      <c r="AO709" s="492"/>
      <c r="AP709" s="492"/>
      <c r="AQ709" s="492"/>
      <c r="AR709" s="492"/>
      <c r="AS709" s="492"/>
      <c r="AT709" s="492"/>
      <c r="AU709" s="492"/>
      <c r="AV709" s="492"/>
      <c r="AW709" s="492"/>
      <c r="AX709" s="492"/>
      <c r="AY709" s="492"/>
    </row>
    <row r="710" spans="1:51" ht="15.75" customHeight="1">
      <c r="A710" s="492"/>
      <c r="B710" s="492"/>
      <c r="C710" s="492"/>
      <c r="D710" s="492"/>
      <c r="E710" s="492"/>
      <c r="F710" s="492"/>
      <c r="G710" s="492"/>
      <c r="H710" s="492"/>
      <c r="I710" s="492"/>
      <c r="J710" s="492"/>
      <c r="K710" s="492"/>
      <c r="L710" s="492"/>
      <c r="M710" s="492"/>
      <c r="N710" s="492"/>
      <c r="O710" s="492"/>
      <c r="P710" s="492"/>
      <c r="Q710" s="492"/>
      <c r="R710" s="492"/>
      <c r="S710" s="492"/>
      <c r="T710" s="492"/>
      <c r="U710" s="492"/>
      <c r="V710" s="492"/>
      <c r="W710" s="492"/>
      <c r="X710" s="492"/>
      <c r="Y710" s="492"/>
      <c r="Z710" s="492"/>
      <c r="AA710" s="492"/>
      <c r="AB710" s="492"/>
      <c r="AC710" s="492"/>
      <c r="AD710" s="492"/>
      <c r="AE710" s="492"/>
      <c r="AF710" s="492"/>
      <c r="AG710" s="492"/>
      <c r="AH710" s="492"/>
      <c r="AI710" s="492"/>
      <c r="AJ710" s="492"/>
      <c r="AK710" s="492"/>
      <c r="AL710" s="492"/>
      <c r="AM710" s="492"/>
      <c r="AN710" s="492"/>
      <c r="AO710" s="492"/>
      <c r="AP710" s="492"/>
      <c r="AQ710" s="492"/>
      <c r="AR710" s="492"/>
      <c r="AS710" s="492"/>
      <c r="AT710" s="492"/>
      <c r="AU710" s="492"/>
      <c r="AV710" s="492"/>
      <c r="AW710" s="492"/>
      <c r="AX710" s="492"/>
      <c r="AY710" s="492"/>
    </row>
    <row r="711" spans="1:51" ht="15.75" customHeight="1">
      <c r="A711" s="492"/>
      <c r="B711" s="492"/>
      <c r="C711" s="492"/>
      <c r="D711" s="492"/>
      <c r="E711" s="492"/>
      <c r="F711" s="492"/>
      <c r="G711" s="492"/>
      <c r="H711" s="492"/>
      <c r="I711" s="492"/>
      <c r="J711" s="492"/>
      <c r="K711" s="492"/>
      <c r="L711" s="492"/>
      <c r="M711" s="492"/>
      <c r="N711" s="492"/>
      <c r="O711" s="492"/>
      <c r="P711" s="492"/>
      <c r="Q711" s="492"/>
      <c r="R711" s="492"/>
      <c r="S711" s="492"/>
      <c r="T711" s="492"/>
      <c r="U711" s="492"/>
      <c r="V711" s="492"/>
      <c r="W711" s="492"/>
      <c r="X711" s="492"/>
      <c r="Y711" s="492"/>
      <c r="Z711" s="492"/>
      <c r="AA711" s="492"/>
      <c r="AB711" s="492"/>
      <c r="AC711" s="492"/>
      <c r="AD711" s="492"/>
      <c r="AE711" s="492"/>
      <c r="AF711" s="492"/>
      <c r="AG711" s="492"/>
      <c r="AH711" s="492"/>
      <c r="AI711" s="492"/>
      <c r="AJ711" s="492"/>
      <c r="AK711" s="492"/>
      <c r="AL711" s="492"/>
      <c r="AM711" s="492"/>
      <c r="AN711" s="492"/>
      <c r="AO711" s="492"/>
      <c r="AP711" s="492"/>
      <c r="AQ711" s="492"/>
      <c r="AR711" s="492"/>
      <c r="AS711" s="492"/>
      <c r="AT711" s="492"/>
      <c r="AU711" s="492"/>
      <c r="AV711" s="492"/>
      <c r="AW711" s="492"/>
      <c r="AX711" s="492"/>
      <c r="AY711" s="492"/>
    </row>
    <row r="712" spans="1:51" ht="15.75" customHeight="1">
      <c r="A712" s="492"/>
      <c r="B712" s="492"/>
      <c r="C712" s="492"/>
      <c r="D712" s="492"/>
      <c r="E712" s="492"/>
      <c r="F712" s="492"/>
      <c r="G712" s="492"/>
      <c r="H712" s="492"/>
      <c r="I712" s="492"/>
      <c r="J712" s="492"/>
      <c r="K712" s="492"/>
      <c r="L712" s="492"/>
      <c r="M712" s="492"/>
      <c r="N712" s="492"/>
      <c r="O712" s="492"/>
      <c r="P712" s="492"/>
      <c r="Q712" s="492"/>
      <c r="R712" s="492"/>
      <c r="S712" s="492"/>
      <c r="T712" s="492"/>
      <c r="U712" s="492"/>
      <c r="V712" s="492"/>
      <c r="W712" s="492"/>
      <c r="X712" s="492"/>
      <c r="Y712" s="492"/>
      <c r="Z712" s="492"/>
      <c r="AA712" s="492"/>
      <c r="AB712" s="492"/>
      <c r="AC712" s="492"/>
      <c r="AD712" s="492"/>
      <c r="AE712" s="492"/>
      <c r="AF712" s="492"/>
      <c r="AG712" s="492"/>
      <c r="AH712" s="492"/>
      <c r="AI712" s="492"/>
      <c r="AJ712" s="492"/>
      <c r="AK712" s="492"/>
      <c r="AL712" s="492"/>
      <c r="AM712" s="492"/>
      <c r="AN712" s="492"/>
      <c r="AO712" s="492"/>
      <c r="AP712" s="492"/>
      <c r="AQ712" s="492"/>
      <c r="AR712" s="492"/>
      <c r="AS712" s="492"/>
      <c r="AT712" s="492"/>
      <c r="AU712" s="492"/>
      <c r="AV712" s="492"/>
      <c r="AW712" s="492"/>
      <c r="AX712" s="492"/>
      <c r="AY712" s="492"/>
    </row>
    <row r="713" spans="1:51" ht="15.75" customHeight="1">
      <c r="A713" s="492"/>
      <c r="B713" s="492"/>
      <c r="C713" s="492"/>
      <c r="D713" s="492"/>
      <c r="E713" s="492"/>
      <c r="F713" s="492"/>
      <c r="G713" s="492"/>
      <c r="H713" s="492"/>
      <c r="I713" s="492"/>
      <c r="J713" s="492"/>
      <c r="K713" s="492"/>
      <c r="L713" s="492"/>
      <c r="M713" s="492"/>
      <c r="N713" s="492"/>
      <c r="O713" s="492"/>
      <c r="P713" s="492"/>
      <c r="Q713" s="492"/>
      <c r="R713" s="492"/>
      <c r="S713" s="492"/>
      <c r="T713" s="492"/>
      <c r="U713" s="492"/>
      <c r="V713" s="492"/>
      <c r="W713" s="492"/>
      <c r="X713" s="492"/>
      <c r="Y713" s="492"/>
      <c r="Z713" s="492"/>
      <c r="AA713" s="492"/>
      <c r="AB713" s="492"/>
      <c r="AC713" s="492"/>
      <c r="AD713" s="492"/>
      <c r="AE713" s="492"/>
      <c r="AF713" s="492"/>
      <c r="AG713" s="492"/>
      <c r="AH713" s="492"/>
      <c r="AI713" s="492"/>
      <c r="AJ713" s="492"/>
      <c r="AK713" s="492"/>
      <c r="AL713" s="492"/>
      <c r="AM713" s="492"/>
      <c r="AN713" s="492"/>
      <c r="AO713" s="492"/>
      <c r="AP713" s="492"/>
      <c r="AQ713" s="492"/>
      <c r="AR713" s="492"/>
      <c r="AS713" s="492"/>
      <c r="AT713" s="492"/>
      <c r="AU713" s="492"/>
      <c r="AV713" s="492"/>
      <c r="AW713" s="492"/>
      <c r="AX713" s="492"/>
      <c r="AY713" s="492"/>
    </row>
    <row r="714" spans="1:51" ht="15.75" customHeight="1">
      <c r="A714" s="492"/>
      <c r="B714" s="492"/>
      <c r="C714" s="492"/>
      <c r="D714" s="492"/>
      <c r="E714" s="492"/>
      <c r="F714" s="492"/>
      <c r="G714" s="492"/>
      <c r="H714" s="492"/>
      <c r="I714" s="492"/>
      <c r="J714" s="492"/>
      <c r="K714" s="492"/>
      <c r="L714" s="492"/>
      <c r="M714" s="492"/>
      <c r="N714" s="492"/>
      <c r="O714" s="492"/>
      <c r="P714" s="492"/>
      <c r="Q714" s="492"/>
      <c r="R714" s="492"/>
      <c r="S714" s="492"/>
      <c r="T714" s="492"/>
      <c r="U714" s="492"/>
      <c r="V714" s="492"/>
      <c r="W714" s="492"/>
      <c r="X714" s="492"/>
      <c r="Y714" s="492"/>
      <c r="Z714" s="492"/>
      <c r="AA714" s="492"/>
      <c r="AB714" s="492"/>
      <c r="AC714" s="492"/>
      <c r="AD714" s="492"/>
      <c r="AE714" s="492"/>
      <c r="AF714" s="492"/>
      <c r="AG714" s="492"/>
      <c r="AH714" s="492"/>
      <c r="AI714" s="492"/>
      <c r="AJ714" s="492"/>
      <c r="AK714" s="492"/>
      <c r="AL714" s="492"/>
      <c r="AM714" s="492"/>
      <c r="AN714" s="492"/>
      <c r="AO714" s="492"/>
      <c r="AP714" s="492"/>
      <c r="AQ714" s="492"/>
      <c r="AR714" s="492"/>
      <c r="AS714" s="492"/>
      <c r="AT714" s="492"/>
      <c r="AU714" s="492"/>
      <c r="AV714" s="492"/>
      <c r="AW714" s="492"/>
      <c r="AX714" s="492"/>
      <c r="AY714" s="492"/>
    </row>
    <row r="715" spans="1:51" ht="15.75" customHeight="1">
      <c r="A715" s="492"/>
      <c r="B715" s="492"/>
      <c r="C715" s="492"/>
      <c r="D715" s="492"/>
      <c r="E715" s="492"/>
      <c r="F715" s="492"/>
      <c r="G715" s="492"/>
      <c r="H715" s="492"/>
      <c r="I715" s="492"/>
      <c r="J715" s="492"/>
      <c r="K715" s="492"/>
      <c r="L715" s="492"/>
      <c r="M715" s="492"/>
      <c r="N715" s="492"/>
      <c r="O715" s="492"/>
      <c r="P715" s="492"/>
      <c r="Q715" s="492"/>
      <c r="R715" s="492"/>
      <c r="S715" s="492"/>
      <c r="T715" s="492"/>
      <c r="U715" s="492"/>
      <c r="V715" s="492"/>
      <c r="W715" s="492"/>
      <c r="X715" s="492"/>
      <c r="Y715" s="492"/>
      <c r="Z715" s="492"/>
      <c r="AA715" s="492"/>
      <c r="AB715" s="492"/>
      <c r="AC715" s="492"/>
      <c r="AD715" s="492"/>
      <c r="AE715" s="492"/>
      <c r="AF715" s="492"/>
      <c r="AG715" s="492"/>
      <c r="AH715" s="492"/>
      <c r="AI715" s="492"/>
      <c r="AJ715" s="492"/>
      <c r="AK715" s="492"/>
      <c r="AL715" s="492"/>
      <c r="AM715" s="492"/>
      <c r="AN715" s="492"/>
      <c r="AO715" s="492"/>
      <c r="AP715" s="492"/>
      <c r="AQ715" s="492"/>
      <c r="AR715" s="492"/>
      <c r="AS715" s="492"/>
      <c r="AT715" s="492"/>
      <c r="AU715" s="492"/>
      <c r="AV715" s="492"/>
      <c r="AW715" s="492"/>
      <c r="AX715" s="492"/>
      <c r="AY715" s="492"/>
    </row>
    <row r="716" spans="1:51" ht="15.75" customHeight="1">
      <c r="A716" s="492"/>
      <c r="B716" s="492"/>
      <c r="C716" s="492"/>
      <c r="D716" s="492"/>
      <c r="E716" s="492"/>
      <c r="F716" s="492"/>
      <c r="G716" s="492"/>
      <c r="H716" s="492"/>
      <c r="I716" s="492"/>
      <c r="J716" s="492"/>
      <c r="K716" s="492"/>
      <c r="L716" s="492"/>
      <c r="M716" s="492"/>
      <c r="N716" s="492"/>
      <c r="O716" s="492"/>
      <c r="P716" s="492"/>
      <c r="Q716" s="492"/>
      <c r="R716" s="492"/>
      <c r="S716" s="492"/>
      <c r="T716" s="492"/>
      <c r="U716" s="492"/>
      <c r="V716" s="492"/>
      <c r="W716" s="492"/>
      <c r="X716" s="492"/>
      <c r="Y716" s="492"/>
      <c r="Z716" s="492"/>
      <c r="AA716" s="492"/>
      <c r="AB716" s="492"/>
      <c r="AC716" s="492"/>
      <c r="AD716" s="492"/>
      <c r="AE716" s="492"/>
      <c r="AF716" s="492"/>
      <c r="AG716" s="492"/>
      <c r="AH716" s="492"/>
      <c r="AI716" s="492"/>
      <c r="AJ716" s="492"/>
      <c r="AK716" s="492"/>
      <c r="AL716" s="492"/>
      <c r="AM716" s="492"/>
      <c r="AN716" s="492"/>
      <c r="AO716" s="492"/>
      <c r="AP716" s="492"/>
      <c r="AQ716" s="492"/>
      <c r="AR716" s="492"/>
      <c r="AS716" s="492"/>
      <c r="AT716" s="492"/>
      <c r="AU716" s="492"/>
      <c r="AV716" s="492"/>
      <c r="AW716" s="492"/>
      <c r="AX716" s="492"/>
      <c r="AY716" s="492"/>
    </row>
    <row r="717" spans="1:51" ht="15.75" customHeight="1">
      <c r="A717" s="492"/>
      <c r="B717" s="492"/>
      <c r="C717" s="492"/>
      <c r="D717" s="492"/>
      <c r="E717" s="492"/>
      <c r="F717" s="492"/>
      <c r="G717" s="492"/>
      <c r="H717" s="492"/>
      <c r="I717" s="492"/>
      <c r="J717" s="492"/>
      <c r="K717" s="492"/>
      <c r="L717" s="492"/>
      <c r="M717" s="492"/>
      <c r="N717" s="492"/>
      <c r="O717" s="492"/>
      <c r="P717" s="492"/>
      <c r="Q717" s="492"/>
      <c r="R717" s="492"/>
      <c r="S717" s="492"/>
      <c r="T717" s="492"/>
      <c r="U717" s="492"/>
      <c r="V717" s="492"/>
      <c r="W717" s="492"/>
      <c r="X717" s="492"/>
      <c r="Y717" s="492"/>
      <c r="Z717" s="492"/>
      <c r="AA717" s="492"/>
      <c r="AB717" s="492"/>
      <c r="AC717" s="492"/>
      <c r="AD717" s="492"/>
      <c r="AE717" s="492"/>
      <c r="AF717" s="492"/>
      <c r="AG717" s="492"/>
      <c r="AH717" s="492"/>
      <c r="AI717" s="492"/>
      <c r="AJ717" s="492"/>
      <c r="AK717" s="492"/>
      <c r="AL717" s="492"/>
      <c r="AM717" s="492"/>
      <c r="AN717" s="492"/>
      <c r="AO717" s="492"/>
      <c r="AP717" s="492"/>
      <c r="AQ717" s="492"/>
      <c r="AR717" s="492"/>
      <c r="AS717" s="492"/>
      <c r="AT717" s="492"/>
      <c r="AU717" s="492"/>
      <c r="AV717" s="492"/>
      <c r="AW717" s="492"/>
      <c r="AX717" s="492"/>
      <c r="AY717" s="492"/>
    </row>
    <row r="718" spans="1:51" ht="15.75" customHeight="1">
      <c r="A718" s="492"/>
      <c r="B718" s="492"/>
      <c r="C718" s="492"/>
      <c r="D718" s="492"/>
      <c r="E718" s="492"/>
      <c r="F718" s="492"/>
      <c r="G718" s="492"/>
      <c r="H718" s="492"/>
      <c r="I718" s="492"/>
      <c r="J718" s="492"/>
      <c r="K718" s="492"/>
      <c r="L718" s="492"/>
      <c r="M718" s="492"/>
      <c r="N718" s="492"/>
      <c r="O718" s="492"/>
      <c r="P718" s="492"/>
      <c r="Q718" s="492"/>
      <c r="R718" s="492"/>
      <c r="S718" s="492"/>
      <c r="T718" s="492"/>
      <c r="U718" s="492"/>
      <c r="V718" s="492"/>
      <c r="W718" s="492"/>
      <c r="X718" s="492"/>
      <c r="Y718" s="492"/>
      <c r="Z718" s="492"/>
      <c r="AA718" s="492"/>
      <c r="AB718" s="492"/>
      <c r="AC718" s="492"/>
      <c r="AD718" s="492"/>
      <c r="AE718" s="492"/>
      <c r="AF718" s="492"/>
      <c r="AG718" s="492"/>
      <c r="AH718" s="492"/>
      <c r="AI718" s="492"/>
      <c r="AJ718" s="492"/>
      <c r="AK718" s="492"/>
      <c r="AL718" s="492"/>
      <c r="AM718" s="492"/>
      <c r="AN718" s="492"/>
      <c r="AO718" s="492"/>
      <c r="AP718" s="492"/>
      <c r="AQ718" s="492"/>
      <c r="AR718" s="492"/>
      <c r="AS718" s="492"/>
      <c r="AT718" s="492"/>
      <c r="AU718" s="492"/>
      <c r="AV718" s="492"/>
      <c r="AW718" s="492"/>
      <c r="AX718" s="492"/>
      <c r="AY718" s="492"/>
    </row>
    <row r="719" spans="1:51" ht="15.75" customHeight="1">
      <c r="A719" s="492"/>
      <c r="B719" s="492"/>
      <c r="C719" s="492"/>
      <c r="D719" s="492"/>
      <c r="E719" s="492"/>
      <c r="F719" s="492"/>
      <c r="G719" s="492"/>
      <c r="H719" s="492"/>
      <c r="I719" s="492"/>
      <c r="J719" s="492"/>
      <c r="K719" s="492"/>
      <c r="L719" s="492"/>
      <c r="M719" s="492"/>
      <c r="N719" s="492"/>
      <c r="O719" s="492"/>
      <c r="P719" s="492"/>
      <c r="Q719" s="492"/>
      <c r="R719" s="492"/>
      <c r="S719" s="492"/>
      <c r="T719" s="492"/>
      <c r="U719" s="492"/>
      <c r="V719" s="492"/>
      <c r="W719" s="492"/>
      <c r="X719" s="492"/>
      <c r="Y719" s="492"/>
      <c r="Z719" s="492"/>
      <c r="AA719" s="492"/>
      <c r="AB719" s="492"/>
      <c r="AC719" s="492"/>
      <c r="AD719" s="492"/>
      <c r="AE719" s="492"/>
      <c r="AF719" s="492"/>
      <c r="AG719" s="492"/>
      <c r="AH719" s="492"/>
      <c r="AI719" s="492"/>
      <c r="AJ719" s="492"/>
      <c r="AK719" s="492"/>
      <c r="AL719" s="492"/>
      <c r="AM719" s="492"/>
      <c r="AN719" s="492"/>
      <c r="AO719" s="492"/>
      <c r="AP719" s="492"/>
      <c r="AQ719" s="492"/>
      <c r="AR719" s="492"/>
      <c r="AS719" s="492"/>
      <c r="AT719" s="492"/>
      <c r="AU719" s="492"/>
      <c r="AV719" s="492"/>
      <c r="AW719" s="492"/>
      <c r="AX719" s="492"/>
      <c r="AY719" s="492"/>
    </row>
    <row r="720" spans="1:51" ht="15.75" customHeight="1">
      <c r="A720" s="492"/>
      <c r="B720" s="492"/>
      <c r="C720" s="492"/>
      <c r="D720" s="492"/>
      <c r="E720" s="492"/>
      <c r="F720" s="492"/>
      <c r="G720" s="492"/>
      <c r="H720" s="492"/>
      <c r="I720" s="492"/>
      <c r="J720" s="492"/>
      <c r="K720" s="492"/>
      <c r="L720" s="492"/>
      <c r="M720" s="492"/>
      <c r="N720" s="492"/>
      <c r="O720" s="492"/>
      <c r="P720" s="492"/>
      <c r="Q720" s="492"/>
      <c r="R720" s="492"/>
      <c r="S720" s="492"/>
      <c r="T720" s="492"/>
      <c r="U720" s="492"/>
      <c r="V720" s="492"/>
      <c r="W720" s="492"/>
      <c r="X720" s="492"/>
      <c r="Y720" s="492"/>
      <c r="Z720" s="492"/>
      <c r="AA720" s="492"/>
      <c r="AB720" s="492"/>
      <c r="AC720" s="492"/>
      <c r="AD720" s="492"/>
      <c r="AE720" s="492"/>
      <c r="AF720" s="492"/>
      <c r="AG720" s="492"/>
      <c r="AH720" s="492"/>
      <c r="AI720" s="492"/>
      <c r="AJ720" s="492"/>
      <c r="AK720" s="492"/>
      <c r="AL720" s="492"/>
      <c r="AM720" s="492"/>
      <c r="AN720" s="492"/>
      <c r="AO720" s="492"/>
      <c r="AP720" s="492"/>
      <c r="AQ720" s="492"/>
      <c r="AR720" s="492"/>
      <c r="AS720" s="492"/>
      <c r="AT720" s="492"/>
      <c r="AU720" s="492"/>
      <c r="AV720" s="492"/>
      <c r="AW720" s="492"/>
      <c r="AX720" s="492"/>
      <c r="AY720" s="492"/>
    </row>
    <row r="721" spans="1:51" ht="15.75" customHeight="1">
      <c r="A721" s="492"/>
      <c r="B721" s="492"/>
      <c r="C721" s="492"/>
      <c r="D721" s="492"/>
      <c r="E721" s="492"/>
      <c r="F721" s="492"/>
      <c r="G721" s="492"/>
      <c r="H721" s="492"/>
      <c r="I721" s="492"/>
      <c r="J721" s="492"/>
      <c r="K721" s="492"/>
      <c r="L721" s="492"/>
      <c r="M721" s="492"/>
      <c r="N721" s="492"/>
      <c r="O721" s="492"/>
      <c r="P721" s="492"/>
      <c r="Q721" s="492"/>
      <c r="R721" s="492"/>
      <c r="S721" s="492"/>
      <c r="T721" s="492"/>
      <c r="U721" s="492"/>
      <c r="V721" s="492"/>
      <c r="W721" s="492"/>
      <c r="X721" s="492"/>
      <c r="Y721" s="492"/>
      <c r="Z721" s="492"/>
      <c r="AA721" s="492"/>
      <c r="AB721" s="492"/>
      <c r="AC721" s="492"/>
      <c r="AD721" s="492"/>
      <c r="AE721" s="492"/>
      <c r="AF721" s="492"/>
      <c r="AG721" s="492"/>
      <c r="AH721" s="492"/>
      <c r="AI721" s="492"/>
      <c r="AJ721" s="492"/>
      <c r="AK721" s="492"/>
      <c r="AL721" s="492"/>
      <c r="AM721" s="492"/>
      <c r="AN721" s="492"/>
      <c r="AO721" s="492"/>
      <c r="AP721" s="492"/>
      <c r="AQ721" s="492"/>
      <c r="AR721" s="492"/>
      <c r="AS721" s="492"/>
      <c r="AT721" s="492"/>
      <c r="AU721" s="492"/>
      <c r="AV721" s="492"/>
      <c r="AW721" s="492"/>
      <c r="AX721" s="492"/>
      <c r="AY721" s="492"/>
    </row>
    <row r="722" spans="1:51" ht="15.75" customHeight="1">
      <c r="A722" s="492"/>
      <c r="B722" s="492"/>
      <c r="C722" s="492"/>
      <c r="D722" s="492"/>
      <c r="E722" s="492"/>
      <c r="F722" s="492"/>
      <c r="G722" s="492"/>
      <c r="H722" s="492"/>
      <c r="I722" s="492"/>
      <c r="J722" s="492"/>
      <c r="K722" s="492"/>
      <c r="L722" s="492"/>
      <c r="M722" s="492"/>
      <c r="N722" s="492"/>
      <c r="O722" s="492"/>
      <c r="P722" s="492"/>
      <c r="Q722" s="492"/>
      <c r="R722" s="492"/>
      <c r="S722" s="492"/>
      <c r="T722" s="492"/>
      <c r="U722" s="492"/>
      <c r="V722" s="492"/>
      <c r="W722" s="492"/>
      <c r="X722" s="492"/>
      <c r="Y722" s="492"/>
      <c r="Z722" s="492"/>
      <c r="AA722" s="492"/>
      <c r="AB722" s="492"/>
      <c r="AC722" s="492"/>
      <c r="AD722" s="492"/>
      <c r="AE722" s="492"/>
      <c r="AF722" s="492"/>
      <c r="AG722" s="492"/>
      <c r="AH722" s="492"/>
      <c r="AI722" s="492"/>
      <c r="AJ722" s="492"/>
      <c r="AK722" s="492"/>
      <c r="AL722" s="492"/>
      <c r="AM722" s="492"/>
      <c r="AN722" s="492"/>
      <c r="AO722" s="492"/>
      <c r="AP722" s="492"/>
      <c r="AQ722" s="492"/>
      <c r="AR722" s="492"/>
      <c r="AS722" s="492"/>
      <c r="AT722" s="492"/>
      <c r="AU722" s="492"/>
      <c r="AV722" s="492"/>
      <c r="AW722" s="492"/>
      <c r="AX722" s="492"/>
      <c r="AY722" s="492"/>
    </row>
    <row r="723" spans="1:51" ht="15.75" customHeight="1">
      <c r="A723" s="492"/>
      <c r="B723" s="492"/>
      <c r="C723" s="492"/>
      <c r="D723" s="492"/>
      <c r="E723" s="492"/>
      <c r="F723" s="492"/>
      <c r="G723" s="492"/>
      <c r="H723" s="492"/>
      <c r="I723" s="492"/>
      <c r="J723" s="492"/>
      <c r="K723" s="492"/>
      <c r="L723" s="492"/>
      <c r="M723" s="492"/>
      <c r="N723" s="492"/>
      <c r="O723" s="492"/>
      <c r="P723" s="492"/>
      <c r="Q723" s="492"/>
      <c r="R723" s="492"/>
      <c r="S723" s="492"/>
      <c r="T723" s="492"/>
      <c r="U723" s="492"/>
      <c r="V723" s="492"/>
      <c r="W723" s="492"/>
      <c r="X723" s="492"/>
      <c r="Y723" s="492"/>
      <c r="Z723" s="492"/>
      <c r="AA723" s="492"/>
      <c r="AB723" s="492"/>
      <c r="AC723" s="492"/>
      <c r="AD723" s="492"/>
      <c r="AE723" s="492"/>
      <c r="AF723" s="492"/>
      <c r="AG723" s="492"/>
      <c r="AH723" s="492"/>
      <c r="AI723" s="492"/>
      <c r="AJ723" s="492"/>
      <c r="AK723" s="492"/>
      <c r="AL723" s="492"/>
      <c r="AM723" s="492"/>
      <c r="AN723" s="492"/>
      <c r="AO723" s="492"/>
      <c r="AP723" s="492"/>
      <c r="AQ723" s="492"/>
      <c r="AR723" s="492"/>
      <c r="AS723" s="492"/>
      <c r="AT723" s="492"/>
      <c r="AU723" s="492"/>
      <c r="AV723" s="492"/>
      <c r="AW723" s="492"/>
      <c r="AX723" s="492"/>
      <c r="AY723" s="492"/>
    </row>
    <row r="724" spans="1:51" ht="15.75" customHeight="1">
      <c r="A724" s="492"/>
      <c r="B724" s="492"/>
      <c r="C724" s="492"/>
      <c r="D724" s="492"/>
      <c r="E724" s="492"/>
      <c r="F724" s="492"/>
      <c r="G724" s="492"/>
      <c r="H724" s="492"/>
      <c r="I724" s="492"/>
      <c r="J724" s="492"/>
      <c r="K724" s="492"/>
      <c r="L724" s="492"/>
      <c r="M724" s="492"/>
      <c r="N724" s="492"/>
      <c r="O724" s="492"/>
      <c r="P724" s="492"/>
      <c r="Q724" s="492"/>
      <c r="R724" s="492"/>
      <c r="S724" s="492"/>
      <c r="T724" s="492"/>
      <c r="U724" s="492"/>
      <c r="V724" s="492"/>
      <c r="W724" s="492"/>
      <c r="X724" s="492"/>
      <c r="Y724" s="492"/>
      <c r="Z724" s="492"/>
      <c r="AA724" s="492"/>
      <c r="AB724" s="492"/>
      <c r="AC724" s="492"/>
      <c r="AD724" s="492"/>
      <c r="AE724" s="492"/>
      <c r="AF724" s="492"/>
      <c r="AG724" s="492"/>
      <c r="AH724" s="492"/>
      <c r="AI724" s="492"/>
      <c r="AJ724" s="492"/>
      <c r="AK724" s="492"/>
      <c r="AL724" s="492"/>
      <c r="AM724" s="492"/>
      <c r="AN724" s="492"/>
      <c r="AO724" s="492"/>
      <c r="AP724" s="492"/>
      <c r="AQ724" s="492"/>
      <c r="AR724" s="492"/>
      <c r="AS724" s="492"/>
      <c r="AT724" s="492"/>
      <c r="AU724" s="492"/>
      <c r="AV724" s="492"/>
      <c r="AW724" s="492"/>
      <c r="AX724" s="492"/>
      <c r="AY724" s="492"/>
    </row>
    <row r="725" spans="1:51" ht="15.75" customHeight="1">
      <c r="A725" s="492"/>
      <c r="B725" s="492"/>
      <c r="C725" s="492"/>
      <c r="D725" s="492"/>
      <c r="E725" s="492"/>
      <c r="F725" s="492"/>
      <c r="G725" s="492"/>
      <c r="H725" s="492"/>
      <c r="I725" s="492"/>
      <c r="J725" s="492"/>
      <c r="K725" s="492"/>
      <c r="L725" s="492"/>
      <c r="M725" s="492"/>
      <c r="N725" s="492"/>
      <c r="O725" s="492"/>
      <c r="P725" s="492"/>
      <c r="Q725" s="492"/>
      <c r="R725" s="492"/>
      <c r="S725" s="492"/>
      <c r="T725" s="492"/>
      <c r="U725" s="492"/>
      <c r="V725" s="492"/>
      <c r="W725" s="492"/>
      <c r="X725" s="492"/>
      <c r="Y725" s="492"/>
      <c r="Z725" s="492"/>
      <c r="AA725" s="492"/>
      <c r="AB725" s="492"/>
      <c r="AC725" s="492"/>
      <c r="AD725" s="492"/>
      <c r="AE725" s="492"/>
      <c r="AF725" s="492"/>
      <c r="AG725" s="492"/>
      <c r="AH725" s="492"/>
      <c r="AI725" s="492"/>
      <c r="AJ725" s="492"/>
      <c r="AK725" s="492"/>
      <c r="AL725" s="492"/>
      <c r="AM725" s="492"/>
      <c r="AN725" s="492"/>
      <c r="AO725" s="492"/>
      <c r="AP725" s="492"/>
      <c r="AQ725" s="492"/>
      <c r="AR725" s="492"/>
      <c r="AS725" s="492"/>
      <c r="AT725" s="492"/>
      <c r="AU725" s="492"/>
      <c r="AV725" s="492"/>
      <c r="AW725" s="492"/>
      <c r="AX725" s="492"/>
      <c r="AY725" s="492"/>
    </row>
    <row r="726" spans="1:51" ht="15.75" customHeight="1">
      <c r="A726" s="492"/>
      <c r="B726" s="492"/>
      <c r="C726" s="492"/>
      <c r="D726" s="492"/>
      <c r="E726" s="492"/>
      <c r="F726" s="492"/>
      <c r="G726" s="492"/>
      <c r="H726" s="492"/>
      <c r="I726" s="492"/>
      <c r="J726" s="492"/>
      <c r="K726" s="492"/>
      <c r="L726" s="492"/>
      <c r="M726" s="492"/>
      <c r="N726" s="492"/>
      <c r="O726" s="492"/>
      <c r="P726" s="492"/>
      <c r="Q726" s="492"/>
      <c r="R726" s="492"/>
      <c r="S726" s="492"/>
      <c r="T726" s="492"/>
      <c r="U726" s="492"/>
      <c r="V726" s="492"/>
      <c r="W726" s="492"/>
      <c r="X726" s="492"/>
      <c r="Y726" s="492"/>
      <c r="Z726" s="492"/>
      <c r="AA726" s="492"/>
      <c r="AB726" s="492"/>
      <c r="AC726" s="492"/>
      <c r="AD726" s="492"/>
      <c r="AE726" s="492"/>
      <c r="AF726" s="492"/>
      <c r="AG726" s="492"/>
      <c r="AH726" s="492"/>
      <c r="AI726" s="492"/>
      <c r="AJ726" s="492"/>
      <c r="AK726" s="492"/>
      <c r="AL726" s="492"/>
      <c r="AM726" s="492"/>
      <c r="AN726" s="492"/>
      <c r="AO726" s="492"/>
      <c r="AP726" s="492"/>
      <c r="AQ726" s="492"/>
      <c r="AR726" s="492"/>
      <c r="AS726" s="492"/>
      <c r="AT726" s="492"/>
      <c r="AU726" s="492"/>
      <c r="AV726" s="492"/>
      <c r="AW726" s="492"/>
      <c r="AX726" s="492"/>
      <c r="AY726" s="492"/>
    </row>
    <row r="727" spans="1:51" ht="15.75" customHeight="1">
      <c r="A727" s="492"/>
      <c r="B727" s="492"/>
      <c r="C727" s="492"/>
      <c r="D727" s="492"/>
      <c r="E727" s="492"/>
      <c r="F727" s="492"/>
      <c r="G727" s="492"/>
      <c r="H727" s="492"/>
      <c r="I727" s="492"/>
      <c r="J727" s="492"/>
      <c r="K727" s="492"/>
      <c r="L727" s="492"/>
      <c r="M727" s="492"/>
      <c r="N727" s="492"/>
      <c r="O727" s="492"/>
      <c r="P727" s="492"/>
      <c r="Q727" s="492"/>
      <c r="R727" s="492"/>
      <c r="S727" s="492"/>
      <c r="T727" s="492"/>
      <c r="U727" s="492"/>
      <c r="V727" s="492"/>
      <c r="W727" s="492"/>
      <c r="X727" s="492"/>
      <c r="Y727" s="492"/>
      <c r="Z727" s="492"/>
      <c r="AA727" s="492"/>
      <c r="AB727" s="492"/>
      <c r="AC727" s="492"/>
      <c r="AD727" s="492"/>
      <c r="AE727" s="492"/>
      <c r="AF727" s="492"/>
      <c r="AG727" s="492"/>
      <c r="AH727" s="492"/>
      <c r="AI727" s="492"/>
      <c r="AJ727" s="492"/>
      <c r="AK727" s="492"/>
      <c r="AL727" s="492"/>
      <c r="AM727" s="492"/>
      <c r="AN727" s="492"/>
      <c r="AO727" s="492"/>
      <c r="AP727" s="492"/>
      <c r="AQ727" s="492"/>
      <c r="AR727" s="492"/>
      <c r="AS727" s="492"/>
      <c r="AT727" s="492"/>
      <c r="AU727" s="492"/>
      <c r="AV727" s="492"/>
      <c r="AW727" s="492"/>
      <c r="AX727" s="492"/>
      <c r="AY727" s="492"/>
    </row>
    <row r="728" spans="1:51" ht="15.75" customHeight="1">
      <c r="A728" s="492"/>
      <c r="B728" s="492"/>
      <c r="C728" s="492"/>
      <c r="D728" s="492"/>
      <c r="E728" s="492"/>
      <c r="F728" s="492"/>
      <c r="G728" s="492"/>
      <c r="H728" s="492"/>
      <c r="I728" s="492"/>
      <c r="J728" s="492"/>
      <c r="K728" s="492"/>
      <c r="L728" s="492"/>
      <c r="M728" s="492"/>
      <c r="N728" s="492"/>
      <c r="O728" s="492"/>
      <c r="P728" s="492"/>
      <c r="Q728" s="492"/>
      <c r="R728" s="492"/>
      <c r="S728" s="492"/>
      <c r="T728" s="492"/>
      <c r="U728" s="492"/>
      <c r="V728" s="492"/>
      <c r="W728" s="492"/>
      <c r="X728" s="492"/>
      <c r="Y728" s="492"/>
      <c r="Z728" s="492"/>
      <c r="AA728" s="492"/>
      <c r="AB728" s="492"/>
      <c r="AC728" s="492"/>
      <c r="AD728" s="492"/>
      <c r="AE728" s="492"/>
      <c r="AF728" s="492"/>
      <c r="AG728" s="492"/>
      <c r="AH728" s="492"/>
      <c r="AI728" s="492"/>
      <c r="AJ728" s="492"/>
      <c r="AK728" s="492"/>
      <c r="AL728" s="492"/>
      <c r="AM728" s="492"/>
      <c r="AN728" s="492"/>
      <c r="AO728" s="492"/>
      <c r="AP728" s="492"/>
      <c r="AQ728" s="492"/>
      <c r="AR728" s="492"/>
      <c r="AS728" s="492"/>
      <c r="AT728" s="492"/>
      <c r="AU728" s="492"/>
      <c r="AV728" s="492"/>
      <c r="AW728" s="492"/>
      <c r="AX728" s="492"/>
      <c r="AY728" s="492"/>
    </row>
    <row r="729" spans="1:51" ht="15.75" customHeight="1">
      <c r="A729" s="492"/>
      <c r="B729" s="492"/>
      <c r="C729" s="492"/>
      <c r="D729" s="492"/>
      <c r="E729" s="492"/>
      <c r="F729" s="492"/>
      <c r="G729" s="492"/>
      <c r="H729" s="492"/>
      <c r="I729" s="492"/>
      <c r="J729" s="492"/>
      <c r="K729" s="492"/>
      <c r="L729" s="492"/>
      <c r="M729" s="492"/>
      <c r="N729" s="492"/>
      <c r="O729" s="492"/>
      <c r="P729" s="492"/>
      <c r="Q729" s="492"/>
      <c r="R729" s="492"/>
      <c r="S729" s="492"/>
      <c r="T729" s="492"/>
      <c r="U729" s="492"/>
      <c r="V729" s="492"/>
      <c r="W729" s="492"/>
      <c r="X729" s="492"/>
      <c r="Y729" s="492"/>
      <c r="Z729" s="492"/>
      <c r="AA729" s="492"/>
      <c r="AB729" s="492"/>
      <c r="AC729" s="492"/>
      <c r="AD729" s="492"/>
      <c r="AE729" s="492"/>
      <c r="AF729" s="492"/>
      <c r="AG729" s="492"/>
      <c r="AH729" s="492"/>
      <c r="AI729" s="492"/>
      <c r="AJ729" s="492"/>
      <c r="AK729" s="492"/>
      <c r="AL729" s="492"/>
      <c r="AM729" s="492"/>
      <c r="AN729" s="492"/>
      <c r="AO729" s="492"/>
      <c r="AP729" s="492"/>
      <c r="AQ729" s="492"/>
      <c r="AR729" s="492"/>
      <c r="AS729" s="492"/>
      <c r="AT729" s="492"/>
      <c r="AU729" s="492"/>
      <c r="AV729" s="492"/>
      <c r="AW729" s="492"/>
      <c r="AX729" s="492"/>
      <c r="AY729" s="492"/>
    </row>
    <row r="730" spans="1:51" ht="15.75" customHeight="1">
      <c r="A730" s="492"/>
      <c r="B730" s="492"/>
      <c r="C730" s="492"/>
      <c r="D730" s="492"/>
      <c r="E730" s="492"/>
      <c r="F730" s="492"/>
      <c r="G730" s="492"/>
      <c r="H730" s="492"/>
      <c r="I730" s="492"/>
      <c r="J730" s="492"/>
      <c r="K730" s="492"/>
      <c r="L730" s="492"/>
      <c r="M730" s="492"/>
      <c r="N730" s="492"/>
      <c r="O730" s="492"/>
      <c r="P730" s="492"/>
      <c r="Q730" s="492"/>
      <c r="R730" s="492"/>
      <c r="S730" s="492"/>
      <c r="T730" s="492"/>
      <c r="U730" s="492"/>
      <c r="V730" s="492"/>
      <c r="W730" s="492"/>
      <c r="X730" s="492"/>
      <c r="Y730" s="492"/>
      <c r="Z730" s="492"/>
      <c r="AA730" s="492"/>
      <c r="AB730" s="492"/>
      <c r="AC730" s="492"/>
      <c r="AD730" s="492"/>
      <c r="AE730" s="492"/>
      <c r="AF730" s="492"/>
      <c r="AG730" s="492"/>
      <c r="AH730" s="492"/>
      <c r="AI730" s="492"/>
      <c r="AJ730" s="492"/>
      <c r="AK730" s="492"/>
      <c r="AL730" s="492"/>
      <c r="AM730" s="492"/>
      <c r="AN730" s="492"/>
      <c r="AO730" s="492"/>
      <c r="AP730" s="492"/>
      <c r="AQ730" s="492"/>
      <c r="AR730" s="492"/>
      <c r="AS730" s="492"/>
      <c r="AT730" s="492"/>
      <c r="AU730" s="492"/>
      <c r="AV730" s="492"/>
      <c r="AW730" s="492"/>
      <c r="AX730" s="492"/>
      <c r="AY730" s="492"/>
    </row>
    <row r="731" spans="1:51" ht="15.75" customHeight="1">
      <c r="A731" s="492"/>
      <c r="B731" s="492"/>
      <c r="C731" s="492"/>
      <c r="D731" s="492"/>
      <c r="E731" s="492"/>
      <c r="F731" s="492"/>
      <c r="G731" s="492"/>
      <c r="H731" s="492"/>
      <c r="I731" s="492"/>
      <c r="J731" s="492"/>
      <c r="K731" s="492"/>
      <c r="L731" s="492"/>
      <c r="M731" s="492"/>
      <c r="N731" s="492"/>
      <c r="O731" s="492"/>
      <c r="P731" s="492"/>
      <c r="Q731" s="492"/>
      <c r="R731" s="492"/>
      <c r="S731" s="492"/>
      <c r="T731" s="492"/>
      <c r="U731" s="492"/>
      <c r="V731" s="492"/>
      <c r="W731" s="492"/>
      <c r="X731" s="492"/>
      <c r="Y731" s="492"/>
      <c r="Z731" s="492"/>
      <c r="AA731" s="492"/>
      <c r="AB731" s="492"/>
      <c r="AC731" s="492"/>
      <c r="AD731" s="492"/>
      <c r="AE731" s="492"/>
      <c r="AF731" s="492"/>
      <c r="AG731" s="492"/>
      <c r="AH731" s="492"/>
      <c r="AI731" s="492"/>
      <c r="AJ731" s="492"/>
      <c r="AK731" s="492"/>
      <c r="AL731" s="492"/>
      <c r="AM731" s="492"/>
      <c r="AN731" s="492"/>
      <c r="AO731" s="492"/>
      <c r="AP731" s="492"/>
      <c r="AQ731" s="492"/>
      <c r="AR731" s="492"/>
      <c r="AS731" s="492"/>
      <c r="AT731" s="492"/>
      <c r="AU731" s="492"/>
      <c r="AV731" s="492"/>
      <c r="AW731" s="492"/>
      <c r="AX731" s="492"/>
      <c r="AY731" s="492"/>
    </row>
    <row r="732" spans="1:51" ht="15.75" customHeight="1">
      <c r="A732" s="492"/>
      <c r="B732" s="492"/>
      <c r="C732" s="492"/>
      <c r="D732" s="492"/>
      <c r="E732" s="492"/>
      <c r="F732" s="492"/>
      <c r="G732" s="492"/>
      <c r="H732" s="492"/>
      <c r="I732" s="492"/>
      <c r="J732" s="492"/>
      <c r="K732" s="492"/>
      <c r="L732" s="492"/>
      <c r="M732" s="492"/>
      <c r="N732" s="492"/>
      <c r="O732" s="492"/>
      <c r="P732" s="492"/>
      <c r="Q732" s="492"/>
      <c r="R732" s="492"/>
      <c r="S732" s="492"/>
      <c r="T732" s="492"/>
      <c r="U732" s="492"/>
      <c r="V732" s="492"/>
      <c r="W732" s="492"/>
      <c r="X732" s="492"/>
      <c r="Y732" s="492"/>
      <c r="Z732" s="492"/>
      <c r="AA732" s="492"/>
      <c r="AB732" s="492"/>
      <c r="AC732" s="492"/>
      <c r="AD732" s="492"/>
      <c r="AE732" s="492"/>
      <c r="AF732" s="492"/>
      <c r="AG732" s="492"/>
      <c r="AH732" s="492"/>
      <c r="AI732" s="492"/>
      <c r="AJ732" s="492"/>
      <c r="AK732" s="492"/>
      <c r="AL732" s="492"/>
      <c r="AM732" s="492"/>
      <c r="AN732" s="492"/>
      <c r="AO732" s="492"/>
      <c r="AP732" s="492"/>
      <c r="AQ732" s="492"/>
      <c r="AR732" s="492"/>
      <c r="AS732" s="492"/>
      <c r="AT732" s="492"/>
      <c r="AU732" s="492"/>
      <c r="AV732" s="492"/>
      <c r="AW732" s="492"/>
      <c r="AX732" s="492"/>
      <c r="AY732" s="492"/>
    </row>
    <row r="733" spans="1:51" ht="15.75" customHeight="1">
      <c r="A733" s="492"/>
      <c r="B733" s="492"/>
      <c r="C733" s="492"/>
      <c r="D733" s="492"/>
      <c r="E733" s="492"/>
      <c r="F733" s="492"/>
      <c r="G733" s="492"/>
      <c r="H733" s="492"/>
      <c r="I733" s="492"/>
      <c r="J733" s="492"/>
      <c r="K733" s="492"/>
      <c r="L733" s="492"/>
      <c r="M733" s="492"/>
      <c r="N733" s="492"/>
      <c r="O733" s="492"/>
      <c r="P733" s="492"/>
      <c r="Q733" s="492"/>
      <c r="R733" s="492"/>
      <c r="S733" s="492"/>
      <c r="T733" s="492"/>
      <c r="U733" s="492"/>
      <c r="V733" s="492"/>
      <c r="W733" s="492"/>
      <c r="X733" s="492"/>
      <c r="Y733" s="492"/>
      <c r="Z733" s="492"/>
      <c r="AA733" s="492"/>
      <c r="AB733" s="492"/>
      <c r="AC733" s="492"/>
      <c r="AD733" s="492"/>
      <c r="AE733" s="492"/>
      <c r="AF733" s="492"/>
      <c r="AG733" s="492"/>
      <c r="AH733" s="492"/>
      <c r="AI733" s="492"/>
      <c r="AJ733" s="492"/>
      <c r="AK733" s="492"/>
      <c r="AL733" s="492"/>
      <c r="AM733" s="492"/>
      <c r="AN733" s="492"/>
      <c r="AO733" s="492"/>
      <c r="AP733" s="492"/>
      <c r="AQ733" s="492"/>
      <c r="AR733" s="492"/>
      <c r="AS733" s="492"/>
      <c r="AT733" s="492"/>
      <c r="AU733" s="492"/>
      <c r="AV733" s="492"/>
      <c r="AW733" s="492"/>
      <c r="AX733" s="492"/>
      <c r="AY733" s="492"/>
    </row>
    <row r="734" spans="1:51" ht="15.75" customHeight="1">
      <c r="A734" s="492"/>
      <c r="B734" s="492"/>
      <c r="C734" s="492"/>
      <c r="D734" s="492"/>
      <c r="E734" s="492"/>
      <c r="F734" s="492"/>
      <c r="G734" s="492"/>
      <c r="H734" s="492"/>
      <c r="I734" s="492"/>
      <c r="J734" s="492"/>
      <c r="K734" s="492"/>
      <c r="L734" s="492"/>
      <c r="M734" s="492"/>
      <c r="N734" s="492"/>
      <c r="O734" s="492"/>
      <c r="P734" s="492"/>
      <c r="Q734" s="492"/>
      <c r="R734" s="492"/>
      <c r="S734" s="492"/>
      <c r="T734" s="492"/>
      <c r="U734" s="492"/>
      <c r="V734" s="492"/>
      <c r="W734" s="492"/>
      <c r="X734" s="492"/>
      <c r="Y734" s="492"/>
      <c r="Z734" s="492"/>
      <c r="AA734" s="492"/>
      <c r="AB734" s="492"/>
      <c r="AC734" s="492"/>
      <c r="AD734" s="492"/>
      <c r="AE734" s="492"/>
      <c r="AF734" s="492"/>
      <c r="AG734" s="492"/>
      <c r="AH734" s="492"/>
      <c r="AI734" s="492"/>
      <c r="AJ734" s="492"/>
      <c r="AK734" s="492"/>
      <c r="AL734" s="492"/>
      <c r="AM734" s="492"/>
      <c r="AN734" s="492"/>
      <c r="AO734" s="492"/>
      <c r="AP734" s="492"/>
      <c r="AQ734" s="492"/>
      <c r="AR734" s="492"/>
      <c r="AS734" s="492"/>
      <c r="AT734" s="492"/>
      <c r="AU734" s="492"/>
      <c r="AV734" s="492"/>
      <c r="AW734" s="492"/>
      <c r="AX734" s="492"/>
      <c r="AY734" s="492"/>
    </row>
    <row r="735" spans="1:51" ht="15.75" customHeight="1">
      <c r="A735" s="492"/>
      <c r="B735" s="492"/>
      <c r="C735" s="492"/>
      <c r="D735" s="492"/>
      <c r="E735" s="492"/>
      <c r="F735" s="492"/>
      <c r="G735" s="492"/>
      <c r="H735" s="492"/>
      <c r="I735" s="492"/>
      <c r="J735" s="492"/>
      <c r="K735" s="492"/>
      <c r="L735" s="492"/>
      <c r="M735" s="492"/>
      <c r="N735" s="492"/>
      <c r="O735" s="492"/>
      <c r="P735" s="492"/>
      <c r="Q735" s="492"/>
      <c r="R735" s="492"/>
      <c r="S735" s="492"/>
      <c r="T735" s="492"/>
      <c r="U735" s="492"/>
      <c r="V735" s="492"/>
      <c r="W735" s="492"/>
      <c r="X735" s="492"/>
      <c r="Y735" s="492"/>
      <c r="Z735" s="492"/>
      <c r="AA735" s="492"/>
      <c r="AB735" s="492"/>
      <c r="AC735" s="492"/>
      <c r="AD735" s="492"/>
      <c r="AE735" s="492"/>
      <c r="AF735" s="492"/>
      <c r="AG735" s="492"/>
      <c r="AH735" s="492"/>
      <c r="AI735" s="492"/>
      <c r="AJ735" s="492"/>
      <c r="AK735" s="492"/>
      <c r="AL735" s="492"/>
      <c r="AM735" s="492"/>
      <c r="AN735" s="492"/>
      <c r="AO735" s="492"/>
      <c r="AP735" s="492"/>
      <c r="AQ735" s="492"/>
      <c r="AR735" s="492"/>
      <c r="AS735" s="492"/>
      <c r="AT735" s="492"/>
      <c r="AU735" s="492"/>
      <c r="AV735" s="492"/>
      <c r="AW735" s="492"/>
      <c r="AX735" s="492"/>
      <c r="AY735" s="492"/>
    </row>
    <row r="736" spans="1:51" ht="15.75" customHeight="1">
      <c r="A736" s="492"/>
      <c r="B736" s="492"/>
      <c r="C736" s="492"/>
      <c r="D736" s="492"/>
      <c r="E736" s="492"/>
      <c r="F736" s="492"/>
      <c r="G736" s="492"/>
      <c r="H736" s="492"/>
      <c r="I736" s="492"/>
      <c r="J736" s="492"/>
      <c r="K736" s="492"/>
      <c r="L736" s="492"/>
      <c r="M736" s="492"/>
      <c r="N736" s="492"/>
      <c r="O736" s="492"/>
      <c r="P736" s="492"/>
      <c r="Q736" s="492"/>
      <c r="R736" s="492"/>
      <c r="S736" s="492"/>
      <c r="T736" s="492"/>
      <c r="U736" s="492"/>
      <c r="V736" s="492"/>
      <c r="W736" s="492"/>
      <c r="X736" s="492"/>
      <c r="Y736" s="492"/>
      <c r="Z736" s="492"/>
      <c r="AA736" s="492"/>
      <c r="AB736" s="492"/>
      <c r="AC736" s="492"/>
      <c r="AD736" s="492"/>
      <c r="AE736" s="492"/>
      <c r="AF736" s="492"/>
      <c r="AG736" s="492"/>
      <c r="AH736" s="492"/>
      <c r="AI736" s="492"/>
      <c r="AJ736" s="492"/>
      <c r="AK736" s="492"/>
      <c r="AL736" s="492"/>
      <c r="AM736" s="492"/>
      <c r="AN736" s="492"/>
      <c r="AO736" s="492"/>
      <c r="AP736" s="492"/>
      <c r="AQ736" s="492"/>
      <c r="AR736" s="492"/>
      <c r="AS736" s="492"/>
      <c r="AT736" s="492"/>
      <c r="AU736" s="492"/>
      <c r="AV736" s="492"/>
      <c r="AW736" s="492"/>
      <c r="AX736" s="492"/>
      <c r="AY736" s="492"/>
    </row>
    <row r="737" spans="1:51" ht="15.75" customHeight="1">
      <c r="A737" s="492"/>
      <c r="B737" s="492"/>
      <c r="C737" s="492"/>
      <c r="D737" s="492"/>
      <c r="E737" s="492"/>
      <c r="F737" s="492"/>
      <c r="G737" s="492"/>
      <c r="H737" s="492"/>
      <c r="I737" s="492"/>
      <c r="J737" s="492"/>
      <c r="K737" s="492"/>
      <c r="L737" s="492"/>
      <c r="M737" s="492"/>
      <c r="N737" s="492"/>
      <c r="O737" s="492"/>
      <c r="P737" s="492"/>
      <c r="Q737" s="492"/>
      <c r="R737" s="492"/>
      <c r="S737" s="492"/>
      <c r="T737" s="492"/>
      <c r="U737" s="492"/>
      <c r="V737" s="492"/>
      <c r="W737" s="492"/>
      <c r="X737" s="492"/>
      <c r="Y737" s="492"/>
      <c r="Z737" s="492"/>
      <c r="AA737" s="492"/>
      <c r="AB737" s="492"/>
      <c r="AC737" s="492"/>
      <c r="AD737" s="492"/>
      <c r="AE737" s="492"/>
      <c r="AF737" s="492"/>
      <c r="AG737" s="492"/>
      <c r="AH737" s="492"/>
      <c r="AI737" s="492"/>
      <c r="AJ737" s="492"/>
      <c r="AK737" s="492"/>
      <c r="AL737" s="492"/>
      <c r="AM737" s="492"/>
      <c r="AN737" s="492"/>
      <c r="AO737" s="492"/>
      <c r="AP737" s="492"/>
      <c r="AQ737" s="492"/>
      <c r="AR737" s="492"/>
      <c r="AS737" s="492"/>
      <c r="AT737" s="492"/>
      <c r="AU737" s="492"/>
      <c r="AV737" s="492"/>
      <c r="AW737" s="492"/>
      <c r="AX737" s="492"/>
      <c r="AY737" s="492"/>
    </row>
    <row r="738" spans="1:51" ht="15.75" customHeight="1">
      <c r="A738" s="492"/>
      <c r="B738" s="492"/>
      <c r="C738" s="492"/>
      <c r="D738" s="492"/>
      <c r="E738" s="492"/>
      <c r="F738" s="492"/>
      <c r="G738" s="492"/>
      <c r="H738" s="492"/>
      <c r="I738" s="492"/>
      <c r="J738" s="492"/>
      <c r="K738" s="492"/>
      <c r="L738" s="492"/>
      <c r="M738" s="492"/>
      <c r="N738" s="492"/>
      <c r="O738" s="492"/>
      <c r="P738" s="492"/>
      <c r="Q738" s="492"/>
      <c r="R738" s="492"/>
      <c r="S738" s="492"/>
      <c r="T738" s="492"/>
      <c r="U738" s="492"/>
      <c r="V738" s="492"/>
      <c r="W738" s="492"/>
      <c r="X738" s="492"/>
      <c r="Y738" s="492"/>
      <c r="Z738" s="492"/>
      <c r="AA738" s="492"/>
      <c r="AB738" s="492"/>
      <c r="AC738" s="492"/>
      <c r="AD738" s="492"/>
      <c r="AE738" s="492"/>
      <c r="AF738" s="492"/>
      <c r="AG738" s="492"/>
      <c r="AH738" s="492"/>
      <c r="AI738" s="492"/>
      <c r="AJ738" s="492"/>
      <c r="AK738" s="492"/>
      <c r="AL738" s="492"/>
      <c r="AM738" s="492"/>
      <c r="AN738" s="492"/>
      <c r="AO738" s="492"/>
      <c r="AP738" s="492"/>
      <c r="AQ738" s="492"/>
      <c r="AR738" s="492"/>
      <c r="AS738" s="492"/>
      <c r="AT738" s="492"/>
      <c r="AU738" s="492"/>
      <c r="AV738" s="492"/>
      <c r="AW738" s="492"/>
      <c r="AX738" s="492"/>
      <c r="AY738" s="492"/>
    </row>
    <row r="739" spans="1:51" ht="15.75" customHeight="1">
      <c r="A739" s="492"/>
      <c r="B739" s="492"/>
      <c r="C739" s="492"/>
      <c r="D739" s="492"/>
      <c r="E739" s="492"/>
      <c r="F739" s="492"/>
      <c r="G739" s="492"/>
      <c r="H739" s="492"/>
      <c r="I739" s="492"/>
      <c r="J739" s="492"/>
      <c r="K739" s="492"/>
      <c r="L739" s="492"/>
      <c r="M739" s="492"/>
      <c r="N739" s="492"/>
      <c r="O739" s="492"/>
      <c r="P739" s="492"/>
      <c r="Q739" s="492"/>
      <c r="R739" s="492"/>
      <c r="S739" s="492"/>
      <c r="T739" s="492"/>
      <c r="U739" s="492"/>
      <c r="V739" s="492"/>
      <c r="W739" s="492"/>
      <c r="X739" s="492"/>
      <c r="Y739" s="492"/>
      <c r="Z739" s="492"/>
      <c r="AA739" s="492"/>
      <c r="AB739" s="492"/>
      <c r="AC739" s="492"/>
      <c r="AD739" s="492"/>
      <c r="AE739" s="492"/>
      <c r="AF739" s="492"/>
      <c r="AG739" s="492"/>
      <c r="AH739" s="492"/>
      <c r="AI739" s="492"/>
      <c r="AJ739" s="492"/>
      <c r="AK739" s="492"/>
      <c r="AL739" s="492"/>
      <c r="AM739" s="492"/>
      <c r="AN739" s="492"/>
      <c r="AO739" s="492"/>
      <c r="AP739" s="492"/>
      <c r="AQ739" s="492"/>
      <c r="AR739" s="492"/>
      <c r="AS739" s="492"/>
      <c r="AT739" s="492"/>
      <c r="AU739" s="492"/>
      <c r="AV739" s="492"/>
      <c r="AW739" s="492"/>
      <c r="AX739" s="492"/>
      <c r="AY739" s="492"/>
    </row>
    <row r="740" spans="1:51" ht="15.75" customHeight="1">
      <c r="A740" s="492"/>
      <c r="B740" s="492"/>
      <c r="C740" s="492"/>
      <c r="D740" s="492"/>
      <c r="E740" s="492"/>
      <c r="F740" s="492"/>
      <c r="G740" s="492"/>
      <c r="H740" s="492"/>
      <c r="I740" s="492"/>
      <c r="J740" s="492"/>
      <c r="K740" s="492"/>
      <c r="L740" s="492"/>
      <c r="M740" s="492"/>
      <c r="N740" s="492"/>
      <c r="O740" s="492"/>
      <c r="P740" s="492"/>
      <c r="Q740" s="492"/>
      <c r="R740" s="492"/>
      <c r="S740" s="492"/>
      <c r="T740" s="492"/>
      <c r="U740" s="492"/>
      <c r="V740" s="492"/>
      <c r="W740" s="492"/>
      <c r="X740" s="492"/>
      <c r="Y740" s="492"/>
      <c r="Z740" s="492"/>
      <c r="AA740" s="492"/>
      <c r="AB740" s="492"/>
      <c r="AC740" s="492"/>
      <c r="AD740" s="492"/>
      <c r="AE740" s="492"/>
      <c r="AF740" s="492"/>
      <c r="AG740" s="492"/>
      <c r="AH740" s="492"/>
      <c r="AI740" s="492"/>
      <c r="AJ740" s="492"/>
      <c r="AK740" s="492"/>
      <c r="AL740" s="492"/>
      <c r="AM740" s="492"/>
      <c r="AN740" s="492"/>
      <c r="AO740" s="492"/>
      <c r="AP740" s="492"/>
      <c r="AQ740" s="492"/>
      <c r="AR740" s="492"/>
      <c r="AS740" s="492"/>
      <c r="AT740" s="492"/>
      <c r="AU740" s="492"/>
      <c r="AV740" s="492"/>
      <c r="AW740" s="492"/>
      <c r="AX740" s="492"/>
      <c r="AY740" s="492"/>
    </row>
    <row r="741" spans="1:51" ht="15.75" customHeight="1">
      <c r="A741" s="492"/>
      <c r="B741" s="492"/>
      <c r="C741" s="492"/>
      <c r="D741" s="492"/>
      <c r="E741" s="492"/>
      <c r="F741" s="492"/>
      <c r="G741" s="492"/>
      <c r="H741" s="492"/>
      <c r="I741" s="492"/>
      <c r="J741" s="492"/>
      <c r="K741" s="492"/>
      <c r="L741" s="492"/>
      <c r="M741" s="492"/>
      <c r="N741" s="492"/>
      <c r="O741" s="492"/>
      <c r="P741" s="492"/>
      <c r="Q741" s="492"/>
      <c r="R741" s="492"/>
      <c r="S741" s="492"/>
      <c r="T741" s="492"/>
      <c r="U741" s="492"/>
      <c r="V741" s="492"/>
      <c r="W741" s="492"/>
      <c r="X741" s="492"/>
      <c r="Y741" s="492"/>
      <c r="Z741" s="492"/>
      <c r="AA741" s="492"/>
      <c r="AB741" s="492"/>
      <c r="AC741" s="492"/>
      <c r="AD741" s="492"/>
      <c r="AE741" s="492"/>
      <c r="AF741" s="492"/>
      <c r="AG741" s="492"/>
      <c r="AH741" s="492"/>
      <c r="AI741" s="492"/>
      <c r="AJ741" s="492"/>
      <c r="AK741" s="492"/>
      <c r="AL741" s="492"/>
      <c r="AM741" s="492"/>
      <c r="AN741" s="492"/>
      <c r="AO741" s="492"/>
      <c r="AP741" s="492"/>
      <c r="AQ741" s="492"/>
      <c r="AR741" s="492"/>
      <c r="AS741" s="492"/>
      <c r="AT741" s="492"/>
      <c r="AU741" s="492"/>
      <c r="AV741" s="492"/>
      <c r="AW741" s="492"/>
      <c r="AX741" s="492"/>
      <c r="AY741" s="492"/>
    </row>
    <row r="742" spans="1:51" ht="15.75" customHeight="1">
      <c r="A742" s="492"/>
      <c r="B742" s="492"/>
      <c r="C742" s="492"/>
      <c r="D742" s="492"/>
      <c r="E742" s="492"/>
      <c r="F742" s="492"/>
      <c r="G742" s="492"/>
      <c r="H742" s="492"/>
      <c r="I742" s="492"/>
      <c r="J742" s="492"/>
      <c r="K742" s="492"/>
      <c r="L742" s="492"/>
      <c r="M742" s="492"/>
      <c r="N742" s="492"/>
      <c r="O742" s="492"/>
      <c r="P742" s="492"/>
      <c r="Q742" s="492"/>
      <c r="R742" s="492"/>
      <c r="S742" s="492"/>
      <c r="T742" s="492"/>
      <c r="U742" s="492"/>
      <c r="V742" s="492"/>
      <c r="W742" s="492"/>
      <c r="X742" s="492"/>
      <c r="Y742" s="492"/>
      <c r="Z742" s="492"/>
      <c r="AA742" s="492"/>
      <c r="AB742" s="492"/>
      <c r="AC742" s="492"/>
      <c r="AD742" s="492"/>
      <c r="AE742" s="492"/>
      <c r="AF742" s="492"/>
      <c r="AG742" s="492"/>
      <c r="AH742" s="492"/>
      <c r="AI742" s="492"/>
      <c r="AJ742" s="492"/>
      <c r="AK742" s="492"/>
      <c r="AL742" s="492"/>
      <c r="AM742" s="492"/>
      <c r="AN742" s="492"/>
      <c r="AO742" s="492"/>
      <c r="AP742" s="492"/>
      <c r="AQ742" s="492"/>
      <c r="AR742" s="492"/>
      <c r="AS742" s="492"/>
      <c r="AT742" s="492"/>
      <c r="AU742" s="492"/>
      <c r="AV742" s="492"/>
      <c r="AW742" s="492"/>
      <c r="AX742" s="492"/>
      <c r="AY742" s="492"/>
    </row>
    <row r="743" spans="1:51" ht="15.75" customHeight="1">
      <c r="A743" s="492"/>
      <c r="B743" s="492"/>
      <c r="C743" s="492"/>
      <c r="D743" s="492"/>
      <c r="E743" s="492"/>
      <c r="F743" s="492"/>
      <c r="G743" s="492"/>
      <c r="H743" s="492"/>
      <c r="I743" s="492"/>
      <c r="J743" s="492"/>
      <c r="K743" s="492"/>
      <c r="L743" s="492"/>
      <c r="M743" s="492"/>
      <c r="N743" s="492"/>
      <c r="O743" s="492"/>
      <c r="P743" s="492"/>
      <c r="Q743" s="492"/>
      <c r="R743" s="492"/>
      <c r="S743" s="492"/>
      <c r="T743" s="492"/>
      <c r="U743" s="492"/>
      <c r="V743" s="492"/>
      <c r="W743" s="492"/>
      <c r="X743" s="492"/>
      <c r="Y743" s="492"/>
      <c r="Z743" s="492"/>
      <c r="AA743" s="492"/>
      <c r="AB743" s="492"/>
      <c r="AC743" s="492"/>
      <c r="AD743" s="492"/>
      <c r="AE743" s="492"/>
      <c r="AF743" s="492"/>
      <c r="AG743" s="492"/>
      <c r="AH743" s="492"/>
      <c r="AI743" s="492"/>
      <c r="AJ743" s="492"/>
      <c r="AK743" s="492"/>
      <c r="AL743" s="492"/>
      <c r="AM743" s="492"/>
      <c r="AN743" s="492"/>
      <c r="AO743" s="492"/>
      <c r="AP743" s="492"/>
      <c r="AQ743" s="492"/>
      <c r="AR743" s="492"/>
      <c r="AS743" s="492"/>
      <c r="AT743" s="492"/>
      <c r="AU743" s="492"/>
      <c r="AV743" s="492"/>
      <c r="AW743" s="492"/>
      <c r="AX743" s="492"/>
      <c r="AY743" s="492"/>
    </row>
    <row r="744" spans="1:51" ht="15.75" customHeight="1">
      <c r="A744" s="492"/>
      <c r="B744" s="492"/>
      <c r="C744" s="492"/>
      <c r="D744" s="492"/>
      <c r="E744" s="492"/>
      <c r="F744" s="492"/>
      <c r="G744" s="492"/>
      <c r="H744" s="492"/>
      <c r="I744" s="492"/>
      <c r="J744" s="492"/>
      <c r="K744" s="492"/>
      <c r="L744" s="492"/>
      <c r="M744" s="492"/>
      <c r="N744" s="492"/>
      <c r="O744" s="492"/>
      <c r="P744" s="492"/>
      <c r="Q744" s="492"/>
      <c r="R744" s="492"/>
      <c r="S744" s="492"/>
      <c r="T744" s="492"/>
      <c r="U744" s="492"/>
      <c r="V744" s="492"/>
      <c r="W744" s="492"/>
      <c r="X744" s="492"/>
      <c r="Y744" s="492"/>
      <c r="Z744" s="492"/>
      <c r="AA744" s="492"/>
      <c r="AB744" s="492"/>
      <c r="AC744" s="492"/>
      <c r="AD744" s="492"/>
      <c r="AE744" s="492"/>
      <c r="AF744" s="492"/>
      <c r="AG744" s="492"/>
      <c r="AH744" s="492"/>
      <c r="AI744" s="492"/>
      <c r="AJ744" s="492"/>
      <c r="AK744" s="492"/>
      <c r="AL744" s="492"/>
      <c r="AM744" s="492"/>
      <c r="AN744" s="492"/>
      <c r="AO744" s="492"/>
      <c r="AP744" s="492"/>
      <c r="AQ744" s="492"/>
      <c r="AR744" s="492"/>
      <c r="AS744" s="492"/>
      <c r="AT744" s="492"/>
      <c r="AU744" s="492"/>
      <c r="AV744" s="492"/>
      <c r="AW744" s="492"/>
      <c r="AX744" s="492"/>
      <c r="AY744" s="492"/>
    </row>
    <row r="745" spans="1:51" ht="15.75" customHeight="1">
      <c r="A745" s="492"/>
      <c r="B745" s="492"/>
      <c r="C745" s="492"/>
      <c r="D745" s="492"/>
      <c r="E745" s="492"/>
      <c r="F745" s="492"/>
      <c r="G745" s="492"/>
      <c r="H745" s="492"/>
      <c r="I745" s="492"/>
      <c r="J745" s="492"/>
      <c r="K745" s="492"/>
      <c r="L745" s="492"/>
      <c r="M745" s="492"/>
      <c r="N745" s="492"/>
      <c r="O745" s="492"/>
      <c r="P745" s="492"/>
      <c r="Q745" s="492"/>
      <c r="R745" s="492"/>
      <c r="S745" s="492"/>
      <c r="T745" s="492"/>
      <c r="U745" s="492"/>
      <c r="V745" s="492"/>
      <c r="W745" s="492"/>
      <c r="X745" s="492"/>
      <c r="Y745" s="492"/>
      <c r="Z745" s="492"/>
      <c r="AA745" s="492"/>
      <c r="AB745" s="492"/>
      <c r="AC745" s="492"/>
      <c r="AD745" s="492"/>
      <c r="AE745" s="492"/>
      <c r="AF745" s="492"/>
      <c r="AG745" s="492"/>
      <c r="AH745" s="492"/>
      <c r="AI745" s="492"/>
      <c r="AJ745" s="492"/>
      <c r="AK745" s="492"/>
      <c r="AL745" s="492"/>
      <c r="AM745" s="492"/>
      <c r="AN745" s="492"/>
      <c r="AO745" s="492"/>
      <c r="AP745" s="492"/>
      <c r="AQ745" s="492"/>
      <c r="AR745" s="492"/>
      <c r="AS745" s="492"/>
      <c r="AT745" s="492"/>
      <c r="AU745" s="492"/>
      <c r="AV745" s="492"/>
      <c r="AW745" s="492"/>
      <c r="AX745" s="492"/>
      <c r="AY745" s="492"/>
    </row>
    <row r="746" spans="1:51" ht="15.75" customHeight="1">
      <c r="A746" s="492"/>
      <c r="B746" s="492"/>
      <c r="C746" s="492"/>
      <c r="D746" s="492"/>
      <c r="E746" s="492"/>
      <c r="F746" s="492"/>
      <c r="G746" s="492"/>
      <c r="H746" s="492"/>
      <c r="I746" s="492"/>
      <c r="J746" s="492"/>
      <c r="K746" s="492"/>
      <c r="L746" s="492"/>
      <c r="M746" s="492"/>
      <c r="N746" s="492"/>
      <c r="O746" s="492"/>
      <c r="P746" s="492"/>
      <c r="Q746" s="492"/>
      <c r="R746" s="492"/>
      <c r="S746" s="492"/>
      <c r="T746" s="492"/>
      <c r="U746" s="492"/>
      <c r="V746" s="492"/>
      <c r="W746" s="492"/>
      <c r="X746" s="492"/>
      <c r="Y746" s="492"/>
      <c r="Z746" s="492"/>
      <c r="AA746" s="492"/>
      <c r="AB746" s="492"/>
      <c r="AC746" s="492"/>
      <c r="AD746" s="492"/>
      <c r="AE746" s="492"/>
      <c r="AF746" s="492"/>
      <c r="AG746" s="492"/>
      <c r="AH746" s="492"/>
      <c r="AI746" s="492"/>
      <c r="AJ746" s="492"/>
      <c r="AK746" s="492"/>
      <c r="AL746" s="492"/>
      <c r="AM746" s="492"/>
      <c r="AN746" s="492"/>
      <c r="AO746" s="492"/>
      <c r="AP746" s="492"/>
      <c r="AQ746" s="492"/>
      <c r="AR746" s="492"/>
      <c r="AS746" s="492"/>
      <c r="AT746" s="492"/>
      <c r="AU746" s="492"/>
      <c r="AV746" s="492"/>
      <c r="AW746" s="492"/>
      <c r="AX746" s="492"/>
      <c r="AY746" s="492"/>
    </row>
    <row r="747" spans="1:51" ht="15.75" customHeight="1">
      <c r="A747" s="492"/>
      <c r="B747" s="492"/>
      <c r="C747" s="492"/>
      <c r="D747" s="492"/>
      <c r="E747" s="492"/>
      <c r="F747" s="492"/>
      <c r="G747" s="492"/>
      <c r="H747" s="492"/>
      <c r="I747" s="492"/>
      <c r="J747" s="492"/>
      <c r="K747" s="492"/>
      <c r="L747" s="492"/>
      <c r="M747" s="492"/>
      <c r="N747" s="492"/>
      <c r="O747" s="492"/>
      <c r="P747" s="492"/>
      <c r="Q747" s="492"/>
      <c r="R747" s="492"/>
      <c r="S747" s="492"/>
      <c r="T747" s="492"/>
      <c r="U747" s="492"/>
      <c r="V747" s="492"/>
      <c r="W747" s="492"/>
      <c r="X747" s="492"/>
      <c r="Y747" s="492"/>
      <c r="Z747" s="492"/>
      <c r="AA747" s="492"/>
      <c r="AB747" s="492"/>
      <c r="AC747" s="492"/>
      <c r="AD747" s="492"/>
      <c r="AE747" s="492"/>
      <c r="AF747" s="492"/>
      <c r="AG747" s="492"/>
      <c r="AH747" s="492"/>
      <c r="AI747" s="492"/>
      <c r="AJ747" s="492"/>
      <c r="AK747" s="492"/>
      <c r="AL747" s="492"/>
      <c r="AM747" s="492"/>
      <c r="AN747" s="492"/>
      <c r="AO747" s="492"/>
      <c r="AP747" s="492"/>
      <c r="AQ747" s="492"/>
      <c r="AR747" s="492"/>
      <c r="AS747" s="492"/>
      <c r="AT747" s="492"/>
      <c r="AU747" s="492"/>
      <c r="AV747" s="492"/>
      <c r="AW747" s="492"/>
      <c r="AX747" s="492"/>
      <c r="AY747" s="492"/>
    </row>
    <row r="748" spans="1:51" ht="15.75" customHeight="1">
      <c r="A748" s="492"/>
      <c r="B748" s="492"/>
      <c r="C748" s="492"/>
      <c r="D748" s="492"/>
      <c r="E748" s="492"/>
      <c r="F748" s="492"/>
      <c r="G748" s="492"/>
      <c r="H748" s="492"/>
      <c r="I748" s="492"/>
      <c r="J748" s="492"/>
      <c r="K748" s="492"/>
      <c r="L748" s="492"/>
      <c r="M748" s="492"/>
      <c r="N748" s="492"/>
      <c r="O748" s="492"/>
      <c r="P748" s="492"/>
      <c r="Q748" s="492"/>
      <c r="R748" s="492"/>
      <c r="S748" s="492"/>
      <c r="T748" s="492"/>
      <c r="U748" s="492"/>
      <c r="V748" s="492"/>
      <c r="W748" s="492"/>
      <c r="X748" s="492"/>
      <c r="Y748" s="492"/>
      <c r="Z748" s="492"/>
      <c r="AA748" s="492"/>
      <c r="AB748" s="492"/>
      <c r="AC748" s="492"/>
      <c r="AD748" s="492"/>
      <c r="AE748" s="492"/>
      <c r="AF748" s="492"/>
      <c r="AG748" s="492"/>
      <c r="AH748" s="492"/>
      <c r="AI748" s="492"/>
      <c r="AJ748" s="492"/>
      <c r="AK748" s="492"/>
      <c r="AL748" s="492"/>
      <c r="AM748" s="492"/>
      <c r="AN748" s="492"/>
      <c r="AO748" s="492"/>
      <c r="AP748" s="492"/>
      <c r="AQ748" s="492"/>
      <c r="AR748" s="492"/>
      <c r="AS748" s="492"/>
      <c r="AT748" s="492"/>
      <c r="AU748" s="492"/>
      <c r="AV748" s="492"/>
      <c r="AW748" s="492"/>
      <c r="AX748" s="492"/>
      <c r="AY748" s="492"/>
    </row>
    <row r="749" spans="1:51" ht="15.75" customHeight="1">
      <c r="A749" s="492"/>
      <c r="B749" s="492"/>
      <c r="C749" s="492"/>
      <c r="D749" s="492"/>
      <c r="E749" s="492"/>
      <c r="F749" s="492"/>
      <c r="G749" s="492"/>
      <c r="H749" s="492"/>
      <c r="I749" s="492"/>
      <c r="J749" s="492"/>
      <c r="K749" s="492"/>
      <c r="L749" s="492"/>
      <c r="M749" s="492"/>
      <c r="N749" s="492"/>
      <c r="O749" s="492"/>
      <c r="P749" s="492"/>
      <c r="Q749" s="492"/>
      <c r="R749" s="492"/>
      <c r="S749" s="492"/>
      <c r="T749" s="492"/>
      <c r="U749" s="492"/>
      <c r="V749" s="492"/>
      <c r="W749" s="492"/>
      <c r="X749" s="492"/>
      <c r="Y749" s="492"/>
      <c r="Z749" s="492"/>
      <c r="AA749" s="492"/>
      <c r="AB749" s="492"/>
      <c r="AC749" s="492"/>
      <c r="AD749" s="492"/>
      <c r="AE749" s="492"/>
      <c r="AF749" s="492"/>
      <c r="AG749" s="492"/>
      <c r="AH749" s="492"/>
      <c r="AI749" s="492"/>
      <c r="AJ749" s="492"/>
      <c r="AK749" s="492"/>
      <c r="AL749" s="492"/>
      <c r="AM749" s="492"/>
      <c r="AN749" s="492"/>
      <c r="AO749" s="492"/>
      <c r="AP749" s="492"/>
      <c r="AQ749" s="492"/>
      <c r="AR749" s="492"/>
      <c r="AS749" s="492"/>
      <c r="AT749" s="492"/>
      <c r="AU749" s="492"/>
      <c r="AV749" s="492"/>
      <c r="AW749" s="492"/>
      <c r="AX749" s="492"/>
      <c r="AY749" s="492"/>
    </row>
    <row r="750" spans="1:51" ht="15.75" customHeight="1">
      <c r="A750" s="492"/>
      <c r="B750" s="492"/>
      <c r="C750" s="492"/>
      <c r="D750" s="492"/>
      <c r="E750" s="492"/>
      <c r="F750" s="492"/>
      <c r="G750" s="492"/>
      <c r="H750" s="492"/>
      <c r="I750" s="492"/>
      <c r="J750" s="492"/>
      <c r="K750" s="492"/>
      <c r="L750" s="492"/>
      <c r="M750" s="492"/>
      <c r="N750" s="492"/>
      <c r="O750" s="492"/>
      <c r="P750" s="492"/>
      <c r="Q750" s="492"/>
      <c r="R750" s="492"/>
      <c r="S750" s="492"/>
      <c r="T750" s="492"/>
      <c r="U750" s="492"/>
      <c r="V750" s="492"/>
      <c r="W750" s="492"/>
      <c r="X750" s="492"/>
      <c r="Y750" s="492"/>
      <c r="Z750" s="492"/>
      <c r="AA750" s="492"/>
      <c r="AB750" s="492"/>
      <c r="AC750" s="492"/>
      <c r="AD750" s="492"/>
      <c r="AE750" s="492"/>
      <c r="AF750" s="492"/>
      <c r="AG750" s="492"/>
      <c r="AH750" s="492"/>
      <c r="AI750" s="492"/>
      <c r="AJ750" s="492"/>
      <c r="AK750" s="492"/>
      <c r="AL750" s="492"/>
      <c r="AM750" s="492"/>
      <c r="AN750" s="492"/>
      <c r="AO750" s="492"/>
      <c r="AP750" s="492"/>
      <c r="AQ750" s="492"/>
      <c r="AR750" s="492"/>
      <c r="AS750" s="492"/>
      <c r="AT750" s="492"/>
      <c r="AU750" s="492"/>
      <c r="AV750" s="492"/>
      <c r="AW750" s="492"/>
      <c r="AX750" s="492"/>
      <c r="AY750" s="492"/>
    </row>
    <row r="751" spans="1:51" ht="15.75" customHeight="1">
      <c r="A751" s="492"/>
      <c r="B751" s="492"/>
      <c r="C751" s="492"/>
      <c r="D751" s="492"/>
      <c r="E751" s="492"/>
      <c r="F751" s="492"/>
      <c r="G751" s="492"/>
      <c r="H751" s="492"/>
      <c r="I751" s="492"/>
      <c r="J751" s="492"/>
      <c r="K751" s="492"/>
      <c r="L751" s="492"/>
      <c r="M751" s="492"/>
      <c r="N751" s="492"/>
      <c r="O751" s="492"/>
      <c r="P751" s="492"/>
      <c r="Q751" s="492"/>
      <c r="R751" s="492"/>
      <c r="S751" s="492"/>
      <c r="T751" s="492"/>
      <c r="U751" s="492"/>
      <c r="V751" s="492"/>
      <c r="W751" s="492"/>
      <c r="X751" s="492"/>
      <c r="Y751" s="492"/>
      <c r="Z751" s="492"/>
      <c r="AA751" s="492"/>
      <c r="AB751" s="492"/>
      <c r="AC751" s="492"/>
      <c r="AD751" s="492"/>
      <c r="AE751" s="492"/>
      <c r="AF751" s="492"/>
      <c r="AG751" s="492"/>
      <c r="AH751" s="492"/>
      <c r="AI751" s="492"/>
      <c r="AJ751" s="492"/>
      <c r="AK751" s="492"/>
      <c r="AL751" s="492"/>
      <c r="AM751" s="492"/>
      <c r="AN751" s="492"/>
      <c r="AO751" s="492"/>
      <c r="AP751" s="492"/>
      <c r="AQ751" s="492"/>
      <c r="AR751" s="492"/>
      <c r="AS751" s="492"/>
      <c r="AT751" s="492"/>
      <c r="AU751" s="492"/>
      <c r="AV751" s="492"/>
      <c r="AW751" s="492"/>
      <c r="AX751" s="492"/>
      <c r="AY751" s="492"/>
    </row>
    <row r="752" spans="1:51" ht="15.75" customHeight="1">
      <c r="A752" s="492"/>
      <c r="B752" s="492"/>
      <c r="C752" s="492"/>
      <c r="D752" s="492"/>
      <c r="E752" s="492"/>
      <c r="F752" s="492"/>
      <c r="G752" s="492"/>
      <c r="H752" s="492"/>
      <c r="I752" s="492"/>
      <c r="J752" s="492"/>
      <c r="K752" s="492"/>
      <c r="L752" s="492"/>
      <c r="M752" s="492"/>
      <c r="N752" s="492"/>
      <c r="O752" s="492"/>
      <c r="P752" s="492"/>
      <c r="Q752" s="492"/>
      <c r="R752" s="492"/>
      <c r="S752" s="492"/>
      <c r="T752" s="492"/>
      <c r="U752" s="492"/>
      <c r="V752" s="492"/>
      <c r="W752" s="492"/>
      <c r="X752" s="492"/>
      <c r="Y752" s="492"/>
      <c r="Z752" s="492"/>
      <c r="AA752" s="492"/>
      <c r="AB752" s="492"/>
      <c r="AC752" s="492"/>
      <c r="AD752" s="492"/>
      <c r="AE752" s="492"/>
      <c r="AF752" s="492"/>
      <c r="AG752" s="492"/>
      <c r="AH752" s="492"/>
      <c r="AI752" s="492"/>
      <c r="AJ752" s="492"/>
      <c r="AK752" s="492"/>
      <c r="AL752" s="492"/>
      <c r="AM752" s="492"/>
      <c r="AN752" s="492"/>
      <c r="AO752" s="492"/>
      <c r="AP752" s="492"/>
      <c r="AQ752" s="492"/>
      <c r="AR752" s="492"/>
      <c r="AS752" s="492"/>
      <c r="AT752" s="492"/>
      <c r="AU752" s="492"/>
      <c r="AV752" s="492"/>
      <c r="AW752" s="492"/>
      <c r="AX752" s="492"/>
      <c r="AY752" s="492"/>
    </row>
    <row r="753" spans="1:51" ht="15.75" customHeight="1">
      <c r="A753" s="492"/>
      <c r="B753" s="492"/>
      <c r="C753" s="492"/>
      <c r="D753" s="492"/>
      <c r="E753" s="492"/>
      <c r="F753" s="492"/>
      <c r="G753" s="492"/>
      <c r="H753" s="492"/>
      <c r="I753" s="492"/>
      <c r="J753" s="492"/>
      <c r="K753" s="492"/>
      <c r="L753" s="492"/>
      <c r="M753" s="492"/>
      <c r="N753" s="492"/>
      <c r="O753" s="492"/>
      <c r="P753" s="492"/>
      <c r="Q753" s="492"/>
      <c r="R753" s="492"/>
      <c r="S753" s="492"/>
      <c r="T753" s="492"/>
      <c r="U753" s="492"/>
      <c r="V753" s="492"/>
      <c r="W753" s="492"/>
      <c r="X753" s="492"/>
      <c r="Y753" s="492"/>
      <c r="Z753" s="492"/>
      <c r="AA753" s="492"/>
      <c r="AB753" s="492"/>
      <c r="AC753" s="492"/>
      <c r="AD753" s="492"/>
      <c r="AE753" s="492"/>
      <c r="AF753" s="492"/>
      <c r="AG753" s="492"/>
      <c r="AH753" s="492"/>
      <c r="AI753" s="492"/>
      <c r="AJ753" s="492"/>
      <c r="AK753" s="492"/>
      <c r="AL753" s="492"/>
      <c r="AM753" s="492"/>
      <c r="AN753" s="492"/>
      <c r="AO753" s="492"/>
      <c r="AP753" s="492"/>
      <c r="AQ753" s="492"/>
      <c r="AR753" s="492"/>
      <c r="AS753" s="492"/>
      <c r="AT753" s="492"/>
      <c r="AU753" s="492"/>
      <c r="AV753" s="492"/>
      <c r="AW753" s="492"/>
      <c r="AX753" s="492"/>
      <c r="AY753" s="492"/>
    </row>
    <row r="754" spans="1:51" ht="15.75" customHeight="1">
      <c r="A754" s="492"/>
      <c r="B754" s="492"/>
      <c r="C754" s="492"/>
      <c r="D754" s="492"/>
      <c r="E754" s="492"/>
      <c r="F754" s="492"/>
      <c r="G754" s="492"/>
      <c r="H754" s="492"/>
      <c r="I754" s="492"/>
      <c r="J754" s="492"/>
      <c r="K754" s="492"/>
      <c r="L754" s="492"/>
      <c r="M754" s="492"/>
      <c r="N754" s="492"/>
      <c r="O754" s="492"/>
      <c r="P754" s="492"/>
      <c r="Q754" s="492"/>
      <c r="R754" s="492"/>
      <c r="S754" s="492"/>
      <c r="T754" s="492"/>
      <c r="U754" s="492"/>
      <c r="V754" s="492"/>
      <c r="W754" s="492"/>
      <c r="X754" s="492"/>
      <c r="Y754" s="492"/>
      <c r="Z754" s="492"/>
      <c r="AA754" s="492"/>
      <c r="AB754" s="492"/>
      <c r="AC754" s="492"/>
      <c r="AD754" s="492"/>
      <c r="AE754" s="492"/>
      <c r="AF754" s="492"/>
      <c r="AG754" s="492"/>
      <c r="AH754" s="492"/>
      <c r="AI754" s="492"/>
      <c r="AJ754" s="492"/>
      <c r="AK754" s="492"/>
      <c r="AL754" s="492"/>
      <c r="AM754" s="492"/>
      <c r="AN754" s="492"/>
      <c r="AO754" s="492"/>
      <c r="AP754" s="492"/>
      <c r="AQ754" s="492"/>
      <c r="AR754" s="492"/>
      <c r="AS754" s="492"/>
      <c r="AT754" s="492"/>
      <c r="AU754" s="492"/>
      <c r="AV754" s="492"/>
      <c r="AW754" s="492"/>
      <c r="AX754" s="492"/>
      <c r="AY754" s="492"/>
    </row>
    <row r="755" spans="1:51" ht="15.75" customHeight="1">
      <c r="A755" s="492"/>
      <c r="B755" s="492"/>
      <c r="C755" s="492"/>
      <c r="D755" s="492"/>
      <c r="E755" s="492"/>
      <c r="F755" s="492"/>
      <c r="G755" s="492"/>
      <c r="H755" s="492"/>
      <c r="I755" s="492"/>
      <c r="J755" s="492"/>
      <c r="K755" s="492"/>
      <c r="L755" s="492"/>
      <c r="M755" s="492"/>
      <c r="N755" s="492"/>
      <c r="O755" s="492"/>
      <c r="P755" s="492"/>
      <c r="Q755" s="492"/>
      <c r="R755" s="492"/>
      <c r="S755" s="492"/>
      <c r="T755" s="492"/>
      <c r="U755" s="492"/>
      <c r="V755" s="492"/>
      <c r="W755" s="492"/>
      <c r="X755" s="492"/>
      <c r="Y755" s="492"/>
      <c r="Z755" s="492"/>
      <c r="AA755" s="492"/>
      <c r="AB755" s="492"/>
      <c r="AC755" s="492"/>
      <c r="AD755" s="492"/>
      <c r="AE755" s="492"/>
      <c r="AF755" s="492"/>
      <c r="AG755" s="492"/>
      <c r="AH755" s="492"/>
      <c r="AI755" s="492"/>
      <c r="AJ755" s="492"/>
      <c r="AK755" s="492"/>
      <c r="AL755" s="492"/>
      <c r="AM755" s="492"/>
      <c r="AN755" s="492"/>
      <c r="AO755" s="492"/>
      <c r="AP755" s="492"/>
      <c r="AQ755" s="492"/>
      <c r="AR755" s="492"/>
      <c r="AS755" s="492"/>
      <c r="AT755" s="492"/>
      <c r="AU755" s="492"/>
      <c r="AV755" s="492"/>
      <c r="AW755" s="492"/>
      <c r="AX755" s="492"/>
      <c r="AY755" s="492"/>
    </row>
    <row r="756" spans="1:51" ht="15.75" customHeight="1">
      <c r="A756" s="492"/>
      <c r="B756" s="492"/>
      <c r="C756" s="492"/>
      <c r="D756" s="492"/>
      <c r="E756" s="492"/>
      <c r="F756" s="492"/>
      <c r="G756" s="492"/>
      <c r="H756" s="492"/>
      <c r="I756" s="492"/>
      <c r="J756" s="492"/>
      <c r="K756" s="492"/>
      <c r="L756" s="492"/>
      <c r="M756" s="492"/>
      <c r="N756" s="492"/>
      <c r="O756" s="492"/>
      <c r="P756" s="492"/>
      <c r="Q756" s="492"/>
      <c r="R756" s="492"/>
      <c r="S756" s="492"/>
      <c r="T756" s="492"/>
      <c r="U756" s="492"/>
      <c r="V756" s="492"/>
      <c r="W756" s="492"/>
      <c r="X756" s="492"/>
      <c r="Y756" s="492"/>
      <c r="Z756" s="492"/>
      <c r="AA756" s="492"/>
      <c r="AB756" s="492"/>
      <c r="AC756" s="492"/>
      <c r="AD756" s="492"/>
      <c r="AE756" s="492"/>
      <c r="AF756" s="492"/>
      <c r="AG756" s="492"/>
      <c r="AH756" s="492"/>
      <c r="AI756" s="492"/>
      <c r="AJ756" s="492"/>
      <c r="AK756" s="492"/>
      <c r="AL756" s="492"/>
      <c r="AM756" s="492"/>
      <c r="AN756" s="492"/>
      <c r="AO756" s="492"/>
      <c r="AP756" s="492"/>
      <c r="AQ756" s="492"/>
      <c r="AR756" s="492"/>
      <c r="AS756" s="492"/>
      <c r="AT756" s="492"/>
      <c r="AU756" s="492"/>
      <c r="AV756" s="492"/>
      <c r="AW756" s="492"/>
      <c r="AX756" s="492"/>
      <c r="AY756" s="492"/>
    </row>
    <row r="757" spans="1:51" ht="15.75" customHeight="1">
      <c r="A757" s="492"/>
      <c r="B757" s="492"/>
      <c r="C757" s="492"/>
      <c r="D757" s="492"/>
      <c r="E757" s="492"/>
      <c r="F757" s="492"/>
      <c r="G757" s="492"/>
      <c r="H757" s="492"/>
      <c r="I757" s="492"/>
      <c r="J757" s="492"/>
      <c r="K757" s="492"/>
      <c r="L757" s="492"/>
      <c r="M757" s="492"/>
      <c r="N757" s="492"/>
      <c r="O757" s="492"/>
      <c r="P757" s="492"/>
      <c r="Q757" s="492"/>
      <c r="R757" s="492"/>
      <c r="S757" s="492"/>
      <c r="T757" s="492"/>
      <c r="U757" s="492"/>
      <c r="V757" s="492"/>
      <c r="W757" s="492"/>
      <c r="X757" s="492"/>
      <c r="Y757" s="492"/>
      <c r="Z757" s="492"/>
      <c r="AA757" s="492"/>
      <c r="AB757" s="492"/>
      <c r="AC757" s="492"/>
      <c r="AD757" s="492"/>
      <c r="AE757" s="492"/>
      <c r="AF757" s="492"/>
      <c r="AG757" s="492"/>
      <c r="AH757" s="492"/>
      <c r="AI757" s="492"/>
      <c r="AJ757" s="492"/>
      <c r="AK757" s="492"/>
      <c r="AL757" s="492"/>
      <c r="AM757" s="492"/>
      <c r="AN757" s="492"/>
      <c r="AO757" s="492"/>
      <c r="AP757" s="492"/>
      <c r="AQ757" s="492"/>
      <c r="AR757" s="492"/>
      <c r="AS757" s="492"/>
      <c r="AT757" s="492"/>
      <c r="AU757" s="492"/>
      <c r="AV757" s="492"/>
      <c r="AW757" s="492"/>
      <c r="AX757" s="492"/>
      <c r="AY757" s="492"/>
    </row>
    <row r="758" spans="1:51" ht="15.75" customHeight="1">
      <c r="A758" s="492"/>
      <c r="B758" s="492"/>
      <c r="C758" s="492"/>
      <c r="D758" s="492"/>
      <c r="E758" s="492"/>
      <c r="F758" s="492"/>
      <c r="G758" s="492"/>
      <c r="H758" s="492"/>
      <c r="I758" s="492"/>
      <c r="J758" s="492"/>
      <c r="K758" s="492"/>
      <c r="L758" s="492"/>
      <c r="M758" s="492"/>
      <c r="N758" s="492"/>
      <c r="O758" s="492"/>
      <c r="P758" s="492"/>
      <c r="Q758" s="492"/>
      <c r="R758" s="492"/>
      <c r="S758" s="492"/>
      <c r="T758" s="492"/>
      <c r="U758" s="492"/>
      <c r="V758" s="492"/>
      <c r="W758" s="492"/>
      <c r="X758" s="492"/>
      <c r="Y758" s="492"/>
      <c r="Z758" s="492"/>
      <c r="AA758" s="492"/>
      <c r="AB758" s="492"/>
      <c r="AC758" s="492"/>
      <c r="AD758" s="492"/>
      <c r="AE758" s="492"/>
      <c r="AF758" s="492"/>
      <c r="AG758" s="492"/>
      <c r="AH758" s="492"/>
      <c r="AI758" s="492"/>
      <c r="AJ758" s="492"/>
      <c r="AK758" s="492"/>
      <c r="AL758" s="492"/>
      <c r="AM758" s="492"/>
      <c r="AN758" s="492"/>
      <c r="AO758" s="492"/>
      <c r="AP758" s="492"/>
      <c r="AQ758" s="492"/>
      <c r="AR758" s="492"/>
      <c r="AS758" s="492"/>
      <c r="AT758" s="492"/>
      <c r="AU758" s="492"/>
      <c r="AV758" s="492"/>
      <c r="AW758" s="492"/>
      <c r="AX758" s="492"/>
      <c r="AY758" s="492"/>
    </row>
    <row r="759" spans="1:51" ht="15.75" customHeight="1">
      <c r="A759" s="492"/>
      <c r="B759" s="492"/>
      <c r="C759" s="492"/>
      <c r="D759" s="492"/>
      <c r="E759" s="492"/>
      <c r="F759" s="492"/>
      <c r="G759" s="492"/>
      <c r="H759" s="492"/>
      <c r="I759" s="492"/>
      <c r="J759" s="492"/>
      <c r="K759" s="492"/>
      <c r="L759" s="492"/>
      <c r="M759" s="492"/>
      <c r="N759" s="492"/>
      <c r="O759" s="492"/>
      <c r="P759" s="492"/>
      <c r="Q759" s="492"/>
      <c r="R759" s="492"/>
      <c r="S759" s="492"/>
      <c r="T759" s="492"/>
      <c r="U759" s="492"/>
      <c r="V759" s="492"/>
      <c r="W759" s="492"/>
      <c r="X759" s="492"/>
      <c r="Y759" s="492"/>
      <c r="Z759" s="492"/>
      <c r="AA759" s="492"/>
      <c r="AB759" s="492"/>
      <c r="AC759" s="492"/>
      <c r="AD759" s="492"/>
      <c r="AE759" s="492"/>
      <c r="AF759" s="492"/>
      <c r="AG759" s="492"/>
      <c r="AH759" s="492"/>
      <c r="AI759" s="492"/>
      <c r="AJ759" s="492"/>
      <c r="AK759" s="492"/>
      <c r="AL759" s="492"/>
      <c r="AM759" s="492"/>
      <c r="AN759" s="492"/>
      <c r="AO759" s="492"/>
      <c r="AP759" s="492"/>
      <c r="AQ759" s="492"/>
      <c r="AR759" s="492"/>
      <c r="AS759" s="492"/>
      <c r="AT759" s="492"/>
      <c r="AU759" s="492"/>
      <c r="AV759" s="492"/>
      <c r="AW759" s="492"/>
      <c r="AX759" s="492"/>
      <c r="AY759" s="492"/>
    </row>
    <row r="760" spans="1:51" ht="15.75" customHeight="1">
      <c r="A760" s="492"/>
      <c r="B760" s="492"/>
      <c r="C760" s="492"/>
      <c r="D760" s="492"/>
      <c r="E760" s="492"/>
      <c r="F760" s="492"/>
      <c r="G760" s="492"/>
      <c r="H760" s="492"/>
      <c r="I760" s="492"/>
      <c r="J760" s="492"/>
      <c r="K760" s="492"/>
      <c r="L760" s="492"/>
      <c r="M760" s="492"/>
      <c r="N760" s="492"/>
      <c r="O760" s="492"/>
      <c r="P760" s="492"/>
      <c r="Q760" s="492"/>
      <c r="R760" s="492"/>
      <c r="S760" s="492"/>
      <c r="T760" s="492"/>
      <c r="U760" s="492"/>
      <c r="V760" s="492"/>
      <c r="W760" s="492"/>
      <c r="X760" s="492"/>
      <c r="Y760" s="492"/>
      <c r="Z760" s="492"/>
      <c r="AA760" s="492"/>
      <c r="AB760" s="492"/>
      <c r="AC760" s="492"/>
      <c r="AD760" s="492"/>
      <c r="AE760" s="492"/>
      <c r="AF760" s="492"/>
      <c r="AG760" s="492"/>
      <c r="AH760" s="492"/>
      <c r="AI760" s="492"/>
      <c r="AJ760" s="492"/>
      <c r="AK760" s="492"/>
      <c r="AL760" s="492"/>
      <c r="AM760" s="492"/>
      <c r="AN760" s="492"/>
      <c r="AO760" s="492"/>
      <c r="AP760" s="492"/>
      <c r="AQ760" s="492"/>
      <c r="AR760" s="492"/>
      <c r="AS760" s="492"/>
      <c r="AT760" s="492"/>
      <c r="AU760" s="492"/>
      <c r="AV760" s="492"/>
      <c r="AW760" s="492"/>
      <c r="AX760" s="492"/>
      <c r="AY760" s="492"/>
    </row>
    <row r="761" spans="1:51" ht="15.75" customHeight="1">
      <c r="A761" s="492"/>
      <c r="B761" s="492"/>
      <c r="C761" s="492"/>
      <c r="D761" s="492"/>
      <c r="E761" s="492"/>
      <c r="F761" s="492"/>
      <c r="G761" s="492"/>
      <c r="H761" s="492"/>
      <c r="I761" s="492"/>
      <c r="J761" s="492"/>
      <c r="K761" s="492"/>
      <c r="L761" s="492"/>
      <c r="M761" s="492"/>
      <c r="N761" s="492"/>
      <c r="O761" s="492"/>
      <c r="P761" s="492"/>
      <c r="Q761" s="492"/>
      <c r="R761" s="492"/>
      <c r="S761" s="492"/>
      <c r="T761" s="492"/>
      <c r="U761" s="492"/>
      <c r="V761" s="492"/>
      <c r="W761" s="492"/>
      <c r="X761" s="492"/>
      <c r="Y761" s="492"/>
      <c r="Z761" s="492"/>
      <c r="AA761" s="492"/>
      <c r="AB761" s="492"/>
      <c r="AC761" s="492"/>
      <c r="AD761" s="492"/>
      <c r="AE761" s="492"/>
      <c r="AF761" s="492"/>
      <c r="AG761" s="492"/>
      <c r="AH761" s="492"/>
      <c r="AI761" s="492"/>
      <c r="AJ761" s="492"/>
      <c r="AK761" s="492"/>
      <c r="AL761" s="492"/>
      <c r="AM761" s="492"/>
      <c r="AN761" s="492"/>
      <c r="AO761" s="492"/>
      <c r="AP761" s="492"/>
      <c r="AQ761" s="492"/>
      <c r="AR761" s="492"/>
      <c r="AS761" s="492"/>
      <c r="AT761" s="492"/>
      <c r="AU761" s="492"/>
      <c r="AV761" s="492"/>
      <c r="AW761" s="492"/>
      <c r="AX761" s="492"/>
      <c r="AY761" s="492"/>
    </row>
    <row r="762" spans="1:51" ht="15.75" customHeight="1">
      <c r="A762" s="492"/>
      <c r="B762" s="492"/>
      <c r="C762" s="492"/>
      <c r="D762" s="492"/>
      <c r="E762" s="492"/>
      <c r="F762" s="492"/>
      <c r="G762" s="492"/>
      <c r="H762" s="492"/>
      <c r="I762" s="492"/>
      <c r="J762" s="492"/>
      <c r="K762" s="492"/>
      <c r="L762" s="492"/>
      <c r="M762" s="492"/>
      <c r="N762" s="492"/>
      <c r="O762" s="492"/>
      <c r="P762" s="492"/>
      <c r="Q762" s="492"/>
      <c r="R762" s="492"/>
      <c r="S762" s="492"/>
      <c r="T762" s="492"/>
      <c r="U762" s="492"/>
      <c r="V762" s="492"/>
      <c r="W762" s="492"/>
      <c r="X762" s="492"/>
      <c r="Y762" s="492"/>
      <c r="Z762" s="492"/>
      <c r="AA762" s="492"/>
      <c r="AB762" s="492"/>
      <c r="AC762" s="492"/>
      <c r="AD762" s="492"/>
      <c r="AE762" s="492"/>
      <c r="AF762" s="492"/>
      <c r="AG762" s="492"/>
      <c r="AH762" s="492"/>
      <c r="AI762" s="492"/>
      <c r="AJ762" s="492"/>
      <c r="AK762" s="492"/>
      <c r="AL762" s="492"/>
      <c r="AM762" s="492"/>
      <c r="AN762" s="492"/>
      <c r="AO762" s="492"/>
      <c r="AP762" s="492"/>
      <c r="AQ762" s="492"/>
      <c r="AR762" s="492"/>
      <c r="AS762" s="492"/>
      <c r="AT762" s="492"/>
      <c r="AU762" s="492"/>
      <c r="AV762" s="492"/>
      <c r="AW762" s="492"/>
      <c r="AX762" s="492"/>
      <c r="AY762" s="492"/>
    </row>
    <row r="763" spans="1:51" ht="15.75" customHeight="1">
      <c r="A763" s="492"/>
      <c r="B763" s="492"/>
      <c r="C763" s="492"/>
      <c r="D763" s="492"/>
      <c r="E763" s="492"/>
      <c r="F763" s="492"/>
      <c r="G763" s="492"/>
      <c r="H763" s="492"/>
      <c r="I763" s="492"/>
      <c r="J763" s="492"/>
      <c r="K763" s="492"/>
      <c r="L763" s="492"/>
      <c r="M763" s="492"/>
      <c r="N763" s="492"/>
      <c r="O763" s="492"/>
      <c r="P763" s="492"/>
      <c r="Q763" s="492"/>
      <c r="R763" s="492"/>
      <c r="S763" s="492"/>
      <c r="T763" s="492"/>
      <c r="U763" s="492"/>
      <c r="V763" s="492"/>
      <c r="W763" s="492"/>
      <c r="X763" s="492"/>
      <c r="Y763" s="492"/>
      <c r="Z763" s="492"/>
      <c r="AA763" s="492"/>
      <c r="AB763" s="492"/>
      <c r="AC763" s="492"/>
      <c r="AD763" s="492"/>
      <c r="AE763" s="492"/>
      <c r="AF763" s="492"/>
      <c r="AG763" s="492"/>
      <c r="AH763" s="492"/>
      <c r="AI763" s="492"/>
      <c r="AJ763" s="492"/>
      <c r="AK763" s="492"/>
      <c r="AL763" s="492"/>
      <c r="AM763" s="492"/>
      <c r="AN763" s="492"/>
      <c r="AO763" s="492"/>
      <c r="AP763" s="492"/>
      <c r="AQ763" s="492"/>
      <c r="AR763" s="492"/>
      <c r="AS763" s="492"/>
      <c r="AT763" s="492"/>
      <c r="AU763" s="492"/>
      <c r="AV763" s="492"/>
      <c r="AW763" s="492"/>
      <c r="AX763" s="492"/>
      <c r="AY763" s="492"/>
    </row>
    <row r="764" spans="1:51" ht="15.75" customHeight="1">
      <c r="A764" s="492"/>
      <c r="B764" s="492"/>
      <c r="C764" s="492"/>
      <c r="D764" s="492"/>
      <c r="E764" s="492"/>
      <c r="F764" s="492"/>
      <c r="G764" s="492"/>
      <c r="H764" s="492"/>
      <c r="I764" s="492"/>
      <c r="J764" s="492"/>
      <c r="K764" s="492"/>
      <c r="L764" s="492"/>
      <c r="M764" s="492"/>
      <c r="N764" s="492"/>
      <c r="O764" s="492"/>
      <c r="P764" s="492"/>
      <c r="Q764" s="492"/>
      <c r="R764" s="492"/>
      <c r="S764" s="492"/>
      <c r="T764" s="492"/>
      <c r="U764" s="492"/>
      <c r="V764" s="492"/>
      <c r="W764" s="492"/>
      <c r="X764" s="492"/>
      <c r="Y764" s="492"/>
      <c r="Z764" s="492"/>
      <c r="AA764" s="492"/>
      <c r="AB764" s="492"/>
      <c r="AC764" s="492"/>
      <c r="AD764" s="492"/>
      <c r="AE764" s="492"/>
      <c r="AF764" s="492"/>
      <c r="AG764" s="492"/>
      <c r="AH764" s="492"/>
      <c r="AI764" s="492"/>
      <c r="AJ764" s="492"/>
      <c r="AK764" s="492"/>
      <c r="AL764" s="492"/>
      <c r="AM764" s="492"/>
      <c r="AN764" s="492"/>
      <c r="AO764" s="492"/>
      <c r="AP764" s="492"/>
      <c r="AQ764" s="492"/>
      <c r="AR764" s="492"/>
      <c r="AS764" s="492"/>
      <c r="AT764" s="492"/>
      <c r="AU764" s="492"/>
      <c r="AV764" s="492"/>
      <c r="AW764" s="492"/>
      <c r="AX764" s="492"/>
      <c r="AY764" s="492"/>
    </row>
    <row r="765" spans="1:51" ht="15.75" customHeight="1">
      <c r="A765" s="492"/>
      <c r="B765" s="492"/>
      <c r="C765" s="492"/>
      <c r="D765" s="492"/>
      <c r="E765" s="492"/>
      <c r="F765" s="492"/>
      <c r="G765" s="492"/>
      <c r="H765" s="492"/>
      <c r="I765" s="492"/>
      <c r="J765" s="492"/>
      <c r="K765" s="492"/>
      <c r="L765" s="492"/>
      <c r="M765" s="492"/>
      <c r="N765" s="492"/>
      <c r="O765" s="492"/>
      <c r="P765" s="492"/>
      <c r="Q765" s="492"/>
      <c r="R765" s="492"/>
      <c r="S765" s="492"/>
      <c r="T765" s="492"/>
      <c r="U765" s="492"/>
      <c r="V765" s="492"/>
      <c r="W765" s="492"/>
      <c r="X765" s="492"/>
      <c r="Y765" s="492"/>
      <c r="Z765" s="492"/>
      <c r="AA765" s="492"/>
      <c r="AB765" s="492"/>
      <c r="AC765" s="492"/>
      <c r="AD765" s="492"/>
      <c r="AE765" s="492"/>
      <c r="AF765" s="492"/>
      <c r="AG765" s="492"/>
      <c r="AH765" s="492"/>
      <c r="AI765" s="492"/>
      <c r="AJ765" s="492"/>
      <c r="AK765" s="492"/>
      <c r="AL765" s="492"/>
      <c r="AM765" s="492"/>
      <c r="AN765" s="492"/>
      <c r="AO765" s="492"/>
      <c r="AP765" s="492"/>
      <c r="AQ765" s="492"/>
      <c r="AR765" s="492"/>
      <c r="AS765" s="492"/>
      <c r="AT765" s="492"/>
      <c r="AU765" s="492"/>
      <c r="AV765" s="492"/>
      <c r="AW765" s="492"/>
      <c r="AX765" s="492"/>
      <c r="AY765" s="492"/>
    </row>
    <row r="766" spans="1:51" ht="15.75" customHeight="1">
      <c r="A766" s="492"/>
      <c r="B766" s="492"/>
      <c r="C766" s="492"/>
      <c r="D766" s="492"/>
      <c r="E766" s="492"/>
      <c r="F766" s="492"/>
      <c r="G766" s="492"/>
      <c r="H766" s="492"/>
      <c r="I766" s="492"/>
      <c r="J766" s="492"/>
      <c r="K766" s="492"/>
      <c r="L766" s="492"/>
      <c r="M766" s="492"/>
      <c r="N766" s="492"/>
      <c r="O766" s="492"/>
      <c r="P766" s="492"/>
      <c r="Q766" s="492"/>
      <c r="R766" s="492"/>
      <c r="S766" s="492"/>
      <c r="T766" s="492"/>
      <c r="U766" s="492"/>
      <c r="V766" s="492"/>
      <c r="W766" s="492"/>
      <c r="X766" s="492"/>
      <c r="Y766" s="492"/>
      <c r="Z766" s="492"/>
      <c r="AA766" s="492"/>
      <c r="AB766" s="492"/>
      <c r="AC766" s="492"/>
      <c r="AD766" s="492"/>
      <c r="AE766" s="492"/>
      <c r="AF766" s="492"/>
      <c r="AG766" s="492"/>
      <c r="AH766" s="492"/>
      <c r="AI766" s="492"/>
      <c r="AJ766" s="492"/>
      <c r="AK766" s="492"/>
      <c r="AL766" s="492"/>
      <c r="AM766" s="492"/>
      <c r="AN766" s="492"/>
      <c r="AO766" s="492"/>
      <c r="AP766" s="492"/>
      <c r="AQ766" s="492"/>
      <c r="AR766" s="492"/>
      <c r="AS766" s="492"/>
      <c r="AT766" s="492"/>
      <c r="AU766" s="492"/>
      <c r="AV766" s="492"/>
      <c r="AW766" s="492"/>
      <c r="AX766" s="492"/>
      <c r="AY766" s="492"/>
    </row>
    <row r="767" spans="1:51" ht="15.75" customHeight="1">
      <c r="A767" s="492"/>
      <c r="B767" s="492"/>
      <c r="C767" s="492"/>
      <c r="D767" s="492"/>
      <c r="E767" s="492"/>
      <c r="F767" s="492"/>
      <c r="G767" s="492"/>
      <c r="H767" s="492"/>
      <c r="I767" s="492"/>
      <c r="J767" s="492"/>
      <c r="K767" s="492"/>
      <c r="L767" s="492"/>
      <c r="M767" s="492"/>
      <c r="N767" s="492"/>
      <c r="O767" s="492"/>
      <c r="P767" s="492"/>
      <c r="Q767" s="492"/>
      <c r="R767" s="492"/>
      <c r="S767" s="492"/>
      <c r="T767" s="492"/>
      <c r="U767" s="492"/>
      <c r="V767" s="492"/>
      <c r="W767" s="492"/>
      <c r="X767" s="492"/>
      <c r="Y767" s="492"/>
      <c r="Z767" s="492"/>
      <c r="AA767" s="492"/>
      <c r="AB767" s="492"/>
      <c r="AC767" s="492"/>
      <c r="AD767" s="492"/>
      <c r="AE767" s="492"/>
      <c r="AF767" s="492"/>
      <c r="AG767" s="492"/>
      <c r="AH767" s="492"/>
      <c r="AI767" s="492"/>
      <c r="AJ767" s="492"/>
      <c r="AK767" s="492"/>
      <c r="AL767" s="492"/>
      <c r="AM767" s="492"/>
      <c r="AN767" s="492"/>
      <c r="AO767" s="492"/>
      <c r="AP767" s="492"/>
      <c r="AQ767" s="492"/>
      <c r="AR767" s="492"/>
      <c r="AS767" s="492"/>
      <c r="AT767" s="492"/>
      <c r="AU767" s="492"/>
      <c r="AV767" s="492"/>
      <c r="AW767" s="492"/>
      <c r="AX767" s="492"/>
      <c r="AY767" s="492"/>
    </row>
    <row r="768" spans="1:51" ht="15.75" customHeight="1">
      <c r="A768" s="492"/>
      <c r="B768" s="492"/>
      <c r="C768" s="492"/>
      <c r="D768" s="492"/>
      <c r="E768" s="492"/>
      <c r="F768" s="492"/>
      <c r="G768" s="492"/>
      <c r="H768" s="492"/>
      <c r="I768" s="492"/>
      <c r="J768" s="492"/>
      <c r="K768" s="492"/>
      <c r="L768" s="492"/>
      <c r="M768" s="492"/>
      <c r="N768" s="492"/>
      <c r="O768" s="492"/>
      <c r="P768" s="492"/>
      <c r="Q768" s="492"/>
      <c r="R768" s="492"/>
      <c r="S768" s="492"/>
      <c r="T768" s="492"/>
      <c r="U768" s="492"/>
      <c r="V768" s="492"/>
      <c r="W768" s="492"/>
      <c r="X768" s="492"/>
      <c r="Y768" s="492"/>
      <c r="Z768" s="492"/>
      <c r="AA768" s="492"/>
      <c r="AB768" s="492"/>
      <c r="AC768" s="492"/>
      <c r="AD768" s="492"/>
      <c r="AE768" s="492"/>
      <c r="AF768" s="492"/>
      <c r="AG768" s="492"/>
      <c r="AH768" s="492"/>
      <c r="AI768" s="492"/>
      <c r="AJ768" s="492"/>
      <c r="AK768" s="492"/>
      <c r="AL768" s="492"/>
      <c r="AM768" s="492"/>
      <c r="AN768" s="492"/>
      <c r="AO768" s="492"/>
      <c r="AP768" s="492"/>
      <c r="AQ768" s="492"/>
      <c r="AR768" s="492"/>
      <c r="AS768" s="492"/>
      <c r="AT768" s="492"/>
      <c r="AU768" s="492"/>
      <c r="AV768" s="492"/>
      <c r="AW768" s="492"/>
      <c r="AX768" s="492"/>
      <c r="AY768" s="492"/>
    </row>
    <row r="769" spans="1:51" ht="15.75" customHeight="1">
      <c r="A769" s="492"/>
      <c r="B769" s="492"/>
      <c r="C769" s="492"/>
      <c r="D769" s="492"/>
      <c r="E769" s="492"/>
      <c r="F769" s="492"/>
      <c r="G769" s="492"/>
      <c r="H769" s="492"/>
      <c r="I769" s="492"/>
      <c r="J769" s="492"/>
      <c r="K769" s="492"/>
      <c r="L769" s="492"/>
      <c r="M769" s="492"/>
      <c r="N769" s="492"/>
      <c r="O769" s="492"/>
      <c r="P769" s="492"/>
      <c r="Q769" s="492"/>
      <c r="R769" s="492"/>
      <c r="S769" s="492"/>
      <c r="T769" s="492"/>
      <c r="U769" s="492"/>
      <c r="V769" s="492"/>
      <c r="W769" s="492"/>
      <c r="X769" s="492"/>
      <c r="Y769" s="492"/>
      <c r="Z769" s="492"/>
      <c r="AA769" s="492"/>
      <c r="AB769" s="492"/>
      <c r="AC769" s="492"/>
      <c r="AD769" s="492"/>
      <c r="AE769" s="492"/>
      <c r="AF769" s="492"/>
      <c r="AG769" s="492"/>
      <c r="AH769" s="492"/>
      <c r="AI769" s="492"/>
      <c r="AJ769" s="492"/>
      <c r="AK769" s="492"/>
      <c r="AL769" s="492"/>
      <c r="AM769" s="492"/>
      <c r="AN769" s="492"/>
      <c r="AO769" s="492"/>
      <c r="AP769" s="492"/>
      <c r="AQ769" s="492"/>
      <c r="AR769" s="492"/>
      <c r="AS769" s="492"/>
      <c r="AT769" s="492"/>
      <c r="AU769" s="492"/>
      <c r="AV769" s="492"/>
      <c r="AW769" s="492"/>
      <c r="AX769" s="492"/>
      <c r="AY769" s="492"/>
    </row>
    <row r="770" spans="1:51" ht="15.75" customHeight="1">
      <c r="A770" s="492"/>
      <c r="B770" s="492"/>
      <c r="C770" s="492"/>
      <c r="D770" s="492"/>
      <c r="E770" s="492"/>
      <c r="F770" s="492"/>
      <c r="G770" s="492"/>
      <c r="H770" s="492"/>
      <c r="I770" s="492"/>
      <c r="J770" s="492"/>
      <c r="K770" s="492"/>
      <c r="L770" s="492"/>
      <c r="M770" s="492"/>
      <c r="N770" s="492"/>
      <c r="O770" s="492"/>
      <c r="P770" s="492"/>
      <c r="Q770" s="492"/>
      <c r="R770" s="492"/>
      <c r="S770" s="492"/>
      <c r="T770" s="492"/>
      <c r="U770" s="492"/>
      <c r="V770" s="492"/>
      <c r="W770" s="492"/>
      <c r="X770" s="492"/>
      <c r="Y770" s="492"/>
      <c r="Z770" s="492"/>
      <c r="AA770" s="492"/>
      <c r="AB770" s="492"/>
      <c r="AC770" s="492"/>
      <c r="AD770" s="492"/>
      <c r="AE770" s="492"/>
      <c r="AF770" s="492"/>
      <c r="AG770" s="492"/>
      <c r="AH770" s="492"/>
      <c r="AI770" s="492"/>
      <c r="AJ770" s="492"/>
      <c r="AK770" s="492"/>
      <c r="AL770" s="492"/>
      <c r="AM770" s="492"/>
      <c r="AN770" s="492"/>
      <c r="AO770" s="492"/>
      <c r="AP770" s="492"/>
      <c r="AQ770" s="492"/>
      <c r="AR770" s="492"/>
      <c r="AS770" s="492"/>
      <c r="AT770" s="492"/>
      <c r="AU770" s="492"/>
      <c r="AV770" s="492"/>
      <c r="AW770" s="492"/>
      <c r="AX770" s="492"/>
      <c r="AY770" s="492"/>
    </row>
    <row r="771" spans="1:51" ht="15.75" customHeight="1">
      <c r="A771" s="492"/>
      <c r="B771" s="492"/>
      <c r="C771" s="492"/>
      <c r="D771" s="492"/>
      <c r="E771" s="492"/>
      <c r="F771" s="492"/>
      <c r="G771" s="492"/>
      <c r="H771" s="492"/>
      <c r="I771" s="492"/>
      <c r="J771" s="492"/>
      <c r="K771" s="492"/>
      <c r="L771" s="492"/>
      <c r="M771" s="492"/>
      <c r="N771" s="492"/>
      <c r="O771" s="492"/>
      <c r="P771" s="492"/>
      <c r="Q771" s="492"/>
      <c r="R771" s="492"/>
      <c r="S771" s="492"/>
      <c r="T771" s="492"/>
      <c r="U771" s="492"/>
      <c r="V771" s="492"/>
      <c r="W771" s="492"/>
      <c r="X771" s="492"/>
      <c r="Y771" s="492"/>
      <c r="Z771" s="492"/>
      <c r="AA771" s="492"/>
      <c r="AB771" s="492"/>
      <c r="AC771" s="492"/>
      <c r="AD771" s="492"/>
      <c r="AE771" s="492"/>
      <c r="AF771" s="492"/>
      <c r="AG771" s="492"/>
      <c r="AH771" s="492"/>
      <c r="AI771" s="492"/>
      <c r="AJ771" s="492"/>
      <c r="AK771" s="492"/>
      <c r="AL771" s="492"/>
      <c r="AM771" s="492"/>
      <c r="AN771" s="492"/>
      <c r="AO771" s="492"/>
      <c r="AP771" s="492"/>
      <c r="AQ771" s="492"/>
      <c r="AR771" s="492"/>
      <c r="AS771" s="492"/>
      <c r="AT771" s="492"/>
      <c r="AU771" s="492"/>
      <c r="AV771" s="492"/>
      <c r="AW771" s="492"/>
      <c r="AX771" s="492"/>
      <c r="AY771" s="492"/>
    </row>
    <row r="772" spans="1:51" ht="15.75" customHeight="1">
      <c r="A772" s="492"/>
      <c r="B772" s="492"/>
      <c r="C772" s="492"/>
      <c r="D772" s="492"/>
      <c r="E772" s="492"/>
      <c r="F772" s="492"/>
      <c r="G772" s="492"/>
      <c r="H772" s="492"/>
      <c r="I772" s="492"/>
      <c r="J772" s="492"/>
      <c r="K772" s="492"/>
      <c r="L772" s="492"/>
      <c r="M772" s="492"/>
      <c r="N772" s="492"/>
      <c r="O772" s="492"/>
      <c r="P772" s="492"/>
      <c r="Q772" s="492"/>
      <c r="R772" s="492"/>
      <c r="S772" s="492"/>
      <c r="T772" s="492"/>
      <c r="U772" s="492"/>
      <c r="V772" s="492"/>
      <c r="W772" s="492"/>
      <c r="X772" s="492"/>
      <c r="Y772" s="492"/>
      <c r="Z772" s="492"/>
      <c r="AA772" s="492"/>
      <c r="AB772" s="492"/>
      <c r="AC772" s="492"/>
      <c r="AD772" s="492"/>
      <c r="AE772" s="492"/>
      <c r="AF772" s="492"/>
      <c r="AG772" s="492"/>
      <c r="AH772" s="492"/>
      <c r="AI772" s="492"/>
      <c r="AJ772" s="492"/>
      <c r="AK772" s="492"/>
      <c r="AL772" s="492"/>
      <c r="AM772" s="492"/>
      <c r="AN772" s="492"/>
      <c r="AO772" s="492"/>
      <c r="AP772" s="492"/>
      <c r="AQ772" s="492"/>
      <c r="AR772" s="492"/>
      <c r="AS772" s="492"/>
      <c r="AT772" s="492"/>
      <c r="AU772" s="492"/>
      <c r="AV772" s="492"/>
      <c r="AW772" s="492"/>
      <c r="AX772" s="492"/>
      <c r="AY772" s="492"/>
    </row>
    <row r="773" spans="1:51" ht="15.75" customHeight="1">
      <c r="A773" s="492"/>
      <c r="B773" s="492"/>
      <c r="C773" s="492"/>
      <c r="D773" s="492"/>
      <c r="E773" s="492"/>
      <c r="F773" s="492"/>
      <c r="G773" s="492"/>
      <c r="H773" s="492"/>
      <c r="I773" s="492"/>
      <c r="J773" s="492"/>
      <c r="K773" s="492"/>
      <c r="L773" s="492"/>
      <c r="M773" s="492"/>
      <c r="N773" s="492"/>
      <c r="O773" s="492"/>
      <c r="P773" s="492"/>
      <c r="Q773" s="492"/>
      <c r="R773" s="492"/>
      <c r="S773" s="492"/>
      <c r="T773" s="492"/>
      <c r="U773" s="492"/>
      <c r="V773" s="492"/>
      <c r="W773" s="492"/>
      <c r="X773" s="492"/>
      <c r="Y773" s="492"/>
      <c r="Z773" s="492"/>
      <c r="AA773" s="492"/>
      <c r="AB773" s="492"/>
      <c r="AC773" s="492"/>
      <c r="AD773" s="492"/>
      <c r="AE773" s="492"/>
      <c r="AF773" s="492"/>
      <c r="AG773" s="492"/>
      <c r="AH773" s="492"/>
      <c r="AI773" s="492"/>
      <c r="AJ773" s="492"/>
      <c r="AK773" s="492"/>
      <c r="AL773" s="492"/>
      <c r="AM773" s="492"/>
      <c r="AN773" s="492"/>
      <c r="AO773" s="492"/>
      <c r="AP773" s="492"/>
      <c r="AQ773" s="492"/>
      <c r="AR773" s="492"/>
      <c r="AS773" s="492"/>
      <c r="AT773" s="492"/>
      <c r="AU773" s="492"/>
      <c r="AV773" s="492"/>
      <c r="AW773" s="492"/>
      <c r="AX773" s="492"/>
      <c r="AY773" s="492"/>
    </row>
    <row r="774" spans="1:51" ht="15.75" customHeight="1">
      <c r="A774" s="492"/>
      <c r="B774" s="492"/>
      <c r="C774" s="492"/>
      <c r="D774" s="492"/>
      <c r="E774" s="492"/>
      <c r="F774" s="492"/>
      <c r="G774" s="492"/>
      <c r="H774" s="492"/>
      <c r="I774" s="492"/>
      <c r="J774" s="492"/>
      <c r="K774" s="492"/>
      <c r="L774" s="492"/>
      <c r="M774" s="492"/>
      <c r="N774" s="492"/>
      <c r="O774" s="492"/>
      <c r="P774" s="492"/>
      <c r="Q774" s="492"/>
      <c r="R774" s="492"/>
      <c r="S774" s="492"/>
      <c r="T774" s="492"/>
      <c r="U774" s="492"/>
      <c r="V774" s="492"/>
      <c r="W774" s="492"/>
      <c r="X774" s="492"/>
      <c r="Y774" s="492"/>
      <c r="Z774" s="492"/>
      <c r="AA774" s="492"/>
      <c r="AB774" s="492"/>
      <c r="AC774" s="492"/>
      <c r="AD774" s="492"/>
      <c r="AE774" s="492"/>
      <c r="AF774" s="492"/>
      <c r="AG774" s="492"/>
      <c r="AH774" s="492"/>
      <c r="AI774" s="492"/>
      <c r="AJ774" s="492"/>
      <c r="AK774" s="492"/>
      <c r="AL774" s="492"/>
      <c r="AM774" s="492"/>
      <c r="AN774" s="492"/>
      <c r="AO774" s="492"/>
      <c r="AP774" s="492"/>
      <c r="AQ774" s="492"/>
      <c r="AR774" s="492"/>
      <c r="AS774" s="492"/>
      <c r="AT774" s="492"/>
      <c r="AU774" s="492"/>
      <c r="AV774" s="492"/>
      <c r="AW774" s="492"/>
      <c r="AX774" s="492"/>
      <c r="AY774" s="492"/>
    </row>
    <row r="775" spans="1:51" ht="15.75" customHeight="1">
      <c r="A775" s="492"/>
      <c r="B775" s="492"/>
      <c r="C775" s="492"/>
      <c r="D775" s="492"/>
      <c r="E775" s="492"/>
      <c r="F775" s="492"/>
      <c r="G775" s="492"/>
      <c r="H775" s="492"/>
      <c r="I775" s="492"/>
      <c r="J775" s="492"/>
      <c r="K775" s="492"/>
      <c r="L775" s="492"/>
      <c r="M775" s="492"/>
      <c r="N775" s="492"/>
      <c r="O775" s="492"/>
      <c r="P775" s="492"/>
      <c r="Q775" s="492"/>
      <c r="R775" s="492"/>
      <c r="S775" s="492"/>
      <c r="T775" s="492"/>
      <c r="U775" s="492"/>
      <c r="V775" s="492"/>
      <c r="W775" s="492"/>
      <c r="X775" s="492"/>
      <c r="Y775" s="492"/>
      <c r="Z775" s="492"/>
      <c r="AA775" s="492"/>
      <c r="AB775" s="492"/>
      <c r="AC775" s="492"/>
      <c r="AD775" s="492"/>
      <c r="AE775" s="492"/>
      <c r="AF775" s="492"/>
      <c r="AG775" s="492"/>
      <c r="AH775" s="492"/>
      <c r="AI775" s="492"/>
      <c r="AJ775" s="492"/>
      <c r="AK775" s="492"/>
      <c r="AL775" s="492"/>
      <c r="AM775" s="492"/>
      <c r="AN775" s="492"/>
      <c r="AO775" s="492"/>
      <c r="AP775" s="492"/>
      <c r="AQ775" s="492"/>
      <c r="AR775" s="492"/>
      <c r="AS775" s="492"/>
      <c r="AT775" s="492"/>
      <c r="AU775" s="492"/>
      <c r="AV775" s="492"/>
      <c r="AW775" s="492"/>
      <c r="AX775" s="492"/>
      <c r="AY775" s="492"/>
    </row>
    <row r="776" spans="1:51" ht="15.75" customHeight="1">
      <c r="A776" s="492"/>
      <c r="B776" s="492"/>
      <c r="C776" s="492"/>
      <c r="D776" s="492"/>
      <c r="E776" s="492"/>
      <c r="F776" s="492"/>
      <c r="G776" s="492"/>
      <c r="H776" s="492"/>
      <c r="I776" s="492"/>
      <c r="J776" s="492"/>
      <c r="K776" s="492"/>
      <c r="L776" s="492"/>
      <c r="M776" s="492"/>
      <c r="N776" s="492"/>
      <c r="O776" s="492"/>
      <c r="P776" s="492"/>
      <c r="Q776" s="492"/>
      <c r="R776" s="492"/>
      <c r="S776" s="492"/>
      <c r="T776" s="492"/>
      <c r="U776" s="492"/>
      <c r="V776" s="492"/>
      <c r="W776" s="492"/>
      <c r="X776" s="492"/>
      <c r="Y776" s="492"/>
      <c r="Z776" s="492"/>
      <c r="AA776" s="492"/>
      <c r="AB776" s="492"/>
      <c r="AC776" s="492"/>
      <c r="AD776" s="492"/>
      <c r="AE776" s="492"/>
      <c r="AF776" s="492"/>
      <c r="AG776" s="492"/>
      <c r="AH776" s="492"/>
      <c r="AI776" s="492"/>
      <c r="AJ776" s="492"/>
      <c r="AK776" s="492"/>
      <c r="AL776" s="492"/>
      <c r="AM776" s="492"/>
      <c r="AN776" s="492"/>
      <c r="AO776" s="492"/>
      <c r="AP776" s="492"/>
      <c r="AQ776" s="492"/>
      <c r="AR776" s="492"/>
      <c r="AS776" s="492"/>
      <c r="AT776" s="492"/>
      <c r="AU776" s="492"/>
      <c r="AV776" s="492"/>
      <c r="AW776" s="492"/>
      <c r="AX776" s="492"/>
      <c r="AY776" s="492"/>
    </row>
    <row r="777" spans="1:51" ht="15.75" customHeight="1">
      <c r="A777" s="492"/>
      <c r="B777" s="492"/>
      <c r="C777" s="492"/>
      <c r="D777" s="492"/>
      <c r="E777" s="492"/>
      <c r="F777" s="492"/>
      <c r="G777" s="492"/>
      <c r="H777" s="492"/>
      <c r="I777" s="492"/>
      <c r="J777" s="492"/>
      <c r="K777" s="492"/>
      <c r="L777" s="492"/>
      <c r="M777" s="492"/>
      <c r="N777" s="492"/>
      <c r="O777" s="492"/>
      <c r="P777" s="492"/>
      <c r="Q777" s="492"/>
      <c r="R777" s="492"/>
      <c r="S777" s="492"/>
      <c r="T777" s="492"/>
      <c r="U777" s="492"/>
      <c r="V777" s="492"/>
      <c r="W777" s="492"/>
      <c r="X777" s="492"/>
      <c r="Y777" s="492"/>
      <c r="Z777" s="492"/>
      <c r="AA777" s="492"/>
      <c r="AB777" s="492"/>
      <c r="AC777" s="492"/>
      <c r="AD777" s="492"/>
      <c r="AE777" s="492"/>
      <c r="AF777" s="492"/>
      <c r="AG777" s="492"/>
      <c r="AH777" s="492"/>
      <c r="AI777" s="492"/>
      <c r="AJ777" s="492"/>
      <c r="AK777" s="492"/>
      <c r="AL777" s="492"/>
      <c r="AM777" s="492"/>
      <c r="AN777" s="492"/>
      <c r="AO777" s="492"/>
      <c r="AP777" s="492"/>
      <c r="AQ777" s="492"/>
      <c r="AR777" s="492"/>
      <c r="AS777" s="492"/>
      <c r="AT777" s="492"/>
      <c r="AU777" s="492"/>
      <c r="AV777" s="492"/>
      <c r="AW777" s="492"/>
      <c r="AX777" s="492"/>
      <c r="AY777" s="492"/>
    </row>
    <row r="778" spans="1:51" ht="15.75" customHeight="1">
      <c r="A778" s="492"/>
      <c r="B778" s="492"/>
      <c r="C778" s="492"/>
      <c r="D778" s="492"/>
      <c r="E778" s="492"/>
      <c r="F778" s="492"/>
      <c r="G778" s="492"/>
      <c r="H778" s="492"/>
      <c r="I778" s="492"/>
      <c r="J778" s="492"/>
      <c r="K778" s="492"/>
      <c r="L778" s="492"/>
      <c r="M778" s="492"/>
      <c r="N778" s="492"/>
      <c r="O778" s="492"/>
      <c r="P778" s="492"/>
      <c r="Q778" s="492"/>
      <c r="R778" s="492"/>
      <c r="S778" s="492"/>
      <c r="T778" s="492"/>
      <c r="U778" s="492"/>
      <c r="V778" s="492"/>
      <c r="W778" s="492"/>
      <c r="X778" s="492"/>
      <c r="Y778" s="492"/>
      <c r="Z778" s="492"/>
      <c r="AA778" s="492"/>
      <c r="AB778" s="492"/>
      <c r="AC778" s="492"/>
      <c r="AD778" s="492"/>
      <c r="AE778" s="492"/>
      <c r="AF778" s="492"/>
      <c r="AG778" s="492"/>
      <c r="AH778" s="492"/>
      <c r="AI778" s="492"/>
      <c r="AJ778" s="492"/>
      <c r="AK778" s="492"/>
      <c r="AL778" s="492"/>
      <c r="AM778" s="492"/>
      <c r="AN778" s="492"/>
      <c r="AO778" s="492"/>
      <c r="AP778" s="492"/>
      <c r="AQ778" s="492"/>
      <c r="AR778" s="492"/>
      <c r="AS778" s="492"/>
      <c r="AT778" s="492"/>
      <c r="AU778" s="492"/>
      <c r="AV778" s="492"/>
      <c r="AW778" s="492"/>
      <c r="AX778" s="492"/>
      <c r="AY778" s="492"/>
    </row>
    <row r="779" spans="1:51" ht="15.75" customHeight="1">
      <c r="A779" s="492"/>
      <c r="B779" s="492"/>
      <c r="C779" s="492"/>
      <c r="D779" s="492"/>
      <c r="E779" s="492"/>
      <c r="F779" s="492"/>
      <c r="G779" s="492"/>
      <c r="H779" s="492"/>
      <c r="I779" s="492"/>
      <c r="J779" s="492"/>
      <c r="K779" s="492"/>
      <c r="L779" s="492"/>
      <c r="M779" s="492"/>
      <c r="N779" s="492"/>
      <c r="O779" s="492"/>
      <c r="P779" s="492"/>
      <c r="Q779" s="492"/>
      <c r="R779" s="492"/>
      <c r="S779" s="492"/>
      <c r="T779" s="492"/>
      <c r="U779" s="492"/>
      <c r="V779" s="492"/>
      <c r="W779" s="492"/>
      <c r="X779" s="492"/>
      <c r="Y779" s="492"/>
      <c r="Z779" s="492"/>
      <c r="AA779" s="492"/>
      <c r="AB779" s="492"/>
      <c r="AC779" s="492"/>
      <c r="AD779" s="492"/>
      <c r="AE779" s="492"/>
      <c r="AF779" s="492"/>
      <c r="AG779" s="492"/>
      <c r="AH779" s="492"/>
      <c r="AI779" s="492"/>
      <c r="AJ779" s="492"/>
      <c r="AK779" s="492"/>
      <c r="AL779" s="492"/>
      <c r="AM779" s="492"/>
      <c r="AN779" s="492"/>
      <c r="AO779" s="492"/>
      <c r="AP779" s="492"/>
      <c r="AQ779" s="492"/>
      <c r="AR779" s="492"/>
      <c r="AS779" s="492"/>
      <c r="AT779" s="492"/>
      <c r="AU779" s="492"/>
      <c r="AV779" s="492"/>
      <c r="AW779" s="492"/>
      <c r="AX779" s="492"/>
      <c r="AY779" s="492"/>
    </row>
    <row r="780" spans="1:51" ht="15.75" customHeight="1">
      <c r="A780" s="492"/>
      <c r="B780" s="492"/>
      <c r="C780" s="492"/>
      <c r="D780" s="492"/>
      <c r="E780" s="492"/>
      <c r="F780" s="492"/>
      <c r="G780" s="492"/>
      <c r="H780" s="492"/>
      <c r="I780" s="492"/>
      <c r="J780" s="492"/>
      <c r="K780" s="492"/>
      <c r="L780" s="492"/>
      <c r="M780" s="492"/>
      <c r="N780" s="492"/>
      <c r="O780" s="492"/>
      <c r="P780" s="492"/>
      <c r="Q780" s="492"/>
      <c r="R780" s="492"/>
      <c r="S780" s="492"/>
      <c r="T780" s="492"/>
      <c r="U780" s="492"/>
      <c r="V780" s="492"/>
      <c r="W780" s="492"/>
      <c r="X780" s="492"/>
      <c r="Y780" s="492"/>
      <c r="Z780" s="492"/>
      <c r="AA780" s="492"/>
      <c r="AB780" s="492"/>
      <c r="AC780" s="492"/>
      <c r="AD780" s="492"/>
      <c r="AE780" s="492"/>
      <c r="AF780" s="492"/>
      <c r="AG780" s="492"/>
      <c r="AH780" s="492"/>
      <c r="AI780" s="492"/>
      <c r="AJ780" s="492"/>
      <c r="AK780" s="492"/>
      <c r="AL780" s="492"/>
      <c r="AM780" s="492"/>
      <c r="AN780" s="492"/>
      <c r="AO780" s="492"/>
      <c r="AP780" s="492"/>
      <c r="AQ780" s="492"/>
      <c r="AR780" s="492"/>
      <c r="AS780" s="492"/>
      <c r="AT780" s="492"/>
      <c r="AU780" s="492"/>
      <c r="AV780" s="492"/>
      <c r="AW780" s="492"/>
      <c r="AX780" s="492"/>
      <c r="AY780" s="492"/>
    </row>
    <row r="781" spans="1:51" ht="15.75" customHeight="1">
      <c r="A781" s="492"/>
      <c r="B781" s="492"/>
      <c r="C781" s="492"/>
      <c r="D781" s="492"/>
      <c r="E781" s="492"/>
      <c r="F781" s="492"/>
      <c r="G781" s="492"/>
      <c r="H781" s="492"/>
      <c r="I781" s="492"/>
      <c r="J781" s="492"/>
      <c r="K781" s="492"/>
      <c r="L781" s="492"/>
      <c r="M781" s="492"/>
      <c r="N781" s="492"/>
      <c r="O781" s="492"/>
      <c r="P781" s="492"/>
      <c r="Q781" s="492"/>
      <c r="R781" s="492"/>
      <c r="S781" s="492"/>
      <c r="T781" s="492"/>
      <c r="U781" s="492"/>
      <c r="V781" s="492"/>
      <c r="W781" s="492"/>
      <c r="X781" s="492"/>
      <c r="Y781" s="492"/>
      <c r="Z781" s="492"/>
      <c r="AA781" s="492"/>
      <c r="AB781" s="492"/>
      <c r="AC781" s="492"/>
      <c r="AD781" s="492"/>
      <c r="AE781" s="492"/>
      <c r="AF781" s="492"/>
      <c r="AG781" s="492"/>
      <c r="AH781" s="492"/>
      <c r="AI781" s="492"/>
      <c r="AJ781" s="492"/>
      <c r="AK781" s="492"/>
      <c r="AL781" s="492"/>
      <c r="AM781" s="492"/>
      <c r="AN781" s="492"/>
      <c r="AO781" s="492"/>
      <c r="AP781" s="492"/>
      <c r="AQ781" s="492"/>
      <c r="AR781" s="492"/>
      <c r="AS781" s="492"/>
      <c r="AT781" s="492"/>
      <c r="AU781" s="492"/>
      <c r="AV781" s="492"/>
      <c r="AW781" s="492"/>
      <c r="AX781" s="492"/>
      <c r="AY781" s="492"/>
    </row>
    <row r="782" spans="1:51" ht="15.75" customHeight="1">
      <c r="A782" s="492"/>
      <c r="B782" s="492"/>
      <c r="C782" s="492"/>
      <c r="D782" s="492"/>
      <c r="E782" s="492"/>
      <c r="F782" s="492"/>
      <c r="G782" s="492"/>
      <c r="H782" s="492"/>
      <c r="I782" s="492"/>
      <c r="J782" s="492"/>
      <c r="K782" s="492"/>
      <c r="L782" s="492"/>
      <c r="M782" s="492"/>
      <c r="N782" s="492"/>
      <c r="O782" s="492"/>
      <c r="P782" s="492"/>
      <c r="Q782" s="492"/>
      <c r="R782" s="492"/>
      <c r="S782" s="492"/>
      <c r="T782" s="492"/>
      <c r="U782" s="492"/>
      <c r="V782" s="492"/>
      <c r="W782" s="492"/>
      <c r="X782" s="492"/>
      <c r="Y782" s="492"/>
      <c r="Z782" s="492"/>
      <c r="AA782" s="492"/>
      <c r="AB782" s="492"/>
      <c r="AC782" s="492"/>
      <c r="AD782" s="492"/>
      <c r="AE782" s="492"/>
      <c r="AF782" s="492"/>
      <c r="AG782" s="492"/>
      <c r="AH782" s="492"/>
      <c r="AI782" s="492"/>
      <c r="AJ782" s="492"/>
      <c r="AK782" s="492"/>
      <c r="AL782" s="492"/>
      <c r="AM782" s="492"/>
      <c r="AN782" s="492"/>
      <c r="AO782" s="492"/>
      <c r="AP782" s="492"/>
      <c r="AQ782" s="492"/>
      <c r="AR782" s="492"/>
      <c r="AS782" s="492"/>
      <c r="AT782" s="492"/>
      <c r="AU782" s="492"/>
      <c r="AV782" s="492"/>
      <c r="AW782" s="492"/>
      <c r="AX782" s="492"/>
      <c r="AY782" s="492"/>
    </row>
    <row r="783" spans="1:51" ht="15.75" customHeight="1">
      <c r="A783" s="492"/>
      <c r="B783" s="492"/>
      <c r="C783" s="492"/>
      <c r="D783" s="492"/>
      <c r="E783" s="492"/>
      <c r="F783" s="492"/>
      <c r="G783" s="492"/>
      <c r="H783" s="492"/>
      <c r="I783" s="492"/>
      <c r="J783" s="492"/>
      <c r="K783" s="492"/>
      <c r="L783" s="492"/>
      <c r="M783" s="492"/>
      <c r="N783" s="492"/>
      <c r="O783" s="492"/>
      <c r="P783" s="492"/>
      <c r="Q783" s="492"/>
      <c r="R783" s="492"/>
      <c r="S783" s="492"/>
      <c r="T783" s="492"/>
      <c r="U783" s="492"/>
      <c r="V783" s="492"/>
      <c r="W783" s="492"/>
      <c r="X783" s="492"/>
      <c r="Y783" s="492"/>
      <c r="Z783" s="492"/>
      <c r="AA783" s="492"/>
      <c r="AB783" s="492"/>
      <c r="AC783" s="492"/>
      <c r="AD783" s="492"/>
      <c r="AE783" s="492"/>
      <c r="AF783" s="492"/>
      <c r="AG783" s="492"/>
      <c r="AH783" s="492"/>
      <c r="AI783" s="492"/>
      <c r="AJ783" s="492"/>
      <c r="AK783" s="492"/>
      <c r="AL783" s="492"/>
      <c r="AM783" s="492"/>
      <c r="AN783" s="492"/>
      <c r="AO783" s="492"/>
      <c r="AP783" s="492"/>
      <c r="AQ783" s="492"/>
      <c r="AR783" s="492"/>
      <c r="AS783" s="492"/>
      <c r="AT783" s="492"/>
      <c r="AU783" s="492"/>
      <c r="AV783" s="492"/>
      <c r="AW783" s="492"/>
      <c r="AX783" s="492"/>
      <c r="AY783" s="492"/>
    </row>
    <row r="784" spans="1:51" ht="15.75" customHeight="1">
      <c r="A784" s="492"/>
      <c r="B784" s="492"/>
      <c r="C784" s="492"/>
      <c r="D784" s="492"/>
      <c r="E784" s="492"/>
      <c r="F784" s="492"/>
      <c r="G784" s="492"/>
      <c r="H784" s="492"/>
      <c r="I784" s="492"/>
      <c r="J784" s="492"/>
      <c r="K784" s="492"/>
      <c r="L784" s="492"/>
      <c r="M784" s="492"/>
      <c r="N784" s="492"/>
      <c r="O784" s="492"/>
      <c r="P784" s="492"/>
      <c r="Q784" s="492"/>
      <c r="R784" s="492"/>
      <c r="S784" s="492"/>
      <c r="T784" s="492"/>
      <c r="U784" s="492"/>
      <c r="V784" s="492"/>
      <c r="W784" s="492"/>
      <c r="X784" s="492"/>
      <c r="Y784" s="492"/>
      <c r="Z784" s="492"/>
      <c r="AA784" s="492"/>
      <c r="AB784" s="492"/>
      <c r="AC784" s="492"/>
      <c r="AD784" s="492"/>
      <c r="AE784" s="492"/>
      <c r="AF784" s="492"/>
      <c r="AG784" s="492"/>
      <c r="AH784" s="492"/>
      <c r="AI784" s="492"/>
      <c r="AJ784" s="492"/>
      <c r="AK784" s="492"/>
      <c r="AL784" s="492"/>
      <c r="AM784" s="492"/>
      <c r="AN784" s="492"/>
      <c r="AO784" s="492"/>
      <c r="AP784" s="492"/>
      <c r="AQ784" s="492"/>
      <c r="AR784" s="492"/>
      <c r="AS784" s="492"/>
      <c r="AT784" s="492"/>
      <c r="AU784" s="492"/>
      <c r="AV784" s="492"/>
      <c r="AW784" s="492"/>
      <c r="AX784" s="492"/>
      <c r="AY784" s="492"/>
    </row>
    <row r="785" spans="1:51" ht="15.75" customHeight="1">
      <c r="A785" s="492"/>
      <c r="B785" s="492"/>
      <c r="C785" s="492"/>
      <c r="D785" s="492"/>
      <c r="E785" s="492"/>
      <c r="F785" s="492"/>
      <c r="G785" s="492"/>
      <c r="H785" s="492"/>
      <c r="I785" s="492"/>
      <c r="J785" s="492"/>
      <c r="K785" s="492"/>
      <c r="L785" s="492"/>
      <c r="M785" s="492"/>
      <c r="N785" s="492"/>
      <c r="O785" s="492"/>
      <c r="P785" s="492"/>
      <c r="Q785" s="492"/>
      <c r="R785" s="492"/>
      <c r="S785" s="492"/>
      <c r="T785" s="492"/>
      <c r="U785" s="492"/>
      <c r="V785" s="492"/>
      <c r="W785" s="492"/>
      <c r="X785" s="492"/>
      <c r="Y785" s="492"/>
      <c r="Z785" s="492"/>
      <c r="AA785" s="492"/>
      <c r="AB785" s="492"/>
      <c r="AC785" s="492"/>
      <c r="AD785" s="492"/>
      <c r="AE785" s="492"/>
      <c r="AF785" s="492"/>
      <c r="AG785" s="492"/>
      <c r="AH785" s="492"/>
      <c r="AI785" s="492"/>
      <c r="AJ785" s="492"/>
      <c r="AK785" s="492"/>
      <c r="AL785" s="492"/>
      <c r="AM785" s="492"/>
      <c r="AN785" s="492"/>
      <c r="AO785" s="492"/>
      <c r="AP785" s="492"/>
      <c r="AQ785" s="492"/>
      <c r="AR785" s="492"/>
      <c r="AS785" s="492"/>
      <c r="AT785" s="492"/>
      <c r="AU785" s="492"/>
      <c r="AV785" s="492"/>
      <c r="AW785" s="492"/>
      <c r="AX785" s="492"/>
      <c r="AY785" s="492"/>
    </row>
    <row r="786" spans="1:51" ht="15.75" customHeight="1">
      <c r="A786" s="492"/>
      <c r="B786" s="492"/>
      <c r="C786" s="492"/>
      <c r="D786" s="492"/>
      <c r="E786" s="492"/>
      <c r="F786" s="492"/>
      <c r="G786" s="492"/>
      <c r="H786" s="492"/>
      <c r="I786" s="492"/>
      <c r="J786" s="492"/>
      <c r="K786" s="492"/>
      <c r="L786" s="492"/>
      <c r="M786" s="492"/>
      <c r="N786" s="492"/>
      <c r="O786" s="492"/>
      <c r="P786" s="492"/>
      <c r="Q786" s="492"/>
      <c r="R786" s="492"/>
      <c r="S786" s="492"/>
      <c r="T786" s="492"/>
      <c r="U786" s="492"/>
      <c r="V786" s="492"/>
      <c r="W786" s="492"/>
      <c r="X786" s="492"/>
      <c r="Y786" s="492"/>
      <c r="Z786" s="492"/>
      <c r="AA786" s="492"/>
      <c r="AB786" s="492"/>
      <c r="AC786" s="492"/>
      <c r="AD786" s="492"/>
      <c r="AE786" s="492"/>
      <c r="AF786" s="492"/>
      <c r="AG786" s="492"/>
      <c r="AH786" s="492"/>
      <c r="AI786" s="492"/>
      <c r="AJ786" s="492"/>
      <c r="AK786" s="492"/>
      <c r="AL786" s="492"/>
      <c r="AM786" s="492"/>
      <c r="AN786" s="492"/>
      <c r="AO786" s="492"/>
      <c r="AP786" s="492"/>
      <c r="AQ786" s="492"/>
      <c r="AR786" s="492"/>
      <c r="AS786" s="492"/>
      <c r="AT786" s="492"/>
      <c r="AU786" s="492"/>
      <c r="AV786" s="492"/>
      <c r="AW786" s="492"/>
      <c r="AX786" s="492"/>
      <c r="AY786" s="492"/>
    </row>
    <row r="787" spans="1:51" ht="15.75" customHeight="1">
      <c r="A787" s="492"/>
      <c r="B787" s="492"/>
      <c r="C787" s="492"/>
      <c r="D787" s="492"/>
      <c r="E787" s="492"/>
      <c r="F787" s="492"/>
      <c r="G787" s="492"/>
      <c r="H787" s="492"/>
      <c r="I787" s="492"/>
      <c r="J787" s="492"/>
      <c r="K787" s="492"/>
      <c r="L787" s="492"/>
      <c r="M787" s="492"/>
      <c r="N787" s="492"/>
      <c r="O787" s="492"/>
      <c r="P787" s="492"/>
      <c r="Q787" s="492"/>
      <c r="R787" s="492"/>
      <c r="S787" s="492"/>
      <c r="T787" s="492"/>
      <c r="U787" s="492"/>
      <c r="V787" s="492"/>
      <c r="W787" s="492"/>
      <c r="X787" s="492"/>
      <c r="Y787" s="492"/>
      <c r="Z787" s="492"/>
      <c r="AA787" s="492"/>
      <c r="AB787" s="492"/>
      <c r="AC787" s="492"/>
      <c r="AD787" s="492"/>
      <c r="AE787" s="492"/>
      <c r="AF787" s="492"/>
      <c r="AG787" s="492"/>
      <c r="AH787" s="492"/>
      <c r="AI787" s="492"/>
      <c r="AJ787" s="492"/>
      <c r="AK787" s="492"/>
      <c r="AL787" s="492"/>
      <c r="AM787" s="492"/>
      <c r="AN787" s="492"/>
      <c r="AO787" s="492"/>
      <c r="AP787" s="492"/>
      <c r="AQ787" s="492"/>
      <c r="AR787" s="492"/>
      <c r="AS787" s="492"/>
      <c r="AT787" s="492"/>
      <c r="AU787" s="492"/>
      <c r="AV787" s="492"/>
      <c r="AW787" s="492"/>
      <c r="AX787" s="492"/>
      <c r="AY787" s="492"/>
    </row>
    <row r="788" spans="1:51" ht="15.75" customHeight="1">
      <c r="A788" s="492"/>
      <c r="B788" s="492"/>
      <c r="C788" s="492"/>
      <c r="D788" s="492"/>
      <c r="E788" s="492"/>
      <c r="F788" s="492"/>
      <c r="G788" s="492"/>
      <c r="H788" s="492"/>
      <c r="I788" s="492"/>
      <c r="J788" s="492"/>
      <c r="K788" s="492"/>
      <c r="L788" s="492"/>
      <c r="M788" s="492"/>
      <c r="N788" s="492"/>
      <c r="O788" s="492"/>
      <c r="P788" s="492"/>
      <c r="Q788" s="492"/>
      <c r="R788" s="492"/>
      <c r="S788" s="492"/>
      <c r="T788" s="492"/>
      <c r="U788" s="492"/>
      <c r="V788" s="492"/>
      <c r="W788" s="492"/>
      <c r="X788" s="492"/>
      <c r="Y788" s="492"/>
      <c r="Z788" s="492"/>
      <c r="AA788" s="492"/>
      <c r="AB788" s="492"/>
      <c r="AC788" s="492"/>
      <c r="AD788" s="492"/>
      <c r="AE788" s="492"/>
      <c r="AF788" s="492"/>
      <c r="AG788" s="492"/>
      <c r="AH788" s="492"/>
      <c r="AI788" s="492"/>
      <c r="AJ788" s="492"/>
      <c r="AK788" s="492"/>
      <c r="AL788" s="492"/>
      <c r="AM788" s="492"/>
      <c r="AN788" s="492"/>
      <c r="AO788" s="492"/>
      <c r="AP788" s="492"/>
      <c r="AQ788" s="492"/>
      <c r="AR788" s="492"/>
      <c r="AS788" s="492"/>
      <c r="AT788" s="492"/>
      <c r="AU788" s="492"/>
      <c r="AV788" s="492"/>
      <c r="AW788" s="492"/>
      <c r="AX788" s="492"/>
      <c r="AY788" s="492"/>
    </row>
    <row r="789" spans="1:51" ht="15.75" customHeight="1">
      <c r="A789" s="492"/>
      <c r="B789" s="492"/>
      <c r="C789" s="492"/>
      <c r="D789" s="492"/>
      <c r="E789" s="492"/>
      <c r="F789" s="492"/>
      <c r="G789" s="492"/>
      <c r="H789" s="492"/>
      <c r="I789" s="492"/>
      <c r="J789" s="492"/>
      <c r="K789" s="492"/>
      <c r="L789" s="492"/>
      <c r="M789" s="492"/>
      <c r="N789" s="492"/>
      <c r="O789" s="492"/>
      <c r="P789" s="492"/>
      <c r="Q789" s="492"/>
      <c r="R789" s="492"/>
      <c r="S789" s="492"/>
      <c r="T789" s="492"/>
      <c r="U789" s="492"/>
      <c r="V789" s="492"/>
      <c r="W789" s="492"/>
      <c r="X789" s="492"/>
      <c r="Y789" s="492"/>
      <c r="Z789" s="492"/>
      <c r="AA789" s="492"/>
      <c r="AB789" s="492"/>
      <c r="AC789" s="492"/>
      <c r="AD789" s="492"/>
      <c r="AE789" s="492"/>
      <c r="AF789" s="492"/>
      <c r="AG789" s="492"/>
      <c r="AH789" s="492"/>
      <c r="AI789" s="492"/>
      <c r="AJ789" s="492"/>
      <c r="AK789" s="492"/>
      <c r="AL789" s="492"/>
      <c r="AM789" s="492"/>
      <c r="AN789" s="492"/>
      <c r="AO789" s="492"/>
      <c r="AP789" s="492"/>
      <c r="AQ789" s="492"/>
      <c r="AR789" s="492"/>
      <c r="AS789" s="492"/>
      <c r="AT789" s="492"/>
      <c r="AU789" s="492"/>
      <c r="AV789" s="492"/>
      <c r="AW789" s="492"/>
      <c r="AX789" s="492"/>
      <c r="AY789" s="492"/>
    </row>
    <row r="790" spans="1:51" ht="15.75" customHeight="1">
      <c r="A790" s="492"/>
      <c r="B790" s="492"/>
      <c r="C790" s="492"/>
      <c r="D790" s="492"/>
      <c r="E790" s="492"/>
      <c r="F790" s="492"/>
      <c r="G790" s="492"/>
      <c r="H790" s="492"/>
      <c r="I790" s="492"/>
      <c r="J790" s="492"/>
      <c r="K790" s="492"/>
      <c r="L790" s="492"/>
      <c r="M790" s="492"/>
      <c r="N790" s="492"/>
      <c r="O790" s="492"/>
      <c r="P790" s="492"/>
      <c r="Q790" s="492"/>
      <c r="R790" s="492"/>
      <c r="S790" s="492"/>
      <c r="T790" s="492"/>
      <c r="U790" s="492"/>
      <c r="V790" s="492"/>
      <c r="W790" s="492"/>
      <c r="X790" s="492"/>
      <c r="Y790" s="492"/>
      <c r="Z790" s="492"/>
      <c r="AA790" s="492"/>
      <c r="AB790" s="492"/>
      <c r="AC790" s="492"/>
      <c r="AD790" s="492"/>
      <c r="AE790" s="492"/>
      <c r="AF790" s="492"/>
      <c r="AG790" s="492"/>
      <c r="AH790" s="492"/>
      <c r="AI790" s="492"/>
      <c r="AJ790" s="492"/>
      <c r="AK790" s="492"/>
      <c r="AL790" s="492"/>
      <c r="AM790" s="492"/>
      <c r="AN790" s="492"/>
      <c r="AO790" s="492"/>
      <c r="AP790" s="492"/>
      <c r="AQ790" s="492"/>
      <c r="AR790" s="492"/>
      <c r="AS790" s="492"/>
      <c r="AT790" s="492"/>
      <c r="AU790" s="492"/>
      <c r="AV790" s="492"/>
      <c r="AW790" s="492"/>
      <c r="AX790" s="492"/>
      <c r="AY790" s="492"/>
    </row>
    <row r="791" spans="1:51" ht="15.75" customHeight="1">
      <c r="A791" s="492"/>
      <c r="B791" s="492"/>
      <c r="C791" s="492"/>
      <c r="D791" s="492"/>
      <c r="E791" s="492"/>
      <c r="F791" s="492"/>
      <c r="G791" s="492"/>
      <c r="H791" s="492"/>
      <c r="I791" s="492"/>
      <c r="J791" s="492"/>
      <c r="K791" s="492"/>
      <c r="L791" s="492"/>
      <c r="M791" s="492"/>
      <c r="N791" s="492"/>
      <c r="O791" s="492"/>
      <c r="P791" s="492"/>
      <c r="Q791" s="492"/>
      <c r="R791" s="492"/>
      <c r="S791" s="492"/>
      <c r="T791" s="492"/>
      <c r="U791" s="492"/>
      <c r="V791" s="492"/>
      <c r="W791" s="492"/>
      <c r="X791" s="492"/>
      <c r="Y791" s="492"/>
      <c r="Z791" s="492"/>
      <c r="AA791" s="492"/>
      <c r="AB791" s="492"/>
      <c r="AC791" s="492"/>
      <c r="AD791" s="492"/>
      <c r="AE791" s="492"/>
      <c r="AF791" s="492"/>
      <c r="AG791" s="492"/>
      <c r="AH791" s="492"/>
      <c r="AI791" s="492"/>
      <c r="AJ791" s="492"/>
      <c r="AK791" s="492"/>
      <c r="AL791" s="492"/>
      <c r="AM791" s="492"/>
      <c r="AN791" s="492"/>
      <c r="AO791" s="492"/>
      <c r="AP791" s="492"/>
      <c r="AQ791" s="492"/>
      <c r="AR791" s="492"/>
      <c r="AS791" s="492"/>
      <c r="AT791" s="492"/>
      <c r="AU791" s="492"/>
      <c r="AV791" s="492"/>
      <c r="AW791" s="492"/>
      <c r="AX791" s="492"/>
      <c r="AY791" s="492"/>
    </row>
    <row r="792" spans="1:51" ht="15.75" customHeight="1">
      <c r="A792" s="492"/>
      <c r="B792" s="492"/>
      <c r="C792" s="492"/>
      <c r="D792" s="492"/>
      <c r="E792" s="492"/>
      <c r="F792" s="492"/>
      <c r="G792" s="492"/>
      <c r="H792" s="492"/>
      <c r="I792" s="492"/>
      <c r="J792" s="492"/>
      <c r="K792" s="492"/>
      <c r="L792" s="492"/>
      <c r="M792" s="492"/>
      <c r="N792" s="492"/>
      <c r="O792" s="492"/>
      <c r="P792" s="492"/>
      <c r="Q792" s="492"/>
      <c r="R792" s="492"/>
      <c r="S792" s="492"/>
      <c r="T792" s="492"/>
      <c r="U792" s="492"/>
      <c r="V792" s="492"/>
      <c r="W792" s="492"/>
      <c r="X792" s="492"/>
      <c r="Y792" s="492"/>
      <c r="Z792" s="492"/>
      <c r="AA792" s="492"/>
      <c r="AB792" s="492"/>
      <c r="AC792" s="492"/>
      <c r="AD792" s="492"/>
      <c r="AE792" s="492"/>
      <c r="AF792" s="492"/>
      <c r="AG792" s="492"/>
      <c r="AH792" s="492"/>
      <c r="AI792" s="492"/>
      <c r="AJ792" s="492"/>
      <c r="AK792" s="492"/>
      <c r="AL792" s="492"/>
      <c r="AM792" s="492"/>
      <c r="AN792" s="492"/>
      <c r="AO792" s="492"/>
      <c r="AP792" s="492"/>
      <c r="AQ792" s="492"/>
      <c r="AR792" s="492"/>
      <c r="AS792" s="492"/>
      <c r="AT792" s="492"/>
      <c r="AU792" s="492"/>
      <c r="AV792" s="492"/>
      <c r="AW792" s="492"/>
      <c r="AX792" s="492"/>
      <c r="AY792" s="492"/>
    </row>
    <row r="793" spans="1:51" ht="15.75" customHeight="1">
      <c r="A793" s="492"/>
      <c r="B793" s="492"/>
      <c r="C793" s="492"/>
      <c r="D793" s="492"/>
      <c r="E793" s="492"/>
      <c r="F793" s="492"/>
      <c r="G793" s="492"/>
      <c r="H793" s="492"/>
      <c r="I793" s="492"/>
      <c r="J793" s="492"/>
      <c r="K793" s="492"/>
      <c r="L793" s="492"/>
      <c r="M793" s="492"/>
      <c r="N793" s="492"/>
      <c r="O793" s="492"/>
      <c r="P793" s="492"/>
      <c r="Q793" s="492"/>
      <c r="R793" s="492"/>
      <c r="S793" s="492"/>
      <c r="T793" s="492"/>
      <c r="U793" s="492"/>
      <c r="V793" s="492"/>
      <c r="W793" s="492"/>
      <c r="X793" s="492"/>
      <c r="Y793" s="492"/>
      <c r="Z793" s="492"/>
      <c r="AA793" s="492"/>
      <c r="AB793" s="492"/>
      <c r="AC793" s="492"/>
      <c r="AD793" s="492"/>
      <c r="AE793" s="492"/>
      <c r="AF793" s="492"/>
      <c r="AG793" s="492"/>
      <c r="AH793" s="492"/>
      <c r="AI793" s="492"/>
      <c r="AJ793" s="492"/>
      <c r="AK793" s="492"/>
      <c r="AL793" s="492"/>
      <c r="AM793" s="492"/>
      <c r="AN793" s="492"/>
      <c r="AO793" s="492"/>
      <c r="AP793" s="492"/>
      <c r="AQ793" s="492"/>
      <c r="AR793" s="492"/>
      <c r="AS793" s="492"/>
      <c r="AT793" s="492"/>
      <c r="AU793" s="492"/>
      <c r="AV793" s="492"/>
      <c r="AW793" s="492"/>
      <c r="AX793" s="492"/>
      <c r="AY793" s="492"/>
    </row>
    <row r="794" spans="1:51" ht="15.75" customHeight="1">
      <c r="A794" s="492"/>
      <c r="B794" s="492"/>
      <c r="C794" s="492"/>
      <c r="D794" s="492"/>
      <c r="E794" s="492"/>
      <c r="F794" s="492"/>
      <c r="G794" s="492"/>
      <c r="H794" s="492"/>
      <c r="I794" s="492"/>
      <c r="J794" s="492"/>
      <c r="K794" s="492"/>
      <c r="L794" s="492"/>
      <c r="M794" s="492"/>
      <c r="N794" s="492"/>
      <c r="O794" s="492"/>
      <c r="P794" s="492"/>
      <c r="Q794" s="492"/>
      <c r="R794" s="492"/>
      <c r="S794" s="492"/>
      <c r="T794" s="492"/>
      <c r="U794" s="492"/>
      <c r="V794" s="492"/>
      <c r="W794" s="492"/>
      <c r="X794" s="492"/>
      <c r="Y794" s="492"/>
      <c r="Z794" s="492"/>
      <c r="AA794" s="492"/>
      <c r="AB794" s="492"/>
      <c r="AC794" s="492"/>
      <c r="AD794" s="492"/>
      <c r="AE794" s="492"/>
      <c r="AF794" s="492"/>
      <c r="AG794" s="492"/>
      <c r="AH794" s="492"/>
      <c r="AI794" s="492"/>
      <c r="AJ794" s="492"/>
      <c r="AK794" s="492"/>
      <c r="AL794" s="492"/>
      <c r="AM794" s="492"/>
      <c r="AN794" s="492"/>
      <c r="AO794" s="492"/>
      <c r="AP794" s="492"/>
      <c r="AQ794" s="492"/>
      <c r="AR794" s="492"/>
      <c r="AS794" s="492"/>
      <c r="AT794" s="492"/>
      <c r="AU794" s="492"/>
      <c r="AV794" s="492"/>
      <c r="AW794" s="492"/>
      <c r="AX794" s="492"/>
      <c r="AY794" s="492"/>
    </row>
    <row r="795" spans="1:51" ht="15.75" customHeight="1">
      <c r="A795" s="492"/>
      <c r="B795" s="492"/>
      <c r="C795" s="492"/>
      <c r="D795" s="492"/>
      <c r="E795" s="492"/>
      <c r="F795" s="492"/>
      <c r="G795" s="492"/>
      <c r="H795" s="492"/>
      <c r="I795" s="492"/>
      <c r="J795" s="492"/>
      <c r="K795" s="492"/>
      <c r="L795" s="492"/>
      <c r="M795" s="492"/>
      <c r="N795" s="492"/>
      <c r="O795" s="492"/>
      <c r="P795" s="492"/>
      <c r="Q795" s="492"/>
      <c r="R795" s="492"/>
      <c r="S795" s="492"/>
      <c r="T795" s="492"/>
      <c r="U795" s="492"/>
      <c r="V795" s="492"/>
      <c r="W795" s="492"/>
      <c r="X795" s="492"/>
      <c r="Y795" s="492"/>
      <c r="Z795" s="492"/>
      <c r="AA795" s="492"/>
      <c r="AB795" s="492"/>
      <c r="AC795" s="492"/>
      <c r="AD795" s="492"/>
      <c r="AE795" s="492"/>
      <c r="AF795" s="492"/>
      <c r="AG795" s="492"/>
      <c r="AH795" s="492"/>
      <c r="AI795" s="492"/>
      <c r="AJ795" s="492"/>
      <c r="AK795" s="492"/>
      <c r="AL795" s="492"/>
      <c r="AM795" s="492"/>
      <c r="AN795" s="492"/>
      <c r="AO795" s="492"/>
      <c r="AP795" s="492"/>
      <c r="AQ795" s="492"/>
      <c r="AR795" s="492"/>
      <c r="AS795" s="492"/>
      <c r="AT795" s="492"/>
      <c r="AU795" s="492"/>
      <c r="AV795" s="492"/>
      <c r="AW795" s="492"/>
      <c r="AX795" s="492"/>
      <c r="AY795" s="492"/>
    </row>
    <row r="796" spans="1:51" ht="15.75" customHeight="1">
      <c r="A796" s="492"/>
      <c r="B796" s="492"/>
      <c r="C796" s="492"/>
      <c r="D796" s="492"/>
      <c r="E796" s="492"/>
      <c r="F796" s="492"/>
      <c r="G796" s="492"/>
      <c r="H796" s="492"/>
      <c r="I796" s="492"/>
      <c r="J796" s="492"/>
      <c r="K796" s="492"/>
      <c r="L796" s="492"/>
      <c r="M796" s="492"/>
      <c r="N796" s="492"/>
      <c r="O796" s="492"/>
      <c r="P796" s="492"/>
      <c r="Q796" s="492"/>
      <c r="R796" s="492"/>
      <c r="S796" s="492"/>
      <c r="T796" s="492"/>
      <c r="U796" s="492"/>
      <c r="V796" s="492"/>
      <c r="W796" s="492"/>
      <c r="X796" s="492"/>
      <c r="Y796" s="492"/>
      <c r="Z796" s="492"/>
      <c r="AA796" s="492"/>
      <c r="AB796" s="492"/>
      <c r="AC796" s="492"/>
      <c r="AD796" s="492"/>
      <c r="AE796" s="492"/>
      <c r="AF796" s="492"/>
      <c r="AG796" s="492"/>
      <c r="AH796" s="492"/>
      <c r="AI796" s="492"/>
      <c r="AJ796" s="492"/>
      <c r="AK796" s="492"/>
      <c r="AL796" s="492"/>
      <c r="AM796" s="492"/>
      <c r="AN796" s="492"/>
      <c r="AO796" s="492"/>
      <c r="AP796" s="492"/>
      <c r="AQ796" s="492"/>
      <c r="AR796" s="492"/>
      <c r="AS796" s="492"/>
      <c r="AT796" s="492"/>
      <c r="AU796" s="492"/>
      <c r="AV796" s="492"/>
      <c r="AW796" s="492"/>
      <c r="AX796" s="492"/>
      <c r="AY796" s="492"/>
    </row>
    <row r="797" spans="1:51" ht="15.75" customHeight="1">
      <c r="A797" s="492"/>
      <c r="B797" s="492"/>
      <c r="C797" s="492"/>
      <c r="D797" s="492"/>
      <c r="E797" s="492"/>
      <c r="F797" s="492"/>
      <c r="G797" s="492"/>
      <c r="H797" s="492"/>
      <c r="I797" s="492"/>
      <c r="J797" s="492"/>
      <c r="K797" s="492"/>
      <c r="L797" s="492"/>
      <c r="M797" s="492"/>
      <c r="N797" s="492"/>
      <c r="O797" s="492"/>
      <c r="P797" s="492"/>
      <c r="Q797" s="492"/>
      <c r="R797" s="492"/>
      <c r="S797" s="492"/>
      <c r="T797" s="492"/>
      <c r="U797" s="492"/>
      <c r="V797" s="492"/>
      <c r="W797" s="492"/>
      <c r="X797" s="492"/>
      <c r="Y797" s="492"/>
      <c r="Z797" s="492"/>
      <c r="AA797" s="492"/>
      <c r="AB797" s="492"/>
      <c r="AC797" s="492"/>
      <c r="AD797" s="492"/>
      <c r="AE797" s="492"/>
      <c r="AF797" s="492"/>
      <c r="AG797" s="492"/>
      <c r="AH797" s="492"/>
      <c r="AI797" s="492"/>
      <c r="AJ797" s="492"/>
      <c r="AK797" s="492"/>
      <c r="AL797" s="492"/>
      <c r="AM797" s="492"/>
      <c r="AN797" s="492"/>
      <c r="AO797" s="492"/>
      <c r="AP797" s="492"/>
      <c r="AQ797" s="492"/>
      <c r="AR797" s="492"/>
      <c r="AS797" s="492"/>
      <c r="AT797" s="492"/>
      <c r="AU797" s="492"/>
      <c r="AV797" s="492"/>
      <c r="AW797" s="492"/>
      <c r="AX797" s="492"/>
      <c r="AY797" s="492"/>
    </row>
    <row r="798" spans="1:51" ht="15.75" customHeight="1">
      <c r="A798" s="492"/>
      <c r="B798" s="492"/>
      <c r="C798" s="492"/>
      <c r="D798" s="492"/>
      <c r="E798" s="492"/>
      <c r="F798" s="492"/>
      <c r="G798" s="492"/>
      <c r="H798" s="492"/>
      <c r="I798" s="492"/>
      <c r="J798" s="492"/>
      <c r="K798" s="492"/>
      <c r="L798" s="492"/>
      <c r="M798" s="492"/>
      <c r="N798" s="492"/>
      <c r="O798" s="492"/>
      <c r="P798" s="492"/>
      <c r="Q798" s="492"/>
      <c r="R798" s="492"/>
      <c r="S798" s="492"/>
      <c r="T798" s="492"/>
      <c r="U798" s="492"/>
      <c r="V798" s="492"/>
      <c r="W798" s="492"/>
      <c r="X798" s="492"/>
      <c r="Y798" s="492"/>
      <c r="Z798" s="492"/>
      <c r="AA798" s="492"/>
      <c r="AB798" s="492"/>
      <c r="AC798" s="492"/>
      <c r="AD798" s="492"/>
      <c r="AE798" s="492"/>
      <c r="AF798" s="492"/>
      <c r="AG798" s="492"/>
      <c r="AH798" s="492"/>
      <c r="AI798" s="492"/>
      <c r="AJ798" s="492"/>
      <c r="AK798" s="492"/>
      <c r="AL798" s="492"/>
      <c r="AM798" s="492"/>
      <c r="AN798" s="492"/>
      <c r="AO798" s="492"/>
      <c r="AP798" s="492"/>
      <c r="AQ798" s="492"/>
      <c r="AR798" s="492"/>
      <c r="AS798" s="492"/>
      <c r="AT798" s="492"/>
      <c r="AU798" s="492"/>
      <c r="AV798" s="492"/>
      <c r="AW798" s="492"/>
      <c r="AX798" s="492"/>
      <c r="AY798" s="492"/>
    </row>
    <row r="799" spans="1:51" ht="15.75" customHeight="1">
      <c r="A799" s="492"/>
      <c r="B799" s="492"/>
      <c r="C799" s="492"/>
      <c r="D799" s="492"/>
      <c r="E799" s="492"/>
      <c r="F799" s="492"/>
      <c r="G799" s="492"/>
      <c r="H799" s="492"/>
      <c r="I799" s="492"/>
      <c r="J799" s="492"/>
      <c r="K799" s="492"/>
      <c r="L799" s="492"/>
      <c r="M799" s="492"/>
      <c r="N799" s="492"/>
      <c r="O799" s="492"/>
      <c r="P799" s="492"/>
      <c r="Q799" s="492"/>
      <c r="R799" s="492"/>
      <c r="S799" s="492"/>
      <c r="T799" s="492"/>
      <c r="U799" s="492"/>
      <c r="V799" s="492"/>
      <c r="W799" s="492"/>
      <c r="X799" s="492"/>
      <c r="Y799" s="492"/>
      <c r="Z799" s="492"/>
      <c r="AA799" s="492"/>
      <c r="AB799" s="492"/>
      <c r="AC799" s="492"/>
      <c r="AD799" s="492"/>
      <c r="AE799" s="492"/>
      <c r="AF799" s="492"/>
      <c r="AG799" s="492"/>
      <c r="AH799" s="492"/>
      <c r="AI799" s="492"/>
      <c r="AJ799" s="492"/>
      <c r="AK799" s="492"/>
      <c r="AL799" s="492"/>
      <c r="AM799" s="492"/>
      <c r="AN799" s="492"/>
      <c r="AO799" s="492"/>
      <c r="AP799" s="492"/>
      <c r="AQ799" s="492"/>
      <c r="AR799" s="492"/>
      <c r="AS799" s="492"/>
      <c r="AT799" s="492"/>
      <c r="AU799" s="492"/>
      <c r="AV799" s="492"/>
      <c r="AW799" s="492"/>
      <c r="AX799" s="492"/>
      <c r="AY799" s="492"/>
    </row>
    <row r="800" spans="1:51" ht="15.75" customHeight="1">
      <c r="A800" s="492"/>
      <c r="B800" s="492"/>
      <c r="C800" s="492"/>
      <c r="D800" s="492"/>
      <c r="E800" s="492"/>
      <c r="F800" s="492"/>
      <c r="G800" s="492"/>
      <c r="H800" s="492"/>
      <c r="I800" s="492"/>
      <c r="J800" s="492"/>
      <c r="K800" s="492"/>
      <c r="L800" s="492"/>
      <c r="M800" s="492"/>
      <c r="N800" s="492"/>
      <c r="O800" s="492"/>
      <c r="P800" s="492"/>
      <c r="Q800" s="492"/>
      <c r="R800" s="492"/>
      <c r="S800" s="492"/>
      <c r="T800" s="492"/>
      <c r="U800" s="492"/>
      <c r="V800" s="492"/>
      <c r="W800" s="492"/>
      <c r="X800" s="492"/>
      <c r="Y800" s="492"/>
      <c r="Z800" s="492"/>
      <c r="AA800" s="492"/>
      <c r="AB800" s="492"/>
      <c r="AC800" s="492"/>
      <c r="AD800" s="492"/>
      <c r="AE800" s="492"/>
      <c r="AF800" s="492"/>
      <c r="AG800" s="492"/>
      <c r="AH800" s="492"/>
      <c r="AI800" s="492"/>
      <c r="AJ800" s="492"/>
      <c r="AK800" s="492"/>
      <c r="AL800" s="492"/>
      <c r="AM800" s="492"/>
      <c r="AN800" s="492"/>
      <c r="AO800" s="492"/>
      <c r="AP800" s="492"/>
      <c r="AQ800" s="492"/>
      <c r="AR800" s="492"/>
      <c r="AS800" s="492"/>
      <c r="AT800" s="492"/>
      <c r="AU800" s="492"/>
      <c r="AV800" s="492"/>
      <c r="AW800" s="492"/>
      <c r="AX800" s="492"/>
      <c r="AY800" s="492"/>
    </row>
    <row r="801" spans="1:51" ht="15.75" customHeight="1">
      <c r="A801" s="492"/>
      <c r="B801" s="492"/>
      <c r="C801" s="492"/>
      <c r="D801" s="492"/>
      <c r="E801" s="492"/>
      <c r="F801" s="492"/>
      <c r="G801" s="492"/>
      <c r="H801" s="492"/>
      <c r="I801" s="492"/>
      <c r="J801" s="492"/>
      <c r="K801" s="492"/>
      <c r="L801" s="492"/>
      <c r="M801" s="492"/>
      <c r="N801" s="492"/>
      <c r="O801" s="492"/>
      <c r="P801" s="492"/>
      <c r="Q801" s="492"/>
      <c r="R801" s="492"/>
      <c r="S801" s="492"/>
      <c r="T801" s="492"/>
      <c r="U801" s="492"/>
      <c r="V801" s="492"/>
      <c r="W801" s="492"/>
      <c r="X801" s="492"/>
      <c r="Y801" s="492"/>
      <c r="Z801" s="492"/>
      <c r="AA801" s="492"/>
      <c r="AB801" s="492"/>
      <c r="AC801" s="492"/>
      <c r="AD801" s="492"/>
      <c r="AE801" s="492"/>
      <c r="AF801" s="492"/>
      <c r="AG801" s="492"/>
      <c r="AH801" s="492"/>
      <c r="AI801" s="492"/>
      <c r="AJ801" s="492"/>
      <c r="AK801" s="492"/>
      <c r="AL801" s="492"/>
      <c r="AM801" s="492"/>
      <c r="AN801" s="492"/>
      <c r="AO801" s="492"/>
      <c r="AP801" s="492"/>
      <c r="AQ801" s="492"/>
      <c r="AR801" s="492"/>
      <c r="AS801" s="492"/>
      <c r="AT801" s="492"/>
      <c r="AU801" s="492"/>
      <c r="AV801" s="492"/>
      <c r="AW801" s="492"/>
      <c r="AX801" s="492"/>
      <c r="AY801" s="492"/>
    </row>
    <row r="802" spans="1:51" ht="15.75" customHeight="1">
      <c r="A802" s="492"/>
      <c r="B802" s="492"/>
      <c r="C802" s="492"/>
      <c r="D802" s="492"/>
      <c r="E802" s="492"/>
      <c r="F802" s="492"/>
      <c r="G802" s="492"/>
      <c r="H802" s="492"/>
      <c r="I802" s="492"/>
      <c r="J802" s="492"/>
      <c r="K802" s="492"/>
      <c r="L802" s="492"/>
      <c r="M802" s="492"/>
      <c r="N802" s="492"/>
      <c r="O802" s="492"/>
      <c r="P802" s="492"/>
      <c r="Q802" s="492"/>
      <c r="R802" s="492"/>
      <c r="S802" s="492"/>
      <c r="T802" s="492"/>
      <c r="U802" s="492"/>
      <c r="V802" s="492"/>
      <c r="W802" s="492"/>
      <c r="X802" s="492"/>
      <c r="Y802" s="492"/>
      <c r="Z802" s="492"/>
      <c r="AA802" s="492"/>
      <c r="AB802" s="492"/>
      <c r="AC802" s="492"/>
      <c r="AD802" s="492"/>
      <c r="AE802" s="492"/>
      <c r="AF802" s="492"/>
      <c r="AG802" s="492"/>
      <c r="AH802" s="492"/>
      <c r="AI802" s="492"/>
      <c r="AJ802" s="492"/>
      <c r="AK802" s="492"/>
      <c r="AL802" s="492"/>
      <c r="AM802" s="492"/>
      <c r="AN802" s="492"/>
      <c r="AO802" s="492"/>
      <c r="AP802" s="492"/>
      <c r="AQ802" s="492"/>
      <c r="AR802" s="492"/>
      <c r="AS802" s="492"/>
      <c r="AT802" s="492"/>
      <c r="AU802" s="492"/>
      <c r="AV802" s="492"/>
      <c r="AW802" s="492"/>
      <c r="AX802" s="492"/>
      <c r="AY802" s="492"/>
    </row>
    <row r="803" spans="1:51" ht="15.75" customHeight="1">
      <c r="A803" s="492"/>
      <c r="B803" s="492"/>
      <c r="C803" s="492"/>
      <c r="D803" s="492"/>
      <c r="E803" s="492"/>
      <c r="F803" s="492"/>
      <c r="G803" s="492"/>
      <c r="H803" s="492"/>
      <c r="I803" s="492"/>
      <c r="J803" s="492"/>
      <c r="K803" s="492"/>
      <c r="L803" s="492"/>
      <c r="M803" s="492"/>
      <c r="N803" s="492"/>
      <c r="O803" s="492"/>
      <c r="P803" s="492"/>
      <c r="Q803" s="492"/>
      <c r="R803" s="492"/>
      <c r="S803" s="492"/>
      <c r="T803" s="492"/>
      <c r="U803" s="492"/>
      <c r="V803" s="492"/>
      <c r="W803" s="492"/>
      <c r="X803" s="492"/>
      <c r="Y803" s="492"/>
      <c r="Z803" s="492"/>
      <c r="AA803" s="492"/>
      <c r="AB803" s="492"/>
      <c r="AC803" s="492"/>
      <c r="AD803" s="492"/>
      <c r="AE803" s="492"/>
      <c r="AF803" s="492"/>
      <c r="AG803" s="492"/>
      <c r="AH803" s="492"/>
      <c r="AI803" s="492"/>
      <c r="AJ803" s="492"/>
      <c r="AK803" s="492"/>
      <c r="AL803" s="492"/>
      <c r="AM803" s="492"/>
      <c r="AN803" s="492"/>
      <c r="AO803" s="492"/>
      <c r="AP803" s="492"/>
      <c r="AQ803" s="492"/>
      <c r="AR803" s="492"/>
      <c r="AS803" s="492"/>
      <c r="AT803" s="492"/>
      <c r="AU803" s="492"/>
      <c r="AV803" s="492"/>
      <c r="AW803" s="492"/>
      <c r="AX803" s="492"/>
      <c r="AY803" s="492"/>
    </row>
    <row r="804" spans="1:51" ht="15.75" customHeight="1">
      <c r="A804" s="492"/>
      <c r="B804" s="492"/>
      <c r="C804" s="492"/>
      <c r="D804" s="492"/>
      <c r="E804" s="492"/>
      <c r="F804" s="492"/>
      <c r="G804" s="492"/>
      <c r="H804" s="492"/>
      <c r="I804" s="492"/>
      <c r="J804" s="492"/>
      <c r="K804" s="492"/>
      <c r="L804" s="492"/>
      <c r="M804" s="492"/>
      <c r="N804" s="492"/>
      <c r="O804" s="492"/>
      <c r="P804" s="492"/>
      <c r="Q804" s="492"/>
      <c r="R804" s="492"/>
      <c r="S804" s="492"/>
      <c r="T804" s="492"/>
      <c r="U804" s="492"/>
      <c r="V804" s="492"/>
      <c r="W804" s="492"/>
      <c r="X804" s="492"/>
      <c r="Y804" s="492"/>
      <c r="Z804" s="492"/>
      <c r="AA804" s="492"/>
      <c r="AB804" s="492"/>
      <c r="AC804" s="492"/>
      <c r="AD804" s="492"/>
      <c r="AE804" s="492"/>
      <c r="AF804" s="492"/>
      <c r="AG804" s="492"/>
      <c r="AH804" s="492"/>
      <c r="AI804" s="492"/>
      <c r="AJ804" s="492"/>
      <c r="AK804" s="492"/>
      <c r="AL804" s="492"/>
      <c r="AM804" s="492"/>
      <c r="AN804" s="492"/>
      <c r="AO804" s="492"/>
      <c r="AP804" s="492"/>
      <c r="AQ804" s="492"/>
      <c r="AR804" s="492"/>
      <c r="AS804" s="492"/>
      <c r="AT804" s="492"/>
      <c r="AU804" s="492"/>
      <c r="AV804" s="492"/>
      <c r="AW804" s="492"/>
      <c r="AX804" s="492"/>
      <c r="AY804" s="492"/>
    </row>
    <row r="805" spans="1:51" ht="15.75" customHeight="1">
      <c r="A805" s="492"/>
      <c r="B805" s="492"/>
      <c r="C805" s="492"/>
      <c r="D805" s="492"/>
      <c r="E805" s="492"/>
      <c r="F805" s="492"/>
      <c r="G805" s="492"/>
      <c r="H805" s="492"/>
      <c r="I805" s="492"/>
      <c r="J805" s="492"/>
      <c r="K805" s="492"/>
      <c r="L805" s="492"/>
      <c r="M805" s="492"/>
      <c r="N805" s="492"/>
      <c r="O805" s="492"/>
      <c r="P805" s="492"/>
      <c r="Q805" s="492"/>
      <c r="R805" s="492"/>
      <c r="S805" s="492"/>
      <c r="T805" s="492"/>
      <c r="U805" s="492"/>
      <c r="V805" s="492"/>
      <c r="W805" s="492"/>
      <c r="X805" s="492"/>
      <c r="Y805" s="492"/>
      <c r="Z805" s="492"/>
      <c r="AA805" s="492"/>
      <c r="AB805" s="492"/>
      <c r="AC805" s="492"/>
      <c r="AD805" s="492"/>
      <c r="AE805" s="492"/>
      <c r="AF805" s="492"/>
      <c r="AG805" s="492"/>
      <c r="AH805" s="492"/>
      <c r="AI805" s="492"/>
      <c r="AJ805" s="492"/>
      <c r="AK805" s="492"/>
      <c r="AL805" s="492"/>
      <c r="AM805" s="492"/>
      <c r="AN805" s="492"/>
      <c r="AO805" s="492"/>
      <c r="AP805" s="492"/>
      <c r="AQ805" s="492"/>
      <c r="AR805" s="492"/>
      <c r="AS805" s="492"/>
      <c r="AT805" s="492"/>
      <c r="AU805" s="492"/>
      <c r="AV805" s="492"/>
      <c r="AW805" s="492"/>
      <c r="AX805" s="492"/>
      <c r="AY805" s="492"/>
    </row>
    <row r="806" spans="1:51" ht="15.75" customHeight="1">
      <c r="A806" s="492"/>
      <c r="B806" s="492"/>
      <c r="C806" s="492"/>
      <c r="D806" s="492"/>
      <c r="E806" s="492"/>
      <c r="F806" s="492"/>
      <c r="G806" s="492"/>
      <c r="H806" s="492"/>
      <c r="I806" s="492"/>
      <c r="J806" s="492"/>
      <c r="K806" s="492"/>
      <c r="L806" s="492"/>
      <c r="M806" s="492"/>
      <c r="N806" s="492"/>
      <c r="O806" s="492"/>
      <c r="P806" s="492"/>
      <c r="Q806" s="492"/>
      <c r="R806" s="492"/>
      <c r="S806" s="492"/>
      <c r="T806" s="492"/>
      <c r="U806" s="492"/>
      <c r="V806" s="492"/>
      <c r="W806" s="492"/>
      <c r="X806" s="492"/>
      <c r="Y806" s="492"/>
      <c r="Z806" s="492"/>
      <c r="AA806" s="492"/>
      <c r="AB806" s="492"/>
      <c r="AC806" s="492"/>
      <c r="AD806" s="492"/>
      <c r="AE806" s="492"/>
      <c r="AF806" s="492"/>
      <c r="AG806" s="492"/>
      <c r="AH806" s="492"/>
      <c r="AI806" s="492"/>
      <c r="AJ806" s="492"/>
      <c r="AK806" s="492"/>
      <c r="AL806" s="492"/>
      <c r="AM806" s="492"/>
      <c r="AN806" s="492"/>
      <c r="AO806" s="492"/>
      <c r="AP806" s="492"/>
      <c r="AQ806" s="492"/>
      <c r="AR806" s="492"/>
      <c r="AS806" s="492"/>
      <c r="AT806" s="492"/>
      <c r="AU806" s="492"/>
      <c r="AV806" s="492"/>
      <c r="AW806" s="492"/>
      <c r="AX806" s="492"/>
      <c r="AY806" s="492"/>
    </row>
    <row r="807" spans="1:51" ht="15.75" customHeight="1">
      <c r="A807" s="492"/>
      <c r="B807" s="492"/>
      <c r="C807" s="492"/>
      <c r="D807" s="492"/>
      <c r="E807" s="492"/>
      <c r="F807" s="492"/>
      <c r="G807" s="492"/>
      <c r="H807" s="492"/>
      <c r="I807" s="492"/>
      <c r="J807" s="492"/>
      <c r="K807" s="492"/>
      <c r="L807" s="492"/>
      <c r="M807" s="492"/>
      <c r="N807" s="492"/>
      <c r="O807" s="492"/>
      <c r="P807" s="492"/>
      <c r="Q807" s="492"/>
      <c r="R807" s="492"/>
      <c r="S807" s="492"/>
      <c r="T807" s="492"/>
      <c r="U807" s="492"/>
      <c r="V807" s="492"/>
      <c r="W807" s="492"/>
      <c r="X807" s="492"/>
      <c r="Y807" s="492"/>
      <c r="Z807" s="492"/>
      <c r="AA807" s="492"/>
      <c r="AB807" s="492"/>
      <c r="AC807" s="492"/>
      <c r="AD807" s="492"/>
      <c r="AE807" s="492"/>
      <c r="AF807" s="492"/>
      <c r="AG807" s="492"/>
      <c r="AH807" s="492"/>
      <c r="AI807" s="492"/>
      <c r="AJ807" s="492"/>
      <c r="AK807" s="492"/>
      <c r="AL807" s="492"/>
      <c r="AM807" s="492"/>
      <c r="AN807" s="492"/>
      <c r="AO807" s="492"/>
      <c r="AP807" s="492"/>
      <c r="AQ807" s="492"/>
      <c r="AR807" s="492"/>
      <c r="AS807" s="492"/>
      <c r="AT807" s="492"/>
      <c r="AU807" s="492"/>
      <c r="AV807" s="492"/>
      <c r="AW807" s="492"/>
      <c r="AX807" s="492"/>
      <c r="AY807" s="492"/>
    </row>
    <row r="808" spans="1:51" ht="15.75" customHeight="1">
      <c r="A808" s="492"/>
      <c r="B808" s="492"/>
      <c r="C808" s="492"/>
      <c r="D808" s="492"/>
      <c r="E808" s="492"/>
      <c r="F808" s="492"/>
      <c r="G808" s="492"/>
      <c r="H808" s="492"/>
      <c r="I808" s="492"/>
      <c r="J808" s="492"/>
      <c r="K808" s="492"/>
      <c r="L808" s="492"/>
      <c r="M808" s="492"/>
      <c r="N808" s="492"/>
      <c r="O808" s="492"/>
      <c r="P808" s="492"/>
      <c r="Q808" s="492"/>
      <c r="R808" s="492"/>
      <c r="S808" s="492"/>
      <c r="T808" s="492"/>
      <c r="U808" s="492"/>
      <c r="V808" s="492"/>
      <c r="W808" s="492"/>
      <c r="X808" s="492"/>
      <c r="Y808" s="492"/>
      <c r="Z808" s="492"/>
      <c r="AA808" s="492"/>
      <c r="AB808" s="492"/>
      <c r="AC808" s="492"/>
      <c r="AD808" s="492"/>
      <c r="AE808" s="492"/>
      <c r="AF808" s="492"/>
      <c r="AG808" s="492"/>
      <c r="AH808" s="492"/>
      <c r="AI808" s="492"/>
      <c r="AJ808" s="492"/>
      <c r="AK808" s="492"/>
      <c r="AL808" s="492"/>
      <c r="AM808" s="492"/>
      <c r="AN808" s="492"/>
      <c r="AO808" s="492"/>
      <c r="AP808" s="492"/>
      <c r="AQ808" s="492"/>
      <c r="AR808" s="492"/>
      <c r="AS808" s="492"/>
      <c r="AT808" s="492"/>
      <c r="AU808" s="492"/>
      <c r="AV808" s="492"/>
      <c r="AW808" s="492"/>
      <c r="AX808" s="492"/>
      <c r="AY808" s="492"/>
    </row>
    <row r="809" spans="1:51" ht="15.75" customHeight="1">
      <c r="A809" s="492"/>
      <c r="B809" s="492"/>
      <c r="C809" s="492"/>
      <c r="D809" s="492"/>
      <c r="E809" s="492"/>
      <c r="F809" s="492"/>
      <c r="G809" s="492"/>
      <c r="H809" s="492"/>
      <c r="I809" s="492"/>
      <c r="J809" s="492"/>
      <c r="K809" s="492"/>
      <c r="L809" s="492"/>
      <c r="M809" s="492"/>
      <c r="N809" s="492"/>
      <c r="O809" s="492"/>
      <c r="P809" s="492"/>
      <c r="Q809" s="492"/>
      <c r="R809" s="492"/>
      <c r="S809" s="492"/>
      <c r="T809" s="492"/>
      <c r="U809" s="492"/>
      <c r="V809" s="492"/>
      <c r="W809" s="492"/>
      <c r="X809" s="492"/>
      <c r="Y809" s="492"/>
      <c r="Z809" s="492"/>
      <c r="AA809" s="492"/>
      <c r="AB809" s="492"/>
      <c r="AC809" s="492"/>
      <c r="AD809" s="492"/>
      <c r="AE809" s="492"/>
      <c r="AF809" s="492"/>
      <c r="AG809" s="492"/>
      <c r="AH809" s="492"/>
      <c r="AI809" s="492"/>
      <c r="AJ809" s="492"/>
      <c r="AK809" s="492"/>
      <c r="AL809" s="492"/>
      <c r="AM809" s="492"/>
      <c r="AN809" s="492"/>
      <c r="AO809" s="492"/>
      <c r="AP809" s="492"/>
      <c r="AQ809" s="492"/>
      <c r="AR809" s="492"/>
      <c r="AS809" s="492"/>
      <c r="AT809" s="492"/>
      <c r="AU809" s="492"/>
      <c r="AV809" s="492"/>
      <c r="AW809" s="492"/>
      <c r="AX809" s="492"/>
      <c r="AY809" s="492"/>
    </row>
    <row r="810" spans="1:51" ht="15.75" customHeight="1">
      <c r="A810" s="492"/>
      <c r="B810" s="492"/>
      <c r="C810" s="492"/>
      <c r="D810" s="492"/>
      <c r="E810" s="492"/>
      <c r="F810" s="492"/>
      <c r="G810" s="492"/>
      <c r="H810" s="492"/>
      <c r="I810" s="492"/>
      <c r="J810" s="492"/>
      <c r="K810" s="492"/>
      <c r="L810" s="492"/>
      <c r="M810" s="492"/>
      <c r="N810" s="492"/>
      <c r="O810" s="492"/>
      <c r="P810" s="492"/>
      <c r="Q810" s="492"/>
      <c r="R810" s="492"/>
      <c r="S810" s="492"/>
      <c r="T810" s="492"/>
      <c r="U810" s="492"/>
      <c r="V810" s="492"/>
      <c r="W810" s="492"/>
      <c r="X810" s="492"/>
      <c r="Y810" s="492"/>
      <c r="Z810" s="492"/>
      <c r="AA810" s="492"/>
      <c r="AB810" s="492"/>
      <c r="AC810" s="492"/>
      <c r="AD810" s="492"/>
      <c r="AE810" s="492"/>
      <c r="AF810" s="492"/>
      <c r="AG810" s="492"/>
      <c r="AH810" s="492"/>
      <c r="AI810" s="492"/>
      <c r="AJ810" s="492"/>
      <c r="AK810" s="492"/>
      <c r="AL810" s="492"/>
      <c r="AM810" s="492"/>
      <c r="AN810" s="492"/>
      <c r="AO810" s="492"/>
      <c r="AP810" s="492"/>
      <c r="AQ810" s="492"/>
      <c r="AR810" s="492"/>
      <c r="AS810" s="492"/>
      <c r="AT810" s="492"/>
      <c r="AU810" s="492"/>
      <c r="AV810" s="492"/>
      <c r="AW810" s="492"/>
      <c r="AX810" s="492"/>
      <c r="AY810" s="492"/>
    </row>
    <row r="811" spans="1:51" ht="15.75" customHeight="1">
      <c r="A811" s="492"/>
      <c r="B811" s="492"/>
      <c r="C811" s="492"/>
      <c r="D811" s="492"/>
      <c r="E811" s="492"/>
      <c r="F811" s="492"/>
      <c r="G811" s="492"/>
      <c r="H811" s="492"/>
      <c r="I811" s="492"/>
      <c r="J811" s="492"/>
      <c r="K811" s="492"/>
      <c r="L811" s="492"/>
      <c r="M811" s="492"/>
      <c r="N811" s="492"/>
      <c r="O811" s="492"/>
      <c r="P811" s="492"/>
      <c r="Q811" s="492"/>
      <c r="R811" s="492"/>
      <c r="S811" s="492"/>
      <c r="T811" s="492"/>
      <c r="U811" s="492"/>
      <c r="V811" s="492"/>
      <c r="W811" s="492"/>
      <c r="X811" s="492"/>
      <c r="Y811" s="492"/>
      <c r="Z811" s="492"/>
      <c r="AA811" s="492"/>
      <c r="AB811" s="492"/>
      <c r="AC811" s="492"/>
      <c r="AD811" s="492"/>
      <c r="AE811" s="492"/>
      <c r="AF811" s="492"/>
      <c r="AG811" s="492"/>
      <c r="AH811" s="492"/>
      <c r="AI811" s="492"/>
      <c r="AJ811" s="492"/>
      <c r="AK811" s="492"/>
      <c r="AL811" s="492"/>
      <c r="AM811" s="492"/>
      <c r="AN811" s="492"/>
      <c r="AO811" s="492"/>
      <c r="AP811" s="492"/>
      <c r="AQ811" s="492"/>
      <c r="AR811" s="492"/>
      <c r="AS811" s="492"/>
      <c r="AT811" s="492"/>
      <c r="AU811" s="492"/>
      <c r="AV811" s="492"/>
      <c r="AW811" s="492"/>
      <c r="AX811" s="492"/>
      <c r="AY811" s="492"/>
    </row>
    <row r="812" spans="1:51" ht="15.75" customHeight="1">
      <c r="A812" s="492"/>
      <c r="B812" s="492"/>
      <c r="C812" s="492"/>
      <c r="D812" s="492"/>
      <c r="E812" s="492"/>
      <c r="F812" s="492"/>
      <c r="G812" s="492"/>
      <c r="H812" s="492"/>
      <c r="I812" s="492"/>
      <c r="J812" s="492"/>
      <c r="K812" s="492"/>
      <c r="L812" s="492"/>
      <c r="M812" s="492"/>
      <c r="N812" s="492"/>
      <c r="O812" s="492"/>
      <c r="P812" s="492"/>
      <c r="Q812" s="492"/>
      <c r="R812" s="492"/>
      <c r="S812" s="492"/>
      <c r="T812" s="492"/>
      <c r="U812" s="492"/>
      <c r="V812" s="492"/>
      <c r="W812" s="492"/>
      <c r="X812" s="492"/>
      <c r="Y812" s="492"/>
      <c r="Z812" s="492"/>
      <c r="AA812" s="492"/>
      <c r="AB812" s="492"/>
      <c r="AC812" s="492"/>
      <c r="AD812" s="492"/>
      <c r="AE812" s="492"/>
      <c r="AF812" s="492"/>
      <c r="AG812" s="492"/>
      <c r="AH812" s="492"/>
      <c r="AI812" s="492"/>
      <c r="AJ812" s="492"/>
      <c r="AK812" s="492"/>
      <c r="AL812" s="492"/>
      <c r="AM812" s="492"/>
      <c r="AN812" s="492"/>
      <c r="AO812" s="492"/>
      <c r="AP812" s="492"/>
      <c r="AQ812" s="492"/>
      <c r="AR812" s="492"/>
      <c r="AS812" s="492"/>
      <c r="AT812" s="492"/>
      <c r="AU812" s="492"/>
      <c r="AV812" s="492"/>
      <c r="AW812" s="492"/>
      <c r="AX812" s="492"/>
      <c r="AY812" s="492"/>
    </row>
    <row r="813" spans="1:51" ht="15.75" customHeight="1">
      <c r="A813" s="492"/>
      <c r="B813" s="492"/>
      <c r="C813" s="492"/>
      <c r="D813" s="492"/>
      <c r="E813" s="492"/>
      <c r="F813" s="492"/>
      <c r="G813" s="492"/>
      <c r="H813" s="492"/>
      <c r="I813" s="492"/>
      <c r="J813" s="492"/>
      <c r="K813" s="492"/>
      <c r="L813" s="492"/>
      <c r="M813" s="492"/>
      <c r="N813" s="492"/>
      <c r="O813" s="492"/>
      <c r="P813" s="492"/>
      <c r="Q813" s="492"/>
      <c r="R813" s="492"/>
      <c r="S813" s="492"/>
      <c r="T813" s="492"/>
      <c r="U813" s="492"/>
      <c r="V813" s="492"/>
      <c r="W813" s="492"/>
      <c r="X813" s="492"/>
      <c r="Y813" s="492"/>
      <c r="Z813" s="492"/>
      <c r="AA813" s="492"/>
      <c r="AB813" s="492"/>
      <c r="AC813" s="492"/>
      <c r="AD813" s="492"/>
      <c r="AE813" s="492"/>
      <c r="AF813" s="492"/>
      <c r="AG813" s="492"/>
      <c r="AH813" s="492"/>
      <c r="AI813" s="492"/>
      <c r="AJ813" s="492"/>
      <c r="AK813" s="492"/>
      <c r="AL813" s="492"/>
      <c r="AM813" s="492"/>
      <c r="AN813" s="492"/>
      <c r="AO813" s="492"/>
      <c r="AP813" s="492"/>
      <c r="AQ813" s="492"/>
      <c r="AR813" s="492"/>
      <c r="AS813" s="492"/>
      <c r="AT813" s="492"/>
      <c r="AU813" s="492"/>
      <c r="AV813" s="492"/>
      <c r="AW813" s="492"/>
      <c r="AX813" s="492"/>
      <c r="AY813" s="492"/>
    </row>
    <row r="814" spans="1:51" ht="15.75" customHeight="1">
      <c r="A814" s="492"/>
      <c r="B814" s="492"/>
      <c r="C814" s="492"/>
      <c r="D814" s="492"/>
      <c r="E814" s="492"/>
      <c r="F814" s="492"/>
      <c r="G814" s="492"/>
      <c r="H814" s="492"/>
      <c r="I814" s="492"/>
      <c r="J814" s="492"/>
      <c r="K814" s="492"/>
      <c r="L814" s="492"/>
      <c r="M814" s="492"/>
      <c r="N814" s="492"/>
      <c r="O814" s="492"/>
      <c r="P814" s="492"/>
      <c r="Q814" s="492"/>
      <c r="R814" s="492"/>
      <c r="S814" s="492"/>
      <c r="T814" s="492"/>
      <c r="U814" s="492"/>
      <c r="V814" s="492"/>
      <c r="W814" s="492"/>
      <c r="X814" s="492"/>
      <c r="Y814" s="492"/>
      <c r="Z814" s="492"/>
      <c r="AA814" s="492"/>
      <c r="AB814" s="492"/>
      <c r="AC814" s="492"/>
      <c r="AD814" s="492"/>
      <c r="AE814" s="492"/>
      <c r="AF814" s="492"/>
      <c r="AG814" s="492"/>
      <c r="AH814" s="492"/>
      <c r="AI814" s="492"/>
      <c r="AJ814" s="492"/>
      <c r="AK814" s="492"/>
      <c r="AL814" s="492"/>
      <c r="AM814" s="492"/>
      <c r="AN814" s="492"/>
      <c r="AO814" s="492"/>
      <c r="AP814" s="492"/>
      <c r="AQ814" s="492"/>
      <c r="AR814" s="492"/>
      <c r="AS814" s="492"/>
      <c r="AT814" s="492"/>
      <c r="AU814" s="492"/>
      <c r="AV814" s="492"/>
      <c r="AW814" s="492"/>
      <c r="AX814" s="492"/>
      <c r="AY814" s="492"/>
    </row>
    <row r="815" spans="1:51" ht="15.75" customHeight="1">
      <c r="A815" s="492"/>
      <c r="B815" s="492"/>
      <c r="C815" s="492"/>
      <c r="D815" s="492"/>
      <c r="E815" s="492"/>
      <c r="F815" s="492"/>
      <c r="G815" s="492"/>
      <c r="H815" s="492"/>
      <c r="I815" s="492"/>
      <c r="J815" s="492"/>
      <c r="K815" s="492"/>
      <c r="L815" s="492"/>
      <c r="M815" s="492"/>
      <c r="N815" s="492"/>
      <c r="O815" s="492"/>
      <c r="P815" s="492"/>
      <c r="Q815" s="492"/>
      <c r="R815" s="492"/>
      <c r="S815" s="492"/>
      <c r="T815" s="492"/>
      <c r="U815" s="492"/>
      <c r="V815" s="492"/>
      <c r="W815" s="492"/>
      <c r="X815" s="492"/>
      <c r="Y815" s="492"/>
      <c r="Z815" s="492"/>
      <c r="AA815" s="492"/>
      <c r="AB815" s="492"/>
      <c r="AC815" s="492"/>
      <c r="AD815" s="492"/>
      <c r="AE815" s="492"/>
      <c r="AF815" s="492"/>
      <c r="AG815" s="492"/>
      <c r="AH815" s="492"/>
      <c r="AI815" s="492"/>
      <c r="AJ815" s="492"/>
      <c r="AK815" s="492"/>
      <c r="AL815" s="492"/>
      <c r="AM815" s="492"/>
      <c r="AN815" s="492"/>
      <c r="AO815" s="492"/>
      <c r="AP815" s="492"/>
      <c r="AQ815" s="492"/>
      <c r="AR815" s="492"/>
      <c r="AS815" s="492"/>
      <c r="AT815" s="492"/>
      <c r="AU815" s="492"/>
      <c r="AV815" s="492"/>
      <c r="AW815" s="492"/>
      <c r="AX815" s="492"/>
      <c r="AY815" s="492"/>
    </row>
    <row r="816" spans="1:51" ht="15.75" customHeight="1">
      <c r="A816" s="492"/>
      <c r="B816" s="492"/>
      <c r="C816" s="492"/>
      <c r="D816" s="492"/>
      <c r="E816" s="492"/>
      <c r="F816" s="492"/>
      <c r="G816" s="492"/>
      <c r="H816" s="492"/>
      <c r="I816" s="492"/>
      <c r="J816" s="492"/>
      <c r="K816" s="492"/>
      <c r="L816" s="492"/>
      <c r="M816" s="492"/>
      <c r="N816" s="492"/>
      <c r="O816" s="492"/>
      <c r="P816" s="492"/>
      <c r="Q816" s="492"/>
      <c r="R816" s="492"/>
      <c r="S816" s="492"/>
      <c r="T816" s="492"/>
      <c r="U816" s="492"/>
      <c r="V816" s="492"/>
      <c r="W816" s="492"/>
      <c r="X816" s="492"/>
      <c r="Y816" s="492"/>
      <c r="Z816" s="492"/>
      <c r="AA816" s="492"/>
      <c r="AB816" s="492"/>
      <c r="AC816" s="492"/>
      <c r="AD816" s="492"/>
      <c r="AE816" s="492"/>
      <c r="AF816" s="492"/>
      <c r="AG816" s="492"/>
      <c r="AH816" s="492"/>
      <c r="AI816" s="492"/>
      <c r="AJ816" s="492"/>
      <c r="AK816" s="492"/>
      <c r="AL816" s="492"/>
      <c r="AM816" s="492"/>
      <c r="AN816" s="492"/>
      <c r="AO816" s="492"/>
      <c r="AP816" s="492"/>
      <c r="AQ816" s="492"/>
      <c r="AR816" s="492"/>
      <c r="AS816" s="492"/>
      <c r="AT816" s="492"/>
      <c r="AU816" s="492"/>
      <c r="AV816" s="492"/>
      <c r="AW816" s="492"/>
      <c r="AX816" s="492"/>
      <c r="AY816" s="492"/>
    </row>
    <row r="817" spans="1:51" ht="15.75" customHeight="1">
      <c r="A817" s="492"/>
      <c r="B817" s="492"/>
      <c r="C817" s="492"/>
      <c r="D817" s="492"/>
      <c r="E817" s="492"/>
      <c r="F817" s="492"/>
      <c r="G817" s="492"/>
      <c r="H817" s="492"/>
      <c r="I817" s="492"/>
      <c r="J817" s="492"/>
      <c r="K817" s="492"/>
      <c r="L817" s="492"/>
      <c r="M817" s="492"/>
      <c r="N817" s="492"/>
      <c r="O817" s="492"/>
      <c r="P817" s="492"/>
      <c r="Q817" s="492"/>
      <c r="R817" s="492"/>
      <c r="S817" s="492"/>
      <c r="T817" s="492"/>
      <c r="U817" s="492"/>
      <c r="V817" s="492"/>
      <c r="W817" s="492"/>
      <c r="X817" s="492"/>
      <c r="Y817" s="492"/>
      <c r="Z817" s="492"/>
      <c r="AA817" s="492"/>
      <c r="AB817" s="492"/>
      <c r="AC817" s="492"/>
      <c r="AD817" s="492"/>
      <c r="AE817" s="492"/>
      <c r="AF817" s="492"/>
      <c r="AG817" s="492"/>
      <c r="AH817" s="492"/>
      <c r="AI817" s="492"/>
      <c r="AJ817" s="492"/>
      <c r="AK817" s="492"/>
      <c r="AL817" s="492"/>
      <c r="AM817" s="492"/>
      <c r="AN817" s="492"/>
      <c r="AO817" s="492"/>
      <c r="AP817" s="492"/>
      <c r="AQ817" s="492"/>
      <c r="AR817" s="492"/>
      <c r="AS817" s="492"/>
      <c r="AT817" s="492"/>
      <c r="AU817" s="492"/>
      <c r="AV817" s="492"/>
      <c r="AW817" s="492"/>
      <c r="AX817" s="492"/>
      <c r="AY817" s="492"/>
    </row>
    <row r="818" spans="1:51" ht="15.75" customHeight="1">
      <c r="A818" s="492"/>
      <c r="B818" s="492"/>
      <c r="C818" s="492"/>
      <c r="D818" s="492"/>
      <c r="E818" s="492"/>
      <c r="F818" s="492"/>
      <c r="G818" s="492"/>
      <c r="H818" s="492"/>
      <c r="I818" s="492"/>
      <c r="J818" s="492"/>
      <c r="K818" s="492"/>
      <c r="L818" s="492"/>
      <c r="M818" s="492"/>
      <c r="N818" s="492"/>
      <c r="O818" s="492"/>
      <c r="P818" s="492"/>
      <c r="Q818" s="492"/>
      <c r="R818" s="492"/>
      <c r="S818" s="492"/>
      <c r="T818" s="492"/>
      <c r="U818" s="492"/>
      <c r="V818" s="492"/>
      <c r="W818" s="492"/>
      <c r="X818" s="492"/>
      <c r="Y818" s="492"/>
      <c r="Z818" s="492"/>
      <c r="AA818" s="492"/>
      <c r="AB818" s="492"/>
      <c r="AC818" s="492"/>
      <c r="AD818" s="492"/>
      <c r="AE818" s="492"/>
      <c r="AF818" s="492"/>
      <c r="AG818" s="492"/>
      <c r="AH818" s="492"/>
      <c r="AI818" s="492"/>
      <c r="AJ818" s="492"/>
      <c r="AK818" s="492"/>
      <c r="AL818" s="492"/>
      <c r="AM818" s="492"/>
      <c r="AN818" s="492"/>
      <c r="AO818" s="492"/>
      <c r="AP818" s="492"/>
      <c r="AQ818" s="492"/>
      <c r="AR818" s="492"/>
      <c r="AS818" s="492"/>
      <c r="AT818" s="492"/>
      <c r="AU818" s="492"/>
      <c r="AV818" s="492"/>
      <c r="AW818" s="492"/>
      <c r="AX818" s="492"/>
      <c r="AY818" s="492"/>
    </row>
    <row r="819" spans="1:51" ht="15.75" customHeight="1">
      <c r="A819" s="492"/>
      <c r="B819" s="492"/>
      <c r="C819" s="492"/>
      <c r="D819" s="492"/>
      <c r="E819" s="492"/>
      <c r="F819" s="492"/>
      <c r="G819" s="492"/>
      <c r="H819" s="492"/>
      <c r="I819" s="492"/>
      <c r="J819" s="492"/>
      <c r="K819" s="492"/>
      <c r="L819" s="492"/>
      <c r="M819" s="492"/>
      <c r="N819" s="492"/>
      <c r="O819" s="492"/>
      <c r="P819" s="492"/>
      <c r="Q819" s="492"/>
      <c r="R819" s="492"/>
      <c r="S819" s="492"/>
      <c r="T819" s="492"/>
      <c r="U819" s="492"/>
      <c r="V819" s="492"/>
      <c r="W819" s="492"/>
      <c r="X819" s="492"/>
      <c r="Y819" s="492"/>
      <c r="Z819" s="492"/>
      <c r="AA819" s="492"/>
      <c r="AB819" s="492"/>
      <c r="AC819" s="492"/>
      <c r="AD819" s="492"/>
      <c r="AE819" s="492"/>
      <c r="AF819" s="492"/>
      <c r="AG819" s="492"/>
      <c r="AH819" s="492"/>
      <c r="AI819" s="492"/>
      <c r="AJ819" s="492"/>
      <c r="AK819" s="492"/>
      <c r="AL819" s="492"/>
      <c r="AM819" s="492"/>
      <c r="AN819" s="492"/>
      <c r="AO819" s="492"/>
      <c r="AP819" s="492"/>
      <c r="AQ819" s="492"/>
      <c r="AR819" s="492"/>
      <c r="AS819" s="492"/>
      <c r="AT819" s="492"/>
      <c r="AU819" s="492"/>
      <c r="AV819" s="492"/>
      <c r="AW819" s="492"/>
      <c r="AX819" s="492"/>
      <c r="AY819" s="492"/>
    </row>
    <row r="820" spans="1:51" ht="15.75" customHeight="1">
      <c r="A820" s="492"/>
      <c r="B820" s="492"/>
      <c r="C820" s="492"/>
      <c r="D820" s="492"/>
      <c r="E820" s="492"/>
      <c r="F820" s="492"/>
      <c r="G820" s="492"/>
      <c r="H820" s="492"/>
      <c r="I820" s="492"/>
      <c r="J820" s="492"/>
      <c r="K820" s="492"/>
      <c r="L820" s="492"/>
      <c r="M820" s="492"/>
      <c r="N820" s="492"/>
      <c r="O820" s="492"/>
      <c r="P820" s="492"/>
      <c r="Q820" s="492"/>
      <c r="R820" s="492"/>
      <c r="S820" s="492"/>
      <c r="T820" s="492"/>
      <c r="U820" s="492"/>
      <c r="V820" s="492"/>
      <c r="W820" s="492"/>
      <c r="X820" s="492"/>
      <c r="Y820" s="492"/>
      <c r="Z820" s="492"/>
      <c r="AA820" s="492"/>
      <c r="AB820" s="492"/>
      <c r="AC820" s="492"/>
      <c r="AD820" s="492"/>
      <c r="AE820" s="492"/>
      <c r="AF820" s="492"/>
      <c r="AG820" s="492"/>
      <c r="AH820" s="492"/>
      <c r="AI820" s="492"/>
      <c r="AJ820" s="492"/>
      <c r="AK820" s="492"/>
      <c r="AL820" s="492"/>
      <c r="AM820" s="492"/>
      <c r="AN820" s="492"/>
      <c r="AO820" s="492"/>
      <c r="AP820" s="492"/>
      <c r="AQ820" s="492"/>
      <c r="AR820" s="492"/>
      <c r="AS820" s="492"/>
      <c r="AT820" s="492"/>
      <c r="AU820" s="492"/>
      <c r="AV820" s="492"/>
      <c r="AW820" s="492"/>
      <c r="AX820" s="492"/>
      <c r="AY820" s="492"/>
    </row>
    <row r="821" spans="1:51" ht="15.75" customHeight="1">
      <c r="A821" s="492"/>
      <c r="B821" s="492"/>
      <c r="C821" s="492"/>
      <c r="D821" s="492"/>
      <c r="E821" s="492"/>
      <c r="F821" s="492"/>
      <c r="G821" s="492"/>
      <c r="H821" s="492"/>
      <c r="I821" s="492"/>
      <c r="J821" s="492"/>
      <c r="K821" s="492"/>
      <c r="L821" s="492"/>
      <c r="M821" s="492"/>
      <c r="N821" s="492"/>
      <c r="O821" s="492"/>
      <c r="P821" s="492"/>
      <c r="Q821" s="492"/>
      <c r="R821" s="492"/>
      <c r="S821" s="492"/>
      <c r="T821" s="492"/>
      <c r="U821" s="492"/>
      <c r="V821" s="492"/>
      <c r="W821" s="492"/>
      <c r="X821" s="492"/>
      <c r="Y821" s="492"/>
      <c r="Z821" s="492"/>
      <c r="AA821" s="492"/>
      <c r="AB821" s="492"/>
      <c r="AC821" s="492"/>
      <c r="AD821" s="492"/>
      <c r="AE821" s="492"/>
      <c r="AF821" s="492"/>
      <c r="AG821" s="492"/>
      <c r="AH821" s="492"/>
      <c r="AI821" s="492"/>
      <c r="AJ821" s="492"/>
      <c r="AK821" s="492"/>
      <c r="AL821" s="492"/>
      <c r="AM821" s="492"/>
      <c r="AN821" s="492"/>
      <c r="AO821" s="492"/>
      <c r="AP821" s="492"/>
      <c r="AQ821" s="492"/>
      <c r="AR821" s="492"/>
      <c r="AS821" s="492"/>
      <c r="AT821" s="492"/>
      <c r="AU821" s="492"/>
      <c r="AV821" s="492"/>
      <c r="AW821" s="492"/>
      <c r="AX821" s="492"/>
      <c r="AY821" s="492"/>
    </row>
    <row r="822" spans="1:51" ht="15.75" customHeight="1">
      <c r="A822" s="492"/>
      <c r="B822" s="492"/>
      <c r="C822" s="492"/>
      <c r="D822" s="492"/>
      <c r="E822" s="492"/>
      <c r="F822" s="492"/>
      <c r="G822" s="492"/>
      <c r="H822" s="492"/>
      <c r="I822" s="492"/>
      <c r="J822" s="492"/>
      <c r="K822" s="492"/>
      <c r="L822" s="492"/>
      <c r="M822" s="492"/>
      <c r="N822" s="492"/>
      <c r="O822" s="492"/>
      <c r="P822" s="492"/>
      <c r="Q822" s="492"/>
      <c r="R822" s="492"/>
      <c r="S822" s="492"/>
      <c r="T822" s="492"/>
      <c r="U822" s="492"/>
      <c r="V822" s="492"/>
      <c r="W822" s="492"/>
      <c r="X822" s="492"/>
      <c r="Y822" s="492"/>
      <c r="Z822" s="492"/>
      <c r="AA822" s="492"/>
      <c r="AB822" s="492"/>
      <c r="AC822" s="492"/>
      <c r="AD822" s="492"/>
      <c r="AE822" s="492"/>
      <c r="AF822" s="492"/>
      <c r="AG822" s="492"/>
      <c r="AH822" s="492"/>
      <c r="AI822" s="492"/>
      <c r="AJ822" s="492"/>
      <c r="AK822" s="492"/>
      <c r="AL822" s="492"/>
      <c r="AM822" s="492"/>
      <c r="AN822" s="492"/>
      <c r="AO822" s="492"/>
      <c r="AP822" s="492"/>
      <c r="AQ822" s="492"/>
      <c r="AR822" s="492"/>
      <c r="AS822" s="492"/>
      <c r="AT822" s="492"/>
      <c r="AU822" s="492"/>
      <c r="AV822" s="492"/>
      <c r="AW822" s="492"/>
      <c r="AX822" s="492"/>
      <c r="AY822" s="492"/>
    </row>
    <row r="823" spans="1:51" ht="15.75" customHeight="1">
      <c r="A823" s="492"/>
      <c r="B823" s="492"/>
      <c r="C823" s="492"/>
      <c r="D823" s="492"/>
      <c r="E823" s="492"/>
      <c r="F823" s="492"/>
      <c r="G823" s="492"/>
      <c r="H823" s="492"/>
      <c r="I823" s="492"/>
      <c r="J823" s="492"/>
      <c r="K823" s="492"/>
      <c r="L823" s="492"/>
      <c r="M823" s="492"/>
      <c r="N823" s="492"/>
      <c r="O823" s="492"/>
      <c r="P823" s="492"/>
      <c r="Q823" s="492"/>
      <c r="R823" s="492"/>
      <c r="S823" s="492"/>
      <c r="T823" s="492"/>
      <c r="U823" s="492"/>
      <c r="V823" s="492"/>
      <c r="W823" s="492"/>
      <c r="X823" s="492"/>
      <c r="Y823" s="492"/>
      <c r="Z823" s="492"/>
      <c r="AA823" s="492"/>
      <c r="AB823" s="492"/>
      <c r="AC823" s="492"/>
      <c r="AD823" s="492"/>
      <c r="AE823" s="492"/>
      <c r="AF823" s="492"/>
      <c r="AG823" s="492"/>
      <c r="AH823" s="492"/>
      <c r="AI823" s="492"/>
      <c r="AJ823" s="492"/>
      <c r="AK823" s="492"/>
      <c r="AL823" s="492"/>
      <c r="AM823" s="492"/>
      <c r="AN823" s="492"/>
      <c r="AO823" s="492"/>
      <c r="AP823" s="492"/>
      <c r="AQ823" s="492"/>
      <c r="AR823" s="492"/>
      <c r="AS823" s="492"/>
      <c r="AT823" s="492"/>
      <c r="AU823" s="492"/>
      <c r="AV823" s="492"/>
      <c r="AW823" s="492"/>
      <c r="AX823" s="492"/>
      <c r="AY823" s="492"/>
    </row>
    <row r="824" spans="1:51" ht="15.75" customHeight="1">
      <c r="A824" s="492"/>
      <c r="B824" s="492"/>
      <c r="C824" s="492"/>
      <c r="D824" s="492"/>
      <c r="E824" s="492"/>
      <c r="F824" s="492"/>
      <c r="G824" s="492"/>
      <c r="H824" s="492"/>
      <c r="I824" s="492"/>
      <c r="J824" s="492"/>
      <c r="K824" s="492"/>
      <c r="L824" s="492"/>
      <c r="M824" s="492"/>
      <c r="N824" s="492"/>
      <c r="O824" s="492"/>
      <c r="P824" s="492"/>
      <c r="Q824" s="492"/>
      <c r="R824" s="492"/>
      <c r="S824" s="492"/>
      <c r="T824" s="492"/>
      <c r="U824" s="492"/>
      <c r="V824" s="492"/>
      <c r="W824" s="492"/>
      <c r="X824" s="492"/>
      <c r="Y824" s="492"/>
      <c r="Z824" s="492"/>
      <c r="AA824" s="492"/>
      <c r="AB824" s="492"/>
      <c r="AC824" s="492"/>
      <c r="AD824" s="492"/>
      <c r="AE824" s="492"/>
      <c r="AF824" s="492"/>
      <c r="AG824" s="492"/>
      <c r="AH824" s="492"/>
      <c r="AI824" s="492"/>
      <c r="AJ824" s="492"/>
      <c r="AK824" s="492"/>
      <c r="AL824" s="492"/>
      <c r="AM824" s="492"/>
      <c r="AN824" s="492"/>
      <c r="AO824" s="492"/>
      <c r="AP824" s="492"/>
      <c r="AQ824" s="492"/>
      <c r="AR824" s="492"/>
      <c r="AS824" s="492"/>
      <c r="AT824" s="492"/>
      <c r="AU824" s="492"/>
      <c r="AV824" s="492"/>
      <c r="AW824" s="492"/>
      <c r="AX824" s="492"/>
      <c r="AY824" s="492"/>
    </row>
    <row r="825" spans="1:51" ht="15.75" customHeight="1">
      <c r="A825" s="492"/>
      <c r="B825" s="492"/>
      <c r="C825" s="492"/>
      <c r="D825" s="492"/>
      <c r="E825" s="492"/>
      <c r="F825" s="492"/>
      <c r="G825" s="492"/>
      <c r="H825" s="492"/>
      <c r="I825" s="492"/>
      <c r="J825" s="492"/>
      <c r="K825" s="492"/>
      <c r="L825" s="492"/>
      <c r="M825" s="492"/>
      <c r="N825" s="492"/>
      <c r="O825" s="492"/>
      <c r="P825" s="492"/>
      <c r="Q825" s="492"/>
      <c r="R825" s="492"/>
      <c r="S825" s="492"/>
      <c r="T825" s="492"/>
      <c r="U825" s="492"/>
      <c r="V825" s="492"/>
      <c r="W825" s="492"/>
      <c r="X825" s="492"/>
      <c r="Y825" s="492"/>
      <c r="Z825" s="492"/>
      <c r="AA825" s="492"/>
      <c r="AB825" s="492"/>
      <c r="AC825" s="492"/>
      <c r="AD825" s="492"/>
      <c r="AE825" s="492"/>
      <c r="AF825" s="492"/>
      <c r="AG825" s="492"/>
      <c r="AH825" s="492"/>
      <c r="AI825" s="492"/>
      <c r="AJ825" s="492"/>
      <c r="AK825" s="492"/>
      <c r="AL825" s="492"/>
      <c r="AM825" s="492"/>
      <c r="AN825" s="492"/>
      <c r="AO825" s="492"/>
      <c r="AP825" s="492"/>
      <c r="AQ825" s="492"/>
      <c r="AR825" s="492"/>
      <c r="AS825" s="492"/>
      <c r="AT825" s="492"/>
      <c r="AU825" s="492"/>
      <c r="AV825" s="492"/>
      <c r="AW825" s="492"/>
      <c r="AX825" s="492"/>
      <c r="AY825" s="492"/>
    </row>
    <row r="826" spans="1:51" ht="15.75" customHeight="1">
      <c r="A826" s="492"/>
      <c r="B826" s="492"/>
      <c r="C826" s="492"/>
      <c r="D826" s="492"/>
      <c r="E826" s="492"/>
      <c r="F826" s="492"/>
      <c r="G826" s="492"/>
      <c r="H826" s="492"/>
      <c r="I826" s="492"/>
      <c r="J826" s="492"/>
      <c r="K826" s="492"/>
      <c r="L826" s="492"/>
      <c r="M826" s="492"/>
      <c r="N826" s="492"/>
      <c r="O826" s="492"/>
      <c r="P826" s="492"/>
      <c r="Q826" s="492"/>
      <c r="R826" s="492"/>
      <c r="S826" s="492"/>
      <c r="T826" s="492"/>
      <c r="U826" s="492"/>
      <c r="V826" s="492"/>
      <c r="W826" s="492"/>
      <c r="X826" s="492"/>
      <c r="Y826" s="492"/>
      <c r="Z826" s="492"/>
      <c r="AA826" s="492"/>
      <c r="AB826" s="492"/>
      <c r="AC826" s="492"/>
      <c r="AD826" s="492"/>
      <c r="AE826" s="492"/>
      <c r="AF826" s="492"/>
      <c r="AG826" s="492"/>
      <c r="AH826" s="492"/>
      <c r="AI826" s="492"/>
      <c r="AJ826" s="492"/>
      <c r="AK826" s="492"/>
      <c r="AL826" s="492"/>
      <c r="AM826" s="492"/>
      <c r="AN826" s="492"/>
      <c r="AO826" s="492"/>
      <c r="AP826" s="492"/>
      <c r="AQ826" s="492"/>
      <c r="AR826" s="492"/>
      <c r="AS826" s="492"/>
      <c r="AT826" s="492"/>
      <c r="AU826" s="492"/>
      <c r="AV826" s="492"/>
      <c r="AW826" s="492"/>
      <c r="AX826" s="492"/>
      <c r="AY826" s="492"/>
    </row>
    <row r="827" spans="1:51" ht="15.75" customHeight="1">
      <c r="A827" s="492"/>
      <c r="B827" s="492"/>
      <c r="C827" s="492"/>
      <c r="D827" s="492"/>
      <c r="E827" s="492"/>
      <c r="F827" s="492"/>
      <c r="G827" s="492"/>
      <c r="H827" s="492"/>
      <c r="I827" s="492"/>
      <c r="J827" s="492"/>
      <c r="K827" s="492"/>
      <c r="L827" s="492"/>
      <c r="M827" s="492"/>
      <c r="N827" s="492"/>
      <c r="O827" s="492"/>
      <c r="P827" s="492"/>
      <c r="Q827" s="492"/>
      <c r="R827" s="492"/>
      <c r="S827" s="492"/>
      <c r="T827" s="492"/>
      <c r="U827" s="492"/>
      <c r="V827" s="492"/>
      <c r="W827" s="492"/>
      <c r="X827" s="492"/>
      <c r="Y827" s="492"/>
      <c r="Z827" s="492"/>
      <c r="AA827" s="492"/>
      <c r="AB827" s="492"/>
      <c r="AC827" s="492"/>
      <c r="AD827" s="492"/>
      <c r="AE827" s="492"/>
      <c r="AF827" s="492"/>
      <c r="AG827" s="492"/>
      <c r="AH827" s="492"/>
      <c r="AI827" s="492"/>
      <c r="AJ827" s="492"/>
      <c r="AK827" s="492"/>
      <c r="AL827" s="492"/>
      <c r="AM827" s="492"/>
      <c r="AN827" s="492"/>
      <c r="AO827" s="492"/>
      <c r="AP827" s="492"/>
      <c r="AQ827" s="492"/>
      <c r="AR827" s="492"/>
      <c r="AS827" s="492"/>
      <c r="AT827" s="492"/>
      <c r="AU827" s="492"/>
      <c r="AV827" s="492"/>
      <c r="AW827" s="492"/>
      <c r="AX827" s="492"/>
      <c r="AY827" s="492"/>
    </row>
    <row r="828" spans="1:51" ht="15.75" customHeight="1">
      <c r="A828" s="492"/>
      <c r="B828" s="492"/>
      <c r="C828" s="492"/>
      <c r="D828" s="492"/>
      <c r="E828" s="492"/>
      <c r="F828" s="492"/>
      <c r="G828" s="492"/>
      <c r="H828" s="492"/>
      <c r="I828" s="492"/>
      <c r="J828" s="492"/>
      <c r="K828" s="492"/>
      <c r="L828" s="492"/>
      <c r="M828" s="492"/>
      <c r="N828" s="492"/>
      <c r="O828" s="492"/>
      <c r="P828" s="492"/>
      <c r="Q828" s="492"/>
      <c r="R828" s="492"/>
      <c r="S828" s="492"/>
      <c r="T828" s="492"/>
      <c r="U828" s="492"/>
      <c r="V828" s="492"/>
      <c r="W828" s="492"/>
      <c r="X828" s="492"/>
      <c r="Y828" s="492"/>
      <c r="Z828" s="492"/>
      <c r="AA828" s="492"/>
      <c r="AB828" s="492"/>
      <c r="AC828" s="492"/>
      <c r="AD828" s="492"/>
      <c r="AE828" s="492"/>
      <c r="AF828" s="492"/>
      <c r="AG828" s="492"/>
      <c r="AH828" s="492"/>
      <c r="AI828" s="492"/>
      <c r="AJ828" s="492"/>
      <c r="AK828" s="492"/>
      <c r="AL828" s="492"/>
      <c r="AM828" s="492"/>
      <c r="AN828" s="492"/>
      <c r="AO828" s="492"/>
      <c r="AP828" s="492"/>
      <c r="AQ828" s="492"/>
      <c r="AR828" s="492"/>
      <c r="AS828" s="492"/>
      <c r="AT828" s="492"/>
      <c r="AU828" s="492"/>
      <c r="AV828" s="492"/>
      <c r="AW828" s="492"/>
      <c r="AX828" s="492"/>
      <c r="AY828" s="492"/>
    </row>
    <row r="829" spans="1:51" ht="15.75" customHeight="1">
      <c r="A829" s="492"/>
      <c r="B829" s="492"/>
      <c r="C829" s="492"/>
      <c r="D829" s="492"/>
      <c r="E829" s="492"/>
      <c r="F829" s="492"/>
      <c r="G829" s="492"/>
      <c r="H829" s="492"/>
      <c r="I829" s="492"/>
      <c r="J829" s="492"/>
      <c r="K829" s="492"/>
      <c r="L829" s="492"/>
      <c r="M829" s="492"/>
      <c r="N829" s="492"/>
      <c r="O829" s="492"/>
      <c r="P829" s="492"/>
      <c r="Q829" s="492"/>
      <c r="R829" s="492"/>
      <c r="S829" s="492"/>
      <c r="T829" s="492"/>
      <c r="U829" s="492"/>
      <c r="V829" s="492"/>
      <c r="W829" s="492"/>
      <c r="X829" s="492"/>
      <c r="Y829" s="492"/>
      <c r="Z829" s="492"/>
      <c r="AA829" s="492"/>
      <c r="AB829" s="492"/>
      <c r="AC829" s="492"/>
      <c r="AD829" s="492"/>
      <c r="AE829" s="492"/>
      <c r="AF829" s="492"/>
      <c r="AG829" s="492"/>
      <c r="AH829" s="492"/>
      <c r="AI829" s="492"/>
      <c r="AJ829" s="492"/>
      <c r="AK829" s="492"/>
      <c r="AL829" s="492"/>
      <c r="AM829" s="492"/>
      <c r="AN829" s="492"/>
      <c r="AO829" s="492"/>
      <c r="AP829" s="492"/>
      <c r="AQ829" s="492"/>
      <c r="AR829" s="492"/>
      <c r="AS829" s="492"/>
      <c r="AT829" s="492"/>
      <c r="AU829" s="492"/>
      <c r="AV829" s="492"/>
      <c r="AW829" s="492"/>
      <c r="AX829" s="492"/>
      <c r="AY829" s="492"/>
    </row>
    <row r="830" spans="1:51" ht="15.75" customHeight="1">
      <c r="A830" s="492"/>
      <c r="B830" s="492"/>
      <c r="C830" s="492"/>
      <c r="D830" s="492"/>
      <c r="E830" s="492"/>
      <c r="F830" s="492"/>
      <c r="G830" s="492"/>
      <c r="H830" s="492"/>
      <c r="I830" s="492"/>
      <c r="J830" s="492"/>
      <c r="K830" s="492"/>
      <c r="L830" s="492"/>
      <c r="M830" s="492"/>
      <c r="N830" s="492"/>
      <c r="O830" s="492"/>
      <c r="P830" s="492"/>
      <c r="Q830" s="492"/>
      <c r="R830" s="492"/>
      <c r="S830" s="492"/>
      <c r="T830" s="492"/>
      <c r="U830" s="492"/>
      <c r="V830" s="492"/>
      <c r="W830" s="492"/>
      <c r="X830" s="492"/>
      <c r="Y830" s="492"/>
      <c r="Z830" s="492"/>
      <c r="AA830" s="492"/>
      <c r="AB830" s="492"/>
      <c r="AC830" s="492"/>
      <c r="AD830" s="492"/>
      <c r="AE830" s="492"/>
      <c r="AF830" s="492"/>
      <c r="AG830" s="492"/>
      <c r="AH830" s="492"/>
      <c r="AI830" s="492"/>
      <c r="AJ830" s="492"/>
      <c r="AK830" s="492"/>
      <c r="AL830" s="492"/>
      <c r="AM830" s="492"/>
      <c r="AN830" s="492"/>
      <c r="AO830" s="492"/>
      <c r="AP830" s="492"/>
      <c r="AQ830" s="492"/>
      <c r="AR830" s="492"/>
      <c r="AS830" s="492"/>
      <c r="AT830" s="492"/>
      <c r="AU830" s="492"/>
      <c r="AV830" s="492"/>
      <c r="AW830" s="492"/>
      <c r="AX830" s="492"/>
      <c r="AY830" s="492"/>
    </row>
    <row r="831" spans="1:51" ht="15.75" customHeight="1">
      <c r="A831" s="492"/>
      <c r="B831" s="492"/>
      <c r="C831" s="492"/>
      <c r="D831" s="492"/>
      <c r="E831" s="492"/>
      <c r="F831" s="492"/>
      <c r="G831" s="492"/>
      <c r="H831" s="492"/>
      <c r="I831" s="492"/>
      <c r="J831" s="492"/>
      <c r="K831" s="492"/>
      <c r="L831" s="492"/>
      <c r="M831" s="492"/>
      <c r="N831" s="492"/>
      <c r="O831" s="492"/>
      <c r="P831" s="492"/>
      <c r="Q831" s="492"/>
      <c r="R831" s="492"/>
      <c r="S831" s="492"/>
      <c r="T831" s="492"/>
      <c r="U831" s="492"/>
      <c r="V831" s="492"/>
      <c r="W831" s="492"/>
      <c r="X831" s="492"/>
      <c r="Y831" s="492"/>
      <c r="Z831" s="492"/>
      <c r="AA831" s="492"/>
      <c r="AB831" s="492"/>
      <c r="AC831" s="492"/>
      <c r="AD831" s="492"/>
      <c r="AE831" s="492"/>
      <c r="AF831" s="492"/>
      <c r="AG831" s="492"/>
      <c r="AH831" s="492"/>
      <c r="AI831" s="492"/>
      <c r="AJ831" s="492"/>
      <c r="AK831" s="492"/>
      <c r="AL831" s="492"/>
      <c r="AM831" s="492"/>
      <c r="AN831" s="492"/>
      <c r="AO831" s="492"/>
      <c r="AP831" s="492"/>
      <c r="AQ831" s="492"/>
      <c r="AR831" s="492"/>
      <c r="AS831" s="492"/>
      <c r="AT831" s="492"/>
      <c r="AU831" s="492"/>
      <c r="AV831" s="492"/>
      <c r="AW831" s="492"/>
      <c r="AX831" s="492"/>
      <c r="AY831" s="492"/>
    </row>
    <row r="832" spans="1:51" ht="15.75" customHeight="1">
      <c r="A832" s="492"/>
      <c r="B832" s="492"/>
      <c r="C832" s="492"/>
      <c r="D832" s="492"/>
      <c r="E832" s="492"/>
      <c r="F832" s="492"/>
      <c r="G832" s="492"/>
      <c r="H832" s="492"/>
      <c r="I832" s="492"/>
      <c r="J832" s="492"/>
      <c r="K832" s="492"/>
      <c r="L832" s="492"/>
      <c r="M832" s="492"/>
      <c r="N832" s="492"/>
      <c r="O832" s="492"/>
      <c r="P832" s="492"/>
      <c r="Q832" s="492"/>
      <c r="R832" s="492"/>
      <c r="S832" s="492"/>
      <c r="T832" s="492"/>
      <c r="U832" s="492"/>
      <c r="V832" s="492"/>
      <c r="W832" s="492"/>
      <c r="X832" s="492"/>
      <c r="Y832" s="492"/>
      <c r="Z832" s="492"/>
      <c r="AA832" s="492"/>
      <c r="AB832" s="492"/>
      <c r="AC832" s="492"/>
      <c r="AD832" s="492"/>
      <c r="AE832" s="492"/>
      <c r="AF832" s="492"/>
      <c r="AG832" s="492"/>
      <c r="AH832" s="492"/>
      <c r="AI832" s="492"/>
      <c r="AJ832" s="492"/>
      <c r="AK832" s="492"/>
      <c r="AL832" s="492"/>
      <c r="AM832" s="492"/>
      <c r="AN832" s="492"/>
      <c r="AO832" s="492"/>
      <c r="AP832" s="492"/>
      <c r="AQ832" s="492"/>
      <c r="AR832" s="492"/>
      <c r="AS832" s="492"/>
      <c r="AT832" s="492"/>
      <c r="AU832" s="492"/>
      <c r="AV832" s="492"/>
      <c r="AW832" s="492"/>
      <c r="AX832" s="492"/>
      <c r="AY832" s="492"/>
    </row>
    <row r="833" spans="1:51" ht="15.75" customHeight="1">
      <c r="A833" s="492"/>
      <c r="B833" s="492"/>
      <c r="C833" s="492"/>
      <c r="D833" s="492"/>
      <c r="E833" s="492"/>
      <c r="F833" s="492"/>
      <c r="G833" s="492"/>
      <c r="H833" s="492"/>
      <c r="I833" s="492"/>
      <c r="J833" s="492"/>
      <c r="K833" s="492"/>
      <c r="L833" s="492"/>
      <c r="M833" s="492"/>
      <c r="N833" s="492"/>
      <c r="O833" s="492"/>
      <c r="P833" s="492"/>
      <c r="Q833" s="492"/>
      <c r="R833" s="492"/>
      <c r="S833" s="492"/>
      <c r="T833" s="492"/>
      <c r="U833" s="492"/>
      <c r="V833" s="492"/>
      <c r="W833" s="492"/>
      <c r="X833" s="492"/>
      <c r="Y833" s="492"/>
      <c r="Z833" s="492"/>
      <c r="AA833" s="492"/>
      <c r="AB833" s="492"/>
      <c r="AC833" s="492"/>
      <c r="AD833" s="492"/>
      <c r="AE833" s="492"/>
      <c r="AF833" s="492"/>
      <c r="AG833" s="492"/>
      <c r="AH833" s="492"/>
      <c r="AI833" s="492"/>
      <c r="AJ833" s="492"/>
      <c r="AK833" s="492"/>
      <c r="AL833" s="492"/>
      <c r="AM833" s="492"/>
      <c r="AN833" s="492"/>
      <c r="AO833" s="492"/>
      <c r="AP833" s="492"/>
      <c r="AQ833" s="492"/>
      <c r="AR833" s="492"/>
      <c r="AS833" s="492"/>
      <c r="AT833" s="492"/>
      <c r="AU833" s="492"/>
      <c r="AV833" s="492"/>
      <c r="AW833" s="492"/>
      <c r="AX833" s="492"/>
      <c r="AY833" s="492"/>
    </row>
    <row r="834" spans="1:51" ht="15.75" customHeight="1">
      <c r="A834" s="492"/>
      <c r="B834" s="492"/>
      <c r="C834" s="492"/>
      <c r="D834" s="492"/>
      <c r="E834" s="492"/>
      <c r="F834" s="492"/>
      <c r="G834" s="492"/>
      <c r="H834" s="492"/>
      <c r="I834" s="492"/>
      <c r="J834" s="492"/>
      <c r="K834" s="492"/>
      <c r="L834" s="492"/>
      <c r="M834" s="492"/>
      <c r="N834" s="492"/>
      <c r="O834" s="492"/>
      <c r="P834" s="492"/>
      <c r="Q834" s="492"/>
      <c r="R834" s="492"/>
      <c r="S834" s="492"/>
      <c r="T834" s="492"/>
      <c r="U834" s="492"/>
      <c r="V834" s="492"/>
      <c r="W834" s="492"/>
      <c r="X834" s="492"/>
      <c r="Y834" s="492"/>
      <c r="Z834" s="492"/>
      <c r="AA834" s="492"/>
      <c r="AB834" s="492"/>
      <c r="AC834" s="492"/>
      <c r="AD834" s="492"/>
      <c r="AE834" s="492"/>
      <c r="AF834" s="492"/>
      <c r="AG834" s="492"/>
      <c r="AH834" s="492"/>
      <c r="AI834" s="492"/>
      <c r="AJ834" s="492"/>
      <c r="AK834" s="492"/>
      <c r="AL834" s="492"/>
      <c r="AM834" s="492"/>
      <c r="AN834" s="492"/>
      <c r="AO834" s="492"/>
      <c r="AP834" s="492"/>
      <c r="AQ834" s="492"/>
      <c r="AR834" s="492"/>
      <c r="AS834" s="492"/>
      <c r="AT834" s="492"/>
      <c r="AU834" s="492"/>
      <c r="AV834" s="492"/>
      <c r="AW834" s="492"/>
      <c r="AX834" s="492"/>
      <c r="AY834" s="492"/>
    </row>
    <row r="835" spans="1:51" ht="15.75" customHeight="1">
      <c r="A835" s="492"/>
      <c r="B835" s="492"/>
      <c r="C835" s="492"/>
      <c r="D835" s="492"/>
      <c r="E835" s="492"/>
      <c r="F835" s="492"/>
      <c r="G835" s="492"/>
      <c r="H835" s="492"/>
      <c r="I835" s="492"/>
      <c r="J835" s="492"/>
      <c r="K835" s="492"/>
      <c r="L835" s="492"/>
      <c r="M835" s="492"/>
      <c r="N835" s="492"/>
      <c r="O835" s="492"/>
      <c r="P835" s="492"/>
      <c r="Q835" s="492"/>
      <c r="R835" s="492"/>
      <c r="S835" s="492"/>
      <c r="T835" s="492"/>
      <c r="U835" s="492"/>
      <c r="V835" s="492"/>
      <c r="W835" s="492"/>
      <c r="X835" s="492"/>
      <c r="Y835" s="492"/>
      <c r="Z835" s="492"/>
      <c r="AA835" s="492"/>
      <c r="AB835" s="492"/>
      <c r="AC835" s="492"/>
      <c r="AD835" s="492"/>
      <c r="AE835" s="492"/>
      <c r="AF835" s="492"/>
      <c r="AG835" s="492"/>
      <c r="AH835" s="492"/>
      <c r="AI835" s="492"/>
      <c r="AJ835" s="492"/>
      <c r="AK835" s="492"/>
      <c r="AL835" s="492"/>
      <c r="AM835" s="492"/>
      <c r="AN835" s="492"/>
      <c r="AO835" s="492"/>
      <c r="AP835" s="492"/>
      <c r="AQ835" s="492"/>
      <c r="AR835" s="492"/>
      <c r="AS835" s="492"/>
      <c r="AT835" s="492"/>
      <c r="AU835" s="492"/>
      <c r="AV835" s="492"/>
      <c r="AW835" s="492"/>
      <c r="AX835" s="492"/>
      <c r="AY835" s="492"/>
    </row>
    <row r="836" spans="1:51" ht="15.75" customHeight="1">
      <c r="A836" s="492"/>
      <c r="B836" s="492"/>
      <c r="C836" s="492"/>
      <c r="D836" s="492"/>
      <c r="E836" s="492"/>
      <c r="F836" s="492"/>
      <c r="G836" s="492"/>
      <c r="H836" s="492"/>
      <c r="I836" s="492"/>
      <c r="J836" s="492"/>
      <c r="K836" s="492"/>
      <c r="L836" s="492"/>
      <c r="M836" s="492"/>
      <c r="N836" s="492"/>
      <c r="O836" s="492"/>
      <c r="P836" s="492"/>
      <c r="Q836" s="492"/>
      <c r="R836" s="492"/>
      <c r="S836" s="492"/>
      <c r="T836" s="492"/>
      <c r="U836" s="492"/>
      <c r="V836" s="492"/>
      <c r="W836" s="492"/>
      <c r="X836" s="492"/>
      <c r="Y836" s="492"/>
      <c r="Z836" s="492"/>
      <c r="AA836" s="492"/>
      <c r="AB836" s="492"/>
      <c r="AC836" s="492"/>
      <c r="AD836" s="492"/>
      <c r="AE836" s="492"/>
      <c r="AF836" s="492"/>
      <c r="AG836" s="492"/>
      <c r="AH836" s="492"/>
      <c r="AI836" s="492"/>
      <c r="AJ836" s="492"/>
      <c r="AK836" s="492"/>
      <c r="AL836" s="492"/>
      <c r="AM836" s="492"/>
      <c r="AN836" s="492"/>
      <c r="AO836" s="492"/>
      <c r="AP836" s="492"/>
      <c r="AQ836" s="492"/>
      <c r="AR836" s="492"/>
      <c r="AS836" s="492"/>
      <c r="AT836" s="492"/>
      <c r="AU836" s="492"/>
      <c r="AV836" s="492"/>
      <c r="AW836" s="492"/>
      <c r="AX836" s="492"/>
      <c r="AY836" s="492"/>
    </row>
    <row r="837" spans="1:51" ht="15.75" customHeight="1">
      <c r="A837" s="492"/>
      <c r="B837" s="492"/>
      <c r="C837" s="492"/>
      <c r="D837" s="492"/>
      <c r="E837" s="492"/>
      <c r="F837" s="492"/>
      <c r="G837" s="492"/>
      <c r="H837" s="492"/>
      <c r="I837" s="492"/>
      <c r="J837" s="492"/>
      <c r="K837" s="492"/>
      <c r="L837" s="492"/>
      <c r="M837" s="492"/>
      <c r="N837" s="492"/>
      <c r="O837" s="492"/>
      <c r="P837" s="492"/>
      <c r="Q837" s="492"/>
      <c r="R837" s="492"/>
      <c r="S837" s="492"/>
      <c r="T837" s="492"/>
      <c r="U837" s="492"/>
      <c r="V837" s="492"/>
      <c r="W837" s="492"/>
      <c r="X837" s="492"/>
      <c r="Y837" s="492"/>
      <c r="Z837" s="492"/>
      <c r="AA837" s="492"/>
      <c r="AB837" s="492"/>
      <c r="AC837" s="492"/>
      <c r="AD837" s="492"/>
      <c r="AE837" s="492"/>
      <c r="AF837" s="492"/>
      <c r="AG837" s="492"/>
      <c r="AH837" s="492"/>
      <c r="AI837" s="492"/>
      <c r="AJ837" s="492"/>
      <c r="AK837" s="492"/>
      <c r="AL837" s="492"/>
      <c r="AM837" s="492"/>
      <c r="AN837" s="492"/>
      <c r="AO837" s="492"/>
      <c r="AP837" s="492"/>
      <c r="AQ837" s="492"/>
      <c r="AR837" s="492"/>
      <c r="AS837" s="492"/>
      <c r="AT837" s="492"/>
      <c r="AU837" s="492"/>
      <c r="AV837" s="492"/>
      <c r="AW837" s="492"/>
      <c r="AX837" s="492"/>
      <c r="AY837" s="492"/>
    </row>
    <row r="838" spans="1:51" ht="15.75" customHeight="1">
      <c r="A838" s="492"/>
      <c r="B838" s="492"/>
      <c r="C838" s="492"/>
      <c r="D838" s="492"/>
      <c r="E838" s="492"/>
      <c r="F838" s="492"/>
      <c r="G838" s="492"/>
      <c r="H838" s="492"/>
      <c r="I838" s="492"/>
      <c r="J838" s="492"/>
      <c r="K838" s="492"/>
      <c r="L838" s="492"/>
      <c r="M838" s="492"/>
      <c r="N838" s="492"/>
      <c r="O838" s="492"/>
      <c r="P838" s="492"/>
      <c r="Q838" s="492"/>
      <c r="R838" s="492"/>
      <c r="S838" s="492"/>
      <c r="T838" s="492"/>
      <c r="U838" s="492"/>
      <c r="V838" s="492"/>
      <c r="W838" s="492"/>
      <c r="X838" s="492"/>
      <c r="Y838" s="492"/>
      <c r="Z838" s="492"/>
      <c r="AA838" s="492"/>
      <c r="AB838" s="492"/>
      <c r="AC838" s="492"/>
      <c r="AD838" s="492"/>
      <c r="AE838" s="492"/>
      <c r="AF838" s="492"/>
      <c r="AG838" s="492"/>
      <c r="AH838" s="492"/>
      <c r="AI838" s="492"/>
      <c r="AJ838" s="492"/>
      <c r="AK838" s="492"/>
      <c r="AL838" s="492"/>
      <c r="AM838" s="492"/>
      <c r="AN838" s="492"/>
      <c r="AO838" s="492"/>
      <c r="AP838" s="492"/>
      <c r="AQ838" s="492"/>
      <c r="AR838" s="492"/>
      <c r="AS838" s="492"/>
      <c r="AT838" s="492"/>
      <c r="AU838" s="492"/>
      <c r="AV838" s="492"/>
      <c r="AW838" s="492"/>
      <c r="AX838" s="492"/>
      <c r="AY838" s="492"/>
    </row>
    <row r="839" spans="1:51" ht="15.75" customHeight="1">
      <c r="A839" s="492"/>
      <c r="B839" s="492"/>
      <c r="C839" s="492"/>
      <c r="D839" s="492"/>
      <c r="E839" s="492"/>
      <c r="F839" s="492"/>
      <c r="G839" s="492"/>
      <c r="H839" s="492"/>
      <c r="I839" s="492"/>
      <c r="J839" s="492"/>
      <c r="K839" s="492"/>
      <c r="L839" s="492"/>
      <c r="M839" s="492"/>
      <c r="N839" s="492"/>
      <c r="O839" s="492"/>
      <c r="P839" s="492"/>
      <c r="Q839" s="492"/>
      <c r="R839" s="492"/>
      <c r="S839" s="492"/>
      <c r="T839" s="492"/>
      <c r="U839" s="492"/>
      <c r="V839" s="492"/>
      <c r="W839" s="492"/>
      <c r="X839" s="492"/>
      <c r="Y839" s="492"/>
      <c r="Z839" s="492"/>
      <c r="AA839" s="492"/>
      <c r="AB839" s="492"/>
      <c r="AC839" s="492"/>
      <c r="AD839" s="492"/>
      <c r="AE839" s="492"/>
      <c r="AF839" s="492"/>
      <c r="AG839" s="492"/>
      <c r="AH839" s="492"/>
      <c r="AI839" s="492"/>
      <c r="AJ839" s="492"/>
      <c r="AK839" s="492"/>
      <c r="AL839" s="492"/>
      <c r="AM839" s="492"/>
      <c r="AN839" s="492"/>
      <c r="AO839" s="492"/>
      <c r="AP839" s="492"/>
      <c r="AQ839" s="492"/>
      <c r="AR839" s="492"/>
      <c r="AS839" s="492"/>
      <c r="AT839" s="492"/>
      <c r="AU839" s="492"/>
      <c r="AV839" s="492"/>
      <c r="AW839" s="492"/>
      <c r="AX839" s="492"/>
      <c r="AY839" s="492"/>
    </row>
    <row r="840" spans="1:51" ht="15.75" customHeight="1">
      <c r="A840" s="492"/>
      <c r="B840" s="492"/>
      <c r="C840" s="492"/>
      <c r="D840" s="492"/>
      <c r="E840" s="492"/>
      <c r="F840" s="492"/>
      <c r="G840" s="492"/>
      <c r="H840" s="492"/>
      <c r="I840" s="492"/>
      <c r="J840" s="492"/>
      <c r="K840" s="492"/>
      <c r="L840" s="492"/>
      <c r="M840" s="492"/>
      <c r="N840" s="492"/>
      <c r="O840" s="492"/>
      <c r="P840" s="492"/>
      <c r="Q840" s="492"/>
      <c r="R840" s="492"/>
      <c r="S840" s="492"/>
      <c r="T840" s="492"/>
      <c r="U840" s="492"/>
      <c r="V840" s="492"/>
      <c r="W840" s="492"/>
      <c r="X840" s="492"/>
      <c r="Y840" s="492"/>
      <c r="Z840" s="492"/>
      <c r="AA840" s="492"/>
      <c r="AB840" s="492"/>
      <c r="AC840" s="492"/>
      <c r="AD840" s="492"/>
      <c r="AE840" s="492"/>
      <c r="AF840" s="492"/>
      <c r="AG840" s="492"/>
      <c r="AH840" s="492"/>
      <c r="AI840" s="492"/>
      <c r="AJ840" s="492"/>
      <c r="AK840" s="492"/>
      <c r="AL840" s="492"/>
      <c r="AM840" s="492"/>
      <c r="AN840" s="492"/>
      <c r="AO840" s="492"/>
      <c r="AP840" s="492"/>
      <c r="AQ840" s="492"/>
      <c r="AR840" s="492"/>
      <c r="AS840" s="492"/>
      <c r="AT840" s="492"/>
      <c r="AU840" s="492"/>
      <c r="AV840" s="492"/>
      <c r="AW840" s="492"/>
      <c r="AX840" s="492"/>
      <c r="AY840" s="492"/>
    </row>
    <row r="841" spans="1:51" ht="15.75" customHeight="1">
      <c r="A841" s="492"/>
      <c r="B841" s="492"/>
      <c r="C841" s="492"/>
      <c r="D841" s="492"/>
      <c r="E841" s="492"/>
      <c r="F841" s="492"/>
      <c r="G841" s="492"/>
      <c r="H841" s="492"/>
      <c r="I841" s="492"/>
      <c r="J841" s="492"/>
      <c r="K841" s="492"/>
      <c r="L841" s="492"/>
      <c r="M841" s="492"/>
      <c r="N841" s="492"/>
      <c r="O841" s="492"/>
      <c r="P841" s="492"/>
      <c r="Q841" s="492"/>
      <c r="R841" s="492"/>
      <c r="S841" s="492"/>
      <c r="T841" s="492"/>
      <c r="U841" s="492"/>
      <c r="V841" s="492"/>
      <c r="W841" s="492"/>
      <c r="X841" s="492"/>
      <c r="Y841" s="492"/>
      <c r="Z841" s="492"/>
      <c r="AA841" s="492"/>
      <c r="AB841" s="492"/>
      <c r="AC841" s="492"/>
      <c r="AD841" s="492"/>
      <c r="AE841" s="492"/>
      <c r="AF841" s="492"/>
      <c r="AG841" s="492"/>
      <c r="AH841" s="492"/>
      <c r="AI841" s="492"/>
      <c r="AJ841" s="492"/>
      <c r="AK841" s="492"/>
      <c r="AL841" s="492"/>
      <c r="AM841" s="492"/>
      <c r="AN841" s="492"/>
      <c r="AO841" s="492"/>
      <c r="AP841" s="492"/>
      <c r="AQ841" s="492"/>
      <c r="AR841" s="492"/>
      <c r="AS841" s="492"/>
      <c r="AT841" s="492"/>
      <c r="AU841" s="492"/>
      <c r="AV841" s="492"/>
      <c r="AW841" s="492"/>
      <c r="AX841" s="492"/>
      <c r="AY841" s="492"/>
    </row>
    <row r="842" spans="1:51" ht="15.75" customHeight="1">
      <c r="A842" s="492"/>
      <c r="B842" s="492"/>
      <c r="C842" s="492"/>
      <c r="D842" s="492"/>
      <c r="E842" s="492"/>
      <c r="F842" s="492"/>
      <c r="G842" s="492"/>
      <c r="H842" s="492"/>
      <c r="I842" s="492"/>
      <c r="J842" s="492"/>
      <c r="K842" s="492"/>
      <c r="L842" s="492"/>
      <c r="M842" s="492"/>
      <c r="N842" s="492"/>
      <c r="O842" s="492"/>
      <c r="P842" s="492"/>
      <c r="Q842" s="492"/>
      <c r="R842" s="492"/>
      <c r="S842" s="492"/>
      <c r="T842" s="492"/>
      <c r="U842" s="492"/>
      <c r="V842" s="492"/>
      <c r="W842" s="492"/>
      <c r="X842" s="492"/>
      <c r="Y842" s="492"/>
      <c r="Z842" s="492"/>
      <c r="AA842" s="492"/>
      <c r="AB842" s="492"/>
      <c r="AC842" s="492"/>
      <c r="AD842" s="492"/>
      <c r="AE842" s="492"/>
      <c r="AF842" s="492"/>
      <c r="AG842" s="492"/>
      <c r="AH842" s="492"/>
      <c r="AI842" s="492"/>
      <c r="AJ842" s="492"/>
      <c r="AK842" s="492"/>
      <c r="AL842" s="492"/>
      <c r="AM842" s="492"/>
      <c r="AN842" s="492"/>
      <c r="AO842" s="492"/>
      <c r="AP842" s="492"/>
      <c r="AQ842" s="492"/>
      <c r="AR842" s="492"/>
      <c r="AS842" s="492"/>
      <c r="AT842" s="492"/>
      <c r="AU842" s="492"/>
      <c r="AV842" s="492"/>
      <c r="AW842" s="492"/>
      <c r="AX842" s="492"/>
      <c r="AY842" s="492"/>
    </row>
    <row r="843" spans="1:51" ht="15.75" customHeight="1">
      <c r="A843" s="492"/>
      <c r="B843" s="492"/>
      <c r="C843" s="492"/>
      <c r="D843" s="492"/>
      <c r="E843" s="492"/>
      <c r="F843" s="492"/>
      <c r="G843" s="492"/>
      <c r="H843" s="492"/>
      <c r="I843" s="492"/>
      <c r="J843" s="492"/>
      <c r="K843" s="492"/>
      <c r="L843" s="492"/>
      <c r="M843" s="492"/>
      <c r="N843" s="492"/>
      <c r="O843" s="492"/>
      <c r="P843" s="492"/>
      <c r="Q843" s="492"/>
      <c r="R843" s="492"/>
      <c r="S843" s="492"/>
      <c r="T843" s="492"/>
      <c r="U843" s="492"/>
      <c r="V843" s="492"/>
      <c r="W843" s="492"/>
      <c r="X843" s="492"/>
      <c r="Y843" s="492"/>
      <c r="Z843" s="492"/>
      <c r="AA843" s="492"/>
      <c r="AB843" s="492"/>
      <c r="AC843" s="492"/>
      <c r="AD843" s="492"/>
      <c r="AE843" s="492"/>
      <c r="AF843" s="492"/>
      <c r="AG843" s="492"/>
      <c r="AH843" s="492"/>
      <c r="AI843" s="492"/>
      <c r="AJ843" s="492"/>
      <c r="AK843" s="492"/>
      <c r="AL843" s="492"/>
      <c r="AM843" s="492"/>
      <c r="AN843" s="492"/>
      <c r="AO843" s="492"/>
      <c r="AP843" s="492"/>
      <c r="AQ843" s="492"/>
      <c r="AR843" s="492"/>
      <c r="AS843" s="492"/>
      <c r="AT843" s="492"/>
      <c r="AU843" s="492"/>
      <c r="AV843" s="492"/>
      <c r="AW843" s="492"/>
      <c r="AX843" s="492"/>
      <c r="AY843" s="492"/>
    </row>
    <row r="844" spans="1:51" ht="15.75" customHeight="1">
      <c r="A844" s="492"/>
      <c r="B844" s="492"/>
      <c r="C844" s="492"/>
      <c r="D844" s="492"/>
      <c r="E844" s="492"/>
      <c r="F844" s="492"/>
      <c r="G844" s="492"/>
      <c r="H844" s="492"/>
      <c r="I844" s="492"/>
      <c r="J844" s="492"/>
      <c r="K844" s="492"/>
      <c r="L844" s="492"/>
      <c r="M844" s="492"/>
      <c r="N844" s="492"/>
      <c r="O844" s="492"/>
      <c r="P844" s="492"/>
      <c r="Q844" s="492"/>
      <c r="R844" s="492"/>
      <c r="S844" s="492"/>
      <c r="T844" s="492"/>
      <c r="U844" s="492"/>
      <c r="V844" s="492"/>
      <c r="W844" s="492"/>
      <c r="X844" s="492"/>
      <c r="Y844" s="492"/>
      <c r="Z844" s="492"/>
      <c r="AA844" s="492"/>
      <c r="AB844" s="492"/>
      <c r="AC844" s="492"/>
      <c r="AD844" s="492"/>
      <c r="AE844" s="492"/>
      <c r="AF844" s="492"/>
      <c r="AG844" s="492"/>
      <c r="AH844" s="492"/>
      <c r="AI844" s="492"/>
      <c r="AJ844" s="492"/>
      <c r="AK844" s="492"/>
      <c r="AL844" s="492"/>
      <c r="AM844" s="492"/>
      <c r="AN844" s="492"/>
      <c r="AO844" s="492"/>
      <c r="AP844" s="492"/>
      <c r="AQ844" s="492"/>
      <c r="AR844" s="492"/>
      <c r="AS844" s="492"/>
      <c r="AT844" s="492"/>
      <c r="AU844" s="492"/>
      <c r="AV844" s="492"/>
      <c r="AW844" s="492"/>
      <c r="AX844" s="492"/>
      <c r="AY844" s="492"/>
    </row>
    <row r="845" spans="1:51" ht="15.75" customHeight="1">
      <c r="A845" s="492"/>
      <c r="B845" s="492"/>
      <c r="C845" s="492"/>
      <c r="D845" s="492"/>
      <c r="E845" s="492"/>
      <c r="F845" s="492"/>
      <c r="G845" s="492"/>
      <c r="H845" s="492"/>
      <c r="I845" s="492"/>
      <c r="J845" s="492"/>
      <c r="K845" s="492"/>
      <c r="L845" s="492"/>
      <c r="M845" s="492"/>
      <c r="N845" s="492"/>
      <c r="O845" s="492"/>
      <c r="P845" s="492"/>
      <c r="Q845" s="492"/>
      <c r="R845" s="492"/>
      <c r="S845" s="492"/>
      <c r="T845" s="492"/>
      <c r="U845" s="492"/>
      <c r="V845" s="492"/>
      <c r="W845" s="492"/>
      <c r="X845" s="492"/>
      <c r="Y845" s="492"/>
      <c r="Z845" s="492"/>
      <c r="AA845" s="492"/>
      <c r="AB845" s="492"/>
      <c r="AC845" s="492"/>
      <c r="AD845" s="492"/>
      <c r="AE845" s="492"/>
      <c r="AF845" s="492"/>
      <c r="AG845" s="492"/>
      <c r="AH845" s="492"/>
      <c r="AI845" s="492"/>
      <c r="AJ845" s="492"/>
      <c r="AK845" s="492"/>
      <c r="AL845" s="492"/>
      <c r="AM845" s="492"/>
      <c r="AN845" s="492"/>
      <c r="AO845" s="492"/>
      <c r="AP845" s="492"/>
      <c r="AQ845" s="492"/>
      <c r="AR845" s="492"/>
      <c r="AS845" s="492"/>
      <c r="AT845" s="492"/>
      <c r="AU845" s="492"/>
      <c r="AV845" s="492"/>
      <c r="AW845" s="492"/>
      <c r="AX845" s="492"/>
      <c r="AY845" s="492"/>
    </row>
    <row r="846" spans="1:51" ht="15.75" customHeight="1">
      <c r="A846" s="492"/>
      <c r="B846" s="492"/>
      <c r="C846" s="492"/>
      <c r="D846" s="492"/>
      <c r="E846" s="492"/>
      <c r="F846" s="492"/>
      <c r="G846" s="492"/>
      <c r="H846" s="492"/>
      <c r="I846" s="492"/>
      <c r="J846" s="492"/>
      <c r="K846" s="492"/>
      <c r="L846" s="492"/>
      <c r="M846" s="492"/>
      <c r="N846" s="492"/>
      <c r="O846" s="492"/>
      <c r="P846" s="492"/>
      <c r="Q846" s="492"/>
      <c r="R846" s="492"/>
      <c r="S846" s="492"/>
      <c r="T846" s="492"/>
      <c r="U846" s="492"/>
      <c r="V846" s="492"/>
      <c r="W846" s="492"/>
      <c r="X846" s="492"/>
      <c r="Y846" s="492"/>
      <c r="Z846" s="492"/>
      <c r="AA846" s="492"/>
      <c r="AB846" s="492"/>
      <c r="AC846" s="492"/>
      <c r="AD846" s="492"/>
      <c r="AE846" s="492"/>
      <c r="AF846" s="492"/>
      <c r="AG846" s="492"/>
      <c r="AH846" s="492"/>
      <c r="AI846" s="492"/>
      <c r="AJ846" s="492"/>
      <c r="AK846" s="492"/>
      <c r="AL846" s="492"/>
      <c r="AM846" s="492"/>
      <c r="AN846" s="492"/>
      <c r="AO846" s="492"/>
      <c r="AP846" s="492"/>
      <c r="AQ846" s="492"/>
      <c r="AR846" s="492"/>
      <c r="AS846" s="492"/>
      <c r="AT846" s="492"/>
      <c r="AU846" s="492"/>
      <c r="AV846" s="492"/>
      <c r="AW846" s="492"/>
      <c r="AX846" s="492"/>
      <c r="AY846" s="492"/>
    </row>
    <row r="847" spans="1:51" ht="15.75" customHeight="1">
      <c r="A847" s="492"/>
      <c r="B847" s="492"/>
      <c r="C847" s="492"/>
      <c r="D847" s="492"/>
      <c r="E847" s="492"/>
      <c r="F847" s="492"/>
      <c r="G847" s="492"/>
      <c r="H847" s="492"/>
      <c r="I847" s="492"/>
      <c r="J847" s="492"/>
      <c r="K847" s="492"/>
      <c r="L847" s="492"/>
      <c r="M847" s="492"/>
      <c r="N847" s="492"/>
      <c r="O847" s="492"/>
      <c r="P847" s="492"/>
      <c r="Q847" s="492"/>
      <c r="R847" s="492"/>
      <c r="S847" s="492"/>
      <c r="T847" s="492"/>
      <c r="U847" s="492"/>
      <c r="V847" s="492"/>
      <c r="W847" s="492"/>
      <c r="X847" s="492"/>
      <c r="Y847" s="492"/>
      <c r="Z847" s="492"/>
      <c r="AA847" s="492"/>
      <c r="AB847" s="492"/>
      <c r="AC847" s="492"/>
      <c r="AD847" s="492"/>
      <c r="AE847" s="492"/>
      <c r="AF847" s="492"/>
      <c r="AG847" s="492"/>
      <c r="AH847" s="492"/>
      <c r="AI847" s="492"/>
      <c r="AJ847" s="492"/>
      <c r="AK847" s="492"/>
      <c r="AL847" s="492"/>
      <c r="AM847" s="492"/>
      <c r="AN847" s="492"/>
      <c r="AO847" s="492"/>
      <c r="AP847" s="492"/>
      <c r="AQ847" s="492"/>
      <c r="AR847" s="492"/>
      <c r="AS847" s="492"/>
      <c r="AT847" s="492"/>
      <c r="AU847" s="492"/>
      <c r="AV847" s="492"/>
      <c r="AW847" s="492"/>
      <c r="AX847" s="492"/>
      <c r="AY847" s="492"/>
    </row>
    <row r="848" spans="1:51" ht="15.75" customHeight="1">
      <c r="A848" s="492"/>
      <c r="B848" s="492"/>
      <c r="C848" s="492"/>
      <c r="D848" s="492"/>
      <c r="E848" s="492"/>
      <c r="F848" s="492"/>
      <c r="G848" s="492"/>
      <c r="H848" s="492"/>
      <c r="I848" s="492"/>
      <c r="J848" s="492"/>
      <c r="K848" s="492"/>
      <c r="L848" s="492"/>
      <c r="M848" s="492"/>
      <c r="N848" s="492"/>
      <c r="O848" s="492"/>
      <c r="P848" s="492"/>
      <c r="Q848" s="492"/>
      <c r="R848" s="492"/>
      <c r="S848" s="492"/>
      <c r="T848" s="492"/>
      <c r="U848" s="492"/>
      <c r="V848" s="492"/>
      <c r="W848" s="492"/>
      <c r="X848" s="492"/>
      <c r="Y848" s="492"/>
      <c r="Z848" s="492"/>
      <c r="AA848" s="492"/>
      <c r="AB848" s="492"/>
      <c r="AC848" s="492"/>
      <c r="AD848" s="492"/>
      <c r="AE848" s="492"/>
      <c r="AF848" s="492"/>
      <c r="AG848" s="492"/>
      <c r="AH848" s="492"/>
      <c r="AI848" s="492"/>
      <c r="AJ848" s="492"/>
      <c r="AK848" s="492"/>
      <c r="AL848" s="492"/>
      <c r="AM848" s="492"/>
      <c r="AN848" s="492"/>
      <c r="AO848" s="492"/>
      <c r="AP848" s="492"/>
      <c r="AQ848" s="492"/>
      <c r="AR848" s="492"/>
      <c r="AS848" s="492"/>
      <c r="AT848" s="492"/>
      <c r="AU848" s="492"/>
      <c r="AV848" s="492"/>
      <c r="AW848" s="492"/>
      <c r="AX848" s="492"/>
      <c r="AY848" s="492"/>
    </row>
    <row r="849" spans="1:51" ht="15.75" customHeight="1">
      <c r="A849" s="492"/>
      <c r="B849" s="492"/>
      <c r="C849" s="492"/>
      <c r="D849" s="492"/>
      <c r="E849" s="492"/>
      <c r="F849" s="492"/>
      <c r="G849" s="492"/>
      <c r="H849" s="492"/>
      <c r="I849" s="492"/>
      <c r="J849" s="492"/>
      <c r="K849" s="492"/>
      <c r="L849" s="492"/>
      <c r="M849" s="492"/>
      <c r="N849" s="492"/>
      <c r="O849" s="492"/>
      <c r="P849" s="492"/>
      <c r="Q849" s="492"/>
      <c r="R849" s="492"/>
      <c r="S849" s="492"/>
      <c r="T849" s="492"/>
      <c r="U849" s="492"/>
      <c r="V849" s="492"/>
      <c r="W849" s="492"/>
      <c r="X849" s="492"/>
      <c r="Y849" s="492"/>
      <c r="Z849" s="492"/>
      <c r="AA849" s="492"/>
      <c r="AB849" s="492"/>
      <c r="AC849" s="492"/>
      <c r="AD849" s="492"/>
      <c r="AE849" s="492"/>
      <c r="AF849" s="492"/>
      <c r="AG849" s="492"/>
      <c r="AH849" s="492"/>
      <c r="AI849" s="492"/>
      <c r="AJ849" s="492"/>
      <c r="AK849" s="492"/>
      <c r="AL849" s="492"/>
      <c r="AM849" s="492"/>
      <c r="AN849" s="492"/>
      <c r="AO849" s="492"/>
      <c r="AP849" s="492"/>
      <c r="AQ849" s="492"/>
      <c r="AR849" s="492"/>
      <c r="AS849" s="492"/>
      <c r="AT849" s="492"/>
      <c r="AU849" s="492"/>
      <c r="AV849" s="492"/>
      <c r="AW849" s="492"/>
      <c r="AX849" s="492"/>
      <c r="AY849" s="492"/>
    </row>
    <row r="850" spans="1:51" ht="15.75" customHeight="1">
      <c r="A850" s="492"/>
      <c r="B850" s="492"/>
      <c r="C850" s="492"/>
      <c r="D850" s="492"/>
      <c r="E850" s="492"/>
      <c r="F850" s="492"/>
      <c r="G850" s="492"/>
      <c r="H850" s="492"/>
      <c r="I850" s="492"/>
      <c r="J850" s="492"/>
      <c r="K850" s="492"/>
      <c r="L850" s="492"/>
      <c r="M850" s="492"/>
      <c r="N850" s="492"/>
      <c r="O850" s="492"/>
      <c r="P850" s="492"/>
      <c r="Q850" s="492"/>
      <c r="R850" s="492"/>
      <c r="S850" s="492"/>
      <c r="T850" s="492"/>
      <c r="U850" s="492"/>
      <c r="V850" s="492"/>
      <c r="W850" s="492"/>
      <c r="X850" s="492"/>
      <c r="Y850" s="492"/>
      <c r="Z850" s="492"/>
      <c r="AA850" s="492"/>
      <c r="AB850" s="492"/>
      <c r="AC850" s="492"/>
      <c r="AD850" s="492"/>
      <c r="AE850" s="492"/>
      <c r="AF850" s="492"/>
      <c r="AG850" s="492"/>
      <c r="AH850" s="492"/>
      <c r="AI850" s="492"/>
      <c r="AJ850" s="492"/>
      <c r="AK850" s="492"/>
      <c r="AL850" s="492"/>
      <c r="AM850" s="492"/>
      <c r="AN850" s="492"/>
      <c r="AO850" s="492"/>
      <c r="AP850" s="492"/>
      <c r="AQ850" s="492"/>
      <c r="AR850" s="492"/>
      <c r="AS850" s="492"/>
      <c r="AT850" s="492"/>
      <c r="AU850" s="492"/>
      <c r="AV850" s="492"/>
      <c r="AW850" s="492"/>
      <c r="AX850" s="492"/>
      <c r="AY850" s="492"/>
    </row>
    <row r="851" spans="1:51" ht="15.75" customHeight="1">
      <c r="A851" s="492"/>
      <c r="B851" s="492"/>
      <c r="C851" s="492"/>
      <c r="D851" s="492"/>
      <c r="E851" s="492"/>
      <c r="F851" s="492"/>
      <c r="G851" s="492"/>
      <c r="H851" s="492"/>
      <c r="I851" s="492"/>
      <c r="J851" s="492"/>
      <c r="K851" s="492"/>
      <c r="L851" s="492"/>
      <c r="M851" s="492"/>
      <c r="N851" s="492"/>
      <c r="O851" s="492"/>
      <c r="P851" s="492"/>
      <c r="Q851" s="492"/>
      <c r="R851" s="492"/>
      <c r="S851" s="492"/>
      <c r="T851" s="492"/>
      <c r="U851" s="492"/>
      <c r="V851" s="492"/>
      <c r="W851" s="492"/>
      <c r="X851" s="492"/>
      <c r="Y851" s="492"/>
      <c r="Z851" s="492"/>
      <c r="AA851" s="492"/>
      <c r="AB851" s="492"/>
      <c r="AC851" s="492"/>
      <c r="AD851" s="492"/>
      <c r="AE851" s="492"/>
      <c r="AF851" s="492"/>
      <c r="AG851" s="492"/>
      <c r="AH851" s="492"/>
      <c r="AI851" s="492"/>
      <c r="AJ851" s="492"/>
      <c r="AK851" s="492"/>
      <c r="AL851" s="492"/>
      <c r="AM851" s="492"/>
      <c r="AN851" s="492"/>
      <c r="AO851" s="492"/>
      <c r="AP851" s="492"/>
      <c r="AQ851" s="492"/>
      <c r="AR851" s="492"/>
      <c r="AS851" s="492"/>
      <c r="AT851" s="492"/>
      <c r="AU851" s="492"/>
      <c r="AV851" s="492"/>
      <c r="AW851" s="492"/>
      <c r="AX851" s="492"/>
      <c r="AY851" s="492"/>
    </row>
    <row r="852" spans="1:51" ht="15.75" customHeight="1">
      <c r="A852" s="492"/>
      <c r="B852" s="492"/>
      <c r="C852" s="492"/>
      <c r="D852" s="492"/>
      <c r="E852" s="492"/>
      <c r="F852" s="492"/>
      <c r="G852" s="492"/>
      <c r="H852" s="492"/>
      <c r="I852" s="492"/>
      <c r="J852" s="492"/>
      <c r="K852" s="492"/>
      <c r="L852" s="492"/>
      <c r="M852" s="492"/>
      <c r="N852" s="492"/>
      <c r="O852" s="492"/>
      <c r="P852" s="492"/>
      <c r="Q852" s="492"/>
      <c r="R852" s="492"/>
      <c r="S852" s="492"/>
      <c r="T852" s="492"/>
      <c r="U852" s="492"/>
      <c r="V852" s="492"/>
      <c r="W852" s="492"/>
      <c r="X852" s="492"/>
      <c r="Y852" s="492"/>
      <c r="Z852" s="492"/>
      <c r="AA852" s="492"/>
      <c r="AB852" s="492"/>
      <c r="AC852" s="492"/>
      <c r="AD852" s="492"/>
      <c r="AE852" s="492"/>
      <c r="AF852" s="492"/>
      <c r="AG852" s="492"/>
      <c r="AH852" s="492"/>
      <c r="AI852" s="492"/>
      <c r="AJ852" s="492"/>
      <c r="AK852" s="492"/>
      <c r="AL852" s="492"/>
      <c r="AM852" s="492"/>
      <c r="AN852" s="492"/>
      <c r="AO852" s="492"/>
      <c r="AP852" s="492"/>
      <c r="AQ852" s="492"/>
      <c r="AR852" s="492"/>
      <c r="AS852" s="492"/>
      <c r="AT852" s="492"/>
      <c r="AU852" s="492"/>
      <c r="AV852" s="492"/>
      <c r="AW852" s="492"/>
      <c r="AX852" s="492"/>
      <c r="AY852" s="492"/>
    </row>
    <row r="853" spans="1:51" ht="15.75" customHeight="1">
      <c r="A853" s="492"/>
      <c r="B853" s="492"/>
      <c r="C853" s="492"/>
      <c r="D853" s="492"/>
      <c r="E853" s="492"/>
      <c r="F853" s="492"/>
      <c r="G853" s="492"/>
      <c r="H853" s="492"/>
      <c r="I853" s="492"/>
      <c r="J853" s="492"/>
      <c r="K853" s="492"/>
      <c r="L853" s="492"/>
      <c r="M853" s="492"/>
      <c r="N853" s="492"/>
      <c r="O853" s="492"/>
      <c r="P853" s="492"/>
      <c r="Q853" s="492"/>
      <c r="R853" s="492"/>
      <c r="S853" s="492"/>
      <c r="T853" s="492"/>
      <c r="U853" s="492"/>
      <c r="V853" s="492"/>
      <c r="W853" s="492"/>
      <c r="X853" s="492"/>
      <c r="Y853" s="492"/>
      <c r="Z853" s="492"/>
      <c r="AA853" s="492"/>
      <c r="AB853" s="492"/>
      <c r="AC853" s="492"/>
      <c r="AD853" s="492"/>
      <c r="AE853" s="492"/>
      <c r="AF853" s="492"/>
      <c r="AG853" s="492"/>
      <c r="AH853" s="492"/>
      <c r="AI853" s="492"/>
      <c r="AJ853" s="492"/>
      <c r="AK853" s="492"/>
      <c r="AL853" s="492"/>
      <c r="AM853" s="492"/>
      <c r="AN853" s="492"/>
      <c r="AO853" s="492"/>
      <c r="AP853" s="492"/>
      <c r="AQ853" s="492"/>
      <c r="AR853" s="492"/>
      <c r="AS853" s="492"/>
      <c r="AT853" s="492"/>
      <c r="AU853" s="492"/>
      <c r="AV853" s="492"/>
      <c r="AW853" s="492"/>
      <c r="AX853" s="492"/>
      <c r="AY853" s="492"/>
    </row>
    <row r="854" spans="1:51" ht="15.75" customHeight="1">
      <c r="A854" s="492"/>
      <c r="B854" s="492"/>
      <c r="C854" s="492"/>
      <c r="D854" s="492"/>
      <c r="E854" s="492"/>
      <c r="F854" s="492"/>
      <c r="G854" s="492"/>
      <c r="H854" s="492"/>
      <c r="I854" s="492"/>
      <c r="J854" s="492"/>
      <c r="K854" s="492"/>
      <c r="L854" s="492"/>
      <c r="M854" s="492"/>
      <c r="N854" s="492"/>
      <c r="O854" s="492"/>
      <c r="P854" s="492"/>
      <c r="Q854" s="492"/>
      <c r="R854" s="492"/>
      <c r="S854" s="492"/>
      <c r="T854" s="492"/>
      <c r="U854" s="492"/>
      <c r="V854" s="492"/>
      <c r="W854" s="492"/>
      <c r="X854" s="492"/>
      <c r="Y854" s="492"/>
      <c r="Z854" s="492"/>
      <c r="AA854" s="492"/>
      <c r="AB854" s="492"/>
      <c r="AC854" s="492"/>
      <c r="AD854" s="492"/>
      <c r="AE854" s="492"/>
      <c r="AF854" s="492"/>
      <c r="AG854" s="492"/>
      <c r="AH854" s="492"/>
      <c r="AI854" s="492"/>
      <c r="AJ854" s="492"/>
      <c r="AK854" s="492"/>
      <c r="AL854" s="492"/>
      <c r="AM854" s="492"/>
      <c r="AN854" s="492"/>
      <c r="AO854" s="492"/>
      <c r="AP854" s="492"/>
      <c r="AQ854" s="492"/>
      <c r="AR854" s="492"/>
      <c r="AS854" s="492"/>
      <c r="AT854" s="492"/>
      <c r="AU854" s="492"/>
      <c r="AV854" s="492"/>
      <c r="AW854" s="492"/>
      <c r="AX854" s="492"/>
      <c r="AY854" s="492"/>
    </row>
    <row r="855" spans="1:51" ht="15.75" customHeight="1">
      <c r="A855" s="492"/>
      <c r="B855" s="492"/>
      <c r="C855" s="492"/>
      <c r="D855" s="492"/>
      <c r="E855" s="492"/>
      <c r="F855" s="492"/>
      <c r="G855" s="492"/>
      <c r="H855" s="492"/>
      <c r="I855" s="492"/>
      <c r="J855" s="492"/>
      <c r="K855" s="492"/>
      <c r="L855" s="492"/>
      <c r="M855" s="492"/>
      <c r="N855" s="492"/>
      <c r="O855" s="492"/>
      <c r="P855" s="492"/>
      <c r="Q855" s="492"/>
      <c r="R855" s="492"/>
      <c r="S855" s="492"/>
      <c r="T855" s="492"/>
      <c r="U855" s="492"/>
      <c r="V855" s="492"/>
      <c r="W855" s="492"/>
      <c r="X855" s="492"/>
      <c r="Y855" s="492"/>
      <c r="Z855" s="492"/>
      <c r="AA855" s="492"/>
      <c r="AB855" s="492"/>
      <c r="AC855" s="492"/>
      <c r="AD855" s="492"/>
      <c r="AE855" s="492"/>
      <c r="AF855" s="492"/>
      <c r="AG855" s="492"/>
      <c r="AH855" s="492"/>
      <c r="AI855" s="492"/>
      <c r="AJ855" s="492"/>
      <c r="AK855" s="492"/>
      <c r="AL855" s="492"/>
      <c r="AM855" s="492"/>
      <c r="AN855" s="492"/>
      <c r="AO855" s="492"/>
      <c r="AP855" s="492"/>
      <c r="AQ855" s="492"/>
      <c r="AR855" s="492"/>
      <c r="AS855" s="492"/>
      <c r="AT855" s="492"/>
      <c r="AU855" s="492"/>
      <c r="AV855" s="492"/>
      <c r="AW855" s="492"/>
      <c r="AX855" s="492"/>
      <c r="AY855" s="492"/>
    </row>
    <row r="856" spans="1:51" ht="15.75" customHeight="1">
      <c r="A856" s="492"/>
      <c r="B856" s="492"/>
      <c r="C856" s="492"/>
      <c r="D856" s="492"/>
      <c r="E856" s="492"/>
      <c r="F856" s="492"/>
      <c r="G856" s="492"/>
      <c r="H856" s="492"/>
      <c r="I856" s="492"/>
      <c r="J856" s="492"/>
      <c r="K856" s="492"/>
      <c r="L856" s="492"/>
      <c r="M856" s="492"/>
      <c r="N856" s="492"/>
      <c r="O856" s="492"/>
      <c r="P856" s="492"/>
      <c r="Q856" s="492"/>
      <c r="R856" s="492"/>
      <c r="S856" s="492"/>
      <c r="T856" s="492"/>
      <c r="U856" s="492"/>
      <c r="V856" s="492"/>
      <c r="W856" s="492"/>
      <c r="X856" s="492"/>
      <c r="Y856" s="492"/>
      <c r="Z856" s="492"/>
      <c r="AA856" s="492"/>
      <c r="AB856" s="492"/>
      <c r="AC856" s="492"/>
      <c r="AD856" s="492"/>
      <c r="AE856" s="492"/>
      <c r="AF856" s="492"/>
      <c r="AG856" s="492"/>
      <c r="AH856" s="492"/>
      <c r="AI856" s="492"/>
      <c r="AJ856" s="492"/>
      <c r="AK856" s="492"/>
      <c r="AL856" s="492"/>
      <c r="AM856" s="492"/>
      <c r="AN856" s="492"/>
      <c r="AO856" s="492"/>
      <c r="AP856" s="492"/>
      <c r="AQ856" s="492"/>
      <c r="AR856" s="492"/>
      <c r="AS856" s="492"/>
      <c r="AT856" s="492"/>
      <c r="AU856" s="492"/>
      <c r="AV856" s="492"/>
      <c r="AW856" s="492"/>
      <c r="AX856" s="492"/>
      <c r="AY856" s="492"/>
    </row>
    <row r="857" spans="1:51" ht="15.75" customHeight="1">
      <c r="A857" s="492"/>
      <c r="B857" s="492"/>
      <c r="C857" s="492"/>
      <c r="D857" s="492"/>
      <c r="E857" s="492"/>
      <c r="F857" s="492"/>
      <c r="G857" s="492"/>
      <c r="H857" s="492"/>
      <c r="I857" s="492"/>
      <c r="J857" s="492"/>
      <c r="K857" s="492"/>
      <c r="L857" s="492"/>
      <c r="M857" s="492"/>
      <c r="N857" s="492"/>
      <c r="O857" s="492"/>
      <c r="P857" s="492"/>
      <c r="Q857" s="492"/>
      <c r="R857" s="492"/>
      <c r="S857" s="492"/>
      <c r="T857" s="492"/>
      <c r="U857" s="492"/>
      <c r="V857" s="492"/>
      <c r="W857" s="492"/>
      <c r="X857" s="492"/>
      <c r="Y857" s="492"/>
      <c r="Z857" s="492"/>
      <c r="AA857" s="492"/>
      <c r="AB857" s="492"/>
      <c r="AC857" s="492"/>
      <c r="AD857" s="492"/>
      <c r="AE857" s="492"/>
      <c r="AF857" s="492"/>
      <c r="AG857" s="492"/>
      <c r="AH857" s="492"/>
      <c r="AI857" s="492"/>
      <c r="AJ857" s="492"/>
      <c r="AK857" s="492"/>
      <c r="AL857" s="492"/>
      <c r="AM857" s="492"/>
      <c r="AN857" s="492"/>
      <c r="AO857" s="492"/>
      <c r="AP857" s="492"/>
      <c r="AQ857" s="492"/>
      <c r="AR857" s="492"/>
      <c r="AS857" s="492"/>
      <c r="AT857" s="492"/>
      <c r="AU857" s="492"/>
      <c r="AV857" s="492"/>
      <c r="AW857" s="492"/>
      <c r="AX857" s="492"/>
      <c r="AY857" s="492"/>
    </row>
    <row r="858" spans="1:51" ht="15.75" customHeight="1">
      <c r="A858" s="492"/>
      <c r="B858" s="492"/>
      <c r="C858" s="492"/>
      <c r="D858" s="492"/>
      <c r="E858" s="492"/>
      <c r="F858" s="492"/>
      <c r="G858" s="492"/>
      <c r="H858" s="492"/>
      <c r="I858" s="492"/>
      <c r="J858" s="492"/>
      <c r="K858" s="492"/>
      <c r="L858" s="492"/>
      <c r="M858" s="492"/>
      <c r="N858" s="492"/>
      <c r="O858" s="492"/>
      <c r="P858" s="492"/>
      <c r="Q858" s="492"/>
      <c r="R858" s="492"/>
      <c r="S858" s="492"/>
      <c r="T858" s="492"/>
      <c r="U858" s="492"/>
      <c r="V858" s="492"/>
      <c r="W858" s="492"/>
      <c r="X858" s="492"/>
      <c r="Y858" s="492"/>
      <c r="Z858" s="492"/>
      <c r="AA858" s="492"/>
      <c r="AB858" s="492"/>
      <c r="AC858" s="492"/>
      <c r="AD858" s="492"/>
      <c r="AE858" s="492"/>
      <c r="AF858" s="492"/>
      <c r="AG858" s="492"/>
      <c r="AH858" s="492"/>
      <c r="AI858" s="492"/>
      <c r="AJ858" s="492"/>
      <c r="AK858" s="492"/>
      <c r="AL858" s="492"/>
      <c r="AM858" s="492"/>
      <c r="AN858" s="492"/>
      <c r="AO858" s="492"/>
      <c r="AP858" s="492"/>
      <c r="AQ858" s="492"/>
      <c r="AR858" s="492"/>
      <c r="AS858" s="492"/>
      <c r="AT858" s="492"/>
      <c r="AU858" s="492"/>
      <c r="AV858" s="492"/>
      <c r="AW858" s="492"/>
      <c r="AX858" s="492"/>
      <c r="AY858" s="492"/>
    </row>
    <row r="859" spans="1:51" ht="15.75" customHeight="1">
      <c r="A859" s="492"/>
      <c r="B859" s="492"/>
      <c r="C859" s="492"/>
      <c r="D859" s="492"/>
      <c r="E859" s="492"/>
      <c r="F859" s="492"/>
      <c r="G859" s="492"/>
      <c r="H859" s="492"/>
      <c r="I859" s="492"/>
      <c r="J859" s="492"/>
      <c r="K859" s="492"/>
      <c r="L859" s="492"/>
      <c r="M859" s="492"/>
      <c r="N859" s="492"/>
      <c r="O859" s="492"/>
      <c r="P859" s="492"/>
      <c r="Q859" s="492"/>
      <c r="R859" s="492"/>
      <c r="S859" s="492"/>
      <c r="T859" s="492"/>
      <c r="U859" s="492"/>
      <c r="V859" s="492"/>
      <c r="W859" s="492"/>
      <c r="X859" s="492"/>
      <c r="Y859" s="492"/>
      <c r="Z859" s="492"/>
      <c r="AA859" s="492"/>
      <c r="AB859" s="492"/>
      <c r="AC859" s="492"/>
      <c r="AD859" s="492"/>
      <c r="AE859" s="492"/>
      <c r="AF859" s="492"/>
      <c r="AG859" s="492"/>
      <c r="AH859" s="492"/>
      <c r="AI859" s="492"/>
      <c r="AJ859" s="492"/>
      <c r="AK859" s="492"/>
      <c r="AL859" s="492"/>
      <c r="AM859" s="492"/>
      <c r="AN859" s="492"/>
      <c r="AO859" s="492"/>
      <c r="AP859" s="492"/>
      <c r="AQ859" s="492"/>
      <c r="AR859" s="492"/>
      <c r="AS859" s="492"/>
      <c r="AT859" s="492"/>
      <c r="AU859" s="492"/>
      <c r="AV859" s="492"/>
      <c r="AW859" s="492"/>
      <c r="AX859" s="492"/>
      <c r="AY859" s="492"/>
    </row>
    <row r="860" spans="1:51" ht="15.75" customHeight="1">
      <c r="A860" s="492"/>
      <c r="B860" s="492"/>
      <c r="C860" s="492"/>
      <c r="D860" s="492"/>
      <c r="E860" s="492"/>
      <c r="F860" s="492"/>
      <c r="G860" s="492"/>
      <c r="H860" s="492"/>
      <c r="I860" s="492"/>
      <c r="J860" s="492"/>
      <c r="K860" s="492"/>
      <c r="L860" s="492"/>
      <c r="M860" s="492"/>
      <c r="N860" s="492"/>
      <c r="O860" s="492"/>
      <c r="P860" s="492"/>
      <c r="Q860" s="492"/>
      <c r="R860" s="492"/>
      <c r="S860" s="492"/>
      <c r="T860" s="492"/>
      <c r="U860" s="492"/>
      <c r="V860" s="492"/>
      <c r="W860" s="492"/>
      <c r="X860" s="492"/>
      <c r="Y860" s="492"/>
      <c r="Z860" s="492"/>
      <c r="AA860" s="492"/>
      <c r="AB860" s="492"/>
      <c r="AC860" s="492"/>
      <c r="AD860" s="492"/>
      <c r="AE860" s="492"/>
      <c r="AF860" s="492"/>
      <c r="AG860" s="492"/>
      <c r="AH860" s="492"/>
      <c r="AI860" s="492"/>
      <c r="AJ860" s="492"/>
      <c r="AK860" s="492"/>
      <c r="AL860" s="492"/>
      <c r="AM860" s="492"/>
      <c r="AN860" s="492"/>
      <c r="AO860" s="492"/>
      <c r="AP860" s="492"/>
      <c r="AQ860" s="492"/>
      <c r="AR860" s="492"/>
      <c r="AS860" s="492"/>
      <c r="AT860" s="492"/>
      <c r="AU860" s="492"/>
      <c r="AV860" s="492"/>
      <c r="AW860" s="492"/>
      <c r="AX860" s="492"/>
      <c r="AY860" s="492"/>
    </row>
    <row r="861" spans="1:51" ht="15.75" customHeight="1">
      <c r="A861" s="492"/>
      <c r="B861" s="492"/>
      <c r="C861" s="492"/>
      <c r="D861" s="492"/>
      <c r="E861" s="492"/>
      <c r="F861" s="492"/>
      <c r="G861" s="492"/>
      <c r="H861" s="492"/>
      <c r="I861" s="492"/>
      <c r="J861" s="492"/>
      <c r="K861" s="492"/>
      <c r="L861" s="492"/>
      <c r="M861" s="492"/>
      <c r="N861" s="492"/>
      <c r="O861" s="492"/>
      <c r="P861" s="492"/>
      <c r="Q861" s="492"/>
      <c r="R861" s="492"/>
      <c r="S861" s="492"/>
      <c r="T861" s="492"/>
      <c r="U861" s="492"/>
      <c r="V861" s="492"/>
      <c r="W861" s="492"/>
      <c r="X861" s="492"/>
      <c r="Y861" s="492"/>
      <c r="Z861" s="492"/>
      <c r="AA861" s="492"/>
      <c r="AB861" s="492"/>
      <c r="AC861" s="492"/>
      <c r="AD861" s="492"/>
      <c r="AE861" s="492"/>
      <c r="AF861" s="492"/>
      <c r="AG861" s="492"/>
      <c r="AH861" s="492"/>
      <c r="AI861" s="492"/>
      <c r="AJ861" s="492"/>
      <c r="AK861" s="492"/>
      <c r="AL861" s="492"/>
      <c r="AM861" s="492"/>
      <c r="AN861" s="492"/>
      <c r="AO861" s="492"/>
      <c r="AP861" s="492"/>
      <c r="AQ861" s="492"/>
      <c r="AR861" s="492"/>
      <c r="AS861" s="492"/>
      <c r="AT861" s="492"/>
      <c r="AU861" s="492"/>
      <c r="AV861" s="492"/>
      <c r="AW861" s="492"/>
      <c r="AX861" s="492"/>
      <c r="AY861" s="492"/>
    </row>
    <row r="862" spans="1:51" ht="15.75" customHeight="1">
      <c r="A862" s="492"/>
      <c r="B862" s="492"/>
      <c r="C862" s="492"/>
      <c r="D862" s="492"/>
      <c r="E862" s="492"/>
      <c r="F862" s="492"/>
      <c r="G862" s="492"/>
      <c r="H862" s="492"/>
      <c r="I862" s="492"/>
      <c r="J862" s="492"/>
      <c r="K862" s="492"/>
      <c r="L862" s="492"/>
      <c r="M862" s="492"/>
      <c r="N862" s="492"/>
      <c r="O862" s="492"/>
      <c r="P862" s="492"/>
      <c r="Q862" s="492"/>
      <c r="R862" s="492"/>
      <c r="S862" s="492"/>
      <c r="T862" s="492"/>
      <c r="U862" s="492"/>
      <c r="V862" s="492"/>
      <c r="W862" s="492"/>
      <c r="X862" s="492"/>
      <c r="Y862" s="492"/>
      <c r="Z862" s="492"/>
      <c r="AA862" s="492"/>
      <c r="AB862" s="492"/>
      <c r="AC862" s="492"/>
      <c r="AD862" s="492"/>
      <c r="AE862" s="492"/>
      <c r="AF862" s="492"/>
      <c r="AG862" s="492"/>
      <c r="AH862" s="492"/>
      <c r="AI862" s="492"/>
      <c r="AJ862" s="492"/>
      <c r="AK862" s="492"/>
      <c r="AL862" s="492"/>
      <c r="AM862" s="492"/>
      <c r="AN862" s="492"/>
      <c r="AO862" s="492"/>
      <c r="AP862" s="492"/>
      <c r="AQ862" s="492"/>
      <c r="AR862" s="492"/>
      <c r="AS862" s="492"/>
      <c r="AT862" s="492"/>
      <c r="AU862" s="492"/>
      <c r="AV862" s="492"/>
      <c r="AW862" s="492"/>
      <c r="AX862" s="492"/>
      <c r="AY862" s="492"/>
    </row>
    <row r="863" spans="1:51" ht="15.75" customHeight="1">
      <c r="A863" s="492"/>
      <c r="B863" s="492"/>
      <c r="C863" s="492"/>
      <c r="D863" s="492"/>
      <c r="E863" s="492"/>
      <c r="F863" s="492"/>
      <c r="G863" s="492"/>
      <c r="H863" s="492"/>
      <c r="I863" s="492"/>
      <c r="J863" s="492"/>
      <c r="K863" s="492"/>
      <c r="L863" s="492"/>
      <c r="M863" s="492"/>
      <c r="N863" s="492"/>
      <c r="O863" s="492"/>
      <c r="P863" s="492"/>
      <c r="Q863" s="492"/>
      <c r="R863" s="492"/>
      <c r="S863" s="492"/>
      <c r="T863" s="492"/>
      <c r="U863" s="492"/>
      <c r="V863" s="492"/>
      <c r="W863" s="492"/>
      <c r="X863" s="492"/>
      <c r="Y863" s="492"/>
      <c r="Z863" s="492"/>
      <c r="AA863" s="492"/>
      <c r="AB863" s="492"/>
      <c r="AC863" s="492"/>
      <c r="AD863" s="492"/>
      <c r="AE863" s="492"/>
      <c r="AF863" s="492"/>
      <c r="AG863" s="492"/>
      <c r="AH863" s="492"/>
      <c r="AI863" s="492"/>
      <c r="AJ863" s="492"/>
      <c r="AK863" s="492"/>
      <c r="AL863" s="492"/>
      <c r="AM863" s="492"/>
      <c r="AN863" s="492"/>
      <c r="AO863" s="492"/>
      <c r="AP863" s="492"/>
      <c r="AQ863" s="492"/>
      <c r="AR863" s="492"/>
      <c r="AS863" s="492"/>
      <c r="AT863" s="492"/>
      <c r="AU863" s="492"/>
      <c r="AV863" s="492"/>
      <c r="AW863" s="492"/>
      <c r="AX863" s="492"/>
      <c r="AY863" s="492"/>
    </row>
    <row r="864" spans="1:51" ht="15.75" customHeight="1">
      <c r="A864" s="492"/>
      <c r="B864" s="492"/>
      <c r="C864" s="492"/>
      <c r="D864" s="492"/>
      <c r="E864" s="492"/>
      <c r="F864" s="492"/>
      <c r="G864" s="492"/>
      <c r="H864" s="492"/>
      <c r="I864" s="492"/>
      <c r="J864" s="492"/>
      <c r="K864" s="492"/>
      <c r="L864" s="492"/>
      <c r="M864" s="492"/>
      <c r="N864" s="492"/>
      <c r="O864" s="492"/>
      <c r="P864" s="492"/>
      <c r="Q864" s="492"/>
      <c r="R864" s="492"/>
      <c r="S864" s="492"/>
      <c r="T864" s="492"/>
      <c r="U864" s="492"/>
      <c r="V864" s="492"/>
      <c r="W864" s="492"/>
      <c r="X864" s="492"/>
      <c r="Y864" s="492"/>
      <c r="Z864" s="492"/>
      <c r="AA864" s="492"/>
      <c r="AB864" s="492"/>
      <c r="AC864" s="492"/>
      <c r="AD864" s="492"/>
      <c r="AE864" s="492"/>
      <c r="AF864" s="492"/>
      <c r="AG864" s="492"/>
      <c r="AH864" s="492"/>
      <c r="AI864" s="492"/>
      <c r="AJ864" s="492"/>
      <c r="AK864" s="492"/>
      <c r="AL864" s="492"/>
      <c r="AM864" s="492"/>
      <c r="AN864" s="492"/>
      <c r="AO864" s="492"/>
      <c r="AP864" s="492"/>
      <c r="AQ864" s="492"/>
      <c r="AR864" s="492"/>
      <c r="AS864" s="492"/>
      <c r="AT864" s="492"/>
      <c r="AU864" s="492"/>
      <c r="AV864" s="492"/>
      <c r="AW864" s="492"/>
      <c r="AX864" s="492"/>
      <c r="AY864" s="492"/>
    </row>
    <row r="865" spans="1:51" ht="15.75" customHeight="1">
      <c r="A865" s="492"/>
      <c r="B865" s="492"/>
      <c r="C865" s="492"/>
      <c r="D865" s="492"/>
      <c r="E865" s="492"/>
      <c r="F865" s="492"/>
      <c r="G865" s="492"/>
      <c r="H865" s="492"/>
      <c r="I865" s="492"/>
      <c r="J865" s="492"/>
      <c r="K865" s="492"/>
      <c r="L865" s="492"/>
      <c r="M865" s="492"/>
      <c r="N865" s="492"/>
      <c r="O865" s="492"/>
      <c r="P865" s="492"/>
      <c r="Q865" s="492"/>
      <c r="R865" s="492"/>
      <c r="S865" s="492"/>
      <c r="T865" s="492"/>
      <c r="U865" s="492"/>
      <c r="V865" s="492"/>
      <c r="W865" s="492"/>
      <c r="X865" s="492"/>
      <c r="Y865" s="492"/>
      <c r="Z865" s="492"/>
      <c r="AA865" s="492"/>
      <c r="AB865" s="492"/>
      <c r="AC865" s="492"/>
      <c r="AD865" s="492"/>
      <c r="AE865" s="492"/>
      <c r="AF865" s="492"/>
      <c r="AG865" s="492"/>
      <c r="AH865" s="492"/>
      <c r="AI865" s="492"/>
      <c r="AJ865" s="492"/>
      <c r="AK865" s="492"/>
      <c r="AL865" s="492"/>
      <c r="AM865" s="492"/>
      <c r="AN865" s="492"/>
      <c r="AO865" s="492"/>
      <c r="AP865" s="492"/>
      <c r="AQ865" s="492"/>
      <c r="AR865" s="492"/>
      <c r="AS865" s="492"/>
      <c r="AT865" s="492"/>
      <c r="AU865" s="492"/>
      <c r="AV865" s="492"/>
      <c r="AW865" s="492"/>
      <c r="AX865" s="492"/>
      <c r="AY865" s="492"/>
    </row>
    <row r="866" spans="1:51" ht="15.75" customHeight="1">
      <c r="A866" s="492"/>
      <c r="B866" s="492"/>
      <c r="C866" s="492"/>
      <c r="D866" s="492"/>
      <c r="E866" s="492"/>
      <c r="F866" s="492"/>
      <c r="G866" s="492"/>
      <c r="H866" s="492"/>
      <c r="I866" s="492"/>
      <c r="J866" s="492"/>
      <c r="K866" s="492"/>
      <c r="L866" s="492"/>
      <c r="M866" s="492"/>
      <c r="N866" s="492"/>
      <c r="O866" s="492"/>
      <c r="P866" s="492"/>
      <c r="Q866" s="492"/>
      <c r="R866" s="492"/>
      <c r="S866" s="492"/>
      <c r="T866" s="492"/>
      <c r="U866" s="492"/>
      <c r="V866" s="492"/>
      <c r="W866" s="492"/>
      <c r="X866" s="492"/>
      <c r="Y866" s="492"/>
      <c r="Z866" s="492"/>
      <c r="AA866" s="492"/>
      <c r="AB866" s="492"/>
      <c r="AC866" s="492"/>
      <c r="AD866" s="492"/>
      <c r="AE866" s="492"/>
      <c r="AF866" s="492"/>
      <c r="AG866" s="492"/>
      <c r="AH866" s="492"/>
      <c r="AI866" s="492"/>
      <c r="AJ866" s="492"/>
      <c r="AK866" s="492"/>
      <c r="AL866" s="492"/>
      <c r="AM866" s="492"/>
      <c r="AN866" s="492"/>
      <c r="AO866" s="492"/>
      <c r="AP866" s="492"/>
      <c r="AQ866" s="492"/>
      <c r="AR866" s="492"/>
      <c r="AS866" s="492"/>
      <c r="AT866" s="492"/>
      <c r="AU866" s="492"/>
      <c r="AV866" s="492"/>
      <c r="AW866" s="492"/>
      <c r="AX866" s="492"/>
      <c r="AY866" s="492"/>
    </row>
    <row r="867" spans="1:51" ht="15.75" customHeight="1">
      <c r="A867" s="492"/>
      <c r="B867" s="492"/>
      <c r="C867" s="492"/>
      <c r="D867" s="492"/>
      <c r="E867" s="492"/>
      <c r="F867" s="492"/>
      <c r="G867" s="492"/>
      <c r="H867" s="492"/>
      <c r="I867" s="492"/>
      <c r="J867" s="492"/>
      <c r="K867" s="492"/>
      <c r="L867" s="492"/>
      <c r="M867" s="492"/>
      <c r="N867" s="492"/>
      <c r="O867" s="492"/>
      <c r="P867" s="492"/>
      <c r="Q867" s="492"/>
      <c r="R867" s="492"/>
      <c r="S867" s="492"/>
      <c r="T867" s="492"/>
      <c r="U867" s="492"/>
      <c r="V867" s="492"/>
      <c r="W867" s="492"/>
      <c r="X867" s="492"/>
      <c r="Y867" s="492"/>
      <c r="Z867" s="492"/>
      <c r="AA867" s="492"/>
      <c r="AB867" s="492"/>
      <c r="AC867" s="492"/>
      <c r="AD867" s="492"/>
      <c r="AE867" s="492"/>
      <c r="AF867" s="492"/>
      <c r="AG867" s="492"/>
      <c r="AH867" s="492"/>
      <c r="AI867" s="492"/>
      <c r="AJ867" s="492"/>
      <c r="AK867" s="492"/>
      <c r="AL867" s="492"/>
      <c r="AM867" s="492"/>
      <c r="AN867" s="492"/>
      <c r="AO867" s="492"/>
      <c r="AP867" s="492"/>
      <c r="AQ867" s="492"/>
      <c r="AR867" s="492"/>
      <c r="AS867" s="492"/>
      <c r="AT867" s="492"/>
      <c r="AU867" s="492"/>
      <c r="AV867" s="492"/>
      <c r="AW867" s="492"/>
      <c r="AX867" s="492"/>
      <c r="AY867" s="492"/>
    </row>
    <row r="868" spans="1:51" ht="15.75" customHeight="1">
      <c r="A868" s="492"/>
      <c r="B868" s="492"/>
      <c r="C868" s="492"/>
      <c r="D868" s="492"/>
      <c r="E868" s="492"/>
      <c r="F868" s="492"/>
      <c r="G868" s="492"/>
      <c r="H868" s="492"/>
      <c r="I868" s="492"/>
      <c r="J868" s="492"/>
      <c r="K868" s="492"/>
      <c r="L868" s="492"/>
      <c r="M868" s="492"/>
      <c r="N868" s="492"/>
      <c r="O868" s="492"/>
      <c r="P868" s="492"/>
      <c r="Q868" s="492"/>
      <c r="R868" s="492"/>
      <c r="S868" s="492"/>
      <c r="T868" s="492"/>
      <c r="U868" s="492"/>
      <c r="V868" s="492"/>
      <c r="W868" s="492"/>
      <c r="X868" s="492"/>
      <c r="Y868" s="492"/>
      <c r="Z868" s="492"/>
      <c r="AA868" s="492"/>
      <c r="AB868" s="492"/>
      <c r="AC868" s="492"/>
      <c r="AD868" s="492"/>
      <c r="AE868" s="492"/>
      <c r="AF868" s="492"/>
      <c r="AG868" s="492"/>
      <c r="AH868" s="492"/>
      <c r="AI868" s="492"/>
      <c r="AJ868" s="492"/>
      <c r="AK868" s="492"/>
      <c r="AL868" s="492"/>
      <c r="AM868" s="492"/>
      <c r="AN868" s="492"/>
      <c r="AO868" s="492"/>
      <c r="AP868" s="492"/>
      <c r="AQ868" s="492"/>
      <c r="AR868" s="492"/>
      <c r="AS868" s="492"/>
      <c r="AT868" s="492"/>
      <c r="AU868" s="492"/>
      <c r="AV868" s="492"/>
      <c r="AW868" s="492"/>
      <c r="AX868" s="492"/>
      <c r="AY868" s="492"/>
    </row>
    <row r="869" spans="1:51" ht="15.75" customHeight="1">
      <c r="A869" s="492"/>
      <c r="B869" s="492"/>
      <c r="C869" s="492"/>
      <c r="D869" s="492"/>
      <c r="E869" s="492"/>
      <c r="F869" s="492"/>
      <c r="G869" s="492"/>
      <c r="H869" s="492"/>
      <c r="I869" s="492"/>
      <c r="J869" s="492"/>
      <c r="K869" s="492"/>
      <c r="L869" s="492"/>
      <c r="M869" s="492"/>
      <c r="N869" s="492"/>
      <c r="O869" s="492"/>
      <c r="P869" s="492"/>
      <c r="Q869" s="492"/>
      <c r="R869" s="492"/>
      <c r="S869" s="492"/>
      <c r="T869" s="492"/>
      <c r="U869" s="492"/>
      <c r="V869" s="492"/>
      <c r="W869" s="492"/>
      <c r="X869" s="492"/>
      <c r="Y869" s="492"/>
      <c r="Z869" s="492"/>
      <c r="AA869" s="492"/>
      <c r="AB869" s="492"/>
      <c r="AC869" s="492"/>
      <c r="AD869" s="492"/>
      <c r="AE869" s="492"/>
      <c r="AF869" s="492"/>
      <c r="AG869" s="492"/>
      <c r="AH869" s="492"/>
      <c r="AI869" s="492"/>
      <c r="AJ869" s="492"/>
      <c r="AK869" s="492"/>
      <c r="AL869" s="492"/>
      <c r="AM869" s="492"/>
      <c r="AN869" s="492"/>
      <c r="AO869" s="492"/>
      <c r="AP869" s="492"/>
      <c r="AQ869" s="492"/>
      <c r="AR869" s="492"/>
      <c r="AS869" s="492"/>
      <c r="AT869" s="492"/>
      <c r="AU869" s="492"/>
      <c r="AV869" s="492"/>
      <c r="AW869" s="492"/>
      <c r="AX869" s="492"/>
      <c r="AY869" s="492"/>
    </row>
    <row r="870" spans="1:51" ht="15.75" customHeight="1">
      <c r="A870" s="492"/>
      <c r="B870" s="492"/>
      <c r="C870" s="492"/>
      <c r="D870" s="492"/>
      <c r="E870" s="492"/>
      <c r="F870" s="492"/>
      <c r="G870" s="492"/>
      <c r="H870" s="492"/>
      <c r="I870" s="492"/>
      <c r="J870" s="492"/>
      <c r="K870" s="492"/>
      <c r="L870" s="492"/>
      <c r="M870" s="492"/>
      <c r="N870" s="492"/>
      <c r="O870" s="492"/>
      <c r="P870" s="492"/>
      <c r="Q870" s="492"/>
      <c r="R870" s="492"/>
      <c r="S870" s="492"/>
      <c r="T870" s="492"/>
      <c r="U870" s="492"/>
      <c r="V870" s="492"/>
      <c r="W870" s="492"/>
      <c r="X870" s="492"/>
      <c r="Y870" s="492"/>
      <c r="Z870" s="492"/>
      <c r="AA870" s="492"/>
      <c r="AB870" s="492"/>
      <c r="AC870" s="492"/>
      <c r="AD870" s="492"/>
      <c r="AE870" s="492"/>
      <c r="AF870" s="492"/>
      <c r="AG870" s="492"/>
      <c r="AH870" s="492"/>
      <c r="AI870" s="492"/>
      <c r="AJ870" s="492"/>
      <c r="AK870" s="492"/>
      <c r="AL870" s="492"/>
      <c r="AM870" s="492"/>
      <c r="AN870" s="492"/>
      <c r="AO870" s="492"/>
      <c r="AP870" s="492"/>
      <c r="AQ870" s="492"/>
      <c r="AR870" s="492"/>
      <c r="AS870" s="492"/>
      <c r="AT870" s="492"/>
      <c r="AU870" s="492"/>
      <c r="AV870" s="492"/>
      <c r="AW870" s="492"/>
      <c r="AX870" s="492"/>
      <c r="AY870" s="492"/>
    </row>
    <row r="871" spans="1:51" ht="15.75" customHeight="1">
      <c r="A871" s="492"/>
      <c r="B871" s="492"/>
      <c r="C871" s="492"/>
      <c r="D871" s="492"/>
      <c r="E871" s="492"/>
      <c r="F871" s="492"/>
      <c r="G871" s="492"/>
      <c r="H871" s="492"/>
      <c r="I871" s="492"/>
      <c r="J871" s="492"/>
      <c r="K871" s="492"/>
      <c r="L871" s="492"/>
      <c r="M871" s="492"/>
      <c r="N871" s="492"/>
      <c r="O871" s="492"/>
      <c r="P871" s="492"/>
      <c r="Q871" s="492"/>
      <c r="R871" s="492"/>
      <c r="S871" s="492"/>
      <c r="T871" s="492"/>
      <c r="U871" s="492"/>
      <c r="V871" s="492"/>
      <c r="W871" s="492"/>
      <c r="X871" s="492"/>
      <c r="Y871" s="492"/>
      <c r="Z871" s="492"/>
      <c r="AA871" s="492"/>
      <c r="AB871" s="492"/>
      <c r="AC871" s="492"/>
      <c r="AD871" s="492"/>
      <c r="AE871" s="492"/>
      <c r="AF871" s="492"/>
      <c r="AG871" s="492"/>
      <c r="AH871" s="492"/>
      <c r="AI871" s="492"/>
      <c r="AJ871" s="492"/>
      <c r="AK871" s="492"/>
      <c r="AL871" s="492"/>
      <c r="AM871" s="492"/>
      <c r="AN871" s="492"/>
      <c r="AO871" s="492"/>
      <c r="AP871" s="492"/>
      <c r="AQ871" s="492"/>
      <c r="AR871" s="492"/>
      <c r="AS871" s="492"/>
      <c r="AT871" s="492"/>
      <c r="AU871" s="492"/>
      <c r="AV871" s="492"/>
      <c r="AW871" s="492"/>
      <c r="AX871" s="492"/>
      <c r="AY871" s="492"/>
    </row>
    <row r="872" spans="1:51" ht="15.75" customHeight="1">
      <c r="A872" s="492"/>
      <c r="B872" s="492"/>
      <c r="C872" s="492"/>
      <c r="D872" s="492"/>
      <c r="E872" s="492"/>
      <c r="F872" s="492"/>
      <c r="G872" s="492"/>
      <c r="H872" s="492"/>
      <c r="I872" s="492"/>
      <c r="J872" s="492"/>
      <c r="K872" s="492"/>
      <c r="L872" s="492"/>
      <c r="M872" s="492"/>
      <c r="N872" s="492"/>
      <c r="O872" s="492"/>
      <c r="P872" s="492"/>
      <c r="Q872" s="492"/>
      <c r="R872" s="492"/>
      <c r="S872" s="492"/>
      <c r="T872" s="492"/>
      <c r="U872" s="492"/>
      <c r="V872" s="492"/>
      <c r="W872" s="492"/>
      <c r="X872" s="492"/>
      <c r="Y872" s="492"/>
      <c r="Z872" s="492"/>
      <c r="AA872" s="492"/>
      <c r="AB872" s="492"/>
      <c r="AC872" s="492"/>
      <c r="AD872" s="492"/>
      <c r="AE872" s="492"/>
      <c r="AF872" s="492"/>
      <c r="AG872" s="492"/>
      <c r="AH872" s="492"/>
      <c r="AI872" s="492"/>
      <c r="AJ872" s="492"/>
      <c r="AK872" s="492"/>
      <c r="AL872" s="492"/>
      <c r="AM872" s="492"/>
      <c r="AN872" s="492"/>
      <c r="AO872" s="492"/>
      <c r="AP872" s="492"/>
      <c r="AQ872" s="492"/>
      <c r="AR872" s="492"/>
      <c r="AS872" s="492"/>
      <c r="AT872" s="492"/>
      <c r="AU872" s="492"/>
      <c r="AV872" s="492"/>
      <c r="AW872" s="492"/>
      <c r="AX872" s="492"/>
      <c r="AY872" s="492"/>
    </row>
    <row r="873" spans="1:51" ht="15.75" customHeight="1">
      <c r="A873" s="492"/>
      <c r="B873" s="492"/>
      <c r="C873" s="492"/>
      <c r="D873" s="492"/>
      <c r="E873" s="492"/>
      <c r="F873" s="492"/>
      <c r="G873" s="492"/>
      <c r="H873" s="492"/>
      <c r="I873" s="492"/>
      <c r="J873" s="492"/>
      <c r="K873" s="492"/>
      <c r="L873" s="492"/>
      <c r="M873" s="492"/>
      <c r="N873" s="492"/>
      <c r="O873" s="492"/>
      <c r="P873" s="492"/>
      <c r="Q873" s="492"/>
      <c r="R873" s="492"/>
      <c r="S873" s="492"/>
      <c r="T873" s="492"/>
      <c r="U873" s="492"/>
      <c r="V873" s="492"/>
      <c r="W873" s="492"/>
      <c r="X873" s="492"/>
      <c r="Y873" s="492"/>
      <c r="Z873" s="492"/>
      <c r="AA873" s="492"/>
      <c r="AB873" s="492"/>
      <c r="AC873" s="492"/>
      <c r="AD873" s="492"/>
      <c r="AE873" s="492"/>
      <c r="AF873" s="492"/>
      <c r="AG873" s="492"/>
      <c r="AH873" s="492"/>
      <c r="AI873" s="492"/>
      <c r="AJ873" s="492"/>
      <c r="AK873" s="492"/>
      <c r="AL873" s="492"/>
      <c r="AM873" s="492"/>
      <c r="AN873" s="492"/>
      <c r="AO873" s="492"/>
      <c r="AP873" s="492"/>
      <c r="AQ873" s="492"/>
      <c r="AR873" s="492"/>
      <c r="AS873" s="492"/>
      <c r="AT873" s="492"/>
      <c r="AU873" s="492"/>
      <c r="AV873" s="492"/>
      <c r="AW873" s="492"/>
      <c r="AX873" s="492"/>
      <c r="AY873" s="492"/>
    </row>
    <row r="874" spans="1:51" ht="15.75" customHeight="1">
      <c r="A874" s="492"/>
      <c r="B874" s="492"/>
      <c r="C874" s="492"/>
      <c r="D874" s="492"/>
      <c r="E874" s="492"/>
      <c r="F874" s="492"/>
      <c r="G874" s="492"/>
      <c r="H874" s="492"/>
      <c r="I874" s="492"/>
      <c r="J874" s="492"/>
      <c r="K874" s="492"/>
      <c r="L874" s="492"/>
      <c r="M874" s="492"/>
      <c r="N874" s="492"/>
      <c r="O874" s="492"/>
      <c r="P874" s="492"/>
      <c r="Q874" s="492"/>
      <c r="R874" s="492"/>
      <c r="S874" s="492"/>
      <c r="T874" s="492"/>
      <c r="U874" s="492"/>
      <c r="V874" s="492"/>
      <c r="W874" s="492"/>
      <c r="X874" s="492"/>
      <c r="Y874" s="492"/>
      <c r="Z874" s="492"/>
      <c r="AA874" s="492"/>
      <c r="AB874" s="492"/>
      <c r="AC874" s="492"/>
      <c r="AD874" s="492"/>
      <c r="AE874" s="492"/>
      <c r="AF874" s="492"/>
      <c r="AG874" s="492"/>
      <c r="AH874" s="492"/>
      <c r="AI874" s="492"/>
      <c r="AJ874" s="492"/>
      <c r="AK874" s="492"/>
      <c r="AL874" s="492"/>
      <c r="AM874" s="492"/>
      <c r="AN874" s="492"/>
      <c r="AO874" s="492"/>
      <c r="AP874" s="492"/>
      <c r="AQ874" s="492"/>
      <c r="AR874" s="492"/>
      <c r="AS874" s="492"/>
      <c r="AT874" s="492"/>
      <c r="AU874" s="492"/>
      <c r="AV874" s="492"/>
      <c r="AW874" s="492"/>
      <c r="AX874" s="492"/>
      <c r="AY874" s="492"/>
    </row>
    <row r="875" spans="1:51" ht="15.75" customHeight="1">
      <c r="A875" s="492"/>
      <c r="B875" s="492"/>
      <c r="C875" s="492"/>
      <c r="D875" s="492"/>
      <c r="E875" s="492"/>
      <c r="F875" s="492"/>
      <c r="G875" s="492"/>
      <c r="H875" s="492"/>
      <c r="I875" s="492"/>
      <c r="J875" s="492"/>
      <c r="K875" s="492"/>
      <c r="L875" s="492"/>
      <c r="M875" s="492"/>
      <c r="N875" s="492"/>
      <c r="O875" s="492"/>
      <c r="P875" s="492"/>
      <c r="Q875" s="492"/>
      <c r="R875" s="492"/>
      <c r="S875" s="492"/>
      <c r="T875" s="492"/>
      <c r="U875" s="492"/>
      <c r="V875" s="492"/>
      <c r="W875" s="492"/>
      <c r="X875" s="492"/>
      <c r="Y875" s="492"/>
      <c r="Z875" s="492"/>
      <c r="AA875" s="492"/>
      <c r="AB875" s="492"/>
      <c r="AC875" s="492"/>
      <c r="AD875" s="492"/>
      <c r="AE875" s="492"/>
      <c r="AF875" s="492"/>
      <c r="AG875" s="492"/>
      <c r="AH875" s="492"/>
      <c r="AI875" s="492"/>
      <c r="AJ875" s="492"/>
      <c r="AK875" s="492"/>
      <c r="AL875" s="492"/>
      <c r="AM875" s="492"/>
      <c r="AN875" s="492"/>
      <c r="AO875" s="492"/>
      <c r="AP875" s="492"/>
      <c r="AQ875" s="492"/>
      <c r="AR875" s="492"/>
      <c r="AS875" s="492"/>
      <c r="AT875" s="492"/>
      <c r="AU875" s="492"/>
      <c r="AV875" s="492"/>
      <c r="AW875" s="492"/>
      <c r="AX875" s="492"/>
      <c r="AY875" s="492"/>
    </row>
    <row r="876" spans="1:51" ht="15.75" customHeight="1">
      <c r="A876" s="492"/>
      <c r="B876" s="492"/>
      <c r="C876" s="492"/>
      <c r="D876" s="492"/>
      <c r="E876" s="492"/>
      <c r="F876" s="492"/>
      <c r="G876" s="492"/>
      <c r="H876" s="492"/>
      <c r="I876" s="492"/>
      <c r="J876" s="492"/>
      <c r="K876" s="492"/>
      <c r="L876" s="492"/>
      <c r="M876" s="492"/>
      <c r="N876" s="492"/>
      <c r="O876" s="492"/>
      <c r="P876" s="492"/>
      <c r="Q876" s="492"/>
      <c r="R876" s="492"/>
      <c r="S876" s="492"/>
      <c r="T876" s="492"/>
      <c r="U876" s="492"/>
      <c r="V876" s="492"/>
      <c r="W876" s="492"/>
      <c r="X876" s="492"/>
      <c r="Y876" s="492"/>
      <c r="Z876" s="492"/>
      <c r="AA876" s="492"/>
      <c r="AB876" s="492"/>
      <c r="AC876" s="492"/>
      <c r="AD876" s="492"/>
      <c r="AE876" s="492"/>
      <c r="AF876" s="492"/>
      <c r="AG876" s="492"/>
      <c r="AH876" s="492"/>
      <c r="AI876" s="492"/>
      <c r="AJ876" s="492"/>
      <c r="AK876" s="492"/>
      <c r="AL876" s="492"/>
      <c r="AM876" s="492"/>
      <c r="AN876" s="492"/>
      <c r="AO876" s="492"/>
      <c r="AP876" s="492"/>
      <c r="AQ876" s="492"/>
      <c r="AR876" s="492"/>
      <c r="AS876" s="492"/>
      <c r="AT876" s="492"/>
      <c r="AU876" s="492"/>
      <c r="AV876" s="492"/>
      <c r="AW876" s="492"/>
      <c r="AX876" s="492"/>
      <c r="AY876" s="492"/>
    </row>
    <row r="877" spans="1:51" ht="15.75" customHeight="1">
      <c r="A877" s="492"/>
      <c r="B877" s="492"/>
      <c r="C877" s="492"/>
      <c r="D877" s="492"/>
      <c r="E877" s="492"/>
      <c r="F877" s="492"/>
      <c r="G877" s="492"/>
      <c r="H877" s="492"/>
      <c r="I877" s="492"/>
      <c r="J877" s="492"/>
      <c r="K877" s="492"/>
      <c r="L877" s="492"/>
      <c r="M877" s="492"/>
      <c r="N877" s="492"/>
      <c r="O877" s="492"/>
      <c r="P877" s="492"/>
      <c r="Q877" s="492"/>
      <c r="R877" s="492"/>
      <c r="S877" s="492"/>
      <c r="T877" s="492"/>
      <c r="U877" s="492"/>
      <c r="V877" s="492"/>
      <c r="W877" s="492"/>
      <c r="X877" s="492"/>
      <c r="Y877" s="492"/>
      <c r="Z877" s="492"/>
      <c r="AA877" s="492"/>
      <c r="AB877" s="492"/>
      <c r="AC877" s="492"/>
      <c r="AD877" s="492"/>
      <c r="AE877" s="492"/>
      <c r="AF877" s="492"/>
      <c r="AG877" s="492"/>
      <c r="AH877" s="492"/>
      <c r="AI877" s="492"/>
      <c r="AJ877" s="492"/>
      <c r="AK877" s="492"/>
      <c r="AL877" s="492"/>
      <c r="AM877" s="492"/>
      <c r="AN877" s="492"/>
      <c r="AO877" s="492"/>
      <c r="AP877" s="492"/>
      <c r="AQ877" s="492"/>
      <c r="AR877" s="492"/>
      <c r="AS877" s="492"/>
      <c r="AT877" s="492"/>
      <c r="AU877" s="492"/>
      <c r="AV877" s="492"/>
      <c r="AW877" s="492"/>
      <c r="AX877" s="492"/>
      <c r="AY877" s="492"/>
    </row>
    <row r="878" spans="1:51" ht="15.75" customHeight="1">
      <c r="A878" s="492"/>
      <c r="B878" s="492"/>
      <c r="C878" s="492"/>
      <c r="D878" s="492"/>
      <c r="E878" s="492"/>
      <c r="F878" s="492"/>
      <c r="G878" s="492"/>
      <c r="H878" s="492"/>
      <c r="I878" s="492"/>
      <c r="J878" s="492"/>
      <c r="K878" s="492"/>
      <c r="L878" s="492"/>
      <c r="M878" s="492"/>
      <c r="N878" s="492"/>
      <c r="O878" s="492"/>
      <c r="P878" s="492"/>
      <c r="Q878" s="492"/>
      <c r="R878" s="492"/>
      <c r="S878" s="492"/>
      <c r="T878" s="492"/>
      <c r="U878" s="492"/>
      <c r="V878" s="492"/>
      <c r="W878" s="492"/>
      <c r="X878" s="492"/>
      <c r="Y878" s="492"/>
      <c r="Z878" s="492"/>
      <c r="AA878" s="492"/>
      <c r="AB878" s="492"/>
      <c r="AC878" s="492"/>
      <c r="AD878" s="492"/>
      <c r="AE878" s="492"/>
      <c r="AF878" s="492"/>
      <c r="AG878" s="492"/>
      <c r="AH878" s="492"/>
      <c r="AI878" s="492"/>
      <c r="AJ878" s="492"/>
      <c r="AK878" s="492"/>
      <c r="AL878" s="492"/>
      <c r="AM878" s="492"/>
      <c r="AN878" s="492"/>
      <c r="AO878" s="492"/>
      <c r="AP878" s="492"/>
      <c r="AQ878" s="492"/>
      <c r="AR878" s="492"/>
      <c r="AS878" s="492"/>
      <c r="AT878" s="492"/>
      <c r="AU878" s="492"/>
      <c r="AV878" s="492"/>
      <c r="AW878" s="492"/>
      <c r="AX878" s="492"/>
      <c r="AY878" s="492"/>
    </row>
    <row r="879" spans="1:51" ht="15.75" customHeight="1">
      <c r="A879" s="492"/>
      <c r="B879" s="492"/>
      <c r="C879" s="492"/>
      <c r="D879" s="492"/>
      <c r="E879" s="492"/>
      <c r="F879" s="492"/>
      <c r="G879" s="492"/>
      <c r="H879" s="492"/>
      <c r="I879" s="492"/>
      <c r="J879" s="492"/>
      <c r="K879" s="492"/>
      <c r="L879" s="492"/>
      <c r="M879" s="492"/>
      <c r="N879" s="492"/>
      <c r="O879" s="492"/>
      <c r="P879" s="492"/>
      <c r="Q879" s="492"/>
      <c r="R879" s="492"/>
      <c r="S879" s="492"/>
      <c r="T879" s="492"/>
      <c r="U879" s="492"/>
      <c r="V879" s="492"/>
      <c r="W879" s="492"/>
      <c r="X879" s="492"/>
      <c r="Y879" s="492"/>
      <c r="Z879" s="492"/>
      <c r="AA879" s="492"/>
      <c r="AB879" s="492"/>
      <c r="AC879" s="492"/>
      <c r="AD879" s="492"/>
      <c r="AE879" s="492"/>
      <c r="AF879" s="492"/>
      <c r="AG879" s="492"/>
      <c r="AH879" s="492"/>
      <c r="AI879" s="492"/>
      <c r="AJ879" s="492"/>
      <c r="AK879" s="492"/>
      <c r="AL879" s="492"/>
      <c r="AM879" s="492"/>
      <c r="AN879" s="492"/>
      <c r="AO879" s="492"/>
      <c r="AP879" s="492"/>
      <c r="AQ879" s="492"/>
      <c r="AR879" s="492"/>
      <c r="AS879" s="492"/>
      <c r="AT879" s="492"/>
      <c r="AU879" s="492"/>
      <c r="AV879" s="492"/>
      <c r="AW879" s="492"/>
      <c r="AX879" s="492"/>
      <c r="AY879" s="492"/>
    </row>
    <row r="880" spans="1:51" ht="15.75" customHeight="1">
      <c r="A880" s="492"/>
      <c r="B880" s="492"/>
      <c r="C880" s="492"/>
      <c r="D880" s="492"/>
      <c r="E880" s="492"/>
      <c r="F880" s="492"/>
      <c r="G880" s="492"/>
      <c r="H880" s="492"/>
      <c r="I880" s="492"/>
      <c r="J880" s="492"/>
      <c r="K880" s="492"/>
      <c r="L880" s="492"/>
      <c r="M880" s="492"/>
      <c r="N880" s="492"/>
      <c r="O880" s="492"/>
      <c r="P880" s="492"/>
      <c r="Q880" s="492"/>
      <c r="R880" s="492"/>
      <c r="S880" s="492"/>
      <c r="T880" s="492"/>
      <c r="U880" s="492"/>
      <c r="V880" s="492"/>
      <c r="W880" s="492"/>
      <c r="X880" s="492"/>
      <c r="Y880" s="492"/>
      <c r="Z880" s="492"/>
      <c r="AA880" s="492"/>
      <c r="AB880" s="492"/>
      <c r="AC880" s="492"/>
      <c r="AD880" s="492"/>
      <c r="AE880" s="492"/>
      <c r="AF880" s="492"/>
      <c r="AG880" s="492"/>
      <c r="AH880" s="492"/>
      <c r="AI880" s="492"/>
      <c r="AJ880" s="492"/>
      <c r="AK880" s="492"/>
      <c r="AL880" s="492"/>
      <c r="AM880" s="492"/>
      <c r="AN880" s="492"/>
      <c r="AO880" s="492"/>
      <c r="AP880" s="492"/>
      <c r="AQ880" s="492"/>
      <c r="AR880" s="492"/>
      <c r="AS880" s="492"/>
      <c r="AT880" s="492"/>
      <c r="AU880" s="492"/>
      <c r="AV880" s="492"/>
      <c r="AW880" s="492"/>
      <c r="AX880" s="492"/>
      <c r="AY880" s="492"/>
    </row>
    <row r="881" spans="1:51" ht="15.75" customHeight="1">
      <c r="A881" s="492"/>
      <c r="B881" s="492"/>
      <c r="C881" s="492"/>
      <c r="D881" s="492"/>
      <c r="E881" s="492"/>
      <c r="F881" s="492"/>
      <c r="G881" s="492"/>
      <c r="H881" s="492"/>
      <c r="I881" s="492"/>
      <c r="J881" s="492"/>
      <c r="K881" s="492"/>
      <c r="L881" s="492"/>
      <c r="M881" s="492"/>
      <c r="N881" s="492"/>
      <c r="O881" s="492"/>
      <c r="P881" s="492"/>
      <c r="Q881" s="492"/>
      <c r="R881" s="492"/>
      <c r="S881" s="492"/>
      <c r="T881" s="492"/>
      <c r="U881" s="492"/>
      <c r="V881" s="492"/>
      <c r="W881" s="492"/>
      <c r="X881" s="492"/>
      <c r="Y881" s="492"/>
      <c r="Z881" s="492"/>
      <c r="AA881" s="492"/>
      <c r="AB881" s="492"/>
      <c r="AC881" s="492"/>
      <c r="AD881" s="492"/>
      <c r="AE881" s="492"/>
      <c r="AF881" s="492"/>
      <c r="AG881" s="492"/>
      <c r="AH881" s="492"/>
      <c r="AI881" s="492"/>
      <c r="AJ881" s="492"/>
      <c r="AK881" s="492"/>
      <c r="AL881" s="492"/>
      <c r="AM881" s="492"/>
      <c r="AN881" s="492"/>
      <c r="AO881" s="492"/>
      <c r="AP881" s="492"/>
      <c r="AQ881" s="492"/>
      <c r="AR881" s="492"/>
      <c r="AS881" s="492"/>
      <c r="AT881" s="492"/>
      <c r="AU881" s="492"/>
      <c r="AV881" s="492"/>
      <c r="AW881" s="492"/>
      <c r="AX881" s="492"/>
      <c r="AY881" s="492"/>
    </row>
    <row r="882" spans="1:51" ht="15.75" customHeight="1">
      <c r="A882" s="492"/>
      <c r="B882" s="492"/>
      <c r="C882" s="492"/>
      <c r="D882" s="492"/>
      <c r="E882" s="492"/>
      <c r="F882" s="492"/>
      <c r="G882" s="492"/>
      <c r="H882" s="492"/>
      <c r="I882" s="492"/>
      <c r="J882" s="492"/>
      <c r="K882" s="492"/>
      <c r="L882" s="492"/>
      <c r="M882" s="492"/>
      <c r="N882" s="492"/>
      <c r="O882" s="492"/>
      <c r="P882" s="492"/>
      <c r="Q882" s="492"/>
      <c r="R882" s="492"/>
      <c r="S882" s="492"/>
      <c r="T882" s="492"/>
      <c r="U882" s="492"/>
      <c r="V882" s="492"/>
      <c r="W882" s="492"/>
      <c r="X882" s="492"/>
      <c r="Y882" s="492"/>
      <c r="Z882" s="492"/>
      <c r="AA882" s="492"/>
      <c r="AB882" s="492"/>
      <c r="AC882" s="492"/>
      <c r="AD882" s="492"/>
      <c r="AE882" s="492"/>
      <c r="AF882" s="492"/>
      <c r="AG882" s="492"/>
      <c r="AH882" s="492"/>
      <c r="AI882" s="492"/>
      <c r="AJ882" s="492"/>
      <c r="AK882" s="492"/>
      <c r="AL882" s="492"/>
      <c r="AM882" s="492"/>
      <c r="AN882" s="492"/>
      <c r="AO882" s="492"/>
      <c r="AP882" s="492"/>
      <c r="AQ882" s="492"/>
      <c r="AR882" s="492"/>
      <c r="AS882" s="492"/>
      <c r="AT882" s="492"/>
      <c r="AU882" s="492"/>
      <c r="AV882" s="492"/>
      <c r="AW882" s="492"/>
      <c r="AX882" s="492"/>
      <c r="AY882" s="492"/>
    </row>
    <row r="883" spans="1:51" ht="15.75" customHeight="1">
      <c r="A883" s="492"/>
      <c r="B883" s="492"/>
      <c r="C883" s="492"/>
      <c r="D883" s="492"/>
      <c r="E883" s="492"/>
      <c r="F883" s="492"/>
      <c r="G883" s="492"/>
      <c r="H883" s="492"/>
      <c r="I883" s="492"/>
      <c r="J883" s="492"/>
      <c r="K883" s="492"/>
      <c r="L883" s="492"/>
      <c r="M883" s="492"/>
      <c r="N883" s="492"/>
      <c r="O883" s="492"/>
      <c r="P883" s="492"/>
      <c r="Q883" s="492"/>
      <c r="R883" s="492"/>
      <c r="S883" s="492"/>
      <c r="T883" s="492"/>
      <c r="U883" s="492"/>
      <c r="V883" s="492"/>
      <c r="W883" s="492"/>
      <c r="X883" s="492"/>
      <c r="Y883" s="492"/>
      <c r="Z883" s="492"/>
      <c r="AA883" s="492"/>
      <c r="AB883" s="492"/>
      <c r="AC883" s="492"/>
      <c r="AD883" s="492"/>
      <c r="AE883" s="492"/>
      <c r="AF883" s="492"/>
      <c r="AG883" s="492"/>
      <c r="AH883" s="492"/>
      <c r="AI883" s="492"/>
      <c r="AJ883" s="492"/>
      <c r="AK883" s="492"/>
      <c r="AL883" s="492"/>
      <c r="AM883" s="492"/>
      <c r="AN883" s="492"/>
      <c r="AO883" s="492"/>
      <c r="AP883" s="492"/>
      <c r="AQ883" s="492"/>
      <c r="AR883" s="492"/>
      <c r="AS883" s="492"/>
      <c r="AT883" s="492"/>
      <c r="AU883" s="492"/>
      <c r="AV883" s="492"/>
      <c r="AW883" s="492"/>
      <c r="AX883" s="492"/>
      <c r="AY883" s="492"/>
    </row>
    <row r="884" spans="1:51" ht="15.75" customHeight="1">
      <c r="A884" s="492"/>
      <c r="B884" s="492"/>
      <c r="C884" s="492"/>
      <c r="D884" s="492"/>
      <c r="E884" s="492"/>
      <c r="F884" s="492"/>
      <c r="G884" s="492"/>
      <c r="H884" s="492"/>
      <c r="I884" s="492"/>
      <c r="J884" s="492"/>
      <c r="K884" s="492"/>
      <c r="L884" s="492"/>
      <c r="M884" s="492"/>
      <c r="N884" s="492"/>
      <c r="O884" s="492"/>
      <c r="P884" s="492"/>
      <c r="Q884" s="492"/>
      <c r="R884" s="492"/>
      <c r="S884" s="492"/>
      <c r="T884" s="492"/>
      <c r="U884" s="492"/>
      <c r="V884" s="492"/>
      <c r="W884" s="492"/>
      <c r="X884" s="492"/>
      <c r="Y884" s="492"/>
      <c r="Z884" s="492"/>
      <c r="AA884" s="492"/>
      <c r="AB884" s="492"/>
      <c r="AC884" s="492"/>
      <c r="AD884" s="492"/>
      <c r="AE884" s="492"/>
      <c r="AF884" s="492"/>
      <c r="AG884" s="492"/>
      <c r="AH884" s="492"/>
      <c r="AI884" s="492"/>
      <c r="AJ884" s="492"/>
      <c r="AK884" s="492"/>
      <c r="AL884" s="492"/>
      <c r="AM884" s="492"/>
      <c r="AN884" s="492"/>
      <c r="AO884" s="492"/>
      <c r="AP884" s="492"/>
      <c r="AQ884" s="492"/>
      <c r="AR884" s="492"/>
      <c r="AS884" s="492"/>
      <c r="AT884" s="492"/>
      <c r="AU884" s="492"/>
      <c r="AV884" s="492"/>
      <c r="AW884" s="492"/>
      <c r="AX884" s="492"/>
      <c r="AY884" s="492"/>
    </row>
    <row r="885" spans="1:51" ht="15.75" customHeight="1">
      <c r="A885" s="492"/>
      <c r="B885" s="492"/>
      <c r="C885" s="492"/>
      <c r="D885" s="492"/>
      <c r="E885" s="492"/>
      <c r="F885" s="492"/>
      <c r="G885" s="492"/>
      <c r="H885" s="492"/>
      <c r="I885" s="492"/>
      <c r="J885" s="492"/>
      <c r="K885" s="492"/>
      <c r="L885" s="492"/>
      <c r="M885" s="492"/>
      <c r="N885" s="492"/>
      <c r="O885" s="492"/>
      <c r="P885" s="492"/>
      <c r="Q885" s="492"/>
      <c r="R885" s="492"/>
      <c r="S885" s="492"/>
      <c r="T885" s="492"/>
      <c r="U885" s="492"/>
      <c r="V885" s="492"/>
      <c r="W885" s="492"/>
      <c r="X885" s="492"/>
      <c r="Y885" s="492"/>
      <c r="Z885" s="492"/>
      <c r="AA885" s="492"/>
      <c r="AB885" s="492"/>
      <c r="AC885" s="492"/>
      <c r="AD885" s="492"/>
      <c r="AE885" s="492"/>
      <c r="AF885" s="492"/>
      <c r="AG885" s="492"/>
      <c r="AH885" s="492"/>
      <c r="AI885" s="492"/>
      <c r="AJ885" s="492"/>
      <c r="AK885" s="492"/>
      <c r="AL885" s="492"/>
      <c r="AM885" s="492"/>
      <c r="AN885" s="492"/>
      <c r="AO885" s="492"/>
      <c r="AP885" s="492"/>
      <c r="AQ885" s="492"/>
      <c r="AR885" s="492"/>
      <c r="AS885" s="492"/>
      <c r="AT885" s="492"/>
      <c r="AU885" s="492"/>
      <c r="AV885" s="492"/>
      <c r="AW885" s="492"/>
      <c r="AX885" s="492"/>
      <c r="AY885" s="492"/>
    </row>
    <row r="886" spans="1:51" ht="15.75" customHeight="1">
      <c r="A886" s="492"/>
      <c r="B886" s="492"/>
      <c r="C886" s="492"/>
      <c r="D886" s="492"/>
      <c r="E886" s="492"/>
      <c r="F886" s="492"/>
      <c r="G886" s="492"/>
      <c r="H886" s="492"/>
      <c r="I886" s="492"/>
      <c r="J886" s="492"/>
      <c r="K886" s="492"/>
      <c r="L886" s="492"/>
      <c r="M886" s="492"/>
      <c r="N886" s="492"/>
      <c r="O886" s="492"/>
      <c r="P886" s="492"/>
      <c r="Q886" s="492"/>
      <c r="R886" s="492"/>
      <c r="S886" s="492"/>
      <c r="T886" s="492"/>
      <c r="U886" s="492"/>
      <c r="V886" s="492"/>
      <c r="W886" s="492"/>
      <c r="X886" s="492"/>
      <c r="Y886" s="492"/>
      <c r="Z886" s="492"/>
      <c r="AA886" s="492"/>
      <c r="AB886" s="492"/>
      <c r="AC886" s="492"/>
      <c r="AD886" s="492"/>
      <c r="AE886" s="492"/>
      <c r="AF886" s="492"/>
      <c r="AG886" s="492"/>
      <c r="AH886" s="492"/>
      <c r="AI886" s="492"/>
      <c r="AJ886" s="492"/>
      <c r="AK886" s="492"/>
      <c r="AL886" s="492"/>
      <c r="AM886" s="492"/>
      <c r="AN886" s="492"/>
      <c r="AO886" s="492"/>
      <c r="AP886" s="492"/>
      <c r="AQ886" s="492"/>
      <c r="AR886" s="492"/>
      <c r="AS886" s="492"/>
      <c r="AT886" s="492"/>
      <c r="AU886" s="492"/>
      <c r="AV886" s="492"/>
      <c r="AW886" s="492"/>
      <c r="AX886" s="492"/>
      <c r="AY886" s="492"/>
    </row>
    <row r="887" spans="1:51" ht="15.75" customHeight="1">
      <c r="A887" s="492"/>
      <c r="B887" s="492"/>
      <c r="C887" s="492"/>
      <c r="D887" s="492"/>
      <c r="E887" s="492"/>
      <c r="F887" s="492"/>
      <c r="G887" s="492"/>
      <c r="H887" s="492"/>
      <c r="I887" s="492"/>
      <c r="J887" s="492"/>
      <c r="K887" s="492"/>
      <c r="L887" s="492"/>
      <c r="M887" s="492"/>
      <c r="N887" s="492"/>
      <c r="O887" s="492"/>
      <c r="P887" s="492"/>
      <c r="Q887" s="492"/>
      <c r="R887" s="492"/>
      <c r="S887" s="492"/>
      <c r="T887" s="492"/>
      <c r="U887" s="492"/>
      <c r="V887" s="492"/>
      <c r="W887" s="492"/>
      <c r="X887" s="492"/>
      <c r="Y887" s="492"/>
      <c r="Z887" s="492"/>
      <c r="AA887" s="492"/>
      <c r="AB887" s="492"/>
      <c r="AC887" s="492"/>
      <c r="AD887" s="492"/>
      <c r="AE887" s="492"/>
      <c r="AF887" s="492"/>
      <c r="AG887" s="492"/>
      <c r="AH887" s="492"/>
      <c r="AI887" s="492"/>
      <c r="AJ887" s="492"/>
      <c r="AK887" s="492"/>
      <c r="AL887" s="492"/>
      <c r="AM887" s="492"/>
      <c r="AN887" s="492"/>
      <c r="AO887" s="492"/>
      <c r="AP887" s="492"/>
      <c r="AQ887" s="492"/>
      <c r="AR887" s="492"/>
      <c r="AS887" s="492"/>
      <c r="AT887" s="492"/>
      <c r="AU887" s="492"/>
      <c r="AV887" s="492"/>
      <c r="AW887" s="492"/>
      <c r="AX887" s="492"/>
      <c r="AY887" s="492"/>
    </row>
    <row r="888" spans="1:51" ht="15.75" customHeight="1">
      <c r="A888" s="492"/>
      <c r="B888" s="492"/>
      <c r="C888" s="492"/>
      <c r="D888" s="492"/>
      <c r="E888" s="492"/>
      <c r="F888" s="492"/>
      <c r="G888" s="492"/>
      <c r="H888" s="492"/>
      <c r="I888" s="492"/>
      <c r="J888" s="492"/>
      <c r="K888" s="492"/>
      <c r="L888" s="492"/>
      <c r="M888" s="492"/>
      <c r="N888" s="492"/>
      <c r="O888" s="492"/>
      <c r="P888" s="492"/>
      <c r="Q888" s="492"/>
      <c r="R888" s="492"/>
      <c r="S888" s="492"/>
      <c r="T888" s="492"/>
      <c r="U888" s="492"/>
      <c r="V888" s="492"/>
      <c r="W888" s="492"/>
      <c r="X888" s="492"/>
      <c r="Y888" s="492"/>
      <c r="Z888" s="492"/>
      <c r="AA888" s="492"/>
      <c r="AB888" s="492"/>
      <c r="AC888" s="492"/>
      <c r="AD888" s="492"/>
      <c r="AE888" s="492"/>
      <c r="AF888" s="492"/>
      <c r="AG888" s="492"/>
      <c r="AH888" s="492"/>
      <c r="AI888" s="492"/>
      <c r="AJ888" s="492"/>
      <c r="AK888" s="492"/>
      <c r="AL888" s="492"/>
      <c r="AM888" s="492"/>
      <c r="AN888" s="492"/>
      <c r="AO888" s="492"/>
      <c r="AP888" s="492"/>
      <c r="AQ888" s="492"/>
      <c r="AR888" s="492"/>
      <c r="AS888" s="492"/>
      <c r="AT888" s="492"/>
      <c r="AU888" s="492"/>
      <c r="AV888" s="492"/>
      <c r="AW888" s="492"/>
      <c r="AX888" s="492"/>
      <c r="AY888" s="492"/>
    </row>
    <row r="889" spans="1:51" ht="15.75" customHeight="1">
      <c r="A889" s="492"/>
      <c r="B889" s="492"/>
      <c r="C889" s="492"/>
      <c r="D889" s="492"/>
      <c r="E889" s="492"/>
      <c r="F889" s="492"/>
      <c r="G889" s="492"/>
      <c r="H889" s="492"/>
      <c r="I889" s="492"/>
      <c r="J889" s="492"/>
      <c r="K889" s="492"/>
      <c r="L889" s="492"/>
      <c r="M889" s="492"/>
      <c r="N889" s="492"/>
      <c r="O889" s="492"/>
      <c r="P889" s="492"/>
      <c r="Q889" s="492"/>
      <c r="R889" s="492"/>
      <c r="S889" s="492"/>
      <c r="T889" s="492"/>
      <c r="U889" s="492"/>
      <c r="V889" s="492"/>
      <c r="W889" s="492"/>
      <c r="X889" s="492"/>
      <c r="Y889" s="492"/>
      <c r="Z889" s="492"/>
      <c r="AA889" s="492"/>
      <c r="AB889" s="492"/>
      <c r="AC889" s="492"/>
      <c r="AD889" s="492"/>
      <c r="AE889" s="492"/>
      <c r="AF889" s="492"/>
      <c r="AG889" s="492"/>
      <c r="AH889" s="492"/>
      <c r="AI889" s="492"/>
      <c r="AJ889" s="492"/>
      <c r="AK889" s="492"/>
      <c r="AL889" s="492"/>
      <c r="AM889" s="492"/>
      <c r="AN889" s="492"/>
      <c r="AO889" s="492"/>
      <c r="AP889" s="492"/>
      <c r="AQ889" s="492"/>
      <c r="AR889" s="492"/>
      <c r="AS889" s="492"/>
      <c r="AT889" s="492"/>
      <c r="AU889" s="492"/>
      <c r="AV889" s="492"/>
      <c r="AW889" s="492"/>
      <c r="AX889" s="492"/>
      <c r="AY889" s="492"/>
    </row>
    <row r="890" spans="1:51" ht="15.75" customHeight="1">
      <c r="A890" s="492"/>
      <c r="B890" s="492"/>
      <c r="C890" s="492"/>
      <c r="D890" s="492"/>
      <c r="E890" s="492"/>
      <c r="F890" s="492"/>
      <c r="G890" s="492"/>
      <c r="H890" s="492"/>
      <c r="I890" s="492"/>
      <c r="J890" s="492"/>
      <c r="K890" s="492"/>
      <c r="L890" s="492"/>
      <c r="M890" s="492"/>
      <c r="N890" s="492"/>
      <c r="O890" s="492"/>
      <c r="P890" s="492"/>
      <c r="Q890" s="492"/>
      <c r="R890" s="492"/>
      <c r="S890" s="492"/>
      <c r="T890" s="492"/>
      <c r="U890" s="492"/>
      <c r="V890" s="492"/>
      <c r="W890" s="492"/>
      <c r="X890" s="492"/>
      <c r="Y890" s="492"/>
      <c r="Z890" s="492"/>
      <c r="AA890" s="492"/>
      <c r="AB890" s="492"/>
      <c r="AC890" s="492"/>
      <c r="AD890" s="492"/>
      <c r="AE890" s="492"/>
      <c r="AF890" s="492"/>
      <c r="AG890" s="492"/>
      <c r="AH890" s="492"/>
      <c r="AI890" s="492"/>
      <c r="AJ890" s="492"/>
      <c r="AK890" s="492"/>
      <c r="AL890" s="492"/>
      <c r="AM890" s="492"/>
      <c r="AN890" s="492"/>
      <c r="AO890" s="492"/>
      <c r="AP890" s="492"/>
      <c r="AQ890" s="492"/>
      <c r="AR890" s="492"/>
      <c r="AS890" s="492"/>
      <c r="AT890" s="492"/>
      <c r="AU890" s="492"/>
      <c r="AV890" s="492"/>
      <c r="AW890" s="492"/>
      <c r="AX890" s="492"/>
      <c r="AY890" s="492"/>
    </row>
    <row r="891" spans="1:51" ht="15.75" customHeight="1">
      <c r="A891" s="492"/>
      <c r="B891" s="492"/>
      <c r="C891" s="492"/>
      <c r="D891" s="492"/>
      <c r="E891" s="492"/>
      <c r="F891" s="492"/>
      <c r="G891" s="492"/>
      <c r="H891" s="492"/>
      <c r="I891" s="492"/>
      <c r="J891" s="492"/>
      <c r="K891" s="492"/>
      <c r="L891" s="492"/>
      <c r="M891" s="492"/>
      <c r="N891" s="492"/>
      <c r="O891" s="492"/>
      <c r="P891" s="492"/>
      <c r="Q891" s="492"/>
      <c r="R891" s="492"/>
      <c r="S891" s="492"/>
      <c r="T891" s="492"/>
      <c r="U891" s="492"/>
      <c r="V891" s="492"/>
      <c r="W891" s="492"/>
      <c r="X891" s="492"/>
      <c r="Y891" s="492"/>
      <c r="Z891" s="492"/>
      <c r="AA891" s="492"/>
      <c r="AB891" s="492"/>
      <c r="AC891" s="492"/>
      <c r="AD891" s="492"/>
      <c r="AE891" s="492"/>
      <c r="AF891" s="492"/>
      <c r="AG891" s="492"/>
      <c r="AH891" s="492"/>
      <c r="AI891" s="492"/>
      <c r="AJ891" s="492"/>
      <c r="AK891" s="492"/>
      <c r="AL891" s="492"/>
      <c r="AM891" s="492"/>
      <c r="AN891" s="492"/>
      <c r="AO891" s="492"/>
      <c r="AP891" s="492"/>
      <c r="AQ891" s="492"/>
      <c r="AR891" s="492"/>
      <c r="AS891" s="492"/>
      <c r="AT891" s="492"/>
      <c r="AU891" s="492"/>
      <c r="AV891" s="492"/>
      <c r="AW891" s="492"/>
      <c r="AX891" s="492"/>
      <c r="AY891" s="492"/>
    </row>
    <row r="892" spans="1:51" ht="15.75" customHeight="1">
      <c r="A892" s="492"/>
      <c r="B892" s="492"/>
      <c r="C892" s="492"/>
      <c r="D892" s="492"/>
      <c r="E892" s="492"/>
      <c r="F892" s="492"/>
      <c r="G892" s="492"/>
      <c r="H892" s="492"/>
      <c r="I892" s="492"/>
      <c r="J892" s="492"/>
      <c r="K892" s="492"/>
      <c r="L892" s="492"/>
      <c r="M892" s="492"/>
      <c r="N892" s="492"/>
      <c r="O892" s="492"/>
      <c r="P892" s="492"/>
      <c r="Q892" s="492"/>
      <c r="R892" s="492"/>
      <c r="S892" s="492"/>
      <c r="T892" s="492"/>
      <c r="U892" s="492"/>
      <c r="V892" s="492"/>
      <c r="W892" s="492"/>
      <c r="X892" s="492"/>
      <c r="Y892" s="492"/>
      <c r="Z892" s="492"/>
      <c r="AA892" s="492"/>
      <c r="AB892" s="492"/>
      <c r="AC892" s="492"/>
      <c r="AD892" s="492"/>
      <c r="AE892" s="492"/>
      <c r="AF892" s="492"/>
      <c r="AG892" s="492"/>
      <c r="AH892" s="492"/>
      <c r="AI892" s="492"/>
      <c r="AJ892" s="492"/>
      <c r="AK892" s="492"/>
      <c r="AL892" s="492"/>
      <c r="AM892" s="492"/>
      <c r="AN892" s="492"/>
      <c r="AO892" s="492"/>
      <c r="AP892" s="492"/>
      <c r="AQ892" s="492"/>
      <c r="AR892" s="492"/>
      <c r="AS892" s="492"/>
      <c r="AT892" s="492"/>
      <c r="AU892" s="492"/>
      <c r="AV892" s="492"/>
      <c r="AW892" s="492"/>
      <c r="AX892" s="492"/>
      <c r="AY892" s="492"/>
    </row>
    <row r="893" spans="1:51" ht="15.75" customHeight="1">
      <c r="A893" s="492"/>
      <c r="B893" s="492"/>
      <c r="C893" s="492"/>
      <c r="D893" s="492"/>
      <c r="E893" s="492"/>
      <c r="F893" s="492"/>
      <c r="G893" s="492"/>
      <c r="H893" s="492"/>
      <c r="I893" s="492"/>
      <c r="J893" s="492"/>
      <c r="K893" s="492"/>
      <c r="L893" s="492"/>
      <c r="M893" s="492"/>
      <c r="N893" s="492"/>
      <c r="O893" s="492"/>
      <c r="P893" s="492"/>
      <c r="Q893" s="492"/>
      <c r="R893" s="492"/>
      <c r="S893" s="492"/>
      <c r="T893" s="492"/>
      <c r="U893" s="492"/>
      <c r="V893" s="492"/>
      <c r="W893" s="492"/>
      <c r="X893" s="492"/>
      <c r="Y893" s="492"/>
      <c r="Z893" s="492"/>
      <c r="AA893" s="492"/>
      <c r="AB893" s="492"/>
      <c r="AC893" s="492"/>
      <c r="AD893" s="492"/>
      <c r="AE893" s="492"/>
      <c r="AF893" s="492"/>
      <c r="AG893" s="492"/>
      <c r="AH893" s="492"/>
      <c r="AI893" s="492"/>
      <c r="AJ893" s="492"/>
      <c r="AK893" s="492"/>
      <c r="AL893" s="492"/>
      <c r="AM893" s="492"/>
      <c r="AN893" s="492"/>
      <c r="AO893" s="492"/>
      <c r="AP893" s="492"/>
      <c r="AQ893" s="492"/>
      <c r="AR893" s="492"/>
      <c r="AS893" s="492"/>
      <c r="AT893" s="492"/>
      <c r="AU893" s="492"/>
      <c r="AV893" s="492"/>
      <c r="AW893" s="492"/>
      <c r="AX893" s="492"/>
      <c r="AY893" s="492"/>
    </row>
    <row r="894" spans="1:51" ht="15.75" customHeight="1">
      <c r="A894" s="492"/>
      <c r="B894" s="492"/>
      <c r="C894" s="492"/>
      <c r="D894" s="492"/>
      <c r="E894" s="492"/>
      <c r="F894" s="492"/>
      <c r="G894" s="492"/>
      <c r="H894" s="492"/>
      <c r="I894" s="492"/>
      <c r="J894" s="492"/>
      <c r="K894" s="492"/>
      <c r="L894" s="492"/>
      <c r="M894" s="492"/>
      <c r="N894" s="492"/>
      <c r="O894" s="492"/>
      <c r="P894" s="492"/>
      <c r="Q894" s="492"/>
      <c r="R894" s="492"/>
      <c r="S894" s="492"/>
      <c r="T894" s="492"/>
      <c r="U894" s="492"/>
      <c r="V894" s="492"/>
      <c r="W894" s="492"/>
      <c r="X894" s="492"/>
      <c r="Y894" s="492"/>
      <c r="Z894" s="492"/>
      <c r="AA894" s="492"/>
      <c r="AB894" s="492"/>
      <c r="AC894" s="492"/>
      <c r="AD894" s="492"/>
      <c r="AE894" s="492"/>
      <c r="AF894" s="492"/>
      <c r="AG894" s="492"/>
      <c r="AH894" s="492"/>
      <c r="AI894" s="492"/>
      <c r="AJ894" s="492"/>
      <c r="AK894" s="492"/>
      <c r="AL894" s="492"/>
      <c r="AM894" s="492"/>
      <c r="AN894" s="492"/>
      <c r="AO894" s="492"/>
      <c r="AP894" s="492"/>
      <c r="AQ894" s="492"/>
      <c r="AR894" s="492"/>
      <c r="AS894" s="492"/>
      <c r="AT894" s="492"/>
      <c r="AU894" s="492"/>
      <c r="AV894" s="492"/>
      <c r="AW894" s="492"/>
      <c r="AX894" s="492"/>
      <c r="AY894" s="492"/>
    </row>
    <row r="895" spans="1:51" ht="15.75" customHeight="1">
      <c r="A895" s="492"/>
      <c r="B895" s="492"/>
      <c r="C895" s="492"/>
      <c r="D895" s="492"/>
      <c r="E895" s="492"/>
      <c r="F895" s="492"/>
      <c r="G895" s="492"/>
      <c r="H895" s="492"/>
      <c r="I895" s="492"/>
      <c r="J895" s="492"/>
      <c r="K895" s="492"/>
      <c r="L895" s="492"/>
      <c r="M895" s="492"/>
      <c r="N895" s="492"/>
      <c r="O895" s="492"/>
      <c r="P895" s="492"/>
      <c r="Q895" s="492"/>
      <c r="R895" s="492"/>
      <c r="S895" s="492"/>
      <c r="T895" s="492"/>
      <c r="U895" s="492"/>
      <c r="V895" s="492"/>
      <c r="W895" s="492"/>
      <c r="X895" s="492"/>
      <c r="Y895" s="492"/>
      <c r="Z895" s="492"/>
      <c r="AA895" s="492"/>
      <c r="AB895" s="492"/>
      <c r="AC895" s="492"/>
      <c r="AD895" s="492"/>
      <c r="AE895" s="492"/>
      <c r="AF895" s="492"/>
      <c r="AG895" s="492"/>
      <c r="AH895" s="492"/>
      <c r="AI895" s="492"/>
      <c r="AJ895" s="492"/>
      <c r="AK895" s="492"/>
      <c r="AL895" s="492"/>
      <c r="AM895" s="492"/>
      <c r="AN895" s="492"/>
      <c r="AO895" s="492"/>
      <c r="AP895" s="492"/>
      <c r="AQ895" s="492"/>
      <c r="AR895" s="492"/>
      <c r="AS895" s="492"/>
      <c r="AT895" s="492"/>
      <c r="AU895" s="492"/>
      <c r="AV895" s="492"/>
      <c r="AW895" s="492"/>
      <c r="AX895" s="492"/>
      <c r="AY895" s="492"/>
    </row>
    <row r="896" spans="1:51" ht="15.75" customHeight="1">
      <c r="A896" s="492"/>
      <c r="B896" s="492"/>
      <c r="C896" s="492"/>
      <c r="D896" s="492"/>
      <c r="E896" s="492"/>
      <c r="F896" s="492"/>
      <c r="G896" s="492"/>
      <c r="H896" s="492"/>
      <c r="I896" s="492"/>
      <c r="J896" s="492"/>
      <c r="K896" s="492"/>
      <c r="L896" s="492"/>
      <c r="M896" s="492"/>
      <c r="N896" s="492"/>
      <c r="O896" s="492"/>
      <c r="P896" s="492"/>
      <c r="Q896" s="492"/>
      <c r="R896" s="492"/>
      <c r="S896" s="492"/>
      <c r="T896" s="492"/>
      <c r="U896" s="492"/>
      <c r="V896" s="492"/>
      <c r="W896" s="492"/>
      <c r="X896" s="492"/>
      <c r="Y896" s="492"/>
      <c r="Z896" s="492"/>
      <c r="AA896" s="492"/>
      <c r="AB896" s="492"/>
      <c r="AC896" s="492"/>
      <c r="AD896" s="492"/>
      <c r="AE896" s="492"/>
      <c r="AF896" s="492"/>
      <c r="AG896" s="492"/>
      <c r="AH896" s="492"/>
      <c r="AI896" s="492"/>
      <c r="AJ896" s="492"/>
      <c r="AK896" s="492"/>
      <c r="AL896" s="492"/>
      <c r="AM896" s="492"/>
      <c r="AN896" s="492"/>
      <c r="AO896" s="492"/>
      <c r="AP896" s="492"/>
      <c r="AQ896" s="492"/>
      <c r="AR896" s="492"/>
      <c r="AS896" s="492"/>
      <c r="AT896" s="492"/>
      <c r="AU896" s="492"/>
      <c r="AV896" s="492"/>
      <c r="AW896" s="492"/>
      <c r="AX896" s="492"/>
      <c r="AY896" s="492"/>
    </row>
    <row r="897" spans="1:51" ht="15.75" customHeight="1">
      <c r="A897" s="492"/>
      <c r="B897" s="492"/>
      <c r="C897" s="492"/>
      <c r="D897" s="492"/>
      <c r="E897" s="492"/>
      <c r="F897" s="492"/>
      <c r="G897" s="492"/>
      <c r="H897" s="492"/>
      <c r="I897" s="492"/>
      <c r="J897" s="492"/>
      <c r="K897" s="492"/>
      <c r="L897" s="492"/>
      <c r="M897" s="492"/>
      <c r="N897" s="492"/>
      <c r="O897" s="492"/>
      <c r="P897" s="492"/>
      <c r="Q897" s="492"/>
      <c r="R897" s="492"/>
      <c r="S897" s="492"/>
      <c r="T897" s="492"/>
      <c r="U897" s="492"/>
      <c r="V897" s="492"/>
      <c r="W897" s="492"/>
      <c r="X897" s="492"/>
      <c r="Y897" s="492"/>
      <c r="Z897" s="492"/>
      <c r="AA897" s="492"/>
      <c r="AB897" s="492"/>
      <c r="AC897" s="492"/>
      <c r="AD897" s="492"/>
      <c r="AE897" s="492"/>
      <c r="AF897" s="492"/>
      <c r="AG897" s="492"/>
      <c r="AH897" s="492"/>
      <c r="AI897" s="492"/>
      <c r="AJ897" s="492"/>
      <c r="AK897" s="492"/>
      <c r="AL897" s="492"/>
      <c r="AM897" s="492"/>
      <c r="AN897" s="492"/>
      <c r="AO897" s="492"/>
      <c r="AP897" s="492"/>
      <c r="AQ897" s="492"/>
      <c r="AR897" s="492"/>
      <c r="AS897" s="492"/>
      <c r="AT897" s="492"/>
      <c r="AU897" s="492"/>
      <c r="AV897" s="492"/>
      <c r="AW897" s="492"/>
      <c r="AX897" s="492"/>
      <c r="AY897" s="492"/>
    </row>
    <row r="898" spans="1:51" ht="15.75" customHeight="1">
      <c r="A898" s="492"/>
      <c r="B898" s="492"/>
      <c r="C898" s="492"/>
      <c r="D898" s="492"/>
      <c r="E898" s="492"/>
      <c r="F898" s="492"/>
      <c r="G898" s="492"/>
      <c r="H898" s="492"/>
      <c r="I898" s="492"/>
      <c r="J898" s="492"/>
      <c r="K898" s="492"/>
      <c r="L898" s="492"/>
      <c r="M898" s="492"/>
      <c r="N898" s="492"/>
      <c r="O898" s="492"/>
      <c r="P898" s="492"/>
      <c r="Q898" s="492"/>
      <c r="R898" s="492"/>
      <c r="S898" s="492"/>
      <c r="T898" s="492"/>
      <c r="U898" s="492"/>
      <c r="V898" s="492"/>
      <c r="W898" s="492"/>
      <c r="X898" s="492"/>
      <c r="Y898" s="492"/>
      <c r="Z898" s="492"/>
      <c r="AA898" s="492"/>
      <c r="AB898" s="492"/>
      <c r="AC898" s="492"/>
      <c r="AD898" s="492"/>
      <c r="AE898" s="492"/>
      <c r="AF898" s="492"/>
      <c r="AG898" s="492"/>
      <c r="AH898" s="492"/>
      <c r="AI898" s="492"/>
      <c r="AJ898" s="492"/>
      <c r="AK898" s="492"/>
      <c r="AL898" s="492"/>
      <c r="AM898" s="492"/>
      <c r="AN898" s="492"/>
      <c r="AO898" s="492"/>
      <c r="AP898" s="492"/>
      <c r="AQ898" s="492"/>
      <c r="AR898" s="492"/>
      <c r="AS898" s="492"/>
      <c r="AT898" s="492"/>
      <c r="AU898" s="492"/>
      <c r="AV898" s="492"/>
      <c r="AW898" s="492"/>
      <c r="AX898" s="492"/>
      <c r="AY898" s="492"/>
    </row>
    <row r="899" spans="1:51" ht="15.75" customHeight="1">
      <c r="A899" s="492"/>
      <c r="B899" s="492"/>
      <c r="C899" s="492"/>
      <c r="D899" s="492"/>
      <c r="E899" s="492"/>
      <c r="F899" s="492"/>
      <c r="G899" s="492"/>
      <c r="H899" s="492"/>
      <c r="I899" s="492"/>
      <c r="J899" s="492"/>
      <c r="K899" s="492"/>
      <c r="L899" s="492"/>
      <c r="M899" s="492"/>
      <c r="N899" s="492"/>
      <c r="O899" s="492"/>
      <c r="P899" s="492"/>
      <c r="Q899" s="492"/>
      <c r="R899" s="492"/>
      <c r="S899" s="492"/>
      <c r="T899" s="492"/>
      <c r="U899" s="492"/>
      <c r="V899" s="492"/>
      <c r="W899" s="492"/>
      <c r="X899" s="492"/>
      <c r="Y899" s="492"/>
      <c r="Z899" s="492"/>
      <c r="AA899" s="492"/>
      <c r="AB899" s="492"/>
      <c r="AC899" s="492"/>
      <c r="AD899" s="492"/>
      <c r="AE899" s="492"/>
      <c r="AF899" s="492"/>
      <c r="AG899" s="492"/>
      <c r="AH899" s="492"/>
      <c r="AI899" s="492"/>
      <c r="AJ899" s="492"/>
      <c r="AK899" s="492"/>
      <c r="AL899" s="492"/>
      <c r="AM899" s="492"/>
      <c r="AN899" s="492"/>
      <c r="AO899" s="492"/>
      <c r="AP899" s="492"/>
      <c r="AQ899" s="492"/>
      <c r="AR899" s="492"/>
      <c r="AS899" s="492"/>
      <c r="AT899" s="492"/>
      <c r="AU899" s="492"/>
      <c r="AV899" s="492"/>
      <c r="AW899" s="492"/>
      <c r="AX899" s="492"/>
      <c r="AY899" s="492"/>
    </row>
    <row r="900" spans="1:51" ht="15.75" customHeight="1">
      <c r="A900" s="492"/>
      <c r="B900" s="492"/>
      <c r="C900" s="492"/>
      <c r="D900" s="492"/>
      <c r="E900" s="492"/>
      <c r="F900" s="492"/>
      <c r="G900" s="492"/>
      <c r="H900" s="492"/>
      <c r="I900" s="492"/>
      <c r="J900" s="492"/>
      <c r="K900" s="492"/>
      <c r="L900" s="492"/>
      <c r="M900" s="492"/>
      <c r="N900" s="492"/>
      <c r="O900" s="492"/>
      <c r="P900" s="492"/>
      <c r="Q900" s="492"/>
      <c r="R900" s="492"/>
      <c r="S900" s="492"/>
      <c r="T900" s="492"/>
      <c r="U900" s="492"/>
      <c r="V900" s="492"/>
      <c r="W900" s="492"/>
      <c r="X900" s="492"/>
      <c r="Y900" s="492"/>
      <c r="Z900" s="492"/>
      <c r="AA900" s="492"/>
      <c r="AB900" s="492"/>
      <c r="AC900" s="492"/>
      <c r="AD900" s="492"/>
      <c r="AE900" s="492"/>
      <c r="AF900" s="492"/>
      <c r="AG900" s="492"/>
      <c r="AH900" s="492"/>
      <c r="AI900" s="492"/>
      <c r="AJ900" s="492"/>
      <c r="AK900" s="492"/>
      <c r="AL900" s="492"/>
      <c r="AM900" s="492"/>
      <c r="AN900" s="492"/>
      <c r="AO900" s="492"/>
      <c r="AP900" s="492"/>
      <c r="AQ900" s="492"/>
      <c r="AR900" s="492"/>
      <c r="AS900" s="492"/>
      <c r="AT900" s="492"/>
      <c r="AU900" s="492"/>
      <c r="AV900" s="492"/>
      <c r="AW900" s="492"/>
      <c r="AX900" s="492"/>
      <c r="AY900" s="492"/>
    </row>
    <row r="901" spans="1:51" ht="15.75" customHeight="1">
      <c r="A901" s="492"/>
      <c r="B901" s="492"/>
      <c r="C901" s="492"/>
      <c r="D901" s="492"/>
      <c r="E901" s="492"/>
      <c r="F901" s="492"/>
      <c r="G901" s="492"/>
      <c r="H901" s="492"/>
      <c r="I901" s="492"/>
      <c r="J901" s="492"/>
      <c r="K901" s="492"/>
      <c r="L901" s="492"/>
      <c r="M901" s="492"/>
      <c r="N901" s="492"/>
      <c r="O901" s="492"/>
      <c r="P901" s="492"/>
      <c r="Q901" s="492"/>
      <c r="R901" s="492"/>
      <c r="S901" s="492"/>
      <c r="T901" s="492"/>
      <c r="U901" s="492"/>
      <c r="V901" s="492"/>
      <c r="W901" s="492"/>
      <c r="X901" s="492"/>
      <c r="Y901" s="492"/>
      <c r="Z901" s="492"/>
      <c r="AA901" s="492"/>
      <c r="AB901" s="492"/>
      <c r="AC901" s="492"/>
      <c r="AD901" s="492"/>
      <c r="AE901" s="492"/>
      <c r="AF901" s="492"/>
      <c r="AG901" s="492"/>
      <c r="AH901" s="492"/>
      <c r="AI901" s="492"/>
      <c r="AJ901" s="492"/>
      <c r="AK901" s="492"/>
      <c r="AL901" s="492"/>
      <c r="AM901" s="492"/>
      <c r="AN901" s="492"/>
      <c r="AO901" s="492"/>
      <c r="AP901" s="492"/>
      <c r="AQ901" s="492"/>
      <c r="AR901" s="492"/>
      <c r="AS901" s="492"/>
      <c r="AT901" s="492"/>
      <c r="AU901" s="492"/>
      <c r="AV901" s="492"/>
      <c r="AW901" s="492"/>
      <c r="AX901" s="492"/>
      <c r="AY901" s="492"/>
    </row>
    <row r="902" spans="1:51" ht="15.75" customHeight="1">
      <c r="A902" s="492"/>
      <c r="B902" s="492"/>
      <c r="C902" s="492"/>
      <c r="D902" s="492"/>
      <c r="E902" s="492"/>
      <c r="F902" s="492"/>
      <c r="G902" s="492"/>
      <c r="H902" s="492"/>
      <c r="I902" s="492"/>
      <c r="J902" s="492"/>
      <c r="K902" s="492"/>
      <c r="L902" s="492"/>
      <c r="M902" s="492"/>
      <c r="N902" s="492"/>
      <c r="O902" s="492"/>
      <c r="P902" s="492"/>
      <c r="Q902" s="492"/>
      <c r="R902" s="492"/>
      <c r="S902" s="492"/>
      <c r="T902" s="492"/>
      <c r="U902" s="492"/>
      <c r="V902" s="492"/>
      <c r="W902" s="492"/>
      <c r="X902" s="492"/>
      <c r="Y902" s="492"/>
      <c r="Z902" s="492"/>
      <c r="AA902" s="492"/>
      <c r="AB902" s="492"/>
      <c r="AC902" s="492"/>
      <c r="AD902" s="492"/>
      <c r="AE902" s="492"/>
      <c r="AF902" s="492"/>
      <c r="AG902" s="492"/>
      <c r="AH902" s="492"/>
      <c r="AI902" s="492"/>
      <c r="AJ902" s="492"/>
      <c r="AK902" s="492"/>
      <c r="AL902" s="492"/>
      <c r="AM902" s="492"/>
      <c r="AN902" s="492"/>
      <c r="AO902" s="492"/>
      <c r="AP902" s="492"/>
      <c r="AQ902" s="492"/>
      <c r="AR902" s="492"/>
      <c r="AS902" s="492"/>
      <c r="AT902" s="492"/>
      <c r="AU902" s="492"/>
      <c r="AV902" s="492"/>
      <c r="AW902" s="492"/>
      <c r="AX902" s="492"/>
      <c r="AY902" s="492"/>
    </row>
    <row r="903" spans="1:51" ht="15.75" customHeight="1">
      <c r="A903" s="492"/>
      <c r="B903" s="492"/>
      <c r="C903" s="492"/>
      <c r="D903" s="492"/>
      <c r="E903" s="492"/>
      <c r="F903" s="492"/>
      <c r="G903" s="492"/>
      <c r="H903" s="492"/>
      <c r="I903" s="492"/>
      <c r="J903" s="492"/>
      <c r="K903" s="492"/>
      <c r="L903" s="492"/>
      <c r="M903" s="492"/>
      <c r="N903" s="492"/>
      <c r="O903" s="492"/>
      <c r="P903" s="492"/>
      <c r="Q903" s="492"/>
      <c r="R903" s="492"/>
      <c r="S903" s="492"/>
      <c r="T903" s="492"/>
      <c r="U903" s="492"/>
      <c r="V903" s="492"/>
      <c r="W903" s="492"/>
      <c r="X903" s="492"/>
      <c r="Y903" s="492"/>
      <c r="Z903" s="492"/>
      <c r="AA903" s="492"/>
      <c r="AB903" s="492"/>
      <c r="AC903" s="492"/>
      <c r="AD903" s="492"/>
      <c r="AE903" s="492"/>
      <c r="AF903" s="492"/>
      <c r="AG903" s="492"/>
      <c r="AH903" s="492"/>
      <c r="AI903" s="492"/>
      <c r="AJ903" s="492"/>
      <c r="AK903" s="492"/>
      <c r="AL903" s="492"/>
      <c r="AM903" s="492"/>
      <c r="AN903" s="492"/>
      <c r="AO903" s="492"/>
      <c r="AP903" s="492"/>
      <c r="AQ903" s="492"/>
      <c r="AR903" s="492"/>
      <c r="AS903" s="492"/>
      <c r="AT903" s="492"/>
      <c r="AU903" s="492"/>
      <c r="AV903" s="492"/>
      <c r="AW903" s="492"/>
      <c r="AX903" s="492"/>
      <c r="AY903" s="492"/>
    </row>
    <row r="904" spans="1:51" ht="15.75" customHeight="1">
      <c r="A904" s="492"/>
      <c r="B904" s="492"/>
      <c r="C904" s="492"/>
      <c r="D904" s="492"/>
      <c r="E904" s="492"/>
      <c r="F904" s="492"/>
      <c r="G904" s="492"/>
      <c r="H904" s="492"/>
      <c r="I904" s="492"/>
      <c r="J904" s="492"/>
      <c r="K904" s="492"/>
      <c r="L904" s="492"/>
      <c r="M904" s="492"/>
      <c r="N904" s="492"/>
      <c r="O904" s="492"/>
      <c r="P904" s="492"/>
      <c r="Q904" s="492"/>
      <c r="R904" s="492"/>
      <c r="S904" s="492"/>
      <c r="T904" s="492"/>
      <c r="U904" s="492"/>
      <c r="V904" s="492"/>
      <c r="W904" s="492"/>
      <c r="X904" s="492"/>
      <c r="Y904" s="492"/>
      <c r="Z904" s="492"/>
      <c r="AA904" s="492"/>
      <c r="AB904" s="492"/>
      <c r="AC904" s="492"/>
      <c r="AD904" s="492"/>
      <c r="AE904" s="492"/>
      <c r="AF904" s="492"/>
      <c r="AG904" s="492"/>
      <c r="AH904" s="492"/>
      <c r="AI904" s="492"/>
      <c r="AJ904" s="492"/>
      <c r="AK904" s="492"/>
      <c r="AL904" s="492"/>
      <c r="AM904" s="492"/>
      <c r="AN904" s="492"/>
      <c r="AO904" s="492"/>
      <c r="AP904" s="492"/>
      <c r="AQ904" s="492"/>
      <c r="AR904" s="492"/>
      <c r="AS904" s="492"/>
      <c r="AT904" s="492"/>
      <c r="AU904" s="492"/>
      <c r="AV904" s="492"/>
      <c r="AW904" s="492"/>
      <c r="AX904" s="492"/>
      <c r="AY904" s="492"/>
    </row>
    <row r="905" spans="1:51" ht="15.75" customHeight="1">
      <c r="A905" s="492"/>
      <c r="B905" s="492"/>
      <c r="C905" s="492"/>
      <c r="D905" s="492"/>
      <c r="E905" s="492"/>
      <c r="F905" s="492"/>
      <c r="G905" s="492"/>
      <c r="H905" s="492"/>
      <c r="I905" s="492"/>
      <c r="J905" s="492"/>
      <c r="K905" s="492"/>
      <c r="L905" s="492"/>
      <c r="M905" s="492"/>
      <c r="N905" s="492"/>
      <c r="O905" s="492"/>
      <c r="P905" s="492"/>
      <c r="Q905" s="492"/>
      <c r="R905" s="492"/>
      <c r="S905" s="492"/>
      <c r="T905" s="492"/>
      <c r="U905" s="492"/>
      <c r="V905" s="492"/>
      <c r="W905" s="492"/>
      <c r="X905" s="492"/>
      <c r="Y905" s="492"/>
      <c r="Z905" s="492"/>
      <c r="AA905" s="492"/>
      <c r="AB905" s="492"/>
      <c r="AC905" s="492"/>
      <c r="AD905" s="492"/>
      <c r="AE905" s="492"/>
      <c r="AF905" s="492"/>
      <c r="AG905" s="492"/>
      <c r="AH905" s="492"/>
      <c r="AI905" s="492"/>
      <c r="AJ905" s="492"/>
      <c r="AK905" s="492"/>
      <c r="AL905" s="492"/>
      <c r="AM905" s="492"/>
      <c r="AN905" s="492"/>
      <c r="AO905" s="492"/>
      <c r="AP905" s="492"/>
      <c r="AQ905" s="492"/>
      <c r="AR905" s="492"/>
      <c r="AS905" s="492"/>
      <c r="AT905" s="492"/>
      <c r="AU905" s="492"/>
      <c r="AV905" s="492"/>
      <c r="AW905" s="492"/>
      <c r="AX905" s="492"/>
      <c r="AY905" s="492"/>
    </row>
    <row r="906" spans="1:51" ht="15.75" customHeight="1">
      <c r="A906" s="492"/>
      <c r="B906" s="492"/>
      <c r="C906" s="492"/>
      <c r="D906" s="492"/>
      <c r="E906" s="492"/>
      <c r="F906" s="492"/>
      <c r="G906" s="492"/>
      <c r="H906" s="492"/>
      <c r="I906" s="492"/>
      <c r="J906" s="492"/>
      <c r="K906" s="492"/>
      <c r="L906" s="492"/>
      <c r="M906" s="492"/>
      <c r="N906" s="492"/>
      <c r="O906" s="492"/>
      <c r="P906" s="492"/>
      <c r="Q906" s="492"/>
      <c r="R906" s="492"/>
      <c r="S906" s="492"/>
      <c r="T906" s="492"/>
      <c r="U906" s="492"/>
      <c r="V906" s="492"/>
      <c r="W906" s="492"/>
      <c r="X906" s="492"/>
      <c r="Y906" s="492"/>
      <c r="Z906" s="492"/>
      <c r="AA906" s="492"/>
      <c r="AB906" s="492"/>
      <c r="AC906" s="492"/>
      <c r="AD906" s="492"/>
      <c r="AE906" s="492"/>
      <c r="AF906" s="492"/>
      <c r="AG906" s="492"/>
      <c r="AH906" s="492"/>
      <c r="AI906" s="492"/>
      <c r="AJ906" s="492"/>
      <c r="AK906" s="492"/>
      <c r="AL906" s="492"/>
      <c r="AM906" s="492"/>
      <c r="AN906" s="492"/>
      <c r="AO906" s="492"/>
      <c r="AP906" s="492"/>
      <c r="AQ906" s="492"/>
      <c r="AR906" s="492"/>
      <c r="AS906" s="492"/>
      <c r="AT906" s="492"/>
      <c r="AU906" s="492"/>
      <c r="AV906" s="492"/>
      <c r="AW906" s="492"/>
      <c r="AX906" s="492"/>
      <c r="AY906" s="492"/>
    </row>
    <row r="907" spans="1:51" ht="15.75" customHeight="1">
      <c r="A907" s="492"/>
      <c r="B907" s="492"/>
      <c r="C907" s="492"/>
      <c r="D907" s="492"/>
      <c r="E907" s="492"/>
      <c r="F907" s="492"/>
      <c r="G907" s="492"/>
      <c r="H907" s="492"/>
      <c r="I907" s="492"/>
      <c r="J907" s="492"/>
      <c r="K907" s="492"/>
      <c r="L907" s="492"/>
      <c r="M907" s="492"/>
      <c r="N907" s="492"/>
      <c r="O907" s="492"/>
      <c r="P907" s="492"/>
      <c r="Q907" s="492"/>
      <c r="R907" s="492"/>
      <c r="S907" s="492"/>
      <c r="T907" s="492"/>
      <c r="U907" s="492"/>
      <c r="V907" s="492"/>
      <c r="W907" s="492"/>
      <c r="X907" s="492"/>
      <c r="Y907" s="492"/>
      <c r="Z907" s="492"/>
      <c r="AA907" s="492"/>
      <c r="AB907" s="492"/>
      <c r="AC907" s="492"/>
      <c r="AD907" s="492"/>
      <c r="AE907" s="492"/>
      <c r="AF907" s="492"/>
      <c r="AG907" s="492"/>
      <c r="AH907" s="492"/>
      <c r="AI907" s="492"/>
      <c r="AJ907" s="492"/>
      <c r="AK907" s="492"/>
      <c r="AL907" s="492"/>
      <c r="AM907" s="492"/>
      <c r="AN907" s="492"/>
      <c r="AO907" s="492"/>
      <c r="AP907" s="492"/>
      <c r="AQ907" s="492"/>
      <c r="AR907" s="492"/>
      <c r="AS907" s="492"/>
      <c r="AT907" s="492"/>
      <c r="AU907" s="492"/>
      <c r="AV907" s="492"/>
      <c r="AW907" s="492"/>
      <c r="AX907" s="492"/>
      <c r="AY907" s="492"/>
    </row>
    <row r="908" spans="1:51" ht="15.75" customHeight="1">
      <c r="A908" s="492"/>
      <c r="B908" s="492"/>
      <c r="C908" s="492"/>
      <c r="D908" s="492"/>
      <c r="E908" s="492"/>
      <c r="F908" s="492"/>
      <c r="G908" s="492"/>
      <c r="H908" s="492"/>
      <c r="I908" s="492"/>
      <c r="J908" s="492"/>
      <c r="K908" s="492"/>
      <c r="L908" s="492"/>
      <c r="M908" s="492"/>
      <c r="N908" s="492"/>
      <c r="O908" s="492"/>
      <c r="P908" s="492"/>
      <c r="Q908" s="492"/>
      <c r="R908" s="492"/>
      <c r="S908" s="492"/>
      <c r="T908" s="492"/>
      <c r="U908" s="492"/>
      <c r="V908" s="492"/>
      <c r="W908" s="492"/>
      <c r="X908" s="492"/>
      <c r="Y908" s="492"/>
      <c r="Z908" s="492"/>
      <c r="AA908" s="492"/>
      <c r="AB908" s="492"/>
      <c r="AC908" s="492"/>
      <c r="AD908" s="492"/>
      <c r="AE908" s="492"/>
      <c r="AF908" s="492"/>
      <c r="AG908" s="492"/>
      <c r="AH908" s="492"/>
      <c r="AI908" s="492"/>
      <c r="AJ908" s="492"/>
      <c r="AK908" s="492"/>
      <c r="AL908" s="492"/>
      <c r="AM908" s="492"/>
      <c r="AN908" s="492"/>
      <c r="AO908" s="492"/>
      <c r="AP908" s="492"/>
      <c r="AQ908" s="492"/>
      <c r="AR908" s="492"/>
      <c r="AS908" s="492"/>
      <c r="AT908" s="492"/>
      <c r="AU908" s="492"/>
      <c r="AV908" s="492"/>
      <c r="AW908" s="492"/>
      <c r="AX908" s="492"/>
      <c r="AY908" s="492"/>
    </row>
    <row r="909" spans="1:51" ht="15.75" customHeight="1">
      <c r="A909" s="492"/>
      <c r="B909" s="492"/>
      <c r="C909" s="492"/>
      <c r="D909" s="492"/>
      <c r="E909" s="492"/>
      <c r="F909" s="492"/>
      <c r="G909" s="492"/>
      <c r="H909" s="492"/>
      <c r="I909" s="492"/>
      <c r="J909" s="492"/>
      <c r="K909" s="492"/>
      <c r="L909" s="492"/>
      <c r="M909" s="492"/>
      <c r="N909" s="492"/>
      <c r="O909" s="492"/>
      <c r="P909" s="492"/>
      <c r="Q909" s="492"/>
      <c r="R909" s="492"/>
      <c r="S909" s="492"/>
      <c r="T909" s="492"/>
      <c r="U909" s="492"/>
      <c r="V909" s="492"/>
      <c r="W909" s="492"/>
      <c r="X909" s="492"/>
      <c r="Y909" s="492"/>
      <c r="Z909" s="492"/>
      <c r="AA909" s="492"/>
      <c r="AB909" s="492"/>
      <c r="AC909" s="492"/>
      <c r="AD909" s="492"/>
      <c r="AE909" s="492"/>
      <c r="AF909" s="492"/>
      <c r="AG909" s="492"/>
      <c r="AH909" s="492"/>
      <c r="AI909" s="492"/>
      <c r="AJ909" s="492"/>
      <c r="AK909" s="492"/>
      <c r="AL909" s="492"/>
      <c r="AM909" s="492"/>
      <c r="AN909" s="492"/>
      <c r="AO909" s="492"/>
      <c r="AP909" s="492"/>
      <c r="AQ909" s="492"/>
      <c r="AR909" s="492"/>
      <c r="AS909" s="492"/>
      <c r="AT909" s="492"/>
      <c r="AU909" s="492"/>
      <c r="AV909" s="492"/>
      <c r="AW909" s="492"/>
      <c r="AX909" s="492"/>
      <c r="AY909" s="492"/>
    </row>
    <row r="910" spans="1:51" ht="15.75" customHeight="1">
      <c r="A910" s="492"/>
      <c r="B910" s="492"/>
      <c r="C910" s="492"/>
      <c r="D910" s="492"/>
      <c r="E910" s="492"/>
      <c r="F910" s="492"/>
      <c r="G910" s="492"/>
      <c r="H910" s="492"/>
      <c r="I910" s="492"/>
      <c r="J910" s="492"/>
      <c r="K910" s="492"/>
      <c r="L910" s="492"/>
      <c r="M910" s="492"/>
      <c r="N910" s="492"/>
      <c r="O910" s="492"/>
      <c r="P910" s="492"/>
      <c r="Q910" s="492"/>
      <c r="R910" s="492"/>
      <c r="S910" s="492"/>
      <c r="T910" s="492"/>
      <c r="U910" s="492"/>
      <c r="V910" s="492"/>
      <c r="W910" s="492"/>
      <c r="X910" s="492"/>
      <c r="Y910" s="492"/>
      <c r="Z910" s="492"/>
      <c r="AA910" s="492"/>
      <c r="AB910" s="492"/>
      <c r="AC910" s="492"/>
      <c r="AD910" s="492"/>
      <c r="AE910" s="492"/>
      <c r="AF910" s="492"/>
      <c r="AG910" s="492"/>
      <c r="AH910" s="492"/>
      <c r="AI910" s="492"/>
      <c r="AJ910" s="492"/>
      <c r="AK910" s="492"/>
      <c r="AL910" s="492"/>
      <c r="AM910" s="492"/>
      <c r="AN910" s="492"/>
      <c r="AO910" s="492"/>
      <c r="AP910" s="492"/>
      <c r="AQ910" s="492"/>
      <c r="AR910" s="492"/>
      <c r="AS910" s="492"/>
      <c r="AT910" s="492"/>
      <c r="AU910" s="492"/>
      <c r="AV910" s="492"/>
      <c r="AW910" s="492"/>
      <c r="AX910" s="492"/>
      <c r="AY910" s="492"/>
    </row>
    <row r="911" spans="1:51" ht="15.75" customHeight="1">
      <c r="A911" s="492"/>
      <c r="B911" s="492"/>
      <c r="C911" s="492"/>
      <c r="D911" s="492"/>
      <c r="E911" s="492"/>
      <c r="F911" s="492"/>
      <c r="G911" s="492"/>
      <c r="H911" s="492"/>
      <c r="I911" s="492"/>
      <c r="J911" s="492"/>
      <c r="K911" s="492"/>
      <c r="L911" s="492"/>
      <c r="M911" s="492"/>
      <c r="N911" s="492"/>
      <c r="O911" s="492"/>
      <c r="P911" s="492"/>
      <c r="Q911" s="492"/>
      <c r="R911" s="492"/>
      <c r="S911" s="492"/>
      <c r="T911" s="492"/>
      <c r="U911" s="492"/>
      <c r="V911" s="492"/>
      <c r="W911" s="492"/>
      <c r="X911" s="492"/>
      <c r="Y911" s="492"/>
      <c r="Z911" s="492"/>
      <c r="AA911" s="492"/>
      <c r="AB911" s="492"/>
      <c r="AC911" s="492"/>
      <c r="AD911" s="492"/>
      <c r="AE911" s="492"/>
      <c r="AF911" s="492"/>
      <c r="AG911" s="492"/>
      <c r="AH911" s="492"/>
      <c r="AI911" s="492"/>
      <c r="AJ911" s="492"/>
      <c r="AK911" s="492"/>
      <c r="AL911" s="492"/>
      <c r="AM911" s="492"/>
      <c r="AN911" s="492"/>
      <c r="AO911" s="492"/>
      <c r="AP911" s="492"/>
      <c r="AQ911" s="492"/>
      <c r="AR911" s="492"/>
      <c r="AS911" s="492"/>
      <c r="AT911" s="492"/>
      <c r="AU911" s="492"/>
      <c r="AV911" s="492"/>
      <c r="AW911" s="492"/>
      <c r="AX911" s="492"/>
      <c r="AY911" s="492"/>
    </row>
    <row r="912" spans="1:51" ht="15.75" customHeight="1">
      <c r="A912" s="492"/>
      <c r="B912" s="492"/>
      <c r="C912" s="492"/>
      <c r="D912" s="492"/>
      <c r="E912" s="492"/>
      <c r="F912" s="492"/>
      <c r="G912" s="492"/>
      <c r="H912" s="492"/>
      <c r="I912" s="492"/>
      <c r="J912" s="492"/>
      <c r="K912" s="492"/>
      <c r="L912" s="492"/>
      <c r="M912" s="492"/>
      <c r="N912" s="492"/>
      <c r="O912" s="492"/>
      <c r="P912" s="492"/>
      <c r="Q912" s="492"/>
      <c r="R912" s="492"/>
      <c r="S912" s="492"/>
      <c r="T912" s="492"/>
      <c r="U912" s="492"/>
      <c r="V912" s="492"/>
      <c r="W912" s="492"/>
      <c r="X912" s="492"/>
      <c r="Y912" s="492"/>
      <c r="Z912" s="492"/>
      <c r="AA912" s="492"/>
      <c r="AB912" s="492"/>
      <c r="AC912" s="492"/>
      <c r="AD912" s="492"/>
      <c r="AE912" s="492"/>
      <c r="AF912" s="492"/>
      <c r="AG912" s="492"/>
      <c r="AH912" s="492"/>
      <c r="AI912" s="492"/>
      <c r="AJ912" s="492"/>
      <c r="AK912" s="492"/>
      <c r="AL912" s="492"/>
      <c r="AM912" s="492"/>
      <c r="AN912" s="492"/>
      <c r="AO912" s="492"/>
      <c r="AP912" s="492"/>
      <c r="AQ912" s="492"/>
      <c r="AR912" s="492"/>
      <c r="AS912" s="492"/>
      <c r="AT912" s="492"/>
      <c r="AU912" s="492"/>
      <c r="AV912" s="492"/>
      <c r="AW912" s="492"/>
      <c r="AX912" s="492"/>
      <c r="AY912" s="492"/>
    </row>
    <row r="913" spans="1:51" ht="15.75" customHeight="1">
      <c r="A913" s="492"/>
      <c r="B913" s="492"/>
      <c r="C913" s="492"/>
      <c r="D913" s="492"/>
      <c r="E913" s="492"/>
      <c r="F913" s="492"/>
      <c r="G913" s="492"/>
      <c r="H913" s="492"/>
      <c r="I913" s="492"/>
      <c r="J913" s="492"/>
      <c r="K913" s="492"/>
      <c r="L913" s="492"/>
      <c r="M913" s="492"/>
      <c r="N913" s="492"/>
      <c r="O913" s="492"/>
      <c r="P913" s="492"/>
      <c r="Q913" s="492"/>
      <c r="R913" s="492"/>
      <c r="S913" s="492"/>
      <c r="T913" s="492"/>
      <c r="U913" s="492"/>
      <c r="V913" s="492"/>
      <c r="W913" s="492"/>
      <c r="X913" s="492"/>
      <c r="Y913" s="492"/>
      <c r="Z913" s="492"/>
      <c r="AA913" s="492"/>
      <c r="AB913" s="492"/>
      <c r="AC913" s="492"/>
      <c r="AD913" s="492"/>
      <c r="AE913" s="492"/>
      <c r="AF913" s="492"/>
      <c r="AG913" s="492"/>
      <c r="AH913" s="492"/>
      <c r="AI913" s="492"/>
      <c r="AJ913" s="492"/>
      <c r="AK913" s="492"/>
      <c r="AL913" s="492"/>
      <c r="AM913" s="492"/>
      <c r="AN913" s="492"/>
      <c r="AO913" s="492"/>
      <c r="AP913" s="492"/>
      <c r="AQ913" s="492"/>
      <c r="AR913" s="492"/>
      <c r="AS913" s="492"/>
      <c r="AT913" s="492"/>
      <c r="AU913" s="492"/>
      <c r="AV913" s="492"/>
      <c r="AW913" s="492"/>
      <c r="AX913" s="492"/>
      <c r="AY913" s="492"/>
    </row>
    <row r="914" spans="1:51" ht="15.75" customHeight="1">
      <c r="A914" s="492"/>
      <c r="B914" s="492"/>
      <c r="C914" s="492"/>
      <c r="D914" s="492"/>
      <c r="E914" s="492"/>
      <c r="F914" s="492"/>
      <c r="G914" s="492"/>
      <c r="H914" s="492"/>
      <c r="I914" s="492"/>
      <c r="J914" s="492"/>
      <c r="K914" s="492"/>
      <c r="L914" s="492"/>
      <c r="M914" s="492"/>
      <c r="N914" s="492"/>
      <c r="O914" s="492"/>
      <c r="P914" s="492"/>
      <c r="Q914" s="492"/>
      <c r="R914" s="492"/>
      <c r="S914" s="492"/>
      <c r="T914" s="492"/>
      <c r="U914" s="492"/>
      <c r="V914" s="492"/>
      <c r="W914" s="492"/>
      <c r="X914" s="492"/>
      <c r="Y914" s="492"/>
      <c r="Z914" s="492"/>
      <c r="AA914" s="492"/>
      <c r="AB914" s="492"/>
      <c r="AC914" s="492"/>
      <c r="AD914" s="492"/>
      <c r="AE914" s="492"/>
      <c r="AF914" s="492"/>
      <c r="AG914" s="492"/>
      <c r="AH914" s="492"/>
      <c r="AI914" s="492"/>
      <c r="AJ914" s="492"/>
      <c r="AK914" s="492"/>
      <c r="AL914" s="492"/>
      <c r="AM914" s="492"/>
      <c r="AN914" s="492"/>
      <c r="AO914" s="492"/>
      <c r="AP914" s="492"/>
      <c r="AQ914" s="492"/>
      <c r="AR914" s="492"/>
      <c r="AS914" s="492"/>
      <c r="AT914" s="492"/>
      <c r="AU914" s="492"/>
      <c r="AV914" s="492"/>
      <c r="AW914" s="492"/>
      <c r="AX914" s="492"/>
      <c r="AY914" s="492"/>
    </row>
    <row r="915" spans="1:51" ht="15.75" customHeight="1">
      <c r="A915" s="492"/>
      <c r="B915" s="492"/>
      <c r="C915" s="492"/>
      <c r="D915" s="492"/>
      <c r="E915" s="492"/>
      <c r="F915" s="492"/>
      <c r="G915" s="492"/>
      <c r="H915" s="492"/>
      <c r="I915" s="492"/>
      <c r="J915" s="492"/>
      <c r="K915" s="492"/>
      <c r="L915" s="492"/>
      <c r="M915" s="492"/>
      <c r="N915" s="492"/>
      <c r="O915" s="492"/>
      <c r="P915" s="492"/>
      <c r="Q915" s="492"/>
      <c r="R915" s="492"/>
      <c r="S915" s="492"/>
      <c r="T915" s="492"/>
      <c r="U915" s="492"/>
      <c r="V915" s="492"/>
      <c r="W915" s="492"/>
      <c r="X915" s="492"/>
      <c r="Y915" s="492"/>
      <c r="Z915" s="492"/>
      <c r="AA915" s="492"/>
      <c r="AB915" s="492"/>
      <c r="AC915" s="492"/>
      <c r="AD915" s="492"/>
      <c r="AE915" s="492"/>
      <c r="AF915" s="492"/>
      <c r="AG915" s="492"/>
      <c r="AH915" s="492"/>
      <c r="AI915" s="492"/>
      <c r="AJ915" s="492"/>
      <c r="AK915" s="492"/>
      <c r="AL915" s="492"/>
      <c r="AM915" s="492"/>
      <c r="AN915" s="492"/>
      <c r="AO915" s="492"/>
      <c r="AP915" s="492"/>
      <c r="AQ915" s="492"/>
      <c r="AR915" s="492"/>
      <c r="AS915" s="492"/>
      <c r="AT915" s="492"/>
      <c r="AU915" s="492"/>
      <c r="AV915" s="492"/>
      <c r="AW915" s="492"/>
      <c r="AX915" s="492"/>
      <c r="AY915" s="492"/>
    </row>
    <row r="916" spans="1:51" ht="15.75" customHeight="1">
      <c r="A916" s="492"/>
      <c r="B916" s="492"/>
      <c r="C916" s="492"/>
      <c r="D916" s="492"/>
      <c r="E916" s="492"/>
      <c r="F916" s="492"/>
      <c r="G916" s="492"/>
      <c r="H916" s="492"/>
      <c r="I916" s="492"/>
      <c r="J916" s="492"/>
      <c r="K916" s="492"/>
      <c r="L916" s="492"/>
      <c r="M916" s="492"/>
      <c r="N916" s="492"/>
      <c r="O916" s="492"/>
      <c r="P916" s="492"/>
      <c r="Q916" s="492"/>
      <c r="R916" s="492"/>
      <c r="S916" s="492"/>
      <c r="T916" s="492"/>
      <c r="U916" s="492"/>
      <c r="V916" s="492"/>
      <c r="W916" s="492"/>
      <c r="X916" s="492"/>
      <c r="Y916" s="492"/>
      <c r="Z916" s="492"/>
      <c r="AA916" s="492"/>
      <c r="AB916" s="492"/>
      <c r="AC916" s="492"/>
      <c r="AD916" s="492"/>
      <c r="AE916" s="492"/>
      <c r="AF916" s="492"/>
      <c r="AG916" s="492"/>
      <c r="AH916" s="492"/>
      <c r="AI916" s="492"/>
      <c r="AJ916" s="492"/>
      <c r="AK916" s="492"/>
      <c r="AL916" s="492"/>
      <c r="AM916" s="492"/>
      <c r="AN916" s="492"/>
      <c r="AO916" s="492"/>
      <c r="AP916" s="492"/>
      <c r="AQ916" s="492"/>
      <c r="AR916" s="492"/>
      <c r="AS916" s="492"/>
      <c r="AT916" s="492"/>
      <c r="AU916" s="492"/>
      <c r="AV916" s="492"/>
      <c r="AW916" s="492"/>
      <c r="AX916" s="492"/>
      <c r="AY916" s="492"/>
    </row>
    <row r="917" spans="1:51" ht="15.75" customHeight="1">
      <c r="A917" s="492"/>
      <c r="B917" s="492"/>
      <c r="C917" s="492"/>
      <c r="D917" s="492"/>
      <c r="E917" s="492"/>
      <c r="F917" s="492"/>
      <c r="G917" s="492"/>
      <c r="H917" s="492"/>
      <c r="I917" s="492"/>
      <c r="J917" s="492"/>
      <c r="K917" s="492"/>
      <c r="L917" s="492"/>
      <c r="M917" s="492"/>
      <c r="N917" s="492"/>
      <c r="O917" s="492"/>
      <c r="P917" s="492"/>
      <c r="Q917" s="492"/>
      <c r="R917" s="492"/>
      <c r="S917" s="492"/>
      <c r="T917" s="492"/>
      <c r="U917" s="492"/>
      <c r="V917" s="492"/>
      <c r="W917" s="492"/>
      <c r="X917" s="492"/>
      <c r="Y917" s="492"/>
      <c r="Z917" s="492"/>
      <c r="AA917" s="492"/>
      <c r="AB917" s="492"/>
      <c r="AC917" s="492"/>
      <c r="AD917" s="492"/>
      <c r="AE917" s="492"/>
      <c r="AF917" s="492"/>
      <c r="AG917" s="492"/>
      <c r="AH917" s="492"/>
      <c r="AI917" s="492"/>
      <c r="AJ917" s="492"/>
      <c r="AK917" s="492"/>
      <c r="AL917" s="492"/>
      <c r="AM917" s="492"/>
      <c r="AN917" s="492"/>
      <c r="AO917" s="492"/>
      <c r="AP917" s="492"/>
      <c r="AQ917" s="492"/>
      <c r="AR917" s="492"/>
      <c r="AS917" s="492"/>
      <c r="AT917" s="492"/>
      <c r="AU917" s="492"/>
      <c r="AV917" s="492"/>
      <c r="AW917" s="492"/>
      <c r="AX917" s="492"/>
      <c r="AY917" s="492"/>
    </row>
    <row r="918" spans="1:51" ht="15.75" customHeight="1">
      <c r="A918" s="492"/>
      <c r="B918" s="492"/>
      <c r="C918" s="492"/>
      <c r="D918" s="492"/>
      <c r="E918" s="492"/>
      <c r="F918" s="492"/>
      <c r="G918" s="492"/>
      <c r="H918" s="492"/>
      <c r="I918" s="492"/>
      <c r="J918" s="492"/>
      <c r="K918" s="492"/>
      <c r="L918" s="492"/>
      <c r="M918" s="492"/>
      <c r="N918" s="492"/>
      <c r="O918" s="492"/>
      <c r="P918" s="492"/>
      <c r="Q918" s="492"/>
      <c r="R918" s="492"/>
      <c r="S918" s="492"/>
      <c r="T918" s="492"/>
      <c r="U918" s="492"/>
      <c r="V918" s="492"/>
      <c r="W918" s="492"/>
      <c r="X918" s="492"/>
      <c r="Y918" s="492"/>
      <c r="Z918" s="492"/>
      <c r="AA918" s="492"/>
      <c r="AB918" s="492"/>
      <c r="AC918" s="492"/>
      <c r="AD918" s="492"/>
      <c r="AE918" s="492"/>
      <c r="AF918" s="492"/>
      <c r="AG918" s="492"/>
      <c r="AH918" s="492"/>
      <c r="AI918" s="492"/>
      <c r="AJ918" s="492"/>
      <c r="AK918" s="492"/>
      <c r="AL918" s="492"/>
      <c r="AM918" s="492"/>
      <c r="AN918" s="492"/>
      <c r="AO918" s="492"/>
      <c r="AP918" s="492"/>
      <c r="AQ918" s="492"/>
      <c r="AR918" s="492"/>
      <c r="AS918" s="492"/>
      <c r="AT918" s="492"/>
      <c r="AU918" s="492"/>
      <c r="AV918" s="492"/>
      <c r="AW918" s="492"/>
      <c r="AX918" s="492"/>
      <c r="AY918" s="492"/>
    </row>
    <row r="919" spans="1:51" ht="15.75" customHeight="1">
      <c r="A919" s="492"/>
      <c r="B919" s="492"/>
      <c r="C919" s="492"/>
      <c r="D919" s="492"/>
      <c r="E919" s="492"/>
      <c r="F919" s="492"/>
      <c r="G919" s="492"/>
      <c r="H919" s="492"/>
      <c r="I919" s="492"/>
      <c r="J919" s="492"/>
      <c r="K919" s="492"/>
      <c r="L919" s="492"/>
      <c r="M919" s="492"/>
      <c r="N919" s="492"/>
      <c r="O919" s="492"/>
      <c r="P919" s="492"/>
      <c r="Q919" s="492"/>
      <c r="R919" s="492"/>
      <c r="S919" s="492"/>
      <c r="T919" s="492"/>
      <c r="U919" s="492"/>
      <c r="V919" s="492"/>
      <c r="W919" s="492"/>
      <c r="X919" s="492"/>
      <c r="Y919" s="492"/>
      <c r="Z919" s="492"/>
      <c r="AA919" s="492"/>
      <c r="AB919" s="492"/>
      <c r="AC919" s="492"/>
      <c r="AD919" s="492"/>
      <c r="AE919" s="492"/>
      <c r="AF919" s="492"/>
      <c r="AG919" s="492"/>
      <c r="AH919" s="492"/>
      <c r="AI919" s="492"/>
      <c r="AJ919" s="492"/>
      <c r="AK919" s="492"/>
      <c r="AL919" s="492"/>
      <c r="AM919" s="492"/>
      <c r="AN919" s="492"/>
      <c r="AO919" s="492"/>
      <c r="AP919" s="492"/>
      <c r="AQ919" s="492"/>
      <c r="AR919" s="492"/>
      <c r="AS919" s="492"/>
      <c r="AT919" s="492"/>
      <c r="AU919" s="492"/>
      <c r="AV919" s="492"/>
      <c r="AW919" s="492"/>
      <c r="AX919" s="492"/>
      <c r="AY919" s="492"/>
    </row>
    <row r="920" spans="1:51" ht="15.75" customHeight="1">
      <c r="A920" s="492"/>
      <c r="B920" s="492"/>
      <c r="C920" s="492"/>
      <c r="D920" s="492"/>
      <c r="E920" s="492"/>
      <c r="F920" s="492"/>
      <c r="G920" s="492"/>
      <c r="H920" s="492"/>
      <c r="I920" s="492"/>
      <c r="J920" s="492"/>
      <c r="K920" s="492"/>
      <c r="L920" s="492"/>
      <c r="M920" s="492"/>
      <c r="N920" s="492"/>
      <c r="O920" s="492"/>
      <c r="P920" s="492"/>
      <c r="Q920" s="492"/>
      <c r="R920" s="492"/>
      <c r="S920" s="492"/>
      <c r="T920" s="492"/>
      <c r="U920" s="492"/>
      <c r="V920" s="492"/>
      <c r="W920" s="492"/>
      <c r="X920" s="492"/>
      <c r="Y920" s="492"/>
      <c r="Z920" s="492"/>
      <c r="AA920" s="492"/>
      <c r="AB920" s="492"/>
      <c r="AC920" s="492"/>
      <c r="AD920" s="492"/>
      <c r="AE920" s="492"/>
      <c r="AF920" s="492"/>
      <c r="AG920" s="492"/>
      <c r="AH920" s="492"/>
      <c r="AI920" s="492"/>
      <c r="AJ920" s="492"/>
      <c r="AK920" s="492"/>
      <c r="AL920" s="492"/>
      <c r="AM920" s="492"/>
      <c r="AN920" s="492"/>
      <c r="AO920" s="492"/>
      <c r="AP920" s="492"/>
      <c r="AQ920" s="492"/>
      <c r="AR920" s="492"/>
      <c r="AS920" s="492"/>
      <c r="AT920" s="492"/>
      <c r="AU920" s="492"/>
      <c r="AV920" s="492"/>
      <c r="AW920" s="492"/>
      <c r="AX920" s="492"/>
      <c r="AY920" s="492"/>
    </row>
    <row r="921" spans="1:51" ht="15.75" customHeight="1">
      <c r="A921" s="492"/>
      <c r="B921" s="492"/>
      <c r="C921" s="492"/>
      <c r="D921" s="492"/>
      <c r="E921" s="492"/>
      <c r="F921" s="492"/>
      <c r="G921" s="492"/>
      <c r="H921" s="492"/>
      <c r="I921" s="492"/>
      <c r="J921" s="492"/>
      <c r="K921" s="492"/>
      <c r="L921" s="492"/>
      <c r="M921" s="492"/>
      <c r="N921" s="492"/>
      <c r="O921" s="492"/>
      <c r="P921" s="492"/>
      <c r="Q921" s="492"/>
      <c r="R921" s="492"/>
      <c r="S921" s="492"/>
      <c r="T921" s="492"/>
      <c r="U921" s="492"/>
      <c r="V921" s="492"/>
      <c r="W921" s="492"/>
      <c r="X921" s="492"/>
      <c r="Y921" s="492"/>
      <c r="Z921" s="492"/>
      <c r="AA921" s="492"/>
      <c r="AB921" s="492"/>
      <c r="AC921" s="492"/>
      <c r="AD921" s="492"/>
      <c r="AE921" s="492"/>
      <c r="AF921" s="492"/>
      <c r="AG921" s="492"/>
      <c r="AH921" s="492"/>
      <c r="AI921" s="492"/>
      <c r="AJ921" s="492"/>
      <c r="AK921" s="492"/>
      <c r="AL921" s="492"/>
      <c r="AM921" s="492"/>
      <c r="AN921" s="492"/>
      <c r="AO921" s="492"/>
      <c r="AP921" s="492"/>
      <c r="AQ921" s="492"/>
      <c r="AR921" s="492"/>
      <c r="AS921" s="492"/>
      <c r="AT921" s="492"/>
      <c r="AU921" s="492"/>
      <c r="AV921" s="492"/>
      <c r="AW921" s="492"/>
      <c r="AX921" s="492"/>
      <c r="AY921" s="492"/>
    </row>
    <row r="922" spans="1:51" ht="15.75" customHeight="1">
      <c r="A922" s="492"/>
      <c r="B922" s="492"/>
      <c r="C922" s="492"/>
      <c r="D922" s="492"/>
      <c r="E922" s="492"/>
      <c r="F922" s="492"/>
      <c r="G922" s="492"/>
      <c r="H922" s="492"/>
      <c r="I922" s="492"/>
      <c r="J922" s="492"/>
      <c r="K922" s="492"/>
      <c r="L922" s="492"/>
      <c r="M922" s="492"/>
      <c r="N922" s="492"/>
      <c r="O922" s="492"/>
      <c r="P922" s="492"/>
      <c r="Q922" s="492"/>
      <c r="R922" s="492"/>
      <c r="S922" s="492"/>
      <c r="T922" s="492"/>
      <c r="U922" s="492"/>
      <c r="V922" s="492"/>
      <c r="W922" s="492"/>
      <c r="X922" s="492"/>
      <c r="Y922" s="492"/>
      <c r="Z922" s="492"/>
      <c r="AA922" s="492"/>
      <c r="AB922" s="492"/>
      <c r="AC922" s="492"/>
      <c r="AD922" s="492"/>
      <c r="AE922" s="492"/>
      <c r="AF922" s="492"/>
      <c r="AG922" s="492"/>
      <c r="AH922" s="492"/>
      <c r="AI922" s="492"/>
      <c r="AJ922" s="492"/>
      <c r="AK922" s="492"/>
      <c r="AL922" s="492"/>
      <c r="AM922" s="492"/>
      <c r="AN922" s="492"/>
      <c r="AO922" s="492"/>
      <c r="AP922" s="492"/>
      <c r="AQ922" s="492"/>
      <c r="AR922" s="492"/>
      <c r="AS922" s="492"/>
      <c r="AT922" s="492"/>
      <c r="AU922" s="492"/>
      <c r="AV922" s="492"/>
      <c r="AW922" s="492"/>
      <c r="AX922" s="492"/>
      <c r="AY922" s="492"/>
    </row>
    <row r="923" spans="1:51" ht="15.75" customHeight="1">
      <c r="A923" s="492"/>
      <c r="B923" s="492"/>
      <c r="C923" s="492"/>
      <c r="D923" s="492"/>
      <c r="E923" s="492"/>
      <c r="F923" s="492"/>
      <c r="G923" s="492"/>
      <c r="H923" s="492"/>
      <c r="I923" s="492"/>
      <c r="J923" s="492"/>
      <c r="K923" s="492"/>
      <c r="L923" s="492"/>
      <c r="M923" s="492"/>
      <c r="N923" s="492"/>
      <c r="O923" s="492"/>
      <c r="P923" s="492"/>
      <c r="Q923" s="492"/>
      <c r="R923" s="492"/>
      <c r="S923" s="492"/>
      <c r="T923" s="492"/>
      <c r="U923" s="492"/>
      <c r="V923" s="492"/>
      <c r="W923" s="492"/>
      <c r="X923" s="492"/>
      <c r="Y923" s="492"/>
      <c r="Z923" s="492"/>
      <c r="AA923" s="492"/>
      <c r="AB923" s="492"/>
      <c r="AC923" s="492"/>
      <c r="AD923" s="492"/>
      <c r="AE923" s="492"/>
      <c r="AF923" s="492"/>
      <c r="AG923" s="492"/>
      <c r="AH923" s="492"/>
      <c r="AI923" s="492"/>
      <c r="AJ923" s="492"/>
      <c r="AK923" s="492"/>
      <c r="AL923" s="492"/>
      <c r="AM923" s="492"/>
      <c r="AN923" s="492"/>
      <c r="AO923" s="492"/>
      <c r="AP923" s="492"/>
      <c r="AQ923" s="492"/>
      <c r="AR923" s="492"/>
      <c r="AS923" s="492"/>
      <c r="AT923" s="492"/>
      <c r="AU923" s="492"/>
      <c r="AV923" s="492"/>
      <c r="AW923" s="492"/>
      <c r="AX923" s="492"/>
      <c r="AY923" s="492"/>
    </row>
    <row r="924" spans="1:51" ht="15.75" customHeight="1">
      <c r="A924" s="492"/>
      <c r="B924" s="492"/>
      <c r="C924" s="492"/>
      <c r="D924" s="492"/>
      <c r="E924" s="492"/>
      <c r="F924" s="492"/>
      <c r="G924" s="492"/>
      <c r="H924" s="492"/>
      <c r="I924" s="492"/>
      <c r="J924" s="492"/>
      <c r="K924" s="492"/>
      <c r="L924" s="492"/>
      <c r="M924" s="492"/>
      <c r="N924" s="492"/>
      <c r="O924" s="492"/>
      <c r="P924" s="492"/>
      <c r="Q924" s="492"/>
      <c r="R924" s="492"/>
      <c r="S924" s="492"/>
      <c r="T924" s="492"/>
      <c r="U924" s="492"/>
      <c r="V924" s="492"/>
      <c r="W924" s="492"/>
      <c r="X924" s="492"/>
      <c r="Y924" s="492"/>
      <c r="Z924" s="492"/>
      <c r="AA924" s="492"/>
      <c r="AB924" s="492"/>
      <c r="AC924" s="492"/>
      <c r="AD924" s="492"/>
      <c r="AE924" s="492"/>
      <c r="AF924" s="492"/>
      <c r="AG924" s="492"/>
      <c r="AH924" s="492"/>
      <c r="AI924" s="492"/>
      <c r="AJ924" s="492"/>
      <c r="AK924" s="492"/>
      <c r="AL924" s="492"/>
      <c r="AM924" s="492"/>
      <c r="AN924" s="492"/>
      <c r="AO924" s="492"/>
      <c r="AP924" s="492"/>
      <c r="AQ924" s="492"/>
      <c r="AR924" s="492"/>
      <c r="AS924" s="492"/>
      <c r="AT924" s="492"/>
      <c r="AU924" s="492"/>
      <c r="AV924" s="492"/>
      <c r="AW924" s="492"/>
      <c r="AX924" s="492"/>
      <c r="AY924" s="492"/>
    </row>
    <row r="925" spans="1:51" ht="15.75" customHeight="1">
      <c r="A925" s="492"/>
      <c r="B925" s="492"/>
      <c r="C925" s="492"/>
      <c r="D925" s="492"/>
      <c r="E925" s="492"/>
      <c r="F925" s="492"/>
      <c r="G925" s="492"/>
      <c r="H925" s="492"/>
      <c r="I925" s="492"/>
      <c r="J925" s="492"/>
      <c r="K925" s="492"/>
      <c r="L925" s="492"/>
      <c r="M925" s="492"/>
      <c r="N925" s="492"/>
      <c r="O925" s="492"/>
      <c r="P925" s="492"/>
      <c r="Q925" s="492"/>
      <c r="R925" s="492"/>
      <c r="S925" s="492"/>
      <c r="T925" s="492"/>
      <c r="U925" s="492"/>
      <c r="V925" s="492"/>
      <c r="W925" s="492"/>
      <c r="X925" s="492"/>
      <c r="Y925" s="492"/>
      <c r="Z925" s="492"/>
      <c r="AA925" s="492"/>
      <c r="AB925" s="492"/>
      <c r="AC925" s="492"/>
      <c r="AD925" s="492"/>
      <c r="AE925" s="492"/>
      <c r="AF925" s="492"/>
      <c r="AG925" s="492"/>
      <c r="AH925" s="492"/>
      <c r="AI925" s="492"/>
      <c r="AJ925" s="492"/>
      <c r="AK925" s="492"/>
      <c r="AL925" s="492"/>
      <c r="AM925" s="492"/>
      <c r="AN925" s="492"/>
      <c r="AO925" s="492"/>
      <c r="AP925" s="492"/>
      <c r="AQ925" s="492"/>
      <c r="AR925" s="492"/>
      <c r="AS925" s="492"/>
      <c r="AT925" s="492"/>
      <c r="AU925" s="492"/>
      <c r="AV925" s="492"/>
      <c r="AW925" s="492"/>
      <c r="AX925" s="492"/>
      <c r="AY925" s="492"/>
    </row>
    <row r="926" spans="1:51" ht="15.75" customHeight="1">
      <c r="A926" s="492"/>
      <c r="B926" s="492"/>
      <c r="C926" s="492"/>
      <c r="D926" s="492"/>
      <c r="E926" s="492"/>
      <c r="F926" s="492"/>
      <c r="G926" s="492"/>
      <c r="H926" s="492"/>
      <c r="I926" s="492"/>
      <c r="J926" s="492"/>
      <c r="K926" s="492"/>
      <c r="L926" s="492"/>
      <c r="M926" s="492"/>
      <c r="N926" s="492"/>
      <c r="O926" s="492"/>
      <c r="P926" s="492"/>
      <c r="Q926" s="492"/>
      <c r="R926" s="492"/>
      <c r="S926" s="492"/>
      <c r="T926" s="492"/>
      <c r="U926" s="492"/>
      <c r="V926" s="492"/>
      <c r="W926" s="492"/>
      <c r="X926" s="492"/>
      <c r="Y926" s="492"/>
      <c r="Z926" s="492"/>
      <c r="AA926" s="492"/>
      <c r="AB926" s="492"/>
      <c r="AC926" s="492"/>
      <c r="AD926" s="492"/>
      <c r="AE926" s="492"/>
      <c r="AF926" s="492"/>
      <c r="AG926" s="492"/>
      <c r="AH926" s="492"/>
      <c r="AI926" s="492"/>
      <c r="AJ926" s="492"/>
      <c r="AK926" s="492"/>
      <c r="AL926" s="492"/>
      <c r="AM926" s="492"/>
      <c r="AN926" s="492"/>
      <c r="AO926" s="492"/>
      <c r="AP926" s="492"/>
      <c r="AQ926" s="492"/>
      <c r="AR926" s="492"/>
      <c r="AS926" s="492"/>
      <c r="AT926" s="492"/>
      <c r="AU926" s="492"/>
      <c r="AV926" s="492"/>
      <c r="AW926" s="492"/>
      <c r="AX926" s="492"/>
      <c r="AY926" s="492"/>
    </row>
    <row r="927" spans="1:51" ht="15.75" customHeight="1">
      <c r="A927" s="492"/>
      <c r="B927" s="492"/>
      <c r="C927" s="492"/>
      <c r="D927" s="492"/>
      <c r="E927" s="492"/>
      <c r="F927" s="492"/>
      <c r="G927" s="492"/>
      <c r="H927" s="492"/>
      <c r="I927" s="492"/>
      <c r="J927" s="492"/>
      <c r="K927" s="492"/>
      <c r="L927" s="492"/>
      <c r="M927" s="492"/>
      <c r="N927" s="492"/>
      <c r="O927" s="492"/>
      <c r="P927" s="492"/>
      <c r="Q927" s="492"/>
      <c r="R927" s="492"/>
      <c r="S927" s="492"/>
      <c r="T927" s="492"/>
      <c r="U927" s="492"/>
      <c r="V927" s="492"/>
      <c r="W927" s="492"/>
      <c r="X927" s="492"/>
      <c r="Y927" s="492"/>
      <c r="Z927" s="492"/>
      <c r="AA927" s="492"/>
      <c r="AB927" s="492"/>
      <c r="AC927" s="492"/>
      <c r="AD927" s="492"/>
      <c r="AE927" s="492"/>
      <c r="AF927" s="492"/>
      <c r="AG927" s="492"/>
      <c r="AH927" s="492"/>
      <c r="AI927" s="492"/>
      <c r="AJ927" s="492"/>
      <c r="AK927" s="492"/>
      <c r="AL927" s="492"/>
      <c r="AM927" s="492"/>
      <c r="AN927" s="492"/>
      <c r="AO927" s="492"/>
      <c r="AP927" s="492"/>
      <c r="AQ927" s="492"/>
      <c r="AR927" s="492"/>
      <c r="AS927" s="492"/>
      <c r="AT927" s="492"/>
      <c r="AU927" s="492"/>
      <c r="AV927" s="492"/>
      <c r="AW927" s="492"/>
      <c r="AX927" s="492"/>
      <c r="AY927" s="492"/>
    </row>
    <row r="928" spans="1:51" ht="15.75" customHeight="1">
      <c r="A928" s="492"/>
      <c r="B928" s="492"/>
      <c r="C928" s="492"/>
      <c r="D928" s="492"/>
      <c r="E928" s="492"/>
      <c r="F928" s="492"/>
      <c r="G928" s="492"/>
      <c r="H928" s="492"/>
      <c r="I928" s="492"/>
      <c r="J928" s="492"/>
      <c r="K928" s="492"/>
      <c r="L928" s="492"/>
      <c r="M928" s="492"/>
      <c r="N928" s="492"/>
      <c r="O928" s="492"/>
      <c r="P928" s="492"/>
      <c r="Q928" s="492"/>
      <c r="R928" s="492"/>
      <c r="S928" s="492"/>
      <c r="T928" s="492"/>
      <c r="U928" s="492"/>
      <c r="V928" s="492"/>
      <c r="W928" s="492"/>
      <c r="X928" s="492"/>
      <c r="Y928" s="492"/>
      <c r="Z928" s="492"/>
      <c r="AA928" s="492"/>
      <c r="AB928" s="492"/>
      <c r="AC928" s="492"/>
      <c r="AD928" s="492"/>
      <c r="AE928" s="492"/>
      <c r="AF928" s="492"/>
      <c r="AG928" s="492"/>
      <c r="AH928" s="492"/>
      <c r="AI928" s="492"/>
      <c r="AJ928" s="492"/>
      <c r="AK928" s="492"/>
      <c r="AL928" s="492"/>
      <c r="AM928" s="492"/>
      <c r="AN928" s="492"/>
      <c r="AO928" s="492"/>
      <c r="AP928" s="492"/>
      <c r="AQ928" s="492"/>
      <c r="AR928" s="492"/>
      <c r="AS928" s="492"/>
      <c r="AT928" s="492"/>
      <c r="AU928" s="492"/>
      <c r="AV928" s="492"/>
      <c r="AW928" s="492"/>
      <c r="AX928" s="492"/>
      <c r="AY928" s="492"/>
    </row>
    <row r="929" spans="1:51" ht="15.75" customHeight="1">
      <c r="A929" s="492"/>
      <c r="B929" s="492"/>
      <c r="C929" s="492"/>
      <c r="D929" s="492"/>
      <c r="E929" s="492"/>
      <c r="F929" s="492"/>
      <c r="G929" s="492"/>
      <c r="H929" s="492"/>
      <c r="I929" s="492"/>
      <c r="J929" s="492"/>
      <c r="K929" s="492"/>
      <c r="L929" s="492"/>
      <c r="M929" s="492"/>
      <c r="N929" s="492"/>
      <c r="O929" s="492"/>
      <c r="P929" s="492"/>
      <c r="Q929" s="492"/>
      <c r="R929" s="492"/>
      <c r="S929" s="492"/>
      <c r="T929" s="492"/>
      <c r="U929" s="492"/>
      <c r="V929" s="492"/>
      <c r="W929" s="492"/>
      <c r="X929" s="492"/>
      <c r="Y929" s="492"/>
      <c r="Z929" s="492"/>
      <c r="AA929" s="492"/>
      <c r="AB929" s="492"/>
      <c r="AC929" s="492"/>
      <c r="AD929" s="492"/>
      <c r="AE929" s="492"/>
      <c r="AF929" s="492"/>
      <c r="AG929" s="492"/>
      <c r="AH929" s="492"/>
      <c r="AI929" s="492"/>
      <c r="AJ929" s="492"/>
      <c r="AK929" s="492"/>
      <c r="AL929" s="492"/>
      <c r="AM929" s="492"/>
      <c r="AN929" s="492"/>
      <c r="AO929" s="492"/>
      <c r="AP929" s="492"/>
      <c r="AQ929" s="492"/>
      <c r="AR929" s="492"/>
      <c r="AS929" s="492"/>
      <c r="AT929" s="492"/>
      <c r="AU929" s="492"/>
      <c r="AV929" s="492"/>
      <c r="AW929" s="492"/>
      <c r="AX929" s="492"/>
      <c r="AY929" s="492"/>
    </row>
    <row r="930" spans="1:51" ht="15.75" customHeight="1">
      <c r="A930" s="492"/>
      <c r="B930" s="492"/>
      <c r="C930" s="492"/>
      <c r="D930" s="492"/>
      <c r="E930" s="492"/>
      <c r="F930" s="492"/>
      <c r="G930" s="492"/>
      <c r="H930" s="492"/>
      <c r="I930" s="492"/>
      <c r="J930" s="492"/>
      <c r="K930" s="492"/>
      <c r="L930" s="492"/>
      <c r="M930" s="492"/>
      <c r="N930" s="492"/>
      <c r="O930" s="492"/>
      <c r="P930" s="492"/>
      <c r="Q930" s="492"/>
      <c r="R930" s="492"/>
      <c r="S930" s="492"/>
      <c r="T930" s="492"/>
      <c r="U930" s="492"/>
      <c r="V930" s="492"/>
      <c r="W930" s="492"/>
      <c r="X930" s="492"/>
      <c r="Y930" s="492"/>
      <c r="Z930" s="492"/>
      <c r="AA930" s="492"/>
      <c r="AB930" s="492"/>
      <c r="AC930" s="492"/>
      <c r="AD930" s="492"/>
      <c r="AE930" s="492"/>
      <c r="AF930" s="492"/>
      <c r="AG930" s="492"/>
      <c r="AH930" s="492"/>
      <c r="AI930" s="492"/>
      <c r="AJ930" s="492"/>
      <c r="AK930" s="492"/>
      <c r="AL930" s="492"/>
      <c r="AM930" s="492"/>
      <c r="AN930" s="492"/>
      <c r="AO930" s="492"/>
      <c r="AP930" s="492"/>
      <c r="AQ930" s="492"/>
      <c r="AR930" s="492"/>
      <c r="AS930" s="492"/>
      <c r="AT930" s="492"/>
      <c r="AU930" s="492"/>
      <c r="AV930" s="492"/>
      <c r="AW930" s="492"/>
      <c r="AX930" s="492"/>
      <c r="AY930" s="492"/>
    </row>
    <row r="931" spans="1:51" ht="15.75" customHeight="1">
      <c r="A931" s="492"/>
      <c r="B931" s="492"/>
      <c r="C931" s="492"/>
      <c r="D931" s="492"/>
      <c r="E931" s="492"/>
      <c r="F931" s="492"/>
      <c r="G931" s="492"/>
      <c r="H931" s="492"/>
      <c r="I931" s="492"/>
      <c r="J931" s="492"/>
      <c r="K931" s="492"/>
      <c r="L931" s="492"/>
      <c r="M931" s="492"/>
      <c r="N931" s="492"/>
      <c r="O931" s="492"/>
      <c r="P931" s="492"/>
      <c r="Q931" s="492"/>
      <c r="R931" s="492"/>
      <c r="S931" s="492"/>
      <c r="T931" s="492"/>
      <c r="U931" s="492"/>
      <c r="V931" s="492"/>
      <c r="W931" s="492"/>
      <c r="X931" s="492"/>
      <c r="Y931" s="492"/>
      <c r="Z931" s="492"/>
      <c r="AA931" s="492"/>
      <c r="AB931" s="492"/>
      <c r="AC931" s="492"/>
      <c r="AD931" s="492"/>
      <c r="AE931" s="492"/>
      <c r="AF931" s="492"/>
      <c r="AG931" s="492"/>
      <c r="AH931" s="492"/>
      <c r="AI931" s="492"/>
      <c r="AJ931" s="492"/>
      <c r="AK931" s="492"/>
      <c r="AL931" s="492"/>
      <c r="AM931" s="492"/>
      <c r="AN931" s="492"/>
      <c r="AO931" s="492"/>
      <c r="AP931" s="492"/>
      <c r="AQ931" s="492"/>
      <c r="AR931" s="492"/>
      <c r="AS931" s="492"/>
      <c r="AT931" s="492"/>
      <c r="AU931" s="492"/>
      <c r="AV931" s="492"/>
      <c r="AW931" s="492"/>
      <c r="AX931" s="492"/>
      <c r="AY931" s="492"/>
    </row>
    <row r="932" spans="1:51" ht="15.75" customHeight="1">
      <c r="A932" s="492"/>
      <c r="B932" s="492"/>
      <c r="C932" s="492"/>
      <c r="D932" s="492"/>
      <c r="E932" s="492"/>
      <c r="F932" s="492"/>
      <c r="G932" s="492"/>
      <c r="H932" s="492"/>
      <c r="I932" s="492"/>
      <c r="J932" s="492"/>
      <c r="K932" s="492"/>
      <c r="L932" s="492"/>
      <c r="M932" s="492"/>
      <c r="N932" s="492"/>
      <c r="O932" s="492"/>
      <c r="P932" s="492"/>
      <c r="Q932" s="492"/>
      <c r="R932" s="492"/>
      <c r="S932" s="492"/>
      <c r="T932" s="492"/>
      <c r="U932" s="492"/>
      <c r="V932" s="492"/>
      <c r="W932" s="492"/>
      <c r="X932" s="492"/>
      <c r="Y932" s="492"/>
      <c r="Z932" s="492"/>
      <c r="AA932" s="492"/>
      <c r="AB932" s="492"/>
      <c r="AC932" s="492"/>
      <c r="AD932" s="492"/>
      <c r="AE932" s="492"/>
      <c r="AF932" s="492"/>
      <c r="AG932" s="492"/>
      <c r="AH932" s="492"/>
      <c r="AI932" s="492"/>
      <c r="AJ932" s="492"/>
      <c r="AK932" s="492"/>
      <c r="AL932" s="492"/>
      <c r="AM932" s="492"/>
      <c r="AN932" s="492"/>
      <c r="AO932" s="492"/>
      <c r="AP932" s="492"/>
      <c r="AQ932" s="492"/>
      <c r="AR932" s="492"/>
      <c r="AS932" s="492"/>
      <c r="AT932" s="492"/>
      <c r="AU932" s="492"/>
      <c r="AV932" s="492"/>
      <c r="AW932" s="492"/>
      <c r="AX932" s="492"/>
      <c r="AY932" s="492"/>
    </row>
    <row r="933" spans="1:51" ht="15.75" customHeight="1">
      <c r="A933" s="492"/>
      <c r="B933" s="492"/>
      <c r="C933" s="492"/>
      <c r="D933" s="492"/>
      <c r="E933" s="492"/>
      <c r="F933" s="492"/>
      <c r="G933" s="492"/>
      <c r="H933" s="492"/>
      <c r="I933" s="492"/>
      <c r="J933" s="492"/>
      <c r="K933" s="492"/>
      <c r="L933" s="492"/>
      <c r="M933" s="492"/>
      <c r="N933" s="492"/>
      <c r="O933" s="492"/>
      <c r="P933" s="492"/>
      <c r="Q933" s="492"/>
      <c r="R933" s="492"/>
      <c r="S933" s="492"/>
      <c r="T933" s="492"/>
      <c r="U933" s="492"/>
      <c r="V933" s="492"/>
      <c r="W933" s="492"/>
      <c r="X933" s="492"/>
      <c r="Y933" s="492"/>
      <c r="Z933" s="492"/>
      <c r="AA933" s="492"/>
      <c r="AB933" s="492"/>
      <c r="AC933" s="492"/>
      <c r="AD933" s="492"/>
      <c r="AE933" s="492"/>
      <c r="AF933" s="492"/>
      <c r="AG933" s="492"/>
      <c r="AH933" s="492"/>
      <c r="AI933" s="492"/>
      <c r="AJ933" s="492"/>
      <c r="AK933" s="492"/>
      <c r="AL933" s="492"/>
      <c r="AM933" s="492"/>
      <c r="AN933" s="492"/>
      <c r="AO933" s="492"/>
      <c r="AP933" s="492"/>
      <c r="AQ933" s="492"/>
      <c r="AR933" s="492"/>
      <c r="AS933" s="492"/>
      <c r="AT933" s="492"/>
      <c r="AU933" s="492"/>
      <c r="AV933" s="492"/>
      <c r="AW933" s="492"/>
      <c r="AX933" s="492"/>
      <c r="AY933" s="492"/>
    </row>
    <row r="934" spans="1:51" ht="15.75" customHeight="1">
      <c r="A934" s="492"/>
      <c r="B934" s="492"/>
      <c r="C934" s="492"/>
      <c r="D934" s="492"/>
      <c r="E934" s="492"/>
      <c r="F934" s="492"/>
      <c r="G934" s="492"/>
      <c r="H934" s="492"/>
      <c r="I934" s="492"/>
      <c r="J934" s="492"/>
      <c r="K934" s="492"/>
      <c r="L934" s="492"/>
      <c r="M934" s="492"/>
      <c r="N934" s="492"/>
      <c r="O934" s="492"/>
      <c r="P934" s="492"/>
      <c r="Q934" s="492"/>
      <c r="R934" s="492"/>
      <c r="S934" s="492"/>
      <c r="T934" s="492"/>
      <c r="U934" s="492"/>
      <c r="V934" s="492"/>
      <c r="W934" s="492"/>
      <c r="X934" s="492"/>
      <c r="Y934" s="492"/>
      <c r="Z934" s="492"/>
      <c r="AA934" s="492"/>
      <c r="AB934" s="492"/>
      <c r="AC934" s="492"/>
      <c r="AD934" s="492"/>
      <c r="AE934" s="492"/>
      <c r="AF934" s="492"/>
      <c r="AG934" s="492"/>
      <c r="AH934" s="492"/>
      <c r="AI934" s="492"/>
      <c r="AJ934" s="492"/>
      <c r="AK934" s="492"/>
      <c r="AL934" s="492"/>
      <c r="AM934" s="492"/>
      <c r="AN934" s="492"/>
      <c r="AO934" s="492"/>
      <c r="AP934" s="492"/>
      <c r="AQ934" s="492"/>
      <c r="AR934" s="492"/>
      <c r="AS934" s="492"/>
      <c r="AT934" s="492"/>
      <c r="AU934" s="492"/>
      <c r="AV934" s="492"/>
      <c r="AW934" s="492"/>
      <c r="AX934" s="492"/>
      <c r="AY934" s="492"/>
    </row>
    <row r="935" spans="1:51" ht="15.75" customHeight="1">
      <c r="A935" s="492"/>
      <c r="B935" s="492"/>
      <c r="C935" s="492"/>
      <c r="D935" s="492"/>
      <c r="E935" s="492"/>
      <c r="F935" s="492"/>
      <c r="G935" s="492"/>
      <c r="H935" s="492"/>
      <c r="I935" s="492"/>
      <c r="J935" s="492"/>
      <c r="K935" s="492"/>
      <c r="L935" s="492"/>
      <c r="M935" s="492"/>
      <c r="N935" s="492"/>
      <c r="O935" s="492"/>
      <c r="P935" s="492"/>
      <c r="Q935" s="492"/>
      <c r="R935" s="492"/>
      <c r="S935" s="492"/>
      <c r="T935" s="492"/>
      <c r="U935" s="492"/>
      <c r="V935" s="492"/>
      <c r="W935" s="492"/>
      <c r="X935" s="492"/>
      <c r="Y935" s="492"/>
      <c r="Z935" s="492"/>
      <c r="AA935" s="492"/>
      <c r="AB935" s="492"/>
      <c r="AC935" s="492"/>
      <c r="AD935" s="492"/>
      <c r="AE935" s="492"/>
      <c r="AF935" s="492"/>
      <c r="AG935" s="492"/>
      <c r="AH935" s="492"/>
      <c r="AI935" s="492"/>
      <c r="AJ935" s="492"/>
      <c r="AK935" s="492"/>
      <c r="AL935" s="492"/>
      <c r="AM935" s="492"/>
      <c r="AN935" s="492"/>
      <c r="AO935" s="492"/>
      <c r="AP935" s="492"/>
      <c r="AQ935" s="492"/>
      <c r="AR935" s="492"/>
      <c r="AS935" s="492"/>
      <c r="AT935" s="492"/>
      <c r="AU935" s="492"/>
      <c r="AV935" s="492"/>
      <c r="AW935" s="492"/>
      <c r="AX935" s="492"/>
      <c r="AY935" s="492"/>
    </row>
    <row r="936" spans="1:51" ht="15.75" customHeight="1">
      <c r="A936" s="492"/>
      <c r="B936" s="492"/>
      <c r="C936" s="492"/>
      <c r="D936" s="492"/>
      <c r="E936" s="492"/>
      <c r="F936" s="492"/>
      <c r="G936" s="492"/>
      <c r="H936" s="492"/>
      <c r="I936" s="492"/>
      <c r="J936" s="492"/>
      <c r="K936" s="492"/>
      <c r="L936" s="492"/>
      <c r="M936" s="492"/>
      <c r="N936" s="492"/>
      <c r="O936" s="492"/>
      <c r="P936" s="492"/>
      <c r="Q936" s="492"/>
      <c r="R936" s="492"/>
      <c r="S936" s="492"/>
      <c r="T936" s="492"/>
      <c r="U936" s="492"/>
      <c r="V936" s="492"/>
      <c r="W936" s="492"/>
      <c r="X936" s="492"/>
      <c r="Y936" s="492"/>
      <c r="Z936" s="492"/>
      <c r="AA936" s="492"/>
      <c r="AB936" s="492"/>
      <c r="AC936" s="492"/>
      <c r="AD936" s="492"/>
      <c r="AE936" s="492"/>
      <c r="AF936" s="492"/>
      <c r="AG936" s="492"/>
      <c r="AH936" s="492"/>
      <c r="AI936" s="492"/>
      <c r="AJ936" s="492"/>
      <c r="AK936" s="492"/>
      <c r="AL936" s="492"/>
      <c r="AM936" s="492"/>
      <c r="AN936" s="492"/>
      <c r="AO936" s="492"/>
      <c r="AP936" s="492"/>
      <c r="AQ936" s="492"/>
      <c r="AR936" s="492"/>
      <c r="AS936" s="492"/>
      <c r="AT936" s="492"/>
      <c r="AU936" s="492"/>
      <c r="AV936" s="492"/>
      <c r="AW936" s="492"/>
      <c r="AX936" s="492"/>
      <c r="AY936" s="492"/>
    </row>
    <row r="937" spans="1:51" ht="15.75" customHeight="1">
      <c r="A937" s="492"/>
      <c r="B937" s="492"/>
      <c r="C937" s="492"/>
      <c r="D937" s="492"/>
      <c r="E937" s="492"/>
      <c r="F937" s="492"/>
      <c r="G937" s="492"/>
      <c r="H937" s="492"/>
      <c r="I937" s="492"/>
      <c r="J937" s="492"/>
      <c r="K937" s="492"/>
      <c r="L937" s="492"/>
      <c r="M937" s="492"/>
      <c r="N937" s="492"/>
      <c r="O937" s="492"/>
      <c r="P937" s="492"/>
      <c r="Q937" s="492"/>
      <c r="R937" s="492"/>
      <c r="S937" s="492"/>
      <c r="T937" s="492"/>
      <c r="U937" s="492"/>
      <c r="V937" s="492"/>
      <c r="W937" s="492"/>
      <c r="X937" s="492"/>
      <c r="Y937" s="492"/>
      <c r="Z937" s="492"/>
      <c r="AA937" s="492"/>
      <c r="AB937" s="492"/>
      <c r="AC937" s="492"/>
      <c r="AD937" s="492"/>
      <c r="AE937" s="492"/>
      <c r="AF937" s="492"/>
      <c r="AG937" s="492"/>
      <c r="AH937" s="492"/>
      <c r="AI937" s="492"/>
      <c r="AJ937" s="492"/>
      <c r="AK937" s="492"/>
      <c r="AL937" s="492"/>
      <c r="AM937" s="492"/>
      <c r="AN937" s="492"/>
      <c r="AO937" s="492"/>
      <c r="AP937" s="492"/>
      <c r="AQ937" s="492"/>
      <c r="AR937" s="492"/>
      <c r="AS937" s="492"/>
      <c r="AT937" s="492"/>
      <c r="AU937" s="492"/>
      <c r="AV937" s="492"/>
      <c r="AW937" s="492"/>
      <c r="AX937" s="492"/>
      <c r="AY937" s="492"/>
    </row>
    <row r="938" spans="1:51" ht="15.75" customHeight="1">
      <c r="A938" s="492"/>
      <c r="B938" s="492"/>
      <c r="C938" s="492"/>
      <c r="D938" s="492"/>
      <c r="E938" s="492"/>
      <c r="F938" s="492"/>
      <c r="G938" s="492"/>
      <c r="H938" s="492"/>
      <c r="I938" s="492"/>
      <c r="J938" s="492"/>
      <c r="K938" s="492"/>
      <c r="L938" s="492"/>
      <c r="M938" s="492"/>
      <c r="N938" s="492"/>
      <c r="O938" s="492"/>
      <c r="P938" s="492"/>
      <c r="Q938" s="492"/>
      <c r="R938" s="492"/>
      <c r="S938" s="492"/>
      <c r="T938" s="492"/>
      <c r="U938" s="492"/>
      <c r="V938" s="492"/>
      <c r="W938" s="492"/>
      <c r="X938" s="492"/>
      <c r="Y938" s="492"/>
      <c r="Z938" s="492"/>
      <c r="AA938" s="492"/>
      <c r="AB938" s="492"/>
      <c r="AC938" s="492"/>
      <c r="AD938" s="492"/>
      <c r="AE938" s="492"/>
      <c r="AF938" s="492"/>
      <c r="AG938" s="492"/>
      <c r="AH938" s="492"/>
      <c r="AI938" s="492"/>
      <c r="AJ938" s="492"/>
      <c r="AK938" s="492"/>
      <c r="AL938" s="492"/>
      <c r="AM938" s="492"/>
      <c r="AN938" s="492"/>
      <c r="AO938" s="492"/>
      <c r="AP938" s="492"/>
      <c r="AQ938" s="492"/>
      <c r="AR938" s="492"/>
      <c r="AS938" s="492"/>
      <c r="AT938" s="492"/>
      <c r="AU938" s="492"/>
      <c r="AV938" s="492"/>
      <c r="AW938" s="492"/>
      <c r="AX938" s="492"/>
      <c r="AY938" s="492"/>
    </row>
    <row r="939" spans="1:51" ht="15.75" customHeight="1">
      <c r="A939" s="492"/>
      <c r="B939" s="492"/>
      <c r="C939" s="492"/>
      <c r="D939" s="492"/>
      <c r="E939" s="492"/>
      <c r="F939" s="492"/>
      <c r="G939" s="492"/>
      <c r="H939" s="492"/>
      <c r="I939" s="492"/>
      <c r="J939" s="492"/>
      <c r="K939" s="492"/>
      <c r="L939" s="492"/>
      <c r="M939" s="492"/>
      <c r="N939" s="492"/>
      <c r="O939" s="492"/>
      <c r="P939" s="492"/>
      <c r="Q939" s="492"/>
      <c r="R939" s="492"/>
      <c r="S939" s="492"/>
      <c r="T939" s="492"/>
      <c r="U939" s="492"/>
      <c r="V939" s="492"/>
      <c r="W939" s="492"/>
      <c r="X939" s="492"/>
      <c r="Y939" s="492"/>
      <c r="Z939" s="492"/>
      <c r="AA939" s="492"/>
      <c r="AB939" s="492"/>
      <c r="AC939" s="492"/>
      <c r="AD939" s="492"/>
      <c r="AE939" s="492"/>
      <c r="AF939" s="492"/>
      <c r="AG939" s="492"/>
      <c r="AH939" s="492"/>
      <c r="AI939" s="492"/>
      <c r="AJ939" s="492"/>
      <c r="AK939" s="492"/>
      <c r="AL939" s="492"/>
      <c r="AM939" s="492"/>
      <c r="AN939" s="492"/>
      <c r="AO939" s="492"/>
      <c r="AP939" s="492"/>
      <c r="AQ939" s="492"/>
      <c r="AR939" s="492"/>
      <c r="AS939" s="492"/>
      <c r="AT939" s="492"/>
      <c r="AU939" s="492"/>
      <c r="AV939" s="492"/>
      <c r="AW939" s="492"/>
      <c r="AX939" s="492"/>
      <c r="AY939" s="492"/>
    </row>
    <row r="940" spans="1:51" ht="15.75" customHeight="1">
      <c r="A940" s="492"/>
      <c r="B940" s="492"/>
      <c r="C940" s="492"/>
      <c r="D940" s="492"/>
      <c r="E940" s="492"/>
      <c r="F940" s="492"/>
      <c r="G940" s="492"/>
      <c r="H940" s="492"/>
      <c r="I940" s="492"/>
      <c r="J940" s="492"/>
      <c r="K940" s="492"/>
      <c r="L940" s="492"/>
      <c r="M940" s="492"/>
      <c r="N940" s="492"/>
      <c r="O940" s="492"/>
      <c r="P940" s="492"/>
      <c r="Q940" s="492"/>
      <c r="R940" s="492"/>
      <c r="S940" s="492"/>
      <c r="T940" s="492"/>
      <c r="U940" s="492"/>
      <c r="V940" s="492"/>
      <c r="W940" s="492"/>
      <c r="X940" s="492"/>
      <c r="Y940" s="492"/>
      <c r="Z940" s="492"/>
      <c r="AA940" s="492"/>
      <c r="AB940" s="492"/>
      <c r="AC940" s="492"/>
      <c r="AD940" s="492"/>
      <c r="AE940" s="492"/>
      <c r="AF940" s="492"/>
      <c r="AG940" s="492"/>
      <c r="AH940" s="492"/>
      <c r="AI940" s="492"/>
      <c r="AJ940" s="492"/>
      <c r="AK940" s="492"/>
      <c r="AL940" s="492"/>
      <c r="AM940" s="492"/>
      <c r="AN940" s="492"/>
      <c r="AO940" s="492"/>
      <c r="AP940" s="492"/>
      <c r="AQ940" s="492"/>
      <c r="AR940" s="492"/>
      <c r="AS940" s="492"/>
      <c r="AT940" s="492"/>
      <c r="AU940" s="492"/>
      <c r="AV940" s="492"/>
      <c r="AW940" s="492"/>
      <c r="AX940" s="492"/>
      <c r="AY940" s="492"/>
    </row>
    <row r="941" spans="1:51" ht="15.75" customHeight="1">
      <c r="A941" s="492"/>
      <c r="B941" s="492"/>
      <c r="C941" s="492"/>
      <c r="D941" s="492"/>
      <c r="E941" s="492"/>
      <c r="F941" s="492"/>
      <c r="G941" s="492"/>
      <c r="H941" s="492"/>
      <c r="I941" s="492"/>
      <c r="J941" s="492"/>
      <c r="K941" s="492"/>
      <c r="L941" s="492"/>
      <c r="M941" s="492"/>
      <c r="N941" s="492"/>
      <c r="O941" s="492"/>
      <c r="P941" s="492"/>
      <c r="Q941" s="492"/>
      <c r="R941" s="492"/>
      <c r="S941" s="492"/>
      <c r="T941" s="492"/>
      <c r="U941" s="492"/>
      <c r="V941" s="492"/>
      <c r="W941" s="492"/>
      <c r="X941" s="492"/>
      <c r="Y941" s="492"/>
      <c r="Z941" s="492"/>
      <c r="AA941" s="492"/>
      <c r="AB941" s="492"/>
      <c r="AC941" s="492"/>
      <c r="AD941" s="492"/>
      <c r="AE941" s="492"/>
      <c r="AF941" s="492"/>
      <c r="AG941" s="492"/>
      <c r="AH941" s="492"/>
      <c r="AI941" s="492"/>
      <c r="AJ941" s="492"/>
      <c r="AK941" s="492"/>
      <c r="AL941" s="492"/>
      <c r="AM941" s="492"/>
      <c r="AN941" s="492"/>
      <c r="AO941" s="492"/>
      <c r="AP941" s="492"/>
      <c r="AQ941" s="492"/>
      <c r="AR941" s="492"/>
      <c r="AS941" s="492"/>
      <c r="AT941" s="492"/>
      <c r="AU941" s="492"/>
      <c r="AV941" s="492"/>
      <c r="AW941" s="492"/>
      <c r="AX941" s="492"/>
      <c r="AY941" s="492"/>
    </row>
    <row r="942" spans="1:51" ht="15.75" customHeight="1">
      <c r="A942" s="492"/>
      <c r="B942" s="492"/>
      <c r="C942" s="492"/>
      <c r="D942" s="492"/>
      <c r="E942" s="492"/>
      <c r="F942" s="492"/>
      <c r="G942" s="492"/>
      <c r="H942" s="492"/>
      <c r="I942" s="492"/>
      <c r="J942" s="492"/>
      <c r="K942" s="492"/>
      <c r="L942" s="492"/>
      <c r="M942" s="492"/>
      <c r="N942" s="492"/>
      <c r="O942" s="492"/>
      <c r="P942" s="492"/>
      <c r="Q942" s="492"/>
      <c r="R942" s="492"/>
      <c r="S942" s="492"/>
      <c r="T942" s="492"/>
      <c r="U942" s="492"/>
      <c r="V942" s="492"/>
      <c r="W942" s="492"/>
      <c r="X942" s="492"/>
      <c r="Y942" s="492"/>
      <c r="Z942" s="492"/>
      <c r="AA942" s="492"/>
      <c r="AB942" s="492"/>
      <c r="AC942" s="492"/>
      <c r="AD942" s="492"/>
      <c r="AE942" s="492"/>
      <c r="AF942" s="492"/>
      <c r="AG942" s="492"/>
      <c r="AH942" s="492"/>
      <c r="AI942" s="492"/>
      <c r="AJ942" s="492"/>
      <c r="AK942" s="492"/>
      <c r="AL942" s="492"/>
      <c r="AM942" s="492"/>
      <c r="AN942" s="492"/>
      <c r="AO942" s="492"/>
      <c r="AP942" s="492"/>
      <c r="AQ942" s="492"/>
      <c r="AR942" s="492"/>
      <c r="AS942" s="492"/>
      <c r="AT942" s="492"/>
      <c r="AU942" s="492"/>
      <c r="AV942" s="492"/>
      <c r="AW942" s="492"/>
      <c r="AX942" s="492"/>
      <c r="AY942" s="492"/>
    </row>
    <row r="943" spans="1:51" ht="15.75" customHeight="1">
      <c r="A943" s="492"/>
      <c r="B943" s="492"/>
      <c r="C943" s="492"/>
      <c r="D943" s="492"/>
      <c r="E943" s="492"/>
      <c r="F943" s="492"/>
      <c r="G943" s="492"/>
      <c r="H943" s="492"/>
      <c r="I943" s="492"/>
      <c r="J943" s="492"/>
      <c r="K943" s="492"/>
      <c r="L943" s="492"/>
      <c r="M943" s="492"/>
      <c r="N943" s="492"/>
      <c r="O943" s="492"/>
      <c r="P943" s="492"/>
      <c r="Q943" s="492"/>
      <c r="R943" s="492"/>
      <c r="S943" s="492"/>
      <c r="T943" s="492"/>
      <c r="U943" s="492"/>
      <c r="V943" s="492"/>
      <c r="W943" s="492"/>
      <c r="X943" s="492"/>
      <c r="Y943" s="492"/>
      <c r="Z943" s="492"/>
      <c r="AA943" s="492"/>
      <c r="AB943" s="492"/>
      <c r="AC943" s="492"/>
      <c r="AD943" s="492"/>
      <c r="AE943" s="492"/>
      <c r="AF943" s="492"/>
      <c r="AG943" s="492"/>
      <c r="AH943" s="492"/>
      <c r="AI943" s="492"/>
      <c r="AJ943" s="492"/>
      <c r="AK943" s="492"/>
      <c r="AL943" s="492"/>
      <c r="AM943" s="492"/>
      <c r="AN943" s="492"/>
      <c r="AO943" s="492"/>
      <c r="AP943" s="492"/>
      <c r="AQ943" s="492"/>
      <c r="AR943" s="492"/>
      <c r="AS943" s="492"/>
      <c r="AT943" s="492"/>
      <c r="AU943" s="492"/>
      <c r="AV943" s="492"/>
      <c r="AW943" s="492"/>
      <c r="AX943" s="492"/>
      <c r="AY943" s="492"/>
    </row>
    <row r="944" spans="1:51" ht="15.75" customHeight="1">
      <c r="A944" s="492"/>
      <c r="B944" s="492"/>
      <c r="C944" s="492"/>
      <c r="D944" s="492"/>
      <c r="E944" s="492"/>
      <c r="F944" s="492"/>
      <c r="G944" s="492"/>
      <c r="H944" s="492"/>
      <c r="I944" s="492"/>
      <c r="J944" s="492"/>
      <c r="K944" s="492"/>
      <c r="L944" s="492"/>
      <c r="M944" s="492"/>
      <c r="N944" s="492"/>
      <c r="O944" s="492"/>
      <c r="P944" s="492"/>
      <c r="Q944" s="492"/>
      <c r="R944" s="492"/>
      <c r="S944" s="492"/>
      <c r="T944" s="492"/>
      <c r="U944" s="492"/>
      <c r="V944" s="492"/>
      <c r="W944" s="492"/>
      <c r="X944" s="492"/>
      <c r="Y944" s="492"/>
      <c r="Z944" s="492"/>
      <c r="AA944" s="492"/>
      <c r="AB944" s="492"/>
      <c r="AC944" s="492"/>
      <c r="AD944" s="492"/>
      <c r="AE944" s="492"/>
      <c r="AF944" s="492"/>
      <c r="AG944" s="492"/>
      <c r="AH944" s="492"/>
      <c r="AI944" s="492"/>
      <c r="AJ944" s="492"/>
      <c r="AK944" s="492"/>
      <c r="AL944" s="492"/>
      <c r="AM944" s="492"/>
      <c r="AN944" s="492"/>
      <c r="AO944" s="492"/>
      <c r="AP944" s="492"/>
      <c r="AQ944" s="492"/>
      <c r="AR944" s="492"/>
      <c r="AS944" s="492"/>
      <c r="AT944" s="492"/>
      <c r="AU944" s="492"/>
      <c r="AV944" s="492"/>
      <c r="AW944" s="492"/>
      <c r="AX944" s="492"/>
      <c r="AY944" s="492"/>
    </row>
    <row r="945" spans="1:51" ht="15.75" customHeight="1">
      <c r="A945" s="492"/>
      <c r="B945" s="492"/>
      <c r="C945" s="492"/>
      <c r="D945" s="492"/>
      <c r="E945" s="492"/>
      <c r="F945" s="492"/>
      <c r="G945" s="492"/>
      <c r="H945" s="492"/>
      <c r="I945" s="492"/>
      <c r="J945" s="492"/>
      <c r="K945" s="492"/>
      <c r="L945" s="492"/>
      <c r="M945" s="492"/>
      <c r="N945" s="492"/>
      <c r="O945" s="492"/>
      <c r="P945" s="492"/>
      <c r="Q945" s="492"/>
      <c r="R945" s="492"/>
      <c r="S945" s="492"/>
      <c r="T945" s="492"/>
      <c r="U945" s="492"/>
      <c r="V945" s="492"/>
      <c r="W945" s="492"/>
      <c r="X945" s="492"/>
      <c r="Y945" s="492"/>
      <c r="Z945" s="492"/>
      <c r="AA945" s="492"/>
      <c r="AB945" s="492"/>
      <c r="AC945" s="492"/>
      <c r="AD945" s="492"/>
      <c r="AE945" s="492"/>
      <c r="AF945" s="492"/>
      <c r="AG945" s="492"/>
      <c r="AH945" s="492"/>
      <c r="AI945" s="492"/>
      <c r="AJ945" s="492"/>
      <c r="AK945" s="492"/>
      <c r="AL945" s="492"/>
      <c r="AM945" s="492"/>
      <c r="AN945" s="492"/>
      <c r="AO945" s="492"/>
      <c r="AP945" s="492"/>
      <c r="AQ945" s="492"/>
      <c r="AR945" s="492"/>
      <c r="AS945" s="492"/>
      <c r="AT945" s="492"/>
      <c r="AU945" s="492"/>
      <c r="AV945" s="492"/>
      <c r="AW945" s="492"/>
      <c r="AX945" s="492"/>
      <c r="AY945" s="492"/>
    </row>
    <row r="946" spans="1:51" ht="15.75" customHeight="1">
      <c r="A946" s="492"/>
      <c r="B946" s="492"/>
      <c r="C946" s="492"/>
      <c r="D946" s="492"/>
      <c r="E946" s="492"/>
      <c r="F946" s="492"/>
      <c r="G946" s="492"/>
      <c r="H946" s="492"/>
      <c r="I946" s="492"/>
      <c r="J946" s="492"/>
      <c r="K946" s="492"/>
      <c r="L946" s="492"/>
      <c r="M946" s="492"/>
      <c r="N946" s="492"/>
      <c r="O946" s="492"/>
      <c r="P946" s="492"/>
      <c r="Q946" s="492"/>
      <c r="R946" s="492"/>
      <c r="S946" s="492"/>
      <c r="T946" s="492"/>
      <c r="U946" s="492"/>
      <c r="V946" s="492"/>
      <c r="W946" s="492"/>
      <c r="X946" s="492"/>
      <c r="Y946" s="492"/>
      <c r="Z946" s="492"/>
      <c r="AA946" s="492"/>
      <c r="AB946" s="492"/>
      <c r="AC946" s="492"/>
      <c r="AD946" s="492"/>
      <c r="AE946" s="492"/>
      <c r="AF946" s="492"/>
      <c r="AG946" s="492"/>
      <c r="AH946" s="492"/>
      <c r="AI946" s="492"/>
      <c r="AJ946" s="492"/>
      <c r="AK946" s="492"/>
      <c r="AL946" s="492"/>
      <c r="AM946" s="492"/>
      <c r="AN946" s="492"/>
      <c r="AO946" s="492"/>
      <c r="AP946" s="492"/>
      <c r="AQ946" s="492"/>
      <c r="AR946" s="492"/>
      <c r="AS946" s="492"/>
      <c r="AT946" s="492"/>
      <c r="AU946" s="492"/>
      <c r="AV946" s="492"/>
      <c r="AW946" s="492"/>
      <c r="AX946" s="492"/>
      <c r="AY946" s="492"/>
    </row>
    <row r="947" spans="1:51" ht="15.75" customHeight="1">
      <c r="A947" s="492"/>
      <c r="B947" s="492"/>
      <c r="C947" s="492"/>
      <c r="D947" s="492"/>
      <c r="E947" s="492"/>
      <c r="F947" s="492"/>
      <c r="G947" s="492"/>
      <c r="H947" s="492"/>
      <c r="I947" s="492"/>
      <c r="J947" s="492"/>
      <c r="K947" s="492"/>
      <c r="L947" s="492"/>
      <c r="M947" s="492"/>
      <c r="N947" s="492"/>
      <c r="O947" s="492"/>
      <c r="P947" s="492"/>
      <c r="Q947" s="492"/>
      <c r="R947" s="492"/>
      <c r="S947" s="492"/>
      <c r="T947" s="492"/>
      <c r="U947" s="492"/>
      <c r="V947" s="492"/>
      <c r="W947" s="492"/>
      <c r="X947" s="492"/>
      <c r="Y947" s="492"/>
      <c r="Z947" s="492"/>
      <c r="AA947" s="492"/>
      <c r="AB947" s="492"/>
      <c r="AC947" s="492"/>
      <c r="AD947" s="492"/>
      <c r="AE947" s="492"/>
      <c r="AF947" s="492"/>
      <c r="AG947" s="492"/>
      <c r="AH947" s="492"/>
      <c r="AI947" s="492"/>
      <c r="AJ947" s="492"/>
      <c r="AK947" s="492"/>
      <c r="AL947" s="492"/>
      <c r="AM947" s="492"/>
      <c r="AN947" s="492"/>
      <c r="AO947" s="492"/>
      <c r="AP947" s="492"/>
      <c r="AQ947" s="492"/>
      <c r="AR947" s="492"/>
      <c r="AS947" s="492"/>
      <c r="AT947" s="492"/>
      <c r="AU947" s="492"/>
      <c r="AV947" s="492"/>
      <c r="AW947" s="492"/>
      <c r="AX947" s="492"/>
      <c r="AY947" s="492"/>
    </row>
    <row r="948" spans="1:51" ht="15.75" customHeight="1">
      <c r="A948" s="492"/>
      <c r="B948" s="492"/>
      <c r="C948" s="492"/>
      <c r="D948" s="492"/>
      <c r="E948" s="492"/>
      <c r="F948" s="492"/>
      <c r="G948" s="492"/>
      <c r="H948" s="492"/>
      <c r="I948" s="492"/>
      <c r="J948" s="492"/>
      <c r="K948" s="492"/>
      <c r="L948" s="492"/>
      <c r="M948" s="492"/>
      <c r="N948" s="492"/>
      <c r="O948" s="492"/>
      <c r="P948" s="492"/>
      <c r="Q948" s="492"/>
      <c r="R948" s="492"/>
      <c r="S948" s="492"/>
      <c r="T948" s="492"/>
      <c r="U948" s="492"/>
      <c r="V948" s="492"/>
      <c r="W948" s="492"/>
      <c r="X948" s="492"/>
      <c r="Y948" s="492"/>
      <c r="Z948" s="492"/>
      <c r="AA948" s="492"/>
      <c r="AB948" s="492"/>
      <c r="AC948" s="492"/>
      <c r="AD948" s="492"/>
      <c r="AE948" s="492"/>
      <c r="AF948" s="492"/>
      <c r="AG948" s="492"/>
      <c r="AH948" s="492"/>
      <c r="AI948" s="492"/>
      <c r="AJ948" s="492"/>
      <c r="AK948" s="492"/>
      <c r="AL948" s="492"/>
      <c r="AM948" s="492"/>
      <c r="AN948" s="492"/>
      <c r="AO948" s="492"/>
      <c r="AP948" s="492"/>
      <c r="AQ948" s="492"/>
      <c r="AR948" s="492"/>
      <c r="AS948" s="492"/>
      <c r="AT948" s="492"/>
      <c r="AU948" s="492"/>
      <c r="AV948" s="492"/>
      <c r="AW948" s="492"/>
      <c r="AX948" s="492"/>
      <c r="AY948" s="492"/>
    </row>
    <row r="949" spans="1:51" ht="15.75" customHeight="1">
      <c r="A949" s="492"/>
      <c r="B949" s="492"/>
      <c r="C949" s="492"/>
      <c r="D949" s="492"/>
      <c r="E949" s="492"/>
      <c r="F949" s="492"/>
      <c r="G949" s="492"/>
      <c r="H949" s="492"/>
      <c r="I949" s="492"/>
      <c r="J949" s="492"/>
      <c r="K949" s="492"/>
      <c r="L949" s="492"/>
      <c r="M949" s="492"/>
      <c r="N949" s="492"/>
      <c r="O949" s="492"/>
      <c r="P949" s="492"/>
      <c r="Q949" s="492"/>
      <c r="R949" s="492"/>
      <c r="S949" s="492"/>
      <c r="T949" s="492"/>
      <c r="U949" s="492"/>
      <c r="V949" s="492"/>
      <c r="W949" s="492"/>
      <c r="X949" s="492"/>
      <c r="Y949" s="492"/>
      <c r="Z949" s="492"/>
      <c r="AA949" s="492"/>
      <c r="AB949" s="492"/>
      <c r="AC949" s="492"/>
      <c r="AD949" s="492"/>
      <c r="AE949" s="492"/>
      <c r="AF949" s="492"/>
      <c r="AG949" s="492"/>
      <c r="AH949" s="492"/>
      <c r="AI949" s="492"/>
      <c r="AJ949" s="492"/>
      <c r="AK949" s="492"/>
      <c r="AL949" s="492"/>
      <c r="AM949" s="492"/>
      <c r="AN949" s="492"/>
      <c r="AO949" s="492"/>
      <c r="AP949" s="492"/>
      <c r="AQ949" s="492"/>
      <c r="AR949" s="492"/>
      <c r="AS949" s="492"/>
      <c r="AT949" s="492"/>
      <c r="AU949" s="492"/>
      <c r="AV949" s="492"/>
      <c r="AW949" s="492"/>
      <c r="AX949" s="492"/>
      <c r="AY949" s="492"/>
    </row>
    <row r="950" spans="1:51" ht="15.75" customHeight="1">
      <c r="A950" s="492"/>
      <c r="B950" s="492"/>
      <c r="C950" s="492"/>
      <c r="D950" s="492"/>
      <c r="E950" s="492"/>
      <c r="F950" s="492"/>
      <c r="G950" s="492"/>
      <c r="H950" s="492"/>
      <c r="I950" s="492"/>
      <c r="J950" s="492"/>
      <c r="K950" s="492"/>
      <c r="L950" s="492"/>
      <c r="M950" s="492"/>
      <c r="N950" s="492"/>
      <c r="O950" s="492"/>
      <c r="P950" s="492"/>
      <c r="Q950" s="492"/>
      <c r="R950" s="492"/>
      <c r="S950" s="492"/>
      <c r="T950" s="492"/>
      <c r="U950" s="492"/>
      <c r="V950" s="492"/>
      <c r="W950" s="492"/>
      <c r="X950" s="492"/>
      <c r="Y950" s="492"/>
      <c r="Z950" s="492"/>
      <c r="AA950" s="492"/>
      <c r="AB950" s="492"/>
      <c r="AC950" s="492"/>
      <c r="AD950" s="492"/>
      <c r="AE950" s="492"/>
      <c r="AF950" s="492"/>
      <c r="AG950" s="492"/>
      <c r="AH950" s="492"/>
      <c r="AI950" s="492"/>
      <c r="AJ950" s="492"/>
      <c r="AK950" s="492"/>
      <c r="AL950" s="492"/>
      <c r="AM950" s="492"/>
      <c r="AN950" s="492"/>
      <c r="AO950" s="492"/>
      <c r="AP950" s="492"/>
      <c r="AQ950" s="492"/>
      <c r="AR950" s="492"/>
      <c r="AS950" s="492"/>
      <c r="AT950" s="492"/>
      <c r="AU950" s="492"/>
      <c r="AV950" s="492"/>
      <c r="AW950" s="492"/>
      <c r="AX950" s="492"/>
      <c r="AY950" s="492"/>
    </row>
    <row r="951" spans="1:51" ht="15.75" customHeight="1">
      <c r="A951" s="492"/>
      <c r="B951" s="492"/>
      <c r="C951" s="492"/>
      <c r="D951" s="492"/>
      <c r="E951" s="492"/>
      <c r="F951" s="492"/>
      <c r="G951" s="492"/>
      <c r="H951" s="492"/>
      <c r="I951" s="492"/>
      <c r="J951" s="492"/>
      <c r="K951" s="492"/>
      <c r="L951" s="492"/>
      <c r="M951" s="492"/>
      <c r="N951" s="492"/>
      <c r="O951" s="492"/>
      <c r="P951" s="492"/>
      <c r="Q951" s="492"/>
      <c r="R951" s="492"/>
      <c r="S951" s="492"/>
      <c r="T951" s="492"/>
      <c r="U951" s="492"/>
      <c r="V951" s="492"/>
      <c r="W951" s="492"/>
      <c r="X951" s="492"/>
      <c r="Y951" s="492"/>
      <c r="Z951" s="492"/>
      <c r="AA951" s="492"/>
      <c r="AB951" s="492"/>
      <c r="AC951" s="492"/>
      <c r="AD951" s="492"/>
      <c r="AE951" s="492"/>
      <c r="AF951" s="492"/>
      <c r="AG951" s="492"/>
      <c r="AH951" s="492"/>
      <c r="AI951" s="492"/>
      <c r="AJ951" s="492"/>
      <c r="AK951" s="492"/>
      <c r="AL951" s="492"/>
      <c r="AM951" s="492"/>
      <c r="AN951" s="492"/>
      <c r="AO951" s="492"/>
      <c r="AP951" s="492"/>
      <c r="AQ951" s="492"/>
      <c r="AR951" s="492"/>
      <c r="AS951" s="492"/>
      <c r="AT951" s="492"/>
      <c r="AU951" s="492"/>
      <c r="AV951" s="492"/>
      <c r="AW951" s="492"/>
      <c r="AX951" s="492"/>
      <c r="AY951" s="492"/>
    </row>
    <row r="952" spans="1:51" ht="15.75" customHeight="1">
      <c r="A952" s="492"/>
      <c r="B952" s="492"/>
      <c r="C952" s="492"/>
      <c r="D952" s="492"/>
      <c r="E952" s="492"/>
      <c r="F952" s="492"/>
      <c r="G952" s="492"/>
      <c r="H952" s="492"/>
      <c r="I952" s="492"/>
      <c r="J952" s="492"/>
      <c r="K952" s="492"/>
      <c r="L952" s="492"/>
      <c r="M952" s="492"/>
      <c r="N952" s="492"/>
      <c r="O952" s="492"/>
      <c r="P952" s="492"/>
      <c r="Q952" s="492"/>
      <c r="R952" s="492"/>
      <c r="S952" s="492"/>
      <c r="T952" s="492"/>
      <c r="U952" s="492"/>
      <c r="V952" s="492"/>
      <c r="W952" s="492"/>
      <c r="X952" s="492"/>
      <c r="Y952" s="492"/>
      <c r="Z952" s="492"/>
      <c r="AA952" s="492"/>
      <c r="AB952" s="492"/>
      <c r="AC952" s="492"/>
      <c r="AD952" s="492"/>
      <c r="AE952" s="492"/>
      <c r="AF952" s="492"/>
      <c r="AG952" s="492"/>
      <c r="AH952" s="492"/>
      <c r="AI952" s="492"/>
      <c r="AJ952" s="492"/>
      <c r="AK952" s="492"/>
      <c r="AL952" s="492"/>
      <c r="AM952" s="492"/>
      <c r="AN952" s="492"/>
      <c r="AO952" s="492"/>
      <c r="AP952" s="492"/>
      <c r="AQ952" s="492"/>
      <c r="AR952" s="492"/>
      <c r="AS952" s="492"/>
      <c r="AT952" s="492"/>
      <c r="AU952" s="492"/>
      <c r="AV952" s="492"/>
      <c r="AW952" s="492"/>
      <c r="AX952" s="492"/>
      <c r="AY952" s="492"/>
    </row>
    <row r="953" spans="1:51" ht="15.75" customHeight="1">
      <c r="A953" s="492"/>
      <c r="B953" s="492"/>
      <c r="C953" s="492"/>
      <c r="D953" s="492"/>
      <c r="E953" s="492"/>
      <c r="F953" s="492"/>
      <c r="G953" s="492"/>
      <c r="H953" s="492"/>
      <c r="I953" s="492"/>
      <c r="J953" s="492"/>
      <c r="K953" s="492"/>
      <c r="L953" s="492"/>
      <c r="M953" s="492"/>
      <c r="N953" s="492"/>
      <c r="O953" s="492"/>
      <c r="P953" s="492"/>
      <c r="Q953" s="492"/>
      <c r="R953" s="492"/>
      <c r="S953" s="492"/>
      <c r="T953" s="492"/>
      <c r="U953" s="492"/>
      <c r="V953" s="492"/>
      <c r="W953" s="492"/>
      <c r="X953" s="492"/>
      <c r="Y953" s="492"/>
      <c r="Z953" s="492"/>
      <c r="AA953" s="492"/>
      <c r="AB953" s="492"/>
      <c r="AC953" s="492"/>
      <c r="AD953" s="492"/>
      <c r="AE953" s="492"/>
      <c r="AF953" s="492"/>
      <c r="AG953" s="492"/>
      <c r="AH953" s="492"/>
      <c r="AI953" s="492"/>
      <c r="AJ953" s="492"/>
      <c r="AK953" s="492"/>
      <c r="AL953" s="492"/>
      <c r="AM953" s="492"/>
      <c r="AN953" s="492"/>
      <c r="AO953" s="492"/>
      <c r="AP953" s="492"/>
      <c r="AQ953" s="492"/>
      <c r="AR953" s="492"/>
      <c r="AS953" s="492"/>
      <c r="AT953" s="492"/>
      <c r="AU953" s="492"/>
      <c r="AV953" s="492"/>
      <c r="AW953" s="492"/>
      <c r="AX953" s="492"/>
      <c r="AY953" s="492"/>
    </row>
    <row r="954" spans="1:51" ht="15.75" customHeight="1">
      <c r="A954" s="492"/>
      <c r="B954" s="492"/>
      <c r="C954" s="492"/>
      <c r="D954" s="492"/>
      <c r="E954" s="492"/>
      <c r="F954" s="492"/>
      <c r="G954" s="492"/>
      <c r="H954" s="492"/>
      <c r="I954" s="492"/>
      <c r="J954" s="492"/>
      <c r="K954" s="492"/>
      <c r="L954" s="492"/>
      <c r="M954" s="492"/>
      <c r="N954" s="492"/>
      <c r="O954" s="492"/>
      <c r="P954" s="492"/>
      <c r="Q954" s="492"/>
      <c r="R954" s="492"/>
      <c r="S954" s="492"/>
      <c r="T954" s="492"/>
      <c r="U954" s="492"/>
      <c r="V954" s="492"/>
      <c r="W954" s="492"/>
      <c r="X954" s="492"/>
      <c r="Y954" s="492"/>
      <c r="Z954" s="492"/>
      <c r="AA954" s="492"/>
      <c r="AB954" s="492"/>
      <c r="AC954" s="492"/>
      <c r="AD954" s="492"/>
      <c r="AE954" s="492"/>
      <c r="AF954" s="492"/>
      <c r="AG954" s="492"/>
      <c r="AH954" s="492"/>
      <c r="AI954" s="492"/>
      <c r="AJ954" s="492"/>
      <c r="AK954" s="492"/>
      <c r="AL954" s="492"/>
      <c r="AM954" s="492"/>
      <c r="AN954" s="492"/>
      <c r="AO954" s="492"/>
      <c r="AP954" s="492"/>
      <c r="AQ954" s="492"/>
      <c r="AR954" s="492"/>
      <c r="AS954" s="492"/>
      <c r="AT954" s="492"/>
      <c r="AU954" s="492"/>
      <c r="AV954" s="492"/>
      <c r="AW954" s="492"/>
      <c r="AX954" s="492"/>
      <c r="AY954" s="492"/>
    </row>
    <row r="955" spans="1:51" ht="15.75" customHeight="1">
      <c r="A955" s="492"/>
      <c r="B955" s="492"/>
      <c r="C955" s="492"/>
      <c r="D955" s="492"/>
      <c r="E955" s="492"/>
      <c r="F955" s="492"/>
      <c r="G955" s="492"/>
      <c r="H955" s="492"/>
      <c r="I955" s="492"/>
      <c r="J955" s="492"/>
      <c r="K955" s="492"/>
      <c r="L955" s="492"/>
      <c r="M955" s="492"/>
      <c r="N955" s="492"/>
      <c r="O955" s="492"/>
      <c r="P955" s="492"/>
      <c r="Q955" s="492"/>
      <c r="R955" s="492"/>
      <c r="S955" s="492"/>
      <c r="T955" s="492"/>
      <c r="U955" s="492"/>
      <c r="V955" s="492"/>
      <c r="W955" s="492"/>
      <c r="X955" s="492"/>
      <c r="Y955" s="492"/>
      <c r="Z955" s="492"/>
      <c r="AA955" s="492"/>
      <c r="AB955" s="492"/>
      <c r="AC955" s="492"/>
      <c r="AD955" s="492"/>
      <c r="AE955" s="492"/>
      <c r="AF955" s="492"/>
      <c r="AG955" s="492"/>
      <c r="AH955" s="492"/>
      <c r="AI955" s="492"/>
      <c r="AJ955" s="492"/>
      <c r="AK955" s="492"/>
      <c r="AL955" s="492"/>
      <c r="AM955" s="492"/>
      <c r="AN955" s="492"/>
      <c r="AO955" s="492"/>
      <c r="AP955" s="492"/>
      <c r="AQ955" s="492"/>
      <c r="AR955" s="492"/>
      <c r="AS955" s="492"/>
      <c r="AT955" s="492"/>
      <c r="AU955" s="492"/>
      <c r="AV955" s="492"/>
      <c r="AW955" s="492"/>
      <c r="AX955" s="492"/>
      <c r="AY955" s="492"/>
    </row>
    <row r="956" spans="1:51" ht="15.75" customHeight="1">
      <c r="A956" s="492"/>
      <c r="B956" s="492"/>
      <c r="C956" s="492"/>
      <c r="D956" s="492"/>
      <c r="E956" s="492"/>
      <c r="F956" s="492"/>
      <c r="G956" s="492"/>
      <c r="H956" s="492"/>
      <c r="I956" s="492"/>
      <c r="J956" s="492"/>
      <c r="K956" s="492"/>
      <c r="L956" s="492"/>
      <c r="M956" s="492"/>
      <c r="N956" s="492"/>
      <c r="O956" s="492"/>
      <c r="P956" s="492"/>
      <c r="Q956" s="492"/>
      <c r="R956" s="492"/>
      <c r="S956" s="492"/>
      <c r="T956" s="492"/>
      <c r="U956" s="492"/>
      <c r="V956" s="492"/>
      <c r="W956" s="492"/>
      <c r="X956" s="492"/>
      <c r="Y956" s="492"/>
      <c r="Z956" s="492"/>
      <c r="AA956" s="492"/>
      <c r="AB956" s="492"/>
      <c r="AC956" s="492"/>
      <c r="AD956" s="492"/>
      <c r="AE956" s="492"/>
      <c r="AF956" s="492"/>
      <c r="AG956" s="492"/>
      <c r="AH956" s="492"/>
      <c r="AI956" s="492"/>
      <c r="AJ956" s="492"/>
      <c r="AK956" s="492"/>
      <c r="AL956" s="492"/>
      <c r="AM956" s="492"/>
      <c r="AN956" s="492"/>
      <c r="AO956" s="492"/>
      <c r="AP956" s="492"/>
      <c r="AQ956" s="492"/>
      <c r="AR956" s="492"/>
      <c r="AS956" s="492"/>
      <c r="AT956" s="492"/>
      <c r="AU956" s="492"/>
      <c r="AV956" s="492"/>
      <c r="AW956" s="492"/>
      <c r="AX956" s="492"/>
      <c r="AY956" s="492"/>
    </row>
    <row r="957" spans="1:51" ht="15.75" customHeight="1">
      <c r="A957" s="492"/>
      <c r="B957" s="492"/>
      <c r="C957" s="492"/>
      <c r="D957" s="492"/>
      <c r="E957" s="492"/>
      <c r="F957" s="492"/>
      <c r="G957" s="492"/>
      <c r="H957" s="492"/>
      <c r="I957" s="492"/>
      <c r="J957" s="492"/>
      <c r="K957" s="492"/>
      <c r="L957" s="492"/>
      <c r="M957" s="492"/>
      <c r="N957" s="492"/>
      <c r="O957" s="492"/>
      <c r="P957" s="492"/>
      <c r="Q957" s="492"/>
      <c r="R957" s="492"/>
      <c r="S957" s="492"/>
      <c r="T957" s="492"/>
      <c r="U957" s="492"/>
      <c r="V957" s="492"/>
      <c r="W957" s="492"/>
      <c r="X957" s="492"/>
      <c r="Y957" s="492"/>
      <c r="Z957" s="492"/>
      <c r="AA957" s="492"/>
      <c r="AB957" s="492"/>
      <c r="AC957" s="492"/>
      <c r="AD957" s="492"/>
      <c r="AE957" s="492"/>
      <c r="AF957" s="492"/>
      <c r="AG957" s="492"/>
      <c r="AH957" s="492"/>
      <c r="AI957" s="492"/>
      <c r="AJ957" s="492"/>
      <c r="AK957" s="492"/>
      <c r="AL957" s="492"/>
      <c r="AM957" s="492"/>
      <c r="AN957" s="492"/>
      <c r="AO957" s="492"/>
      <c r="AP957" s="492"/>
      <c r="AQ957" s="492"/>
      <c r="AR957" s="492"/>
      <c r="AS957" s="492"/>
      <c r="AT957" s="492"/>
      <c r="AU957" s="492"/>
      <c r="AV957" s="492"/>
      <c r="AW957" s="492"/>
      <c r="AX957" s="492"/>
      <c r="AY957" s="492"/>
    </row>
    <row r="958" spans="1:51" ht="15.75" customHeight="1">
      <c r="A958" s="492"/>
      <c r="B958" s="492"/>
      <c r="C958" s="492"/>
      <c r="D958" s="492"/>
      <c r="E958" s="492"/>
      <c r="F958" s="492"/>
      <c r="G958" s="492"/>
      <c r="H958" s="492"/>
      <c r="I958" s="492"/>
      <c r="J958" s="492"/>
      <c r="K958" s="492"/>
      <c r="L958" s="492"/>
      <c r="M958" s="492"/>
      <c r="N958" s="492"/>
      <c r="O958" s="492"/>
      <c r="P958" s="492"/>
      <c r="Q958" s="492"/>
      <c r="R958" s="492"/>
      <c r="S958" s="492"/>
      <c r="T958" s="492"/>
      <c r="U958" s="492"/>
      <c r="V958" s="492"/>
      <c r="W958" s="492"/>
      <c r="X958" s="492"/>
      <c r="Y958" s="492"/>
      <c r="Z958" s="492"/>
      <c r="AA958" s="492"/>
      <c r="AB958" s="492"/>
      <c r="AC958" s="492"/>
      <c r="AD958" s="492"/>
      <c r="AE958" s="492"/>
      <c r="AF958" s="492"/>
      <c r="AG958" s="492"/>
      <c r="AH958" s="492"/>
      <c r="AI958" s="492"/>
      <c r="AJ958" s="492"/>
      <c r="AK958" s="492"/>
      <c r="AL958" s="492"/>
      <c r="AM958" s="492"/>
      <c r="AN958" s="492"/>
      <c r="AO958" s="492"/>
      <c r="AP958" s="492"/>
      <c r="AQ958" s="492"/>
      <c r="AR958" s="492"/>
      <c r="AS958" s="492"/>
      <c r="AT958" s="492"/>
      <c r="AU958" s="492"/>
      <c r="AV958" s="492"/>
      <c r="AW958" s="492"/>
      <c r="AX958" s="492"/>
      <c r="AY958" s="492"/>
    </row>
    <row r="959" spans="1:51" ht="15.75" customHeight="1">
      <c r="A959" s="492"/>
      <c r="B959" s="492"/>
      <c r="C959" s="492"/>
      <c r="D959" s="492"/>
      <c r="E959" s="492"/>
      <c r="F959" s="492"/>
      <c r="G959" s="492"/>
      <c r="H959" s="492"/>
      <c r="I959" s="492"/>
      <c r="J959" s="492"/>
      <c r="K959" s="492"/>
      <c r="L959" s="492"/>
      <c r="M959" s="492"/>
      <c r="N959" s="492"/>
      <c r="O959" s="492"/>
      <c r="P959" s="492"/>
      <c r="Q959" s="492"/>
      <c r="R959" s="492"/>
      <c r="S959" s="492"/>
      <c r="T959" s="492"/>
      <c r="U959" s="492"/>
      <c r="V959" s="492"/>
      <c r="W959" s="492"/>
      <c r="X959" s="492"/>
      <c r="Y959" s="492"/>
      <c r="Z959" s="492"/>
      <c r="AA959" s="492"/>
      <c r="AB959" s="492"/>
      <c r="AC959" s="492"/>
      <c r="AD959" s="492"/>
      <c r="AE959" s="492"/>
      <c r="AF959" s="492"/>
      <c r="AG959" s="492"/>
      <c r="AH959" s="492"/>
      <c r="AI959" s="492"/>
      <c r="AJ959" s="492"/>
      <c r="AK959" s="492"/>
      <c r="AL959" s="492"/>
      <c r="AM959" s="492"/>
      <c r="AN959" s="492"/>
      <c r="AO959" s="492"/>
      <c r="AP959" s="492"/>
      <c r="AQ959" s="492"/>
      <c r="AR959" s="492"/>
      <c r="AS959" s="492"/>
      <c r="AT959" s="492"/>
      <c r="AU959" s="492"/>
      <c r="AV959" s="492"/>
      <c r="AW959" s="492"/>
      <c r="AX959" s="492"/>
      <c r="AY959" s="492"/>
    </row>
    <row r="960" spans="1:51" ht="15.75" customHeight="1">
      <c r="A960" s="492"/>
      <c r="B960" s="492"/>
      <c r="C960" s="492"/>
      <c r="D960" s="492"/>
      <c r="E960" s="492"/>
      <c r="F960" s="492"/>
      <c r="G960" s="492"/>
      <c r="H960" s="492"/>
      <c r="I960" s="492"/>
      <c r="J960" s="492"/>
      <c r="K960" s="492"/>
      <c r="L960" s="492"/>
      <c r="M960" s="492"/>
      <c r="N960" s="492"/>
      <c r="O960" s="492"/>
      <c r="P960" s="492"/>
      <c r="Q960" s="492"/>
      <c r="R960" s="492"/>
      <c r="S960" s="492"/>
      <c r="T960" s="492"/>
      <c r="U960" s="492"/>
      <c r="V960" s="492"/>
      <c r="W960" s="492"/>
      <c r="X960" s="492"/>
      <c r="Y960" s="492"/>
      <c r="Z960" s="492"/>
      <c r="AA960" s="492"/>
      <c r="AB960" s="492"/>
      <c r="AC960" s="492"/>
      <c r="AD960" s="492"/>
      <c r="AE960" s="492"/>
      <c r="AF960" s="492"/>
      <c r="AG960" s="492"/>
      <c r="AH960" s="492"/>
      <c r="AI960" s="492"/>
      <c r="AJ960" s="492"/>
      <c r="AK960" s="492"/>
      <c r="AL960" s="492"/>
      <c r="AM960" s="492"/>
      <c r="AN960" s="492"/>
      <c r="AO960" s="492"/>
      <c r="AP960" s="492"/>
      <c r="AQ960" s="492"/>
      <c r="AR960" s="492"/>
      <c r="AS960" s="492"/>
      <c r="AT960" s="492"/>
      <c r="AU960" s="492"/>
      <c r="AV960" s="492"/>
      <c r="AW960" s="492"/>
      <c r="AX960" s="492"/>
      <c r="AY960" s="492"/>
    </row>
    <row r="961" spans="1:51" ht="15.75" customHeight="1">
      <c r="A961" s="492"/>
      <c r="B961" s="492"/>
      <c r="C961" s="492"/>
      <c r="D961" s="492"/>
      <c r="E961" s="492"/>
      <c r="F961" s="492"/>
      <c r="G961" s="492"/>
      <c r="H961" s="492"/>
      <c r="I961" s="492"/>
      <c r="J961" s="492"/>
      <c r="K961" s="492"/>
      <c r="L961" s="492"/>
      <c r="M961" s="492"/>
      <c r="N961" s="492"/>
      <c r="O961" s="492"/>
      <c r="P961" s="492"/>
      <c r="Q961" s="492"/>
      <c r="R961" s="492"/>
      <c r="S961" s="492"/>
      <c r="T961" s="492"/>
      <c r="U961" s="492"/>
      <c r="V961" s="492"/>
      <c r="W961" s="492"/>
      <c r="X961" s="492"/>
      <c r="Y961" s="492"/>
      <c r="Z961" s="492"/>
      <c r="AA961" s="492"/>
      <c r="AB961" s="492"/>
      <c r="AC961" s="492"/>
      <c r="AD961" s="492"/>
      <c r="AE961" s="492"/>
      <c r="AF961" s="492"/>
      <c r="AG961" s="492"/>
      <c r="AH961" s="492"/>
      <c r="AI961" s="492"/>
      <c r="AJ961" s="492"/>
      <c r="AK961" s="492"/>
      <c r="AL961" s="492"/>
      <c r="AM961" s="492"/>
      <c r="AN961" s="492"/>
      <c r="AO961" s="492"/>
      <c r="AP961" s="492"/>
      <c r="AQ961" s="492"/>
      <c r="AR961" s="492"/>
      <c r="AS961" s="492"/>
      <c r="AT961" s="492"/>
      <c r="AU961" s="492"/>
      <c r="AV961" s="492"/>
      <c r="AW961" s="492"/>
      <c r="AX961" s="492"/>
      <c r="AY961" s="492"/>
    </row>
    <row r="962" spans="1:51" ht="15.75" customHeight="1">
      <c r="A962" s="492"/>
      <c r="B962" s="492"/>
      <c r="C962" s="492"/>
      <c r="D962" s="492"/>
      <c r="E962" s="492"/>
      <c r="F962" s="492"/>
      <c r="G962" s="492"/>
      <c r="H962" s="492"/>
      <c r="I962" s="492"/>
      <c r="J962" s="492"/>
      <c r="K962" s="492"/>
      <c r="L962" s="492"/>
      <c r="M962" s="492"/>
      <c r="N962" s="492"/>
      <c r="O962" s="492"/>
      <c r="P962" s="492"/>
      <c r="Q962" s="492"/>
      <c r="R962" s="492"/>
      <c r="S962" s="492"/>
      <c r="T962" s="492"/>
      <c r="U962" s="492"/>
      <c r="V962" s="492"/>
      <c r="W962" s="492"/>
      <c r="X962" s="492"/>
      <c r="Y962" s="492"/>
      <c r="Z962" s="492"/>
      <c r="AA962" s="492"/>
      <c r="AB962" s="492"/>
      <c r="AC962" s="492"/>
      <c r="AD962" s="492"/>
      <c r="AE962" s="492"/>
      <c r="AF962" s="492"/>
      <c r="AG962" s="492"/>
      <c r="AH962" s="492"/>
      <c r="AI962" s="492"/>
      <c r="AJ962" s="492"/>
      <c r="AK962" s="492"/>
      <c r="AL962" s="492"/>
      <c r="AM962" s="492"/>
      <c r="AN962" s="492"/>
      <c r="AO962" s="492"/>
      <c r="AP962" s="492"/>
      <c r="AQ962" s="492"/>
      <c r="AR962" s="492"/>
      <c r="AS962" s="492"/>
      <c r="AT962" s="492"/>
      <c r="AU962" s="492"/>
      <c r="AV962" s="492"/>
      <c r="AW962" s="492"/>
      <c r="AX962" s="492"/>
      <c r="AY962" s="492"/>
    </row>
    <row r="963" spans="1:51" ht="15.75" customHeight="1">
      <c r="A963" s="492"/>
      <c r="B963" s="492"/>
      <c r="C963" s="492"/>
      <c r="D963" s="492"/>
      <c r="E963" s="492"/>
      <c r="F963" s="492"/>
      <c r="G963" s="492"/>
      <c r="H963" s="492"/>
      <c r="I963" s="492"/>
      <c r="J963" s="492"/>
      <c r="K963" s="492"/>
      <c r="L963" s="492"/>
      <c r="M963" s="492"/>
      <c r="N963" s="492"/>
      <c r="O963" s="492"/>
      <c r="P963" s="492"/>
      <c r="Q963" s="492"/>
      <c r="R963" s="492"/>
      <c r="S963" s="492"/>
      <c r="T963" s="492"/>
      <c r="U963" s="492"/>
      <c r="V963" s="492"/>
      <c r="W963" s="492"/>
      <c r="X963" s="492"/>
      <c r="Y963" s="492"/>
      <c r="Z963" s="492"/>
      <c r="AA963" s="492"/>
      <c r="AB963" s="492"/>
      <c r="AC963" s="492"/>
      <c r="AD963" s="492"/>
      <c r="AE963" s="492"/>
      <c r="AF963" s="492"/>
      <c r="AG963" s="492"/>
      <c r="AH963" s="492"/>
      <c r="AI963" s="492"/>
      <c r="AJ963" s="492"/>
      <c r="AK963" s="492"/>
      <c r="AL963" s="492"/>
      <c r="AM963" s="492"/>
      <c r="AN963" s="492"/>
      <c r="AO963" s="492"/>
      <c r="AP963" s="492"/>
      <c r="AQ963" s="492"/>
      <c r="AR963" s="492"/>
      <c r="AS963" s="492"/>
      <c r="AT963" s="492"/>
      <c r="AU963" s="492"/>
      <c r="AV963" s="492"/>
      <c r="AW963" s="492"/>
      <c r="AX963" s="492"/>
      <c r="AY963" s="492"/>
    </row>
    <row r="964" spans="1:51" ht="15.75" customHeight="1">
      <c r="A964" s="492"/>
      <c r="B964" s="492"/>
      <c r="C964" s="492"/>
      <c r="D964" s="492"/>
      <c r="E964" s="492"/>
      <c r="F964" s="492"/>
      <c r="G964" s="492"/>
      <c r="H964" s="492"/>
      <c r="I964" s="492"/>
      <c r="J964" s="492"/>
      <c r="K964" s="492"/>
      <c r="L964" s="492"/>
      <c r="M964" s="492"/>
      <c r="N964" s="492"/>
      <c r="O964" s="492"/>
      <c r="P964" s="492"/>
      <c r="Q964" s="492"/>
      <c r="R964" s="492"/>
      <c r="S964" s="492"/>
      <c r="T964" s="492"/>
      <c r="U964" s="492"/>
      <c r="V964" s="492"/>
      <c r="W964" s="492"/>
      <c r="X964" s="492"/>
      <c r="Y964" s="492"/>
      <c r="Z964" s="492"/>
      <c r="AA964" s="492"/>
      <c r="AB964" s="492"/>
      <c r="AC964" s="492"/>
      <c r="AD964" s="492"/>
      <c r="AE964" s="492"/>
      <c r="AF964" s="492"/>
      <c r="AG964" s="492"/>
      <c r="AH964" s="492"/>
      <c r="AI964" s="492"/>
      <c r="AJ964" s="492"/>
      <c r="AK964" s="492"/>
      <c r="AL964" s="492"/>
      <c r="AM964" s="492"/>
      <c r="AN964" s="492"/>
      <c r="AO964" s="492"/>
      <c r="AP964" s="492"/>
      <c r="AQ964" s="492"/>
      <c r="AR964" s="492"/>
      <c r="AS964" s="492"/>
      <c r="AT964" s="492"/>
      <c r="AU964" s="492"/>
      <c r="AV964" s="492"/>
      <c r="AW964" s="492"/>
      <c r="AX964" s="492"/>
      <c r="AY964" s="492"/>
    </row>
    <row r="965" spans="1:51" ht="15.75" customHeight="1">
      <c r="A965" s="492"/>
      <c r="B965" s="492"/>
      <c r="C965" s="492"/>
      <c r="D965" s="492"/>
      <c r="E965" s="492"/>
      <c r="F965" s="492"/>
      <c r="G965" s="492"/>
      <c r="H965" s="492"/>
      <c r="I965" s="492"/>
      <c r="J965" s="492"/>
      <c r="K965" s="492"/>
      <c r="L965" s="492"/>
      <c r="M965" s="492"/>
      <c r="N965" s="492"/>
      <c r="O965" s="492"/>
      <c r="P965" s="492"/>
      <c r="Q965" s="492"/>
      <c r="R965" s="492"/>
      <c r="S965" s="492"/>
      <c r="T965" s="492"/>
      <c r="U965" s="492"/>
      <c r="V965" s="492"/>
      <c r="W965" s="492"/>
      <c r="X965" s="492"/>
      <c r="Y965" s="492"/>
      <c r="Z965" s="492"/>
      <c r="AA965" s="492"/>
      <c r="AB965" s="492"/>
      <c r="AC965" s="492"/>
      <c r="AD965" s="492"/>
      <c r="AE965" s="492"/>
      <c r="AF965" s="492"/>
      <c r="AG965" s="492"/>
      <c r="AH965" s="492"/>
      <c r="AI965" s="492"/>
      <c r="AJ965" s="492"/>
      <c r="AK965" s="492"/>
      <c r="AL965" s="492"/>
      <c r="AM965" s="492"/>
      <c r="AN965" s="492"/>
      <c r="AO965" s="492"/>
      <c r="AP965" s="492"/>
      <c r="AQ965" s="492"/>
      <c r="AR965" s="492"/>
      <c r="AS965" s="492"/>
      <c r="AT965" s="492"/>
      <c r="AU965" s="492"/>
      <c r="AV965" s="492"/>
      <c r="AW965" s="492"/>
      <c r="AX965" s="492"/>
      <c r="AY965" s="492"/>
    </row>
    <row r="966" spans="1:51" ht="15.75" customHeight="1">
      <c r="A966" s="492"/>
      <c r="B966" s="492"/>
      <c r="C966" s="492"/>
      <c r="D966" s="492"/>
      <c r="E966" s="492"/>
      <c r="F966" s="492"/>
      <c r="G966" s="492"/>
      <c r="H966" s="492"/>
      <c r="I966" s="492"/>
      <c r="J966" s="492"/>
      <c r="K966" s="492"/>
      <c r="L966" s="492"/>
      <c r="M966" s="492"/>
      <c r="N966" s="492"/>
      <c r="O966" s="492"/>
      <c r="P966" s="492"/>
      <c r="Q966" s="492"/>
      <c r="R966" s="492"/>
      <c r="S966" s="492"/>
      <c r="T966" s="492"/>
      <c r="U966" s="492"/>
      <c r="V966" s="492"/>
      <c r="W966" s="492"/>
      <c r="X966" s="492"/>
      <c r="Y966" s="492"/>
      <c r="Z966" s="492"/>
      <c r="AA966" s="492"/>
      <c r="AB966" s="492"/>
      <c r="AC966" s="492"/>
      <c r="AD966" s="492"/>
      <c r="AE966" s="492"/>
      <c r="AF966" s="492"/>
      <c r="AG966" s="492"/>
      <c r="AH966" s="492"/>
      <c r="AI966" s="492"/>
      <c r="AJ966" s="492"/>
      <c r="AK966" s="492"/>
      <c r="AL966" s="492"/>
      <c r="AM966" s="492"/>
      <c r="AN966" s="492"/>
      <c r="AO966" s="492"/>
      <c r="AP966" s="492"/>
      <c r="AQ966" s="492"/>
      <c r="AR966" s="492"/>
      <c r="AS966" s="492"/>
      <c r="AT966" s="492"/>
      <c r="AU966" s="492"/>
      <c r="AV966" s="492"/>
      <c r="AW966" s="492"/>
      <c r="AX966" s="492"/>
      <c r="AY966" s="492"/>
    </row>
    <row r="967" spans="1:51" ht="15.75" customHeight="1">
      <c r="A967" s="492"/>
      <c r="B967" s="492"/>
      <c r="C967" s="492"/>
      <c r="D967" s="492"/>
      <c r="E967" s="492"/>
      <c r="F967" s="492"/>
      <c r="G967" s="492"/>
      <c r="H967" s="492"/>
      <c r="I967" s="492"/>
      <c r="J967" s="492"/>
      <c r="K967" s="492"/>
      <c r="L967" s="492"/>
      <c r="M967" s="492"/>
      <c r="N967" s="492"/>
      <c r="O967" s="492"/>
      <c r="P967" s="492"/>
      <c r="Q967" s="492"/>
      <c r="R967" s="492"/>
      <c r="S967" s="492"/>
      <c r="T967" s="492"/>
      <c r="U967" s="492"/>
      <c r="V967" s="492"/>
      <c r="W967" s="492"/>
      <c r="X967" s="492"/>
      <c r="Y967" s="492"/>
      <c r="Z967" s="492"/>
      <c r="AA967" s="492"/>
      <c r="AB967" s="492"/>
      <c r="AC967" s="492"/>
      <c r="AD967" s="492"/>
      <c r="AE967" s="492"/>
      <c r="AF967" s="492"/>
      <c r="AG967" s="492"/>
      <c r="AH967" s="492"/>
      <c r="AI967" s="492"/>
      <c r="AJ967" s="492"/>
      <c r="AK967" s="492"/>
      <c r="AL967" s="492"/>
      <c r="AM967" s="492"/>
      <c r="AN967" s="492"/>
      <c r="AO967" s="492"/>
      <c r="AP967" s="492"/>
      <c r="AQ967" s="492"/>
      <c r="AR967" s="492"/>
      <c r="AS967" s="492"/>
      <c r="AT967" s="492"/>
      <c r="AU967" s="492"/>
      <c r="AV967" s="492"/>
      <c r="AW967" s="492"/>
      <c r="AX967" s="492"/>
      <c r="AY967" s="492"/>
    </row>
    <row r="968" spans="1:51" ht="15.75" customHeight="1">
      <c r="A968" s="492"/>
      <c r="B968" s="492"/>
      <c r="C968" s="492"/>
      <c r="D968" s="492"/>
      <c r="E968" s="492"/>
      <c r="F968" s="492"/>
      <c r="G968" s="492"/>
      <c r="H968" s="492"/>
      <c r="I968" s="492"/>
      <c r="J968" s="492"/>
      <c r="K968" s="492"/>
      <c r="L968" s="492"/>
      <c r="M968" s="492"/>
      <c r="N968" s="492"/>
      <c r="O968" s="492"/>
      <c r="P968" s="492"/>
      <c r="Q968" s="492"/>
      <c r="R968" s="492"/>
      <c r="S968" s="492"/>
      <c r="T968" s="492"/>
      <c r="U968" s="492"/>
      <c r="V968" s="492"/>
      <c r="W968" s="492"/>
      <c r="X968" s="492"/>
      <c r="Y968" s="492"/>
      <c r="Z968" s="492"/>
      <c r="AA968" s="492"/>
      <c r="AB968" s="492"/>
      <c r="AC968" s="492"/>
      <c r="AD968" s="492"/>
      <c r="AE968" s="492"/>
      <c r="AF968" s="492"/>
      <c r="AG968" s="492"/>
      <c r="AH968" s="492"/>
      <c r="AI968" s="492"/>
      <c r="AJ968" s="492"/>
      <c r="AK968" s="492"/>
      <c r="AL968" s="492"/>
      <c r="AM968" s="492"/>
      <c r="AN968" s="492"/>
      <c r="AO968" s="492"/>
      <c r="AP968" s="492"/>
      <c r="AQ968" s="492"/>
      <c r="AR968" s="492"/>
      <c r="AS968" s="492"/>
      <c r="AT968" s="492"/>
      <c r="AU968" s="492"/>
      <c r="AV968" s="492"/>
      <c r="AW968" s="492"/>
      <c r="AX968" s="492"/>
      <c r="AY968" s="492"/>
    </row>
    <row r="969" spans="1:51" ht="15.75" customHeight="1">
      <c r="A969" s="492"/>
      <c r="B969" s="492"/>
      <c r="C969" s="492"/>
      <c r="D969" s="492"/>
      <c r="E969" s="492"/>
      <c r="F969" s="492"/>
      <c r="G969" s="492"/>
      <c r="H969" s="492"/>
      <c r="I969" s="492"/>
      <c r="J969" s="492"/>
      <c r="K969" s="492"/>
      <c r="L969" s="492"/>
      <c r="M969" s="492"/>
      <c r="N969" s="492"/>
      <c r="O969" s="492"/>
      <c r="P969" s="492"/>
      <c r="Q969" s="492"/>
      <c r="R969" s="492"/>
      <c r="S969" s="492"/>
      <c r="T969" s="492"/>
      <c r="U969" s="492"/>
      <c r="V969" s="492"/>
      <c r="W969" s="492"/>
      <c r="X969" s="492"/>
      <c r="Y969" s="492"/>
      <c r="Z969" s="492"/>
      <c r="AA969" s="492"/>
      <c r="AB969" s="492"/>
      <c r="AC969" s="492"/>
      <c r="AD969" s="492"/>
      <c r="AE969" s="492"/>
      <c r="AF969" s="492"/>
      <c r="AG969" s="492"/>
      <c r="AH969" s="492"/>
      <c r="AI969" s="492"/>
      <c r="AJ969" s="492"/>
      <c r="AK969" s="492"/>
      <c r="AL969" s="492"/>
      <c r="AM969" s="492"/>
      <c r="AN969" s="492"/>
      <c r="AO969" s="492"/>
      <c r="AP969" s="492"/>
      <c r="AQ969" s="492"/>
      <c r="AR969" s="492"/>
      <c r="AS969" s="492"/>
      <c r="AT969" s="492"/>
      <c r="AU969" s="492"/>
      <c r="AV969" s="492"/>
      <c r="AW969" s="492"/>
      <c r="AX969" s="492"/>
      <c r="AY969" s="492"/>
    </row>
    <row r="970" spans="1:51" ht="15.75" customHeight="1">
      <c r="A970" s="492"/>
      <c r="B970" s="492"/>
      <c r="C970" s="492"/>
      <c r="D970" s="492"/>
      <c r="E970" s="492"/>
      <c r="F970" s="492"/>
      <c r="G970" s="492"/>
      <c r="H970" s="492"/>
      <c r="I970" s="492"/>
      <c r="J970" s="492"/>
      <c r="K970" s="492"/>
      <c r="L970" s="492"/>
      <c r="M970" s="492"/>
      <c r="N970" s="492"/>
      <c r="O970" s="492"/>
      <c r="P970" s="492"/>
      <c r="Q970" s="492"/>
      <c r="R970" s="492"/>
      <c r="S970" s="492"/>
      <c r="T970" s="492"/>
      <c r="U970" s="492"/>
      <c r="V970" s="492"/>
      <c r="W970" s="492"/>
      <c r="X970" s="492"/>
      <c r="Y970" s="492"/>
      <c r="Z970" s="492"/>
      <c r="AA970" s="492"/>
      <c r="AB970" s="492"/>
      <c r="AC970" s="492"/>
      <c r="AD970" s="492"/>
      <c r="AE970" s="492"/>
      <c r="AF970" s="492"/>
      <c r="AG970" s="492"/>
      <c r="AH970" s="492"/>
      <c r="AI970" s="492"/>
      <c r="AJ970" s="492"/>
      <c r="AK970" s="492"/>
      <c r="AL970" s="492"/>
      <c r="AM970" s="492"/>
      <c r="AN970" s="492"/>
      <c r="AO970" s="492"/>
      <c r="AP970" s="492"/>
      <c r="AQ970" s="492"/>
      <c r="AR970" s="492"/>
      <c r="AS970" s="492"/>
      <c r="AT970" s="492"/>
      <c r="AU970" s="492"/>
      <c r="AV970" s="492"/>
      <c r="AW970" s="492"/>
      <c r="AX970" s="492"/>
      <c r="AY970" s="492"/>
    </row>
    <row r="971" spans="1:51" ht="15.75" customHeight="1">
      <c r="A971" s="492"/>
      <c r="B971" s="492"/>
      <c r="C971" s="492"/>
      <c r="D971" s="492"/>
      <c r="E971" s="492"/>
      <c r="F971" s="492"/>
      <c r="G971" s="492"/>
      <c r="H971" s="492"/>
      <c r="I971" s="492"/>
      <c r="J971" s="492"/>
      <c r="K971" s="492"/>
      <c r="L971" s="492"/>
      <c r="M971" s="492"/>
      <c r="N971" s="492"/>
      <c r="O971" s="492"/>
      <c r="P971" s="492"/>
      <c r="Q971" s="492"/>
      <c r="R971" s="492"/>
      <c r="S971" s="492"/>
      <c r="T971" s="492"/>
      <c r="U971" s="492"/>
      <c r="V971" s="492"/>
      <c r="W971" s="492"/>
      <c r="X971" s="492"/>
      <c r="Y971" s="492"/>
      <c r="Z971" s="492"/>
      <c r="AA971" s="492"/>
      <c r="AB971" s="492"/>
      <c r="AC971" s="492"/>
      <c r="AD971" s="492"/>
      <c r="AE971" s="492"/>
      <c r="AF971" s="492"/>
      <c r="AG971" s="492"/>
      <c r="AH971" s="492"/>
      <c r="AI971" s="492"/>
      <c r="AJ971" s="492"/>
      <c r="AK971" s="492"/>
      <c r="AL971" s="492"/>
      <c r="AM971" s="492"/>
      <c r="AN971" s="492"/>
      <c r="AO971" s="492"/>
      <c r="AP971" s="492"/>
      <c r="AQ971" s="492"/>
      <c r="AR971" s="492"/>
      <c r="AS971" s="492"/>
      <c r="AT971" s="492"/>
      <c r="AU971" s="492"/>
      <c r="AV971" s="492"/>
      <c r="AW971" s="492"/>
      <c r="AX971" s="492"/>
      <c r="AY971" s="492"/>
    </row>
    <row r="972" spans="1:51" ht="15.75" customHeight="1">
      <c r="A972" s="492"/>
      <c r="B972" s="492"/>
      <c r="C972" s="492"/>
      <c r="D972" s="492"/>
      <c r="E972" s="492"/>
      <c r="F972" s="492"/>
      <c r="G972" s="492"/>
      <c r="H972" s="492"/>
      <c r="I972" s="492"/>
      <c r="J972" s="492"/>
      <c r="K972" s="492"/>
      <c r="L972" s="492"/>
      <c r="M972" s="492"/>
      <c r="N972" s="492"/>
      <c r="O972" s="492"/>
      <c r="P972" s="492"/>
      <c r="Q972" s="492"/>
      <c r="R972" s="492"/>
      <c r="S972" s="492"/>
      <c r="T972" s="492"/>
      <c r="U972" s="492"/>
      <c r="V972" s="492"/>
      <c r="W972" s="492"/>
      <c r="X972" s="492"/>
      <c r="Y972" s="492"/>
      <c r="Z972" s="492"/>
      <c r="AA972" s="492"/>
      <c r="AB972" s="492"/>
      <c r="AC972" s="492"/>
      <c r="AD972" s="492"/>
      <c r="AE972" s="492"/>
      <c r="AF972" s="492"/>
      <c r="AG972" s="492"/>
      <c r="AH972" s="492"/>
      <c r="AI972" s="492"/>
      <c r="AJ972" s="492"/>
      <c r="AK972" s="492"/>
      <c r="AL972" s="492"/>
      <c r="AM972" s="492"/>
      <c r="AN972" s="492"/>
      <c r="AO972" s="492"/>
      <c r="AP972" s="492"/>
      <c r="AQ972" s="492"/>
      <c r="AR972" s="492"/>
      <c r="AS972" s="492"/>
      <c r="AT972" s="492"/>
      <c r="AU972" s="492"/>
      <c r="AV972" s="492"/>
      <c r="AW972" s="492"/>
      <c r="AX972" s="492"/>
      <c r="AY972" s="492"/>
    </row>
    <row r="973" spans="1:51" ht="15.75" customHeight="1">
      <c r="A973" s="492"/>
      <c r="B973" s="492"/>
      <c r="C973" s="492"/>
      <c r="D973" s="492"/>
      <c r="E973" s="492"/>
      <c r="F973" s="492"/>
      <c r="G973" s="492"/>
      <c r="H973" s="492"/>
      <c r="I973" s="492"/>
      <c r="J973" s="492"/>
      <c r="K973" s="492"/>
      <c r="L973" s="492"/>
      <c r="M973" s="492"/>
      <c r="N973" s="492"/>
      <c r="O973" s="492"/>
      <c r="P973" s="492"/>
      <c r="Q973" s="492"/>
      <c r="R973" s="492"/>
      <c r="S973" s="492"/>
      <c r="T973" s="492"/>
      <c r="U973" s="492"/>
      <c r="V973" s="492"/>
      <c r="W973" s="492"/>
      <c r="X973" s="492"/>
      <c r="Y973" s="492"/>
      <c r="Z973" s="492"/>
      <c r="AA973" s="492"/>
      <c r="AB973" s="492"/>
      <c r="AC973" s="492"/>
      <c r="AD973" s="492"/>
      <c r="AE973" s="492"/>
      <c r="AF973" s="492"/>
      <c r="AG973" s="492"/>
      <c r="AH973" s="492"/>
      <c r="AI973" s="492"/>
      <c r="AJ973" s="492"/>
      <c r="AK973" s="492"/>
      <c r="AL973" s="492"/>
      <c r="AM973" s="492"/>
      <c r="AN973" s="492"/>
      <c r="AO973" s="492"/>
      <c r="AP973" s="492"/>
      <c r="AQ973" s="492"/>
      <c r="AR973" s="492"/>
      <c r="AS973" s="492"/>
      <c r="AT973" s="492"/>
      <c r="AU973" s="492"/>
      <c r="AV973" s="492"/>
      <c r="AW973" s="492"/>
      <c r="AX973" s="492"/>
      <c r="AY973" s="492"/>
    </row>
    <row r="974" spans="1:51" ht="15.75" customHeight="1">
      <c r="A974" s="492"/>
      <c r="B974" s="492"/>
      <c r="C974" s="492"/>
      <c r="D974" s="492"/>
      <c r="E974" s="492"/>
      <c r="F974" s="492"/>
      <c r="G974" s="492"/>
      <c r="H974" s="492"/>
      <c r="I974" s="492"/>
      <c r="J974" s="492"/>
      <c r="K974" s="492"/>
      <c r="L974" s="492"/>
      <c r="M974" s="492"/>
      <c r="N974" s="492"/>
      <c r="O974" s="492"/>
      <c r="P974" s="492"/>
      <c r="Q974" s="492"/>
      <c r="R974" s="492"/>
      <c r="S974" s="492"/>
      <c r="T974" s="492"/>
      <c r="U974" s="492"/>
      <c r="V974" s="492"/>
      <c r="W974" s="492"/>
      <c r="X974" s="492"/>
      <c r="Y974" s="492"/>
      <c r="Z974" s="492"/>
      <c r="AA974" s="492"/>
      <c r="AB974" s="492"/>
      <c r="AC974" s="492"/>
      <c r="AD974" s="492"/>
      <c r="AE974" s="492"/>
      <c r="AF974" s="492"/>
      <c r="AG974" s="492"/>
      <c r="AH974" s="492"/>
      <c r="AI974" s="492"/>
      <c r="AJ974" s="492"/>
      <c r="AK974" s="492"/>
      <c r="AL974" s="492"/>
      <c r="AM974" s="492"/>
      <c r="AN974" s="492"/>
      <c r="AO974" s="492"/>
      <c r="AP974" s="492"/>
      <c r="AQ974" s="492"/>
      <c r="AR974" s="492"/>
      <c r="AS974" s="492"/>
      <c r="AT974" s="492"/>
      <c r="AU974" s="492"/>
      <c r="AV974" s="492"/>
      <c r="AW974" s="492"/>
      <c r="AX974" s="492"/>
      <c r="AY974" s="492"/>
    </row>
    <row r="975" spans="1:51" ht="15.75" customHeight="1">
      <c r="A975" s="492"/>
      <c r="B975" s="492"/>
      <c r="C975" s="492"/>
      <c r="D975" s="492"/>
      <c r="E975" s="492"/>
      <c r="F975" s="492"/>
      <c r="G975" s="492"/>
      <c r="H975" s="492"/>
      <c r="I975" s="492"/>
      <c r="J975" s="492"/>
      <c r="K975" s="492"/>
      <c r="L975" s="492"/>
      <c r="M975" s="492"/>
      <c r="N975" s="492"/>
      <c r="O975" s="492"/>
      <c r="P975" s="492"/>
      <c r="Q975" s="492"/>
      <c r="R975" s="492"/>
      <c r="S975" s="492"/>
      <c r="T975" s="492"/>
      <c r="U975" s="492"/>
      <c r="V975" s="492"/>
      <c r="W975" s="492"/>
      <c r="X975" s="492"/>
      <c r="Y975" s="492"/>
      <c r="Z975" s="492"/>
      <c r="AA975" s="492"/>
      <c r="AB975" s="492"/>
      <c r="AC975" s="492"/>
      <c r="AD975" s="492"/>
      <c r="AE975" s="492"/>
      <c r="AF975" s="492"/>
      <c r="AG975" s="492"/>
      <c r="AH975" s="492"/>
      <c r="AI975" s="492"/>
      <c r="AJ975" s="492"/>
      <c r="AK975" s="492"/>
      <c r="AL975" s="492"/>
      <c r="AM975" s="492"/>
      <c r="AN975" s="492"/>
      <c r="AO975" s="492"/>
      <c r="AP975" s="492"/>
      <c r="AQ975" s="492"/>
      <c r="AR975" s="492"/>
      <c r="AS975" s="492"/>
      <c r="AT975" s="492"/>
      <c r="AU975" s="492"/>
      <c r="AV975" s="492"/>
      <c r="AW975" s="492"/>
      <c r="AX975" s="492"/>
      <c r="AY975" s="492"/>
    </row>
    <row r="976" spans="1:51" ht="15.75" customHeight="1">
      <c r="A976" s="492"/>
      <c r="B976" s="492"/>
      <c r="C976" s="492"/>
      <c r="D976" s="492"/>
      <c r="E976" s="492"/>
      <c r="F976" s="492"/>
      <c r="G976" s="492"/>
      <c r="H976" s="492"/>
      <c r="I976" s="492"/>
      <c r="J976" s="492"/>
      <c r="K976" s="492"/>
      <c r="L976" s="492"/>
      <c r="M976" s="492"/>
      <c r="N976" s="492"/>
      <c r="O976" s="492"/>
      <c r="P976" s="492"/>
      <c r="Q976" s="492"/>
      <c r="R976" s="492"/>
      <c r="S976" s="492"/>
      <c r="T976" s="492"/>
      <c r="U976" s="492"/>
      <c r="V976" s="492"/>
      <c r="W976" s="492"/>
      <c r="X976" s="492"/>
      <c r="Y976" s="492"/>
      <c r="Z976" s="492"/>
      <c r="AA976" s="492"/>
      <c r="AB976" s="492"/>
      <c r="AC976" s="492"/>
      <c r="AD976" s="492"/>
      <c r="AE976" s="492"/>
      <c r="AF976" s="492"/>
      <c r="AG976" s="492"/>
      <c r="AH976" s="492"/>
      <c r="AI976" s="492"/>
      <c r="AJ976" s="492"/>
      <c r="AK976" s="492"/>
      <c r="AL976" s="492"/>
      <c r="AM976" s="492"/>
      <c r="AN976" s="492"/>
      <c r="AO976" s="492"/>
      <c r="AP976" s="492"/>
      <c r="AQ976" s="492"/>
      <c r="AR976" s="492"/>
      <c r="AS976" s="492"/>
      <c r="AT976" s="492"/>
      <c r="AU976" s="492"/>
      <c r="AV976" s="492"/>
      <c r="AW976" s="492"/>
      <c r="AX976" s="492"/>
      <c r="AY976" s="492"/>
    </row>
    <row r="977" spans="1:51" ht="15.75" customHeight="1">
      <c r="A977" s="492"/>
      <c r="B977" s="492"/>
      <c r="C977" s="492"/>
      <c r="D977" s="492"/>
      <c r="E977" s="492"/>
      <c r="F977" s="492"/>
      <c r="G977" s="492"/>
      <c r="H977" s="492"/>
      <c r="I977" s="492"/>
      <c r="J977" s="492"/>
      <c r="K977" s="492"/>
      <c r="L977" s="492"/>
      <c r="M977" s="492"/>
      <c r="N977" s="492"/>
      <c r="O977" s="492"/>
      <c r="P977" s="492"/>
      <c r="Q977" s="492"/>
      <c r="R977" s="492"/>
      <c r="S977" s="492"/>
      <c r="T977" s="492"/>
      <c r="U977" s="492"/>
      <c r="V977" s="492"/>
      <c r="W977" s="492"/>
      <c r="X977" s="492"/>
      <c r="Y977" s="492"/>
      <c r="Z977" s="492"/>
      <c r="AA977" s="492"/>
      <c r="AB977" s="492"/>
      <c r="AC977" s="492"/>
      <c r="AD977" s="492"/>
      <c r="AE977" s="492"/>
      <c r="AF977" s="492"/>
      <c r="AG977" s="492"/>
      <c r="AH977" s="492"/>
      <c r="AI977" s="492"/>
      <c r="AJ977" s="492"/>
      <c r="AK977" s="492"/>
      <c r="AL977" s="492"/>
      <c r="AM977" s="492"/>
      <c r="AN977" s="492"/>
      <c r="AO977" s="492"/>
      <c r="AP977" s="492"/>
      <c r="AQ977" s="492"/>
      <c r="AR977" s="492"/>
      <c r="AS977" s="492"/>
      <c r="AT977" s="492"/>
      <c r="AU977" s="492"/>
      <c r="AV977" s="492"/>
      <c r="AW977" s="492"/>
      <c r="AX977" s="492"/>
      <c r="AY977" s="492"/>
    </row>
    <row r="978" spans="1:51" ht="15.75" customHeight="1">
      <c r="A978" s="492"/>
      <c r="B978" s="492"/>
      <c r="C978" s="492"/>
      <c r="D978" s="492"/>
      <c r="E978" s="492"/>
      <c r="F978" s="492"/>
      <c r="G978" s="492"/>
      <c r="H978" s="492"/>
      <c r="I978" s="492"/>
      <c r="J978" s="492"/>
      <c r="K978" s="492"/>
      <c r="L978" s="492"/>
      <c r="M978" s="492"/>
      <c r="N978" s="492"/>
      <c r="O978" s="492"/>
      <c r="P978" s="492"/>
      <c r="Q978" s="492"/>
      <c r="R978" s="492"/>
      <c r="S978" s="492"/>
      <c r="T978" s="492"/>
      <c r="U978" s="492"/>
      <c r="V978" s="492"/>
      <c r="W978" s="492"/>
      <c r="X978" s="492"/>
      <c r="Y978" s="492"/>
      <c r="Z978" s="492"/>
      <c r="AA978" s="492"/>
      <c r="AB978" s="492"/>
      <c r="AC978" s="492"/>
      <c r="AD978" s="492"/>
      <c r="AE978" s="492"/>
      <c r="AF978" s="492"/>
      <c r="AG978" s="492"/>
      <c r="AH978" s="492"/>
      <c r="AI978" s="492"/>
      <c r="AJ978" s="492"/>
      <c r="AK978" s="492"/>
      <c r="AL978" s="492"/>
      <c r="AM978" s="492"/>
      <c r="AN978" s="492"/>
      <c r="AO978" s="492"/>
      <c r="AP978" s="492"/>
      <c r="AQ978" s="492"/>
      <c r="AR978" s="492"/>
      <c r="AS978" s="492"/>
      <c r="AT978" s="492"/>
      <c r="AU978" s="492"/>
      <c r="AV978" s="492"/>
      <c r="AW978" s="492"/>
      <c r="AX978" s="492"/>
      <c r="AY978" s="492"/>
    </row>
    <row r="979" spans="1:51" ht="15.75" customHeight="1">
      <c r="A979" s="492"/>
      <c r="B979" s="492"/>
      <c r="C979" s="492"/>
      <c r="D979" s="492"/>
      <c r="E979" s="492"/>
      <c r="F979" s="492"/>
      <c r="G979" s="492"/>
      <c r="H979" s="492"/>
      <c r="I979" s="492"/>
      <c r="J979" s="492"/>
      <c r="K979" s="492"/>
      <c r="L979" s="492"/>
      <c r="M979" s="492"/>
      <c r="N979" s="492"/>
      <c r="O979" s="492"/>
      <c r="P979" s="492"/>
      <c r="Q979" s="492"/>
      <c r="R979" s="492"/>
      <c r="S979" s="492"/>
      <c r="T979" s="492"/>
      <c r="U979" s="492"/>
      <c r="V979" s="492"/>
      <c r="W979" s="492"/>
      <c r="X979" s="492"/>
      <c r="Y979" s="492"/>
      <c r="Z979" s="492"/>
      <c r="AA979" s="492"/>
      <c r="AB979" s="492"/>
      <c r="AC979" s="492"/>
      <c r="AD979" s="492"/>
      <c r="AE979" s="492"/>
      <c r="AF979" s="492"/>
      <c r="AG979" s="492"/>
      <c r="AH979" s="492"/>
      <c r="AI979" s="492"/>
      <c r="AJ979" s="492"/>
      <c r="AK979" s="492"/>
      <c r="AL979" s="492"/>
      <c r="AM979" s="492"/>
      <c r="AN979" s="492"/>
      <c r="AO979" s="492"/>
      <c r="AP979" s="492"/>
      <c r="AQ979" s="492"/>
      <c r="AR979" s="492"/>
      <c r="AS979" s="492"/>
      <c r="AT979" s="492"/>
      <c r="AU979" s="492"/>
      <c r="AV979" s="492"/>
      <c r="AW979" s="492"/>
      <c r="AX979" s="492"/>
      <c r="AY979" s="492"/>
    </row>
    <row r="980" spans="1:51" ht="15.75" customHeight="1">
      <c r="A980" s="492"/>
      <c r="B980" s="492"/>
      <c r="C980" s="492"/>
      <c r="D980" s="492"/>
      <c r="E980" s="492"/>
      <c r="F980" s="492"/>
      <c r="G980" s="492"/>
      <c r="H980" s="492"/>
      <c r="I980" s="492"/>
      <c r="J980" s="492"/>
      <c r="K980" s="492"/>
      <c r="L980" s="492"/>
      <c r="M980" s="492"/>
      <c r="N980" s="492"/>
      <c r="O980" s="492"/>
      <c r="P980" s="492"/>
      <c r="Q980" s="492"/>
      <c r="R980" s="492"/>
      <c r="S980" s="492"/>
      <c r="T980" s="492"/>
      <c r="U980" s="492"/>
      <c r="V980" s="492"/>
      <c r="W980" s="492"/>
      <c r="X980" s="492"/>
      <c r="Y980" s="492"/>
      <c r="Z980" s="492"/>
      <c r="AA980" s="492"/>
      <c r="AB980" s="492"/>
      <c r="AC980" s="492"/>
      <c r="AD980" s="492"/>
      <c r="AE980" s="492"/>
      <c r="AF980" s="492"/>
      <c r="AG980" s="492"/>
      <c r="AH980" s="492"/>
      <c r="AI980" s="492"/>
      <c r="AJ980" s="492"/>
      <c r="AK980" s="492"/>
      <c r="AL980" s="492"/>
      <c r="AM980" s="492"/>
      <c r="AN980" s="492"/>
      <c r="AO980" s="492"/>
      <c r="AP980" s="492"/>
      <c r="AQ980" s="492"/>
      <c r="AR980" s="492"/>
      <c r="AS980" s="492"/>
      <c r="AT980" s="492"/>
      <c r="AU980" s="492"/>
      <c r="AV980" s="492"/>
      <c r="AW980" s="492"/>
      <c r="AX980" s="492"/>
      <c r="AY980" s="492"/>
    </row>
    <row r="981" spans="1:51" ht="15.75" customHeight="1">
      <c r="A981" s="492"/>
      <c r="B981" s="492"/>
      <c r="C981" s="492"/>
      <c r="D981" s="492"/>
      <c r="E981" s="492"/>
      <c r="F981" s="492"/>
      <c r="G981" s="492"/>
      <c r="H981" s="492"/>
      <c r="I981" s="492"/>
      <c r="J981" s="492"/>
      <c r="K981" s="492"/>
      <c r="L981" s="492"/>
      <c r="M981" s="492"/>
      <c r="N981" s="492"/>
      <c r="O981" s="492"/>
      <c r="P981" s="492"/>
      <c r="Q981" s="492"/>
      <c r="R981" s="492"/>
      <c r="S981" s="492"/>
      <c r="T981" s="492"/>
      <c r="U981" s="492"/>
      <c r="V981" s="492"/>
      <c r="W981" s="492"/>
      <c r="X981" s="492"/>
      <c r="Y981" s="492"/>
      <c r="Z981" s="492"/>
      <c r="AA981" s="492"/>
      <c r="AB981" s="492"/>
      <c r="AC981" s="492"/>
      <c r="AD981" s="492"/>
      <c r="AE981" s="492"/>
      <c r="AF981" s="492"/>
      <c r="AG981" s="492"/>
      <c r="AH981" s="492"/>
      <c r="AI981" s="492"/>
      <c r="AJ981" s="492"/>
      <c r="AK981" s="492"/>
      <c r="AL981" s="492"/>
      <c r="AM981" s="492"/>
      <c r="AN981" s="492"/>
      <c r="AO981" s="492"/>
      <c r="AP981" s="492"/>
      <c r="AQ981" s="492"/>
      <c r="AR981" s="492"/>
      <c r="AS981" s="492"/>
      <c r="AT981" s="492"/>
      <c r="AU981" s="492"/>
      <c r="AV981" s="492"/>
      <c r="AW981" s="492"/>
      <c r="AX981" s="492"/>
      <c r="AY981" s="492"/>
    </row>
    <row r="982" spans="1:51" ht="15.75" customHeight="1">
      <c r="A982" s="492"/>
      <c r="B982" s="492"/>
      <c r="C982" s="492"/>
      <c r="D982" s="492"/>
      <c r="E982" s="492"/>
      <c r="F982" s="492"/>
      <c r="G982" s="492"/>
      <c r="H982" s="492"/>
      <c r="I982" s="492"/>
      <c r="J982" s="492"/>
      <c r="K982" s="492"/>
      <c r="L982" s="492"/>
      <c r="M982" s="492"/>
      <c r="N982" s="492"/>
      <c r="O982" s="492"/>
      <c r="P982" s="492"/>
      <c r="Q982" s="492"/>
      <c r="R982" s="492"/>
      <c r="S982" s="492"/>
      <c r="T982" s="492"/>
      <c r="U982" s="492"/>
      <c r="V982" s="492"/>
      <c r="W982" s="492"/>
      <c r="X982" s="492"/>
      <c r="Y982" s="492"/>
      <c r="Z982" s="492"/>
      <c r="AA982" s="492"/>
      <c r="AB982" s="492"/>
      <c r="AC982" s="492"/>
      <c r="AD982" s="492"/>
      <c r="AE982" s="492"/>
      <c r="AF982" s="492"/>
      <c r="AG982" s="492"/>
      <c r="AH982" s="492"/>
      <c r="AI982" s="492"/>
      <c r="AJ982" s="492"/>
      <c r="AK982" s="492"/>
      <c r="AL982" s="492"/>
      <c r="AM982" s="492"/>
      <c r="AN982" s="492"/>
      <c r="AO982" s="492"/>
      <c r="AP982" s="492"/>
      <c r="AQ982" s="492"/>
      <c r="AR982" s="492"/>
      <c r="AS982" s="492"/>
      <c r="AT982" s="492"/>
      <c r="AU982" s="492"/>
      <c r="AV982" s="492"/>
      <c r="AW982" s="492"/>
      <c r="AX982" s="492"/>
      <c r="AY982" s="492"/>
    </row>
    <row r="983" spans="1:51" ht="15.75" customHeight="1">
      <c r="A983" s="492"/>
      <c r="B983" s="492"/>
      <c r="C983" s="492"/>
      <c r="D983" s="492"/>
      <c r="E983" s="492"/>
      <c r="F983" s="492"/>
      <c r="G983" s="492"/>
      <c r="H983" s="492"/>
      <c r="I983" s="492"/>
      <c r="J983" s="492"/>
      <c r="K983" s="492"/>
      <c r="L983" s="492"/>
      <c r="M983" s="492"/>
      <c r="N983" s="492"/>
      <c r="O983" s="492"/>
      <c r="P983" s="492"/>
      <c r="Q983" s="492"/>
      <c r="R983" s="492"/>
      <c r="S983" s="492"/>
      <c r="T983" s="492"/>
      <c r="U983" s="492"/>
      <c r="V983" s="492"/>
      <c r="W983" s="492"/>
      <c r="X983" s="492"/>
      <c r="Y983" s="492"/>
      <c r="Z983" s="492"/>
      <c r="AA983" s="492"/>
      <c r="AB983" s="492"/>
      <c r="AC983" s="492"/>
      <c r="AD983" s="492"/>
      <c r="AE983" s="492"/>
      <c r="AF983" s="492"/>
      <c r="AG983" s="492"/>
      <c r="AH983" s="492"/>
      <c r="AI983" s="492"/>
      <c r="AJ983" s="492"/>
      <c r="AK983" s="492"/>
      <c r="AL983" s="492"/>
      <c r="AM983" s="492"/>
      <c r="AN983" s="492"/>
      <c r="AO983" s="492"/>
      <c r="AP983" s="492"/>
      <c r="AQ983" s="492"/>
      <c r="AR983" s="492"/>
      <c r="AS983" s="492"/>
      <c r="AT983" s="492"/>
      <c r="AU983" s="492"/>
      <c r="AV983" s="492"/>
      <c r="AW983" s="492"/>
      <c r="AX983" s="492"/>
      <c r="AY983" s="492"/>
    </row>
    <row r="984" spans="1:51" ht="15.75" customHeight="1">
      <c r="A984" s="492"/>
      <c r="B984" s="492"/>
      <c r="C984" s="492"/>
      <c r="D984" s="492"/>
      <c r="E984" s="492"/>
      <c r="F984" s="492"/>
      <c r="G984" s="492"/>
      <c r="H984" s="492"/>
      <c r="I984" s="492"/>
      <c r="J984" s="492"/>
      <c r="K984" s="492"/>
      <c r="L984" s="492"/>
      <c r="M984" s="492"/>
      <c r="N984" s="492"/>
      <c r="O984" s="492"/>
      <c r="P984" s="492"/>
      <c r="Q984" s="492"/>
      <c r="R984" s="492"/>
      <c r="S984" s="492"/>
      <c r="T984" s="492"/>
      <c r="U984" s="492"/>
      <c r="V984" s="492"/>
      <c r="W984" s="492"/>
      <c r="X984" s="492"/>
      <c r="Y984" s="492"/>
      <c r="Z984" s="492"/>
      <c r="AA984" s="492"/>
      <c r="AB984" s="492"/>
      <c r="AC984" s="492"/>
      <c r="AD984" s="492"/>
      <c r="AE984" s="492"/>
      <c r="AF984" s="492"/>
      <c r="AG984" s="492"/>
      <c r="AH984" s="492"/>
      <c r="AI984" s="492"/>
      <c r="AJ984" s="492"/>
      <c r="AK984" s="492"/>
      <c r="AL984" s="492"/>
      <c r="AM984" s="492"/>
      <c r="AN984" s="492"/>
      <c r="AO984" s="492"/>
      <c r="AP984" s="492"/>
      <c r="AQ984" s="492"/>
      <c r="AR984" s="492"/>
      <c r="AS984" s="492"/>
      <c r="AT984" s="492"/>
      <c r="AU984" s="492"/>
      <c r="AV984" s="492"/>
      <c r="AW984" s="492"/>
      <c r="AX984" s="492"/>
      <c r="AY984" s="492"/>
    </row>
    <row r="985" spans="1:51" ht="15.75" customHeight="1">
      <c r="A985" s="492"/>
      <c r="B985" s="492"/>
      <c r="C985" s="492"/>
      <c r="D985" s="492"/>
      <c r="E985" s="492"/>
      <c r="F985" s="492"/>
      <c r="G985" s="492"/>
      <c r="H985" s="492"/>
      <c r="I985" s="492"/>
      <c r="J985" s="492"/>
      <c r="K985" s="492"/>
      <c r="L985" s="492"/>
      <c r="M985" s="492"/>
      <c r="N985" s="492"/>
      <c r="O985" s="492"/>
      <c r="P985" s="492"/>
      <c r="Q985" s="492"/>
      <c r="R985" s="492"/>
      <c r="S985" s="492"/>
      <c r="T985" s="492"/>
      <c r="U985" s="492"/>
      <c r="V985" s="492"/>
      <c r="W985" s="492"/>
      <c r="X985" s="492"/>
      <c r="Y985" s="492"/>
      <c r="Z985" s="492"/>
      <c r="AA985" s="492"/>
      <c r="AB985" s="492"/>
      <c r="AC985" s="492"/>
      <c r="AD985" s="492"/>
      <c r="AE985" s="492"/>
      <c r="AF985" s="492"/>
      <c r="AG985" s="492"/>
      <c r="AH985" s="492"/>
      <c r="AI985" s="492"/>
      <c r="AJ985" s="492"/>
      <c r="AK985" s="492"/>
      <c r="AL985" s="492"/>
      <c r="AM985" s="492"/>
      <c r="AN985" s="492"/>
      <c r="AO985" s="492"/>
      <c r="AP985" s="492"/>
      <c r="AQ985" s="492"/>
      <c r="AR985" s="492"/>
      <c r="AS985" s="492"/>
      <c r="AT985" s="492"/>
      <c r="AU985" s="492"/>
      <c r="AV985" s="492"/>
      <c r="AW985" s="492"/>
      <c r="AX985" s="492"/>
      <c r="AY985" s="492"/>
    </row>
    <row r="986" spans="1:51" ht="15.75" customHeight="1">
      <c r="A986" s="492"/>
      <c r="B986" s="492"/>
      <c r="C986" s="492"/>
      <c r="D986" s="492"/>
      <c r="E986" s="492"/>
      <c r="F986" s="492"/>
      <c r="G986" s="492"/>
      <c r="H986" s="492"/>
      <c r="I986" s="492"/>
      <c r="J986" s="492"/>
      <c r="K986" s="492"/>
      <c r="L986" s="492"/>
      <c r="M986" s="492"/>
      <c r="N986" s="492"/>
      <c r="O986" s="492"/>
      <c r="P986" s="492"/>
      <c r="Q986" s="492"/>
      <c r="R986" s="492"/>
      <c r="S986" s="492"/>
      <c r="T986" s="492"/>
      <c r="U986" s="492"/>
      <c r="V986" s="492"/>
      <c r="W986" s="492"/>
      <c r="X986" s="492"/>
      <c r="Y986" s="492"/>
      <c r="Z986" s="492"/>
      <c r="AA986" s="492"/>
      <c r="AB986" s="492"/>
      <c r="AC986" s="492"/>
      <c r="AD986" s="492"/>
      <c r="AE986" s="492"/>
      <c r="AF986" s="492"/>
      <c r="AG986" s="492"/>
      <c r="AH986" s="492"/>
      <c r="AI986" s="492"/>
      <c r="AJ986" s="492"/>
      <c r="AK986" s="492"/>
      <c r="AL986" s="492"/>
      <c r="AM986" s="492"/>
      <c r="AN986" s="492"/>
      <c r="AO986" s="492"/>
      <c r="AP986" s="492"/>
      <c r="AQ986" s="492"/>
      <c r="AR986" s="492"/>
      <c r="AS986" s="492"/>
      <c r="AT986" s="492"/>
      <c r="AU986" s="492"/>
      <c r="AV986" s="492"/>
      <c r="AW986" s="492"/>
      <c r="AX986" s="492"/>
      <c r="AY986" s="492"/>
    </row>
    <row r="987" spans="1:51" ht="15.75" customHeight="1">
      <c r="A987" s="492"/>
      <c r="B987" s="492"/>
      <c r="C987" s="492"/>
      <c r="D987" s="492"/>
      <c r="E987" s="492"/>
      <c r="F987" s="492"/>
      <c r="G987" s="492"/>
      <c r="H987" s="492"/>
      <c r="I987" s="492"/>
      <c r="J987" s="492"/>
      <c r="K987" s="492"/>
      <c r="L987" s="492"/>
      <c r="M987" s="492"/>
      <c r="N987" s="492"/>
      <c r="O987" s="492"/>
      <c r="P987" s="492"/>
      <c r="Q987" s="492"/>
      <c r="R987" s="492"/>
      <c r="S987" s="492"/>
      <c r="T987" s="492"/>
      <c r="U987" s="492"/>
      <c r="V987" s="492"/>
      <c r="W987" s="492"/>
      <c r="X987" s="492"/>
      <c r="Y987" s="492"/>
      <c r="Z987" s="492"/>
      <c r="AA987" s="492"/>
      <c r="AB987" s="492"/>
      <c r="AC987" s="492"/>
      <c r="AD987" s="492"/>
      <c r="AE987" s="492"/>
      <c r="AF987" s="492"/>
      <c r="AG987" s="492"/>
      <c r="AH987" s="492"/>
      <c r="AI987" s="492"/>
      <c r="AJ987" s="492"/>
      <c r="AK987" s="492"/>
      <c r="AL987" s="492"/>
      <c r="AM987" s="492"/>
      <c r="AN987" s="492"/>
      <c r="AO987" s="492"/>
      <c r="AP987" s="492"/>
      <c r="AQ987" s="492"/>
      <c r="AR987" s="492"/>
      <c r="AS987" s="492"/>
      <c r="AT987" s="492"/>
      <c r="AU987" s="492"/>
      <c r="AV987" s="492"/>
      <c r="AW987" s="492"/>
      <c r="AX987" s="492"/>
      <c r="AY987" s="492"/>
    </row>
    <row r="988" spans="1:51" ht="15.75" customHeight="1">
      <c r="A988" s="492"/>
      <c r="B988" s="492"/>
      <c r="C988" s="492"/>
      <c r="D988" s="492"/>
      <c r="E988" s="492"/>
      <c r="F988" s="492"/>
      <c r="G988" s="492"/>
      <c r="H988" s="492"/>
      <c r="I988" s="492"/>
      <c r="J988" s="492"/>
      <c r="K988" s="492"/>
      <c r="L988" s="492"/>
      <c r="M988" s="492"/>
      <c r="N988" s="492"/>
      <c r="O988" s="492"/>
      <c r="P988" s="492"/>
      <c r="Q988" s="492"/>
      <c r="R988" s="492"/>
      <c r="S988" s="492"/>
      <c r="T988" s="492"/>
      <c r="U988" s="492"/>
      <c r="V988" s="492"/>
      <c r="W988" s="492"/>
      <c r="X988" s="492"/>
      <c r="Y988" s="492"/>
      <c r="Z988" s="492"/>
      <c r="AA988" s="492"/>
      <c r="AB988" s="492"/>
      <c r="AC988" s="492"/>
      <c r="AD988" s="492"/>
      <c r="AE988" s="492"/>
      <c r="AF988" s="492"/>
      <c r="AG988" s="492"/>
      <c r="AH988" s="492"/>
      <c r="AI988" s="492"/>
      <c r="AJ988" s="492"/>
      <c r="AK988" s="492"/>
      <c r="AL988" s="492"/>
      <c r="AM988" s="492"/>
      <c r="AN988" s="492"/>
      <c r="AO988" s="492"/>
      <c r="AP988" s="492"/>
      <c r="AQ988" s="492"/>
      <c r="AR988" s="492"/>
      <c r="AS988" s="492"/>
      <c r="AT988" s="492"/>
      <c r="AU988" s="492"/>
      <c r="AV988" s="492"/>
      <c r="AW988" s="492"/>
      <c r="AX988" s="492"/>
      <c r="AY988" s="492"/>
    </row>
    <row r="989" spans="1:51" ht="15.75" customHeight="1">
      <c r="A989" s="492"/>
      <c r="B989" s="492"/>
      <c r="C989" s="492"/>
      <c r="D989" s="492"/>
      <c r="E989" s="492"/>
      <c r="F989" s="492"/>
      <c r="G989" s="492"/>
      <c r="H989" s="492"/>
      <c r="I989" s="492"/>
      <c r="J989" s="492"/>
      <c r="K989" s="492"/>
      <c r="L989" s="492"/>
      <c r="M989" s="492"/>
      <c r="N989" s="492"/>
      <c r="O989" s="492"/>
      <c r="P989" s="492"/>
      <c r="Q989" s="492"/>
      <c r="R989" s="492"/>
      <c r="S989" s="492"/>
      <c r="T989" s="492"/>
      <c r="U989" s="492"/>
      <c r="V989" s="492"/>
      <c r="W989" s="492"/>
      <c r="X989" s="492"/>
      <c r="Y989" s="492"/>
      <c r="Z989" s="492"/>
      <c r="AA989" s="492"/>
      <c r="AB989" s="492"/>
      <c r="AC989" s="492"/>
      <c r="AD989" s="492"/>
      <c r="AE989" s="492"/>
      <c r="AF989" s="492"/>
      <c r="AG989" s="492"/>
      <c r="AH989" s="492"/>
      <c r="AI989" s="492"/>
      <c r="AJ989" s="492"/>
      <c r="AK989" s="492"/>
      <c r="AL989" s="492"/>
      <c r="AM989" s="492"/>
      <c r="AN989" s="492"/>
      <c r="AO989" s="492"/>
      <c r="AP989" s="492"/>
      <c r="AQ989" s="492"/>
      <c r="AR989" s="492"/>
      <c r="AS989" s="492"/>
      <c r="AT989" s="492"/>
      <c r="AU989" s="492"/>
      <c r="AV989" s="492"/>
      <c r="AW989" s="492"/>
      <c r="AX989" s="492"/>
      <c r="AY989" s="492"/>
    </row>
    <row r="990" spans="1:51" ht="15.75" customHeight="1">
      <c r="A990" s="492"/>
      <c r="B990" s="492"/>
      <c r="C990" s="492"/>
      <c r="D990" s="492"/>
      <c r="E990" s="492"/>
      <c r="F990" s="492"/>
      <c r="G990" s="492"/>
      <c r="H990" s="492"/>
      <c r="I990" s="492"/>
      <c r="J990" s="492"/>
      <c r="K990" s="492"/>
      <c r="L990" s="492"/>
      <c r="M990" s="492"/>
      <c r="N990" s="492"/>
      <c r="O990" s="492"/>
      <c r="P990" s="492"/>
      <c r="Q990" s="492"/>
      <c r="R990" s="492"/>
      <c r="S990" s="492"/>
      <c r="T990" s="492"/>
      <c r="U990" s="492"/>
      <c r="V990" s="492"/>
      <c r="W990" s="492"/>
      <c r="X990" s="492"/>
      <c r="Y990" s="492"/>
      <c r="Z990" s="492"/>
      <c r="AA990" s="492"/>
      <c r="AB990" s="492"/>
      <c r="AC990" s="492"/>
      <c r="AD990" s="492"/>
      <c r="AE990" s="492"/>
      <c r="AF990" s="492"/>
      <c r="AG990" s="492"/>
      <c r="AH990" s="492"/>
      <c r="AI990" s="492"/>
      <c r="AJ990" s="492"/>
      <c r="AK990" s="492"/>
      <c r="AL990" s="492"/>
      <c r="AM990" s="492"/>
      <c r="AN990" s="492"/>
      <c r="AO990" s="492"/>
      <c r="AP990" s="492"/>
      <c r="AQ990" s="492"/>
      <c r="AR990" s="492"/>
      <c r="AS990" s="492"/>
      <c r="AT990" s="492"/>
      <c r="AU990" s="492"/>
      <c r="AV990" s="492"/>
      <c r="AW990" s="492"/>
      <c r="AX990" s="492"/>
      <c r="AY990" s="492"/>
    </row>
    <row r="991" spans="1:51" ht="15.75" customHeight="1">
      <c r="A991" s="492"/>
      <c r="B991" s="492"/>
      <c r="C991" s="492"/>
      <c r="D991" s="492"/>
      <c r="E991" s="492"/>
      <c r="F991" s="492"/>
      <c r="G991" s="492"/>
      <c r="H991" s="492"/>
      <c r="I991" s="492"/>
      <c r="J991" s="492"/>
      <c r="K991" s="492"/>
      <c r="L991" s="492"/>
      <c r="M991" s="492"/>
      <c r="N991" s="492"/>
      <c r="O991" s="492"/>
      <c r="P991" s="492"/>
      <c r="Q991" s="492"/>
      <c r="R991" s="492"/>
      <c r="S991" s="492"/>
      <c r="T991" s="492"/>
      <c r="U991" s="492"/>
      <c r="V991" s="492"/>
      <c r="W991" s="492"/>
      <c r="X991" s="492"/>
      <c r="Y991" s="492"/>
      <c r="Z991" s="492"/>
      <c r="AA991" s="492"/>
      <c r="AB991" s="492"/>
      <c r="AC991" s="492"/>
      <c r="AD991" s="492"/>
      <c r="AE991" s="492"/>
      <c r="AF991" s="492"/>
      <c r="AG991" s="492"/>
      <c r="AH991" s="492"/>
      <c r="AI991" s="492"/>
      <c r="AJ991" s="492"/>
      <c r="AK991" s="492"/>
      <c r="AL991" s="492"/>
      <c r="AM991" s="492"/>
      <c r="AN991" s="492"/>
      <c r="AO991" s="492"/>
      <c r="AP991" s="492"/>
      <c r="AQ991" s="492"/>
      <c r="AR991" s="492"/>
      <c r="AS991" s="492"/>
      <c r="AT991" s="492"/>
      <c r="AU991" s="492"/>
      <c r="AV991" s="492"/>
      <c r="AW991" s="492"/>
      <c r="AX991" s="492"/>
      <c r="AY991" s="492"/>
    </row>
    <row r="992" spans="1:51" ht="15.75" customHeight="1">
      <c r="A992" s="492"/>
      <c r="B992" s="492"/>
      <c r="C992" s="492"/>
      <c r="D992" s="492"/>
      <c r="E992" s="492"/>
      <c r="F992" s="492"/>
      <c r="G992" s="492"/>
      <c r="H992" s="492"/>
      <c r="I992" s="492"/>
      <c r="J992" s="492"/>
      <c r="K992" s="492"/>
      <c r="L992" s="492"/>
      <c r="M992" s="492"/>
      <c r="N992" s="492"/>
      <c r="O992" s="492"/>
      <c r="P992" s="492"/>
      <c r="Q992" s="492"/>
      <c r="R992" s="492"/>
      <c r="S992" s="492"/>
      <c r="T992" s="492"/>
      <c r="U992" s="492"/>
      <c r="V992" s="492"/>
      <c r="W992" s="492"/>
      <c r="X992" s="492"/>
      <c r="Y992" s="492"/>
      <c r="Z992" s="492"/>
      <c r="AA992" s="492"/>
      <c r="AB992" s="492"/>
      <c r="AC992" s="492"/>
      <c r="AD992" s="492"/>
      <c r="AE992" s="492"/>
      <c r="AF992" s="492"/>
      <c r="AG992" s="492"/>
      <c r="AH992" s="492"/>
      <c r="AI992" s="492"/>
      <c r="AJ992" s="492"/>
      <c r="AK992" s="492"/>
      <c r="AL992" s="492"/>
      <c r="AM992" s="492"/>
      <c r="AN992" s="492"/>
      <c r="AO992" s="492"/>
      <c r="AP992" s="492"/>
      <c r="AQ992" s="492"/>
      <c r="AR992" s="492"/>
      <c r="AS992" s="492"/>
      <c r="AT992" s="492"/>
      <c r="AU992" s="492"/>
      <c r="AV992" s="492"/>
      <c r="AW992" s="492"/>
      <c r="AX992" s="492"/>
      <c r="AY992" s="492"/>
    </row>
    <row r="993" spans="1:51" ht="15.75" customHeight="1">
      <c r="A993" s="492"/>
      <c r="B993" s="492"/>
      <c r="C993" s="492"/>
      <c r="D993" s="492"/>
      <c r="E993" s="492"/>
      <c r="F993" s="492"/>
      <c r="G993" s="492"/>
      <c r="H993" s="492"/>
      <c r="I993" s="492"/>
      <c r="J993" s="492"/>
      <c r="K993" s="492"/>
      <c r="L993" s="492"/>
      <c r="M993" s="492"/>
      <c r="N993" s="492"/>
      <c r="O993" s="492"/>
      <c r="P993" s="492"/>
      <c r="Q993" s="492"/>
      <c r="R993" s="492"/>
      <c r="S993" s="492"/>
      <c r="T993" s="492"/>
      <c r="U993" s="492"/>
      <c r="V993" s="492"/>
      <c r="W993" s="492"/>
      <c r="X993" s="492"/>
      <c r="Y993" s="492"/>
      <c r="Z993" s="492"/>
      <c r="AA993" s="492"/>
      <c r="AB993" s="492"/>
      <c r="AC993" s="492"/>
      <c r="AD993" s="492"/>
      <c r="AE993" s="492"/>
      <c r="AF993" s="492"/>
      <c r="AG993" s="492"/>
      <c r="AH993" s="492"/>
      <c r="AI993" s="492"/>
      <c r="AJ993" s="492"/>
      <c r="AK993" s="492"/>
      <c r="AL993" s="492"/>
      <c r="AM993" s="492"/>
      <c r="AN993" s="492"/>
      <c r="AO993" s="492"/>
      <c r="AP993" s="492"/>
      <c r="AQ993" s="492"/>
      <c r="AR993" s="492"/>
      <c r="AS993" s="492"/>
      <c r="AT993" s="492"/>
      <c r="AU993" s="492"/>
      <c r="AV993" s="492"/>
      <c r="AW993" s="492"/>
      <c r="AX993" s="492"/>
      <c r="AY993" s="492"/>
    </row>
    <row r="994" spans="1:51" ht="15.75" customHeight="1">
      <c r="A994" s="492"/>
      <c r="B994" s="492"/>
      <c r="C994" s="492"/>
      <c r="D994" s="492"/>
      <c r="E994" s="492"/>
      <c r="F994" s="492"/>
      <c r="G994" s="492"/>
      <c r="H994" s="492"/>
      <c r="I994" s="492"/>
      <c r="J994" s="492"/>
      <c r="K994" s="492"/>
      <c r="L994" s="492"/>
      <c r="M994" s="492"/>
      <c r="N994" s="492"/>
      <c r="O994" s="492"/>
      <c r="P994" s="492"/>
      <c r="Q994" s="492"/>
      <c r="R994" s="492"/>
      <c r="S994" s="492"/>
      <c r="T994" s="492"/>
      <c r="U994" s="492"/>
      <c r="V994" s="492"/>
      <c r="W994" s="492"/>
      <c r="X994" s="492"/>
      <c r="Y994" s="492"/>
      <c r="Z994" s="492"/>
      <c r="AA994" s="492"/>
      <c r="AB994" s="492"/>
      <c r="AC994" s="492"/>
      <c r="AD994" s="492"/>
      <c r="AE994" s="492"/>
      <c r="AF994" s="492"/>
      <c r="AG994" s="492"/>
      <c r="AH994" s="492"/>
      <c r="AI994" s="492"/>
      <c r="AJ994" s="492"/>
      <c r="AK994" s="492"/>
      <c r="AL994" s="492"/>
      <c r="AM994" s="492"/>
      <c r="AN994" s="492"/>
      <c r="AO994" s="492"/>
      <c r="AP994" s="492"/>
      <c r="AQ994" s="492"/>
      <c r="AR994" s="492"/>
      <c r="AS994" s="492"/>
      <c r="AT994" s="492"/>
      <c r="AU994" s="492"/>
      <c r="AV994" s="492"/>
      <c r="AW994" s="492"/>
      <c r="AX994" s="492"/>
      <c r="AY994" s="492"/>
    </row>
    <row r="995" spans="1:51" ht="15.75" customHeight="1">
      <c r="A995" s="492"/>
      <c r="B995" s="492"/>
      <c r="C995" s="492"/>
      <c r="D995" s="492"/>
      <c r="E995" s="492"/>
      <c r="F995" s="492"/>
      <c r="G995" s="492"/>
      <c r="H995" s="492"/>
      <c r="I995" s="492"/>
      <c r="J995" s="492"/>
      <c r="K995" s="492"/>
      <c r="L995" s="492"/>
      <c r="M995" s="492"/>
      <c r="N995" s="492"/>
      <c r="O995" s="492"/>
      <c r="P995" s="492"/>
      <c r="Q995" s="492"/>
      <c r="R995" s="492"/>
      <c r="S995" s="492"/>
      <c r="T995" s="492"/>
      <c r="U995" s="492"/>
      <c r="V995" s="492"/>
      <c r="W995" s="492"/>
      <c r="X995" s="492"/>
      <c r="Y995" s="492"/>
      <c r="Z995" s="492"/>
      <c r="AA995" s="492"/>
      <c r="AB995" s="492"/>
      <c r="AC995" s="492"/>
      <c r="AD995" s="492"/>
      <c r="AE995" s="492"/>
      <c r="AF995" s="492"/>
      <c r="AG995" s="492"/>
      <c r="AH995" s="492"/>
      <c r="AI995" s="492"/>
      <c r="AJ995" s="492"/>
      <c r="AK995" s="492"/>
      <c r="AL995" s="492"/>
      <c r="AM995" s="492"/>
      <c r="AN995" s="492"/>
      <c r="AO995" s="492"/>
      <c r="AP995" s="492"/>
      <c r="AQ995" s="492"/>
      <c r="AR995" s="492"/>
      <c r="AS995" s="492"/>
      <c r="AT995" s="492"/>
      <c r="AU995" s="492"/>
      <c r="AV995" s="492"/>
      <c r="AW995" s="492"/>
      <c r="AX995" s="492"/>
      <c r="AY995" s="492"/>
    </row>
    <row r="996" spans="1:51" ht="15.75" customHeight="1">
      <c r="A996" s="492"/>
      <c r="B996" s="492"/>
      <c r="C996" s="492"/>
      <c r="D996" s="492"/>
      <c r="E996" s="492"/>
      <c r="F996" s="492"/>
      <c r="G996" s="492"/>
      <c r="H996" s="492"/>
      <c r="I996" s="492"/>
      <c r="J996" s="492"/>
      <c r="K996" s="492"/>
      <c r="L996" s="492"/>
      <c r="M996" s="492"/>
      <c r="N996" s="492"/>
      <c r="O996" s="492"/>
      <c r="P996" s="492"/>
      <c r="Q996" s="492"/>
      <c r="R996" s="492"/>
      <c r="S996" s="492"/>
      <c r="T996" s="492"/>
      <c r="U996" s="492"/>
      <c r="V996" s="492"/>
      <c r="W996" s="492"/>
      <c r="X996" s="492"/>
      <c r="Y996" s="492"/>
      <c r="Z996" s="492"/>
      <c r="AA996" s="492"/>
      <c r="AB996" s="492"/>
      <c r="AC996" s="492"/>
      <c r="AD996" s="492"/>
      <c r="AE996" s="492"/>
      <c r="AF996" s="492"/>
      <c r="AG996" s="492"/>
      <c r="AH996" s="492"/>
      <c r="AI996" s="492"/>
      <c r="AJ996" s="492"/>
      <c r="AK996" s="492"/>
      <c r="AL996" s="492"/>
      <c r="AM996" s="492"/>
      <c r="AN996" s="492"/>
      <c r="AO996" s="492"/>
      <c r="AP996" s="492"/>
      <c r="AQ996" s="492"/>
      <c r="AR996" s="492"/>
      <c r="AS996" s="492"/>
      <c r="AT996" s="492"/>
      <c r="AU996" s="492"/>
      <c r="AV996" s="492"/>
      <c r="AW996" s="492"/>
      <c r="AX996" s="492"/>
      <c r="AY996" s="492"/>
    </row>
    <row r="997" spans="1:51" ht="15.75" customHeight="1">
      <c r="A997" s="492"/>
      <c r="B997" s="492"/>
      <c r="C997" s="492"/>
      <c r="D997" s="492"/>
      <c r="E997" s="492"/>
      <c r="F997" s="492"/>
      <c r="G997" s="492"/>
      <c r="H997" s="492"/>
      <c r="I997" s="492"/>
      <c r="J997" s="492"/>
      <c r="K997" s="492"/>
      <c r="L997" s="492"/>
      <c r="M997" s="492"/>
      <c r="N997" s="492"/>
      <c r="O997" s="492"/>
      <c r="P997" s="492"/>
      <c r="Q997" s="492"/>
      <c r="R997" s="492"/>
      <c r="S997" s="492"/>
      <c r="T997" s="492"/>
      <c r="U997" s="492"/>
      <c r="V997" s="492"/>
      <c r="W997" s="492"/>
      <c r="X997" s="492"/>
      <c r="Y997" s="492"/>
      <c r="Z997" s="492"/>
      <c r="AA997" s="492"/>
      <c r="AB997" s="492"/>
      <c r="AC997" s="492"/>
      <c r="AD997" s="492"/>
      <c r="AE997" s="492"/>
      <c r="AF997" s="492"/>
      <c r="AG997" s="492"/>
      <c r="AH997" s="492"/>
      <c r="AI997" s="492"/>
      <c r="AJ997" s="492"/>
      <c r="AK997" s="492"/>
      <c r="AL997" s="492"/>
      <c r="AM997" s="492"/>
      <c r="AN997" s="492"/>
      <c r="AO997" s="492"/>
      <c r="AP997" s="492"/>
      <c r="AQ997" s="492"/>
      <c r="AR997" s="492"/>
      <c r="AS997" s="492"/>
      <c r="AT997" s="492"/>
      <c r="AU997" s="492"/>
      <c r="AV997" s="492"/>
      <c r="AW997" s="492"/>
      <c r="AX997" s="492"/>
      <c r="AY997" s="492"/>
    </row>
    <row r="998" spans="1:51" ht="15.75" customHeight="1">
      <c r="A998" s="492"/>
      <c r="B998" s="492"/>
      <c r="C998" s="492"/>
      <c r="D998" s="492"/>
      <c r="E998" s="492"/>
      <c r="F998" s="492"/>
      <c r="G998" s="492"/>
      <c r="H998" s="492"/>
      <c r="I998" s="492"/>
      <c r="J998" s="492"/>
      <c r="K998" s="492"/>
      <c r="L998" s="492"/>
      <c r="M998" s="492"/>
      <c r="N998" s="492"/>
      <c r="O998" s="492"/>
      <c r="P998" s="492"/>
      <c r="Q998" s="492"/>
      <c r="R998" s="492"/>
      <c r="S998" s="492"/>
      <c r="T998" s="492"/>
      <c r="U998" s="492"/>
      <c r="V998" s="492"/>
      <c r="W998" s="492"/>
      <c r="X998" s="492"/>
      <c r="Y998" s="492"/>
      <c r="Z998" s="492"/>
      <c r="AA998" s="492"/>
      <c r="AB998" s="492"/>
      <c r="AC998" s="492"/>
      <c r="AD998" s="492"/>
      <c r="AE998" s="492"/>
      <c r="AF998" s="492"/>
      <c r="AG998" s="492"/>
      <c r="AH998" s="492"/>
      <c r="AI998" s="492"/>
      <c r="AJ998" s="492"/>
      <c r="AK998" s="492"/>
      <c r="AL998" s="492"/>
      <c r="AM998" s="492"/>
      <c r="AN998" s="492"/>
      <c r="AO998" s="492"/>
      <c r="AP998" s="492"/>
      <c r="AQ998" s="492"/>
      <c r="AR998" s="492"/>
      <c r="AS998" s="492"/>
      <c r="AT998" s="492"/>
      <c r="AU998" s="492"/>
      <c r="AV998" s="492"/>
      <c r="AW998" s="492"/>
      <c r="AX998" s="492"/>
      <c r="AY998" s="492"/>
    </row>
    <row r="999" spans="1:51" ht="15.75" customHeight="1">
      <c r="A999" s="492"/>
      <c r="B999" s="492"/>
      <c r="C999" s="492"/>
      <c r="D999" s="492"/>
      <c r="E999" s="492"/>
      <c r="F999" s="492"/>
      <c r="G999" s="492"/>
      <c r="H999" s="492"/>
      <c r="I999" s="492"/>
      <c r="J999" s="492"/>
      <c r="K999" s="492"/>
      <c r="L999" s="492"/>
      <c r="M999" s="492"/>
      <c r="N999" s="492"/>
      <c r="O999" s="492"/>
      <c r="P999" s="492"/>
      <c r="Q999" s="492"/>
      <c r="R999" s="492"/>
      <c r="S999" s="492"/>
      <c r="T999" s="492"/>
      <c r="U999" s="492"/>
      <c r="V999" s="492"/>
      <c r="W999" s="492"/>
      <c r="X999" s="492"/>
      <c r="Y999" s="492"/>
      <c r="Z999" s="492"/>
      <c r="AA999" s="492"/>
      <c r="AB999" s="492"/>
      <c r="AC999" s="492"/>
      <c r="AD999" s="492"/>
      <c r="AE999" s="492"/>
      <c r="AF999" s="492"/>
      <c r="AG999" s="492"/>
      <c r="AH999" s="492"/>
      <c r="AI999" s="492"/>
      <c r="AJ999" s="492"/>
      <c r="AK999" s="492"/>
      <c r="AL999" s="492"/>
      <c r="AM999" s="492"/>
      <c r="AN999" s="492"/>
      <c r="AO999" s="492"/>
      <c r="AP999" s="492"/>
      <c r="AQ999" s="492"/>
      <c r="AR999" s="492"/>
      <c r="AS999" s="492"/>
      <c r="AT999" s="492"/>
      <c r="AU999" s="492"/>
      <c r="AV999" s="492"/>
      <c r="AW999" s="492"/>
      <c r="AX999" s="492"/>
      <c r="AY999" s="492"/>
    </row>
    <row r="1000" spans="1:51" ht="15.75" customHeight="1">
      <c r="A1000" s="492"/>
      <c r="B1000" s="492"/>
      <c r="C1000" s="492"/>
      <c r="D1000" s="492"/>
      <c r="E1000" s="492"/>
      <c r="F1000" s="492"/>
      <c r="G1000" s="492"/>
      <c r="H1000" s="492"/>
      <c r="I1000" s="492"/>
      <c r="J1000" s="492"/>
      <c r="K1000" s="492"/>
      <c r="L1000" s="492"/>
      <c r="M1000" s="492"/>
      <c r="N1000" s="492"/>
      <c r="O1000" s="492"/>
      <c r="P1000" s="492"/>
      <c r="Q1000" s="492"/>
      <c r="R1000" s="492"/>
      <c r="S1000" s="492"/>
      <c r="T1000" s="492"/>
      <c r="U1000" s="492"/>
      <c r="V1000" s="492"/>
      <c r="W1000" s="492"/>
      <c r="X1000" s="492"/>
      <c r="Y1000" s="492"/>
      <c r="Z1000" s="492"/>
      <c r="AA1000" s="492"/>
      <c r="AB1000" s="492"/>
      <c r="AC1000" s="492"/>
      <c r="AD1000" s="492"/>
      <c r="AE1000" s="492"/>
      <c r="AF1000" s="492"/>
      <c r="AG1000" s="492"/>
      <c r="AH1000" s="492"/>
      <c r="AI1000" s="492"/>
      <c r="AJ1000" s="492"/>
      <c r="AK1000" s="492"/>
      <c r="AL1000" s="492"/>
      <c r="AM1000" s="492"/>
      <c r="AN1000" s="492"/>
      <c r="AO1000" s="492"/>
      <c r="AP1000" s="492"/>
      <c r="AQ1000" s="492"/>
      <c r="AR1000" s="492"/>
      <c r="AS1000" s="492"/>
      <c r="AT1000" s="492"/>
      <c r="AU1000" s="492"/>
      <c r="AV1000" s="492"/>
      <c r="AW1000" s="492"/>
      <c r="AX1000" s="492"/>
      <c r="AY1000" s="492"/>
    </row>
    <row r="1001" spans="1:51" ht="15.75" customHeight="1">
      <c r="A1001" s="492"/>
      <c r="B1001" s="492"/>
      <c r="C1001" s="492"/>
      <c r="D1001" s="492"/>
      <c r="E1001" s="492"/>
      <c r="F1001" s="492"/>
      <c r="G1001" s="492"/>
      <c r="H1001" s="492"/>
      <c r="I1001" s="492"/>
      <c r="J1001" s="492"/>
      <c r="K1001" s="492"/>
      <c r="L1001" s="492"/>
      <c r="M1001" s="492"/>
      <c r="N1001" s="492"/>
      <c r="O1001" s="492"/>
      <c r="P1001" s="492"/>
      <c r="Q1001" s="492"/>
      <c r="R1001" s="492"/>
      <c r="S1001" s="492"/>
      <c r="T1001" s="492"/>
      <c r="U1001" s="492"/>
      <c r="V1001" s="492"/>
      <c r="W1001" s="492"/>
      <c r="X1001" s="492"/>
      <c r="Y1001" s="492"/>
      <c r="Z1001" s="492"/>
      <c r="AA1001" s="492"/>
      <c r="AB1001" s="492"/>
      <c r="AC1001" s="492"/>
      <c r="AD1001" s="492"/>
      <c r="AE1001" s="492"/>
      <c r="AF1001" s="492"/>
      <c r="AG1001" s="492"/>
      <c r="AH1001" s="492"/>
      <c r="AI1001" s="492"/>
      <c r="AJ1001" s="492"/>
      <c r="AK1001" s="492"/>
      <c r="AL1001" s="492"/>
      <c r="AM1001" s="492"/>
      <c r="AN1001" s="492"/>
      <c r="AO1001" s="492"/>
      <c r="AP1001" s="492"/>
      <c r="AQ1001" s="492"/>
      <c r="AR1001" s="492"/>
      <c r="AS1001" s="492"/>
      <c r="AT1001" s="492"/>
      <c r="AU1001" s="492"/>
      <c r="AV1001" s="492"/>
      <c r="AW1001" s="492"/>
      <c r="AX1001" s="492"/>
      <c r="AY1001" s="492"/>
    </row>
    <row r="1002" spans="1:51" ht="15.75" customHeight="1">
      <c r="A1002" s="492"/>
      <c r="B1002" s="492"/>
      <c r="C1002" s="492"/>
      <c r="D1002" s="492"/>
      <c r="E1002" s="492"/>
      <c r="F1002" s="492"/>
      <c r="G1002" s="492"/>
      <c r="H1002" s="492"/>
      <c r="I1002" s="492"/>
      <c r="J1002" s="492"/>
      <c r="K1002" s="492"/>
      <c r="L1002" s="492"/>
      <c r="M1002" s="492"/>
      <c r="N1002" s="492"/>
      <c r="O1002" s="492"/>
      <c r="P1002" s="492"/>
      <c r="Q1002" s="492"/>
      <c r="R1002" s="492"/>
      <c r="S1002" s="492"/>
      <c r="T1002" s="492"/>
      <c r="U1002" s="492"/>
      <c r="V1002" s="492"/>
      <c r="W1002" s="492"/>
      <c r="X1002" s="492"/>
      <c r="Y1002" s="492"/>
      <c r="Z1002" s="492"/>
      <c r="AA1002" s="492"/>
      <c r="AB1002" s="492"/>
      <c r="AC1002" s="492"/>
      <c r="AD1002" s="492"/>
      <c r="AE1002" s="492"/>
      <c r="AF1002" s="492"/>
      <c r="AG1002" s="492"/>
      <c r="AH1002" s="492"/>
      <c r="AI1002" s="492"/>
      <c r="AJ1002" s="492"/>
      <c r="AK1002" s="492"/>
      <c r="AL1002" s="492"/>
      <c r="AM1002" s="492"/>
      <c r="AN1002" s="492"/>
      <c r="AO1002" s="492"/>
      <c r="AP1002" s="492"/>
      <c r="AQ1002" s="492"/>
      <c r="AR1002" s="492"/>
      <c r="AS1002" s="492"/>
      <c r="AT1002" s="492"/>
      <c r="AU1002" s="492"/>
      <c r="AV1002" s="492"/>
      <c r="AW1002" s="492"/>
      <c r="AX1002" s="492"/>
      <c r="AY1002" s="492"/>
    </row>
    <row r="1003" spans="1:51" ht="15.75" customHeight="1">
      <c r="A1003" s="492"/>
      <c r="B1003" s="492"/>
      <c r="C1003" s="492"/>
      <c r="D1003" s="492"/>
      <c r="E1003" s="492"/>
      <c r="F1003" s="492"/>
      <c r="G1003" s="492"/>
      <c r="H1003" s="492"/>
      <c r="I1003" s="492"/>
      <c r="J1003" s="492"/>
      <c r="K1003" s="492"/>
      <c r="L1003" s="492"/>
      <c r="M1003" s="492"/>
      <c r="N1003" s="492"/>
      <c r="O1003" s="492"/>
      <c r="P1003" s="492"/>
      <c r="Q1003" s="492"/>
      <c r="R1003" s="492"/>
      <c r="S1003" s="492"/>
      <c r="T1003" s="492"/>
      <c r="U1003" s="492"/>
      <c r="V1003" s="492"/>
      <c r="W1003" s="492"/>
      <c r="X1003" s="492"/>
      <c r="Y1003" s="492"/>
      <c r="Z1003" s="492"/>
      <c r="AA1003" s="492"/>
      <c r="AB1003" s="492"/>
      <c r="AC1003" s="492"/>
      <c r="AD1003" s="492"/>
      <c r="AE1003" s="492"/>
      <c r="AF1003" s="492"/>
      <c r="AG1003" s="492"/>
      <c r="AH1003" s="492"/>
      <c r="AI1003" s="492"/>
      <c r="AJ1003" s="492"/>
      <c r="AK1003" s="492"/>
      <c r="AL1003" s="492"/>
      <c r="AM1003" s="492"/>
      <c r="AN1003" s="492"/>
      <c r="AO1003" s="492"/>
      <c r="AP1003" s="492"/>
      <c r="AQ1003" s="492"/>
      <c r="AR1003" s="492"/>
      <c r="AS1003" s="492"/>
      <c r="AT1003" s="492"/>
      <c r="AU1003" s="492"/>
      <c r="AV1003" s="492"/>
      <c r="AW1003" s="492"/>
      <c r="AX1003" s="492"/>
      <c r="AY1003" s="492"/>
    </row>
    <row r="1004" spans="1:51" ht="15.75" customHeight="1">
      <c r="A1004" s="492"/>
      <c r="B1004" s="492"/>
      <c r="C1004" s="492"/>
      <c r="D1004" s="492"/>
      <c r="E1004" s="492"/>
      <c r="F1004" s="492"/>
      <c r="G1004" s="492"/>
      <c r="H1004" s="492"/>
      <c r="I1004" s="492"/>
      <c r="J1004" s="492"/>
      <c r="K1004" s="492"/>
      <c r="L1004" s="492"/>
      <c r="M1004" s="492"/>
      <c r="N1004" s="492"/>
      <c r="O1004" s="492"/>
      <c r="P1004" s="492"/>
      <c r="Q1004" s="492"/>
      <c r="R1004" s="492"/>
      <c r="S1004" s="492"/>
      <c r="T1004" s="492"/>
      <c r="U1004" s="492"/>
      <c r="V1004" s="492"/>
      <c r="W1004" s="492"/>
      <c r="X1004" s="492"/>
      <c r="Y1004" s="492"/>
      <c r="Z1004" s="492"/>
      <c r="AA1004" s="492"/>
      <c r="AB1004" s="492"/>
      <c r="AC1004" s="492"/>
      <c r="AD1004" s="492"/>
      <c r="AE1004" s="492"/>
      <c r="AF1004" s="492"/>
      <c r="AG1004" s="492"/>
      <c r="AH1004" s="492"/>
      <c r="AI1004" s="492"/>
      <c r="AJ1004" s="492"/>
      <c r="AK1004" s="492"/>
      <c r="AL1004" s="492"/>
      <c r="AM1004" s="492"/>
      <c r="AN1004" s="492"/>
      <c r="AO1004" s="492"/>
      <c r="AP1004" s="492"/>
      <c r="AQ1004" s="492"/>
      <c r="AR1004" s="492"/>
      <c r="AS1004" s="492"/>
      <c r="AT1004" s="492"/>
      <c r="AU1004" s="492"/>
      <c r="AV1004" s="492"/>
      <c r="AW1004" s="492"/>
      <c r="AX1004" s="492"/>
      <c r="AY1004" s="492"/>
    </row>
    <row r="1005" spans="1:51" ht="15.75" customHeight="1">
      <c r="A1005" s="492"/>
      <c r="B1005" s="492"/>
      <c r="C1005" s="492"/>
      <c r="D1005" s="492"/>
      <c r="E1005" s="492"/>
      <c r="F1005" s="492"/>
      <c r="G1005" s="492"/>
      <c r="H1005" s="492"/>
      <c r="I1005" s="492"/>
      <c r="J1005" s="492"/>
      <c r="K1005" s="492"/>
      <c r="L1005" s="492"/>
      <c r="M1005" s="492"/>
      <c r="N1005" s="492"/>
      <c r="O1005" s="492"/>
      <c r="P1005" s="492"/>
      <c r="Q1005" s="492"/>
      <c r="R1005" s="492"/>
      <c r="S1005" s="492"/>
      <c r="T1005" s="492"/>
      <c r="U1005" s="492"/>
      <c r="V1005" s="492"/>
      <c r="W1005" s="492"/>
      <c r="X1005" s="492"/>
      <c r="Y1005" s="492"/>
      <c r="Z1005" s="492"/>
      <c r="AA1005" s="492"/>
      <c r="AB1005" s="492"/>
      <c r="AC1005" s="492"/>
      <c r="AD1005" s="492"/>
      <c r="AE1005" s="492"/>
      <c r="AF1005" s="492"/>
      <c r="AG1005" s="492"/>
      <c r="AH1005" s="492"/>
      <c r="AI1005" s="492"/>
      <c r="AJ1005" s="492"/>
      <c r="AK1005" s="492"/>
      <c r="AL1005" s="492"/>
      <c r="AM1005" s="492"/>
      <c r="AN1005" s="492"/>
      <c r="AO1005" s="492"/>
      <c r="AP1005" s="492"/>
      <c r="AQ1005" s="492"/>
      <c r="AR1005" s="492"/>
      <c r="AS1005" s="492"/>
      <c r="AT1005" s="492"/>
      <c r="AU1005" s="492"/>
      <c r="AV1005" s="492"/>
      <c r="AW1005" s="492"/>
      <c r="AX1005" s="492"/>
      <c r="AY1005" s="492"/>
    </row>
    <row r="1006" spans="1:51" ht="15.75" customHeight="1">
      <c r="A1006" s="492"/>
      <c r="B1006" s="492"/>
      <c r="C1006" s="492"/>
      <c r="D1006" s="492"/>
      <c r="E1006" s="492"/>
      <c r="F1006" s="492"/>
      <c r="G1006" s="492"/>
      <c r="H1006" s="492"/>
      <c r="I1006" s="492"/>
      <c r="J1006" s="492"/>
      <c r="K1006" s="492"/>
      <c r="L1006" s="492"/>
      <c r="M1006" s="492"/>
      <c r="N1006" s="492"/>
      <c r="O1006" s="492"/>
      <c r="P1006" s="492"/>
      <c r="Q1006" s="492"/>
      <c r="R1006" s="492"/>
      <c r="S1006" s="492"/>
      <c r="T1006" s="492"/>
      <c r="U1006" s="492"/>
      <c r="V1006" s="492"/>
      <c r="W1006" s="492"/>
      <c r="X1006" s="492"/>
      <c r="Y1006" s="492"/>
      <c r="Z1006" s="492"/>
      <c r="AA1006" s="492"/>
      <c r="AB1006" s="492"/>
      <c r="AC1006" s="492"/>
      <c r="AD1006" s="492"/>
      <c r="AE1006" s="492"/>
      <c r="AF1006" s="492"/>
      <c r="AG1006" s="492"/>
      <c r="AH1006" s="492"/>
      <c r="AI1006" s="492"/>
      <c r="AJ1006" s="492"/>
      <c r="AK1006" s="492"/>
      <c r="AL1006" s="492"/>
      <c r="AM1006" s="492"/>
      <c r="AN1006" s="492"/>
      <c r="AO1006" s="492"/>
      <c r="AP1006" s="492"/>
      <c r="AQ1006" s="492"/>
      <c r="AR1006" s="492"/>
      <c r="AS1006" s="492"/>
      <c r="AT1006" s="492"/>
      <c r="AU1006" s="492"/>
      <c r="AV1006" s="492"/>
      <c r="AW1006" s="492"/>
      <c r="AX1006" s="492"/>
      <c r="AY1006" s="492"/>
    </row>
    <row r="1007" spans="1:51" ht="15.75" customHeight="1">
      <c r="A1007" s="492"/>
      <c r="B1007" s="492"/>
      <c r="C1007" s="492"/>
      <c r="D1007" s="492"/>
      <c r="E1007" s="492"/>
      <c r="F1007" s="492"/>
      <c r="G1007" s="492"/>
      <c r="H1007" s="492"/>
      <c r="I1007" s="492"/>
      <c r="J1007" s="492"/>
      <c r="K1007" s="492"/>
      <c r="L1007" s="492"/>
      <c r="M1007" s="492"/>
      <c r="N1007" s="492"/>
      <c r="O1007" s="492"/>
      <c r="P1007" s="492"/>
      <c r="Q1007" s="492"/>
      <c r="R1007" s="492"/>
      <c r="S1007" s="492"/>
      <c r="T1007" s="492"/>
      <c r="U1007" s="492"/>
      <c r="V1007" s="492"/>
      <c r="W1007" s="492"/>
      <c r="X1007" s="492"/>
      <c r="Y1007" s="492"/>
      <c r="Z1007" s="492"/>
      <c r="AA1007" s="492"/>
      <c r="AB1007" s="492"/>
      <c r="AC1007" s="492"/>
      <c r="AD1007" s="492"/>
      <c r="AE1007" s="492"/>
      <c r="AF1007" s="492"/>
      <c r="AG1007" s="492"/>
      <c r="AH1007" s="492"/>
      <c r="AI1007" s="492"/>
      <c r="AJ1007" s="492"/>
      <c r="AK1007" s="492"/>
      <c r="AL1007" s="492"/>
      <c r="AM1007" s="492"/>
      <c r="AN1007" s="492"/>
      <c r="AO1007" s="492"/>
      <c r="AP1007" s="492"/>
      <c r="AQ1007" s="492"/>
      <c r="AR1007" s="492"/>
      <c r="AS1007" s="492"/>
      <c r="AT1007" s="492"/>
      <c r="AU1007" s="492"/>
      <c r="AV1007" s="492"/>
      <c r="AW1007" s="492"/>
      <c r="AX1007" s="492"/>
      <c r="AY1007" s="492"/>
    </row>
    <row r="1008" spans="1:51" ht="15.75" customHeight="1">
      <c r="A1008" s="492"/>
      <c r="B1008" s="492"/>
      <c r="C1008" s="492"/>
      <c r="D1008" s="492"/>
      <c r="E1008" s="492"/>
      <c r="F1008" s="492"/>
      <c r="G1008" s="492"/>
      <c r="H1008" s="492"/>
      <c r="I1008" s="492"/>
      <c r="J1008" s="492"/>
      <c r="K1008" s="492"/>
      <c r="L1008" s="492"/>
      <c r="M1008" s="492"/>
      <c r="N1008" s="492"/>
      <c r="O1008" s="492"/>
      <c r="P1008" s="492"/>
      <c r="Q1008" s="492"/>
      <c r="R1008" s="492"/>
      <c r="S1008" s="492"/>
      <c r="T1008" s="492"/>
      <c r="U1008" s="492"/>
      <c r="V1008" s="492"/>
      <c r="W1008" s="492"/>
      <c r="X1008" s="492"/>
      <c r="Y1008" s="492"/>
      <c r="Z1008" s="492"/>
      <c r="AA1008" s="492"/>
      <c r="AB1008" s="492"/>
      <c r="AC1008" s="492"/>
      <c r="AD1008" s="492"/>
      <c r="AE1008" s="492"/>
      <c r="AF1008" s="492"/>
      <c r="AG1008" s="492"/>
      <c r="AH1008" s="492"/>
      <c r="AI1008" s="492"/>
      <c r="AJ1008" s="492"/>
      <c r="AK1008" s="492"/>
      <c r="AL1008" s="492"/>
      <c r="AM1008" s="492"/>
      <c r="AN1008" s="492"/>
      <c r="AO1008" s="492"/>
      <c r="AP1008" s="492"/>
      <c r="AQ1008" s="492"/>
      <c r="AR1008" s="492"/>
      <c r="AS1008" s="492"/>
      <c r="AT1008" s="492"/>
      <c r="AU1008" s="492"/>
      <c r="AV1008" s="492"/>
      <c r="AW1008" s="492"/>
      <c r="AX1008" s="492"/>
      <c r="AY1008" s="492"/>
    </row>
    <row r="1009" spans="1:51" ht="15.75" customHeight="1">
      <c r="A1009" s="492"/>
      <c r="B1009" s="492"/>
      <c r="C1009" s="492"/>
      <c r="D1009" s="492"/>
      <c r="E1009" s="492"/>
      <c r="F1009" s="492"/>
      <c r="G1009" s="492"/>
      <c r="H1009" s="492"/>
      <c r="I1009" s="492"/>
      <c r="J1009" s="492"/>
      <c r="K1009" s="492"/>
      <c r="L1009" s="492"/>
      <c r="M1009" s="492"/>
      <c r="N1009" s="492"/>
      <c r="O1009" s="492"/>
      <c r="P1009" s="492"/>
      <c r="Q1009" s="492"/>
      <c r="R1009" s="492"/>
      <c r="S1009" s="492"/>
      <c r="T1009" s="492"/>
      <c r="U1009" s="492"/>
      <c r="V1009" s="492"/>
      <c r="W1009" s="492"/>
      <c r="X1009" s="492"/>
      <c r="Y1009" s="492"/>
      <c r="Z1009" s="492"/>
      <c r="AA1009" s="492"/>
      <c r="AB1009" s="492"/>
      <c r="AC1009" s="492"/>
      <c r="AD1009" s="492"/>
      <c r="AE1009" s="492"/>
      <c r="AF1009" s="492"/>
      <c r="AG1009" s="492"/>
      <c r="AH1009" s="492"/>
      <c r="AI1009" s="492"/>
      <c r="AJ1009" s="492"/>
      <c r="AK1009" s="492"/>
      <c r="AL1009" s="492"/>
      <c r="AM1009" s="492"/>
      <c r="AN1009" s="492"/>
      <c r="AO1009" s="492"/>
      <c r="AP1009" s="492"/>
      <c r="AQ1009" s="492"/>
      <c r="AR1009" s="492"/>
      <c r="AS1009" s="492"/>
      <c r="AT1009" s="492"/>
      <c r="AU1009" s="492"/>
      <c r="AV1009" s="492"/>
      <c r="AW1009" s="492"/>
      <c r="AX1009" s="492"/>
      <c r="AY1009" s="492"/>
    </row>
    <row r="1010" spans="1:51" ht="15.75" customHeight="1">
      <c r="A1010" s="492"/>
      <c r="B1010" s="492"/>
      <c r="C1010" s="492"/>
      <c r="D1010" s="492"/>
      <c r="E1010" s="492"/>
      <c r="F1010" s="492"/>
      <c r="G1010" s="492"/>
      <c r="H1010" s="492"/>
      <c r="I1010" s="492"/>
      <c r="J1010" s="492"/>
      <c r="K1010" s="492"/>
      <c r="L1010" s="492"/>
      <c r="M1010" s="492"/>
      <c r="N1010" s="492"/>
      <c r="O1010" s="492"/>
      <c r="P1010" s="492"/>
      <c r="Q1010" s="492"/>
      <c r="R1010" s="492"/>
      <c r="S1010" s="492"/>
      <c r="T1010" s="492"/>
      <c r="U1010" s="492"/>
      <c r="V1010" s="492"/>
      <c r="W1010" s="492"/>
      <c r="X1010" s="492"/>
      <c r="Y1010" s="492"/>
      <c r="Z1010" s="492"/>
      <c r="AA1010" s="492"/>
      <c r="AB1010" s="492"/>
      <c r="AC1010" s="492"/>
      <c r="AD1010" s="492"/>
      <c r="AE1010" s="492"/>
      <c r="AF1010" s="492"/>
      <c r="AG1010" s="492"/>
      <c r="AH1010" s="492"/>
      <c r="AI1010" s="492"/>
      <c r="AJ1010" s="492"/>
      <c r="AK1010" s="492"/>
      <c r="AL1010" s="492"/>
      <c r="AM1010" s="492"/>
      <c r="AN1010" s="492"/>
      <c r="AO1010" s="492"/>
      <c r="AP1010" s="492"/>
      <c r="AQ1010" s="492"/>
      <c r="AR1010" s="492"/>
      <c r="AS1010" s="492"/>
      <c r="AT1010" s="492"/>
      <c r="AU1010" s="492"/>
      <c r="AV1010" s="492"/>
      <c r="AW1010" s="492"/>
      <c r="AX1010" s="492"/>
      <c r="AY1010" s="492"/>
    </row>
    <row r="1011" spans="1:51" ht="15.75" customHeight="1">
      <c r="A1011" s="492"/>
      <c r="B1011" s="492"/>
      <c r="C1011" s="492"/>
      <c r="D1011" s="492"/>
      <c r="E1011" s="492"/>
      <c r="F1011" s="492"/>
      <c r="G1011" s="492"/>
      <c r="H1011" s="492"/>
      <c r="I1011" s="492"/>
      <c r="J1011" s="492"/>
      <c r="K1011" s="492"/>
      <c r="L1011" s="492"/>
      <c r="M1011" s="492"/>
      <c r="N1011" s="492"/>
      <c r="O1011" s="492"/>
      <c r="P1011" s="492"/>
      <c r="Q1011" s="492"/>
      <c r="R1011" s="492"/>
      <c r="S1011" s="492"/>
      <c r="T1011" s="492"/>
      <c r="U1011" s="492"/>
      <c r="V1011" s="492"/>
      <c r="W1011" s="492"/>
      <c r="X1011" s="492"/>
      <c r="Y1011" s="492"/>
      <c r="Z1011" s="492"/>
      <c r="AA1011" s="492"/>
      <c r="AB1011" s="492"/>
      <c r="AC1011" s="492"/>
      <c r="AD1011" s="492"/>
      <c r="AE1011" s="492"/>
      <c r="AF1011" s="492"/>
      <c r="AG1011" s="492"/>
      <c r="AH1011" s="492"/>
      <c r="AI1011" s="492"/>
      <c r="AJ1011" s="492"/>
      <c r="AK1011" s="492"/>
      <c r="AL1011" s="492"/>
      <c r="AM1011" s="492"/>
      <c r="AN1011" s="492"/>
      <c r="AO1011" s="492"/>
      <c r="AP1011" s="492"/>
      <c r="AQ1011" s="492"/>
      <c r="AR1011" s="492"/>
      <c r="AS1011" s="492"/>
      <c r="AT1011" s="492"/>
      <c r="AU1011" s="492"/>
      <c r="AV1011" s="492"/>
      <c r="AW1011" s="492"/>
      <c r="AX1011" s="492"/>
      <c r="AY1011" s="492"/>
    </row>
    <row r="1012" spans="1:51" ht="15.75" customHeight="1">
      <c r="A1012" s="492"/>
      <c r="B1012" s="492"/>
      <c r="C1012" s="492"/>
      <c r="D1012" s="492"/>
      <c r="E1012" s="492"/>
      <c r="F1012" s="492"/>
      <c r="G1012" s="492"/>
      <c r="H1012" s="492"/>
      <c r="I1012" s="492"/>
      <c r="J1012" s="492"/>
      <c r="K1012" s="492"/>
      <c r="L1012" s="492"/>
      <c r="M1012" s="492"/>
      <c r="N1012" s="492"/>
      <c r="O1012" s="492"/>
      <c r="P1012" s="492"/>
      <c r="Q1012" s="492"/>
      <c r="R1012" s="492"/>
      <c r="S1012" s="492"/>
      <c r="T1012" s="492"/>
      <c r="U1012" s="492"/>
      <c r="V1012" s="492"/>
      <c r="W1012" s="492"/>
      <c r="X1012" s="492"/>
      <c r="Y1012" s="492"/>
      <c r="Z1012" s="492"/>
      <c r="AA1012" s="492"/>
      <c r="AB1012" s="492"/>
      <c r="AC1012" s="492"/>
      <c r="AD1012" s="492"/>
      <c r="AE1012" s="492"/>
      <c r="AF1012" s="492"/>
      <c r="AG1012" s="492"/>
      <c r="AH1012" s="492"/>
      <c r="AI1012" s="492"/>
      <c r="AJ1012" s="492"/>
      <c r="AK1012" s="492"/>
      <c r="AL1012" s="492"/>
      <c r="AM1012" s="492"/>
      <c r="AN1012" s="492"/>
      <c r="AO1012" s="492"/>
      <c r="AP1012" s="492"/>
      <c r="AQ1012" s="492"/>
      <c r="AR1012" s="492"/>
      <c r="AS1012" s="492"/>
      <c r="AT1012" s="492"/>
      <c r="AU1012" s="492"/>
      <c r="AV1012" s="492"/>
      <c r="AW1012" s="492"/>
      <c r="AX1012" s="492"/>
      <c r="AY1012" s="492"/>
    </row>
    <row r="1013" spans="1:51" ht="15.75" customHeight="1">
      <c r="A1013" s="492"/>
      <c r="B1013" s="492"/>
      <c r="C1013" s="492"/>
      <c r="D1013" s="492"/>
      <c r="E1013" s="492"/>
      <c r="F1013" s="492"/>
      <c r="G1013" s="492"/>
      <c r="H1013" s="492"/>
      <c r="I1013" s="492"/>
      <c r="J1013" s="492"/>
      <c r="K1013" s="492"/>
      <c r="L1013" s="492"/>
      <c r="M1013" s="492"/>
      <c r="N1013" s="492"/>
      <c r="O1013" s="492"/>
      <c r="P1013" s="492"/>
      <c r="Q1013" s="492"/>
      <c r="R1013" s="492"/>
      <c r="S1013" s="492"/>
      <c r="T1013" s="492"/>
      <c r="U1013" s="492"/>
      <c r="V1013" s="492"/>
      <c r="W1013" s="492"/>
      <c r="X1013" s="492"/>
      <c r="Y1013" s="492"/>
      <c r="Z1013" s="492"/>
      <c r="AA1013" s="492"/>
      <c r="AB1013" s="492"/>
      <c r="AC1013" s="492"/>
      <c r="AD1013" s="492"/>
      <c r="AE1013" s="492"/>
      <c r="AF1013" s="492"/>
      <c r="AG1013" s="492"/>
      <c r="AH1013" s="492"/>
      <c r="AI1013" s="492"/>
      <c r="AJ1013" s="492"/>
      <c r="AK1013" s="492"/>
      <c r="AL1013" s="492"/>
      <c r="AM1013" s="492"/>
      <c r="AN1013" s="492"/>
      <c r="AO1013" s="492"/>
      <c r="AP1013" s="492"/>
      <c r="AQ1013" s="492"/>
      <c r="AR1013" s="492"/>
      <c r="AS1013" s="492"/>
      <c r="AT1013" s="492"/>
      <c r="AU1013" s="492"/>
      <c r="AV1013" s="492"/>
      <c r="AW1013" s="492"/>
      <c r="AX1013" s="492"/>
      <c r="AY1013" s="492"/>
    </row>
    <row r="1014" spans="1:51" ht="15.75" customHeight="1">
      <c r="A1014" s="492"/>
      <c r="B1014" s="492"/>
      <c r="C1014" s="492"/>
      <c r="D1014" s="492"/>
      <c r="E1014" s="492"/>
      <c r="F1014" s="492"/>
      <c r="G1014" s="492"/>
      <c r="H1014" s="492"/>
      <c r="I1014" s="492"/>
      <c r="J1014" s="492"/>
      <c r="K1014" s="492"/>
      <c r="L1014" s="492"/>
      <c r="M1014" s="492"/>
      <c r="N1014" s="492"/>
      <c r="O1014" s="492"/>
      <c r="P1014" s="492"/>
      <c r="Q1014" s="492"/>
      <c r="R1014" s="492"/>
      <c r="S1014" s="492"/>
      <c r="T1014" s="492"/>
      <c r="U1014" s="492"/>
      <c r="V1014" s="492"/>
      <c r="W1014" s="492"/>
      <c r="X1014" s="492"/>
      <c r="Y1014" s="492"/>
      <c r="Z1014" s="492"/>
      <c r="AA1014" s="492"/>
      <c r="AB1014" s="492"/>
      <c r="AC1014" s="492"/>
      <c r="AD1014" s="492"/>
      <c r="AE1014" s="492"/>
      <c r="AF1014" s="492"/>
      <c r="AG1014" s="492"/>
      <c r="AH1014" s="492"/>
      <c r="AI1014" s="492"/>
      <c r="AJ1014" s="492"/>
      <c r="AK1014" s="492"/>
      <c r="AL1014" s="492"/>
      <c r="AM1014" s="492"/>
      <c r="AN1014" s="492"/>
      <c r="AO1014" s="492"/>
      <c r="AP1014" s="492"/>
      <c r="AQ1014" s="492"/>
      <c r="AR1014" s="492"/>
      <c r="AS1014" s="492"/>
      <c r="AT1014" s="492"/>
      <c r="AU1014" s="492"/>
      <c r="AV1014" s="492"/>
      <c r="AW1014" s="492"/>
      <c r="AX1014" s="492"/>
      <c r="AY1014" s="492"/>
    </row>
    <row r="1015" spans="1:51" ht="15.75" customHeight="1">
      <c r="A1015" s="492"/>
      <c r="B1015" s="492"/>
      <c r="C1015" s="492"/>
      <c r="D1015" s="492"/>
      <c r="E1015" s="492"/>
      <c r="F1015" s="492"/>
      <c r="G1015" s="492"/>
      <c r="H1015" s="492"/>
      <c r="I1015" s="492"/>
      <c r="J1015" s="492"/>
      <c r="K1015" s="492"/>
      <c r="L1015" s="492"/>
      <c r="M1015" s="492"/>
      <c r="N1015" s="492"/>
      <c r="O1015" s="492"/>
      <c r="P1015" s="492"/>
      <c r="Q1015" s="492"/>
      <c r="R1015" s="492"/>
      <c r="S1015" s="492"/>
      <c r="T1015" s="492"/>
      <c r="U1015" s="492"/>
      <c r="V1015" s="492"/>
      <c r="W1015" s="492"/>
      <c r="X1015" s="492"/>
      <c r="Y1015" s="492"/>
      <c r="Z1015" s="492"/>
      <c r="AA1015" s="492"/>
      <c r="AB1015" s="492"/>
      <c r="AC1015" s="492"/>
      <c r="AD1015" s="492"/>
      <c r="AE1015" s="492"/>
      <c r="AF1015" s="492"/>
      <c r="AG1015" s="492"/>
      <c r="AH1015" s="492"/>
      <c r="AI1015" s="492"/>
      <c r="AJ1015" s="492"/>
      <c r="AK1015" s="492"/>
      <c r="AL1015" s="492"/>
      <c r="AM1015" s="492"/>
      <c r="AN1015" s="492"/>
      <c r="AO1015" s="492"/>
      <c r="AP1015" s="492"/>
      <c r="AQ1015" s="492"/>
      <c r="AR1015" s="492"/>
      <c r="AS1015" s="492"/>
      <c r="AT1015" s="492"/>
      <c r="AU1015" s="492"/>
      <c r="AV1015" s="492"/>
      <c r="AW1015" s="492"/>
      <c r="AX1015" s="492"/>
      <c r="AY1015" s="492"/>
    </row>
    <row r="1016" spans="1:51" ht="15.75" customHeight="1">
      <c r="A1016" s="492"/>
      <c r="B1016" s="492"/>
      <c r="C1016" s="492"/>
      <c r="D1016" s="492"/>
      <c r="E1016" s="492"/>
      <c r="F1016" s="492"/>
      <c r="G1016" s="492"/>
      <c r="H1016" s="492"/>
      <c r="I1016" s="492"/>
      <c r="J1016" s="492"/>
      <c r="K1016" s="492"/>
      <c r="L1016" s="492"/>
      <c r="M1016" s="492"/>
      <c r="N1016" s="492"/>
      <c r="O1016" s="492"/>
      <c r="P1016" s="492"/>
      <c r="Q1016" s="492"/>
      <c r="R1016" s="492"/>
      <c r="S1016" s="492"/>
      <c r="T1016" s="492"/>
      <c r="U1016" s="492"/>
      <c r="V1016" s="492"/>
      <c r="W1016" s="492"/>
      <c r="X1016" s="492"/>
      <c r="Y1016" s="492"/>
      <c r="Z1016" s="492"/>
      <c r="AA1016" s="492"/>
      <c r="AB1016" s="492"/>
      <c r="AC1016" s="492"/>
      <c r="AD1016" s="492"/>
      <c r="AE1016" s="492"/>
      <c r="AF1016" s="492"/>
      <c r="AG1016" s="492"/>
      <c r="AH1016" s="492"/>
      <c r="AI1016" s="492"/>
      <c r="AJ1016" s="492"/>
      <c r="AK1016" s="492"/>
      <c r="AL1016" s="492"/>
      <c r="AM1016" s="492"/>
      <c r="AN1016" s="492"/>
      <c r="AO1016" s="492"/>
      <c r="AP1016" s="492"/>
      <c r="AQ1016" s="492"/>
      <c r="AR1016" s="492"/>
      <c r="AS1016" s="492"/>
      <c r="AT1016" s="492"/>
      <c r="AU1016" s="492"/>
      <c r="AV1016" s="492"/>
      <c r="AW1016" s="492"/>
      <c r="AX1016" s="492"/>
      <c r="AY1016" s="492"/>
    </row>
  </sheetData>
  <mergeCells count="425">
    <mergeCell ref="A1:D1"/>
    <mergeCell ref="B22:C22"/>
    <mergeCell ref="B23:C23"/>
    <mergeCell ref="E23:F23"/>
    <mergeCell ref="H23:I23"/>
    <mergeCell ref="K23:L23"/>
    <mergeCell ref="H21:I21"/>
    <mergeCell ref="H22:I22"/>
    <mergeCell ref="H19:I19"/>
    <mergeCell ref="H20:I20"/>
    <mergeCell ref="B18:AD18"/>
    <mergeCell ref="B19:C19"/>
    <mergeCell ref="E19:F19"/>
    <mergeCell ref="K19:L19"/>
    <mergeCell ref="E20:F20"/>
    <mergeCell ref="K20:L20"/>
    <mergeCell ref="AX34:AY34"/>
    <mergeCell ref="E34:F34"/>
    <mergeCell ref="H34:I34"/>
    <mergeCell ref="AO34:AP34"/>
    <mergeCell ref="AR34:AS34"/>
    <mergeCell ref="AO35:AP35"/>
    <mergeCell ref="H35:I35"/>
    <mergeCell ref="K35:L35"/>
    <mergeCell ref="B21:C21"/>
    <mergeCell ref="E21:F21"/>
    <mergeCell ref="K21:L21"/>
    <mergeCell ref="E22:F22"/>
    <mergeCell ref="K22:L22"/>
    <mergeCell ref="AR36:AS36"/>
    <mergeCell ref="AU34:AV34"/>
    <mergeCell ref="B33:AY33"/>
    <mergeCell ref="B34:C34"/>
    <mergeCell ref="K34:L34"/>
    <mergeCell ref="N34:O34"/>
    <mergeCell ref="Q34:R34"/>
    <mergeCell ref="AC36:AD36"/>
    <mergeCell ref="T36:U36"/>
    <mergeCell ref="Q36:R36"/>
    <mergeCell ref="AF35:AG35"/>
    <mergeCell ref="AI34:AJ34"/>
    <mergeCell ref="AL34:AM34"/>
    <mergeCell ref="AI35:AJ35"/>
    <mergeCell ref="AL35:AM35"/>
    <mergeCell ref="T34:U34"/>
    <mergeCell ref="W34:X34"/>
    <mergeCell ref="AX36:AY36"/>
    <mergeCell ref="W35:X35"/>
    <mergeCell ref="Z35:AA35"/>
    <mergeCell ref="AC35:AD35"/>
    <mergeCell ref="AF36:AG36"/>
    <mergeCell ref="AI36:AJ36"/>
    <mergeCell ref="AL36:AM36"/>
    <mergeCell ref="AO36:AP36"/>
    <mergeCell ref="W36:X36"/>
    <mergeCell ref="Z36:AA36"/>
    <mergeCell ref="W22:X22"/>
    <mergeCell ref="W23:X23"/>
    <mergeCell ref="Z23:AA23"/>
    <mergeCell ref="AC23:AD23"/>
    <mergeCell ref="N21:O21"/>
    <mergeCell ref="N22:O22"/>
    <mergeCell ref="N23:O23"/>
    <mergeCell ref="W21:X21"/>
    <mergeCell ref="Z21:AA21"/>
    <mergeCell ref="AC21:AD21"/>
    <mergeCell ref="Z22:AA22"/>
    <mergeCell ref="AC22:AD22"/>
    <mergeCell ref="N35:O35"/>
    <mergeCell ref="Q35:R35"/>
    <mergeCell ref="T35:U35"/>
    <mergeCell ref="Z34:AA34"/>
    <mergeCell ref="AC34:AD34"/>
    <mergeCell ref="AF34:AG34"/>
    <mergeCell ref="Z20:AA20"/>
    <mergeCell ref="T19:U19"/>
    <mergeCell ref="W19:X19"/>
    <mergeCell ref="Z19:AA19"/>
    <mergeCell ref="AC19:AD19"/>
    <mergeCell ref="N19:O19"/>
    <mergeCell ref="N20:O20"/>
    <mergeCell ref="Q23:R23"/>
    <mergeCell ref="T23:U23"/>
    <mergeCell ref="Q19:R19"/>
    <mergeCell ref="W20:X20"/>
    <mergeCell ref="Q20:R20"/>
    <mergeCell ref="T20:U20"/>
    <mergeCell ref="Q21:R21"/>
    <mergeCell ref="T21:U21"/>
    <mergeCell ref="Q22:R22"/>
    <mergeCell ref="T22:U22"/>
    <mergeCell ref="B38:C38"/>
    <mergeCell ref="E38:F38"/>
    <mergeCell ref="H38:I38"/>
    <mergeCell ref="K36:L36"/>
    <mergeCell ref="K37:L37"/>
    <mergeCell ref="K38:L38"/>
    <mergeCell ref="B36:C36"/>
    <mergeCell ref="H36:I36"/>
    <mergeCell ref="B37:C37"/>
    <mergeCell ref="H37:I37"/>
    <mergeCell ref="AX38:AY38"/>
    <mergeCell ref="AF37:AG37"/>
    <mergeCell ref="AI37:AJ37"/>
    <mergeCell ref="AL37:AM37"/>
    <mergeCell ref="E36:F36"/>
    <mergeCell ref="E37:F37"/>
    <mergeCell ref="N38:O38"/>
    <mergeCell ref="N36:O36"/>
    <mergeCell ref="N37:O37"/>
    <mergeCell ref="AU36:AV36"/>
    <mergeCell ref="AO37:AP37"/>
    <mergeCell ref="AR37:AS37"/>
    <mergeCell ref="AU37:AV37"/>
    <mergeCell ref="AX37:AY37"/>
    <mergeCell ref="AF38:AG38"/>
    <mergeCell ref="AI38:AJ38"/>
    <mergeCell ref="AL38:AM38"/>
    <mergeCell ref="AO38:AP38"/>
    <mergeCell ref="AR38:AS38"/>
    <mergeCell ref="AU38:AV38"/>
    <mergeCell ref="Z38:AA38"/>
    <mergeCell ref="AC38:AD38"/>
    <mergeCell ref="T37:U37"/>
    <mergeCell ref="W37:X37"/>
    <mergeCell ref="Z37:AA37"/>
    <mergeCell ref="AC37:AD37"/>
    <mergeCell ref="W38:X38"/>
    <mergeCell ref="T51:U51"/>
    <mergeCell ref="W51:X51"/>
    <mergeCell ref="Q64:R64"/>
    <mergeCell ref="Q65:R65"/>
    <mergeCell ref="Q66:R66"/>
    <mergeCell ref="E68:F68"/>
    <mergeCell ref="K67:L67"/>
    <mergeCell ref="K68:L68"/>
    <mergeCell ref="Q37:R37"/>
    <mergeCell ref="Q38:R38"/>
    <mergeCell ref="T38:U38"/>
    <mergeCell ref="H50:I50"/>
    <mergeCell ref="W49:X49"/>
    <mergeCell ref="K50:L50"/>
    <mergeCell ref="N50:O50"/>
    <mergeCell ref="Q50:R50"/>
    <mergeCell ref="T50:U50"/>
    <mergeCell ref="W50:X50"/>
    <mergeCell ref="T53:U53"/>
    <mergeCell ref="W53:X53"/>
    <mergeCell ref="Z53:AA53"/>
    <mergeCell ref="B78:X78"/>
    <mergeCell ref="B79:C79"/>
    <mergeCell ref="E79:F79"/>
    <mergeCell ref="H79:I79"/>
    <mergeCell ref="H80:I80"/>
    <mergeCell ref="N67:O67"/>
    <mergeCell ref="Q67:R67"/>
    <mergeCell ref="N68:O68"/>
    <mergeCell ref="Q68:R68"/>
    <mergeCell ref="E67:F67"/>
    <mergeCell ref="AF111:AG111"/>
    <mergeCell ref="E111:F111"/>
    <mergeCell ref="K111:L111"/>
    <mergeCell ref="Q95:R95"/>
    <mergeCell ref="E82:F82"/>
    <mergeCell ref="E83:F83"/>
    <mergeCell ref="B81:C81"/>
    <mergeCell ref="E81:F81"/>
    <mergeCell ref="H81:I81"/>
    <mergeCell ref="B82:C82"/>
    <mergeCell ref="H82:I82"/>
    <mergeCell ref="B83:C83"/>
    <mergeCell ref="H83:I83"/>
    <mergeCell ref="AI125:AJ125"/>
    <mergeCell ref="AL125:AM125"/>
    <mergeCell ref="AI126:AJ126"/>
    <mergeCell ref="AL126:AM126"/>
    <mergeCell ref="Z124:AA124"/>
    <mergeCell ref="AC124:AD124"/>
    <mergeCell ref="AF124:AG124"/>
    <mergeCell ref="B67:C67"/>
    <mergeCell ref="H67:I67"/>
    <mergeCell ref="B68:C68"/>
    <mergeCell ref="H68:I68"/>
    <mergeCell ref="Q111:R111"/>
    <mergeCell ref="Q112:R112"/>
    <mergeCell ref="B111:C111"/>
    <mergeCell ref="AC112:AD112"/>
    <mergeCell ref="AF112:AG112"/>
    <mergeCell ref="Q124:R124"/>
    <mergeCell ref="T124:U124"/>
    <mergeCell ref="H111:I111"/>
    <mergeCell ref="N111:O111"/>
    <mergeCell ref="T111:U111"/>
    <mergeCell ref="W111:X111"/>
    <mergeCell ref="Z111:AA111"/>
    <mergeCell ref="AC111:AD111"/>
    <mergeCell ref="W113:X113"/>
    <mergeCell ref="Z113:AA113"/>
    <mergeCell ref="W124:X124"/>
    <mergeCell ref="W112:X112"/>
    <mergeCell ref="Z112:AA112"/>
    <mergeCell ref="B123:AM123"/>
    <mergeCell ref="B124:C124"/>
    <mergeCell ref="E124:F124"/>
    <mergeCell ref="H124:I124"/>
    <mergeCell ref="AC113:AD113"/>
    <mergeCell ref="AF113:AG113"/>
    <mergeCell ref="AI124:AJ124"/>
    <mergeCell ref="AL124:AM124"/>
    <mergeCell ref="AI128:AJ128"/>
    <mergeCell ref="AL128:AM128"/>
    <mergeCell ref="B128:C128"/>
    <mergeCell ref="E128:F128"/>
    <mergeCell ref="H128:I128"/>
    <mergeCell ref="K128:L128"/>
    <mergeCell ref="Z127:AA127"/>
    <mergeCell ref="B127:C127"/>
    <mergeCell ref="W128:X128"/>
    <mergeCell ref="Z128:AA128"/>
    <mergeCell ref="AC128:AD128"/>
    <mergeCell ref="AF128:AG128"/>
    <mergeCell ref="AC127:AD127"/>
    <mergeCell ref="AF127:AG127"/>
    <mergeCell ref="AI127:AJ127"/>
    <mergeCell ref="AL127:AM127"/>
    <mergeCell ref="H127:I127"/>
    <mergeCell ref="K127:L127"/>
    <mergeCell ref="N127:O127"/>
    <mergeCell ref="Q127:R127"/>
    <mergeCell ref="T127:U127"/>
    <mergeCell ref="W127:X127"/>
    <mergeCell ref="Q128:R128"/>
    <mergeCell ref="T112:U112"/>
    <mergeCell ref="T128:U128"/>
    <mergeCell ref="E112:F112"/>
    <mergeCell ref="E113:F113"/>
    <mergeCell ref="H113:I113"/>
    <mergeCell ref="K125:L125"/>
    <mergeCell ref="N125:O125"/>
    <mergeCell ref="K126:L126"/>
    <mergeCell ref="N126:O126"/>
    <mergeCell ref="Q126:R126"/>
    <mergeCell ref="N128:O128"/>
    <mergeCell ref="H126:I126"/>
    <mergeCell ref="Q113:R113"/>
    <mergeCell ref="T113:U113"/>
    <mergeCell ref="E127:F127"/>
    <mergeCell ref="B131:C134"/>
    <mergeCell ref="E126:F126"/>
    <mergeCell ref="E125:F125"/>
    <mergeCell ref="H125:I125"/>
    <mergeCell ref="B126:C126"/>
    <mergeCell ref="K112:L112"/>
    <mergeCell ref="K113:L113"/>
    <mergeCell ref="N113:O113"/>
    <mergeCell ref="H112:I112"/>
    <mergeCell ref="N112:O112"/>
    <mergeCell ref="B113:C113"/>
    <mergeCell ref="B112:C112"/>
    <mergeCell ref="AC125:AD125"/>
    <mergeCell ref="AF125:AG125"/>
    <mergeCell ref="T126:U126"/>
    <mergeCell ref="W126:X126"/>
    <mergeCell ref="Z126:AA126"/>
    <mergeCell ref="AC126:AD126"/>
    <mergeCell ref="AF126:AG126"/>
    <mergeCell ref="K124:L124"/>
    <mergeCell ref="N124:O124"/>
    <mergeCell ref="Q125:R125"/>
    <mergeCell ref="T125:U125"/>
    <mergeCell ref="W125:X125"/>
    <mergeCell ref="Z125:AA125"/>
    <mergeCell ref="AL50:AM50"/>
    <mergeCell ref="B48:AM48"/>
    <mergeCell ref="B49:C49"/>
    <mergeCell ref="E49:F49"/>
    <mergeCell ref="H49:I49"/>
    <mergeCell ref="K49:L49"/>
    <mergeCell ref="N49:O49"/>
    <mergeCell ref="Q49:R49"/>
    <mergeCell ref="AL49:AM49"/>
    <mergeCell ref="T49:U49"/>
    <mergeCell ref="Z49:AA49"/>
    <mergeCell ref="AC49:AD49"/>
    <mergeCell ref="AC50:AD50"/>
    <mergeCell ref="AF49:AG49"/>
    <mergeCell ref="AI49:AJ49"/>
    <mergeCell ref="AI50:AJ50"/>
    <mergeCell ref="AL51:AM51"/>
    <mergeCell ref="E51:F51"/>
    <mergeCell ref="E52:F52"/>
    <mergeCell ref="AI52:AJ52"/>
    <mergeCell ref="AL52:AM52"/>
    <mergeCell ref="Q51:R51"/>
    <mergeCell ref="Q52:R52"/>
    <mergeCell ref="T52:U52"/>
    <mergeCell ref="W52:X52"/>
    <mergeCell ref="Z52:AA52"/>
    <mergeCell ref="Z51:AA51"/>
    <mergeCell ref="AC51:AD51"/>
    <mergeCell ref="AF51:AG51"/>
    <mergeCell ref="AI51:AJ51"/>
    <mergeCell ref="AC52:AD52"/>
    <mergeCell ref="AF52:AG52"/>
    <mergeCell ref="K66:L66"/>
    <mergeCell ref="B66:C66"/>
    <mergeCell ref="E66:F66"/>
    <mergeCell ref="H66:I66"/>
    <mergeCell ref="AC53:AD53"/>
    <mergeCell ref="AF53:AG53"/>
    <mergeCell ref="AI53:AJ53"/>
    <mergeCell ref="AL53:AM53"/>
    <mergeCell ref="B53:C53"/>
    <mergeCell ref="E53:F53"/>
    <mergeCell ref="H53:I53"/>
    <mergeCell ref="N53:O53"/>
    <mergeCell ref="Q53:R53"/>
    <mergeCell ref="K53:L53"/>
    <mergeCell ref="B63:R63"/>
    <mergeCell ref="B64:C64"/>
    <mergeCell ref="E64:F64"/>
    <mergeCell ref="H64:I64"/>
    <mergeCell ref="N64:O64"/>
    <mergeCell ref="H65:I65"/>
    <mergeCell ref="N65:O65"/>
    <mergeCell ref="K64:L64"/>
    <mergeCell ref="K65:L65"/>
    <mergeCell ref="Z95:AA95"/>
    <mergeCell ref="K83:L83"/>
    <mergeCell ref="B93:AA93"/>
    <mergeCell ref="B94:C94"/>
    <mergeCell ref="E94:F94"/>
    <mergeCell ref="B51:C51"/>
    <mergeCell ref="H51:I51"/>
    <mergeCell ref="N51:O51"/>
    <mergeCell ref="B52:C52"/>
    <mergeCell ref="H52:I52"/>
    <mergeCell ref="N52:O52"/>
    <mergeCell ref="K51:L51"/>
    <mergeCell ref="K52:L52"/>
    <mergeCell ref="K95:L95"/>
    <mergeCell ref="N95:O95"/>
    <mergeCell ref="N81:O81"/>
    <mergeCell ref="N82:O82"/>
    <mergeCell ref="K82:L82"/>
    <mergeCell ref="K79:L79"/>
    <mergeCell ref="K80:L80"/>
    <mergeCell ref="K81:L81"/>
    <mergeCell ref="N79:O79"/>
    <mergeCell ref="N80:O80"/>
    <mergeCell ref="N66:O66"/>
    <mergeCell ref="Z94:AA94"/>
    <mergeCell ref="Q83:R83"/>
    <mergeCell ref="T83:U83"/>
    <mergeCell ref="W83:X83"/>
    <mergeCell ref="N83:O83"/>
    <mergeCell ref="N94:O94"/>
    <mergeCell ref="Q94:R94"/>
    <mergeCell ref="T94:U94"/>
    <mergeCell ref="W94:X94"/>
    <mergeCell ref="T79:U79"/>
    <mergeCell ref="W79:X79"/>
    <mergeCell ref="Q79:R79"/>
    <mergeCell ref="Q80:R80"/>
    <mergeCell ref="Q81:R81"/>
    <mergeCell ref="T95:U95"/>
    <mergeCell ref="W95:X95"/>
    <mergeCell ref="H95:I95"/>
    <mergeCell ref="H94:I94"/>
    <mergeCell ref="K94:L94"/>
    <mergeCell ref="N110:O110"/>
    <mergeCell ref="Q110:R110"/>
    <mergeCell ref="T110:U110"/>
    <mergeCell ref="Q82:R82"/>
    <mergeCell ref="T80:U80"/>
    <mergeCell ref="W80:X80"/>
    <mergeCell ref="T81:U81"/>
    <mergeCell ref="W81:X81"/>
    <mergeCell ref="T82:U82"/>
    <mergeCell ref="W82:X82"/>
    <mergeCell ref="AC109:AD109"/>
    <mergeCell ref="AF109:AG109"/>
    <mergeCell ref="W98:X98"/>
    <mergeCell ref="W109:X109"/>
    <mergeCell ref="Z109:AA109"/>
    <mergeCell ref="T97:U97"/>
    <mergeCell ref="W97:X97"/>
    <mergeCell ref="Z97:AA97"/>
    <mergeCell ref="AC110:AD110"/>
    <mergeCell ref="AF110:AG110"/>
    <mergeCell ref="Z98:AA98"/>
    <mergeCell ref="B108:AG108"/>
    <mergeCell ref="B109:C109"/>
    <mergeCell ref="E109:F109"/>
    <mergeCell ref="H109:I109"/>
    <mergeCell ref="K109:L109"/>
    <mergeCell ref="N109:O109"/>
    <mergeCell ref="T98:U98"/>
    <mergeCell ref="W110:X110"/>
    <mergeCell ref="Z110:AA110"/>
    <mergeCell ref="Q109:R109"/>
    <mergeCell ref="T109:U109"/>
    <mergeCell ref="H110:I110"/>
    <mergeCell ref="K110:L110"/>
    <mergeCell ref="Z96:AA96"/>
    <mergeCell ref="E96:F96"/>
    <mergeCell ref="E97:F97"/>
    <mergeCell ref="B98:C98"/>
    <mergeCell ref="E98:F98"/>
    <mergeCell ref="H98:I98"/>
    <mergeCell ref="Q96:R96"/>
    <mergeCell ref="Q97:R97"/>
    <mergeCell ref="B96:C96"/>
    <mergeCell ref="H96:I96"/>
    <mergeCell ref="N96:O96"/>
    <mergeCell ref="B97:C97"/>
    <mergeCell ref="H97:I97"/>
    <mergeCell ref="N97:O97"/>
    <mergeCell ref="K96:L96"/>
    <mergeCell ref="T96:U96"/>
    <mergeCell ref="W96:X96"/>
    <mergeCell ref="K97:L97"/>
    <mergeCell ref="K98:L98"/>
    <mergeCell ref="N98:O98"/>
    <mergeCell ref="Q98:R98"/>
  </mergeCells>
  <hyperlinks>
    <hyperlink ref="AA130" r:id="rId1" xr:uid="{912B1381-5F88-4F97-9E22-5973757EA614}"/>
    <hyperlink ref="L136" r:id="rId2" display="&quot;Patients must present a valid UNHCR Asylum Seeker Certificate (for all refugees) and the service card issued by the Ministry of Interior (for Syrian refugees only) in order to receive services at the non-insured Jordanian rate. Note that if the UNHCR Asy" xr:uid="{31B1005A-C09D-441F-975B-BBFD7A9118A8}"/>
  </hyperlinks>
  <pageMargins left="0.70833333333333304" right="0.70833333333333304" top="0.74791666666666701" bottom="0.74791666666666701" header="0" footer="0"/>
  <pageSetup paperSize="9" scale="50" orientation="landscape"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2"/>
  <dimension ref="A1:CC176"/>
  <sheetViews>
    <sheetView topLeftCell="A4" zoomScale="110" zoomScaleNormal="110" workbookViewId="0">
      <selection activeCell="A3" sqref="A3:XFD9"/>
    </sheetView>
  </sheetViews>
  <sheetFormatPr defaultColWidth="8.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f t="shared" ref="C6:C9" si="1">AVERAGE(B27,B48,B69,B90,B111,B132,B153)</f>
        <v>42.191609977324262</v>
      </c>
      <c r="D6" s="229">
        <f t="shared" si="0"/>
        <v>43.675925925925924</v>
      </c>
    </row>
    <row r="7" spans="1:4" ht="24.75" customHeight="1">
      <c r="A7" s="347">
        <v>2011</v>
      </c>
      <c r="B7" s="229"/>
      <c r="C7" s="229">
        <f t="shared" si="1"/>
        <v>42.191609977324262</v>
      </c>
      <c r="D7" s="229">
        <f t="shared" si="0"/>
        <v>43.675925925925924</v>
      </c>
    </row>
    <row r="8" spans="1:4" ht="24.75" customHeight="1">
      <c r="A8" s="347">
        <v>2012</v>
      </c>
      <c r="B8" s="229"/>
      <c r="C8" s="229">
        <f t="shared" si="1"/>
        <v>42.786848072562357</v>
      </c>
      <c r="D8" s="229">
        <f t="shared" si="0"/>
        <v>44.370370370370374</v>
      </c>
    </row>
    <row r="9" spans="1:4" ht="24.75" customHeight="1">
      <c r="A9" s="347">
        <v>2013</v>
      </c>
      <c r="B9" s="229"/>
      <c r="C9" s="229">
        <f t="shared" si="1"/>
        <v>42.786848072562357</v>
      </c>
      <c r="D9" s="229">
        <f t="shared" si="0"/>
        <v>44.370370370370374</v>
      </c>
    </row>
    <row r="10" spans="1:4" ht="24.75" customHeight="1">
      <c r="A10" s="38">
        <v>2014</v>
      </c>
      <c r="B10" s="229">
        <f>AVERAGE(B31,B52,B73,B94,B115,B136,B157,B171)</f>
        <v>45.511408730158735</v>
      </c>
      <c r="C10" s="229">
        <f t="shared" ref="C10:C15" si="2">AVERAGE(B31,B52,B73,B94,B115,B136,B157)</f>
        <v>42.786848072562357</v>
      </c>
      <c r="D10" s="229">
        <f t="shared" ref="D10:D15" si="3">AVERAGE(B31,B52,B94,B115,B136,B157)</f>
        <v>44.370370370370374</v>
      </c>
    </row>
    <row r="11" spans="1:4" ht="24.75" customHeight="1">
      <c r="A11" s="38">
        <v>2015</v>
      </c>
      <c r="B11" s="229"/>
      <c r="C11" s="229">
        <f t="shared" si="2"/>
        <v>42.786848072562357</v>
      </c>
      <c r="D11" s="229">
        <f t="shared" si="3"/>
        <v>44.370370370370374</v>
      </c>
    </row>
    <row r="12" spans="1:4" ht="24.75" customHeight="1">
      <c r="A12" s="38">
        <v>2016</v>
      </c>
      <c r="B12" s="229"/>
      <c r="C12" s="229">
        <f t="shared" si="2"/>
        <v>42.786848072562357</v>
      </c>
      <c r="D12" s="229">
        <f t="shared" si="3"/>
        <v>44.370370370370374</v>
      </c>
    </row>
    <row r="13" spans="1:4" ht="24.75" customHeight="1">
      <c r="A13" s="38">
        <v>2017</v>
      </c>
      <c r="B13" s="229"/>
      <c r="C13" s="229">
        <f t="shared" si="2"/>
        <v>42.786848072562357</v>
      </c>
      <c r="D13" s="229">
        <f t="shared" si="3"/>
        <v>44.370370370370374</v>
      </c>
    </row>
    <row r="14" spans="1:4" ht="24.75" customHeight="1">
      <c r="A14" s="38">
        <v>2018</v>
      </c>
      <c r="B14" s="229"/>
      <c r="C14" s="229">
        <f t="shared" si="2"/>
        <v>44.215419501133788</v>
      </c>
      <c r="D14" s="229">
        <f t="shared" si="3"/>
        <v>46.037037037037038</v>
      </c>
    </row>
    <row r="15" spans="1:4" ht="24.75" customHeight="1">
      <c r="A15" s="38">
        <v>2019</v>
      </c>
      <c r="B15" s="229">
        <f>AVERAGE(B36,B57,B78,B99,B120,B141,B162,B176)</f>
        <v>46.761408730158735</v>
      </c>
      <c r="C15" s="229">
        <f t="shared" si="2"/>
        <v>44.215419501133788</v>
      </c>
      <c r="D15" s="229">
        <f t="shared" si="3"/>
        <v>46.037037037037038</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t="e">
        <f t="shared" ref="B24:B30" si="4">AVERAGE(E24, H24,K24,N24,Q24,T24,W24,Z24,AC24)</f>
        <v>#DIV/0!</v>
      </c>
      <c r="C24" s="363"/>
      <c r="D24" s="350">
        <v>2007</v>
      </c>
      <c r="E24" s="363"/>
      <c r="F24" s="363"/>
      <c r="G24" s="350">
        <v>2007</v>
      </c>
      <c r="H24" s="363"/>
      <c r="I24" s="363"/>
      <c r="J24" s="350">
        <v>2007</v>
      </c>
      <c r="K24" s="363"/>
      <c r="L24" s="363"/>
      <c r="M24" s="350">
        <v>2007</v>
      </c>
      <c r="N24" s="363"/>
      <c r="O24" s="363"/>
      <c r="P24" s="350">
        <v>2007</v>
      </c>
      <c r="Q24" s="363"/>
      <c r="R24" s="363"/>
      <c r="S24" s="350">
        <v>2007</v>
      </c>
      <c r="T24" s="363"/>
      <c r="U24" s="363"/>
      <c r="V24" s="350">
        <v>2007</v>
      </c>
      <c r="W24" s="363"/>
      <c r="X24" s="363"/>
      <c r="Y24" s="350">
        <v>2007</v>
      </c>
      <c r="Z24" s="363"/>
      <c r="AA24" s="363"/>
      <c r="AB24" s="350">
        <v>2007</v>
      </c>
      <c r="AC24" s="363"/>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t="e">
        <f t="shared" si="4"/>
        <v>#DIV/0!</v>
      </c>
      <c r="C25" s="363"/>
      <c r="D25" s="350">
        <v>2008</v>
      </c>
      <c r="E25" s="363"/>
      <c r="F25" s="363"/>
      <c r="G25" s="350">
        <v>2008</v>
      </c>
      <c r="H25" s="363"/>
      <c r="I25" s="363"/>
      <c r="J25" s="350">
        <v>2008</v>
      </c>
      <c r="K25" s="363"/>
      <c r="L25" s="363"/>
      <c r="M25" s="350">
        <v>2008</v>
      </c>
      <c r="N25" s="363"/>
      <c r="O25" s="363"/>
      <c r="P25" s="350">
        <v>2008</v>
      </c>
      <c r="Q25" s="363"/>
      <c r="R25" s="363"/>
      <c r="S25" s="350">
        <v>2008</v>
      </c>
      <c r="T25" s="363"/>
      <c r="U25" s="363"/>
      <c r="V25" s="350">
        <v>2008</v>
      </c>
      <c r="W25" s="363"/>
      <c r="X25" s="363"/>
      <c r="Y25" s="350">
        <v>2008</v>
      </c>
      <c r="Z25" s="363"/>
      <c r="AA25" s="363"/>
      <c r="AB25" s="350">
        <v>2008</v>
      </c>
      <c r="AC25" s="363"/>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t="e">
        <f t="shared" si="4"/>
        <v>#DIV/0!</v>
      </c>
      <c r="C26" s="363"/>
      <c r="D26" s="350">
        <v>2009</v>
      </c>
      <c r="E26" s="363"/>
      <c r="F26" s="363"/>
      <c r="G26" s="350">
        <v>2009</v>
      </c>
      <c r="H26" s="363"/>
      <c r="I26" s="363"/>
      <c r="J26" s="350">
        <v>2009</v>
      </c>
      <c r="K26" s="363"/>
      <c r="L26" s="363"/>
      <c r="M26" s="350">
        <v>2009</v>
      </c>
      <c r="N26" s="363"/>
      <c r="O26" s="363"/>
      <c r="P26" s="350">
        <v>2009</v>
      </c>
      <c r="Q26" s="363"/>
      <c r="R26" s="363"/>
      <c r="S26" s="350">
        <v>2009</v>
      </c>
      <c r="T26" s="363"/>
      <c r="U26" s="363"/>
      <c r="V26" s="350">
        <v>2009</v>
      </c>
      <c r="W26" s="363"/>
      <c r="X26" s="363"/>
      <c r="Y26" s="350">
        <v>2009</v>
      </c>
      <c r="Z26" s="363"/>
      <c r="AA26" s="363"/>
      <c r="AB26" s="350">
        <v>2009</v>
      </c>
      <c r="AC26" s="363"/>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59.222222222222221</v>
      </c>
      <c r="C27" s="363"/>
      <c r="D27" s="350">
        <v>2010</v>
      </c>
      <c r="E27" s="34">
        <v>50</v>
      </c>
      <c r="F27" s="363"/>
      <c r="G27" s="350">
        <v>2010</v>
      </c>
      <c r="H27" s="34">
        <v>100</v>
      </c>
      <c r="I27" s="363"/>
      <c r="J27" s="350">
        <v>2010</v>
      </c>
      <c r="K27" s="34">
        <v>100</v>
      </c>
      <c r="L27" s="363"/>
      <c r="M27" s="350">
        <v>2010</v>
      </c>
      <c r="N27" s="34">
        <v>50</v>
      </c>
      <c r="O27" s="363"/>
      <c r="P27" s="350">
        <v>2010</v>
      </c>
      <c r="Q27" s="49">
        <v>33</v>
      </c>
      <c r="R27" s="363"/>
      <c r="S27" s="350">
        <v>2010</v>
      </c>
      <c r="T27" s="34">
        <v>100</v>
      </c>
      <c r="U27" s="363"/>
      <c r="V27" s="350">
        <v>2010</v>
      </c>
      <c r="W27" s="419">
        <v>50</v>
      </c>
      <c r="X27" s="363"/>
      <c r="Y27" s="350">
        <v>2010</v>
      </c>
      <c r="Z27" s="419">
        <v>0</v>
      </c>
      <c r="AA27" s="363"/>
      <c r="AB27" s="350">
        <v>2010</v>
      </c>
      <c r="AC27" s="419">
        <v>50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59.222222222222221</v>
      </c>
      <c r="C28" s="363"/>
      <c r="D28" s="350">
        <v>2011</v>
      </c>
      <c r="E28" s="34">
        <v>50</v>
      </c>
      <c r="F28" s="363"/>
      <c r="G28" s="350">
        <v>2011</v>
      </c>
      <c r="H28" s="34">
        <v>100</v>
      </c>
      <c r="I28" s="363"/>
      <c r="J28" s="350">
        <v>2011</v>
      </c>
      <c r="K28" s="34">
        <v>100</v>
      </c>
      <c r="L28" s="363"/>
      <c r="M28" s="350">
        <v>2011</v>
      </c>
      <c r="N28" s="34">
        <v>50</v>
      </c>
      <c r="O28" s="363"/>
      <c r="P28" s="350">
        <v>2011</v>
      </c>
      <c r="Q28" s="49">
        <v>33</v>
      </c>
      <c r="R28" s="363"/>
      <c r="S28" s="350">
        <v>2011</v>
      </c>
      <c r="T28" s="34">
        <v>100</v>
      </c>
      <c r="U28" s="363"/>
      <c r="V28" s="350">
        <v>2011</v>
      </c>
      <c r="W28" s="419">
        <v>50</v>
      </c>
      <c r="X28" s="363"/>
      <c r="Y28" s="350">
        <v>2011</v>
      </c>
      <c r="Z28" s="419">
        <v>0</v>
      </c>
      <c r="AA28" s="363"/>
      <c r="AB28" s="350">
        <v>2011</v>
      </c>
      <c r="AC28" s="419">
        <v>50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59.222222222222221</v>
      </c>
      <c r="C29" s="363"/>
      <c r="D29" s="350">
        <v>2012</v>
      </c>
      <c r="E29" s="34">
        <v>50</v>
      </c>
      <c r="F29" s="363"/>
      <c r="G29" s="350">
        <v>2012</v>
      </c>
      <c r="H29" s="34">
        <v>100</v>
      </c>
      <c r="I29" s="363"/>
      <c r="J29" s="350">
        <v>2012</v>
      </c>
      <c r="K29" s="34">
        <v>100</v>
      </c>
      <c r="L29" s="363"/>
      <c r="M29" s="350">
        <v>2012</v>
      </c>
      <c r="N29" s="34">
        <v>50</v>
      </c>
      <c r="O29" s="363"/>
      <c r="P29" s="350">
        <v>2012</v>
      </c>
      <c r="Q29" s="49">
        <v>33</v>
      </c>
      <c r="R29" s="363"/>
      <c r="S29" s="350">
        <v>2012</v>
      </c>
      <c r="T29" s="34">
        <v>100</v>
      </c>
      <c r="U29" s="363"/>
      <c r="V29" s="350">
        <v>2012</v>
      </c>
      <c r="W29" s="419">
        <v>50</v>
      </c>
      <c r="X29" s="363"/>
      <c r="Y29" s="350">
        <v>2012</v>
      </c>
      <c r="Z29" s="419">
        <v>0</v>
      </c>
      <c r="AA29" s="363"/>
      <c r="AB29" s="350">
        <v>2012</v>
      </c>
      <c r="AC29" s="419">
        <v>50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59.222222222222221</v>
      </c>
      <c r="C30" s="363"/>
      <c r="D30" s="350">
        <v>2013</v>
      </c>
      <c r="E30" s="34">
        <v>50</v>
      </c>
      <c r="F30" s="363"/>
      <c r="G30" s="350">
        <v>2013</v>
      </c>
      <c r="H30" s="34">
        <v>100</v>
      </c>
      <c r="I30" s="363"/>
      <c r="J30" s="350">
        <v>2013</v>
      </c>
      <c r="K30" s="34">
        <v>100</v>
      </c>
      <c r="L30" s="363"/>
      <c r="M30" s="350">
        <v>2013</v>
      </c>
      <c r="N30" s="34">
        <v>50</v>
      </c>
      <c r="O30" s="363"/>
      <c r="P30" s="350">
        <v>2013</v>
      </c>
      <c r="Q30" s="49">
        <v>33</v>
      </c>
      <c r="R30" s="363"/>
      <c r="S30" s="350">
        <v>2013</v>
      </c>
      <c r="T30" s="34">
        <v>100</v>
      </c>
      <c r="U30" s="363"/>
      <c r="V30" s="350">
        <v>2013</v>
      </c>
      <c r="W30" s="419">
        <v>50</v>
      </c>
      <c r="X30" s="363"/>
      <c r="Y30" s="350">
        <v>2013</v>
      </c>
      <c r="Z30" s="419">
        <v>0</v>
      </c>
      <c r="AA30" s="363"/>
      <c r="AB30" s="350">
        <v>2013</v>
      </c>
      <c r="AC30" s="419">
        <v>50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59.222222222222221</v>
      </c>
      <c r="C31" s="39"/>
      <c r="D31" s="43">
        <v>2014</v>
      </c>
      <c r="E31" s="34">
        <v>50</v>
      </c>
      <c r="F31" s="10" t="s">
        <v>1067</v>
      </c>
      <c r="G31" s="43">
        <v>2014</v>
      </c>
      <c r="H31" s="34">
        <v>100</v>
      </c>
      <c r="I31" s="10" t="s">
        <v>1066</v>
      </c>
      <c r="J31" s="43">
        <v>2014</v>
      </c>
      <c r="K31" s="34">
        <v>100</v>
      </c>
      <c r="L31" s="10"/>
      <c r="M31" s="43">
        <v>2014</v>
      </c>
      <c r="N31" s="34">
        <v>50</v>
      </c>
      <c r="O31" s="10" t="s">
        <v>1065</v>
      </c>
      <c r="P31" s="43">
        <v>2014</v>
      </c>
      <c r="Q31" s="49">
        <v>33</v>
      </c>
      <c r="R31" s="10" t="s">
        <v>4601</v>
      </c>
      <c r="S31" s="43">
        <v>2014</v>
      </c>
      <c r="T31" s="34">
        <v>100</v>
      </c>
      <c r="U31" s="10" t="s">
        <v>1064</v>
      </c>
      <c r="V31" s="43">
        <v>2014</v>
      </c>
      <c r="W31" s="19">
        <v>50</v>
      </c>
      <c r="X31" s="10" t="s">
        <v>3288</v>
      </c>
      <c r="Y31" s="350">
        <v>2014</v>
      </c>
      <c r="Z31" s="19">
        <v>0</v>
      </c>
      <c r="AA31" s="10"/>
      <c r="AB31" s="350">
        <v>2014</v>
      </c>
      <c r="AC31" s="19">
        <v>50</v>
      </c>
      <c r="AD31" s="11" t="s">
        <v>1063</v>
      </c>
    </row>
    <row r="32" spans="1:81" ht="24.75" customHeight="1">
      <c r="A32" s="43">
        <v>2015</v>
      </c>
      <c r="B32" s="230">
        <f t="shared" si="5"/>
        <v>59.222222222222221</v>
      </c>
      <c r="C32" s="39"/>
      <c r="D32" s="43">
        <v>2015</v>
      </c>
      <c r="E32" s="34">
        <v>50</v>
      </c>
      <c r="F32" s="10"/>
      <c r="G32" s="43">
        <v>2015</v>
      </c>
      <c r="H32" s="34">
        <v>100</v>
      </c>
      <c r="I32" s="10"/>
      <c r="J32" s="43">
        <v>2015</v>
      </c>
      <c r="K32" s="34">
        <v>100</v>
      </c>
      <c r="L32" s="10"/>
      <c r="M32" s="43">
        <v>2015</v>
      </c>
      <c r="N32" s="34">
        <v>50</v>
      </c>
      <c r="O32" s="10"/>
      <c r="P32" s="43">
        <v>2015</v>
      </c>
      <c r="Q32" s="49">
        <v>33</v>
      </c>
      <c r="R32" s="10"/>
      <c r="S32" s="43">
        <v>2015</v>
      </c>
      <c r="T32" s="34">
        <v>100</v>
      </c>
      <c r="U32" s="10"/>
      <c r="V32" s="43">
        <v>2015</v>
      </c>
      <c r="W32" s="19">
        <v>50</v>
      </c>
      <c r="X32" s="10"/>
      <c r="Y32" s="350">
        <v>2015</v>
      </c>
      <c r="Z32" s="19">
        <v>0</v>
      </c>
      <c r="AA32" s="10"/>
      <c r="AB32" s="350">
        <v>2015</v>
      </c>
      <c r="AC32" s="19">
        <v>50</v>
      </c>
      <c r="AD32" s="11"/>
    </row>
    <row r="33" spans="1:81" ht="24.75" customHeight="1">
      <c r="A33" s="43">
        <v>2016</v>
      </c>
      <c r="B33" s="230">
        <f t="shared" si="5"/>
        <v>59.222222222222221</v>
      </c>
      <c r="C33" s="39"/>
      <c r="D33" s="43">
        <v>2016</v>
      </c>
      <c r="E33" s="34">
        <v>50</v>
      </c>
      <c r="F33" s="10"/>
      <c r="G33" s="43">
        <v>2016</v>
      </c>
      <c r="H33" s="34">
        <v>100</v>
      </c>
      <c r="I33" s="10"/>
      <c r="J33" s="43">
        <v>2016</v>
      </c>
      <c r="K33" s="34">
        <v>100</v>
      </c>
      <c r="L33" s="10"/>
      <c r="M33" s="43">
        <v>2016</v>
      </c>
      <c r="N33" s="34">
        <v>50</v>
      </c>
      <c r="O33" s="10"/>
      <c r="P33" s="43">
        <v>2016</v>
      </c>
      <c r="Q33" s="49">
        <v>33</v>
      </c>
      <c r="R33" s="10"/>
      <c r="S33" s="43">
        <v>2016</v>
      </c>
      <c r="T33" s="34">
        <v>100</v>
      </c>
      <c r="U33" s="10"/>
      <c r="V33" s="43">
        <v>2016</v>
      </c>
      <c r="W33" s="19">
        <v>50</v>
      </c>
      <c r="X33" s="10"/>
      <c r="Y33" s="350">
        <v>2016</v>
      </c>
      <c r="Z33" s="19">
        <v>0</v>
      </c>
      <c r="AA33" s="10"/>
      <c r="AB33" s="350">
        <v>2016</v>
      </c>
      <c r="AC33" s="19">
        <v>50</v>
      </c>
      <c r="AD33" s="11"/>
    </row>
    <row r="34" spans="1:81" ht="24.75" customHeight="1">
      <c r="A34" s="43">
        <v>2017</v>
      </c>
      <c r="B34" s="230">
        <f t="shared" si="5"/>
        <v>59.222222222222221</v>
      </c>
      <c r="C34" s="39"/>
      <c r="D34" s="43">
        <v>2017</v>
      </c>
      <c r="E34" s="34">
        <v>50</v>
      </c>
      <c r="F34" s="10"/>
      <c r="G34" s="43">
        <v>2017</v>
      </c>
      <c r="H34" s="34">
        <v>100</v>
      </c>
      <c r="I34" s="10"/>
      <c r="J34" s="43">
        <v>2017</v>
      </c>
      <c r="K34" s="34">
        <v>100</v>
      </c>
      <c r="L34" s="10"/>
      <c r="M34" s="43">
        <v>2017</v>
      </c>
      <c r="N34" s="34">
        <v>50</v>
      </c>
      <c r="O34" s="10"/>
      <c r="P34" s="43">
        <v>2017</v>
      </c>
      <c r="Q34" s="49">
        <v>33</v>
      </c>
      <c r="R34" s="10"/>
      <c r="S34" s="43">
        <v>2017</v>
      </c>
      <c r="T34" s="34">
        <v>100</v>
      </c>
      <c r="U34" s="10"/>
      <c r="V34" s="43">
        <v>2017</v>
      </c>
      <c r="W34" s="19">
        <v>50</v>
      </c>
      <c r="X34" s="10"/>
      <c r="Y34" s="350">
        <v>2017</v>
      </c>
      <c r="Z34" s="19">
        <v>0</v>
      </c>
      <c r="AA34" s="10"/>
      <c r="AB34" s="350">
        <v>2017</v>
      </c>
      <c r="AC34" s="19">
        <v>50</v>
      </c>
      <c r="AD34" s="11"/>
    </row>
    <row r="35" spans="1:81" ht="24.75" customHeight="1">
      <c r="A35" s="43">
        <v>2018</v>
      </c>
      <c r="B35" s="230">
        <f t="shared" si="5"/>
        <v>59.222222222222221</v>
      </c>
      <c r="C35" s="39"/>
      <c r="D35" s="43">
        <v>2018</v>
      </c>
      <c r="E35" s="34">
        <v>50</v>
      </c>
      <c r="F35" s="10"/>
      <c r="G35" s="43">
        <v>2018</v>
      </c>
      <c r="H35" s="34">
        <v>100</v>
      </c>
      <c r="I35" s="10"/>
      <c r="J35" s="43">
        <v>2018</v>
      </c>
      <c r="K35" s="34">
        <v>100</v>
      </c>
      <c r="L35" s="10"/>
      <c r="M35" s="43">
        <v>2018</v>
      </c>
      <c r="N35" s="34">
        <v>50</v>
      </c>
      <c r="O35" s="10"/>
      <c r="P35" s="43">
        <v>2018</v>
      </c>
      <c r="Q35" s="49">
        <v>33</v>
      </c>
      <c r="R35" s="10"/>
      <c r="S35" s="43">
        <v>2018</v>
      </c>
      <c r="T35" s="34">
        <v>100</v>
      </c>
      <c r="U35" s="10"/>
      <c r="V35" s="43">
        <v>2018</v>
      </c>
      <c r="W35" s="19">
        <v>50</v>
      </c>
      <c r="X35" s="10"/>
      <c r="Y35" s="350">
        <v>2018</v>
      </c>
      <c r="Z35" s="19">
        <v>0</v>
      </c>
      <c r="AA35" s="10"/>
      <c r="AB35" s="350">
        <v>2018</v>
      </c>
      <c r="AC35" s="19">
        <v>50</v>
      </c>
      <c r="AD35" s="11"/>
    </row>
    <row r="36" spans="1:81" ht="24.75" customHeight="1">
      <c r="A36" s="43">
        <v>2019</v>
      </c>
      <c r="B36" s="230">
        <f t="shared" si="5"/>
        <v>59.222222222222221</v>
      </c>
      <c r="C36" s="39"/>
      <c r="D36" s="43">
        <v>2019</v>
      </c>
      <c r="E36" s="34">
        <v>50</v>
      </c>
      <c r="F36" s="10"/>
      <c r="G36" s="43">
        <v>2019</v>
      </c>
      <c r="H36" s="34">
        <v>100</v>
      </c>
      <c r="I36" s="10"/>
      <c r="J36" s="43">
        <v>2019</v>
      </c>
      <c r="K36" s="34">
        <v>100</v>
      </c>
      <c r="L36" s="10"/>
      <c r="M36" s="43">
        <v>2019</v>
      </c>
      <c r="N36" s="34">
        <v>50</v>
      </c>
      <c r="O36" s="10"/>
      <c r="P36" s="43">
        <v>2019</v>
      </c>
      <c r="Q36" s="49">
        <v>33</v>
      </c>
      <c r="R36" s="10"/>
      <c r="S36" s="43">
        <v>2019</v>
      </c>
      <c r="T36" s="34">
        <v>100</v>
      </c>
      <c r="U36" s="10"/>
      <c r="V36" s="43">
        <v>2019</v>
      </c>
      <c r="W36" s="19">
        <v>50</v>
      </c>
      <c r="X36" s="10"/>
      <c r="Y36" s="350">
        <v>2019</v>
      </c>
      <c r="Z36" s="19">
        <v>0</v>
      </c>
      <c r="AA36" s="10"/>
      <c r="AB36" s="350">
        <v>2019</v>
      </c>
      <c r="AC36" s="19">
        <v>50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1580</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4410</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t="e">
        <f t="shared" ref="B45:B51" si="6">AVERAGE(E45,H45,K45,T45,AF45,AO45,AU45,AX45,AR45)</f>
        <v>#DIV/0!</v>
      </c>
      <c r="C45" s="363"/>
      <c r="D45" s="350">
        <v>2007</v>
      </c>
      <c r="E45" s="363"/>
      <c r="F45" s="363"/>
      <c r="G45" s="350">
        <v>2007</v>
      </c>
      <c r="H45" s="363"/>
      <c r="I45" s="363"/>
      <c r="J45" s="350">
        <v>2007</v>
      </c>
      <c r="K45" s="363"/>
      <c r="L45" s="363"/>
      <c r="M45" s="350">
        <v>2007</v>
      </c>
      <c r="N45" s="363"/>
      <c r="O45" s="363"/>
      <c r="P45" s="350">
        <v>2007</v>
      </c>
      <c r="Q45" s="363"/>
      <c r="R45" s="363"/>
      <c r="S45" s="350">
        <v>2007</v>
      </c>
      <c r="T45" s="363"/>
      <c r="U45" s="363"/>
      <c r="V45" s="350">
        <v>2007</v>
      </c>
      <c r="W45" s="363"/>
      <c r="X45" s="363"/>
      <c r="Y45" s="350">
        <v>2007</v>
      </c>
      <c r="Z45" s="363"/>
      <c r="AA45" s="363"/>
      <c r="AB45" s="350">
        <v>2007</v>
      </c>
      <c r="AC45" s="363"/>
      <c r="AD45" s="363"/>
      <c r="AE45" s="350">
        <v>2007</v>
      </c>
      <c r="AF45" s="243"/>
      <c r="AG45" s="363"/>
      <c r="AH45" s="350">
        <v>2007</v>
      </c>
      <c r="AI45" s="363"/>
      <c r="AJ45" s="363"/>
      <c r="AK45" s="350">
        <v>2007</v>
      </c>
      <c r="AL45" s="363"/>
      <c r="AM45" s="363"/>
      <c r="AN45" s="350">
        <v>2007</v>
      </c>
      <c r="AO45" s="363"/>
      <c r="AP45" s="363"/>
      <c r="AQ45" s="350">
        <v>2007</v>
      </c>
      <c r="AR45" s="363"/>
      <c r="AS45" s="363"/>
      <c r="AT45" s="350">
        <v>2007</v>
      </c>
      <c r="AU45" s="363"/>
      <c r="AV45" s="363"/>
      <c r="AW45" s="350">
        <v>2007</v>
      </c>
      <c r="AX45" s="363"/>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t="e">
        <f t="shared" si="6"/>
        <v>#DIV/0!</v>
      </c>
      <c r="C46" s="363"/>
      <c r="D46" s="350">
        <v>2008</v>
      </c>
      <c r="E46" s="363"/>
      <c r="F46" s="363"/>
      <c r="G46" s="350">
        <v>2008</v>
      </c>
      <c r="H46" s="363"/>
      <c r="I46" s="363"/>
      <c r="J46" s="350">
        <v>2008</v>
      </c>
      <c r="K46" s="363"/>
      <c r="L46" s="363"/>
      <c r="M46" s="350">
        <v>2008</v>
      </c>
      <c r="N46" s="363"/>
      <c r="O46" s="363"/>
      <c r="P46" s="350">
        <v>2008</v>
      </c>
      <c r="Q46" s="363"/>
      <c r="R46" s="363"/>
      <c r="S46" s="350">
        <v>2008</v>
      </c>
      <c r="T46" s="363"/>
      <c r="U46" s="363"/>
      <c r="V46" s="350">
        <v>2008</v>
      </c>
      <c r="W46" s="363"/>
      <c r="X46" s="363"/>
      <c r="Y46" s="350">
        <v>2008</v>
      </c>
      <c r="Z46" s="363"/>
      <c r="AA46" s="363"/>
      <c r="AB46" s="350">
        <v>2008</v>
      </c>
      <c r="AC46" s="363"/>
      <c r="AD46" s="363"/>
      <c r="AE46" s="350">
        <v>2008</v>
      </c>
      <c r="AF46" s="243"/>
      <c r="AG46" s="363"/>
      <c r="AH46" s="350">
        <v>2008</v>
      </c>
      <c r="AI46" s="363"/>
      <c r="AJ46" s="363"/>
      <c r="AK46" s="350">
        <v>2008</v>
      </c>
      <c r="AL46" s="363"/>
      <c r="AM46" s="363"/>
      <c r="AN46" s="350">
        <v>2008</v>
      </c>
      <c r="AO46" s="363"/>
      <c r="AP46" s="363"/>
      <c r="AQ46" s="350">
        <v>2008</v>
      </c>
      <c r="AR46" s="363"/>
      <c r="AS46" s="363"/>
      <c r="AT46" s="350">
        <v>2008</v>
      </c>
      <c r="AU46" s="363"/>
      <c r="AV46" s="363"/>
      <c r="AW46" s="350">
        <v>2008</v>
      </c>
      <c r="AX46" s="363"/>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t="e">
        <f t="shared" si="6"/>
        <v>#DIV/0!</v>
      </c>
      <c r="C47" s="363"/>
      <c r="D47" s="350">
        <v>2009</v>
      </c>
      <c r="E47" s="363"/>
      <c r="F47" s="363"/>
      <c r="G47" s="350">
        <v>2009</v>
      </c>
      <c r="H47" s="363"/>
      <c r="I47" s="363"/>
      <c r="J47" s="350">
        <v>2009</v>
      </c>
      <c r="K47" s="363"/>
      <c r="L47" s="363"/>
      <c r="M47" s="350">
        <v>2009</v>
      </c>
      <c r="N47" s="363"/>
      <c r="O47" s="363"/>
      <c r="P47" s="350">
        <v>2009</v>
      </c>
      <c r="Q47" s="363"/>
      <c r="R47" s="363"/>
      <c r="S47" s="350">
        <v>2009</v>
      </c>
      <c r="T47" s="363"/>
      <c r="U47" s="363"/>
      <c r="V47" s="350">
        <v>2009</v>
      </c>
      <c r="W47" s="363"/>
      <c r="X47" s="363"/>
      <c r="Y47" s="350">
        <v>2009</v>
      </c>
      <c r="Z47" s="363"/>
      <c r="AA47" s="363"/>
      <c r="AB47" s="350">
        <v>2009</v>
      </c>
      <c r="AC47" s="363"/>
      <c r="AD47" s="363"/>
      <c r="AE47" s="350">
        <v>2009</v>
      </c>
      <c r="AF47" s="243"/>
      <c r="AG47" s="363"/>
      <c r="AH47" s="350">
        <v>2009</v>
      </c>
      <c r="AI47" s="363"/>
      <c r="AJ47" s="363"/>
      <c r="AK47" s="350">
        <v>2009</v>
      </c>
      <c r="AL47" s="363"/>
      <c r="AM47" s="363"/>
      <c r="AN47" s="350">
        <v>2009</v>
      </c>
      <c r="AO47" s="363"/>
      <c r="AP47" s="363"/>
      <c r="AQ47" s="350">
        <v>2009</v>
      </c>
      <c r="AR47" s="363"/>
      <c r="AS47" s="363"/>
      <c r="AT47" s="350">
        <v>2009</v>
      </c>
      <c r="AU47" s="363"/>
      <c r="AV47" s="363"/>
      <c r="AW47" s="350">
        <v>2009</v>
      </c>
      <c r="AX47" s="363"/>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62</v>
      </c>
      <c r="C48" s="363"/>
      <c r="D48" s="350">
        <v>2010</v>
      </c>
      <c r="E48" s="419">
        <v>100</v>
      </c>
      <c r="F48" s="363"/>
      <c r="G48" s="350">
        <v>2010</v>
      </c>
      <c r="H48" s="419">
        <v>75</v>
      </c>
      <c r="I48" s="363"/>
      <c r="J48" s="350">
        <v>2010</v>
      </c>
      <c r="K48" s="419">
        <v>100</v>
      </c>
      <c r="L48" s="363"/>
      <c r="M48" s="350">
        <v>2010</v>
      </c>
      <c r="N48" s="419">
        <v>100</v>
      </c>
      <c r="O48" s="363"/>
      <c r="P48" s="350">
        <v>2010</v>
      </c>
      <c r="Q48" s="419">
        <v>100</v>
      </c>
      <c r="R48" s="363"/>
      <c r="S48" s="350">
        <v>2010</v>
      </c>
      <c r="T48" s="419">
        <v>100</v>
      </c>
      <c r="U48" s="363"/>
      <c r="V48" s="350">
        <v>2010</v>
      </c>
      <c r="W48" s="419">
        <v>100</v>
      </c>
      <c r="X48" s="363"/>
      <c r="Y48" s="350">
        <v>2010</v>
      </c>
      <c r="Z48" s="419">
        <v>100</v>
      </c>
      <c r="AA48" s="363"/>
      <c r="AB48" s="350">
        <v>2010</v>
      </c>
      <c r="AC48" s="419">
        <v>100</v>
      </c>
      <c r="AD48" s="363"/>
      <c r="AE48" s="350">
        <v>2010</v>
      </c>
      <c r="AF48" s="243">
        <f t="shared" ref="AF48:AF51" si="7">0.67*AI48+0.33*AL48</f>
        <v>33</v>
      </c>
      <c r="AG48" s="363"/>
      <c r="AH48" s="350">
        <v>2010</v>
      </c>
      <c r="AI48" s="419">
        <v>0</v>
      </c>
      <c r="AJ48" s="363"/>
      <c r="AK48" s="350">
        <v>2010</v>
      </c>
      <c r="AL48" s="419">
        <v>100</v>
      </c>
      <c r="AM48" s="363"/>
      <c r="AN48" s="350">
        <v>2010</v>
      </c>
      <c r="AO48" s="419">
        <v>50</v>
      </c>
      <c r="AP48" s="363"/>
      <c r="AQ48" s="350">
        <v>2010</v>
      </c>
      <c r="AR48" s="419">
        <v>0</v>
      </c>
      <c r="AS48" s="363"/>
      <c r="AT48" s="350">
        <v>2010</v>
      </c>
      <c r="AU48" s="419">
        <v>100</v>
      </c>
      <c r="AV48" s="363"/>
      <c r="AW48" s="350">
        <v>2010</v>
      </c>
      <c r="AX48" s="419">
        <v>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62</v>
      </c>
      <c r="C49" s="363"/>
      <c r="D49" s="350">
        <v>2011</v>
      </c>
      <c r="E49" s="419">
        <v>100</v>
      </c>
      <c r="F49" s="363"/>
      <c r="G49" s="350">
        <v>2011</v>
      </c>
      <c r="H49" s="419">
        <v>75</v>
      </c>
      <c r="I49" s="363"/>
      <c r="J49" s="350">
        <v>2011</v>
      </c>
      <c r="K49" s="419">
        <v>100</v>
      </c>
      <c r="L49" s="363"/>
      <c r="M49" s="350">
        <v>2011</v>
      </c>
      <c r="N49" s="419">
        <v>100</v>
      </c>
      <c r="O49" s="363"/>
      <c r="P49" s="350">
        <v>2011</v>
      </c>
      <c r="Q49" s="419">
        <v>100</v>
      </c>
      <c r="R49" s="363"/>
      <c r="S49" s="350">
        <v>2011</v>
      </c>
      <c r="T49" s="419">
        <v>100</v>
      </c>
      <c r="U49" s="363"/>
      <c r="V49" s="350">
        <v>2011</v>
      </c>
      <c r="W49" s="419">
        <v>100</v>
      </c>
      <c r="X49" s="363"/>
      <c r="Y49" s="350">
        <v>2011</v>
      </c>
      <c r="Z49" s="419">
        <v>100</v>
      </c>
      <c r="AA49" s="363"/>
      <c r="AB49" s="350">
        <v>2011</v>
      </c>
      <c r="AC49" s="419">
        <v>100</v>
      </c>
      <c r="AD49" s="363"/>
      <c r="AE49" s="350">
        <v>2011</v>
      </c>
      <c r="AF49" s="243">
        <f t="shared" si="7"/>
        <v>33</v>
      </c>
      <c r="AG49" s="363"/>
      <c r="AH49" s="350">
        <v>2011</v>
      </c>
      <c r="AI49" s="419">
        <v>0</v>
      </c>
      <c r="AJ49" s="363"/>
      <c r="AK49" s="350">
        <v>2011</v>
      </c>
      <c r="AL49" s="419">
        <v>100</v>
      </c>
      <c r="AM49" s="363"/>
      <c r="AN49" s="350">
        <v>2011</v>
      </c>
      <c r="AO49" s="419">
        <v>50</v>
      </c>
      <c r="AP49" s="363"/>
      <c r="AQ49" s="350">
        <v>2011</v>
      </c>
      <c r="AR49" s="419">
        <v>0</v>
      </c>
      <c r="AS49" s="363"/>
      <c r="AT49" s="350">
        <v>2011</v>
      </c>
      <c r="AU49" s="419">
        <v>100</v>
      </c>
      <c r="AV49" s="363"/>
      <c r="AW49" s="350">
        <v>2011</v>
      </c>
      <c r="AX49" s="419">
        <v>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62</v>
      </c>
      <c r="C50" s="363"/>
      <c r="D50" s="350">
        <v>2012</v>
      </c>
      <c r="E50" s="419">
        <v>100</v>
      </c>
      <c r="F50" s="363"/>
      <c r="G50" s="350">
        <v>2012</v>
      </c>
      <c r="H50" s="419">
        <v>75</v>
      </c>
      <c r="I50" s="363"/>
      <c r="J50" s="350">
        <v>2012</v>
      </c>
      <c r="K50" s="419">
        <v>100</v>
      </c>
      <c r="L50" s="363"/>
      <c r="M50" s="350">
        <v>2012</v>
      </c>
      <c r="N50" s="419">
        <v>100</v>
      </c>
      <c r="O50" s="363"/>
      <c r="P50" s="350">
        <v>2012</v>
      </c>
      <c r="Q50" s="419">
        <v>100</v>
      </c>
      <c r="R50" s="363"/>
      <c r="S50" s="350">
        <v>2012</v>
      </c>
      <c r="T50" s="419">
        <v>100</v>
      </c>
      <c r="U50" s="363"/>
      <c r="V50" s="350">
        <v>2012</v>
      </c>
      <c r="W50" s="419">
        <v>100</v>
      </c>
      <c r="X50" s="363"/>
      <c r="Y50" s="350">
        <v>2012</v>
      </c>
      <c r="Z50" s="419">
        <v>100</v>
      </c>
      <c r="AA50" s="363"/>
      <c r="AB50" s="350">
        <v>2012</v>
      </c>
      <c r="AC50" s="419">
        <v>100</v>
      </c>
      <c r="AD50" s="363"/>
      <c r="AE50" s="350">
        <v>2012</v>
      </c>
      <c r="AF50" s="243">
        <f t="shared" si="7"/>
        <v>33</v>
      </c>
      <c r="AG50" s="363"/>
      <c r="AH50" s="350">
        <v>2012</v>
      </c>
      <c r="AI50" s="419">
        <v>0</v>
      </c>
      <c r="AJ50" s="363"/>
      <c r="AK50" s="350">
        <v>2012</v>
      </c>
      <c r="AL50" s="419">
        <v>100</v>
      </c>
      <c r="AM50" s="363"/>
      <c r="AN50" s="350">
        <v>2012</v>
      </c>
      <c r="AO50" s="419">
        <v>50</v>
      </c>
      <c r="AP50" s="363"/>
      <c r="AQ50" s="350">
        <v>2012</v>
      </c>
      <c r="AR50" s="419">
        <v>0</v>
      </c>
      <c r="AS50" s="363"/>
      <c r="AT50" s="350">
        <v>2012</v>
      </c>
      <c r="AU50" s="419">
        <v>100</v>
      </c>
      <c r="AV50" s="363"/>
      <c r="AW50" s="350">
        <v>2012</v>
      </c>
      <c r="AX50" s="419">
        <v>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62</v>
      </c>
      <c r="C51" s="363"/>
      <c r="D51" s="350">
        <v>2013</v>
      </c>
      <c r="E51" s="419">
        <v>100</v>
      </c>
      <c r="F51" s="363"/>
      <c r="G51" s="350">
        <v>2013</v>
      </c>
      <c r="H51" s="419">
        <v>75</v>
      </c>
      <c r="I51" s="363"/>
      <c r="J51" s="350">
        <v>2013</v>
      </c>
      <c r="K51" s="419">
        <v>100</v>
      </c>
      <c r="L51" s="363"/>
      <c r="M51" s="350">
        <v>2013</v>
      </c>
      <c r="N51" s="419">
        <v>100</v>
      </c>
      <c r="O51" s="363"/>
      <c r="P51" s="350">
        <v>2013</v>
      </c>
      <c r="Q51" s="419">
        <v>100</v>
      </c>
      <c r="R51" s="363"/>
      <c r="S51" s="350">
        <v>2013</v>
      </c>
      <c r="T51" s="419">
        <v>100</v>
      </c>
      <c r="U51" s="363"/>
      <c r="V51" s="350">
        <v>2013</v>
      </c>
      <c r="W51" s="419">
        <v>100</v>
      </c>
      <c r="X51" s="363"/>
      <c r="Y51" s="350">
        <v>2013</v>
      </c>
      <c r="Z51" s="419">
        <v>100</v>
      </c>
      <c r="AA51" s="363"/>
      <c r="AB51" s="350">
        <v>2013</v>
      </c>
      <c r="AC51" s="419">
        <v>100</v>
      </c>
      <c r="AD51" s="363"/>
      <c r="AE51" s="350">
        <v>2013</v>
      </c>
      <c r="AF51" s="243">
        <f t="shared" si="7"/>
        <v>33</v>
      </c>
      <c r="AG51" s="363"/>
      <c r="AH51" s="350">
        <v>2013</v>
      </c>
      <c r="AI51" s="419">
        <v>0</v>
      </c>
      <c r="AJ51" s="363"/>
      <c r="AK51" s="350">
        <v>2013</v>
      </c>
      <c r="AL51" s="419">
        <v>100</v>
      </c>
      <c r="AM51" s="363"/>
      <c r="AN51" s="350">
        <v>2013</v>
      </c>
      <c r="AO51" s="419">
        <v>50</v>
      </c>
      <c r="AP51" s="363"/>
      <c r="AQ51" s="350">
        <v>2013</v>
      </c>
      <c r="AR51" s="419">
        <v>0</v>
      </c>
      <c r="AS51" s="363"/>
      <c r="AT51" s="350">
        <v>2013</v>
      </c>
      <c r="AU51" s="419">
        <v>100</v>
      </c>
      <c r="AV51" s="363"/>
      <c r="AW51" s="350">
        <v>2013</v>
      </c>
      <c r="AX51" s="419">
        <v>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62</v>
      </c>
      <c r="C52" s="39"/>
      <c r="D52" s="43">
        <v>2014</v>
      </c>
      <c r="E52" s="19">
        <v>100</v>
      </c>
      <c r="F52" s="10" t="s">
        <v>3289</v>
      </c>
      <c r="G52" s="43">
        <v>2014</v>
      </c>
      <c r="H52" s="19">
        <v>75</v>
      </c>
      <c r="I52" s="10" t="s">
        <v>4094</v>
      </c>
      <c r="J52" s="43">
        <v>2014</v>
      </c>
      <c r="K52" s="19">
        <v>100</v>
      </c>
      <c r="L52" s="10"/>
      <c r="M52" s="43">
        <v>2014</v>
      </c>
      <c r="N52" s="34">
        <v>100</v>
      </c>
      <c r="O52" s="10"/>
      <c r="P52" s="43">
        <v>2014</v>
      </c>
      <c r="Q52" s="34">
        <v>100</v>
      </c>
      <c r="R52" s="10"/>
      <c r="S52" s="43">
        <v>2014</v>
      </c>
      <c r="T52" s="52">
        <v>100</v>
      </c>
      <c r="U52" s="10"/>
      <c r="V52" s="43">
        <v>2014</v>
      </c>
      <c r="W52" s="52">
        <v>100</v>
      </c>
      <c r="X52" s="10"/>
      <c r="Y52" s="350">
        <v>2014</v>
      </c>
      <c r="Z52" s="52">
        <v>100</v>
      </c>
      <c r="AA52" s="10"/>
      <c r="AB52" s="350">
        <v>2014</v>
      </c>
      <c r="AC52" s="52">
        <v>100</v>
      </c>
      <c r="AD52" s="10"/>
      <c r="AE52" s="350">
        <v>2014</v>
      </c>
      <c r="AF52" s="243">
        <f>0.67*AI52+0.33*AL52</f>
        <v>33</v>
      </c>
      <c r="AG52" s="10"/>
      <c r="AH52" s="350">
        <v>2014</v>
      </c>
      <c r="AI52" s="19">
        <v>0</v>
      </c>
      <c r="AJ52" s="10" t="s">
        <v>1062</v>
      </c>
      <c r="AK52" s="350">
        <v>2014</v>
      </c>
      <c r="AL52" s="19">
        <v>100</v>
      </c>
      <c r="AM52" s="10"/>
      <c r="AN52" s="350">
        <v>2014</v>
      </c>
      <c r="AO52" s="19">
        <v>50</v>
      </c>
      <c r="AP52" s="10" t="s">
        <v>1061</v>
      </c>
      <c r="AQ52" s="350">
        <v>2014</v>
      </c>
      <c r="AR52" s="19">
        <v>0</v>
      </c>
      <c r="AS52" s="10" t="s">
        <v>1060</v>
      </c>
      <c r="AT52" s="350">
        <v>2014</v>
      </c>
      <c r="AU52" s="19">
        <v>100</v>
      </c>
      <c r="AV52" s="10"/>
      <c r="AW52" s="350">
        <v>2014</v>
      </c>
      <c r="AX52" s="19">
        <v>0</v>
      </c>
      <c r="AY52" s="11"/>
    </row>
    <row r="53" spans="1:81" ht="24.75" customHeight="1">
      <c r="A53" s="43">
        <v>2015</v>
      </c>
      <c r="B53" s="230">
        <f t="shared" si="8"/>
        <v>62</v>
      </c>
      <c r="C53" s="80"/>
      <c r="D53" s="43">
        <v>2015</v>
      </c>
      <c r="E53" s="19">
        <v>100</v>
      </c>
      <c r="F53" s="10"/>
      <c r="G53" s="43">
        <v>2015</v>
      </c>
      <c r="H53" s="19">
        <v>75</v>
      </c>
      <c r="I53" s="10"/>
      <c r="J53" s="43">
        <v>2015</v>
      </c>
      <c r="K53" s="19">
        <v>100</v>
      </c>
      <c r="L53" s="10"/>
      <c r="M53" s="43">
        <v>2015</v>
      </c>
      <c r="N53" s="34">
        <v>100</v>
      </c>
      <c r="O53" s="10"/>
      <c r="P53" s="43">
        <v>2015</v>
      </c>
      <c r="Q53" s="34">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7" si="9">0.67*AI53+0.33*AL53</f>
        <v>33</v>
      </c>
      <c r="AG53" s="10"/>
      <c r="AH53" s="350">
        <v>2015</v>
      </c>
      <c r="AI53" s="19">
        <v>0</v>
      </c>
      <c r="AJ53" s="10"/>
      <c r="AK53" s="350">
        <v>2015</v>
      </c>
      <c r="AL53" s="19">
        <v>100</v>
      </c>
      <c r="AM53" s="10"/>
      <c r="AN53" s="350">
        <v>2015</v>
      </c>
      <c r="AO53" s="19">
        <v>50</v>
      </c>
      <c r="AP53" s="10"/>
      <c r="AQ53" s="350">
        <v>2015</v>
      </c>
      <c r="AR53" s="19">
        <v>0</v>
      </c>
      <c r="AS53" s="10"/>
      <c r="AT53" s="350">
        <v>2015</v>
      </c>
      <c r="AU53" s="19">
        <v>100</v>
      </c>
      <c r="AV53" s="10"/>
      <c r="AW53" s="350">
        <v>2015</v>
      </c>
      <c r="AX53" s="19">
        <v>0</v>
      </c>
      <c r="AY53" s="11"/>
    </row>
    <row r="54" spans="1:81" ht="24.75" customHeight="1">
      <c r="A54" s="43">
        <v>2016</v>
      </c>
      <c r="B54" s="230">
        <f t="shared" si="8"/>
        <v>62</v>
      </c>
      <c r="C54" s="80"/>
      <c r="D54" s="43">
        <v>2016</v>
      </c>
      <c r="E54" s="19">
        <v>100</v>
      </c>
      <c r="F54" s="10"/>
      <c r="G54" s="43">
        <v>2016</v>
      </c>
      <c r="H54" s="19">
        <v>75</v>
      </c>
      <c r="I54" s="10"/>
      <c r="J54" s="43">
        <v>2016</v>
      </c>
      <c r="K54" s="436">
        <v>100</v>
      </c>
      <c r="L54" s="10"/>
      <c r="M54" s="43">
        <v>2016</v>
      </c>
      <c r="N54" s="34">
        <v>100</v>
      </c>
      <c r="O54" s="10"/>
      <c r="P54" s="43">
        <v>2016</v>
      </c>
      <c r="Q54" s="34">
        <v>100</v>
      </c>
      <c r="R54" s="10"/>
      <c r="S54" s="43">
        <v>2016</v>
      </c>
      <c r="T54" s="52">
        <v>100</v>
      </c>
      <c r="U54" s="10"/>
      <c r="V54" s="43">
        <v>2016</v>
      </c>
      <c r="W54" s="52">
        <v>100</v>
      </c>
      <c r="X54" s="10"/>
      <c r="Y54" s="350">
        <v>2016</v>
      </c>
      <c r="Z54" s="52">
        <v>100</v>
      </c>
      <c r="AA54" s="10"/>
      <c r="AB54" s="350">
        <v>2016</v>
      </c>
      <c r="AC54" s="52">
        <v>100</v>
      </c>
      <c r="AD54" s="10"/>
      <c r="AE54" s="350">
        <v>2016</v>
      </c>
      <c r="AF54" s="243">
        <f t="shared" si="9"/>
        <v>33</v>
      </c>
      <c r="AG54" s="10"/>
      <c r="AH54" s="350">
        <v>2016</v>
      </c>
      <c r="AI54" s="19">
        <v>0</v>
      </c>
      <c r="AJ54" s="10"/>
      <c r="AK54" s="350">
        <v>2016</v>
      </c>
      <c r="AL54" s="19">
        <v>100</v>
      </c>
      <c r="AM54" s="10"/>
      <c r="AN54" s="350">
        <v>2016</v>
      </c>
      <c r="AO54" s="19">
        <v>50</v>
      </c>
      <c r="AP54" s="10"/>
      <c r="AQ54" s="350">
        <v>2016</v>
      </c>
      <c r="AR54" s="19">
        <v>0</v>
      </c>
      <c r="AS54" s="10"/>
      <c r="AT54" s="350">
        <v>2016</v>
      </c>
      <c r="AU54" s="19">
        <v>100</v>
      </c>
      <c r="AV54" s="10"/>
      <c r="AW54" s="350">
        <v>2016</v>
      </c>
      <c r="AX54" s="19">
        <v>0</v>
      </c>
      <c r="AY54" s="11"/>
    </row>
    <row r="55" spans="1:81" ht="24.75" customHeight="1">
      <c r="A55" s="43">
        <v>2017</v>
      </c>
      <c r="B55" s="230">
        <f t="shared" si="8"/>
        <v>62</v>
      </c>
      <c r="C55" s="80"/>
      <c r="D55" s="43">
        <v>2017</v>
      </c>
      <c r="E55" s="19">
        <v>100</v>
      </c>
      <c r="F55" s="10"/>
      <c r="G55" s="43">
        <v>2017</v>
      </c>
      <c r="H55" s="19">
        <v>75</v>
      </c>
      <c r="I55" s="10"/>
      <c r="J55" s="43">
        <v>2017</v>
      </c>
      <c r="K55" s="436">
        <v>100</v>
      </c>
      <c r="L55" s="10"/>
      <c r="M55" s="43">
        <v>2017</v>
      </c>
      <c r="N55" s="34">
        <v>100</v>
      </c>
      <c r="O55" s="10"/>
      <c r="P55" s="43">
        <v>2017</v>
      </c>
      <c r="Q55" s="34">
        <v>100</v>
      </c>
      <c r="R55" s="10"/>
      <c r="S55" s="43">
        <v>2017</v>
      </c>
      <c r="T55" s="52">
        <v>100</v>
      </c>
      <c r="U55" s="10"/>
      <c r="V55" s="43">
        <v>2017</v>
      </c>
      <c r="W55" s="52">
        <v>100</v>
      </c>
      <c r="X55" s="10"/>
      <c r="Y55" s="350">
        <v>2017</v>
      </c>
      <c r="Z55" s="52">
        <v>100</v>
      </c>
      <c r="AA55" s="10"/>
      <c r="AB55" s="350">
        <v>2017</v>
      </c>
      <c r="AC55" s="52">
        <v>100</v>
      </c>
      <c r="AD55" s="10"/>
      <c r="AE55" s="350">
        <v>2017</v>
      </c>
      <c r="AF55" s="243">
        <f t="shared" si="9"/>
        <v>33</v>
      </c>
      <c r="AG55" s="10"/>
      <c r="AH55" s="350">
        <v>2017</v>
      </c>
      <c r="AI55" s="19">
        <v>0</v>
      </c>
      <c r="AJ55" s="10"/>
      <c r="AK55" s="350">
        <v>2017</v>
      </c>
      <c r="AL55" s="19">
        <v>100</v>
      </c>
      <c r="AM55" s="10"/>
      <c r="AN55" s="350">
        <v>2017</v>
      </c>
      <c r="AO55" s="19">
        <v>50</v>
      </c>
      <c r="AP55" s="10"/>
      <c r="AQ55" s="350">
        <v>2017</v>
      </c>
      <c r="AR55" s="19">
        <v>0</v>
      </c>
      <c r="AS55" s="10"/>
      <c r="AT55" s="350">
        <v>2017</v>
      </c>
      <c r="AU55" s="19">
        <v>100</v>
      </c>
      <c r="AV55" s="10"/>
      <c r="AW55" s="350">
        <v>2017</v>
      </c>
      <c r="AX55" s="19">
        <v>0</v>
      </c>
      <c r="AY55" s="11"/>
    </row>
    <row r="56" spans="1:81" ht="24.75" customHeight="1">
      <c r="A56" s="43">
        <v>2018</v>
      </c>
      <c r="B56" s="230">
        <f t="shared" si="8"/>
        <v>62</v>
      </c>
      <c r="C56" s="80"/>
      <c r="D56" s="43">
        <v>2018</v>
      </c>
      <c r="E56" s="19">
        <v>100</v>
      </c>
      <c r="F56" s="10"/>
      <c r="G56" s="43">
        <v>2018</v>
      </c>
      <c r="H56" s="19">
        <v>75</v>
      </c>
      <c r="I56" s="10"/>
      <c r="J56" s="43">
        <v>2018</v>
      </c>
      <c r="K56" s="436">
        <v>100</v>
      </c>
      <c r="L56" s="10"/>
      <c r="M56" s="43">
        <v>2018</v>
      </c>
      <c r="N56" s="34">
        <v>100</v>
      </c>
      <c r="O56" s="10"/>
      <c r="P56" s="43">
        <v>2018</v>
      </c>
      <c r="Q56" s="34">
        <v>100</v>
      </c>
      <c r="R56" s="10"/>
      <c r="S56" s="43">
        <v>2018</v>
      </c>
      <c r="T56" s="52">
        <v>100</v>
      </c>
      <c r="U56" s="10"/>
      <c r="V56" s="43">
        <v>2018</v>
      </c>
      <c r="W56" s="52">
        <v>100</v>
      </c>
      <c r="X56" s="10"/>
      <c r="Y56" s="350">
        <v>2018</v>
      </c>
      <c r="Z56" s="52">
        <v>100</v>
      </c>
      <c r="AA56" s="10"/>
      <c r="AB56" s="350">
        <v>2018</v>
      </c>
      <c r="AC56" s="52">
        <v>100</v>
      </c>
      <c r="AD56" s="10"/>
      <c r="AE56" s="350">
        <v>2018</v>
      </c>
      <c r="AF56" s="243">
        <f t="shared" si="9"/>
        <v>33</v>
      </c>
      <c r="AG56" s="10"/>
      <c r="AH56" s="350">
        <v>2018</v>
      </c>
      <c r="AI56" s="19">
        <v>0</v>
      </c>
      <c r="AJ56" s="10"/>
      <c r="AK56" s="350">
        <v>2018</v>
      </c>
      <c r="AL56" s="19">
        <v>100</v>
      </c>
      <c r="AM56" s="10"/>
      <c r="AN56" s="350">
        <v>2018</v>
      </c>
      <c r="AO56" s="19">
        <v>50</v>
      </c>
      <c r="AP56" s="10"/>
      <c r="AQ56" s="350">
        <v>2018</v>
      </c>
      <c r="AR56" s="19">
        <v>0</v>
      </c>
      <c r="AS56" s="10"/>
      <c r="AT56" s="350">
        <v>2018</v>
      </c>
      <c r="AU56" s="19">
        <v>100</v>
      </c>
      <c r="AV56" s="10"/>
      <c r="AW56" s="350">
        <v>2018</v>
      </c>
      <c r="AX56" s="19">
        <v>0</v>
      </c>
      <c r="AY56" s="11"/>
    </row>
    <row r="57" spans="1:81" ht="24.75" customHeight="1">
      <c r="A57" s="43">
        <v>2019</v>
      </c>
      <c r="B57" s="230">
        <f t="shared" si="8"/>
        <v>62</v>
      </c>
      <c r="C57" s="80"/>
      <c r="D57" s="43">
        <v>2019</v>
      </c>
      <c r="E57" s="19">
        <v>100</v>
      </c>
      <c r="F57" s="10"/>
      <c r="G57" s="43">
        <v>2019</v>
      </c>
      <c r="H57" s="19">
        <v>75</v>
      </c>
      <c r="I57" s="10"/>
      <c r="J57" s="43">
        <v>2019</v>
      </c>
      <c r="K57" s="34">
        <v>100</v>
      </c>
      <c r="L57" s="10"/>
      <c r="M57" s="43">
        <v>2019</v>
      </c>
      <c r="N57" s="19">
        <v>100</v>
      </c>
      <c r="O57" s="10"/>
      <c r="P57" s="43">
        <v>2019</v>
      </c>
      <c r="Q57" s="34">
        <v>100</v>
      </c>
      <c r="R57" s="10"/>
      <c r="S57" s="43">
        <v>2019</v>
      </c>
      <c r="T57" s="52">
        <v>100</v>
      </c>
      <c r="U57" s="10"/>
      <c r="V57" s="43">
        <v>2019</v>
      </c>
      <c r="W57" s="52">
        <v>100</v>
      </c>
      <c r="X57" s="10"/>
      <c r="Y57" s="350">
        <v>2019</v>
      </c>
      <c r="Z57" s="52">
        <v>100</v>
      </c>
      <c r="AA57" s="10"/>
      <c r="AB57" s="350">
        <v>2019</v>
      </c>
      <c r="AC57" s="52">
        <v>100</v>
      </c>
      <c r="AD57" s="10"/>
      <c r="AE57" s="350">
        <v>2019</v>
      </c>
      <c r="AF57" s="243">
        <f t="shared" si="9"/>
        <v>33</v>
      </c>
      <c r="AG57" s="10"/>
      <c r="AH57" s="350">
        <v>2019</v>
      </c>
      <c r="AI57" s="19">
        <v>0</v>
      </c>
      <c r="AJ57" s="10"/>
      <c r="AK57" s="350">
        <v>2019</v>
      </c>
      <c r="AL57" s="19">
        <v>100</v>
      </c>
      <c r="AM57" s="10"/>
      <c r="AN57" s="350">
        <v>2019</v>
      </c>
      <c r="AO57" s="19">
        <v>50</v>
      </c>
      <c r="AP57" s="10"/>
      <c r="AQ57" s="350">
        <v>2019</v>
      </c>
      <c r="AR57" s="19">
        <v>0</v>
      </c>
      <c r="AS57" s="10"/>
      <c r="AT57" s="350">
        <v>2019</v>
      </c>
      <c r="AU57" s="19">
        <v>100</v>
      </c>
      <c r="AV57" s="10"/>
      <c r="AW57" s="350">
        <v>2019</v>
      </c>
      <c r="AX57" s="19">
        <v>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1582</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4475</v>
      </c>
      <c r="L64" s="580"/>
      <c r="M64" s="43" t="s">
        <v>78</v>
      </c>
      <c r="N64" s="580" t="s">
        <v>79</v>
      </c>
      <c r="O64" s="580"/>
      <c r="P64" s="43" t="s">
        <v>78</v>
      </c>
      <c r="Q64" s="580" t="s">
        <v>4415</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33.285714285714285</v>
      </c>
      <c r="C69" s="363"/>
      <c r="D69" s="350">
        <v>2010</v>
      </c>
      <c r="E69" s="419">
        <v>33</v>
      </c>
      <c r="F69" s="363" t="s">
        <v>4900</v>
      </c>
      <c r="G69" s="350">
        <v>2010</v>
      </c>
      <c r="H69" s="419">
        <v>0</v>
      </c>
      <c r="I69" s="363" t="s">
        <v>4901</v>
      </c>
      <c r="J69" s="350">
        <v>2010</v>
      </c>
      <c r="K69" s="419">
        <v>50</v>
      </c>
      <c r="L69" s="363"/>
      <c r="M69" s="350">
        <v>2010</v>
      </c>
      <c r="N69" s="8">
        <f t="shared" si="10"/>
        <v>50</v>
      </c>
      <c r="O69" s="363"/>
      <c r="P69" s="350">
        <v>2010</v>
      </c>
      <c r="Q69" s="419">
        <v>50</v>
      </c>
      <c r="R69" s="363" t="s">
        <v>4902</v>
      </c>
      <c r="S69" s="350">
        <v>2010</v>
      </c>
      <c r="T69" s="419">
        <v>100</v>
      </c>
      <c r="U69" s="363"/>
      <c r="V69" s="350">
        <v>2010</v>
      </c>
      <c r="W69" s="419">
        <v>0</v>
      </c>
      <c r="X69" s="363"/>
      <c r="Y69" s="350">
        <v>2010</v>
      </c>
      <c r="Z69" s="419">
        <v>50</v>
      </c>
      <c r="AA69" s="363"/>
      <c r="AB69" s="350">
        <v>2010</v>
      </c>
      <c r="AC69" s="419">
        <v>50</v>
      </c>
      <c r="AD69" s="363"/>
      <c r="AE69" s="350">
        <v>2010</v>
      </c>
      <c r="AF69" s="419">
        <v>0</v>
      </c>
      <c r="AG69" s="363"/>
      <c r="AH69" s="350">
        <v>2010</v>
      </c>
      <c r="AI69" s="419">
        <v>0</v>
      </c>
      <c r="AJ69" s="363"/>
      <c r="AK69" s="350">
        <v>2010</v>
      </c>
      <c r="AL69" s="419">
        <v>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33.285714285714285</v>
      </c>
      <c r="C70" s="363"/>
      <c r="D70" s="350">
        <v>2011</v>
      </c>
      <c r="E70" s="419">
        <v>33</v>
      </c>
      <c r="F70" s="363"/>
      <c r="G70" s="350">
        <v>2011</v>
      </c>
      <c r="H70" s="419">
        <v>0</v>
      </c>
      <c r="I70" s="363"/>
      <c r="J70" s="350">
        <v>2011</v>
      </c>
      <c r="K70" s="419">
        <v>50</v>
      </c>
      <c r="L70" s="363"/>
      <c r="M70" s="350">
        <v>2011</v>
      </c>
      <c r="N70" s="8">
        <f t="shared" si="10"/>
        <v>50</v>
      </c>
      <c r="O70" s="363"/>
      <c r="P70" s="350">
        <v>2011</v>
      </c>
      <c r="Q70" s="419">
        <v>50</v>
      </c>
      <c r="R70" s="363"/>
      <c r="S70" s="350">
        <v>2011</v>
      </c>
      <c r="T70" s="419">
        <v>100</v>
      </c>
      <c r="U70" s="363"/>
      <c r="V70" s="350">
        <v>2011</v>
      </c>
      <c r="W70" s="419">
        <v>0</v>
      </c>
      <c r="X70" s="363"/>
      <c r="Y70" s="350">
        <v>2011</v>
      </c>
      <c r="Z70" s="419">
        <v>50</v>
      </c>
      <c r="AA70" s="363"/>
      <c r="AB70" s="350">
        <v>2011</v>
      </c>
      <c r="AC70" s="419">
        <v>50</v>
      </c>
      <c r="AD70" s="363"/>
      <c r="AE70" s="350">
        <v>2011</v>
      </c>
      <c r="AF70" s="419">
        <v>0</v>
      </c>
      <c r="AG70" s="363"/>
      <c r="AH70" s="350">
        <v>2011</v>
      </c>
      <c r="AI70" s="419">
        <v>0</v>
      </c>
      <c r="AJ70" s="363"/>
      <c r="AK70" s="350">
        <v>2011</v>
      </c>
      <c r="AL70" s="419">
        <v>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33.285714285714285</v>
      </c>
      <c r="C71" s="363"/>
      <c r="D71" s="350">
        <v>2012</v>
      </c>
      <c r="E71" s="419">
        <v>33</v>
      </c>
      <c r="F71" s="363"/>
      <c r="G71" s="350">
        <v>2012</v>
      </c>
      <c r="H71" s="419">
        <v>0</v>
      </c>
      <c r="I71" s="363"/>
      <c r="J71" s="350">
        <v>2012</v>
      </c>
      <c r="K71" s="419">
        <v>50</v>
      </c>
      <c r="L71" s="363"/>
      <c r="M71" s="350">
        <v>2012</v>
      </c>
      <c r="N71" s="8">
        <f t="shared" si="10"/>
        <v>50</v>
      </c>
      <c r="O71" s="363"/>
      <c r="P71" s="350">
        <v>2012</v>
      </c>
      <c r="Q71" s="419">
        <v>50</v>
      </c>
      <c r="R71" s="363"/>
      <c r="S71" s="350">
        <v>2012</v>
      </c>
      <c r="T71" s="419">
        <v>100</v>
      </c>
      <c r="U71" s="363"/>
      <c r="V71" s="350">
        <v>2012</v>
      </c>
      <c r="W71" s="419">
        <v>0</v>
      </c>
      <c r="X71" s="363"/>
      <c r="Y71" s="350">
        <v>2012</v>
      </c>
      <c r="Z71" s="419">
        <v>50</v>
      </c>
      <c r="AA71" s="363"/>
      <c r="AB71" s="350">
        <v>2012</v>
      </c>
      <c r="AC71" s="419">
        <v>50</v>
      </c>
      <c r="AD71" s="363"/>
      <c r="AE71" s="350">
        <v>2012</v>
      </c>
      <c r="AF71" s="419">
        <v>0</v>
      </c>
      <c r="AG71" s="363"/>
      <c r="AH71" s="350">
        <v>2012</v>
      </c>
      <c r="AI71" s="419">
        <v>0</v>
      </c>
      <c r="AJ71" s="363"/>
      <c r="AK71" s="350">
        <v>2012</v>
      </c>
      <c r="AL71" s="419">
        <v>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33.285714285714285</v>
      </c>
      <c r="C72" s="363"/>
      <c r="D72" s="350">
        <v>2013</v>
      </c>
      <c r="E72" s="419">
        <v>33</v>
      </c>
      <c r="F72" s="363"/>
      <c r="G72" s="350">
        <v>2013</v>
      </c>
      <c r="H72" s="419">
        <v>0</v>
      </c>
      <c r="I72" s="363"/>
      <c r="J72" s="350">
        <v>2013</v>
      </c>
      <c r="K72" s="419">
        <v>50</v>
      </c>
      <c r="L72" s="363"/>
      <c r="M72" s="350">
        <v>2013</v>
      </c>
      <c r="N72" s="8">
        <f t="shared" si="10"/>
        <v>50</v>
      </c>
      <c r="O72" s="363"/>
      <c r="P72" s="350">
        <v>2013</v>
      </c>
      <c r="Q72" s="419">
        <v>50</v>
      </c>
      <c r="R72" s="363"/>
      <c r="S72" s="350">
        <v>2013</v>
      </c>
      <c r="T72" s="419">
        <v>100</v>
      </c>
      <c r="U72" s="363"/>
      <c r="V72" s="350">
        <v>2013</v>
      </c>
      <c r="W72" s="419">
        <v>0</v>
      </c>
      <c r="X72" s="363"/>
      <c r="Y72" s="350">
        <v>2013</v>
      </c>
      <c r="Z72" s="419">
        <v>50</v>
      </c>
      <c r="AA72" s="363"/>
      <c r="AB72" s="350">
        <v>2013</v>
      </c>
      <c r="AC72" s="419">
        <v>50</v>
      </c>
      <c r="AD72" s="363"/>
      <c r="AE72" s="350">
        <v>2013</v>
      </c>
      <c r="AF72" s="419">
        <v>0</v>
      </c>
      <c r="AG72" s="363"/>
      <c r="AH72" s="350">
        <v>2013</v>
      </c>
      <c r="AI72" s="419">
        <v>0</v>
      </c>
      <c r="AJ72" s="363"/>
      <c r="AK72" s="350">
        <v>2013</v>
      </c>
      <c r="AL72" s="419">
        <v>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33.285714285714285</v>
      </c>
      <c r="C73" s="39"/>
      <c r="D73" s="43">
        <v>2014</v>
      </c>
      <c r="E73" s="19">
        <v>33</v>
      </c>
      <c r="F73" s="10" t="s">
        <v>1059</v>
      </c>
      <c r="G73" s="43">
        <v>2014</v>
      </c>
      <c r="H73" s="19">
        <v>0</v>
      </c>
      <c r="I73" s="10" t="s">
        <v>1058</v>
      </c>
      <c r="J73" s="43">
        <v>2014</v>
      </c>
      <c r="K73" s="19">
        <v>50</v>
      </c>
      <c r="L73" s="10" t="s">
        <v>1057</v>
      </c>
      <c r="M73" s="43">
        <v>2014</v>
      </c>
      <c r="N73" s="8">
        <f t="shared" ref="N73:N78" si="13">AVERAGE(Q73,T73,W73)</f>
        <v>50</v>
      </c>
      <c r="O73" s="19"/>
      <c r="P73" s="43">
        <v>2014</v>
      </c>
      <c r="Q73" s="19">
        <v>50</v>
      </c>
      <c r="R73" s="10" t="s">
        <v>1056</v>
      </c>
      <c r="S73" s="43">
        <v>2014</v>
      </c>
      <c r="T73" s="19">
        <v>100</v>
      </c>
      <c r="U73" s="10" t="s">
        <v>1055</v>
      </c>
      <c r="V73" s="43">
        <v>2014</v>
      </c>
      <c r="W73" s="19">
        <v>0</v>
      </c>
      <c r="X73" s="10"/>
      <c r="Y73" s="350">
        <v>2014</v>
      </c>
      <c r="Z73" s="19">
        <v>50</v>
      </c>
      <c r="AA73" s="10" t="s">
        <v>3290</v>
      </c>
      <c r="AB73" s="350">
        <v>2014</v>
      </c>
      <c r="AC73" s="19">
        <v>50</v>
      </c>
      <c r="AD73" s="10" t="s">
        <v>1054</v>
      </c>
      <c r="AE73" s="350">
        <v>2014</v>
      </c>
      <c r="AF73" s="19">
        <v>0</v>
      </c>
      <c r="AG73" s="19"/>
      <c r="AH73" s="350">
        <v>2014</v>
      </c>
      <c r="AI73" s="19">
        <v>0</v>
      </c>
      <c r="AJ73" s="10"/>
      <c r="AK73" s="350">
        <v>2014</v>
      </c>
      <c r="AL73" s="19">
        <v>0</v>
      </c>
      <c r="AM73" s="11"/>
    </row>
    <row r="74" spans="1:81" ht="24.75" customHeight="1">
      <c r="A74" s="43">
        <v>2015</v>
      </c>
      <c r="B74" s="5">
        <f t="shared" si="12"/>
        <v>33.285714285714285</v>
      </c>
      <c r="C74" s="39"/>
      <c r="D74" s="43">
        <v>2015</v>
      </c>
      <c r="E74" s="19">
        <v>33</v>
      </c>
      <c r="F74" s="10"/>
      <c r="G74" s="43">
        <v>2015</v>
      </c>
      <c r="H74" s="19">
        <v>0</v>
      </c>
      <c r="I74" s="10"/>
      <c r="J74" s="43">
        <v>2015</v>
      </c>
      <c r="K74" s="19">
        <v>50</v>
      </c>
      <c r="L74" s="10"/>
      <c r="M74" s="43">
        <v>2015</v>
      </c>
      <c r="N74" s="8">
        <f t="shared" si="13"/>
        <v>50</v>
      </c>
      <c r="O74" s="19"/>
      <c r="P74" s="43">
        <v>2015</v>
      </c>
      <c r="Q74" s="19">
        <v>50</v>
      </c>
      <c r="R74" s="10"/>
      <c r="S74" s="43">
        <v>2015</v>
      </c>
      <c r="T74" s="19">
        <v>100</v>
      </c>
      <c r="U74" s="10"/>
      <c r="V74" s="43">
        <v>2015</v>
      </c>
      <c r="W74" s="19">
        <v>0</v>
      </c>
      <c r="X74" s="10"/>
      <c r="Y74" s="350">
        <v>2015</v>
      </c>
      <c r="Z74" s="19">
        <v>50</v>
      </c>
      <c r="AA74" s="10"/>
      <c r="AB74" s="350">
        <v>2015</v>
      </c>
      <c r="AC74" s="19">
        <v>50</v>
      </c>
      <c r="AD74" s="10"/>
      <c r="AE74" s="350">
        <v>2015</v>
      </c>
      <c r="AF74" s="19">
        <v>0</v>
      </c>
      <c r="AG74" s="19"/>
      <c r="AH74" s="350">
        <v>2015</v>
      </c>
      <c r="AI74" s="19">
        <v>0</v>
      </c>
      <c r="AJ74" s="10"/>
      <c r="AK74" s="350">
        <v>2015</v>
      </c>
      <c r="AL74" s="19">
        <v>0</v>
      </c>
      <c r="AM74" s="11"/>
    </row>
    <row r="75" spans="1:81" ht="24.75" customHeight="1">
      <c r="A75" s="43">
        <v>2016</v>
      </c>
      <c r="B75" s="5">
        <f t="shared" si="12"/>
        <v>33.285714285714285</v>
      </c>
      <c r="C75" s="39"/>
      <c r="D75" s="43">
        <v>2016</v>
      </c>
      <c r="E75" s="19">
        <v>33</v>
      </c>
      <c r="F75" s="10"/>
      <c r="G75" s="43">
        <v>2016</v>
      </c>
      <c r="H75" s="19">
        <v>0</v>
      </c>
      <c r="I75" s="10"/>
      <c r="J75" s="43">
        <v>2016</v>
      </c>
      <c r="K75" s="19">
        <v>50</v>
      </c>
      <c r="L75" s="10"/>
      <c r="M75" s="43">
        <v>2016</v>
      </c>
      <c r="N75" s="8">
        <f t="shared" si="13"/>
        <v>50</v>
      </c>
      <c r="O75" s="19"/>
      <c r="P75" s="43">
        <v>2016</v>
      </c>
      <c r="Q75" s="19">
        <v>50</v>
      </c>
      <c r="R75" s="10"/>
      <c r="S75" s="43">
        <v>2016</v>
      </c>
      <c r="T75" s="19">
        <v>100</v>
      </c>
      <c r="U75" s="10"/>
      <c r="V75" s="43">
        <v>2016</v>
      </c>
      <c r="W75" s="19">
        <v>0</v>
      </c>
      <c r="X75" s="10"/>
      <c r="Y75" s="350">
        <v>2016</v>
      </c>
      <c r="Z75" s="19">
        <v>50</v>
      </c>
      <c r="AA75" s="10"/>
      <c r="AB75" s="350">
        <v>2016</v>
      </c>
      <c r="AC75" s="19">
        <v>50</v>
      </c>
      <c r="AD75" s="10"/>
      <c r="AE75" s="350">
        <v>2016</v>
      </c>
      <c r="AF75" s="19">
        <v>0</v>
      </c>
      <c r="AG75" s="19"/>
      <c r="AH75" s="350">
        <v>2016</v>
      </c>
      <c r="AI75" s="19">
        <v>0</v>
      </c>
      <c r="AJ75" s="10"/>
      <c r="AK75" s="350">
        <v>2016</v>
      </c>
      <c r="AL75" s="19">
        <v>0</v>
      </c>
      <c r="AM75" s="11"/>
    </row>
    <row r="76" spans="1:81" ht="24.75" customHeight="1">
      <c r="A76" s="43">
        <v>2017</v>
      </c>
      <c r="B76" s="5">
        <f t="shared" si="12"/>
        <v>33.285714285714285</v>
      </c>
      <c r="C76" s="39"/>
      <c r="D76" s="43">
        <v>2017</v>
      </c>
      <c r="E76" s="19">
        <v>33</v>
      </c>
      <c r="F76" s="10"/>
      <c r="G76" s="43">
        <v>2017</v>
      </c>
      <c r="H76" s="19">
        <v>0</v>
      </c>
      <c r="I76" s="10"/>
      <c r="J76" s="43">
        <v>2017</v>
      </c>
      <c r="K76" s="19">
        <v>50</v>
      </c>
      <c r="L76" s="10"/>
      <c r="M76" s="43">
        <v>2017</v>
      </c>
      <c r="N76" s="8">
        <f t="shared" si="13"/>
        <v>50</v>
      </c>
      <c r="O76" s="19"/>
      <c r="P76" s="43">
        <v>2017</v>
      </c>
      <c r="Q76" s="19">
        <v>50</v>
      </c>
      <c r="R76" s="10"/>
      <c r="S76" s="43">
        <v>2017</v>
      </c>
      <c r="T76" s="19">
        <v>100</v>
      </c>
      <c r="U76" s="10"/>
      <c r="V76" s="43">
        <v>2017</v>
      </c>
      <c r="W76" s="19">
        <v>0</v>
      </c>
      <c r="X76" s="10"/>
      <c r="Y76" s="350">
        <v>2017</v>
      </c>
      <c r="Z76" s="19">
        <v>50</v>
      </c>
      <c r="AA76" s="10"/>
      <c r="AB76" s="350">
        <v>2017</v>
      </c>
      <c r="AC76" s="19">
        <v>50</v>
      </c>
      <c r="AD76" s="10"/>
      <c r="AE76" s="350">
        <v>2017</v>
      </c>
      <c r="AF76" s="19">
        <v>0</v>
      </c>
      <c r="AG76" s="19"/>
      <c r="AH76" s="350">
        <v>2017</v>
      </c>
      <c r="AI76" s="19">
        <v>0</v>
      </c>
      <c r="AJ76" s="10"/>
      <c r="AK76" s="350">
        <v>2017</v>
      </c>
      <c r="AL76" s="19">
        <v>0</v>
      </c>
      <c r="AM76" s="11"/>
    </row>
    <row r="77" spans="1:81" ht="24.75" customHeight="1">
      <c r="A77" s="43">
        <v>2018</v>
      </c>
      <c r="B77" s="5">
        <f t="shared" si="12"/>
        <v>33.285714285714285</v>
      </c>
      <c r="C77" s="39"/>
      <c r="D77" s="43">
        <v>2018</v>
      </c>
      <c r="E77" s="19">
        <v>33</v>
      </c>
      <c r="F77" s="10"/>
      <c r="G77" s="43">
        <v>2018</v>
      </c>
      <c r="H77" s="19">
        <v>0</v>
      </c>
      <c r="I77" s="10"/>
      <c r="J77" s="43">
        <v>2018</v>
      </c>
      <c r="K77" s="19">
        <v>50</v>
      </c>
      <c r="L77" s="10"/>
      <c r="M77" s="43">
        <v>2018</v>
      </c>
      <c r="N77" s="8">
        <f t="shared" si="13"/>
        <v>50</v>
      </c>
      <c r="O77" s="19"/>
      <c r="P77" s="43">
        <v>2018</v>
      </c>
      <c r="Q77" s="19">
        <v>50</v>
      </c>
      <c r="R77" s="10"/>
      <c r="S77" s="43">
        <v>2018</v>
      </c>
      <c r="T77" s="19">
        <v>100</v>
      </c>
      <c r="U77" s="10"/>
      <c r="V77" s="43">
        <v>2018</v>
      </c>
      <c r="W77" s="19">
        <v>0</v>
      </c>
      <c r="X77" s="10"/>
      <c r="Y77" s="350">
        <v>2018</v>
      </c>
      <c r="Z77" s="19">
        <v>50</v>
      </c>
      <c r="AA77" s="10" t="s">
        <v>3291</v>
      </c>
      <c r="AB77" s="350">
        <v>2018</v>
      </c>
      <c r="AC77" s="19">
        <v>50</v>
      </c>
      <c r="AD77" s="10"/>
      <c r="AE77" s="350">
        <v>2018</v>
      </c>
      <c r="AF77" s="19">
        <v>0</v>
      </c>
      <c r="AG77" s="19"/>
      <c r="AH77" s="350">
        <v>2018</v>
      </c>
      <c r="AI77" s="19">
        <v>0</v>
      </c>
      <c r="AJ77" s="10"/>
      <c r="AK77" s="350">
        <v>2018</v>
      </c>
      <c r="AL77" s="19">
        <v>0</v>
      </c>
      <c r="AM77" s="11"/>
    </row>
    <row r="78" spans="1:81" ht="24.75" customHeight="1">
      <c r="A78" s="43">
        <v>2019</v>
      </c>
      <c r="B78" s="5">
        <f t="shared" si="12"/>
        <v>33.285714285714285</v>
      </c>
      <c r="C78" s="39"/>
      <c r="D78" s="43">
        <v>2019</v>
      </c>
      <c r="E78" s="19">
        <v>33</v>
      </c>
      <c r="F78" s="10"/>
      <c r="G78" s="43">
        <v>2019</v>
      </c>
      <c r="H78" s="19">
        <v>0</v>
      </c>
      <c r="I78" s="10"/>
      <c r="J78" s="43">
        <v>2019</v>
      </c>
      <c r="K78" s="19">
        <v>50</v>
      </c>
      <c r="L78" s="10"/>
      <c r="M78" s="43">
        <v>2019</v>
      </c>
      <c r="N78" s="8">
        <f t="shared" si="13"/>
        <v>50</v>
      </c>
      <c r="O78" s="19"/>
      <c r="P78" s="43">
        <v>2019</v>
      </c>
      <c r="Q78" s="19">
        <v>50</v>
      </c>
      <c r="R78" s="10"/>
      <c r="S78" s="43">
        <v>2019</v>
      </c>
      <c r="T78" s="19">
        <v>100</v>
      </c>
      <c r="U78" s="10"/>
      <c r="V78" s="43">
        <v>2019</v>
      </c>
      <c r="W78" s="19">
        <v>0</v>
      </c>
      <c r="X78" s="10"/>
      <c r="Y78" s="350">
        <v>2019</v>
      </c>
      <c r="Z78" s="19">
        <v>50</v>
      </c>
      <c r="AA78" s="10"/>
      <c r="AB78" s="350">
        <v>2019</v>
      </c>
      <c r="AC78" s="19">
        <v>50</v>
      </c>
      <c r="AD78" s="10"/>
      <c r="AE78" s="350">
        <v>2019</v>
      </c>
      <c r="AF78" s="19">
        <v>0</v>
      </c>
      <c r="AG78" s="19"/>
      <c r="AH78" s="350">
        <v>2019</v>
      </c>
      <c r="AI78" s="19">
        <v>0</v>
      </c>
      <c r="AJ78" s="10"/>
      <c r="AK78" s="350">
        <v>2019</v>
      </c>
      <c r="AL78" s="19">
        <v>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t="e">
        <f t="shared" ref="B87:B93" si="14">AVERAGE(E87,H87,K87,N87,Q87)</f>
        <v>#DIV/0!</v>
      </c>
      <c r="C87" s="363"/>
      <c r="D87" s="350">
        <v>2007</v>
      </c>
      <c r="E87" s="363"/>
      <c r="F87" s="363"/>
      <c r="G87" s="350">
        <v>2007</v>
      </c>
      <c r="H87" s="363"/>
      <c r="I87" s="363"/>
      <c r="J87" s="350">
        <v>2007</v>
      </c>
      <c r="K87" s="363"/>
      <c r="L87" s="363"/>
      <c r="M87" s="350">
        <v>2007</v>
      </c>
      <c r="N87" s="363"/>
      <c r="O87" s="363"/>
      <c r="P87" s="350">
        <v>2007</v>
      </c>
      <c r="Q87" s="363"/>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t="e">
        <f t="shared" si="14"/>
        <v>#DIV/0!</v>
      </c>
      <c r="C88" s="363"/>
      <c r="D88" s="350">
        <v>2008</v>
      </c>
      <c r="E88" s="363"/>
      <c r="F88" s="363"/>
      <c r="G88" s="350">
        <v>2008</v>
      </c>
      <c r="H88" s="363"/>
      <c r="I88" s="363"/>
      <c r="J88" s="350">
        <v>2008</v>
      </c>
      <c r="K88" s="363"/>
      <c r="L88" s="363"/>
      <c r="M88" s="350">
        <v>2008</v>
      </c>
      <c r="N88" s="363"/>
      <c r="O88" s="363"/>
      <c r="P88" s="350">
        <v>2008</v>
      </c>
      <c r="Q88" s="363"/>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t="e">
        <f t="shared" si="14"/>
        <v>#DIV/0!</v>
      </c>
      <c r="C89" s="363"/>
      <c r="D89" s="350">
        <v>2009</v>
      </c>
      <c r="E89" s="363"/>
      <c r="F89" s="363"/>
      <c r="G89" s="350">
        <v>2009</v>
      </c>
      <c r="H89" s="363"/>
      <c r="I89" s="363"/>
      <c r="J89" s="350">
        <v>2009</v>
      </c>
      <c r="K89" s="363"/>
      <c r="L89" s="363"/>
      <c r="M89" s="350">
        <v>2009</v>
      </c>
      <c r="N89" s="363"/>
      <c r="O89" s="363"/>
      <c r="P89" s="350">
        <v>2009</v>
      </c>
      <c r="Q89" s="363"/>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20</v>
      </c>
      <c r="C90" s="363"/>
      <c r="D90" s="350">
        <v>2010</v>
      </c>
      <c r="E90" s="419">
        <v>0</v>
      </c>
      <c r="F90" s="363"/>
      <c r="G90" s="350">
        <v>2010</v>
      </c>
      <c r="H90" s="419">
        <v>100</v>
      </c>
      <c r="I90" s="363"/>
      <c r="J90" s="350">
        <v>2010</v>
      </c>
      <c r="K90" s="419">
        <v>0</v>
      </c>
      <c r="L90" s="363"/>
      <c r="M90" s="350">
        <v>2010</v>
      </c>
      <c r="N90" s="419">
        <v>0</v>
      </c>
      <c r="O90" s="363"/>
      <c r="P90" s="350">
        <v>2010</v>
      </c>
      <c r="Q90" s="419">
        <v>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20</v>
      </c>
      <c r="C91" s="363"/>
      <c r="D91" s="350">
        <v>2011</v>
      </c>
      <c r="E91" s="419">
        <v>0</v>
      </c>
      <c r="F91" s="363"/>
      <c r="G91" s="350">
        <v>2011</v>
      </c>
      <c r="H91" s="419">
        <v>100</v>
      </c>
      <c r="I91" s="363"/>
      <c r="J91" s="350">
        <v>2011</v>
      </c>
      <c r="K91" s="419">
        <v>0</v>
      </c>
      <c r="L91" s="363"/>
      <c r="M91" s="350">
        <v>2011</v>
      </c>
      <c r="N91" s="419">
        <v>0</v>
      </c>
      <c r="O91" s="363"/>
      <c r="P91" s="350">
        <v>2011</v>
      </c>
      <c r="Q91" s="419">
        <v>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20</v>
      </c>
      <c r="C92" s="363"/>
      <c r="D92" s="350">
        <v>2012</v>
      </c>
      <c r="E92" s="419">
        <v>0</v>
      </c>
      <c r="F92" s="363"/>
      <c r="G92" s="350">
        <v>2012</v>
      </c>
      <c r="H92" s="419">
        <v>100</v>
      </c>
      <c r="I92" s="363"/>
      <c r="J92" s="350">
        <v>2012</v>
      </c>
      <c r="K92" s="419">
        <v>0</v>
      </c>
      <c r="L92" s="363"/>
      <c r="M92" s="350">
        <v>2012</v>
      </c>
      <c r="N92" s="419">
        <v>0</v>
      </c>
      <c r="O92" s="363"/>
      <c r="P92" s="350">
        <v>2012</v>
      </c>
      <c r="Q92" s="419">
        <v>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20</v>
      </c>
      <c r="C93" s="363"/>
      <c r="D93" s="350">
        <v>2013</v>
      </c>
      <c r="E93" s="419">
        <v>0</v>
      </c>
      <c r="F93" s="363"/>
      <c r="G93" s="350">
        <v>2013</v>
      </c>
      <c r="H93" s="419">
        <v>100</v>
      </c>
      <c r="I93" s="363"/>
      <c r="J93" s="350">
        <v>2013</v>
      </c>
      <c r="K93" s="419">
        <v>0</v>
      </c>
      <c r="L93" s="363"/>
      <c r="M93" s="350">
        <v>2013</v>
      </c>
      <c r="N93" s="419">
        <v>0</v>
      </c>
      <c r="O93" s="363"/>
      <c r="P93" s="350">
        <v>2013</v>
      </c>
      <c r="Q93" s="419">
        <v>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20</v>
      </c>
      <c r="C94" s="39"/>
      <c r="D94" s="43">
        <v>2014</v>
      </c>
      <c r="E94" s="19">
        <v>0</v>
      </c>
      <c r="F94" s="10"/>
      <c r="G94" s="43">
        <v>2014</v>
      </c>
      <c r="H94" s="19">
        <v>100</v>
      </c>
      <c r="I94" s="10"/>
      <c r="J94" s="43">
        <v>2014</v>
      </c>
      <c r="K94" s="19">
        <v>0</v>
      </c>
      <c r="L94" s="10"/>
      <c r="M94" s="43">
        <v>2014</v>
      </c>
      <c r="N94" s="34">
        <v>0</v>
      </c>
      <c r="O94" s="10"/>
      <c r="P94" s="43">
        <v>2014</v>
      </c>
      <c r="Q94" s="34">
        <v>0</v>
      </c>
      <c r="R94" s="11"/>
    </row>
    <row r="95" spans="1:81" ht="24.75" customHeight="1">
      <c r="A95" s="43">
        <v>2015</v>
      </c>
      <c r="B95" s="2">
        <f>AVERAGE(E95,H95,K95,N95,Q95)</f>
        <v>20</v>
      </c>
      <c r="C95" s="80"/>
      <c r="D95" s="43">
        <v>2015</v>
      </c>
      <c r="E95" s="19">
        <v>0</v>
      </c>
      <c r="F95" s="10"/>
      <c r="G95" s="43">
        <v>2015</v>
      </c>
      <c r="H95" s="19">
        <v>100</v>
      </c>
      <c r="I95" s="10"/>
      <c r="J95" s="43">
        <v>2015</v>
      </c>
      <c r="K95" s="19">
        <v>0</v>
      </c>
      <c r="L95" s="10"/>
      <c r="M95" s="43">
        <v>2015</v>
      </c>
      <c r="N95" s="34">
        <v>0</v>
      </c>
      <c r="O95" s="10"/>
      <c r="P95" s="43">
        <v>2015</v>
      </c>
      <c r="Q95" s="34">
        <v>0</v>
      </c>
      <c r="R95" s="11"/>
    </row>
    <row r="96" spans="1:81" ht="24.75" customHeight="1">
      <c r="A96" s="43">
        <v>2016</v>
      </c>
      <c r="B96" s="2">
        <f>AVERAGE(E96,H96,K96,N96,Q96)</f>
        <v>20</v>
      </c>
      <c r="C96" s="80"/>
      <c r="D96" s="43">
        <v>2016</v>
      </c>
      <c r="E96" s="19">
        <v>0</v>
      </c>
      <c r="F96" s="10"/>
      <c r="G96" s="43">
        <v>2016</v>
      </c>
      <c r="H96" s="19">
        <v>100</v>
      </c>
      <c r="I96" s="10"/>
      <c r="J96" s="43">
        <v>2016</v>
      </c>
      <c r="K96" s="19">
        <v>0</v>
      </c>
      <c r="L96" s="10"/>
      <c r="M96" s="43">
        <v>2016</v>
      </c>
      <c r="N96" s="34">
        <v>0</v>
      </c>
      <c r="O96" s="10"/>
      <c r="P96" s="43">
        <v>2016</v>
      </c>
      <c r="Q96" s="34">
        <v>0</v>
      </c>
      <c r="R96" s="11"/>
    </row>
    <row r="97" spans="1:81" ht="24.75" customHeight="1">
      <c r="A97" s="43">
        <v>2017</v>
      </c>
      <c r="B97" s="2">
        <f t="shared" ref="B97:B99" si="15">AVERAGE(E97,H97,K97,N97,Q97)</f>
        <v>20</v>
      </c>
      <c r="C97" s="80"/>
      <c r="D97" s="43">
        <v>2017</v>
      </c>
      <c r="E97" s="19">
        <v>0</v>
      </c>
      <c r="F97" s="10"/>
      <c r="G97" s="43">
        <v>2017</v>
      </c>
      <c r="H97" s="19">
        <v>100</v>
      </c>
      <c r="I97" s="10"/>
      <c r="J97" s="43">
        <v>2017</v>
      </c>
      <c r="K97" s="19">
        <v>0</v>
      </c>
      <c r="L97" s="10"/>
      <c r="M97" s="43">
        <v>2017</v>
      </c>
      <c r="N97" s="34">
        <v>0</v>
      </c>
      <c r="O97" s="10"/>
      <c r="P97" s="43">
        <v>2017</v>
      </c>
      <c r="Q97" s="34">
        <v>0</v>
      </c>
      <c r="R97" s="11"/>
    </row>
    <row r="98" spans="1:81" ht="24.75" customHeight="1">
      <c r="A98" s="43">
        <v>2018</v>
      </c>
      <c r="B98" s="2">
        <f t="shared" si="15"/>
        <v>30</v>
      </c>
      <c r="C98" s="80"/>
      <c r="D98" s="43">
        <v>2018</v>
      </c>
      <c r="E98" s="19">
        <v>0</v>
      </c>
      <c r="F98" s="10"/>
      <c r="G98" s="43">
        <v>2018</v>
      </c>
      <c r="H98" s="19">
        <v>100</v>
      </c>
      <c r="I98" s="10"/>
      <c r="J98" s="43">
        <v>2018</v>
      </c>
      <c r="K98" s="19">
        <v>0</v>
      </c>
      <c r="L98" s="10"/>
      <c r="M98" s="43">
        <v>2018</v>
      </c>
      <c r="N98" s="34">
        <v>50</v>
      </c>
      <c r="O98" s="10" t="s">
        <v>1053</v>
      </c>
      <c r="P98" s="43">
        <v>2018</v>
      </c>
      <c r="Q98" s="34">
        <v>0</v>
      </c>
      <c r="R98" s="11"/>
    </row>
    <row r="99" spans="1:81" ht="24.75" customHeight="1">
      <c r="A99" s="43">
        <v>2019</v>
      </c>
      <c r="B99" s="2">
        <f t="shared" si="15"/>
        <v>30</v>
      </c>
      <c r="C99" s="80"/>
      <c r="D99" s="43">
        <v>2019</v>
      </c>
      <c r="E99" s="19">
        <v>0</v>
      </c>
      <c r="F99" s="10"/>
      <c r="G99" s="43">
        <v>2019</v>
      </c>
      <c r="H99" s="19">
        <v>100</v>
      </c>
      <c r="I99" s="10"/>
      <c r="J99" s="43">
        <v>2019</v>
      </c>
      <c r="K99" s="19">
        <v>0</v>
      </c>
      <c r="L99" s="10"/>
      <c r="M99" s="43">
        <v>2019</v>
      </c>
      <c r="N99" s="34">
        <v>50</v>
      </c>
      <c r="O99" s="10"/>
      <c r="P99" s="43">
        <v>2019</v>
      </c>
      <c r="Q99" s="34">
        <v>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407" t="s">
        <v>4896</v>
      </c>
      <c r="C108" s="363"/>
      <c r="D108" s="350">
        <v>2007</v>
      </c>
      <c r="E108" s="403"/>
      <c r="F108" s="363"/>
      <c r="G108" s="350">
        <v>2007</v>
      </c>
      <c r="H108" s="363"/>
      <c r="I108" s="363"/>
      <c r="J108" s="350">
        <v>2007</v>
      </c>
      <c r="K108" s="363"/>
      <c r="L108" s="363"/>
      <c r="M108" s="350">
        <v>2007</v>
      </c>
      <c r="N108" s="363"/>
      <c r="O108" s="363"/>
      <c r="P108" s="350">
        <v>2007</v>
      </c>
      <c r="Q108" s="363"/>
      <c r="R108" s="363"/>
      <c r="S108" s="350">
        <v>2007</v>
      </c>
      <c r="T108" s="363"/>
      <c r="U108" s="363"/>
      <c r="V108" s="350">
        <v>2007</v>
      </c>
      <c r="W108" s="363"/>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407" t="s">
        <v>4896</v>
      </c>
      <c r="C109" s="363"/>
      <c r="D109" s="350">
        <v>2008</v>
      </c>
      <c r="E109" s="363"/>
      <c r="F109" s="363"/>
      <c r="G109" s="350">
        <v>2008</v>
      </c>
      <c r="H109" s="363"/>
      <c r="I109" s="363"/>
      <c r="J109" s="350">
        <v>2008</v>
      </c>
      <c r="K109" s="363"/>
      <c r="L109" s="363"/>
      <c r="M109" s="350">
        <v>2008</v>
      </c>
      <c r="N109" s="363"/>
      <c r="O109" s="363"/>
      <c r="P109" s="350">
        <v>2008</v>
      </c>
      <c r="Q109" s="363"/>
      <c r="R109" s="363"/>
      <c r="S109" s="350">
        <v>2008</v>
      </c>
      <c r="T109" s="363"/>
      <c r="U109" s="363"/>
      <c r="V109" s="350">
        <v>2008</v>
      </c>
      <c r="W109" s="363"/>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407" t="s">
        <v>4896</v>
      </c>
      <c r="C110" s="363"/>
      <c r="D110" s="350">
        <v>2009</v>
      </c>
      <c r="E110" s="363"/>
      <c r="F110" s="363"/>
      <c r="G110" s="350">
        <v>2009</v>
      </c>
      <c r="H110" s="363"/>
      <c r="I110" s="363"/>
      <c r="J110" s="350">
        <v>2009</v>
      </c>
      <c r="K110" s="363"/>
      <c r="L110" s="363"/>
      <c r="M110" s="350">
        <v>2009</v>
      </c>
      <c r="N110" s="363"/>
      <c r="O110" s="363"/>
      <c r="P110" s="350">
        <v>2009</v>
      </c>
      <c r="Q110" s="363"/>
      <c r="R110" s="363"/>
      <c r="S110" s="350">
        <v>2009</v>
      </c>
      <c r="T110" s="363"/>
      <c r="U110" s="363"/>
      <c r="V110" s="350">
        <v>2009</v>
      </c>
      <c r="W110" s="363"/>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ref="B111:B114" si="16">AVERAGE(E111,((H111+K111)/2),((N111+Q111+T111)/3),W111)</f>
        <v>58.333333333333329</v>
      </c>
      <c r="C111" s="363"/>
      <c r="D111" s="350">
        <v>2010</v>
      </c>
      <c r="E111" s="419">
        <v>0</v>
      </c>
      <c r="F111" s="363"/>
      <c r="G111" s="350">
        <v>2010</v>
      </c>
      <c r="H111" s="419">
        <v>100</v>
      </c>
      <c r="I111" s="363"/>
      <c r="J111" s="350">
        <v>2010</v>
      </c>
      <c r="K111" s="419">
        <v>0</v>
      </c>
      <c r="L111" s="363"/>
      <c r="M111" s="350">
        <v>2010</v>
      </c>
      <c r="N111" s="363">
        <v>50</v>
      </c>
      <c r="O111" s="363"/>
      <c r="P111" s="350">
        <v>2010</v>
      </c>
      <c r="Q111" s="419">
        <v>100</v>
      </c>
      <c r="R111" s="363"/>
      <c r="S111" s="350">
        <v>2010</v>
      </c>
      <c r="T111" s="419">
        <v>100</v>
      </c>
      <c r="U111" s="363" t="s">
        <v>4903</v>
      </c>
      <c r="V111" s="350">
        <v>2010</v>
      </c>
      <c r="W111" s="419">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58.333333333333329</v>
      </c>
      <c r="C112" s="363"/>
      <c r="D112" s="350">
        <v>2011</v>
      </c>
      <c r="E112" s="419">
        <v>0</v>
      </c>
      <c r="F112" s="363"/>
      <c r="G112" s="350">
        <v>2011</v>
      </c>
      <c r="H112" s="419">
        <v>100</v>
      </c>
      <c r="I112" s="363"/>
      <c r="J112" s="350">
        <v>2011</v>
      </c>
      <c r="K112" s="419">
        <v>0</v>
      </c>
      <c r="L112" s="363"/>
      <c r="M112" s="350">
        <v>2011</v>
      </c>
      <c r="N112" s="363">
        <v>50</v>
      </c>
      <c r="O112" s="363" t="s">
        <v>4905</v>
      </c>
      <c r="P112" s="350">
        <v>2011</v>
      </c>
      <c r="Q112" s="419">
        <v>100</v>
      </c>
      <c r="R112" s="363"/>
      <c r="S112" s="350">
        <v>2011</v>
      </c>
      <c r="T112" s="419">
        <v>100</v>
      </c>
      <c r="U112" s="363"/>
      <c r="V112" s="350">
        <v>2011</v>
      </c>
      <c r="W112" s="419">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62.5</v>
      </c>
      <c r="C113" s="363"/>
      <c r="D113" s="350">
        <v>2012</v>
      </c>
      <c r="E113" s="419">
        <v>0</v>
      </c>
      <c r="F113" s="363"/>
      <c r="G113" s="350">
        <v>2012</v>
      </c>
      <c r="H113" s="419">
        <v>100</v>
      </c>
      <c r="I113" s="363"/>
      <c r="J113" s="350">
        <v>2012</v>
      </c>
      <c r="K113" s="419">
        <v>0</v>
      </c>
      <c r="L113" s="363"/>
      <c r="M113" s="350">
        <v>2012</v>
      </c>
      <c r="N113" s="363">
        <v>100</v>
      </c>
      <c r="O113" s="363" t="s">
        <v>4904</v>
      </c>
      <c r="P113" s="350">
        <v>2012</v>
      </c>
      <c r="Q113" s="419">
        <v>100</v>
      </c>
      <c r="R113" s="363"/>
      <c r="S113" s="350">
        <v>2012</v>
      </c>
      <c r="T113" s="419">
        <v>100</v>
      </c>
      <c r="U113" s="363"/>
      <c r="V113" s="350">
        <v>2012</v>
      </c>
      <c r="W113" s="419">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62.5</v>
      </c>
      <c r="C114" s="363"/>
      <c r="D114" s="350">
        <v>2013</v>
      </c>
      <c r="E114" s="419">
        <v>0</v>
      </c>
      <c r="F114" s="363"/>
      <c r="G114" s="350">
        <v>2013</v>
      </c>
      <c r="H114" s="419">
        <v>100</v>
      </c>
      <c r="I114" s="363"/>
      <c r="J114" s="350">
        <v>2013</v>
      </c>
      <c r="K114" s="419">
        <v>0</v>
      </c>
      <c r="L114" s="363"/>
      <c r="M114" s="350">
        <v>2013</v>
      </c>
      <c r="N114" s="363">
        <v>100</v>
      </c>
      <c r="O114" s="363"/>
      <c r="P114" s="350">
        <v>2013</v>
      </c>
      <c r="Q114" s="419">
        <v>100</v>
      </c>
      <c r="R114" s="363"/>
      <c r="S114" s="350">
        <v>2013</v>
      </c>
      <c r="T114" s="419">
        <v>100</v>
      </c>
      <c r="U114" s="363"/>
      <c r="V114" s="350">
        <v>2013</v>
      </c>
      <c r="W114" s="419">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62.5</v>
      </c>
      <c r="C115" s="39"/>
      <c r="D115" s="43">
        <v>2014</v>
      </c>
      <c r="E115" s="19">
        <v>0</v>
      </c>
      <c r="F115" s="10" t="s">
        <v>686</v>
      </c>
      <c r="G115" s="43">
        <v>2014</v>
      </c>
      <c r="H115" s="19">
        <v>100</v>
      </c>
      <c r="I115" s="10"/>
      <c r="J115" s="43">
        <v>2014</v>
      </c>
      <c r="K115" s="19">
        <v>0</v>
      </c>
      <c r="L115" s="10" t="s">
        <v>1052</v>
      </c>
      <c r="M115" s="43">
        <v>2014</v>
      </c>
      <c r="N115" s="19">
        <v>100</v>
      </c>
      <c r="O115" s="10" t="s">
        <v>4602</v>
      </c>
      <c r="P115" s="43">
        <v>2014</v>
      </c>
      <c r="Q115" s="19">
        <v>100</v>
      </c>
      <c r="R115" s="10"/>
      <c r="S115" s="43">
        <v>2014</v>
      </c>
      <c r="T115" s="19">
        <v>100</v>
      </c>
      <c r="U115" s="10" t="s">
        <v>4603</v>
      </c>
      <c r="V115" s="43">
        <v>2014</v>
      </c>
      <c r="W115" s="19">
        <v>100</v>
      </c>
      <c r="X115" s="11"/>
    </row>
    <row r="116" spans="1:81" ht="24.75" customHeight="1">
      <c r="A116" s="43">
        <v>2015</v>
      </c>
      <c r="B116" s="2">
        <f t="shared" si="17"/>
        <v>62.5</v>
      </c>
      <c r="C116" s="80"/>
      <c r="D116" s="43">
        <v>2015</v>
      </c>
      <c r="E116" s="19">
        <v>0</v>
      </c>
      <c r="F116" s="10"/>
      <c r="G116" s="43">
        <v>2015</v>
      </c>
      <c r="H116" s="19">
        <v>100</v>
      </c>
      <c r="I116" s="10"/>
      <c r="J116" s="43">
        <v>2015</v>
      </c>
      <c r="K116" s="19">
        <v>0</v>
      </c>
      <c r="L116" s="10"/>
      <c r="M116" s="43">
        <v>2015</v>
      </c>
      <c r="N116" s="19">
        <v>100</v>
      </c>
      <c r="O116" s="10"/>
      <c r="P116" s="43">
        <v>2015</v>
      </c>
      <c r="Q116" s="19">
        <v>100</v>
      </c>
      <c r="R116" s="10"/>
      <c r="S116" s="43">
        <v>2015</v>
      </c>
      <c r="T116" s="19">
        <v>100</v>
      </c>
      <c r="U116" s="10"/>
      <c r="V116" s="43">
        <v>2015</v>
      </c>
      <c r="W116" s="19">
        <v>100</v>
      </c>
      <c r="X116" s="11"/>
    </row>
    <row r="117" spans="1:81" ht="24.75" customHeight="1">
      <c r="A117" s="43">
        <v>2016</v>
      </c>
      <c r="B117" s="2">
        <f t="shared" si="17"/>
        <v>62.5</v>
      </c>
      <c r="C117" s="80"/>
      <c r="D117" s="43">
        <v>2016</v>
      </c>
      <c r="E117" s="19">
        <v>0</v>
      </c>
      <c r="F117" s="10"/>
      <c r="G117" s="43">
        <v>2016</v>
      </c>
      <c r="H117" s="19">
        <v>100</v>
      </c>
      <c r="I117" s="10"/>
      <c r="J117" s="43">
        <v>2016</v>
      </c>
      <c r="K117" s="19">
        <v>0</v>
      </c>
      <c r="L117" s="10"/>
      <c r="M117" s="43">
        <v>2016</v>
      </c>
      <c r="N117" s="19">
        <v>100</v>
      </c>
      <c r="O117" s="10"/>
      <c r="P117" s="43">
        <v>2016</v>
      </c>
      <c r="Q117" s="19">
        <v>100</v>
      </c>
      <c r="R117" s="10"/>
      <c r="S117" s="43">
        <v>2016</v>
      </c>
      <c r="T117" s="19">
        <v>100</v>
      </c>
      <c r="U117" s="10"/>
      <c r="V117" s="43">
        <v>2016</v>
      </c>
      <c r="W117" s="19">
        <v>100</v>
      </c>
      <c r="X117" s="11"/>
    </row>
    <row r="118" spans="1:81" ht="24.75" customHeight="1">
      <c r="A118" s="43">
        <v>2017</v>
      </c>
      <c r="B118" s="2">
        <f t="shared" si="17"/>
        <v>62.5</v>
      </c>
      <c r="C118" s="80"/>
      <c r="D118" s="43">
        <v>2017</v>
      </c>
      <c r="E118" s="19">
        <v>0</v>
      </c>
      <c r="F118" s="10"/>
      <c r="G118" s="43">
        <v>2017</v>
      </c>
      <c r="H118" s="19">
        <v>100</v>
      </c>
      <c r="I118" s="10"/>
      <c r="J118" s="43">
        <v>2017</v>
      </c>
      <c r="K118" s="19">
        <v>0</v>
      </c>
      <c r="L118" s="10"/>
      <c r="M118" s="43">
        <v>2017</v>
      </c>
      <c r="N118" s="19">
        <v>100</v>
      </c>
      <c r="O118" s="10"/>
      <c r="P118" s="43">
        <v>2017</v>
      </c>
      <c r="Q118" s="19">
        <v>100</v>
      </c>
      <c r="R118" s="10"/>
      <c r="S118" s="43">
        <v>2017</v>
      </c>
      <c r="T118" s="19">
        <v>100</v>
      </c>
      <c r="U118" s="10"/>
      <c r="V118" s="43">
        <v>2017</v>
      </c>
      <c r="W118" s="19">
        <v>100</v>
      </c>
      <c r="X118" s="11"/>
    </row>
    <row r="119" spans="1:81" ht="24.75" customHeight="1">
      <c r="A119" s="43">
        <v>2018</v>
      </c>
      <c r="B119" s="2">
        <f t="shared" si="17"/>
        <v>62.5</v>
      </c>
      <c r="C119" s="80"/>
      <c r="D119" s="43">
        <v>2018</v>
      </c>
      <c r="E119" s="19">
        <v>0</v>
      </c>
      <c r="F119" s="10"/>
      <c r="G119" s="43">
        <v>2018</v>
      </c>
      <c r="H119" s="19">
        <v>100</v>
      </c>
      <c r="I119" s="10"/>
      <c r="J119" s="43">
        <v>2018</v>
      </c>
      <c r="K119" s="19">
        <v>0</v>
      </c>
      <c r="L119" s="10"/>
      <c r="M119" s="43">
        <v>2018</v>
      </c>
      <c r="N119" s="19">
        <v>100</v>
      </c>
      <c r="O119" s="10"/>
      <c r="P119" s="43">
        <v>2018</v>
      </c>
      <c r="Q119" s="19">
        <v>100</v>
      </c>
      <c r="R119" s="10"/>
      <c r="S119" s="43">
        <v>2018</v>
      </c>
      <c r="T119" s="19">
        <v>100</v>
      </c>
      <c r="U119" s="10"/>
      <c r="V119" s="43">
        <v>2018</v>
      </c>
      <c r="W119" s="19">
        <v>100</v>
      </c>
      <c r="X119" s="11"/>
    </row>
    <row r="120" spans="1:81" ht="24.75" customHeight="1">
      <c r="A120" s="43">
        <v>2019</v>
      </c>
      <c r="B120" s="2">
        <f t="shared" si="17"/>
        <v>62.5</v>
      </c>
      <c r="C120" s="80"/>
      <c r="D120" s="43">
        <v>2019</v>
      </c>
      <c r="E120" s="19">
        <v>0</v>
      </c>
      <c r="F120" s="10"/>
      <c r="G120" s="43">
        <v>2019</v>
      </c>
      <c r="H120" s="19">
        <v>100</v>
      </c>
      <c r="I120" s="10"/>
      <c r="J120" s="43">
        <v>2019</v>
      </c>
      <c r="K120" s="19">
        <v>0</v>
      </c>
      <c r="L120" s="10"/>
      <c r="M120" s="43">
        <v>2019</v>
      </c>
      <c r="N120" s="19">
        <v>100</v>
      </c>
      <c r="O120" s="10"/>
      <c r="P120" s="43">
        <v>2019</v>
      </c>
      <c r="Q120" s="19">
        <v>100</v>
      </c>
      <c r="R120" s="10"/>
      <c r="S120" s="43">
        <v>2019</v>
      </c>
      <c r="T120" s="19">
        <v>100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t="e">
        <f t="shared" ref="B129:B135" si="18">AVERAGE(E129,H129,K129,Z129)</f>
        <v>#DIV/0!</v>
      </c>
      <c r="C129" s="363"/>
      <c r="D129" s="350">
        <v>2007</v>
      </c>
      <c r="E129" s="363"/>
      <c r="F129" s="363"/>
      <c r="G129" s="350">
        <v>2007</v>
      </c>
      <c r="H129" s="363"/>
      <c r="I129" s="363"/>
      <c r="J129" s="350">
        <v>2007</v>
      </c>
      <c r="K129" s="8" t="e">
        <f t="shared" ref="K129:K135" si="19">AVERAGE(N129,Q129,T129,W129)</f>
        <v>#DIV/0!</v>
      </c>
      <c r="L129" s="363"/>
      <c r="M129" s="350">
        <v>2007</v>
      </c>
      <c r="N129" s="363"/>
      <c r="O129" s="363"/>
      <c r="P129" s="350">
        <v>2007</v>
      </c>
      <c r="Q129" s="363"/>
      <c r="R129" s="363"/>
      <c r="S129" s="350">
        <v>2007</v>
      </c>
      <c r="T129" s="363"/>
      <c r="U129" s="363"/>
      <c r="V129" s="350">
        <v>2007</v>
      </c>
      <c r="W129" s="363"/>
      <c r="X129" s="363"/>
      <c r="Y129" s="350">
        <v>2007</v>
      </c>
      <c r="Z129" s="363"/>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t="e">
        <f t="shared" si="18"/>
        <v>#DIV/0!</v>
      </c>
      <c r="C130" s="363"/>
      <c r="D130" s="350">
        <v>2008</v>
      </c>
      <c r="E130" s="363"/>
      <c r="F130" s="363"/>
      <c r="G130" s="350">
        <v>2008</v>
      </c>
      <c r="H130" s="363"/>
      <c r="I130" s="363"/>
      <c r="J130" s="350">
        <v>2008</v>
      </c>
      <c r="K130" s="8" t="e">
        <f t="shared" si="19"/>
        <v>#DIV/0!</v>
      </c>
      <c r="L130" s="363"/>
      <c r="M130" s="350">
        <v>2008</v>
      </c>
      <c r="N130" s="363"/>
      <c r="O130" s="363"/>
      <c r="P130" s="350">
        <v>2008</v>
      </c>
      <c r="Q130" s="363"/>
      <c r="R130" s="363"/>
      <c r="S130" s="350">
        <v>2008</v>
      </c>
      <c r="T130" s="363"/>
      <c r="U130" s="363"/>
      <c r="V130" s="350">
        <v>2008</v>
      </c>
      <c r="W130" s="363"/>
      <c r="X130" s="363"/>
      <c r="Y130" s="350">
        <v>2008</v>
      </c>
      <c r="Z130" s="363"/>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t="e">
        <f t="shared" si="18"/>
        <v>#DIV/0!</v>
      </c>
      <c r="C131" s="363"/>
      <c r="D131" s="350">
        <v>2009</v>
      </c>
      <c r="E131" s="363"/>
      <c r="F131" s="363"/>
      <c r="G131" s="350">
        <v>2009</v>
      </c>
      <c r="H131" s="363"/>
      <c r="I131" s="363"/>
      <c r="J131" s="350">
        <v>2009</v>
      </c>
      <c r="K131" s="8" t="e">
        <f t="shared" si="19"/>
        <v>#DIV/0!</v>
      </c>
      <c r="L131" s="363"/>
      <c r="M131" s="350">
        <v>2009</v>
      </c>
      <c r="N131" s="363"/>
      <c r="O131" s="363"/>
      <c r="P131" s="350">
        <v>2009</v>
      </c>
      <c r="Q131" s="363"/>
      <c r="R131" s="363"/>
      <c r="S131" s="350">
        <v>2009</v>
      </c>
      <c r="T131" s="363"/>
      <c r="U131" s="363"/>
      <c r="V131" s="350">
        <v>2009</v>
      </c>
      <c r="W131" s="363"/>
      <c r="X131" s="363"/>
      <c r="Y131" s="350">
        <v>2009</v>
      </c>
      <c r="Z131" s="363"/>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46.875</v>
      </c>
      <c r="C132" s="363"/>
      <c r="D132" s="350">
        <v>2010</v>
      </c>
      <c r="E132" s="34">
        <v>100</v>
      </c>
      <c r="F132" s="363"/>
      <c r="G132" s="350">
        <v>2010</v>
      </c>
      <c r="H132" s="34">
        <v>0</v>
      </c>
      <c r="I132" s="363"/>
      <c r="J132" s="350">
        <v>2010</v>
      </c>
      <c r="K132" s="8">
        <f t="shared" si="19"/>
        <v>37.5</v>
      </c>
      <c r="L132" s="363"/>
      <c r="M132" s="350">
        <v>2010</v>
      </c>
      <c r="N132" s="419">
        <v>50</v>
      </c>
      <c r="O132" s="363"/>
      <c r="P132" s="350">
        <v>2010</v>
      </c>
      <c r="Q132" s="419">
        <v>100</v>
      </c>
      <c r="R132" s="363"/>
      <c r="S132" s="350">
        <v>2010</v>
      </c>
      <c r="T132" s="419">
        <v>0</v>
      </c>
      <c r="U132" s="363"/>
      <c r="V132" s="350">
        <v>2010</v>
      </c>
      <c r="W132" s="419">
        <v>0</v>
      </c>
      <c r="X132" s="363"/>
      <c r="Y132" s="350">
        <v>2010</v>
      </c>
      <c r="Z132" s="419">
        <v>50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46.875</v>
      </c>
      <c r="C133" s="363"/>
      <c r="D133" s="350">
        <v>2011</v>
      </c>
      <c r="E133" s="34">
        <v>100</v>
      </c>
      <c r="F133" s="363"/>
      <c r="G133" s="350">
        <v>2011</v>
      </c>
      <c r="H133" s="34">
        <v>0</v>
      </c>
      <c r="I133" s="363"/>
      <c r="J133" s="350">
        <v>2011</v>
      </c>
      <c r="K133" s="8">
        <f t="shared" si="19"/>
        <v>37.5</v>
      </c>
      <c r="L133" s="363"/>
      <c r="M133" s="350">
        <v>2011</v>
      </c>
      <c r="N133" s="419">
        <v>50</v>
      </c>
      <c r="O133" s="363"/>
      <c r="P133" s="350">
        <v>2011</v>
      </c>
      <c r="Q133" s="419">
        <v>100</v>
      </c>
      <c r="R133" s="363"/>
      <c r="S133" s="350">
        <v>2011</v>
      </c>
      <c r="T133" s="419">
        <v>0</v>
      </c>
      <c r="U133" s="363"/>
      <c r="V133" s="350">
        <v>2011</v>
      </c>
      <c r="W133" s="419">
        <v>0</v>
      </c>
      <c r="X133" s="363"/>
      <c r="Y133" s="350">
        <v>2011</v>
      </c>
      <c r="Z133" s="419">
        <v>50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46.875</v>
      </c>
      <c r="C134" s="363"/>
      <c r="D134" s="350">
        <v>2012</v>
      </c>
      <c r="E134" s="34">
        <v>100</v>
      </c>
      <c r="F134" s="363"/>
      <c r="G134" s="350">
        <v>2012</v>
      </c>
      <c r="H134" s="34">
        <v>0</v>
      </c>
      <c r="I134" s="363"/>
      <c r="J134" s="350">
        <v>2012</v>
      </c>
      <c r="K134" s="8">
        <f t="shared" si="19"/>
        <v>37.5</v>
      </c>
      <c r="L134" s="363"/>
      <c r="M134" s="350">
        <v>2012</v>
      </c>
      <c r="N134" s="419">
        <v>50</v>
      </c>
      <c r="O134" s="363"/>
      <c r="P134" s="350">
        <v>2012</v>
      </c>
      <c r="Q134" s="419">
        <v>100</v>
      </c>
      <c r="R134" s="363"/>
      <c r="S134" s="350">
        <v>2012</v>
      </c>
      <c r="T134" s="419">
        <v>0</v>
      </c>
      <c r="U134" s="363"/>
      <c r="V134" s="350">
        <v>2012</v>
      </c>
      <c r="W134" s="419">
        <v>0</v>
      </c>
      <c r="X134" s="363"/>
      <c r="Y134" s="350">
        <v>2012</v>
      </c>
      <c r="Z134" s="419">
        <v>50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46.875</v>
      </c>
      <c r="C135" s="363"/>
      <c r="D135" s="350">
        <v>2013</v>
      </c>
      <c r="E135" s="34">
        <v>100</v>
      </c>
      <c r="F135" s="363"/>
      <c r="G135" s="350">
        <v>2013</v>
      </c>
      <c r="H135" s="34">
        <v>0</v>
      </c>
      <c r="I135" s="363"/>
      <c r="J135" s="350">
        <v>2013</v>
      </c>
      <c r="K135" s="8">
        <f t="shared" si="19"/>
        <v>37.5</v>
      </c>
      <c r="L135" s="363"/>
      <c r="M135" s="350">
        <v>2013</v>
      </c>
      <c r="N135" s="419">
        <v>50</v>
      </c>
      <c r="O135" s="363"/>
      <c r="P135" s="350">
        <v>2013</v>
      </c>
      <c r="Q135" s="419">
        <v>100</v>
      </c>
      <c r="R135" s="363"/>
      <c r="S135" s="350">
        <v>2013</v>
      </c>
      <c r="T135" s="419">
        <v>0</v>
      </c>
      <c r="U135" s="363"/>
      <c r="V135" s="350">
        <v>2013</v>
      </c>
      <c r="W135" s="419">
        <v>0</v>
      </c>
      <c r="X135" s="363"/>
      <c r="Y135" s="350">
        <v>2013</v>
      </c>
      <c r="Z135" s="419">
        <v>50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46.875</v>
      </c>
      <c r="C136" s="80"/>
      <c r="D136" s="43">
        <v>2014</v>
      </c>
      <c r="E136" s="34">
        <v>100</v>
      </c>
      <c r="F136" s="10" t="s">
        <v>1051</v>
      </c>
      <c r="G136" s="43">
        <v>2014</v>
      </c>
      <c r="H136" s="34">
        <v>0</v>
      </c>
      <c r="I136" s="10" t="s">
        <v>1050</v>
      </c>
      <c r="J136" s="43">
        <v>2014</v>
      </c>
      <c r="K136" s="8">
        <f t="shared" ref="K136:K141" si="21">AVERAGE(N136,Q136,T136,W136)</f>
        <v>37.5</v>
      </c>
      <c r="L136" s="19"/>
      <c r="M136" s="43">
        <v>2014</v>
      </c>
      <c r="N136" s="19">
        <v>50</v>
      </c>
      <c r="O136" s="10" t="s">
        <v>1049</v>
      </c>
      <c r="P136" s="43">
        <v>2014</v>
      </c>
      <c r="Q136" s="19">
        <v>100</v>
      </c>
      <c r="R136" s="10" t="s">
        <v>3292</v>
      </c>
      <c r="S136" s="43">
        <v>2014</v>
      </c>
      <c r="T136" s="19">
        <v>0</v>
      </c>
      <c r="U136" s="10" t="s">
        <v>1048</v>
      </c>
      <c r="V136" s="43">
        <v>2014</v>
      </c>
      <c r="W136" s="19">
        <v>0</v>
      </c>
      <c r="X136" s="10" t="s">
        <v>1047</v>
      </c>
      <c r="Y136" s="350">
        <v>2014</v>
      </c>
      <c r="Z136" s="19">
        <v>50</v>
      </c>
      <c r="AA136" s="11" t="s">
        <v>1046</v>
      </c>
    </row>
    <row r="137" spans="1:81" ht="24.75" customHeight="1">
      <c r="A137" s="43">
        <v>2015</v>
      </c>
      <c r="B137" s="2">
        <f t="shared" si="20"/>
        <v>46.875</v>
      </c>
      <c r="C137" s="80"/>
      <c r="D137" s="43">
        <v>2015</v>
      </c>
      <c r="E137" s="34">
        <v>100</v>
      </c>
      <c r="F137" s="10"/>
      <c r="G137" s="43">
        <v>2015</v>
      </c>
      <c r="H137" s="34">
        <v>0</v>
      </c>
      <c r="I137" s="10"/>
      <c r="J137" s="43">
        <v>2015</v>
      </c>
      <c r="K137" s="8">
        <f t="shared" si="21"/>
        <v>37.5</v>
      </c>
      <c r="L137" s="19"/>
      <c r="M137" s="43">
        <v>2015</v>
      </c>
      <c r="N137" s="19">
        <v>50</v>
      </c>
      <c r="O137" s="10"/>
      <c r="P137" s="43">
        <v>2015</v>
      </c>
      <c r="Q137" s="19">
        <v>100</v>
      </c>
      <c r="R137" s="10"/>
      <c r="S137" s="43">
        <v>2015</v>
      </c>
      <c r="T137" s="19">
        <v>0</v>
      </c>
      <c r="U137" s="10"/>
      <c r="V137" s="43">
        <v>2015</v>
      </c>
      <c r="W137" s="19">
        <v>0</v>
      </c>
      <c r="X137" s="10"/>
      <c r="Y137" s="350">
        <v>2015</v>
      </c>
      <c r="Z137" s="19">
        <v>50</v>
      </c>
      <c r="AA137" s="11"/>
    </row>
    <row r="138" spans="1:81" ht="24.75" customHeight="1">
      <c r="A138" s="43">
        <v>2016</v>
      </c>
      <c r="B138" s="2">
        <f t="shared" si="20"/>
        <v>46.875</v>
      </c>
      <c r="C138" s="80"/>
      <c r="D138" s="43">
        <v>2016</v>
      </c>
      <c r="E138" s="34">
        <v>100</v>
      </c>
      <c r="F138" s="10"/>
      <c r="G138" s="43">
        <v>2016</v>
      </c>
      <c r="H138" s="34">
        <v>0</v>
      </c>
      <c r="I138" s="10"/>
      <c r="J138" s="43">
        <v>2016</v>
      </c>
      <c r="K138" s="8">
        <f t="shared" si="21"/>
        <v>37.5</v>
      </c>
      <c r="L138" s="19"/>
      <c r="M138" s="43">
        <v>2016</v>
      </c>
      <c r="N138" s="19">
        <v>50</v>
      </c>
      <c r="O138" s="10"/>
      <c r="P138" s="43">
        <v>2016</v>
      </c>
      <c r="Q138" s="19">
        <v>100</v>
      </c>
      <c r="R138" s="10"/>
      <c r="S138" s="43">
        <v>2016</v>
      </c>
      <c r="T138" s="19">
        <v>0</v>
      </c>
      <c r="U138" s="10"/>
      <c r="V138" s="43">
        <v>2016</v>
      </c>
      <c r="W138" s="19">
        <v>0</v>
      </c>
      <c r="X138" s="10"/>
      <c r="Y138" s="350">
        <v>2016</v>
      </c>
      <c r="Z138" s="19">
        <v>50</v>
      </c>
      <c r="AA138" s="11"/>
    </row>
    <row r="139" spans="1:81" ht="24.75" customHeight="1">
      <c r="A139" s="43">
        <v>2017</v>
      </c>
      <c r="B139" s="2">
        <f t="shared" si="20"/>
        <v>46.875</v>
      </c>
      <c r="C139" s="80"/>
      <c r="D139" s="43">
        <v>2017</v>
      </c>
      <c r="E139" s="34">
        <v>100</v>
      </c>
      <c r="F139" s="10"/>
      <c r="G139" s="43">
        <v>2017</v>
      </c>
      <c r="H139" s="34">
        <v>0</v>
      </c>
      <c r="I139" s="10"/>
      <c r="J139" s="43">
        <v>2017</v>
      </c>
      <c r="K139" s="8">
        <f t="shared" si="21"/>
        <v>37.5</v>
      </c>
      <c r="L139" s="19"/>
      <c r="M139" s="43">
        <v>2017</v>
      </c>
      <c r="N139" s="19">
        <v>50</v>
      </c>
      <c r="O139" s="10"/>
      <c r="P139" s="43">
        <v>2017</v>
      </c>
      <c r="Q139" s="19">
        <v>100</v>
      </c>
      <c r="R139" s="10"/>
      <c r="S139" s="43">
        <v>2017</v>
      </c>
      <c r="T139" s="19">
        <v>0</v>
      </c>
      <c r="U139" s="10"/>
      <c r="V139" s="43">
        <v>2017</v>
      </c>
      <c r="W139" s="19">
        <v>0</v>
      </c>
      <c r="X139" s="10"/>
      <c r="Y139" s="350">
        <v>2017</v>
      </c>
      <c r="Z139" s="19">
        <v>50</v>
      </c>
      <c r="AA139" s="11"/>
    </row>
    <row r="140" spans="1:81" ht="24.75" customHeight="1">
      <c r="A140" s="43">
        <v>2018</v>
      </c>
      <c r="B140" s="2">
        <f t="shared" si="20"/>
        <v>46.875</v>
      </c>
      <c r="C140" s="80"/>
      <c r="D140" s="43">
        <v>2018</v>
      </c>
      <c r="E140" s="34">
        <v>100</v>
      </c>
      <c r="F140" s="10"/>
      <c r="G140" s="43">
        <v>2018</v>
      </c>
      <c r="H140" s="34">
        <v>0</v>
      </c>
      <c r="I140" s="10"/>
      <c r="J140" s="43">
        <v>2018</v>
      </c>
      <c r="K140" s="8">
        <f t="shared" si="21"/>
        <v>37.5</v>
      </c>
      <c r="L140" s="19"/>
      <c r="M140" s="43">
        <v>2018</v>
      </c>
      <c r="N140" s="19">
        <v>50</v>
      </c>
      <c r="O140" s="10"/>
      <c r="P140" s="43">
        <v>2018</v>
      </c>
      <c r="Q140" s="19">
        <v>100</v>
      </c>
      <c r="R140" s="10"/>
      <c r="S140" s="43">
        <v>2018</v>
      </c>
      <c r="T140" s="19">
        <v>0</v>
      </c>
      <c r="U140" s="10"/>
      <c r="V140" s="43">
        <v>2018</v>
      </c>
      <c r="W140" s="19">
        <v>0</v>
      </c>
      <c r="X140" s="10"/>
      <c r="Y140" s="350">
        <v>2018</v>
      </c>
      <c r="Z140" s="19">
        <v>50</v>
      </c>
      <c r="AA140" s="11"/>
    </row>
    <row r="141" spans="1:81" ht="24.75" customHeight="1">
      <c r="A141" s="43">
        <v>2019</v>
      </c>
      <c r="B141" s="2">
        <f t="shared" si="20"/>
        <v>46.875</v>
      </c>
      <c r="C141" s="80"/>
      <c r="D141" s="43">
        <v>2019</v>
      </c>
      <c r="E141" s="34">
        <v>100</v>
      </c>
      <c r="F141" s="10"/>
      <c r="G141" s="43">
        <v>2019</v>
      </c>
      <c r="H141" s="34">
        <v>0</v>
      </c>
      <c r="I141" s="10"/>
      <c r="J141" s="43">
        <v>2019</v>
      </c>
      <c r="K141" s="8">
        <f t="shared" si="21"/>
        <v>37.5</v>
      </c>
      <c r="L141" s="19"/>
      <c r="M141" s="43">
        <v>2019</v>
      </c>
      <c r="N141" s="19">
        <v>50</v>
      </c>
      <c r="O141" s="10"/>
      <c r="P141" s="43">
        <v>2019</v>
      </c>
      <c r="Q141" s="19">
        <v>100</v>
      </c>
      <c r="R141" s="10"/>
      <c r="S141" s="43">
        <v>2019</v>
      </c>
      <c r="T141" s="19">
        <v>0</v>
      </c>
      <c r="U141" s="10"/>
      <c r="V141" s="43">
        <v>2019</v>
      </c>
      <c r="W141" s="19">
        <v>0</v>
      </c>
      <c r="X141" s="10"/>
      <c r="Y141" s="350">
        <v>2019</v>
      </c>
      <c r="Z141" s="19">
        <v>50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t="e">
        <f t="shared" ref="B150:B156" si="22">AVERAGE(E150,H150, W150,((Z150+AC150+AF150)/3))</f>
        <v>#DIV/0!</v>
      </c>
      <c r="C150" s="363"/>
      <c r="D150" s="350">
        <v>2007</v>
      </c>
      <c r="E150" s="363"/>
      <c r="F150" s="363"/>
      <c r="G150" s="350">
        <v>2007</v>
      </c>
      <c r="H150" s="8" t="e">
        <f t="shared" ref="H150:H156" si="23">AVERAGE(K150,N150,Q150,T150)</f>
        <v>#DIV/0!</v>
      </c>
      <c r="I150" s="363"/>
      <c r="J150" s="350">
        <v>2007</v>
      </c>
      <c r="K150" s="363"/>
      <c r="L150" s="363"/>
      <c r="M150" s="350">
        <v>2007</v>
      </c>
      <c r="N150" s="363"/>
      <c r="O150" s="363"/>
      <c r="P150" s="350">
        <v>2007</v>
      </c>
      <c r="Q150" s="363"/>
      <c r="R150" s="363"/>
      <c r="S150" s="350">
        <v>2007</v>
      </c>
      <c r="T150" s="363"/>
      <c r="U150" s="363"/>
      <c r="V150" s="350">
        <v>2007</v>
      </c>
      <c r="W150" s="363"/>
      <c r="X150" s="363"/>
      <c r="Y150" s="350">
        <v>2007</v>
      </c>
      <c r="Z150" s="363"/>
      <c r="AA150" s="363"/>
      <c r="AB150" s="350">
        <v>2007</v>
      </c>
      <c r="AC150" s="363"/>
      <c r="AD150" s="363"/>
      <c r="AE150" s="350">
        <v>2007</v>
      </c>
      <c r="AF150" s="363"/>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t="e">
        <f t="shared" si="22"/>
        <v>#DIV/0!</v>
      </c>
      <c r="C151" s="363"/>
      <c r="D151" s="350">
        <v>2008</v>
      </c>
      <c r="E151" s="363"/>
      <c r="F151" s="363"/>
      <c r="G151" s="350">
        <v>2008</v>
      </c>
      <c r="H151" s="8" t="e">
        <f t="shared" si="23"/>
        <v>#DIV/0!</v>
      </c>
      <c r="I151" s="363"/>
      <c r="J151" s="350">
        <v>2008</v>
      </c>
      <c r="K151" s="363"/>
      <c r="L151" s="363"/>
      <c r="M151" s="350">
        <v>2008</v>
      </c>
      <c r="N151" s="363"/>
      <c r="O151" s="363"/>
      <c r="P151" s="350">
        <v>2008</v>
      </c>
      <c r="Q151" s="363"/>
      <c r="R151" s="363"/>
      <c r="S151" s="350">
        <v>2008</v>
      </c>
      <c r="T151" s="363"/>
      <c r="U151" s="363"/>
      <c r="V151" s="350">
        <v>2008</v>
      </c>
      <c r="W151" s="363"/>
      <c r="X151" s="363"/>
      <c r="Y151" s="350">
        <v>2008</v>
      </c>
      <c r="Z151" s="363"/>
      <c r="AA151" s="363"/>
      <c r="AB151" s="350">
        <v>2008</v>
      </c>
      <c r="AC151" s="363"/>
      <c r="AD151" s="363"/>
      <c r="AE151" s="350">
        <v>2008</v>
      </c>
      <c r="AF151" s="363"/>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t="e">
        <f t="shared" si="22"/>
        <v>#DIV/0!</v>
      </c>
      <c r="C152" s="363"/>
      <c r="D152" s="350">
        <v>2009</v>
      </c>
      <c r="E152" s="363"/>
      <c r="F152" s="363"/>
      <c r="G152" s="350">
        <v>2009</v>
      </c>
      <c r="H152" s="8" t="e">
        <f t="shared" si="23"/>
        <v>#DIV/0!</v>
      </c>
      <c r="I152" s="363"/>
      <c r="J152" s="350">
        <v>2009</v>
      </c>
      <c r="K152" s="363"/>
      <c r="L152" s="363"/>
      <c r="M152" s="350">
        <v>2009</v>
      </c>
      <c r="N152" s="363"/>
      <c r="O152" s="363"/>
      <c r="P152" s="350">
        <v>2009</v>
      </c>
      <c r="Q152" s="363"/>
      <c r="R152" s="363"/>
      <c r="S152" s="350">
        <v>2009</v>
      </c>
      <c r="T152" s="363"/>
      <c r="U152" s="363"/>
      <c r="V152" s="350">
        <v>2009</v>
      </c>
      <c r="W152" s="363"/>
      <c r="X152" s="363"/>
      <c r="Y152" s="350">
        <v>2009</v>
      </c>
      <c r="Z152" s="363"/>
      <c r="AA152" s="363"/>
      <c r="AB152" s="350">
        <v>2009</v>
      </c>
      <c r="AC152" s="363"/>
      <c r="AD152" s="363"/>
      <c r="AE152" s="350">
        <v>2009</v>
      </c>
      <c r="AF152" s="363"/>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15.625</v>
      </c>
      <c r="C153" s="363"/>
      <c r="D153" s="350">
        <v>2010</v>
      </c>
      <c r="E153" s="419">
        <v>0</v>
      </c>
      <c r="F153" s="363"/>
      <c r="G153" s="350">
        <v>2010</v>
      </c>
      <c r="H153" s="8">
        <f t="shared" si="23"/>
        <v>37.5</v>
      </c>
      <c r="I153" s="363"/>
      <c r="J153" s="350">
        <v>2010</v>
      </c>
      <c r="K153" s="419">
        <v>100</v>
      </c>
      <c r="L153" s="363"/>
      <c r="M153" s="350">
        <v>2010</v>
      </c>
      <c r="N153" s="419">
        <v>50</v>
      </c>
      <c r="O153" s="363"/>
      <c r="P153" s="350">
        <v>2010</v>
      </c>
      <c r="Q153" s="419">
        <v>0</v>
      </c>
      <c r="R153" s="363"/>
      <c r="S153" s="350">
        <v>2010</v>
      </c>
      <c r="T153" s="419">
        <v>0</v>
      </c>
      <c r="U153" s="363"/>
      <c r="V153" s="350">
        <v>2010</v>
      </c>
      <c r="W153" s="419">
        <v>25</v>
      </c>
      <c r="X153" s="363"/>
      <c r="Y153" s="350">
        <v>2010</v>
      </c>
      <c r="Z153" s="419">
        <v>0</v>
      </c>
      <c r="AA153" s="363"/>
      <c r="AB153" s="350">
        <v>2010</v>
      </c>
      <c r="AC153" s="419">
        <v>0</v>
      </c>
      <c r="AD153" s="363"/>
      <c r="AE153" s="350">
        <v>2010</v>
      </c>
      <c r="AF153" s="419">
        <v>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15.625</v>
      </c>
      <c r="C154" s="363"/>
      <c r="D154" s="350">
        <v>2011</v>
      </c>
      <c r="E154" s="419">
        <v>0</v>
      </c>
      <c r="F154" s="363"/>
      <c r="G154" s="350">
        <v>2011</v>
      </c>
      <c r="H154" s="8">
        <f t="shared" si="23"/>
        <v>37.5</v>
      </c>
      <c r="I154" s="363"/>
      <c r="J154" s="350">
        <v>2011</v>
      </c>
      <c r="K154" s="419">
        <v>100</v>
      </c>
      <c r="L154" s="363"/>
      <c r="M154" s="350">
        <v>2011</v>
      </c>
      <c r="N154" s="419">
        <v>50</v>
      </c>
      <c r="O154" s="363"/>
      <c r="P154" s="350">
        <v>2011</v>
      </c>
      <c r="Q154" s="419">
        <v>0</v>
      </c>
      <c r="R154" s="363"/>
      <c r="S154" s="350">
        <v>2011</v>
      </c>
      <c r="T154" s="419">
        <v>0</v>
      </c>
      <c r="U154" s="363"/>
      <c r="V154" s="350">
        <v>2011</v>
      </c>
      <c r="W154" s="419">
        <v>25</v>
      </c>
      <c r="X154" s="363"/>
      <c r="Y154" s="350">
        <v>2011</v>
      </c>
      <c r="Z154" s="419">
        <v>0</v>
      </c>
      <c r="AA154" s="363"/>
      <c r="AB154" s="350">
        <v>2011</v>
      </c>
      <c r="AC154" s="419">
        <v>0</v>
      </c>
      <c r="AD154" s="363"/>
      <c r="AE154" s="350">
        <v>2011</v>
      </c>
      <c r="AF154" s="419">
        <v>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15.625</v>
      </c>
      <c r="C155" s="363"/>
      <c r="D155" s="350">
        <v>2012</v>
      </c>
      <c r="E155" s="419">
        <v>0</v>
      </c>
      <c r="F155" s="363"/>
      <c r="G155" s="350">
        <v>2012</v>
      </c>
      <c r="H155" s="8">
        <f t="shared" si="23"/>
        <v>37.5</v>
      </c>
      <c r="I155" s="363"/>
      <c r="J155" s="350">
        <v>2012</v>
      </c>
      <c r="K155" s="419">
        <v>100</v>
      </c>
      <c r="L155" s="363"/>
      <c r="M155" s="350">
        <v>2012</v>
      </c>
      <c r="N155" s="419">
        <v>50</v>
      </c>
      <c r="O155" s="363"/>
      <c r="P155" s="350">
        <v>2012</v>
      </c>
      <c r="Q155" s="419">
        <v>0</v>
      </c>
      <c r="R155" s="363"/>
      <c r="S155" s="350">
        <v>2012</v>
      </c>
      <c r="T155" s="419">
        <v>0</v>
      </c>
      <c r="U155" s="363"/>
      <c r="V155" s="350">
        <v>2012</v>
      </c>
      <c r="W155" s="419">
        <v>25</v>
      </c>
      <c r="X155" s="363"/>
      <c r="Y155" s="350">
        <v>2012</v>
      </c>
      <c r="Z155" s="419">
        <v>0</v>
      </c>
      <c r="AA155" s="363"/>
      <c r="AB155" s="350">
        <v>2012</v>
      </c>
      <c r="AC155" s="419">
        <v>0</v>
      </c>
      <c r="AD155" s="363"/>
      <c r="AE155" s="350">
        <v>2012</v>
      </c>
      <c r="AF155" s="419">
        <v>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15.625</v>
      </c>
      <c r="C156" s="363"/>
      <c r="D156" s="350">
        <v>2013</v>
      </c>
      <c r="E156" s="419">
        <v>0</v>
      </c>
      <c r="F156" s="363"/>
      <c r="G156" s="350">
        <v>2013</v>
      </c>
      <c r="H156" s="8">
        <f t="shared" si="23"/>
        <v>37.5</v>
      </c>
      <c r="I156" s="363"/>
      <c r="J156" s="350">
        <v>2013</v>
      </c>
      <c r="K156" s="419">
        <v>100</v>
      </c>
      <c r="L156" s="363"/>
      <c r="M156" s="350">
        <v>2013</v>
      </c>
      <c r="N156" s="419">
        <v>50</v>
      </c>
      <c r="O156" s="363"/>
      <c r="P156" s="350">
        <v>2013</v>
      </c>
      <c r="Q156" s="419">
        <v>0</v>
      </c>
      <c r="R156" s="363"/>
      <c r="S156" s="350">
        <v>2013</v>
      </c>
      <c r="T156" s="419">
        <v>0</v>
      </c>
      <c r="U156" s="363"/>
      <c r="V156" s="350">
        <v>2013</v>
      </c>
      <c r="W156" s="419">
        <v>25</v>
      </c>
      <c r="X156" s="363"/>
      <c r="Y156" s="350">
        <v>2013</v>
      </c>
      <c r="Z156" s="419">
        <v>0</v>
      </c>
      <c r="AA156" s="363"/>
      <c r="AB156" s="350">
        <v>2013</v>
      </c>
      <c r="AC156" s="419">
        <v>0</v>
      </c>
      <c r="AD156" s="363"/>
      <c r="AE156" s="350">
        <v>2013</v>
      </c>
      <c r="AF156" s="419">
        <v>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15.625</v>
      </c>
      <c r="C157" s="80"/>
      <c r="D157" s="43">
        <v>2014</v>
      </c>
      <c r="E157" s="19">
        <v>0</v>
      </c>
      <c r="F157" s="10" t="s">
        <v>1045</v>
      </c>
      <c r="G157" s="43">
        <v>2014</v>
      </c>
      <c r="H157" s="8">
        <f t="shared" ref="H157:H162" si="25">AVERAGE(K157,N157,Q157,T157)</f>
        <v>37.5</v>
      </c>
      <c r="I157" s="19"/>
      <c r="J157" s="43">
        <v>2014</v>
      </c>
      <c r="K157" s="19">
        <v>100</v>
      </c>
      <c r="L157" s="10" t="s">
        <v>1044</v>
      </c>
      <c r="M157" s="43">
        <v>2014</v>
      </c>
      <c r="N157" s="19">
        <v>50</v>
      </c>
      <c r="O157" s="10" t="s">
        <v>1043</v>
      </c>
      <c r="P157" s="43">
        <v>2014</v>
      </c>
      <c r="Q157" s="19">
        <v>0</v>
      </c>
      <c r="R157" s="10" t="s">
        <v>3293</v>
      </c>
      <c r="S157" s="43">
        <v>2014</v>
      </c>
      <c r="T157" s="19">
        <v>0</v>
      </c>
      <c r="U157" s="10" t="s">
        <v>3293</v>
      </c>
      <c r="V157" s="43">
        <v>2014</v>
      </c>
      <c r="W157" s="19">
        <v>25</v>
      </c>
      <c r="X157" s="10" t="s">
        <v>3294</v>
      </c>
      <c r="Y157" s="350">
        <v>2014</v>
      </c>
      <c r="Z157" s="19">
        <v>0</v>
      </c>
      <c r="AA157" s="10" t="s">
        <v>3295</v>
      </c>
      <c r="AB157" s="350">
        <v>2014</v>
      </c>
      <c r="AC157" s="19">
        <v>0</v>
      </c>
      <c r="AD157" s="10" t="s">
        <v>3296</v>
      </c>
      <c r="AE157" s="350">
        <v>2014</v>
      </c>
      <c r="AF157" s="19">
        <v>0</v>
      </c>
      <c r="AG157" s="11" t="s">
        <v>3297</v>
      </c>
    </row>
    <row r="158" spans="1:81" ht="24.75" customHeight="1">
      <c r="A158" s="43">
        <v>2015</v>
      </c>
      <c r="B158" s="2">
        <f t="shared" si="24"/>
        <v>15.625</v>
      </c>
      <c r="C158" s="80"/>
      <c r="D158" s="43">
        <v>2015</v>
      </c>
      <c r="E158" s="19">
        <v>0</v>
      </c>
      <c r="F158" s="10"/>
      <c r="G158" s="43">
        <v>2015</v>
      </c>
      <c r="H158" s="8">
        <f t="shared" si="25"/>
        <v>37.5</v>
      </c>
      <c r="I158" s="19"/>
      <c r="J158" s="43">
        <v>2015</v>
      </c>
      <c r="K158" s="19">
        <v>100</v>
      </c>
      <c r="L158" s="10"/>
      <c r="M158" s="43">
        <v>2015</v>
      </c>
      <c r="N158" s="19">
        <v>50</v>
      </c>
      <c r="O158" s="10"/>
      <c r="P158" s="43">
        <v>2015</v>
      </c>
      <c r="Q158" s="19">
        <v>0</v>
      </c>
      <c r="R158" s="10"/>
      <c r="S158" s="43">
        <v>2015</v>
      </c>
      <c r="T158" s="19">
        <v>0</v>
      </c>
      <c r="U158" s="10"/>
      <c r="V158" s="43">
        <v>2015</v>
      </c>
      <c r="W158" s="49">
        <v>25</v>
      </c>
      <c r="X158" s="10"/>
      <c r="Y158" s="350">
        <v>2015</v>
      </c>
      <c r="Z158" s="19">
        <v>0</v>
      </c>
      <c r="AA158" s="10"/>
      <c r="AB158" s="350">
        <v>2015</v>
      </c>
      <c r="AC158" s="19">
        <v>0</v>
      </c>
      <c r="AD158" s="10"/>
      <c r="AE158" s="350">
        <v>2015</v>
      </c>
      <c r="AF158" s="19">
        <v>0</v>
      </c>
      <c r="AG158" s="11"/>
    </row>
    <row r="159" spans="1:81" ht="24.75" customHeight="1">
      <c r="A159" s="43">
        <v>2016</v>
      </c>
      <c r="B159" s="2">
        <f t="shared" si="24"/>
        <v>15.625</v>
      </c>
      <c r="C159" s="80"/>
      <c r="D159" s="43">
        <v>2016</v>
      </c>
      <c r="E159" s="19">
        <v>0</v>
      </c>
      <c r="F159" s="10"/>
      <c r="G159" s="43">
        <v>2016</v>
      </c>
      <c r="H159" s="8">
        <f t="shared" si="25"/>
        <v>37.5</v>
      </c>
      <c r="I159" s="19"/>
      <c r="J159" s="43">
        <v>2016</v>
      </c>
      <c r="K159" s="19">
        <v>100</v>
      </c>
      <c r="L159" s="10"/>
      <c r="M159" s="43">
        <v>2016</v>
      </c>
      <c r="N159" s="19">
        <v>50</v>
      </c>
      <c r="O159" s="10"/>
      <c r="P159" s="43">
        <v>2016</v>
      </c>
      <c r="Q159" s="19">
        <v>0</v>
      </c>
      <c r="R159" s="10"/>
      <c r="S159" s="43">
        <v>2016</v>
      </c>
      <c r="T159" s="19">
        <v>0</v>
      </c>
      <c r="U159" s="10"/>
      <c r="V159" s="43">
        <v>2016</v>
      </c>
      <c r="W159" s="49">
        <v>25</v>
      </c>
      <c r="X159" s="10"/>
      <c r="Y159" s="350">
        <v>2016</v>
      </c>
      <c r="Z159" s="19">
        <v>0</v>
      </c>
      <c r="AA159" s="10"/>
      <c r="AB159" s="350">
        <v>2016</v>
      </c>
      <c r="AC159" s="19">
        <v>0</v>
      </c>
      <c r="AD159" s="10"/>
      <c r="AE159" s="350">
        <v>2016</v>
      </c>
      <c r="AF159" s="19">
        <v>0</v>
      </c>
      <c r="AG159" s="11"/>
    </row>
    <row r="160" spans="1:81" ht="24.75" customHeight="1">
      <c r="A160" s="43">
        <v>2017</v>
      </c>
      <c r="B160" s="2">
        <f t="shared" si="24"/>
        <v>15.625</v>
      </c>
      <c r="C160" s="80"/>
      <c r="D160" s="43">
        <v>2017</v>
      </c>
      <c r="E160" s="19">
        <v>0</v>
      </c>
      <c r="F160" s="10"/>
      <c r="G160" s="43">
        <v>2017</v>
      </c>
      <c r="H160" s="8">
        <f t="shared" si="25"/>
        <v>37.5</v>
      </c>
      <c r="I160" s="19"/>
      <c r="J160" s="43">
        <v>2017</v>
      </c>
      <c r="K160" s="19">
        <v>100</v>
      </c>
      <c r="L160" s="10"/>
      <c r="M160" s="43">
        <v>2017</v>
      </c>
      <c r="N160" s="19">
        <v>50</v>
      </c>
      <c r="O160" s="10"/>
      <c r="P160" s="43">
        <v>2017</v>
      </c>
      <c r="Q160" s="19">
        <v>0</v>
      </c>
      <c r="R160" s="10"/>
      <c r="S160" s="43">
        <v>2017</v>
      </c>
      <c r="T160" s="19">
        <v>0</v>
      </c>
      <c r="U160" s="10"/>
      <c r="V160" s="43">
        <v>2017</v>
      </c>
      <c r="W160" s="49">
        <v>25</v>
      </c>
      <c r="X160" s="10"/>
      <c r="Y160" s="350">
        <v>2017</v>
      </c>
      <c r="Z160" s="19">
        <v>0</v>
      </c>
      <c r="AA160" s="10"/>
      <c r="AB160" s="350">
        <v>2017</v>
      </c>
      <c r="AC160" s="19">
        <v>0</v>
      </c>
      <c r="AD160" s="10"/>
      <c r="AE160" s="350">
        <v>2017</v>
      </c>
      <c r="AF160" s="19">
        <v>0</v>
      </c>
      <c r="AG160" s="11"/>
    </row>
    <row r="161" spans="1:41" ht="24.75" customHeight="1">
      <c r="A161" s="43">
        <v>2018</v>
      </c>
      <c r="B161" s="2">
        <f t="shared" si="24"/>
        <v>15.625</v>
      </c>
      <c r="C161" s="80"/>
      <c r="D161" s="43">
        <v>2018</v>
      </c>
      <c r="E161" s="19">
        <v>0</v>
      </c>
      <c r="F161" s="10"/>
      <c r="G161" s="43">
        <v>2018</v>
      </c>
      <c r="H161" s="8">
        <f t="shared" si="25"/>
        <v>37.5</v>
      </c>
      <c r="I161" s="19"/>
      <c r="J161" s="43">
        <v>2018</v>
      </c>
      <c r="K161" s="19">
        <v>100</v>
      </c>
      <c r="L161" s="10"/>
      <c r="M161" s="43">
        <v>2018</v>
      </c>
      <c r="N161" s="19">
        <v>50</v>
      </c>
      <c r="O161" s="10"/>
      <c r="P161" s="43">
        <v>2018</v>
      </c>
      <c r="Q161" s="19">
        <v>0</v>
      </c>
      <c r="R161" s="10"/>
      <c r="S161" s="43">
        <v>2018</v>
      </c>
      <c r="T161" s="19">
        <v>0</v>
      </c>
      <c r="U161" s="10"/>
      <c r="V161" s="43">
        <v>2018</v>
      </c>
      <c r="W161" s="49">
        <v>25</v>
      </c>
      <c r="X161" s="10"/>
      <c r="Y161" s="350">
        <v>2018</v>
      </c>
      <c r="Z161" s="19">
        <v>0</v>
      </c>
      <c r="AA161" s="10"/>
      <c r="AB161" s="350">
        <v>2018</v>
      </c>
      <c r="AC161" s="19">
        <v>0</v>
      </c>
      <c r="AD161" s="10"/>
      <c r="AE161" s="350">
        <v>2018</v>
      </c>
      <c r="AF161" s="19">
        <v>0</v>
      </c>
      <c r="AG161" s="11"/>
    </row>
    <row r="162" spans="1:41" ht="24.75" customHeight="1">
      <c r="A162" s="43">
        <v>2019</v>
      </c>
      <c r="B162" s="2">
        <f t="shared" si="24"/>
        <v>15.625</v>
      </c>
      <c r="C162" s="80"/>
      <c r="D162" s="43">
        <v>2019</v>
      </c>
      <c r="E162" s="19">
        <v>0</v>
      </c>
      <c r="F162" s="10"/>
      <c r="G162" s="43">
        <v>2019</v>
      </c>
      <c r="H162" s="8">
        <f t="shared" si="25"/>
        <v>37.5</v>
      </c>
      <c r="I162" s="19"/>
      <c r="J162" s="43">
        <v>2019</v>
      </c>
      <c r="K162" s="19">
        <v>100</v>
      </c>
      <c r="L162" s="10"/>
      <c r="M162" s="43">
        <v>2019</v>
      </c>
      <c r="N162" s="19">
        <v>50</v>
      </c>
      <c r="O162" s="10"/>
      <c r="P162" s="43">
        <v>2019</v>
      </c>
      <c r="Q162" s="19">
        <v>0</v>
      </c>
      <c r="R162" s="10"/>
      <c r="S162" s="43">
        <v>2019</v>
      </c>
      <c r="T162" s="19">
        <v>0</v>
      </c>
      <c r="U162" s="10"/>
      <c r="V162" s="43">
        <v>2019</v>
      </c>
      <c r="W162" s="49">
        <v>25</v>
      </c>
      <c r="X162" s="10"/>
      <c r="Y162" s="350">
        <v>2019</v>
      </c>
      <c r="Z162" s="19">
        <v>0</v>
      </c>
      <c r="AA162" s="10"/>
      <c r="AB162" s="350">
        <v>2019</v>
      </c>
      <c r="AC162" s="19">
        <v>0</v>
      </c>
      <c r="AD162" s="10"/>
      <c r="AE162" s="350">
        <v>2019</v>
      </c>
      <c r="AF162" s="19">
        <v>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64.583333333333343</v>
      </c>
      <c r="C171" s="39"/>
      <c r="D171" s="43">
        <v>2014</v>
      </c>
      <c r="E171" s="8">
        <v>50</v>
      </c>
      <c r="F171" s="67" t="s">
        <v>3298</v>
      </c>
      <c r="G171" s="43">
        <v>2014</v>
      </c>
      <c r="H171" s="8">
        <v>100</v>
      </c>
      <c r="I171" s="11" t="s">
        <v>3299</v>
      </c>
      <c r="J171" s="43">
        <v>2014</v>
      </c>
      <c r="K171" s="8">
        <v>50</v>
      </c>
      <c r="L171" s="11" t="s">
        <v>3300</v>
      </c>
      <c r="M171" s="43">
        <v>2014</v>
      </c>
      <c r="N171" s="19">
        <v>100</v>
      </c>
      <c r="O171" s="11" t="s">
        <v>3301</v>
      </c>
      <c r="P171" s="43">
        <v>2014</v>
      </c>
      <c r="Q171" s="8">
        <v>50</v>
      </c>
      <c r="R171" s="11" t="s">
        <v>3302</v>
      </c>
      <c r="S171" s="43">
        <v>2014</v>
      </c>
      <c r="T171" s="19">
        <v>0</v>
      </c>
      <c r="U171" s="11" t="s">
        <v>3303</v>
      </c>
      <c r="V171" s="43">
        <v>2014</v>
      </c>
      <c r="W171" s="19">
        <v>100</v>
      </c>
      <c r="X171" s="11">
        <v>0</v>
      </c>
      <c r="Y171" s="43">
        <v>2014</v>
      </c>
      <c r="Z171" s="19">
        <v>100</v>
      </c>
      <c r="AA171" s="11" t="s">
        <v>3304</v>
      </c>
      <c r="AB171" s="43">
        <v>2014</v>
      </c>
      <c r="AC171" s="19">
        <v>50</v>
      </c>
      <c r="AD171" s="11" t="s">
        <v>3305</v>
      </c>
      <c r="AE171" s="43">
        <v>2014</v>
      </c>
      <c r="AF171" s="19">
        <v>50</v>
      </c>
      <c r="AG171" s="67" t="s">
        <v>3306</v>
      </c>
      <c r="AH171" s="43">
        <v>2014</v>
      </c>
      <c r="AI171" s="19">
        <v>100</v>
      </c>
      <c r="AJ171" s="11" t="s">
        <v>3307</v>
      </c>
      <c r="AK171" s="43">
        <v>2014</v>
      </c>
      <c r="AL171" s="19">
        <v>0</v>
      </c>
      <c r="AM171" s="11">
        <v>0</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64.583333333333343</v>
      </c>
      <c r="C176" s="80"/>
      <c r="D176" s="43">
        <v>2019</v>
      </c>
      <c r="E176" s="19">
        <v>50</v>
      </c>
      <c r="F176" s="11" t="s">
        <v>3298</v>
      </c>
      <c r="G176" s="43">
        <v>2019</v>
      </c>
      <c r="H176" s="19">
        <v>100</v>
      </c>
      <c r="I176" s="11" t="s">
        <v>3299</v>
      </c>
      <c r="J176" s="43">
        <v>2019</v>
      </c>
      <c r="K176" s="19">
        <v>50</v>
      </c>
      <c r="L176" s="11" t="s">
        <v>3300</v>
      </c>
      <c r="M176" s="43">
        <v>2019</v>
      </c>
      <c r="N176" s="19">
        <v>100</v>
      </c>
      <c r="O176" s="11" t="s">
        <v>3301</v>
      </c>
      <c r="P176" s="43">
        <v>2019</v>
      </c>
      <c r="Q176" s="19">
        <v>50</v>
      </c>
      <c r="R176" s="11" t="s">
        <v>3302</v>
      </c>
      <c r="S176" s="43">
        <v>2019</v>
      </c>
      <c r="T176" s="19">
        <v>0</v>
      </c>
      <c r="U176" s="11" t="s">
        <v>3303</v>
      </c>
      <c r="V176" s="43">
        <v>2019</v>
      </c>
      <c r="W176" s="19">
        <v>100</v>
      </c>
      <c r="X176" s="11">
        <v>0</v>
      </c>
      <c r="Y176" s="43">
        <v>2019</v>
      </c>
      <c r="Z176" s="19">
        <v>100</v>
      </c>
      <c r="AA176" s="11" t="s">
        <v>3304</v>
      </c>
      <c r="AB176" s="43">
        <v>2019</v>
      </c>
      <c r="AC176" s="19">
        <v>50</v>
      </c>
      <c r="AD176" s="11" t="s">
        <v>3308</v>
      </c>
      <c r="AE176" s="43">
        <v>2019</v>
      </c>
      <c r="AF176" s="19">
        <v>50</v>
      </c>
      <c r="AG176" s="11" t="s">
        <v>3306</v>
      </c>
      <c r="AH176" s="43">
        <v>2019</v>
      </c>
      <c r="AI176" s="19">
        <v>100</v>
      </c>
      <c r="AJ176" s="11" t="s">
        <v>3309</v>
      </c>
      <c r="AK176" s="43">
        <v>2019</v>
      </c>
      <c r="AL176" s="19">
        <v>0</v>
      </c>
      <c r="AM176" s="11">
        <v>0</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B18:C18"/>
    <mergeCell ref="E18:F18"/>
    <mergeCell ref="H18:I18"/>
    <mergeCell ref="K18:L18"/>
    <mergeCell ref="T19:U19"/>
    <mergeCell ref="W19:X19"/>
    <mergeCell ref="Z19:AA19"/>
    <mergeCell ref="AC18:AD18"/>
    <mergeCell ref="N18:O18"/>
    <mergeCell ref="Q18:R18"/>
    <mergeCell ref="T18:U18"/>
    <mergeCell ref="W18:X18"/>
    <mergeCell ref="Z18:AA18"/>
    <mergeCell ref="B20:C20"/>
    <mergeCell ref="E20:F20"/>
    <mergeCell ref="H20:I20"/>
    <mergeCell ref="K20:L20"/>
    <mergeCell ref="N20:O20"/>
    <mergeCell ref="Q20:R20"/>
    <mergeCell ref="T21:U21"/>
    <mergeCell ref="B21:C21"/>
    <mergeCell ref="T20:U20"/>
    <mergeCell ref="W21:X21"/>
    <mergeCell ref="Z21:AA21"/>
    <mergeCell ref="AC21:AD21"/>
    <mergeCell ref="E19:F19"/>
    <mergeCell ref="H19:I19"/>
    <mergeCell ref="K19:L19"/>
    <mergeCell ref="N19:O19"/>
    <mergeCell ref="Q19:R19"/>
    <mergeCell ref="W22:X22"/>
    <mergeCell ref="Z22:AA22"/>
    <mergeCell ref="AC20:AD20"/>
    <mergeCell ref="E21:F21"/>
    <mergeCell ref="H21:I21"/>
    <mergeCell ref="K21:L21"/>
    <mergeCell ref="N21:O21"/>
    <mergeCell ref="Q21:R21"/>
    <mergeCell ref="W20:X20"/>
    <mergeCell ref="Z20:AA20"/>
    <mergeCell ref="AC19:AD19"/>
    <mergeCell ref="H22:I22"/>
    <mergeCell ref="K22:L22"/>
    <mergeCell ref="AC22:AD22"/>
    <mergeCell ref="N22:O22"/>
    <mergeCell ref="Q22:R22"/>
    <mergeCell ref="AL39:AM39"/>
    <mergeCell ref="AR40:AS40"/>
    <mergeCell ref="AU40:AV40"/>
    <mergeCell ref="AX40:AY40"/>
    <mergeCell ref="T22:U22"/>
    <mergeCell ref="B39:C39"/>
    <mergeCell ref="E39:F39"/>
    <mergeCell ref="H39:I39"/>
    <mergeCell ref="K39:L39"/>
    <mergeCell ref="N39:O39"/>
    <mergeCell ref="Q39:R39"/>
    <mergeCell ref="T39:U39"/>
    <mergeCell ref="W39:X39"/>
    <mergeCell ref="K42:L42"/>
    <mergeCell ref="N42:O42"/>
    <mergeCell ref="AR41:AS41"/>
    <mergeCell ref="T42:U42"/>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AF39:AG39"/>
    <mergeCell ref="AI39:AJ39"/>
    <mergeCell ref="AL62:AM62"/>
    <mergeCell ref="T62:U62"/>
    <mergeCell ref="AI61:AJ61"/>
    <mergeCell ref="AL61:AM61"/>
    <mergeCell ref="AU42:AV42"/>
    <mergeCell ref="AX42:AY42"/>
    <mergeCell ref="AF42:AG42"/>
    <mergeCell ref="AI42:AJ42"/>
    <mergeCell ref="W42:X42"/>
    <mergeCell ref="Z42:AA42"/>
    <mergeCell ref="AC42:AD42"/>
    <mergeCell ref="AO43:AP43"/>
    <mergeCell ref="AR43:AS43"/>
    <mergeCell ref="AU43:AV43"/>
    <mergeCell ref="AF61:AG61"/>
    <mergeCell ref="AL42:AM42"/>
    <mergeCell ref="AO42:AP42"/>
    <mergeCell ref="AR42:AS42"/>
    <mergeCell ref="H63:I63"/>
    <mergeCell ref="K63:L63"/>
    <mergeCell ref="N63:O63"/>
    <mergeCell ref="Q63:R63"/>
    <mergeCell ref="W63:X63"/>
    <mergeCell ref="W62:X62"/>
    <mergeCell ref="AF64:AG64"/>
    <mergeCell ref="AL64:AM64"/>
    <mergeCell ref="AX43:AY43"/>
    <mergeCell ref="Q43:R43"/>
    <mergeCell ref="T43:U43"/>
    <mergeCell ref="W43:X43"/>
    <mergeCell ref="Z43:AA43"/>
    <mergeCell ref="AC43:AD43"/>
    <mergeCell ref="AF43:AG43"/>
    <mergeCell ref="AL60:AM60"/>
    <mergeCell ref="AI64:AJ64"/>
    <mergeCell ref="AC63:AD63"/>
    <mergeCell ref="AF63:AG63"/>
    <mergeCell ref="AI63:AJ63"/>
    <mergeCell ref="AL43:AM43"/>
    <mergeCell ref="Z63:AA63"/>
    <mergeCell ref="Z60:AA60"/>
    <mergeCell ref="AC60:AD60"/>
    <mergeCell ref="T64:U64"/>
    <mergeCell ref="W64:X64"/>
    <mergeCell ref="Z64:AA64"/>
    <mergeCell ref="AC64:AD64"/>
    <mergeCell ref="T63:U63"/>
    <mergeCell ref="B63:C63"/>
    <mergeCell ref="E63:F63"/>
    <mergeCell ref="AL63:AM63"/>
    <mergeCell ref="B43:C43"/>
    <mergeCell ref="E43:F43"/>
    <mergeCell ref="H43:I43"/>
    <mergeCell ref="T60:U60"/>
    <mergeCell ref="W60:X60"/>
    <mergeCell ref="H61:I61"/>
    <mergeCell ref="K61:L61"/>
    <mergeCell ref="N61:O61"/>
    <mergeCell ref="Q61:R61"/>
    <mergeCell ref="T61:U61"/>
    <mergeCell ref="W61:X61"/>
    <mergeCell ref="AC62:AD62"/>
    <mergeCell ref="AF62:AG62"/>
    <mergeCell ref="AI62:AJ62"/>
    <mergeCell ref="K43:L43"/>
    <mergeCell ref="N43:O43"/>
    <mergeCell ref="H62:I62"/>
    <mergeCell ref="K62:L62"/>
    <mergeCell ref="N62:O62"/>
    <mergeCell ref="Q62:R62"/>
    <mergeCell ref="AC61:AD61"/>
    <mergeCell ref="B60:C60"/>
    <mergeCell ref="E60:F60"/>
    <mergeCell ref="H60:I60"/>
    <mergeCell ref="K60:L60"/>
    <mergeCell ref="N60:O60"/>
    <mergeCell ref="Q60:R60"/>
    <mergeCell ref="Z62:AA62"/>
    <mergeCell ref="B61:C61"/>
    <mergeCell ref="E61:F61"/>
    <mergeCell ref="Z61:AA61"/>
    <mergeCell ref="H81:I81"/>
    <mergeCell ref="K81:L81"/>
    <mergeCell ref="N81:O81"/>
    <mergeCell ref="Q81:R81"/>
    <mergeCell ref="Q64:R64"/>
    <mergeCell ref="K82:L82"/>
    <mergeCell ref="N82:O82"/>
    <mergeCell ref="Q82:R82"/>
    <mergeCell ref="H82:I82"/>
    <mergeCell ref="B80:R80"/>
    <mergeCell ref="B81:C81"/>
    <mergeCell ref="B64:C64"/>
    <mergeCell ref="E64:F64"/>
    <mergeCell ref="H64:I64"/>
    <mergeCell ref="K64:L64"/>
    <mergeCell ref="N64:O64"/>
    <mergeCell ref="E82:F82"/>
    <mergeCell ref="B82:C82"/>
    <mergeCell ref="H83:I83"/>
    <mergeCell ref="K83:L83"/>
    <mergeCell ref="N83:O83"/>
    <mergeCell ref="Q83:R83"/>
    <mergeCell ref="B84:C84"/>
    <mergeCell ref="E84:F84"/>
    <mergeCell ref="H84:I84"/>
    <mergeCell ref="K84:L84"/>
    <mergeCell ref="N84:O84"/>
    <mergeCell ref="Q84:R84"/>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H104:I104"/>
    <mergeCell ref="K104:L104"/>
    <mergeCell ref="N104:O104"/>
    <mergeCell ref="Q104:R104"/>
    <mergeCell ref="T104:U104"/>
    <mergeCell ref="W104:X104"/>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24:I124"/>
    <mergeCell ref="K124:L124"/>
    <mergeCell ref="N124:O124"/>
    <mergeCell ref="Q124:R124"/>
    <mergeCell ref="T124:U124"/>
    <mergeCell ref="W124:X124"/>
    <mergeCell ref="Z127:AA127"/>
    <mergeCell ref="Z124:AA124"/>
    <mergeCell ref="B122:AA122"/>
    <mergeCell ref="B123:C123"/>
    <mergeCell ref="E123:F123"/>
    <mergeCell ref="H123:I123"/>
    <mergeCell ref="K123:L123"/>
    <mergeCell ref="N123:O123"/>
    <mergeCell ref="Q123:R123"/>
    <mergeCell ref="T123:U123"/>
    <mergeCell ref="W123:X123"/>
    <mergeCell ref="Z123:AA123"/>
    <mergeCell ref="E127:F127"/>
    <mergeCell ref="H127:I127"/>
    <mergeCell ref="K127:L127"/>
    <mergeCell ref="N127:O127"/>
    <mergeCell ref="Q127:R127"/>
    <mergeCell ref="T144:U144"/>
    <mergeCell ref="W144:X144"/>
    <mergeCell ref="Z144:AA144"/>
    <mergeCell ref="B125:C125"/>
    <mergeCell ref="E125:F125"/>
    <mergeCell ref="H125:I125"/>
    <mergeCell ref="K125:L125"/>
    <mergeCell ref="N125:O125"/>
    <mergeCell ref="Q125:R125"/>
    <mergeCell ref="T125:U125"/>
    <mergeCell ref="W125:X125"/>
    <mergeCell ref="B126:C126"/>
    <mergeCell ref="E126:F126"/>
    <mergeCell ref="H126:I126"/>
    <mergeCell ref="K126:L126"/>
    <mergeCell ref="N126:O126"/>
    <mergeCell ref="Q126:R126"/>
    <mergeCell ref="Z125:AA125"/>
    <mergeCell ref="AC144:AD144"/>
    <mergeCell ref="AF144:AG144"/>
    <mergeCell ref="T126:U126"/>
    <mergeCell ref="W126:X126"/>
    <mergeCell ref="Z126:AA126"/>
    <mergeCell ref="T127:U127"/>
    <mergeCell ref="W127:X127"/>
    <mergeCell ref="Z145:AA145"/>
    <mergeCell ref="AC145:AD145"/>
    <mergeCell ref="AF145:AG145"/>
    <mergeCell ref="B143:AG143"/>
    <mergeCell ref="B144:C144"/>
    <mergeCell ref="E144:F144"/>
    <mergeCell ref="H144:I144"/>
    <mergeCell ref="K144:L144"/>
    <mergeCell ref="N144:O144"/>
    <mergeCell ref="Q144:R144"/>
    <mergeCell ref="H145:I145"/>
    <mergeCell ref="K145:L145"/>
    <mergeCell ref="N145:O145"/>
    <mergeCell ref="Q145:R145"/>
    <mergeCell ref="T145:U145"/>
    <mergeCell ref="W145:X145"/>
    <mergeCell ref="B127:C127"/>
    <mergeCell ref="K148:L148"/>
    <mergeCell ref="N148:O148"/>
    <mergeCell ref="Q148:R148"/>
    <mergeCell ref="T148:U148"/>
    <mergeCell ref="B146:C146"/>
    <mergeCell ref="E146:F146"/>
    <mergeCell ref="H146:I146"/>
    <mergeCell ref="K146:L146"/>
    <mergeCell ref="N146:O146"/>
    <mergeCell ref="Q146:R146"/>
    <mergeCell ref="A1:D1"/>
    <mergeCell ref="W148:X148"/>
    <mergeCell ref="Z148:AA148"/>
    <mergeCell ref="AC148:AD148"/>
    <mergeCell ref="AF148:AG148"/>
    <mergeCell ref="T147:U147"/>
    <mergeCell ref="W147:X147"/>
    <mergeCell ref="Z147:AA147"/>
    <mergeCell ref="AC147:AD147"/>
    <mergeCell ref="AF147:AG147"/>
    <mergeCell ref="W146:X146"/>
    <mergeCell ref="Z146:AA146"/>
    <mergeCell ref="AC146:AD146"/>
    <mergeCell ref="AF146:AG146"/>
    <mergeCell ref="B147:C147"/>
    <mergeCell ref="E147:F147"/>
    <mergeCell ref="H147:I147"/>
    <mergeCell ref="K147:L147"/>
    <mergeCell ref="N147:O147"/>
    <mergeCell ref="Q147:R147"/>
    <mergeCell ref="T146:U146"/>
    <mergeCell ref="B148:C148"/>
    <mergeCell ref="E148:F148"/>
    <mergeCell ref="H148:I148"/>
    <mergeCell ref="B17:AD17"/>
    <mergeCell ref="B38:AY38"/>
    <mergeCell ref="B59:AM59"/>
    <mergeCell ref="AI43:AJ43"/>
    <mergeCell ref="AF60:AG60"/>
    <mergeCell ref="AI60:AJ60"/>
    <mergeCell ref="Q42:R42"/>
    <mergeCell ref="AU41:AV41"/>
    <mergeCell ref="AX41:AY41"/>
    <mergeCell ref="Q41:R41"/>
    <mergeCell ref="T41:U41"/>
    <mergeCell ref="W41:X41"/>
    <mergeCell ref="Z41:AA41"/>
    <mergeCell ref="AC41:AD41"/>
    <mergeCell ref="AF41:AG41"/>
    <mergeCell ref="AL41:AM41"/>
    <mergeCell ref="AO41:AP41"/>
    <mergeCell ref="H41:I41"/>
    <mergeCell ref="K41:L41"/>
    <mergeCell ref="N41:O41"/>
    <mergeCell ref="AI41:AJ41"/>
    <mergeCell ref="B42:C42"/>
    <mergeCell ref="E42:F42"/>
    <mergeCell ref="H42:I42"/>
    <mergeCell ref="B103:C103"/>
    <mergeCell ref="E103:F103"/>
    <mergeCell ref="B124:C124"/>
    <mergeCell ref="E124:F124"/>
    <mergeCell ref="B145:C145"/>
    <mergeCell ref="E145:F145"/>
    <mergeCell ref="B40:C40"/>
    <mergeCell ref="E40:F40"/>
    <mergeCell ref="B19:C19"/>
    <mergeCell ref="B105:C105"/>
    <mergeCell ref="E105:F105"/>
    <mergeCell ref="B85:C85"/>
    <mergeCell ref="E85:F85"/>
    <mergeCell ref="B83:C83"/>
    <mergeCell ref="E83:F83"/>
    <mergeCell ref="E81:F81"/>
    <mergeCell ref="B104:C104"/>
    <mergeCell ref="E104:F104"/>
    <mergeCell ref="B62:C62"/>
    <mergeCell ref="E62:F62"/>
    <mergeCell ref="B41:C41"/>
    <mergeCell ref="E41:F41"/>
    <mergeCell ref="B22:C22"/>
    <mergeCell ref="E22:F22"/>
  </mergeCells>
  <pageMargins left="0.70866141732283472" right="0.70866141732283472" top="0.74803149606299213" bottom="0.74803149606299213" header="0.31496062992125984" footer="0.31496062992125984"/>
  <pageSetup paperSize="9" scale="50"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2"/>
  <dimension ref="A1:CC176"/>
  <sheetViews>
    <sheetView topLeftCell="Y126" zoomScale="110" zoomScaleNormal="110" workbookViewId="0">
      <selection activeCell="AA173" sqref="AA173"/>
    </sheetView>
  </sheetViews>
  <sheetFormatPr defaultColWidth="8.7109375" defaultRowHeight="12.75"/>
  <cols>
    <col min="1" max="1" width="17.42578125" style="35" customWidth="1"/>
    <col min="2" max="2" width="13.42578125" style="126" customWidth="1"/>
    <col min="3" max="3" width="23.140625" style="126"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f t="shared" ref="C6:C9" si="1">AVERAGE(B27,B48,B69,B90,B111,B132,B153)</f>
        <v>61.400793650793652</v>
      </c>
      <c r="D6" s="229">
        <f t="shared" si="0"/>
        <v>60.523148148148152</v>
      </c>
    </row>
    <row r="7" spans="1:4" ht="24.75" customHeight="1">
      <c r="A7" s="347">
        <v>2011</v>
      </c>
      <c r="B7" s="229"/>
      <c r="C7" s="229">
        <f t="shared" si="1"/>
        <v>61.400793650793652</v>
      </c>
      <c r="D7" s="229">
        <f t="shared" si="0"/>
        <v>60.523148148148152</v>
      </c>
    </row>
    <row r="8" spans="1:4" ht="24.75" customHeight="1">
      <c r="A8" s="347">
        <v>2012</v>
      </c>
      <c r="B8" s="229"/>
      <c r="C8" s="229">
        <f t="shared" si="1"/>
        <v>61.400793650793652</v>
      </c>
      <c r="D8" s="229">
        <f t="shared" si="0"/>
        <v>60.523148148148152</v>
      </c>
    </row>
    <row r="9" spans="1:4" ht="24.75" customHeight="1">
      <c r="A9" s="347">
        <v>2013</v>
      </c>
      <c r="B9" s="229"/>
      <c r="C9" s="229">
        <f t="shared" si="1"/>
        <v>61.400793650793652</v>
      </c>
      <c r="D9" s="229">
        <f t="shared" si="0"/>
        <v>60.523148148148152</v>
      </c>
    </row>
    <row r="10" spans="1:4" ht="24.75" customHeight="1">
      <c r="A10" s="38">
        <v>2014</v>
      </c>
      <c r="B10" s="229">
        <f>AVERAGE(B31,B52,B73,B94,B115,B136,B157,B171)</f>
        <v>57.75</v>
      </c>
      <c r="C10" s="229">
        <f t="shared" ref="C10:C15" si="2">AVERAGE(B31,B52,B73,B94,B115,B136,B157)</f>
        <v>60.345238095238095</v>
      </c>
      <c r="D10" s="229">
        <f t="shared" ref="D10:D15" si="3">AVERAGE(B31,B52,B94,B115,B136,B157)</f>
        <v>59.291666666666664</v>
      </c>
    </row>
    <row r="11" spans="1:4" ht="24.75" customHeight="1">
      <c r="A11" s="38">
        <v>2015</v>
      </c>
      <c r="B11" s="229"/>
      <c r="C11" s="229">
        <f t="shared" si="2"/>
        <v>60.345238095238095</v>
      </c>
      <c r="D11" s="229">
        <f t="shared" si="3"/>
        <v>59.291666666666664</v>
      </c>
    </row>
    <row r="12" spans="1:4" ht="24.75" customHeight="1">
      <c r="A12" s="38">
        <v>2016</v>
      </c>
      <c r="B12" s="229"/>
      <c r="C12" s="229">
        <f t="shared" si="2"/>
        <v>60.345238095238095</v>
      </c>
      <c r="D12" s="229">
        <f t="shared" si="3"/>
        <v>59.291666666666664</v>
      </c>
    </row>
    <row r="13" spans="1:4" ht="24.75" customHeight="1">
      <c r="A13" s="38">
        <v>2017</v>
      </c>
      <c r="B13" s="229"/>
      <c r="C13" s="229">
        <f t="shared" si="2"/>
        <v>61.039115646258502</v>
      </c>
      <c r="D13" s="229">
        <f t="shared" si="3"/>
        <v>59.291666666666664</v>
      </c>
    </row>
    <row r="14" spans="1:4" ht="24.75" customHeight="1">
      <c r="A14" s="38">
        <v>2018</v>
      </c>
      <c r="B14" s="229"/>
      <c r="C14" s="229">
        <f t="shared" si="2"/>
        <v>58.658163265306129</v>
      </c>
      <c r="D14" s="229">
        <f t="shared" si="3"/>
        <v>56.513888888888893</v>
      </c>
    </row>
    <row r="15" spans="1:4" ht="24.75" customHeight="1">
      <c r="A15" s="38">
        <v>2019</v>
      </c>
      <c r="B15" s="229">
        <f>AVERAGE(B36,B57,B78,B99,B120,B141,B162,B176)</f>
        <v>56.273809523809526</v>
      </c>
      <c r="C15" s="229">
        <f t="shared" si="2"/>
        <v>58.658163265306129</v>
      </c>
      <c r="D15" s="229">
        <f t="shared" si="3"/>
        <v>56.513888888888893</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632" t="s">
        <v>1</v>
      </c>
      <c r="C18" s="632"/>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766"/>
      <c r="C19" s="767"/>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79" t="s">
        <v>278</v>
      </c>
      <c r="C20" s="579"/>
      <c r="D20" s="43" t="s">
        <v>92</v>
      </c>
      <c r="E20" s="579" t="s">
        <v>3652</v>
      </c>
      <c r="F20" s="579"/>
      <c r="G20" s="43" t="s">
        <v>92</v>
      </c>
      <c r="H20" s="595" t="s">
        <v>276</v>
      </c>
      <c r="I20" s="595"/>
      <c r="J20" s="43" t="s">
        <v>92</v>
      </c>
      <c r="K20" s="595" t="s">
        <v>275</v>
      </c>
      <c r="L20" s="595"/>
      <c r="M20" s="43" t="s">
        <v>92</v>
      </c>
      <c r="N20" s="579" t="s">
        <v>3653</v>
      </c>
      <c r="O20" s="579"/>
      <c r="P20" s="43" t="s">
        <v>92</v>
      </c>
      <c r="Q20" s="579" t="s">
        <v>273</v>
      </c>
      <c r="R20" s="579"/>
      <c r="S20" s="43" t="s">
        <v>92</v>
      </c>
      <c r="T20" s="595" t="s">
        <v>272</v>
      </c>
      <c r="U20" s="595"/>
      <c r="V20" s="38" t="s">
        <v>92</v>
      </c>
      <c r="W20" s="579" t="s">
        <v>271</v>
      </c>
      <c r="X20" s="579"/>
      <c r="Y20" s="347" t="s">
        <v>92</v>
      </c>
      <c r="Z20" s="579" t="s">
        <v>270</v>
      </c>
      <c r="AA20" s="579"/>
      <c r="AB20" s="347" t="s">
        <v>92</v>
      </c>
      <c r="AC20" s="579" t="s">
        <v>269</v>
      </c>
      <c r="AD20" s="579"/>
    </row>
    <row r="21" spans="1:81" ht="24.75" customHeight="1">
      <c r="A21" s="43" t="s">
        <v>81</v>
      </c>
      <c r="B21" s="579" t="s">
        <v>90</v>
      </c>
      <c r="C21" s="579"/>
      <c r="D21" s="43" t="s">
        <v>81</v>
      </c>
      <c r="E21" s="580" t="s">
        <v>3654</v>
      </c>
      <c r="F21" s="580"/>
      <c r="G21" s="43" t="s">
        <v>81</v>
      </c>
      <c r="H21" s="580" t="s">
        <v>267</v>
      </c>
      <c r="I21" s="580"/>
      <c r="J21" s="43" t="s">
        <v>81</v>
      </c>
      <c r="K21" s="580" t="s">
        <v>3655</v>
      </c>
      <c r="L21" s="580"/>
      <c r="M21" s="43" t="s">
        <v>81</v>
      </c>
      <c r="N21" s="580" t="s">
        <v>3656</v>
      </c>
      <c r="O21" s="580"/>
      <c r="P21" s="43" t="s">
        <v>81</v>
      </c>
      <c r="Q21" s="580" t="s">
        <v>3657</v>
      </c>
      <c r="R21" s="580"/>
      <c r="S21" s="43" t="s">
        <v>81</v>
      </c>
      <c r="T21" s="580" t="s">
        <v>3658</v>
      </c>
      <c r="U21" s="580"/>
      <c r="V21" s="38" t="s">
        <v>81</v>
      </c>
      <c r="W21" s="601" t="s">
        <v>3659</v>
      </c>
      <c r="X21" s="601"/>
      <c r="Y21" s="347" t="s">
        <v>81</v>
      </c>
      <c r="Z21" s="601" t="s">
        <v>3660</v>
      </c>
      <c r="AA21" s="601"/>
      <c r="AB21" s="347" t="s">
        <v>81</v>
      </c>
      <c r="AC21" s="580" t="s">
        <v>3661</v>
      </c>
      <c r="AD21" s="580"/>
    </row>
    <row r="22" spans="1:81" ht="24.75" customHeight="1">
      <c r="A22" s="43" t="s">
        <v>78</v>
      </c>
      <c r="B22" s="601" t="s">
        <v>79</v>
      </c>
      <c r="C22" s="601"/>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38" t="s">
        <v>77</v>
      </c>
      <c r="C23" s="38"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t="e">
        <f t="shared" ref="B24:B30" si="4">AVERAGE(E24, H24,K24,N24,Q24,T24,W24,Z24,AC24)</f>
        <v>#DIV/0!</v>
      </c>
      <c r="C24" s="362"/>
      <c r="D24" s="350">
        <v>2007</v>
      </c>
      <c r="E24" s="419"/>
      <c r="F24" s="362"/>
      <c r="G24" s="350">
        <v>2007</v>
      </c>
      <c r="H24" s="419"/>
      <c r="I24" s="362"/>
      <c r="J24" s="350">
        <v>2007</v>
      </c>
      <c r="K24" s="419"/>
      <c r="L24" s="362"/>
      <c r="M24" s="350">
        <v>2007</v>
      </c>
      <c r="N24" s="362"/>
      <c r="O24" s="362"/>
      <c r="P24" s="350">
        <v>2007</v>
      </c>
      <c r="Q24" s="362"/>
      <c r="R24" s="362"/>
      <c r="S24" s="350">
        <v>2007</v>
      </c>
      <c r="T24" s="362"/>
      <c r="U24" s="362"/>
      <c r="V24" s="350">
        <v>2007</v>
      </c>
      <c r="W24" s="362"/>
      <c r="X24" s="362"/>
      <c r="Y24" s="350">
        <v>2007</v>
      </c>
      <c r="Z24" s="362"/>
      <c r="AA24" s="362"/>
      <c r="AB24" s="350">
        <v>2007</v>
      </c>
      <c r="AC24" s="362"/>
      <c r="AD24" s="362"/>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t="e">
        <f t="shared" si="4"/>
        <v>#DIV/0!</v>
      </c>
      <c r="C25" s="362"/>
      <c r="D25" s="350">
        <v>2008</v>
      </c>
      <c r="E25" s="419"/>
      <c r="F25" s="362"/>
      <c r="G25" s="350">
        <v>2008</v>
      </c>
      <c r="H25" s="419"/>
      <c r="I25" s="362"/>
      <c r="J25" s="350">
        <v>2008</v>
      </c>
      <c r="K25" s="419"/>
      <c r="L25" s="362"/>
      <c r="M25" s="350">
        <v>2008</v>
      </c>
      <c r="N25" s="362"/>
      <c r="O25" s="362"/>
      <c r="P25" s="350">
        <v>2008</v>
      </c>
      <c r="Q25" s="362"/>
      <c r="R25" s="362"/>
      <c r="S25" s="350">
        <v>2008</v>
      </c>
      <c r="T25" s="362"/>
      <c r="U25" s="362"/>
      <c r="V25" s="350">
        <v>2008</v>
      </c>
      <c r="W25" s="362"/>
      <c r="X25" s="362"/>
      <c r="Y25" s="350">
        <v>2008</v>
      </c>
      <c r="Z25" s="362"/>
      <c r="AA25" s="362"/>
      <c r="AB25" s="350">
        <v>2008</v>
      </c>
      <c r="AC25" s="362"/>
      <c r="AD25" s="362"/>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t="e">
        <f t="shared" si="4"/>
        <v>#DIV/0!</v>
      </c>
      <c r="C26" s="362"/>
      <c r="D26" s="350">
        <v>2009</v>
      </c>
      <c r="E26" s="419"/>
      <c r="F26" s="362"/>
      <c r="G26" s="350">
        <v>2009</v>
      </c>
      <c r="H26" s="419"/>
      <c r="I26" s="362"/>
      <c r="J26" s="350">
        <v>2009</v>
      </c>
      <c r="K26" s="419"/>
      <c r="L26" s="362"/>
      <c r="M26" s="350">
        <v>2009</v>
      </c>
      <c r="N26" s="362"/>
      <c r="O26" s="362"/>
      <c r="P26" s="350">
        <v>2009</v>
      </c>
      <c r="Q26" s="362"/>
      <c r="R26" s="362"/>
      <c r="S26" s="350">
        <v>2009</v>
      </c>
      <c r="T26" s="362"/>
      <c r="U26" s="362"/>
      <c r="V26" s="350">
        <v>2009</v>
      </c>
      <c r="W26" s="362"/>
      <c r="X26" s="362"/>
      <c r="Y26" s="350">
        <v>2009</v>
      </c>
      <c r="Z26" s="362"/>
      <c r="AA26" s="362"/>
      <c r="AB26" s="350">
        <v>2009</v>
      </c>
      <c r="AC26" s="362"/>
      <c r="AD26" s="362"/>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64.777777777777771</v>
      </c>
      <c r="C27" s="362"/>
      <c r="D27" s="350">
        <v>2010</v>
      </c>
      <c r="E27" s="419">
        <v>0</v>
      </c>
      <c r="F27" s="362"/>
      <c r="G27" s="350">
        <v>2010</v>
      </c>
      <c r="H27" s="419">
        <v>100</v>
      </c>
      <c r="I27" s="362"/>
      <c r="J27" s="350">
        <v>2010</v>
      </c>
      <c r="K27" s="419">
        <v>100</v>
      </c>
      <c r="L27" s="362"/>
      <c r="M27" s="350">
        <v>2010</v>
      </c>
      <c r="N27" s="419">
        <v>50</v>
      </c>
      <c r="O27" s="362"/>
      <c r="P27" s="350">
        <v>2010</v>
      </c>
      <c r="Q27" s="419">
        <v>33</v>
      </c>
      <c r="R27" s="362"/>
      <c r="S27" s="350">
        <v>2010</v>
      </c>
      <c r="T27" s="34">
        <v>100</v>
      </c>
      <c r="U27" s="362"/>
      <c r="V27" s="350">
        <v>2010</v>
      </c>
      <c r="W27" s="419">
        <v>50</v>
      </c>
      <c r="X27" s="362"/>
      <c r="Y27" s="350">
        <v>2010</v>
      </c>
      <c r="Z27" s="419">
        <v>100</v>
      </c>
      <c r="AA27" s="362"/>
      <c r="AB27" s="350">
        <v>2010</v>
      </c>
      <c r="AC27" s="419">
        <v>50</v>
      </c>
      <c r="AD27" s="362"/>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64.777777777777771</v>
      </c>
      <c r="C28" s="362"/>
      <c r="D28" s="350">
        <v>2011</v>
      </c>
      <c r="E28" s="419">
        <v>0</v>
      </c>
      <c r="F28" s="362"/>
      <c r="G28" s="350">
        <v>2011</v>
      </c>
      <c r="H28" s="419">
        <v>100</v>
      </c>
      <c r="I28" s="362"/>
      <c r="J28" s="350">
        <v>2011</v>
      </c>
      <c r="K28" s="419">
        <v>100</v>
      </c>
      <c r="L28" s="362"/>
      <c r="M28" s="350">
        <v>2011</v>
      </c>
      <c r="N28" s="419">
        <v>50</v>
      </c>
      <c r="O28" s="362"/>
      <c r="P28" s="350">
        <v>2011</v>
      </c>
      <c r="Q28" s="419">
        <v>33</v>
      </c>
      <c r="R28" s="362"/>
      <c r="S28" s="350">
        <v>2011</v>
      </c>
      <c r="T28" s="34">
        <v>100</v>
      </c>
      <c r="U28" s="362"/>
      <c r="V28" s="350">
        <v>2011</v>
      </c>
      <c r="W28" s="419">
        <v>50</v>
      </c>
      <c r="X28" s="362"/>
      <c r="Y28" s="350">
        <v>2011</v>
      </c>
      <c r="Z28" s="419">
        <v>100</v>
      </c>
      <c r="AA28" s="362"/>
      <c r="AB28" s="350">
        <v>2011</v>
      </c>
      <c r="AC28" s="419">
        <v>50</v>
      </c>
      <c r="AD28" s="362"/>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64.777777777777771</v>
      </c>
      <c r="C29" s="362"/>
      <c r="D29" s="350">
        <v>2012</v>
      </c>
      <c r="E29" s="419">
        <v>0</v>
      </c>
      <c r="F29" s="362"/>
      <c r="G29" s="350">
        <v>2012</v>
      </c>
      <c r="H29" s="419">
        <v>100</v>
      </c>
      <c r="I29" s="362"/>
      <c r="J29" s="350">
        <v>2012</v>
      </c>
      <c r="K29" s="419">
        <v>100</v>
      </c>
      <c r="L29" s="362"/>
      <c r="M29" s="350">
        <v>2012</v>
      </c>
      <c r="N29" s="419">
        <v>50</v>
      </c>
      <c r="O29" s="362"/>
      <c r="P29" s="350">
        <v>2012</v>
      </c>
      <c r="Q29" s="419">
        <v>33</v>
      </c>
      <c r="R29" s="362"/>
      <c r="S29" s="350">
        <v>2012</v>
      </c>
      <c r="T29" s="34">
        <v>100</v>
      </c>
      <c r="U29" s="362"/>
      <c r="V29" s="350">
        <v>2012</v>
      </c>
      <c r="W29" s="419">
        <v>50</v>
      </c>
      <c r="X29" s="362"/>
      <c r="Y29" s="350">
        <v>2012</v>
      </c>
      <c r="Z29" s="419">
        <v>100</v>
      </c>
      <c r="AA29" s="362"/>
      <c r="AB29" s="350">
        <v>2012</v>
      </c>
      <c r="AC29" s="419">
        <v>50</v>
      </c>
      <c r="AD29" s="362" t="s">
        <v>4906</v>
      </c>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64.777777777777771</v>
      </c>
      <c r="C30" s="362"/>
      <c r="D30" s="350">
        <v>2013</v>
      </c>
      <c r="E30" s="419">
        <v>0</v>
      </c>
      <c r="F30" s="362"/>
      <c r="G30" s="350">
        <v>2013</v>
      </c>
      <c r="H30" s="419">
        <v>100</v>
      </c>
      <c r="I30" s="362"/>
      <c r="J30" s="350">
        <v>2013</v>
      </c>
      <c r="K30" s="419">
        <v>100</v>
      </c>
      <c r="L30" s="362"/>
      <c r="M30" s="350">
        <v>2013</v>
      </c>
      <c r="N30" s="419">
        <v>50</v>
      </c>
      <c r="O30" s="362"/>
      <c r="P30" s="350">
        <v>2013</v>
      </c>
      <c r="Q30" s="419">
        <v>33</v>
      </c>
      <c r="R30" s="362"/>
      <c r="S30" s="350">
        <v>2013</v>
      </c>
      <c r="T30" s="34">
        <v>100</v>
      </c>
      <c r="U30" s="362"/>
      <c r="V30" s="350">
        <v>2013</v>
      </c>
      <c r="W30" s="419">
        <v>50</v>
      </c>
      <c r="X30" s="362"/>
      <c r="Y30" s="350">
        <v>2013</v>
      </c>
      <c r="Z30" s="419">
        <v>100</v>
      </c>
      <c r="AA30" s="362"/>
      <c r="AB30" s="350">
        <v>2013</v>
      </c>
      <c r="AC30" s="419">
        <v>50</v>
      </c>
      <c r="AD30" s="362"/>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64.777777777777771</v>
      </c>
      <c r="C31" s="187"/>
      <c r="D31" s="43">
        <v>2014</v>
      </c>
      <c r="E31" s="19">
        <v>0</v>
      </c>
      <c r="F31" s="10" t="s">
        <v>3662</v>
      </c>
      <c r="G31" s="43">
        <v>2014</v>
      </c>
      <c r="H31" s="19">
        <v>100</v>
      </c>
      <c r="I31" s="10" t="s">
        <v>3663</v>
      </c>
      <c r="J31" s="43">
        <v>2014</v>
      </c>
      <c r="K31" s="19">
        <v>100</v>
      </c>
      <c r="L31" s="10"/>
      <c r="M31" s="43">
        <v>2014</v>
      </c>
      <c r="N31" s="19">
        <v>50</v>
      </c>
      <c r="O31" s="10" t="s">
        <v>3664</v>
      </c>
      <c r="P31" s="43">
        <v>2014</v>
      </c>
      <c r="Q31" s="19">
        <v>33</v>
      </c>
      <c r="R31" s="10" t="s">
        <v>3665</v>
      </c>
      <c r="S31" s="43">
        <v>2014</v>
      </c>
      <c r="T31" s="34">
        <v>100</v>
      </c>
      <c r="U31" s="10"/>
      <c r="V31" s="43">
        <v>2014</v>
      </c>
      <c r="W31" s="19">
        <v>50</v>
      </c>
      <c r="X31" s="10" t="s">
        <v>3666</v>
      </c>
      <c r="Y31" s="350">
        <v>2014</v>
      </c>
      <c r="Z31" s="19">
        <v>100</v>
      </c>
      <c r="AA31" s="10" t="s">
        <v>3667</v>
      </c>
      <c r="AB31" s="350">
        <v>2014</v>
      </c>
      <c r="AC31" s="19">
        <v>50</v>
      </c>
      <c r="AD31" s="11" t="s">
        <v>3668</v>
      </c>
    </row>
    <row r="32" spans="1:81" ht="24.75" customHeight="1">
      <c r="A32" s="43">
        <v>2015</v>
      </c>
      <c r="B32" s="230">
        <f t="shared" si="5"/>
        <v>64.777777777777771</v>
      </c>
      <c r="C32" s="187"/>
      <c r="D32" s="43">
        <v>2015</v>
      </c>
      <c r="E32" s="19">
        <v>0</v>
      </c>
      <c r="F32" s="10"/>
      <c r="G32" s="43">
        <v>2015</v>
      </c>
      <c r="H32" s="19">
        <v>100</v>
      </c>
      <c r="I32" s="10"/>
      <c r="J32" s="43">
        <v>2015</v>
      </c>
      <c r="K32" s="19">
        <v>100</v>
      </c>
      <c r="L32" s="10"/>
      <c r="M32" s="43">
        <v>2015</v>
      </c>
      <c r="N32" s="19">
        <v>50</v>
      </c>
      <c r="O32" s="10"/>
      <c r="P32" s="43">
        <v>2015</v>
      </c>
      <c r="Q32" s="19">
        <v>33</v>
      </c>
      <c r="R32" s="10"/>
      <c r="S32" s="43">
        <v>2015</v>
      </c>
      <c r="T32" s="34">
        <v>100</v>
      </c>
      <c r="U32" s="10"/>
      <c r="V32" s="43">
        <v>2015</v>
      </c>
      <c r="W32" s="19">
        <v>50</v>
      </c>
      <c r="X32" s="10"/>
      <c r="Y32" s="350">
        <v>2015</v>
      </c>
      <c r="Z32" s="19">
        <v>100</v>
      </c>
      <c r="AA32" s="10"/>
      <c r="AB32" s="350">
        <v>2015</v>
      </c>
      <c r="AC32" s="19">
        <v>50</v>
      </c>
      <c r="AD32" s="11"/>
    </row>
    <row r="33" spans="1:81" ht="24.75" customHeight="1">
      <c r="A33" s="43">
        <v>2016</v>
      </c>
      <c r="B33" s="230">
        <f t="shared" si="5"/>
        <v>64.777777777777771</v>
      </c>
      <c r="C33" s="187"/>
      <c r="D33" s="43">
        <v>2016</v>
      </c>
      <c r="E33" s="19">
        <v>0</v>
      </c>
      <c r="F33" s="10"/>
      <c r="G33" s="43">
        <v>2016</v>
      </c>
      <c r="H33" s="19">
        <v>100</v>
      </c>
      <c r="I33" s="10"/>
      <c r="J33" s="43">
        <v>2016</v>
      </c>
      <c r="K33" s="19">
        <v>100</v>
      </c>
      <c r="L33" s="10"/>
      <c r="M33" s="43">
        <v>2016</v>
      </c>
      <c r="N33" s="19">
        <v>50</v>
      </c>
      <c r="O33" s="10"/>
      <c r="P33" s="43">
        <v>2016</v>
      </c>
      <c r="Q33" s="19">
        <v>33</v>
      </c>
      <c r="R33" s="10"/>
      <c r="S33" s="43">
        <v>2016</v>
      </c>
      <c r="T33" s="34">
        <v>100</v>
      </c>
      <c r="U33" s="10"/>
      <c r="V33" s="43">
        <v>2016</v>
      </c>
      <c r="W33" s="19">
        <v>50</v>
      </c>
      <c r="X33" s="10"/>
      <c r="Y33" s="350">
        <v>2016</v>
      </c>
      <c r="Z33" s="19">
        <v>100</v>
      </c>
      <c r="AA33" s="10"/>
      <c r="AB33" s="350">
        <v>2016</v>
      </c>
      <c r="AC33" s="19">
        <v>50</v>
      </c>
      <c r="AD33" s="11"/>
    </row>
    <row r="34" spans="1:81" ht="24.75" customHeight="1">
      <c r="A34" s="43">
        <v>2017</v>
      </c>
      <c r="B34" s="230">
        <f t="shared" si="5"/>
        <v>64.777777777777771</v>
      </c>
      <c r="C34" s="187"/>
      <c r="D34" s="43">
        <v>2017</v>
      </c>
      <c r="E34" s="19">
        <v>0</v>
      </c>
      <c r="F34" s="10"/>
      <c r="G34" s="43">
        <v>2017</v>
      </c>
      <c r="H34" s="19">
        <v>100</v>
      </c>
      <c r="I34" s="10"/>
      <c r="J34" s="43">
        <v>2017</v>
      </c>
      <c r="K34" s="19">
        <v>100</v>
      </c>
      <c r="L34" s="10"/>
      <c r="M34" s="43">
        <v>2017</v>
      </c>
      <c r="N34" s="19">
        <v>50</v>
      </c>
      <c r="O34" s="10"/>
      <c r="P34" s="43">
        <v>2017</v>
      </c>
      <c r="Q34" s="19">
        <v>33</v>
      </c>
      <c r="R34" s="10"/>
      <c r="S34" s="43">
        <v>2017</v>
      </c>
      <c r="T34" s="34">
        <v>100</v>
      </c>
      <c r="U34" s="10"/>
      <c r="V34" s="43">
        <v>2017</v>
      </c>
      <c r="W34" s="19">
        <v>50</v>
      </c>
      <c r="X34" s="10"/>
      <c r="Y34" s="350">
        <v>2017</v>
      </c>
      <c r="Z34" s="19">
        <v>100</v>
      </c>
      <c r="AA34" s="10"/>
      <c r="AB34" s="350">
        <v>2017</v>
      </c>
      <c r="AC34" s="19">
        <v>50</v>
      </c>
      <c r="AD34" s="11"/>
    </row>
    <row r="35" spans="1:81" ht="24.75" customHeight="1">
      <c r="A35" s="43">
        <v>2018</v>
      </c>
      <c r="B35" s="230">
        <f t="shared" si="5"/>
        <v>64.777777777777771</v>
      </c>
      <c r="C35" s="187"/>
      <c r="D35" s="43">
        <v>2018</v>
      </c>
      <c r="E35" s="19">
        <v>0</v>
      </c>
      <c r="F35" s="10"/>
      <c r="G35" s="43">
        <v>2018</v>
      </c>
      <c r="H35" s="19">
        <v>100</v>
      </c>
      <c r="I35" s="10"/>
      <c r="J35" s="43">
        <v>2018</v>
      </c>
      <c r="K35" s="19">
        <v>100</v>
      </c>
      <c r="L35" s="10"/>
      <c r="M35" s="43">
        <v>2018</v>
      </c>
      <c r="N35" s="19">
        <v>50</v>
      </c>
      <c r="O35" s="10"/>
      <c r="P35" s="43">
        <v>2018</v>
      </c>
      <c r="Q35" s="19">
        <v>33</v>
      </c>
      <c r="R35" s="10"/>
      <c r="S35" s="43">
        <v>2018</v>
      </c>
      <c r="T35" s="34">
        <v>100</v>
      </c>
      <c r="U35" s="10"/>
      <c r="V35" s="43">
        <v>2018</v>
      </c>
      <c r="W35" s="19">
        <v>50</v>
      </c>
      <c r="X35" s="10"/>
      <c r="Y35" s="350">
        <v>2018</v>
      </c>
      <c r="Z35" s="19">
        <v>100</v>
      </c>
      <c r="AA35" s="10"/>
      <c r="AB35" s="350">
        <v>2018</v>
      </c>
      <c r="AC35" s="19">
        <v>50</v>
      </c>
      <c r="AD35" s="11"/>
    </row>
    <row r="36" spans="1:81" ht="24.75" customHeight="1">
      <c r="A36" s="43">
        <v>2019</v>
      </c>
      <c r="B36" s="230">
        <f t="shared" si="5"/>
        <v>64.777777777777771</v>
      </c>
      <c r="C36" s="187"/>
      <c r="D36" s="43">
        <v>2019</v>
      </c>
      <c r="E36" s="19">
        <v>0</v>
      </c>
      <c r="F36" s="10"/>
      <c r="G36" s="43">
        <v>2019</v>
      </c>
      <c r="H36" s="19">
        <v>100</v>
      </c>
      <c r="I36" s="10"/>
      <c r="J36" s="43">
        <v>2019</v>
      </c>
      <c r="K36" s="19">
        <v>100</v>
      </c>
      <c r="L36" s="10"/>
      <c r="M36" s="43">
        <v>2019</v>
      </c>
      <c r="N36" s="19">
        <v>50</v>
      </c>
      <c r="O36" s="10"/>
      <c r="P36" s="43">
        <v>2019</v>
      </c>
      <c r="Q36" s="19">
        <v>33</v>
      </c>
      <c r="R36" s="10"/>
      <c r="S36" s="43">
        <v>2019</v>
      </c>
      <c r="T36" s="34">
        <v>100</v>
      </c>
      <c r="U36" s="10"/>
      <c r="V36" s="43">
        <v>2019</v>
      </c>
      <c r="W36" s="19">
        <v>50</v>
      </c>
      <c r="X36" s="10"/>
      <c r="Y36" s="350">
        <v>2019</v>
      </c>
      <c r="Z36" s="19">
        <v>100</v>
      </c>
      <c r="AA36" s="10"/>
      <c r="AB36" s="350">
        <v>2019</v>
      </c>
      <c r="AC36" s="19">
        <v>50</v>
      </c>
      <c r="AD36" s="11"/>
    </row>
    <row r="37" spans="1:81" ht="24.75" customHeight="1">
      <c r="A37" s="50"/>
      <c r="B37" s="127"/>
      <c r="C37" s="127"/>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79" t="s">
        <v>3669</v>
      </c>
      <c r="C41" s="579"/>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79" t="s">
        <v>3670</v>
      </c>
      <c r="AJ41" s="579"/>
      <c r="AK41" s="350" t="s">
        <v>92</v>
      </c>
      <c r="AL41" s="595" t="s">
        <v>246</v>
      </c>
      <c r="AM41" s="595"/>
      <c r="AN41" s="350" t="s">
        <v>92</v>
      </c>
      <c r="AO41" s="595" t="s">
        <v>235</v>
      </c>
      <c r="AP41" s="595"/>
      <c r="AQ41" s="350" t="s">
        <v>92</v>
      </c>
      <c r="AR41" s="595" t="s">
        <v>245</v>
      </c>
      <c r="AS41" s="595"/>
      <c r="AT41" s="350" t="s">
        <v>92</v>
      </c>
      <c r="AU41" s="595" t="s">
        <v>3671</v>
      </c>
      <c r="AV41" s="595"/>
      <c r="AW41" s="350" t="s">
        <v>92</v>
      </c>
      <c r="AX41" s="595" t="s">
        <v>3672</v>
      </c>
      <c r="AY41" s="595"/>
    </row>
    <row r="42" spans="1:81" ht="24.75" customHeight="1">
      <c r="A42" s="43" t="s">
        <v>81</v>
      </c>
      <c r="B42" s="595" t="s">
        <v>90</v>
      </c>
      <c r="C42" s="595"/>
      <c r="D42" s="43" t="s">
        <v>81</v>
      </c>
      <c r="E42" s="580" t="s">
        <v>4329</v>
      </c>
      <c r="F42" s="580"/>
      <c r="G42" s="43" t="s">
        <v>81</v>
      </c>
      <c r="H42" s="580" t="s">
        <v>3673</v>
      </c>
      <c r="I42" s="580"/>
      <c r="J42" s="43" t="s">
        <v>81</v>
      </c>
      <c r="K42" s="580"/>
      <c r="L42" s="580"/>
      <c r="M42" s="43" t="s">
        <v>81</v>
      </c>
      <c r="N42" s="580" t="s">
        <v>1559</v>
      </c>
      <c r="O42" s="580"/>
      <c r="P42" s="43" t="s">
        <v>81</v>
      </c>
      <c r="Q42" s="580" t="s">
        <v>1560</v>
      </c>
      <c r="R42" s="580"/>
      <c r="S42" s="43" t="s">
        <v>81</v>
      </c>
      <c r="T42" s="580"/>
      <c r="U42" s="580"/>
      <c r="V42" s="43" t="s">
        <v>81</v>
      </c>
      <c r="W42" s="580" t="s">
        <v>1613</v>
      </c>
      <c r="X42" s="580"/>
      <c r="Y42" s="350" t="s">
        <v>81</v>
      </c>
      <c r="Z42" s="580" t="s">
        <v>3674</v>
      </c>
      <c r="AA42" s="580"/>
      <c r="AB42" s="350" t="s">
        <v>81</v>
      </c>
      <c r="AC42" s="580" t="s">
        <v>1581</v>
      </c>
      <c r="AD42" s="580"/>
      <c r="AE42" s="350" t="s">
        <v>81</v>
      </c>
      <c r="AF42" s="580" t="s">
        <v>3675</v>
      </c>
      <c r="AG42" s="580"/>
      <c r="AH42" s="350" t="s">
        <v>81</v>
      </c>
      <c r="AI42" s="580" t="s">
        <v>3676</v>
      </c>
      <c r="AJ42" s="580"/>
      <c r="AK42" s="350" t="s">
        <v>81</v>
      </c>
      <c r="AL42" s="580" t="s">
        <v>236</v>
      </c>
      <c r="AM42" s="580"/>
      <c r="AN42" s="350" t="s">
        <v>81</v>
      </c>
      <c r="AO42" s="580" t="s">
        <v>3677</v>
      </c>
      <c r="AP42" s="580"/>
      <c r="AQ42" s="350" t="s">
        <v>81</v>
      </c>
      <c r="AR42" s="580" t="s">
        <v>3678</v>
      </c>
      <c r="AS42" s="580"/>
      <c r="AT42" s="350" t="s">
        <v>81</v>
      </c>
      <c r="AU42" s="580" t="s">
        <v>233</v>
      </c>
      <c r="AV42" s="580"/>
      <c r="AW42" s="350" t="s">
        <v>81</v>
      </c>
      <c r="AX42" s="580" t="s">
        <v>3679</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4410</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t="e">
        <f t="shared" ref="B45:B51" si="6">AVERAGE(E45,H45,K45,T45,AF45,AO45,AU45,AX45,AR45)</f>
        <v>#DIV/0!</v>
      </c>
      <c r="C45" s="362"/>
      <c r="D45" s="350">
        <v>2007</v>
      </c>
      <c r="E45" s="362"/>
      <c r="F45" s="362"/>
      <c r="G45" s="350">
        <v>2007</v>
      </c>
      <c r="H45" s="362"/>
      <c r="I45" s="362"/>
      <c r="J45" s="350">
        <v>2007</v>
      </c>
      <c r="K45" s="362"/>
      <c r="L45" s="362"/>
      <c r="M45" s="350">
        <v>2007</v>
      </c>
      <c r="N45" s="362"/>
      <c r="O45" s="362"/>
      <c r="P45" s="350">
        <v>2007</v>
      </c>
      <c r="Q45" s="362"/>
      <c r="R45" s="362"/>
      <c r="S45" s="350">
        <v>2007</v>
      </c>
      <c r="T45" s="362"/>
      <c r="U45" s="362"/>
      <c r="V45" s="350">
        <v>2007</v>
      </c>
      <c r="W45" s="362"/>
      <c r="X45" s="362"/>
      <c r="Y45" s="350">
        <v>2007</v>
      </c>
      <c r="Z45" s="362"/>
      <c r="AA45" s="362"/>
      <c r="AB45" s="350">
        <v>2007</v>
      </c>
      <c r="AC45" s="362"/>
      <c r="AD45" s="362"/>
      <c r="AE45" s="350">
        <v>2007</v>
      </c>
      <c r="AF45" s="243"/>
      <c r="AG45" s="362"/>
      <c r="AH45" s="350">
        <v>2007</v>
      </c>
      <c r="AI45" s="362"/>
      <c r="AJ45" s="362"/>
      <c r="AK45" s="350">
        <v>2007</v>
      </c>
      <c r="AL45" s="362"/>
      <c r="AM45" s="362"/>
      <c r="AN45" s="350">
        <v>2007</v>
      </c>
      <c r="AO45" s="362"/>
      <c r="AP45" s="362"/>
      <c r="AQ45" s="350">
        <v>2007</v>
      </c>
      <c r="AR45" s="362"/>
      <c r="AS45" s="362"/>
      <c r="AT45" s="350">
        <v>2007</v>
      </c>
      <c r="AU45" s="362"/>
      <c r="AV45" s="362"/>
      <c r="AW45" s="350">
        <v>2007</v>
      </c>
      <c r="AX45" s="362"/>
      <c r="AY45" s="362"/>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t="e">
        <f t="shared" si="6"/>
        <v>#DIV/0!</v>
      </c>
      <c r="C46" s="362"/>
      <c r="D46" s="350">
        <v>2008</v>
      </c>
      <c r="E46" s="362"/>
      <c r="F46" s="362"/>
      <c r="G46" s="350">
        <v>2008</v>
      </c>
      <c r="H46" s="362"/>
      <c r="I46" s="362"/>
      <c r="J46" s="350">
        <v>2008</v>
      </c>
      <c r="K46" s="362"/>
      <c r="L46" s="362"/>
      <c r="M46" s="350">
        <v>2008</v>
      </c>
      <c r="N46" s="362"/>
      <c r="O46" s="362"/>
      <c r="P46" s="350">
        <v>2008</v>
      </c>
      <c r="Q46" s="362"/>
      <c r="R46" s="362"/>
      <c r="S46" s="350">
        <v>2008</v>
      </c>
      <c r="T46" s="362"/>
      <c r="U46" s="362"/>
      <c r="V46" s="350">
        <v>2008</v>
      </c>
      <c r="W46" s="362"/>
      <c r="X46" s="362"/>
      <c r="Y46" s="350">
        <v>2008</v>
      </c>
      <c r="Z46" s="362"/>
      <c r="AA46" s="362"/>
      <c r="AB46" s="350">
        <v>2008</v>
      </c>
      <c r="AC46" s="362"/>
      <c r="AD46" s="362"/>
      <c r="AE46" s="350">
        <v>2008</v>
      </c>
      <c r="AF46" s="243"/>
      <c r="AG46" s="362"/>
      <c r="AH46" s="350">
        <v>2008</v>
      </c>
      <c r="AI46" s="362"/>
      <c r="AJ46" s="362"/>
      <c r="AK46" s="350">
        <v>2008</v>
      </c>
      <c r="AL46" s="362"/>
      <c r="AM46" s="362"/>
      <c r="AN46" s="350">
        <v>2008</v>
      </c>
      <c r="AO46" s="362"/>
      <c r="AP46" s="362"/>
      <c r="AQ46" s="350">
        <v>2008</v>
      </c>
      <c r="AR46" s="362"/>
      <c r="AS46" s="362"/>
      <c r="AT46" s="350">
        <v>2008</v>
      </c>
      <c r="AU46" s="362"/>
      <c r="AV46" s="362"/>
      <c r="AW46" s="350">
        <v>2008</v>
      </c>
      <c r="AX46" s="362"/>
      <c r="AY46" s="362"/>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t="e">
        <f t="shared" si="6"/>
        <v>#DIV/0!</v>
      </c>
      <c r="C47" s="362"/>
      <c r="D47" s="350">
        <v>2009</v>
      </c>
      <c r="E47" s="362"/>
      <c r="F47" s="362"/>
      <c r="G47" s="350">
        <v>2009</v>
      </c>
      <c r="H47" s="362"/>
      <c r="I47" s="362"/>
      <c r="J47" s="350">
        <v>2009</v>
      </c>
      <c r="K47" s="362"/>
      <c r="L47" s="362"/>
      <c r="M47" s="350">
        <v>2009</v>
      </c>
      <c r="N47" s="362"/>
      <c r="O47" s="362"/>
      <c r="P47" s="350">
        <v>2009</v>
      </c>
      <c r="Q47" s="362"/>
      <c r="R47" s="362"/>
      <c r="S47" s="350">
        <v>2009</v>
      </c>
      <c r="T47" s="362"/>
      <c r="U47" s="362"/>
      <c r="V47" s="350">
        <v>2009</v>
      </c>
      <c r="W47" s="362"/>
      <c r="X47" s="362"/>
      <c r="Y47" s="350">
        <v>2009</v>
      </c>
      <c r="Z47" s="362"/>
      <c r="AA47" s="362"/>
      <c r="AB47" s="350">
        <v>2009</v>
      </c>
      <c r="AC47" s="362"/>
      <c r="AD47" s="362"/>
      <c r="AE47" s="350">
        <v>2009</v>
      </c>
      <c r="AF47" s="243"/>
      <c r="AG47" s="362"/>
      <c r="AH47" s="350">
        <v>2009</v>
      </c>
      <c r="AI47" s="362"/>
      <c r="AJ47" s="362"/>
      <c r="AK47" s="350">
        <v>2009</v>
      </c>
      <c r="AL47" s="362"/>
      <c r="AM47" s="362"/>
      <c r="AN47" s="350">
        <v>2009</v>
      </c>
      <c r="AO47" s="362"/>
      <c r="AP47" s="362"/>
      <c r="AQ47" s="350">
        <v>2009</v>
      </c>
      <c r="AR47" s="362"/>
      <c r="AS47" s="362"/>
      <c r="AT47" s="350">
        <v>2009</v>
      </c>
      <c r="AU47" s="362"/>
      <c r="AV47" s="362"/>
      <c r="AW47" s="350">
        <v>2009</v>
      </c>
      <c r="AX47" s="362"/>
      <c r="AY47" s="362"/>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61.111111111111114</v>
      </c>
      <c r="C48" s="362"/>
      <c r="D48" s="350">
        <v>2010</v>
      </c>
      <c r="E48" s="419">
        <v>100</v>
      </c>
      <c r="F48" s="362"/>
      <c r="G48" s="350">
        <v>2010</v>
      </c>
      <c r="H48" s="419">
        <v>50</v>
      </c>
      <c r="I48" s="362"/>
      <c r="J48" s="350">
        <v>2010</v>
      </c>
      <c r="K48" s="362">
        <v>100</v>
      </c>
      <c r="L48" s="362"/>
      <c r="M48" s="350">
        <v>2010</v>
      </c>
      <c r="N48" s="419">
        <v>100</v>
      </c>
      <c r="O48" s="362"/>
      <c r="P48" s="350">
        <v>2010</v>
      </c>
      <c r="Q48" s="419">
        <v>100</v>
      </c>
      <c r="R48" s="362"/>
      <c r="S48" s="350">
        <v>2010</v>
      </c>
      <c r="T48" s="419">
        <v>100</v>
      </c>
      <c r="U48" s="362"/>
      <c r="V48" s="350">
        <v>2010</v>
      </c>
      <c r="W48" s="419">
        <v>100</v>
      </c>
      <c r="X48" s="362"/>
      <c r="Y48" s="350">
        <v>2010</v>
      </c>
      <c r="Z48" s="419">
        <v>100</v>
      </c>
      <c r="AA48" s="362"/>
      <c r="AB48" s="350">
        <v>2010</v>
      </c>
      <c r="AC48" s="419">
        <v>100</v>
      </c>
      <c r="AD48" s="362"/>
      <c r="AE48" s="350">
        <v>2010</v>
      </c>
      <c r="AF48" s="243">
        <f t="shared" ref="AF48:AF51" si="7">0.67*AI48+0.33*AL48</f>
        <v>100</v>
      </c>
      <c r="AG48" s="362"/>
      <c r="AH48" s="350">
        <v>2010</v>
      </c>
      <c r="AI48" s="362">
        <v>100</v>
      </c>
      <c r="AJ48" s="362"/>
      <c r="AK48" s="350">
        <v>2010</v>
      </c>
      <c r="AL48" s="419">
        <v>100</v>
      </c>
      <c r="AM48" s="362"/>
      <c r="AN48" s="350">
        <v>2010</v>
      </c>
      <c r="AO48" s="49">
        <v>50</v>
      </c>
      <c r="AP48" s="128" t="s">
        <v>4204</v>
      </c>
      <c r="AQ48" s="350">
        <v>2010</v>
      </c>
      <c r="AR48" s="49">
        <v>50</v>
      </c>
      <c r="AS48" s="362"/>
      <c r="AT48" s="350">
        <v>2010</v>
      </c>
      <c r="AU48" s="419">
        <v>0</v>
      </c>
      <c r="AV48" s="362"/>
      <c r="AW48" s="350">
        <v>2010</v>
      </c>
      <c r="AX48" s="419">
        <v>0</v>
      </c>
      <c r="AY48" s="362"/>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61.111111111111114</v>
      </c>
      <c r="C49" s="362"/>
      <c r="D49" s="350">
        <v>2011</v>
      </c>
      <c r="E49" s="419">
        <v>100</v>
      </c>
      <c r="F49" s="362"/>
      <c r="G49" s="350">
        <v>2011</v>
      </c>
      <c r="H49" s="419">
        <v>50</v>
      </c>
      <c r="I49" s="362"/>
      <c r="J49" s="350">
        <v>2011</v>
      </c>
      <c r="K49" s="419">
        <v>100</v>
      </c>
      <c r="L49" s="362"/>
      <c r="M49" s="350">
        <v>2011</v>
      </c>
      <c r="N49" s="419">
        <v>100</v>
      </c>
      <c r="O49" s="362"/>
      <c r="P49" s="350">
        <v>2011</v>
      </c>
      <c r="Q49" s="419">
        <v>100</v>
      </c>
      <c r="R49" s="362"/>
      <c r="S49" s="350">
        <v>2011</v>
      </c>
      <c r="T49" s="419">
        <v>100</v>
      </c>
      <c r="U49" s="362"/>
      <c r="V49" s="350">
        <v>2011</v>
      </c>
      <c r="W49" s="419">
        <v>100</v>
      </c>
      <c r="X49" s="362"/>
      <c r="Y49" s="350">
        <v>2011</v>
      </c>
      <c r="Z49" s="419">
        <v>100</v>
      </c>
      <c r="AA49" s="362"/>
      <c r="AB49" s="350">
        <v>2011</v>
      </c>
      <c r="AC49" s="419">
        <v>100</v>
      </c>
      <c r="AD49" s="362"/>
      <c r="AE49" s="350">
        <v>2011</v>
      </c>
      <c r="AF49" s="243">
        <f t="shared" si="7"/>
        <v>100</v>
      </c>
      <c r="AG49" s="362"/>
      <c r="AH49" s="350">
        <v>2011</v>
      </c>
      <c r="AI49" s="362">
        <v>100</v>
      </c>
      <c r="AJ49" s="362"/>
      <c r="AK49" s="350">
        <v>2011</v>
      </c>
      <c r="AL49" s="419">
        <v>100</v>
      </c>
      <c r="AM49" s="362"/>
      <c r="AN49" s="350">
        <v>2011</v>
      </c>
      <c r="AO49" s="49">
        <v>50</v>
      </c>
      <c r="AP49" s="362"/>
      <c r="AQ49" s="350">
        <v>2011</v>
      </c>
      <c r="AR49" s="49">
        <v>50</v>
      </c>
      <c r="AS49" s="362"/>
      <c r="AT49" s="350">
        <v>2011</v>
      </c>
      <c r="AU49" s="419">
        <v>0</v>
      </c>
      <c r="AV49" s="362"/>
      <c r="AW49" s="350">
        <v>2011</v>
      </c>
      <c r="AX49" s="419">
        <v>0</v>
      </c>
      <c r="AY49" s="362"/>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61.111111111111114</v>
      </c>
      <c r="C50" s="362"/>
      <c r="D50" s="350">
        <v>2012</v>
      </c>
      <c r="E50" s="419">
        <v>100</v>
      </c>
      <c r="F50" s="362"/>
      <c r="G50" s="350">
        <v>2012</v>
      </c>
      <c r="H50" s="419">
        <v>50</v>
      </c>
      <c r="I50" s="362"/>
      <c r="J50" s="350">
        <v>2012</v>
      </c>
      <c r="K50" s="419">
        <v>100</v>
      </c>
      <c r="L50" s="362"/>
      <c r="M50" s="350">
        <v>2012</v>
      </c>
      <c r="N50" s="419">
        <v>100</v>
      </c>
      <c r="O50" s="362" t="s">
        <v>329</v>
      </c>
      <c r="P50" s="350">
        <v>2012</v>
      </c>
      <c r="Q50" s="419">
        <v>100</v>
      </c>
      <c r="R50" s="362"/>
      <c r="S50" s="350">
        <v>2012</v>
      </c>
      <c r="T50" s="419">
        <v>100</v>
      </c>
      <c r="U50" s="362"/>
      <c r="V50" s="350">
        <v>2012</v>
      </c>
      <c r="W50" s="419">
        <v>100</v>
      </c>
      <c r="X50" s="362"/>
      <c r="Y50" s="350">
        <v>2012</v>
      </c>
      <c r="Z50" s="419">
        <v>100</v>
      </c>
      <c r="AA50" s="362"/>
      <c r="AB50" s="350">
        <v>2012</v>
      </c>
      <c r="AC50" s="419">
        <v>100</v>
      </c>
      <c r="AD50" s="362"/>
      <c r="AE50" s="350">
        <v>2012</v>
      </c>
      <c r="AF50" s="243">
        <f t="shared" si="7"/>
        <v>100</v>
      </c>
      <c r="AG50" s="362"/>
      <c r="AH50" s="350">
        <v>2012</v>
      </c>
      <c r="AI50" s="362">
        <v>100</v>
      </c>
      <c r="AJ50" s="362"/>
      <c r="AK50" s="350">
        <v>2012</v>
      </c>
      <c r="AL50" s="419">
        <v>100</v>
      </c>
      <c r="AM50" s="362"/>
      <c r="AN50" s="350">
        <v>2012</v>
      </c>
      <c r="AO50" s="49">
        <v>50</v>
      </c>
      <c r="AP50" s="362"/>
      <c r="AQ50" s="350">
        <v>2012</v>
      </c>
      <c r="AR50" s="49">
        <v>50</v>
      </c>
      <c r="AS50" s="362"/>
      <c r="AT50" s="350">
        <v>2012</v>
      </c>
      <c r="AU50" s="419">
        <v>0</v>
      </c>
      <c r="AV50" s="362"/>
      <c r="AW50" s="350">
        <v>2012</v>
      </c>
      <c r="AX50" s="419">
        <v>0</v>
      </c>
      <c r="AY50" s="362"/>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61.111111111111114</v>
      </c>
      <c r="C51" s="362"/>
      <c r="D51" s="350">
        <v>2013</v>
      </c>
      <c r="E51" s="419">
        <v>100</v>
      </c>
      <c r="F51" s="362"/>
      <c r="G51" s="350">
        <v>2013</v>
      </c>
      <c r="H51" s="419">
        <v>50</v>
      </c>
      <c r="I51" s="362"/>
      <c r="J51" s="350">
        <v>2013</v>
      </c>
      <c r="K51" s="419">
        <v>100</v>
      </c>
      <c r="L51" s="362"/>
      <c r="M51" s="350">
        <v>2013</v>
      </c>
      <c r="N51" s="419">
        <v>100</v>
      </c>
      <c r="O51" s="362"/>
      <c r="P51" s="350">
        <v>2013</v>
      </c>
      <c r="Q51" s="419">
        <v>100</v>
      </c>
      <c r="R51" s="362"/>
      <c r="S51" s="350">
        <v>2013</v>
      </c>
      <c r="T51" s="419">
        <v>100</v>
      </c>
      <c r="U51" s="362"/>
      <c r="V51" s="350">
        <v>2013</v>
      </c>
      <c r="W51" s="419">
        <v>100</v>
      </c>
      <c r="X51" s="362"/>
      <c r="Y51" s="350">
        <v>2013</v>
      </c>
      <c r="Z51" s="419">
        <v>100</v>
      </c>
      <c r="AA51" s="362"/>
      <c r="AB51" s="350">
        <v>2013</v>
      </c>
      <c r="AC51" s="419">
        <v>100</v>
      </c>
      <c r="AD51" s="362"/>
      <c r="AE51" s="350">
        <v>2013</v>
      </c>
      <c r="AF51" s="243">
        <f t="shared" si="7"/>
        <v>100</v>
      </c>
      <c r="AG51" s="362"/>
      <c r="AH51" s="350">
        <v>2013</v>
      </c>
      <c r="AI51" s="362">
        <v>100</v>
      </c>
      <c r="AJ51" s="362" t="s">
        <v>4907</v>
      </c>
      <c r="AK51" s="350">
        <v>2013</v>
      </c>
      <c r="AL51" s="419">
        <v>100</v>
      </c>
      <c r="AM51" s="362"/>
      <c r="AN51" s="350">
        <v>2013</v>
      </c>
      <c r="AO51" s="49">
        <v>50</v>
      </c>
      <c r="AP51" s="362"/>
      <c r="AQ51" s="350">
        <v>2013</v>
      </c>
      <c r="AR51" s="49">
        <v>50</v>
      </c>
      <c r="AS51" s="362"/>
      <c r="AT51" s="350">
        <v>2013</v>
      </c>
      <c r="AU51" s="419">
        <v>0</v>
      </c>
      <c r="AV51" s="362"/>
      <c r="AW51" s="350">
        <v>2013</v>
      </c>
      <c r="AX51" s="419">
        <v>0</v>
      </c>
      <c r="AY51" s="362"/>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53.722222222222221</v>
      </c>
      <c r="C52" s="39"/>
      <c r="D52" s="43">
        <v>2014</v>
      </c>
      <c r="E52" s="19">
        <v>100</v>
      </c>
      <c r="F52" s="10" t="s">
        <v>3680</v>
      </c>
      <c r="G52" s="43">
        <v>2014</v>
      </c>
      <c r="H52" s="19">
        <v>50</v>
      </c>
      <c r="I52" s="10" t="s">
        <v>3681</v>
      </c>
      <c r="J52" s="43">
        <v>2014</v>
      </c>
      <c r="K52" s="19">
        <v>67</v>
      </c>
      <c r="L52" s="10"/>
      <c r="M52" s="43">
        <v>2014</v>
      </c>
      <c r="N52" s="78">
        <v>0</v>
      </c>
      <c r="O52" s="10" t="s">
        <v>4540</v>
      </c>
      <c r="P52" s="43">
        <v>2014</v>
      </c>
      <c r="Q52" s="19">
        <v>100</v>
      </c>
      <c r="R52" s="10" t="s">
        <v>2137</v>
      </c>
      <c r="S52" s="43">
        <v>2014</v>
      </c>
      <c r="T52" s="52">
        <v>100</v>
      </c>
      <c r="U52" s="10"/>
      <c r="V52" s="43">
        <v>2014</v>
      </c>
      <c r="W52" s="52">
        <v>100</v>
      </c>
      <c r="X52" s="10" t="s">
        <v>890</v>
      </c>
      <c r="Y52" s="350">
        <v>2014</v>
      </c>
      <c r="Z52" s="52">
        <v>100</v>
      </c>
      <c r="AA52" s="10"/>
      <c r="AB52" s="350">
        <v>2014</v>
      </c>
      <c r="AC52" s="52">
        <v>100</v>
      </c>
      <c r="AD52" s="10"/>
      <c r="AE52" s="350">
        <v>2014</v>
      </c>
      <c r="AF52" s="243">
        <f>0.67*AI52+0.33*AL52</f>
        <v>66.5</v>
      </c>
      <c r="AG52" s="10"/>
      <c r="AH52" s="350">
        <v>2014</v>
      </c>
      <c r="AI52" s="19">
        <v>50</v>
      </c>
      <c r="AJ52" s="10" t="s">
        <v>3682</v>
      </c>
      <c r="AK52" s="350">
        <v>2014</v>
      </c>
      <c r="AL52" s="19">
        <v>100</v>
      </c>
      <c r="AM52" s="10" t="s">
        <v>3683</v>
      </c>
      <c r="AN52" s="350">
        <v>2014</v>
      </c>
      <c r="AO52" s="49">
        <v>50</v>
      </c>
      <c r="AP52" s="128" t="s">
        <v>4204</v>
      </c>
      <c r="AQ52" s="350">
        <v>2014</v>
      </c>
      <c r="AR52" s="19">
        <v>50</v>
      </c>
      <c r="AS52" s="10" t="s">
        <v>3684</v>
      </c>
      <c r="AT52" s="350">
        <v>2014</v>
      </c>
      <c r="AU52" s="19">
        <v>0</v>
      </c>
      <c r="AV52" s="10"/>
      <c r="AW52" s="350">
        <v>2014</v>
      </c>
      <c r="AX52" s="19">
        <v>0</v>
      </c>
      <c r="AY52" s="11"/>
    </row>
    <row r="53" spans="1:81" ht="24.75" customHeight="1">
      <c r="A53" s="43">
        <v>2015</v>
      </c>
      <c r="B53" s="230">
        <f t="shared" si="8"/>
        <v>53.722222222222221</v>
      </c>
      <c r="C53" s="80"/>
      <c r="D53" s="43">
        <v>2015</v>
      </c>
      <c r="E53" s="19">
        <v>100</v>
      </c>
      <c r="F53" s="10"/>
      <c r="G53" s="43">
        <v>2015</v>
      </c>
      <c r="H53" s="19">
        <v>50</v>
      </c>
      <c r="I53" s="10"/>
      <c r="J53" s="43">
        <v>2015</v>
      </c>
      <c r="K53" s="19">
        <v>67</v>
      </c>
      <c r="L53" s="10"/>
      <c r="M53" s="43">
        <v>2015</v>
      </c>
      <c r="N53" s="49">
        <v>0</v>
      </c>
      <c r="O53" s="10"/>
      <c r="P53" s="43">
        <v>2015</v>
      </c>
      <c r="Q53" s="19">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7" si="9">0.67*AI53+0.33*AL53</f>
        <v>66.5</v>
      </c>
      <c r="AG53" s="10"/>
      <c r="AH53" s="350">
        <v>2015</v>
      </c>
      <c r="AI53" s="19">
        <v>50</v>
      </c>
      <c r="AJ53" s="10"/>
      <c r="AK53" s="350">
        <v>2015</v>
      </c>
      <c r="AL53" s="19">
        <v>100</v>
      </c>
      <c r="AM53" s="10"/>
      <c r="AN53" s="350">
        <v>2015</v>
      </c>
      <c r="AO53" s="49">
        <v>50</v>
      </c>
      <c r="AP53" s="128"/>
      <c r="AQ53" s="350">
        <v>2015</v>
      </c>
      <c r="AR53" s="19">
        <v>50</v>
      </c>
      <c r="AS53" s="10"/>
      <c r="AT53" s="350">
        <v>2015</v>
      </c>
      <c r="AU53" s="19">
        <v>0</v>
      </c>
      <c r="AV53" s="10"/>
      <c r="AW53" s="350">
        <v>2015</v>
      </c>
      <c r="AX53" s="19">
        <v>0</v>
      </c>
      <c r="AY53" s="11"/>
    </row>
    <row r="54" spans="1:81" ht="24.75" customHeight="1">
      <c r="A54" s="43">
        <v>2016</v>
      </c>
      <c r="B54" s="230">
        <f t="shared" si="8"/>
        <v>53.722222222222221</v>
      </c>
      <c r="C54" s="80"/>
      <c r="D54" s="43">
        <v>2016</v>
      </c>
      <c r="E54" s="19">
        <v>100</v>
      </c>
      <c r="F54" s="10"/>
      <c r="G54" s="43">
        <v>2016</v>
      </c>
      <c r="H54" s="19">
        <v>50</v>
      </c>
      <c r="I54" s="10"/>
      <c r="J54" s="43">
        <v>2016</v>
      </c>
      <c r="K54" s="19">
        <v>67</v>
      </c>
      <c r="L54" s="10"/>
      <c r="M54" s="43">
        <v>2016</v>
      </c>
      <c r="N54" s="49">
        <v>0</v>
      </c>
      <c r="O54" s="10"/>
      <c r="P54" s="43">
        <v>2016</v>
      </c>
      <c r="Q54" s="19">
        <v>100</v>
      </c>
      <c r="R54" s="10"/>
      <c r="S54" s="43">
        <v>2016</v>
      </c>
      <c r="T54" s="52">
        <v>100</v>
      </c>
      <c r="U54" s="10"/>
      <c r="V54" s="43">
        <v>2016</v>
      </c>
      <c r="W54" s="52">
        <v>100</v>
      </c>
      <c r="X54" s="10"/>
      <c r="Y54" s="350">
        <v>2016</v>
      </c>
      <c r="Z54" s="52">
        <v>100</v>
      </c>
      <c r="AA54" s="10"/>
      <c r="AB54" s="350">
        <v>2016</v>
      </c>
      <c r="AC54" s="52">
        <v>100</v>
      </c>
      <c r="AD54" s="10"/>
      <c r="AE54" s="350">
        <v>2016</v>
      </c>
      <c r="AF54" s="243">
        <f t="shared" si="9"/>
        <v>66.5</v>
      </c>
      <c r="AG54" s="10"/>
      <c r="AH54" s="350">
        <v>2016</v>
      </c>
      <c r="AI54" s="19">
        <v>50</v>
      </c>
      <c r="AJ54" s="10"/>
      <c r="AK54" s="350">
        <v>2016</v>
      </c>
      <c r="AL54" s="19">
        <v>100</v>
      </c>
      <c r="AM54" s="10"/>
      <c r="AN54" s="350">
        <v>2016</v>
      </c>
      <c r="AO54" s="49">
        <v>50</v>
      </c>
      <c r="AP54" s="128"/>
      <c r="AQ54" s="350">
        <v>2016</v>
      </c>
      <c r="AR54" s="19">
        <v>50</v>
      </c>
      <c r="AS54" s="10"/>
      <c r="AT54" s="350">
        <v>2016</v>
      </c>
      <c r="AU54" s="19">
        <v>0</v>
      </c>
      <c r="AV54" s="10"/>
      <c r="AW54" s="350">
        <v>2016</v>
      </c>
      <c r="AX54" s="19">
        <v>0</v>
      </c>
      <c r="AY54" s="11"/>
    </row>
    <row r="55" spans="1:81" ht="24.75" customHeight="1">
      <c r="A55" s="43">
        <v>2017</v>
      </c>
      <c r="B55" s="230">
        <f t="shared" si="8"/>
        <v>53.722222222222221</v>
      </c>
      <c r="C55" s="80"/>
      <c r="D55" s="43">
        <v>2017</v>
      </c>
      <c r="E55" s="19">
        <v>100</v>
      </c>
      <c r="F55" s="10"/>
      <c r="G55" s="43">
        <v>2017</v>
      </c>
      <c r="H55" s="19">
        <v>50</v>
      </c>
      <c r="I55" s="10"/>
      <c r="J55" s="43">
        <v>2017</v>
      </c>
      <c r="K55" s="19">
        <v>67</v>
      </c>
      <c r="L55" s="10"/>
      <c r="M55" s="43">
        <v>2017</v>
      </c>
      <c r="N55" s="49">
        <v>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9"/>
        <v>66.5</v>
      </c>
      <c r="AG55" s="10"/>
      <c r="AH55" s="350">
        <v>2017</v>
      </c>
      <c r="AI55" s="19">
        <v>50</v>
      </c>
      <c r="AJ55" s="10"/>
      <c r="AK55" s="350">
        <v>2017</v>
      </c>
      <c r="AL55" s="19">
        <v>100</v>
      </c>
      <c r="AM55" s="10"/>
      <c r="AN55" s="350">
        <v>2017</v>
      </c>
      <c r="AO55" s="49">
        <v>50</v>
      </c>
      <c r="AP55" s="128"/>
      <c r="AQ55" s="350">
        <v>2017</v>
      </c>
      <c r="AR55" s="19">
        <v>50</v>
      </c>
      <c r="AS55" s="10"/>
      <c r="AT55" s="350">
        <v>2017</v>
      </c>
      <c r="AU55" s="19">
        <v>0</v>
      </c>
      <c r="AV55" s="10"/>
      <c r="AW55" s="350">
        <v>2017</v>
      </c>
      <c r="AX55" s="19">
        <v>0</v>
      </c>
      <c r="AY55" s="11"/>
    </row>
    <row r="56" spans="1:81" ht="24.75" customHeight="1">
      <c r="A56" s="43">
        <v>2018</v>
      </c>
      <c r="B56" s="230">
        <f t="shared" si="8"/>
        <v>53.722222222222221</v>
      </c>
      <c r="C56" s="80"/>
      <c r="D56" s="43">
        <v>2018</v>
      </c>
      <c r="E56" s="19">
        <v>100</v>
      </c>
      <c r="F56" s="10"/>
      <c r="G56" s="43">
        <v>2018</v>
      </c>
      <c r="H56" s="19">
        <v>50</v>
      </c>
      <c r="I56" s="10"/>
      <c r="J56" s="43">
        <v>2018</v>
      </c>
      <c r="K56" s="19">
        <v>67</v>
      </c>
      <c r="L56" s="10"/>
      <c r="M56" s="43">
        <v>2018</v>
      </c>
      <c r="N56" s="49">
        <v>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9"/>
        <v>66.5</v>
      </c>
      <c r="AG56" s="10"/>
      <c r="AH56" s="350">
        <v>2018</v>
      </c>
      <c r="AI56" s="19">
        <v>50</v>
      </c>
      <c r="AJ56" s="10"/>
      <c r="AK56" s="350">
        <v>2018</v>
      </c>
      <c r="AL56" s="19">
        <v>100</v>
      </c>
      <c r="AM56" s="10"/>
      <c r="AN56" s="350">
        <v>2018</v>
      </c>
      <c r="AO56" s="49">
        <v>50</v>
      </c>
      <c r="AP56" s="128"/>
      <c r="AQ56" s="350">
        <v>2018</v>
      </c>
      <c r="AR56" s="19">
        <v>50</v>
      </c>
      <c r="AS56" s="10"/>
      <c r="AT56" s="350">
        <v>2018</v>
      </c>
      <c r="AU56" s="19">
        <v>0</v>
      </c>
      <c r="AV56" s="10"/>
      <c r="AW56" s="350">
        <v>2018</v>
      </c>
      <c r="AX56" s="19">
        <v>0</v>
      </c>
      <c r="AY56" s="11"/>
    </row>
    <row r="57" spans="1:81" ht="24.75" customHeight="1">
      <c r="A57" s="43">
        <v>2019</v>
      </c>
      <c r="B57" s="230">
        <f t="shared" si="8"/>
        <v>53.722222222222221</v>
      </c>
      <c r="C57" s="80"/>
      <c r="D57" s="43">
        <v>2019</v>
      </c>
      <c r="E57" s="19">
        <v>100</v>
      </c>
      <c r="F57" s="10"/>
      <c r="G57" s="43">
        <v>2019</v>
      </c>
      <c r="H57" s="34">
        <v>50</v>
      </c>
      <c r="I57" s="10"/>
      <c r="J57" s="43">
        <v>2019</v>
      </c>
      <c r="K57" s="34">
        <v>67</v>
      </c>
      <c r="L57" s="10"/>
      <c r="M57" s="43">
        <v>2019</v>
      </c>
      <c r="N57" s="33">
        <v>0</v>
      </c>
      <c r="O57" s="10"/>
      <c r="P57" s="43">
        <v>2019</v>
      </c>
      <c r="Q57" s="34">
        <v>100</v>
      </c>
      <c r="R57" s="10"/>
      <c r="S57" s="43">
        <v>2019</v>
      </c>
      <c r="T57" s="52">
        <v>100</v>
      </c>
      <c r="U57" s="10"/>
      <c r="V57" s="43">
        <v>2019</v>
      </c>
      <c r="W57" s="52">
        <v>100</v>
      </c>
      <c r="X57" s="10"/>
      <c r="Y57" s="350">
        <v>2019</v>
      </c>
      <c r="Z57" s="52">
        <v>100</v>
      </c>
      <c r="AA57" s="10"/>
      <c r="AB57" s="350">
        <v>2019</v>
      </c>
      <c r="AC57" s="52">
        <v>100</v>
      </c>
      <c r="AD57" s="10"/>
      <c r="AE57" s="350">
        <v>2019</v>
      </c>
      <c r="AF57" s="243">
        <f t="shared" si="9"/>
        <v>66.5</v>
      </c>
      <c r="AG57" s="10"/>
      <c r="AH57" s="350">
        <v>2019</v>
      </c>
      <c r="AI57" s="19">
        <v>50</v>
      </c>
      <c r="AJ57" s="10"/>
      <c r="AK57" s="350">
        <v>2019</v>
      </c>
      <c r="AL57" s="19">
        <v>100</v>
      </c>
      <c r="AM57" s="10"/>
      <c r="AN57" s="350">
        <v>2019</v>
      </c>
      <c r="AO57" s="33">
        <v>50</v>
      </c>
      <c r="AP57" s="128"/>
      <c r="AQ57" s="350">
        <v>2019</v>
      </c>
      <c r="AR57" s="34">
        <v>50</v>
      </c>
      <c r="AS57" s="10"/>
      <c r="AT57" s="350">
        <v>2019</v>
      </c>
      <c r="AU57" s="34">
        <v>0</v>
      </c>
      <c r="AV57" s="10"/>
      <c r="AW57" s="350">
        <v>2019</v>
      </c>
      <c r="AX57" s="34">
        <v>0</v>
      </c>
      <c r="AY57" s="11"/>
    </row>
    <row r="58" spans="1:81" ht="24.75" customHeight="1">
      <c r="A58" s="50"/>
      <c r="B58" s="127"/>
      <c r="C58" s="127"/>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79" t="s">
        <v>3685</v>
      </c>
      <c r="C62" s="579"/>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79" t="s">
        <v>3686</v>
      </c>
      <c r="AJ62" s="579"/>
      <c r="AK62" s="350" t="s">
        <v>92</v>
      </c>
      <c r="AL62" s="595" t="s">
        <v>204</v>
      </c>
      <c r="AM62" s="595"/>
    </row>
    <row r="63" spans="1:81" ht="24.75" customHeight="1">
      <c r="A63" s="43" t="s">
        <v>81</v>
      </c>
      <c r="B63" s="595" t="s">
        <v>90</v>
      </c>
      <c r="C63" s="595"/>
      <c r="D63" s="43" t="s">
        <v>81</v>
      </c>
      <c r="E63" s="580" t="s">
        <v>3687</v>
      </c>
      <c r="F63" s="580"/>
      <c r="G63" s="43" t="s">
        <v>81</v>
      </c>
      <c r="H63" s="580" t="s">
        <v>3688</v>
      </c>
      <c r="I63" s="580"/>
      <c r="J63" s="43" t="s">
        <v>81</v>
      </c>
      <c r="K63" s="580" t="s">
        <v>201</v>
      </c>
      <c r="L63" s="580"/>
      <c r="M63" s="43" t="s">
        <v>81</v>
      </c>
      <c r="N63" s="580" t="s">
        <v>200</v>
      </c>
      <c r="O63" s="580"/>
      <c r="P63" s="43" t="s">
        <v>81</v>
      </c>
      <c r="Q63" s="580" t="s">
        <v>1582</v>
      </c>
      <c r="R63" s="580"/>
      <c r="S63" s="43" t="s">
        <v>81</v>
      </c>
      <c r="T63" s="580" t="s">
        <v>198</v>
      </c>
      <c r="U63" s="580"/>
      <c r="V63" s="43" t="s">
        <v>81</v>
      </c>
      <c r="W63" s="580" t="s">
        <v>3689</v>
      </c>
      <c r="X63" s="580"/>
      <c r="Y63" s="350" t="s">
        <v>81</v>
      </c>
      <c r="Z63" s="580" t="s">
        <v>3690</v>
      </c>
      <c r="AA63" s="580"/>
      <c r="AB63" s="350" t="s">
        <v>81</v>
      </c>
      <c r="AC63" s="580" t="s">
        <v>3691</v>
      </c>
      <c r="AD63" s="580"/>
      <c r="AE63" s="350" t="s">
        <v>81</v>
      </c>
      <c r="AF63" s="580"/>
      <c r="AG63" s="580"/>
      <c r="AH63" s="350" t="s">
        <v>81</v>
      </c>
      <c r="AI63" s="580" t="s">
        <v>3692</v>
      </c>
      <c r="AJ63" s="580"/>
      <c r="AK63" s="350" t="s">
        <v>81</v>
      </c>
      <c r="AL63" s="580" t="s">
        <v>3693</v>
      </c>
      <c r="AM63" s="580"/>
    </row>
    <row r="64" spans="1:81" ht="24.75" customHeight="1">
      <c r="A64" s="43" t="s">
        <v>78</v>
      </c>
      <c r="B64" s="580" t="s">
        <v>3694</v>
      </c>
      <c r="C64" s="580"/>
      <c r="D64" s="43" t="s">
        <v>78</v>
      </c>
      <c r="E64" s="580" t="s">
        <v>4343</v>
      </c>
      <c r="F64" s="580"/>
      <c r="G64" s="43" t="s">
        <v>78</v>
      </c>
      <c r="H64" s="580" t="s">
        <v>4344</v>
      </c>
      <c r="I64" s="580"/>
      <c r="J64" s="43" t="s">
        <v>78</v>
      </c>
      <c r="K64" s="580" t="s">
        <v>4475</v>
      </c>
      <c r="L64" s="580"/>
      <c r="M64" s="43" t="s">
        <v>78</v>
      </c>
      <c r="N64" s="580" t="s">
        <v>79</v>
      </c>
      <c r="O64" s="580"/>
      <c r="P64" s="43" t="s">
        <v>78</v>
      </c>
      <c r="Q64" s="580" t="s">
        <v>4466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2"/>
      <c r="D66" s="350">
        <v>2007</v>
      </c>
      <c r="E66" s="362"/>
      <c r="F66" s="362"/>
      <c r="G66" s="350">
        <v>2007</v>
      </c>
      <c r="H66" s="362"/>
      <c r="I66" s="362"/>
      <c r="J66" s="350">
        <v>2007</v>
      </c>
      <c r="K66" s="362"/>
      <c r="L66" s="362"/>
      <c r="M66" s="350">
        <v>2007</v>
      </c>
      <c r="N66" s="8" t="e">
        <f t="shared" ref="N66:N72" si="10">AVERAGE(Q66,T66,W66)</f>
        <v>#DIV/0!</v>
      </c>
      <c r="O66" s="362"/>
      <c r="P66" s="350">
        <v>2007</v>
      </c>
      <c r="Q66" s="362"/>
      <c r="R66" s="362"/>
      <c r="S66" s="350">
        <v>2007</v>
      </c>
      <c r="T66" s="362"/>
      <c r="U66" s="362"/>
      <c r="V66" s="350">
        <v>2007</v>
      </c>
      <c r="W66" s="362"/>
      <c r="X66" s="362"/>
      <c r="Y66" s="350">
        <v>2007</v>
      </c>
      <c r="Z66" s="362"/>
      <c r="AA66" s="362"/>
      <c r="AB66" s="350">
        <v>2007</v>
      </c>
      <c r="AC66" s="362"/>
      <c r="AD66" s="362"/>
      <c r="AE66" s="350">
        <v>2007</v>
      </c>
      <c r="AF66" s="362"/>
      <c r="AG66" s="362"/>
      <c r="AH66" s="350">
        <v>2007</v>
      </c>
      <c r="AI66" s="362"/>
      <c r="AJ66" s="362"/>
      <c r="AK66" s="350">
        <v>2007</v>
      </c>
      <c r="AL66" s="362"/>
      <c r="AM66" s="362"/>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2"/>
      <c r="D67" s="350">
        <v>2008</v>
      </c>
      <c r="E67" s="362"/>
      <c r="F67" s="362"/>
      <c r="G67" s="350">
        <v>2008</v>
      </c>
      <c r="H67" s="362"/>
      <c r="I67" s="362"/>
      <c r="J67" s="350">
        <v>2008</v>
      </c>
      <c r="K67" s="362"/>
      <c r="L67" s="362"/>
      <c r="M67" s="350">
        <v>2008</v>
      </c>
      <c r="N67" s="8" t="e">
        <f t="shared" si="10"/>
        <v>#DIV/0!</v>
      </c>
      <c r="O67" s="362"/>
      <c r="P67" s="350">
        <v>2008</v>
      </c>
      <c r="Q67" s="362"/>
      <c r="R67" s="362"/>
      <c r="S67" s="350">
        <v>2008</v>
      </c>
      <c r="T67" s="362"/>
      <c r="U67" s="362"/>
      <c r="V67" s="350">
        <v>2008</v>
      </c>
      <c r="W67" s="362"/>
      <c r="X67" s="362"/>
      <c r="Y67" s="350">
        <v>2008</v>
      </c>
      <c r="Z67" s="362"/>
      <c r="AA67" s="362"/>
      <c r="AB67" s="350">
        <v>2008</v>
      </c>
      <c r="AC67" s="362"/>
      <c r="AD67" s="362"/>
      <c r="AE67" s="350">
        <v>2008</v>
      </c>
      <c r="AF67" s="362"/>
      <c r="AG67" s="362"/>
      <c r="AH67" s="350">
        <v>2008</v>
      </c>
      <c r="AI67" s="362"/>
      <c r="AJ67" s="362"/>
      <c r="AK67" s="350">
        <v>2008</v>
      </c>
      <c r="AL67" s="362"/>
      <c r="AM67" s="362"/>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2"/>
      <c r="D68" s="350">
        <v>2009</v>
      </c>
      <c r="E68" s="362"/>
      <c r="F68" s="362"/>
      <c r="G68" s="350">
        <v>2009</v>
      </c>
      <c r="H68" s="362"/>
      <c r="I68" s="362"/>
      <c r="J68" s="350">
        <v>2009</v>
      </c>
      <c r="K68" s="362"/>
      <c r="L68" s="362"/>
      <c r="M68" s="350">
        <v>2009</v>
      </c>
      <c r="N68" s="8" t="e">
        <f t="shared" si="10"/>
        <v>#DIV/0!</v>
      </c>
      <c r="O68" s="362"/>
      <c r="P68" s="350">
        <v>2009</v>
      </c>
      <c r="Q68" s="362"/>
      <c r="R68" s="362"/>
      <c r="S68" s="350">
        <v>2009</v>
      </c>
      <c r="T68" s="362"/>
      <c r="U68" s="362"/>
      <c r="V68" s="350">
        <v>2009</v>
      </c>
      <c r="W68" s="362"/>
      <c r="X68" s="362"/>
      <c r="Y68" s="350">
        <v>2009</v>
      </c>
      <c r="Z68" s="362"/>
      <c r="AA68" s="362"/>
      <c r="AB68" s="350">
        <v>2009</v>
      </c>
      <c r="AC68" s="362"/>
      <c r="AD68" s="362"/>
      <c r="AE68" s="350">
        <v>2009</v>
      </c>
      <c r="AF68" s="362"/>
      <c r="AG68" s="362"/>
      <c r="AH68" s="350">
        <v>2009</v>
      </c>
      <c r="AI68" s="362"/>
      <c r="AJ68" s="362"/>
      <c r="AK68" s="350">
        <v>2009</v>
      </c>
      <c r="AL68" s="362"/>
      <c r="AM68" s="362"/>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66.666666666666671</v>
      </c>
      <c r="C69" s="362"/>
      <c r="D69" s="350">
        <v>2010</v>
      </c>
      <c r="E69" s="49">
        <v>67</v>
      </c>
      <c r="F69" s="431" t="s">
        <v>3695</v>
      </c>
      <c r="G69" s="350">
        <v>2010</v>
      </c>
      <c r="H69" s="419">
        <v>50</v>
      </c>
      <c r="I69" s="362"/>
      <c r="J69" s="350">
        <v>2010</v>
      </c>
      <c r="K69" s="419">
        <v>100</v>
      </c>
      <c r="L69" s="362"/>
      <c r="M69" s="350">
        <v>2010</v>
      </c>
      <c r="N69" s="8">
        <f t="shared" si="10"/>
        <v>66.666666666666671</v>
      </c>
      <c r="O69" s="362"/>
      <c r="P69" s="350">
        <v>2010</v>
      </c>
      <c r="Q69" s="419">
        <v>100</v>
      </c>
      <c r="R69" s="362"/>
      <c r="S69" s="350">
        <v>2010</v>
      </c>
      <c r="T69" s="419">
        <v>100</v>
      </c>
      <c r="U69" s="362"/>
      <c r="V69" s="350">
        <v>2010</v>
      </c>
      <c r="W69" s="419">
        <v>0</v>
      </c>
      <c r="X69" s="362"/>
      <c r="Y69" s="350">
        <v>2010</v>
      </c>
      <c r="Z69" s="419">
        <v>100</v>
      </c>
      <c r="AA69" s="362"/>
      <c r="AB69" s="350">
        <v>2010</v>
      </c>
      <c r="AC69" s="419">
        <v>50</v>
      </c>
      <c r="AD69" s="362"/>
      <c r="AE69" s="350">
        <v>2010</v>
      </c>
      <c r="AF69" s="419">
        <v>33</v>
      </c>
      <c r="AG69" s="362"/>
      <c r="AH69" s="350">
        <v>2010</v>
      </c>
      <c r="AI69" s="419">
        <v>0</v>
      </c>
      <c r="AJ69" s="362"/>
      <c r="AK69" s="350">
        <v>2010</v>
      </c>
      <c r="AL69" s="419">
        <v>50</v>
      </c>
      <c r="AM69" s="362"/>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66.666666666666671</v>
      </c>
      <c r="C70" s="362"/>
      <c r="D70" s="350">
        <v>2011</v>
      </c>
      <c r="E70" s="49">
        <v>67</v>
      </c>
      <c r="F70" s="362"/>
      <c r="G70" s="350">
        <v>2011</v>
      </c>
      <c r="H70" s="419">
        <v>50</v>
      </c>
      <c r="I70" s="362"/>
      <c r="J70" s="350">
        <v>2011</v>
      </c>
      <c r="K70" s="419">
        <v>100</v>
      </c>
      <c r="L70" s="362"/>
      <c r="M70" s="350">
        <v>2011</v>
      </c>
      <c r="N70" s="8">
        <f t="shared" si="10"/>
        <v>66.666666666666671</v>
      </c>
      <c r="O70" s="362"/>
      <c r="P70" s="350">
        <v>2011</v>
      </c>
      <c r="Q70" s="419">
        <v>100</v>
      </c>
      <c r="R70" s="362"/>
      <c r="S70" s="350">
        <v>2011</v>
      </c>
      <c r="T70" s="419">
        <v>100</v>
      </c>
      <c r="U70" s="362"/>
      <c r="V70" s="350">
        <v>2011</v>
      </c>
      <c r="W70" s="419">
        <v>0</v>
      </c>
      <c r="X70" s="362"/>
      <c r="Y70" s="350">
        <v>2011</v>
      </c>
      <c r="Z70" s="419">
        <v>100</v>
      </c>
      <c r="AA70" s="362"/>
      <c r="AB70" s="350">
        <v>2011</v>
      </c>
      <c r="AC70" s="419">
        <v>50</v>
      </c>
      <c r="AD70" s="362"/>
      <c r="AE70" s="350">
        <v>2011</v>
      </c>
      <c r="AF70" s="419">
        <v>33</v>
      </c>
      <c r="AG70" s="362"/>
      <c r="AH70" s="350">
        <v>2011</v>
      </c>
      <c r="AI70" s="419">
        <v>0</v>
      </c>
      <c r="AJ70" s="362"/>
      <c r="AK70" s="350">
        <v>2011</v>
      </c>
      <c r="AL70" s="419">
        <v>50</v>
      </c>
      <c r="AM70" s="362"/>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66.666666666666671</v>
      </c>
      <c r="C71" s="362"/>
      <c r="D71" s="350">
        <v>2012</v>
      </c>
      <c r="E71" s="49">
        <v>67</v>
      </c>
      <c r="F71" s="362"/>
      <c r="G71" s="350">
        <v>2012</v>
      </c>
      <c r="H71" s="419">
        <v>50</v>
      </c>
      <c r="I71" s="362"/>
      <c r="J71" s="350">
        <v>2012</v>
      </c>
      <c r="K71" s="419">
        <v>100</v>
      </c>
      <c r="L71" s="362"/>
      <c r="M71" s="350">
        <v>2012</v>
      </c>
      <c r="N71" s="8">
        <f t="shared" si="10"/>
        <v>66.666666666666671</v>
      </c>
      <c r="O71" s="362"/>
      <c r="P71" s="350">
        <v>2012</v>
      </c>
      <c r="Q71" s="419">
        <v>100</v>
      </c>
      <c r="R71" s="362"/>
      <c r="S71" s="350">
        <v>2012</v>
      </c>
      <c r="T71" s="419">
        <v>100</v>
      </c>
      <c r="U71" s="362"/>
      <c r="V71" s="350">
        <v>2012</v>
      </c>
      <c r="W71" s="419">
        <v>0</v>
      </c>
      <c r="X71" s="362"/>
      <c r="Y71" s="350">
        <v>2012</v>
      </c>
      <c r="Z71" s="419">
        <v>100</v>
      </c>
      <c r="AA71" s="362"/>
      <c r="AB71" s="350">
        <v>2012</v>
      </c>
      <c r="AC71" s="419">
        <v>50</v>
      </c>
      <c r="AD71" s="362" t="s">
        <v>4908</v>
      </c>
      <c r="AE71" s="350">
        <v>2012</v>
      </c>
      <c r="AF71" s="419">
        <v>33</v>
      </c>
      <c r="AG71" s="362"/>
      <c r="AH71" s="350">
        <v>2012</v>
      </c>
      <c r="AI71" s="419">
        <v>0</v>
      </c>
      <c r="AJ71" s="362"/>
      <c r="AK71" s="350">
        <v>2012</v>
      </c>
      <c r="AL71" s="419">
        <v>50</v>
      </c>
      <c r="AM71" s="362"/>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66.666666666666671</v>
      </c>
      <c r="C72" s="362"/>
      <c r="D72" s="350">
        <v>2013</v>
      </c>
      <c r="E72" s="49">
        <v>67</v>
      </c>
      <c r="F72" s="362"/>
      <c r="G72" s="350">
        <v>2013</v>
      </c>
      <c r="H72" s="419">
        <v>50</v>
      </c>
      <c r="I72" s="362"/>
      <c r="J72" s="350">
        <v>2013</v>
      </c>
      <c r="K72" s="419">
        <v>100</v>
      </c>
      <c r="L72" s="362"/>
      <c r="M72" s="350">
        <v>2013</v>
      </c>
      <c r="N72" s="8">
        <f t="shared" si="10"/>
        <v>66.666666666666671</v>
      </c>
      <c r="O72" s="362"/>
      <c r="P72" s="350">
        <v>2013</v>
      </c>
      <c r="Q72" s="419">
        <v>100</v>
      </c>
      <c r="R72" s="362"/>
      <c r="S72" s="350">
        <v>2013</v>
      </c>
      <c r="T72" s="419">
        <v>100</v>
      </c>
      <c r="U72" s="362"/>
      <c r="V72" s="350">
        <v>2013</v>
      </c>
      <c r="W72" s="419">
        <v>0</v>
      </c>
      <c r="X72" s="362"/>
      <c r="Y72" s="350">
        <v>2013</v>
      </c>
      <c r="Z72" s="419">
        <v>100</v>
      </c>
      <c r="AA72" s="362"/>
      <c r="AB72" s="350">
        <v>2013</v>
      </c>
      <c r="AC72" s="419">
        <v>50</v>
      </c>
      <c r="AD72" s="362"/>
      <c r="AE72" s="350">
        <v>2013</v>
      </c>
      <c r="AF72" s="419">
        <v>33</v>
      </c>
      <c r="AG72" s="362"/>
      <c r="AH72" s="350">
        <v>2013</v>
      </c>
      <c r="AI72" s="419">
        <v>0</v>
      </c>
      <c r="AJ72" s="362"/>
      <c r="AK72" s="350">
        <v>2013</v>
      </c>
      <c r="AL72" s="419">
        <v>50</v>
      </c>
      <c r="AM72" s="362"/>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66.666666666666671</v>
      </c>
      <c r="C73" s="39"/>
      <c r="D73" s="43">
        <v>2014</v>
      </c>
      <c r="E73" s="49">
        <v>67</v>
      </c>
      <c r="F73" s="10" t="s">
        <v>3695</v>
      </c>
      <c r="G73" s="43">
        <v>2014</v>
      </c>
      <c r="H73" s="19">
        <v>50</v>
      </c>
      <c r="I73" s="10" t="s">
        <v>1308</v>
      </c>
      <c r="J73" s="43">
        <v>2014</v>
      </c>
      <c r="K73" s="19">
        <v>100</v>
      </c>
      <c r="L73" s="10" t="s">
        <v>3696</v>
      </c>
      <c r="M73" s="43">
        <v>2014</v>
      </c>
      <c r="N73" s="8">
        <f t="shared" ref="N73:N78" si="13">AVERAGE(Q73,T73,W73)</f>
        <v>66.666666666666671</v>
      </c>
      <c r="O73" s="19"/>
      <c r="P73" s="43">
        <v>2014</v>
      </c>
      <c r="Q73" s="19">
        <v>100</v>
      </c>
      <c r="R73" s="10" t="s">
        <v>3697</v>
      </c>
      <c r="S73" s="43">
        <v>2014</v>
      </c>
      <c r="T73" s="19">
        <v>100</v>
      </c>
      <c r="U73" s="10" t="s">
        <v>3698</v>
      </c>
      <c r="V73" s="43">
        <v>2014</v>
      </c>
      <c r="W73" s="19">
        <v>0</v>
      </c>
      <c r="X73" s="10"/>
      <c r="Y73" s="350">
        <v>2014</v>
      </c>
      <c r="Z73" s="19">
        <v>100</v>
      </c>
      <c r="AA73" s="10" t="s">
        <v>3699</v>
      </c>
      <c r="AB73" s="350">
        <v>2014</v>
      </c>
      <c r="AC73" s="19">
        <v>50</v>
      </c>
      <c r="AD73" s="10" t="s">
        <v>3700</v>
      </c>
      <c r="AE73" s="350">
        <v>2014</v>
      </c>
      <c r="AF73" s="19">
        <v>33</v>
      </c>
      <c r="AG73" s="19"/>
      <c r="AH73" s="350">
        <v>2014</v>
      </c>
      <c r="AI73" s="19">
        <v>0</v>
      </c>
      <c r="AJ73" s="10"/>
      <c r="AK73" s="350">
        <v>2014</v>
      </c>
      <c r="AL73" s="19">
        <v>50</v>
      </c>
      <c r="AM73" s="11" t="s">
        <v>3701</v>
      </c>
    </row>
    <row r="74" spans="1:81" ht="24.75" customHeight="1">
      <c r="A74" s="43">
        <v>2015</v>
      </c>
      <c r="B74" s="5">
        <f t="shared" si="12"/>
        <v>66.666666666666671</v>
      </c>
      <c r="C74" s="39"/>
      <c r="D74" s="43">
        <v>2015</v>
      </c>
      <c r="E74" s="78">
        <v>67</v>
      </c>
      <c r="F74" s="10"/>
      <c r="G74" s="43">
        <v>2015</v>
      </c>
      <c r="H74" s="19">
        <v>50</v>
      </c>
      <c r="I74" s="10"/>
      <c r="J74" s="43">
        <v>2015</v>
      </c>
      <c r="K74" s="19">
        <v>100</v>
      </c>
      <c r="L74" s="10"/>
      <c r="M74" s="43">
        <v>2015</v>
      </c>
      <c r="N74" s="8">
        <f t="shared" si="13"/>
        <v>66.666666666666671</v>
      </c>
      <c r="O74" s="19"/>
      <c r="P74" s="43">
        <v>2015</v>
      </c>
      <c r="Q74" s="19">
        <v>100</v>
      </c>
      <c r="R74" s="10"/>
      <c r="S74" s="43">
        <v>2015</v>
      </c>
      <c r="T74" s="19">
        <v>100</v>
      </c>
      <c r="U74" s="10"/>
      <c r="V74" s="43">
        <v>2015</v>
      </c>
      <c r="W74" s="19">
        <v>0</v>
      </c>
      <c r="X74" s="10"/>
      <c r="Y74" s="350">
        <v>2015</v>
      </c>
      <c r="Z74" s="19">
        <v>100</v>
      </c>
      <c r="AA74" s="10"/>
      <c r="AB74" s="350">
        <v>2015</v>
      </c>
      <c r="AC74" s="19">
        <v>50</v>
      </c>
      <c r="AD74" s="10"/>
      <c r="AE74" s="350">
        <v>2015</v>
      </c>
      <c r="AF74" s="19">
        <v>33</v>
      </c>
      <c r="AG74" s="19"/>
      <c r="AH74" s="350">
        <v>2015</v>
      </c>
      <c r="AI74" s="19">
        <v>0</v>
      </c>
      <c r="AJ74" s="10"/>
      <c r="AK74" s="350">
        <v>2015</v>
      </c>
      <c r="AL74" s="19">
        <v>50</v>
      </c>
      <c r="AM74" s="11"/>
    </row>
    <row r="75" spans="1:81" ht="24.75" customHeight="1">
      <c r="A75" s="43">
        <v>2016</v>
      </c>
      <c r="B75" s="5">
        <f t="shared" si="12"/>
        <v>66.666666666666671</v>
      </c>
      <c r="C75" s="39"/>
      <c r="D75" s="43">
        <v>2016</v>
      </c>
      <c r="E75" s="78">
        <v>67</v>
      </c>
      <c r="F75" s="10"/>
      <c r="G75" s="43">
        <v>2016</v>
      </c>
      <c r="H75" s="19">
        <v>50</v>
      </c>
      <c r="I75" s="10"/>
      <c r="J75" s="43">
        <v>2016</v>
      </c>
      <c r="K75" s="19">
        <v>100</v>
      </c>
      <c r="L75" s="10"/>
      <c r="M75" s="43">
        <v>2016</v>
      </c>
      <c r="N75" s="8">
        <f t="shared" si="13"/>
        <v>66.666666666666671</v>
      </c>
      <c r="O75" s="19"/>
      <c r="P75" s="43">
        <v>2016</v>
      </c>
      <c r="Q75" s="19">
        <v>100</v>
      </c>
      <c r="R75" s="10"/>
      <c r="S75" s="43">
        <v>2016</v>
      </c>
      <c r="T75" s="19">
        <v>100</v>
      </c>
      <c r="U75" s="10"/>
      <c r="V75" s="43">
        <v>2016</v>
      </c>
      <c r="W75" s="19">
        <v>0</v>
      </c>
      <c r="X75" s="10"/>
      <c r="Y75" s="350">
        <v>2016</v>
      </c>
      <c r="Z75" s="19">
        <v>100</v>
      </c>
      <c r="AA75" s="10"/>
      <c r="AB75" s="350">
        <v>2016</v>
      </c>
      <c r="AC75" s="19">
        <v>50</v>
      </c>
      <c r="AD75" s="10"/>
      <c r="AE75" s="350">
        <v>2016</v>
      </c>
      <c r="AF75" s="19">
        <v>33</v>
      </c>
      <c r="AG75" s="19"/>
      <c r="AH75" s="350">
        <v>2016</v>
      </c>
      <c r="AI75" s="19">
        <v>0</v>
      </c>
      <c r="AJ75" s="10"/>
      <c r="AK75" s="350">
        <v>2016</v>
      </c>
      <c r="AL75" s="19">
        <v>50</v>
      </c>
      <c r="AM75" s="11"/>
    </row>
    <row r="76" spans="1:81" ht="24.75" customHeight="1">
      <c r="A76" s="43">
        <v>2017</v>
      </c>
      <c r="B76" s="5">
        <f t="shared" si="12"/>
        <v>71.523809523809533</v>
      </c>
      <c r="C76" s="39"/>
      <c r="D76" s="43">
        <v>2017</v>
      </c>
      <c r="E76" s="78">
        <v>67</v>
      </c>
      <c r="F76" s="10"/>
      <c r="G76" s="43">
        <v>2017</v>
      </c>
      <c r="H76" s="19">
        <v>50</v>
      </c>
      <c r="I76" s="10"/>
      <c r="J76" s="43">
        <v>2017</v>
      </c>
      <c r="K76" s="19">
        <v>100</v>
      </c>
      <c r="L76" s="10"/>
      <c r="M76" s="43">
        <v>2017</v>
      </c>
      <c r="N76" s="8">
        <f t="shared" si="13"/>
        <v>66.666666666666671</v>
      </c>
      <c r="O76" s="19"/>
      <c r="P76" s="43">
        <v>2017</v>
      </c>
      <c r="Q76" s="19">
        <v>100</v>
      </c>
      <c r="R76" s="10"/>
      <c r="S76" s="43">
        <v>2017</v>
      </c>
      <c r="T76" s="19">
        <v>100</v>
      </c>
      <c r="U76" s="10"/>
      <c r="V76" s="43">
        <v>2017</v>
      </c>
      <c r="W76" s="19">
        <v>0</v>
      </c>
      <c r="X76" s="10"/>
      <c r="Y76" s="350">
        <v>2017</v>
      </c>
      <c r="Z76" s="19">
        <v>100</v>
      </c>
      <c r="AA76" s="10"/>
      <c r="AB76" s="350">
        <v>2017</v>
      </c>
      <c r="AC76" s="19">
        <v>50</v>
      </c>
      <c r="AD76" s="10"/>
      <c r="AE76" s="350">
        <v>2017</v>
      </c>
      <c r="AF76" s="19">
        <v>67</v>
      </c>
      <c r="AG76" s="19"/>
      <c r="AH76" s="350">
        <v>2017</v>
      </c>
      <c r="AI76" s="19">
        <v>0</v>
      </c>
      <c r="AJ76" s="10"/>
      <c r="AK76" s="350">
        <v>2017</v>
      </c>
      <c r="AL76" s="19">
        <v>100</v>
      </c>
      <c r="AM76" s="11" t="s">
        <v>3702</v>
      </c>
    </row>
    <row r="77" spans="1:81" ht="24.75" customHeight="1">
      <c r="A77" s="43">
        <v>2018</v>
      </c>
      <c r="B77" s="5">
        <f t="shared" si="12"/>
        <v>71.523809523809533</v>
      </c>
      <c r="C77" s="39"/>
      <c r="D77" s="43">
        <v>2018</v>
      </c>
      <c r="E77" s="78">
        <v>67</v>
      </c>
      <c r="F77" s="10"/>
      <c r="G77" s="43">
        <v>2018</v>
      </c>
      <c r="H77" s="19">
        <v>50</v>
      </c>
      <c r="I77" s="10"/>
      <c r="J77" s="43">
        <v>2018</v>
      </c>
      <c r="K77" s="19">
        <v>100</v>
      </c>
      <c r="L77" s="10"/>
      <c r="M77" s="43">
        <v>2018</v>
      </c>
      <c r="N77" s="8">
        <f t="shared" si="13"/>
        <v>66.666666666666671</v>
      </c>
      <c r="O77" s="19"/>
      <c r="P77" s="43">
        <v>2018</v>
      </c>
      <c r="Q77" s="19">
        <v>100</v>
      </c>
      <c r="R77" s="10"/>
      <c r="S77" s="43">
        <v>2018</v>
      </c>
      <c r="T77" s="19">
        <v>100</v>
      </c>
      <c r="U77" s="10"/>
      <c r="V77" s="43">
        <v>2018</v>
      </c>
      <c r="W77" s="19">
        <v>0</v>
      </c>
      <c r="X77" s="10"/>
      <c r="Y77" s="350">
        <v>2018</v>
      </c>
      <c r="Z77" s="19">
        <v>100</v>
      </c>
      <c r="AA77" s="10"/>
      <c r="AB77" s="350">
        <v>2018</v>
      </c>
      <c r="AC77" s="19">
        <v>50</v>
      </c>
      <c r="AD77" s="10"/>
      <c r="AE77" s="350">
        <v>2018</v>
      </c>
      <c r="AF77" s="19">
        <v>67</v>
      </c>
      <c r="AG77" s="19"/>
      <c r="AH77" s="350">
        <v>2018</v>
      </c>
      <c r="AI77" s="19">
        <v>0</v>
      </c>
      <c r="AJ77" s="10"/>
      <c r="AK77" s="350">
        <v>2018</v>
      </c>
      <c r="AL77" s="19">
        <v>100</v>
      </c>
      <c r="AM77" s="11"/>
    </row>
    <row r="78" spans="1:81" ht="24.75" customHeight="1">
      <c r="A78" s="43">
        <v>2019</v>
      </c>
      <c r="B78" s="5">
        <f t="shared" si="12"/>
        <v>71.523809523809533</v>
      </c>
      <c r="C78" s="39"/>
      <c r="D78" s="43">
        <v>2019</v>
      </c>
      <c r="E78" s="78">
        <v>67</v>
      </c>
      <c r="F78" s="10"/>
      <c r="G78" s="43">
        <v>2019</v>
      </c>
      <c r="H78" s="19">
        <v>50</v>
      </c>
      <c r="I78" s="10"/>
      <c r="J78" s="43">
        <v>2019</v>
      </c>
      <c r="K78" s="19">
        <v>100</v>
      </c>
      <c r="L78" s="10"/>
      <c r="M78" s="43">
        <v>2019</v>
      </c>
      <c r="N78" s="8">
        <f t="shared" si="13"/>
        <v>66.666666666666671</v>
      </c>
      <c r="O78" s="19"/>
      <c r="P78" s="43">
        <v>2019</v>
      </c>
      <c r="Q78" s="19">
        <v>100</v>
      </c>
      <c r="R78" s="10"/>
      <c r="S78" s="43">
        <v>2019</v>
      </c>
      <c r="T78" s="19">
        <v>100</v>
      </c>
      <c r="U78" s="10"/>
      <c r="V78" s="43">
        <v>2019</v>
      </c>
      <c r="W78" s="19">
        <v>0</v>
      </c>
      <c r="X78" s="10"/>
      <c r="Y78" s="350">
        <v>2019</v>
      </c>
      <c r="Z78" s="19">
        <v>100</v>
      </c>
      <c r="AA78" s="10"/>
      <c r="AB78" s="350">
        <v>2019</v>
      </c>
      <c r="AC78" s="19">
        <v>50</v>
      </c>
      <c r="AD78" s="10"/>
      <c r="AE78" s="350">
        <v>2019</v>
      </c>
      <c r="AF78" s="19">
        <v>67</v>
      </c>
      <c r="AG78" s="19"/>
      <c r="AH78" s="350">
        <v>2019</v>
      </c>
      <c r="AI78" s="19">
        <v>0</v>
      </c>
      <c r="AJ78" s="10"/>
      <c r="AK78" s="350">
        <v>2019</v>
      </c>
      <c r="AL78" s="19">
        <v>100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79" t="s">
        <v>3703</v>
      </c>
      <c r="C83" s="579"/>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t="e">
        <f t="shared" ref="B87:B93" si="14">AVERAGE(E87,H87,K87,N87,Q87)</f>
        <v>#DIV/0!</v>
      </c>
      <c r="C87" s="362"/>
      <c r="D87" s="350">
        <v>2007</v>
      </c>
      <c r="E87" s="362"/>
      <c r="F87" s="362"/>
      <c r="G87" s="350">
        <v>2007</v>
      </c>
      <c r="H87" s="362"/>
      <c r="I87" s="362"/>
      <c r="J87" s="350">
        <v>2007</v>
      </c>
      <c r="K87" s="362"/>
      <c r="L87" s="362"/>
      <c r="M87" s="350">
        <v>2007</v>
      </c>
      <c r="N87" s="362"/>
      <c r="O87" s="362"/>
      <c r="P87" s="350">
        <v>2007</v>
      </c>
      <c r="Q87" s="362"/>
      <c r="R87" s="362"/>
      <c r="S87" s="387"/>
      <c r="T87" s="389"/>
      <c r="U87" s="389"/>
      <c r="V87" s="387"/>
      <c r="W87" s="389"/>
      <c r="X87" s="389"/>
      <c r="Y87" s="387"/>
      <c r="Z87" s="389"/>
      <c r="AA87" s="389"/>
      <c r="AB87" s="387"/>
      <c r="AC87" s="389"/>
      <c r="AD87" s="389"/>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t="e">
        <f t="shared" si="14"/>
        <v>#DIV/0!</v>
      </c>
      <c r="C88" s="362"/>
      <c r="D88" s="350">
        <v>2008</v>
      </c>
      <c r="E88" s="362"/>
      <c r="F88" s="362"/>
      <c r="G88" s="350">
        <v>2008</v>
      </c>
      <c r="H88" s="362"/>
      <c r="I88" s="362"/>
      <c r="J88" s="350">
        <v>2008</v>
      </c>
      <c r="K88" s="362"/>
      <c r="L88" s="362"/>
      <c r="M88" s="350">
        <v>2008</v>
      </c>
      <c r="N88" s="362"/>
      <c r="O88" s="362"/>
      <c r="P88" s="350">
        <v>2008</v>
      </c>
      <c r="Q88" s="362"/>
      <c r="R88" s="362"/>
      <c r="S88" s="387"/>
      <c r="T88" s="389"/>
      <c r="U88" s="389"/>
      <c r="V88" s="387"/>
      <c r="W88" s="389"/>
      <c r="X88" s="389"/>
      <c r="Y88" s="387"/>
      <c r="Z88" s="389"/>
      <c r="AA88" s="389"/>
      <c r="AB88" s="387"/>
      <c r="AC88" s="389"/>
      <c r="AD88" s="389"/>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t="e">
        <f t="shared" si="14"/>
        <v>#DIV/0!</v>
      </c>
      <c r="C89" s="362"/>
      <c r="D89" s="350">
        <v>2009</v>
      </c>
      <c r="E89" s="362"/>
      <c r="F89" s="362"/>
      <c r="G89" s="350">
        <v>2009</v>
      </c>
      <c r="H89" s="362"/>
      <c r="I89" s="362"/>
      <c r="J89" s="350">
        <v>2009</v>
      </c>
      <c r="K89" s="362"/>
      <c r="L89" s="362"/>
      <c r="M89" s="350">
        <v>2009</v>
      </c>
      <c r="N89" s="362"/>
      <c r="O89" s="362"/>
      <c r="P89" s="350">
        <v>2009</v>
      </c>
      <c r="Q89" s="362"/>
      <c r="R89" s="362"/>
      <c r="S89" s="387"/>
      <c r="T89" s="389"/>
      <c r="U89" s="389"/>
      <c r="V89" s="387"/>
      <c r="W89" s="389"/>
      <c r="X89" s="389"/>
      <c r="Y89" s="387"/>
      <c r="Z89" s="389"/>
      <c r="AA89" s="389"/>
      <c r="AB89" s="387"/>
      <c r="AC89" s="389"/>
      <c r="AD89" s="389"/>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65</v>
      </c>
      <c r="C90" s="362"/>
      <c r="D90" s="350">
        <v>2010</v>
      </c>
      <c r="E90" s="49">
        <v>25</v>
      </c>
      <c r="F90" s="362"/>
      <c r="G90" s="350">
        <v>2010</v>
      </c>
      <c r="H90" s="419">
        <v>0</v>
      </c>
      <c r="I90" s="362"/>
      <c r="J90" s="350">
        <v>2010</v>
      </c>
      <c r="K90" s="419">
        <v>100</v>
      </c>
      <c r="L90" s="362"/>
      <c r="M90" s="350">
        <v>2010</v>
      </c>
      <c r="N90" s="419">
        <v>100</v>
      </c>
      <c r="O90" s="362"/>
      <c r="P90" s="350">
        <v>2010</v>
      </c>
      <c r="Q90" s="419">
        <v>100</v>
      </c>
      <c r="R90" s="362"/>
      <c r="S90" s="387"/>
      <c r="T90" s="389"/>
      <c r="U90" s="389"/>
      <c r="V90" s="387"/>
      <c r="W90" s="389"/>
      <c r="X90" s="389"/>
      <c r="Y90" s="387"/>
      <c r="Z90" s="389"/>
      <c r="AA90" s="389"/>
      <c r="AB90" s="387"/>
      <c r="AC90" s="389"/>
      <c r="AD90" s="389"/>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65</v>
      </c>
      <c r="C91" s="362"/>
      <c r="D91" s="350">
        <v>2011</v>
      </c>
      <c r="E91" s="49">
        <v>25</v>
      </c>
      <c r="F91" s="362"/>
      <c r="G91" s="350">
        <v>2011</v>
      </c>
      <c r="H91" s="419">
        <v>0</v>
      </c>
      <c r="I91" s="362"/>
      <c r="J91" s="350">
        <v>2011</v>
      </c>
      <c r="K91" s="419">
        <v>100</v>
      </c>
      <c r="L91" s="362"/>
      <c r="M91" s="350">
        <v>2011</v>
      </c>
      <c r="N91" s="419">
        <v>100</v>
      </c>
      <c r="O91" s="362"/>
      <c r="P91" s="350">
        <v>2011</v>
      </c>
      <c r="Q91" s="419">
        <v>100</v>
      </c>
      <c r="R91" s="362"/>
      <c r="S91" s="387"/>
      <c r="T91" s="389"/>
      <c r="U91" s="389"/>
      <c r="V91" s="387"/>
      <c r="W91" s="389"/>
      <c r="X91" s="389"/>
      <c r="Y91" s="387"/>
      <c r="Z91" s="389"/>
      <c r="AA91" s="389"/>
      <c r="AB91" s="387"/>
      <c r="AC91" s="389"/>
      <c r="AD91" s="389"/>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65</v>
      </c>
      <c r="C92" s="362"/>
      <c r="D92" s="350">
        <v>2012</v>
      </c>
      <c r="E92" s="49">
        <v>25</v>
      </c>
      <c r="F92" s="362"/>
      <c r="G92" s="350">
        <v>2012</v>
      </c>
      <c r="H92" s="419">
        <v>0</v>
      </c>
      <c r="I92" s="362"/>
      <c r="J92" s="350">
        <v>2012</v>
      </c>
      <c r="K92" s="419">
        <v>100</v>
      </c>
      <c r="L92" s="362"/>
      <c r="M92" s="350">
        <v>2012</v>
      </c>
      <c r="N92" s="419">
        <v>100</v>
      </c>
      <c r="O92" s="362"/>
      <c r="P92" s="350">
        <v>2012</v>
      </c>
      <c r="Q92" s="419">
        <v>100</v>
      </c>
      <c r="R92" s="362"/>
      <c r="S92" s="387"/>
      <c r="T92" s="389"/>
      <c r="U92" s="389"/>
      <c r="V92" s="387"/>
      <c r="W92" s="389"/>
      <c r="X92" s="389"/>
      <c r="Y92" s="387"/>
      <c r="Z92" s="389"/>
      <c r="AA92" s="389"/>
      <c r="AB92" s="387"/>
      <c r="AC92" s="389"/>
      <c r="AD92" s="389"/>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65</v>
      </c>
      <c r="C93" s="362"/>
      <c r="D93" s="350">
        <v>2013</v>
      </c>
      <c r="E93" s="49">
        <v>25</v>
      </c>
      <c r="F93" s="362"/>
      <c r="G93" s="350">
        <v>2013</v>
      </c>
      <c r="H93" s="419">
        <v>0</v>
      </c>
      <c r="I93" s="362"/>
      <c r="J93" s="350">
        <v>2013</v>
      </c>
      <c r="K93" s="419">
        <v>100</v>
      </c>
      <c r="L93" s="362"/>
      <c r="M93" s="350">
        <v>2013</v>
      </c>
      <c r="N93" s="419">
        <v>100</v>
      </c>
      <c r="O93" s="362"/>
      <c r="P93" s="350">
        <v>2013</v>
      </c>
      <c r="Q93" s="419">
        <v>100</v>
      </c>
      <c r="R93" s="362"/>
      <c r="S93" s="387"/>
      <c r="T93" s="389"/>
      <c r="U93" s="389"/>
      <c r="V93" s="387"/>
      <c r="W93" s="389"/>
      <c r="X93" s="389"/>
      <c r="Y93" s="387"/>
      <c r="Z93" s="389"/>
      <c r="AA93" s="389"/>
      <c r="AB93" s="387"/>
      <c r="AC93" s="389"/>
      <c r="AD93" s="389"/>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65</v>
      </c>
      <c r="C94" s="39"/>
      <c r="D94" s="43">
        <v>2014</v>
      </c>
      <c r="E94" s="49">
        <v>25</v>
      </c>
      <c r="F94" s="10" t="s">
        <v>4207</v>
      </c>
      <c r="G94" s="43">
        <v>2014</v>
      </c>
      <c r="H94" s="19">
        <v>0</v>
      </c>
      <c r="I94" s="10" t="s">
        <v>1307</v>
      </c>
      <c r="J94" s="43">
        <v>2014</v>
      </c>
      <c r="K94" s="19">
        <v>100</v>
      </c>
      <c r="L94" s="71" t="s">
        <v>4541</v>
      </c>
      <c r="M94" s="43">
        <v>2014</v>
      </c>
      <c r="N94" s="19">
        <v>100</v>
      </c>
      <c r="O94" s="10" t="s">
        <v>3704</v>
      </c>
      <c r="P94" s="43">
        <v>2014</v>
      </c>
      <c r="Q94" s="19">
        <v>100</v>
      </c>
      <c r="R94" s="11" t="s">
        <v>1306</v>
      </c>
    </row>
    <row r="95" spans="1:81" ht="24.75" customHeight="1">
      <c r="A95" s="43">
        <v>2015</v>
      </c>
      <c r="B95" s="2">
        <f>AVERAGE(E95,H95,K95,N95,Q95)</f>
        <v>65</v>
      </c>
      <c r="C95" s="80"/>
      <c r="D95" s="43">
        <v>2015</v>
      </c>
      <c r="E95" s="34">
        <v>25</v>
      </c>
      <c r="F95" s="10"/>
      <c r="G95" s="43">
        <v>2015</v>
      </c>
      <c r="H95" s="19">
        <v>0</v>
      </c>
      <c r="I95" s="10"/>
      <c r="J95" s="43">
        <v>2015</v>
      </c>
      <c r="K95" s="49">
        <v>100</v>
      </c>
      <c r="L95" s="10"/>
      <c r="M95" s="43">
        <v>2015</v>
      </c>
      <c r="N95" s="19">
        <v>100</v>
      </c>
      <c r="O95" s="10"/>
      <c r="P95" s="43">
        <v>2015</v>
      </c>
      <c r="Q95" s="19">
        <v>100</v>
      </c>
      <c r="R95" s="11"/>
    </row>
    <row r="96" spans="1:81" ht="24.75" customHeight="1">
      <c r="A96" s="43">
        <v>2016</v>
      </c>
      <c r="B96" s="2">
        <f>AVERAGE(E96,H96,K96,N96,Q96)</f>
        <v>65</v>
      </c>
      <c r="C96" s="80"/>
      <c r="D96" s="43">
        <v>2016</v>
      </c>
      <c r="E96" s="34">
        <v>25</v>
      </c>
      <c r="F96" s="10"/>
      <c r="G96" s="43">
        <v>2016</v>
      </c>
      <c r="H96" s="19">
        <v>0</v>
      </c>
      <c r="I96" s="10"/>
      <c r="J96" s="43">
        <v>2016</v>
      </c>
      <c r="K96" s="49">
        <v>100</v>
      </c>
      <c r="L96" s="10"/>
      <c r="M96" s="43">
        <v>2016</v>
      </c>
      <c r="N96" s="19">
        <v>100</v>
      </c>
      <c r="O96" s="10"/>
      <c r="P96" s="43">
        <v>2016</v>
      </c>
      <c r="Q96" s="19">
        <v>100</v>
      </c>
      <c r="R96" s="11"/>
    </row>
    <row r="97" spans="1:81" ht="24.75" customHeight="1">
      <c r="A97" s="43">
        <v>2017</v>
      </c>
      <c r="B97" s="2">
        <f t="shared" ref="B97:B99" si="15">AVERAGE(E97,H97,K97,N97,Q97)</f>
        <v>65</v>
      </c>
      <c r="C97" s="80"/>
      <c r="D97" s="43">
        <v>2017</v>
      </c>
      <c r="E97" s="34">
        <v>25</v>
      </c>
      <c r="F97" s="10"/>
      <c r="G97" s="43">
        <v>2017</v>
      </c>
      <c r="H97" s="19">
        <v>0</v>
      </c>
      <c r="I97" s="10"/>
      <c r="J97" s="43">
        <v>2017</v>
      </c>
      <c r="K97" s="49">
        <v>100</v>
      </c>
      <c r="L97" s="10"/>
      <c r="M97" s="43">
        <v>2017</v>
      </c>
      <c r="N97" s="19">
        <v>100</v>
      </c>
      <c r="O97" s="10"/>
      <c r="P97" s="43">
        <v>2017</v>
      </c>
      <c r="Q97" s="19">
        <v>100</v>
      </c>
      <c r="R97" s="11"/>
    </row>
    <row r="98" spans="1:81" ht="24.75" customHeight="1">
      <c r="A98" s="43">
        <v>2018</v>
      </c>
      <c r="B98" s="2">
        <f t="shared" si="15"/>
        <v>65</v>
      </c>
      <c r="C98" s="80"/>
      <c r="D98" s="43">
        <v>2018</v>
      </c>
      <c r="E98" s="34">
        <v>25</v>
      </c>
      <c r="F98" s="10"/>
      <c r="G98" s="43">
        <v>2018</v>
      </c>
      <c r="H98" s="19">
        <v>0</v>
      </c>
      <c r="I98" s="10"/>
      <c r="J98" s="43">
        <v>2018</v>
      </c>
      <c r="K98" s="49">
        <v>100</v>
      </c>
      <c r="L98" s="10"/>
      <c r="M98" s="43">
        <v>2018</v>
      </c>
      <c r="N98" s="19">
        <v>100</v>
      </c>
      <c r="O98" s="10"/>
      <c r="P98" s="43">
        <v>2018</v>
      </c>
      <c r="Q98" s="19">
        <v>100</v>
      </c>
      <c r="R98" s="11"/>
    </row>
    <row r="99" spans="1:81" ht="24.75" customHeight="1">
      <c r="A99" s="43">
        <v>2019</v>
      </c>
      <c r="B99" s="2">
        <f t="shared" si="15"/>
        <v>65</v>
      </c>
      <c r="C99" s="80"/>
      <c r="D99" s="43">
        <v>2019</v>
      </c>
      <c r="E99" s="34">
        <v>25</v>
      </c>
      <c r="F99" s="10"/>
      <c r="G99" s="43">
        <v>2019</v>
      </c>
      <c r="H99" s="19">
        <v>0</v>
      </c>
      <c r="I99" s="10"/>
      <c r="J99" s="43">
        <v>2019</v>
      </c>
      <c r="K99" s="49">
        <v>100</v>
      </c>
      <c r="L99" s="10"/>
      <c r="M99" s="43">
        <v>2019</v>
      </c>
      <c r="N99" s="19">
        <v>100</v>
      </c>
      <c r="O99" s="10"/>
      <c r="P99" s="43">
        <v>2019</v>
      </c>
      <c r="Q99" s="19">
        <v>100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79" t="s">
        <v>3705</v>
      </c>
      <c r="C104" s="579"/>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3706</v>
      </c>
      <c r="F105" s="580"/>
      <c r="G105" s="43" t="s">
        <v>81</v>
      </c>
      <c r="H105" s="580" t="s">
        <v>3707</v>
      </c>
      <c r="I105" s="580"/>
      <c r="J105" s="43" t="s">
        <v>81</v>
      </c>
      <c r="K105" s="580" t="s">
        <v>165</v>
      </c>
      <c r="L105" s="580"/>
      <c r="M105" s="43" t="s">
        <v>81</v>
      </c>
      <c r="N105" s="580" t="s">
        <v>3708</v>
      </c>
      <c r="O105" s="580"/>
      <c r="P105" s="43" t="s">
        <v>81</v>
      </c>
      <c r="Q105" s="580" t="s">
        <v>3709</v>
      </c>
      <c r="R105" s="580"/>
      <c r="S105" s="43" t="s">
        <v>81</v>
      </c>
      <c r="T105" s="580" t="s">
        <v>162</v>
      </c>
      <c r="U105" s="580"/>
      <c r="V105" s="43" t="s">
        <v>81</v>
      </c>
      <c r="W105" s="601" t="s">
        <v>3710</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407"/>
      <c r="C108" s="362"/>
      <c r="D108" s="350">
        <v>2007</v>
      </c>
      <c r="E108" s="52"/>
      <c r="F108" s="362"/>
      <c r="G108" s="350">
        <v>2007</v>
      </c>
      <c r="H108" s="362"/>
      <c r="I108" s="362"/>
      <c r="J108" s="350">
        <v>2007</v>
      </c>
      <c r="K108" s="362"/>
      <c r="L108" s="362"/>
      <c r="M108" s="350">
        <v>2007</v>
      </c>
      <c r="N108" s="362"/>
      <c r="O108" s="362"/>
      <c r="P108" s="350">
        <v>2007</v>
      </c>
      <c r="Q108" s="362"/>
      <c r="R108" s="362"/>
      <c r="S108" s="350">
        <v>2007</v>
      </c>
      <c r="T108" s="362"/>
      <c r="U108" s="362"/>
      <c r="V108" s="350">
        <v>2007</v>
      </c>
      <c r="W108" s="362"/>
      <c r="X108" s="362"/>
      <c r="Y108" s="387"/>
      <c r="Z108" s="389"/>
      <c r="AA108" s="389"/>
      <c r="AB108" s="387"/>
      <c r="AC108" s="389"/>
      <c r="AD108" s="389"/>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407"/>
      <c r="C109" s="362"/>
      <c r="D109" s="350">
        <v>2008</v>
      </c>
      <c r="E109" s="362"/>
      <c r="F109" s="362"/>
      <c r="G109" s="350">
        <v>2008</v>
      </c>
      <c r="H109" s="362"/>
      <c r="I109" s="362"/>
      <c r="J109" s="350">
        <v>2008</v>
      </c>
      <c r="K109" s="362"/>
      <c r="L109" s="362"/>
      <c r="M109" s="350">
        <v>2008</v>
      </c>
      <c r="N109" s="362"/>
      <c r="O109" s="362"/>
      <c r="P109" s="350">
        <v>2008</v>
      </c>
      <c r="Q109" s="362"/>
      <c r="R109" s="362"/>
      <c r="S109" s="350">
        <v>2008</v>
      </c>
      <c r="T109" s="362"/>
      <c r="U109" s="362"/>
      <c r="V109" s="350">
        <v>2008</v>
      </c>
      <c r="W109" s="362"/>
      <c r="X109" s="362"/>
      <c r="Y109" s="387"/>
      <c r="Z109" s="389"/>
      <c r="AA109" s="389"/>
      <c r="AB109" s="387"/>
      <c r="AC109" s="389"/>
      <c r="AD109" s="389"/>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407"/>
      <c r="C110" s="362"/>
      <c r="D110" s="350">
        <v>2009</v>
      </c>
      <c r="E110" s="362"/>
      <c r="F110" s="362"/>
      <c r="G110" s="350">
        <v>2009</v>
      </c>
      <c r="H110" s="362"/>
      <c r="I110" s="362"/>
      <c r="J110" s="350">
        <v>2009</v>
      </c>
      <c r="K110" s="362"/>
      <c r="L110" s="362"/>
      <c r="M110" s="350">
        <v>2009</v>
      </c>
      <c r="N110" s="362"/>
      <c r="O110" s="362"/>
      <c r="P110" s="350">
        <v>2009</v>
      </c>
      <c r="Q110" s="362"/>
      <c r="R110" s="362"/>
      <c r="S110" s="350">
        <v>2009</v>
      </c>
      <c r="T110" s="362"/>
      <c r="U110" s="362"/>
      <c r="V110" s="350">
        <v>2009</v>
      </c>
      <c r="W110" s="362"/>
      <c r="X110" s="362"/>
      <c r="Y110" s="387"/>
      <c r="Z110" s="389"/>
      <c r="AA110" s="389"/>
      <c r="AB110" s="387"/>
      <c r="AC110" s="389"/>
      <c r="AD110" s="389"/>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ref="B111:B114" si="16">AVERAGE(E111,((H111+K111)/2),((N111+Q111+T111)/3),W111)</f>
        <v>77.083333333333329</v>
      </c>
      <c r="C111" s="362"/>
      <c r="D111" s="350">
        <v>2010</v>
      </c>
      <c r="E111" s="419">
        <v>50</v>
      </c>
      <c r="F111" s="362"/>
      <c r="G111" s="350">
        <v>2010</v>
      </c>
      <c r="H111" s="419">
        <v>100</v>
      </c>
      <c r="I111" s="362"/>
      <c r="J111" s="350">
        <v>2010</v>
      </c>
      <c r="K111" s="419">
        <v>50</v>
      </c>
      <c r="L111" s="362"/>
      <c r="M111" s="350">
        <v>2010</v>
      </c>
      <c r="N111" s="419">
        <v>100</v>
      </c>
      <c r="O111" s="362"/>
      <c r="P111" s="350">
        <v>2010</v>
      </c>
      <c r="Q111" s="419">
        <v>100</v>
      </c>
      <c r="R111" s="362"/>
      <c r="S111" s="350">
        <v>2010</v>
      </c>
      <c r="T111" s="419">
        <v>50</v>
      </c>
      <c r="U111" s="362"/>
      <c r="V111" s="350">
        <v>2010</v>
      </c>
      <c r="W111" s="419">
        <v>100</v>
      </c>
      <c r="X111" s="432" t="s">
        <v>3716</v>
      </c>
      <c r="Y111" s="387"/>
      <c r="Z111" s="389"/>
      <c r="AA111" s="389"/>
      <c r="AB111" s="387"/>
      <c r="AC111" s="389"/>
      <c r="AD111" s="389"/>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77.083333333333329</v>
      </c>
      <c r="C112" s="362"/>
      <c r="D112" s="350">
        <v>2011</v>
      </c>
      <c r="E112" s="419">
        <v>50</v>
      </c>
      <c r="F112" s="362"/>
      <c r="G112" s="350">
        <v>2011</v>
      </c>
      <c r="H112" s="419">
        <v>100</v>
      </c>
      <c r="I112" s="362"/>
      <c r="J112" s="350">
        <v>2011</v>
      </c>
      <c r="K112" s="419">
        <v>50</v>
      </c>
      <c r="L112" s="362"/>
      <c r="M112" s="350">
        <v>2011</v>
      </c>
      <c r="N112" s="419">
        <v>100</v>
      </c>
      <c r="O112" s="362"/>
      <c r="P112" s="350">
        <v>2011</v>
      </c>
      <c r="Q112" s="419">
        <v>100</v>
      </c>
      <c r="R112" s="362"/>
      <c r="S112" s="350">
        <v>2011</v>
      </c>
      <c r="T112" s="419">
        <v>50</v>
      </c>
      <c r="U112" s="362"/>
      <c r="V112" s="350">
        <v>2011</v>
      </c>
      <c r="W112" s="419">
        <v>100</v>
      </c>
      <c r="X112" s="362"/>
      <c r="Y112" s="387"/>
      <c r="Z112" s="389"/>
      <c r="AA112" s="389"/>
      <c r="AB112" s="387"/>
      <c r="AC112" s="389"/>
      <c r="AD112" s="389"/>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77.083333333333329</v>
      </c>
      <c r="C113" s="362"/>
      <c r="D113" s="350">
        <v>2012</v>
      </c>
      <c r="E113" s="419">
        <v>50</v>
      </c>
      <c r="F113" s="362"/>
      <c r="G113" s="350">
        <v>2012</v>
      </c>
      <c r="H113" s="419">
        <v>100</v>
      </c>
      <c r="I113" s="362"/>
      <c r="J113" s="350">
        <v>2012</v>
      </c>
      <c r="K113" s="419">
        <v>50</v>
      </c>
      <c r="L113" s="362"/>
      <c r="M113" s="350">
        <v>2012</v>
      </c>
      <c r="N113" s="419">
        <v>100</v>
      </c>
      <c r="O113" s="362"/>
      <c r="P113" s="350">
        <v>2012</v>
      </c>
      <c r="Q113" s="419">
        <v>100</v>
      </c>
      <c r="R113" s="362"/>
      <c r="S113" s="350">
        <v>2012</v>
      </c>
      <c r="T113" s="419">
        <v>50</v>
      </c>
      <c r="U113" s="362"/>
      <c r="V113" s="350">
        <v>2012</v>
      </c>
      <c r="W113" s="419">
        <v>100</v>
      </c>
      <c r="X113" s="362"/>
      <c r="Y113" s="387"/>
      <c r="Z113" s="389"/>
      <c r="AA113" s="389"/>
      <c r="AB113" s="387"/>
      <c r="AC113" s="389"/>
      <c r="AD113" s="389"/>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77.083333333333329</v>
      </c>
      <c r="C114" s="362"/>
      <c r="D114" s="350">
        <v>2013</v>
      </c>
      <c r="E114" s="419">
        <v>50</v>
      </c>
      <c r="F114" s="362"/>
      <c r="G114" s="350">
        <v>2013</v>
      </c>
      <c r="H114" s="419">
        <v>100</v>
      </c>
      <c r="I114" s="362"/>
      <c r="J114" s="350">
        <v>2013</v>
      </c>
      <c r="K114" s="419">
        <v>50</v>
      </c>
      <c r="L114" s="362"/>
      <c r="M114" s="350">
        <v>2013</v>
      </c>
      <c r="N114" s="419">
        <v>100</v>
      </c>
      <c r="O114" s="362"/>
      <c r="P114" s="350">
        <v>2013</v>
      </c>
      <c r="Q114" s="419">
        <v>100</v>
      </c>
      <c r="R114" s="362"/>
      <c r="S114" s="350">
        <v>2013</v>
      </c>
      <c r="T114" s="419">
        <v>50</v>
      </c>
      <c r="U114" s="362"/>
      <c r="V114" s="350">
        <v>2013</v>
      </c>
      <c r="W114" s="419">
        <v>100</v>
      </c>
      <c r="X114" s="362"/>
      <c r="Y114" s="387"/>
      <c r="Z114" s="389"/>
      <c r="AA114" s="389"/>
      <c r="AB114" s="387"/>
      <c r="AC114" s="389"/>
      <c r="AD114" s="389"/>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77.083333333333329</v>
      </c>
      <c r="C115" s="39"/>
      <c r="D115" s="43">
        <v>2014</v>
      </c>
      <c r="E115" s="19">
        <v>50</v>
      </c>
      <c r="F115" s="10" t="s">
        <v>3711</v>
      </c>
      <c r="G115" s="43">
        <v>2014</v>
      </c>
      <c r="H115" s="19">
        <v>100</v>
      </c>
      <c r="I115" s="10" t="s">
        <v>3712</v>
      </c>
      <c r="J115" s="43">
        <v>2014</v>
      </c>
      <c r="K115" s="19">
        <v>50</v>
      </c>
      <c r="L115" s="10" t="s">
        <v>3713</v>
      </c>
      <c r="M115" s="43">
        <v>2014</v>
      </c>
      <c r="N115" s="19">
        <v>100</v>
      </c>
      <c r="O115" s="10" t="s">
        <v>3714</v>
      </c>
      <c r="P115" s="43">
        <v>2014</v>
      </c>
      <c r="Q115" s="19">
        <v>100</v>
      </c>
      <c r="R115" s="10"/>
      <c r="S115" s="43">
        <v>2014</v>
      </c>
      <c r="T115" s="19">
        <v>50</v>
      </c>
      <c r="U115" s="10" t="s">
        <v>3715</v>
      </c>
      <c r="V115" s="43">
        <v>2014</v>
      </c>
      <c r="W115" s="49">
        <v>100</v>
      </c>
      <c r="X115" s="11" t="s">
        <v>3716</v>
      </c>
    </row>
    <row r="116" spans="1:81" ht="24.75" customHeight="1">
      <c r="A116" s="43">
        <v>2015</v>
      </c>
      <c r="B116" s="2">
        <f t="shared" si="17"/>
        <v>77.083333333333329</v>
      </c>
      <c r="C116" s="80"/>
      <c r="D116" s="43">
        <v>2015</v>
      </c>
      <c r="E116" s="19">
        <v>50</v>
      </c>
      <c r="F116" s="10"/>
      <c r="G116" s="43">
        <v>2015</v>
      </c>
      <c r="H116" s="19">
        <v>100</v>
      </c>
      <c r="I116" s="10"/>
      <c r="J116" s="43">
        <v>2015</v>
      </c>
      <c r="K116" s="19">
        <v>50</v>
      </c>
      <c r="L116" s="10"/>
      <c r="M116" s="43">
        <v>2015</v>
      </c>
      <c r="N116" s="19">
        <v>100</v>
      </c>
      <c r="O116" s="10"/>
      <c r="P116" s="43">
        <v>2015</v>
      </c>
      <c r="Q116" s="19">
        <v>100</v>
      </c>
      <c r="R116" s="10"/>
      <c r="S116" s="43">
        <v>2015</v>
      </c>
      <c r="T116" s="19">
        <v>50</v>
      </c>
      <c r="U116" s="10"/>
      <c r="V116" s="43">
        <v>2015</v>
      </c>
      <c r="W116" s="19">
        <v>100</v>
      </c>
      <c r="X116" s="11"/>
    </row>
    <row r="117" spans="1:81" ht="24.75" customHeight="1">
      <c r="A117" s="43">
        <v>2016</v>
      </c>
      <c r="B117" s="2">
        <f t="shared" si="17"/>
        <v>77.083333333333329</v>
      </c>
      <c r="C117" s="80"/>
      <c r="D117" s="43">
        <v>2016</v>
      </c>
      <c r="E117" s="19">
        <v>50</v>
      </c>
      <c r="F117" s="10"/>
      <c r="G117" s="43">
        <v>2016</v>
      </c>
      <c r="H117" s="19">
        <v>100</v>
      </c>
      <c r="I117" s="10"/>
      <c r="J117" s="43">
        <v>2016</v>
      </c>
      <c r="K117" s="19">
        <v>50</v>
      </c>
      <c r="L117" s="10"/>
      <c r="M117" s="43">
        <v>2016</v>
      </c>
      <c r="N117" s="19">
        <v>100</v>
      </c>
      <c r="O117" s="10"/>
      <c r="P117" s="43">
        <v>2016</v>
      </c>
      <c r="Q117" s="19">
        <v>100</v>
      </c>
      <c r="R117" s="10"/>
      <c r="S117" s="43">
        <v>2016</v>
      </c>
      <c r="T117" s="19">
        <v>50</v>
      </c>
      <c r="U117" s="10"/>
      <c r="V117" s="43">
        <v>2016</v>
      </c>
      <c r="W117" s="19">
        <v>100</v>
      </c>
      <c r="X117" s="11"/>
    </row>
    <row r="118" spans="1:81" ht="24.75" customHeight="1">
      <c r="A118" s="43">
        <v>2017</v>
      </c>
      <c r="B118" s="2">
        <f t="shared" si="17"/>
        <v>77.083333333333329</v>
      </c>
      <c r="C118" s="80"/>
      <c r="D118" s="43">
        <v>2017</v>
      </c>
      <c r="E118" s="19">
        <v>50</v>
      </c>
      <c r="F118" s="10"/>
      <c r="G118" s="43">
        <v>2017</v>
      </c>
      <c r="H118" s="19">
        <v>100</v>
      </c>
      <c r="I118" s="10"/>
      <c r="J118" s="43">
        <v>2017</v>
      </c>
      <c r="K118" s="19">
        <v>50</v>
      </c>
      <c r="L118" s="10"/>
      <c r="M118" s="43">
        <v>2017</v>
      </c>
      <c r="N118" s="19">
        <v>100</v>
      </c>
      <c r="O118" s="10"/>
      <c r="P118" s="43">
        <v>2017</v>
      </c>
      <c r="Q118" s="19">
        <v>100</v>
      </c>
      <c r="R118" s="10"/>
      <c r="S118" s="43">
        <v>2017</v>
      </c>
      <c r="T118" s="19">
        <v>50</v>
      </c>
      <c r="U118" s="10"/>
      <c r="V118" s="43">
        <v>2017</v>
      </c>
      <c r="W118" s="19">
        <v>100</v>
      </c>
      <c r="X118" s="11"/>
    </row>
    <row r="119" spans="1:81" ht="24.75" customHeight="1">
      <c r="A119" s="43">
        <v>2018</v>
      </c>
      <c r="B119" s="2">
        <f t="shared" si="17"/>
        <v>60.416666666666671</v>
      </c>
      <c r="C119" s="80"/>
      <c r="D119" s="43">
        <v>2018</v>
      </c>
      <c r="E119" s="19">
        <v>50</v>
      </c>
      <c r="F119" s="10"/>
      <c r="G119" s="43">
        <v>2018</v>
      </c>
      <c r="H119" s="49">
        <v>0</v>
      </c>
      <c r="I119" s="10" t="s">
        <v>1305</v>
      </c>
      <c r="J119" s="43">
        <v>2018</v>
      </c>
      <c r="K119" s="19">
        <v>50</v>
      </c>
      <c r="L119" s="10" t="s">
        <v>3717</v>
      </c>
      <c r="M119" s="43">
        <v>2018</v>
      </c>
      <c r="N119" s="19">
        <v>100</v>
      </c>
      <c r="O119" s="10"/>
      <c r="P119" s="43">
        <v>2018</v>
      </c>
      <c r="Q119" s="19">
        <v>50</v>
      </c>
      <c r="R119" s="10" t="s">
        <v>1304</v>
      </c>
      <c r="S119" s="43">
        <v>2018</v>
      </c>
      <c r="T119" s="19">
        <v>50</v>
      </c>
      <c r="U119" s="10"/>
      <c r="V119" s="43">
        <v>2018</v>
      </c>
      <c r="W119" s="19">
        <v>100</v>
      </c>
      <c r="X119" s="11"/>
    </row>
    <row r="120" spans="1:81" ht="24.75" customHeight="1">
      <c r="A120" s="43">
        <v>2019</v>
      </c>
      <c r="B120" s="2">
        <f t="shared" si="17"/>
        <v>60.416666666666671</v>
      </c>
      <c r="C120" s="80"/>
      <c r="D120" s="43">
        <v>2019</v>
      </c>
      <c r="E120" s="19">
        <v>50</v>
      </c>
      <c r="F120" s="10"/>
      <c r="G120" s="43">
        <v>2019</v>
      </c>
      <c r="H120" s="49">
        <v>0</v>
      </c>
      <c r="I120" s="10"/>
      <c r="J120" s="43">
        <v>2019</v>
      </c>
      <c r="K120" s="19">
        <v>50</v>
      </c>
      <c r="L120" s="10"/>
      <c r="M120" s="43">
        <v>2019</v>
      </c>
      <c r="N120" s="19">
        <v>100</v>
      </c>
      <c r="O120" s="10"/>
      <c r="P120" s="43">
        <v>2019</v>
      </c>
      <c r="Q120" s="19">
        <v>50</v>
      </c>
      <c r="R120" s="10"/>
      <c r="S120" s="43">
        <v>2019</v>
      </c>
      <c r="T120" s="19">
        <v>50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79" t="s">
        <v>3718</v>
      </c>
      <c r="C125" s="579"/>
      <c r="D125" s="43" t="s">
        <v>92</v>
      </c>
      <c r="E125" s="595" t="s">
        <v>149</v>
      </c>
      <c r="F125" s="595"/>
      <c r="G125" s="43" t="s">
        <v>92</v>
      </c>
      <c r="H125" s="595" t="s">
        <v>1569</v>
      </c>
      <c r="I125" s="595"/>
      <c r="J125" s="43" t="s">
        <v>92</v>
      </c>
      <c r="K125" s="595" t="s">
        <v>148</v>
      </c>
      <c r="L125" s="595"/>
      <c r="M125" s="43" t="s">
        <v>92</v>
      </c>
      <c r="N125" s="595" t="s">
        <v>147</v>
      </c>
      <c r="O125" s="595"/>
      <c r="P125" s="43" t="s">
        <v>92</v>
      </c>
      <c r="Q125" s="595" t="s">
        <v>3719</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3720</v>
      </c>
      <c r="L126" s="580"/>
      <c r="M126" s="43" t="s">
        <v>81</v>
      </c>
      <c r="N126" s="580" t="s">
        <v>3721</v>
      </c>
      <c r="O126" s="580"/>
      <c r="P126" s="43" t="s">
        <v>81</v>
      </c>
      <c r="Q126" s="601" t="s">
        <v>3722</v>
      </c>
      <c r="R126" s="601"/>
      <c r="S126" s="43" t="s">
        <v>81</v>
      </c>
      <c r="T126" s="580" t="s">
        <v>138</v>
      </c>
      <c r="U126" s="580"/>
      <c r="V126" s="43" t="s">
        <v>81</v>
      </c>
      <c r="W126" s="580" t="s">
        <v>3723</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t="e">
        <f t="shared" ref="B129:B135" si="18">AVERAGE(E129,H129,K129,Z129)</f>
        <v>#DIV/0!</v>
      </c>
      <c r="C129" s="362"/>
      <c r="D129" s="350">
        <v>2007</v>
      </c>
      <c r="E129" s="362"/>
      <c r="F129" s="362"/>
      <c r="G129" s="350">
        <v>2007</v>
      </c>
      <c r="H129" s="362"/>
      <c r="I129" s="362"/>
      <c r="J129" s="350">
        <v>2007</v>
      </c>
      <c r="K129" s="8" t="e">
        <f t="shared" ref="K129:K135" si="19">AVERAGE(N129,Q129,T129,W129)</f>
        <v>#DIV/0!</v>
      </c>
      <c r="L129" s="362"/>
      <c r="M129" s="350">
        <v>2007</v>
      </c>
      <c r="N129" s="362"/>
      <c r="O129" s="362"/>
      <c r="P129" s="350">
        <v>2007</v>
      </c>
      <c r="Q129" s="362"/>
      <c r="R129" s="362"/>
      <c r="S129" s="350">
        <v>2007</v>
      </c>
      <c r="T129" s="362"/>
      <c r="U129" s="362"/>
      <c r="V129" s="350">
        <v>2007</v>
      </c>
      <c r="W129" s="362"/>
      <c r="X129" s="362"/>
      <c r="Y129" s="350">
        <v>2007</v>
      </c>
      <c r="Z129" s="362"/>
      <c r="AA129" s="362"/>
      <c r="AB129" s="387"/>
      <c r="AC129" s="389"/>
      <c r="AD129" s="389"/>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t="e">
        <f t="shared" si="18"/>
        <v>#DIV/0!</v>
      </c>
      <c r="C130" s="362"/>
      <c r="D130" s="350">
        <v>2008</v>
      </c>
      <c r="E130" s="362"/>
      <c r="F130" s="362"/>
      <c r="G130" s="350">
        <v>2008</v>
      </c>
      <c r="H130" s="362"/>
      <c r="I130" s="362"/>
      <c r="J130" s="350">
        <v>2008</v>
      </c>
      <c r="K130" s="8" t="e">
        <f t="shared" si="19"/>
        <v>#DIV/0!</v>
      </c>
      <c r="L130" s="362"/>
      <c r="M130" s="350">
        <v>2008</v>
      </c>
      <c r="N130" s="362"/>
      <c r="O130" s="362"/>
      <c r="P130" s="350">
        <v>2008</v>
      </c>
      <c r="Q130" s="362"/>
      <c r="R130" s="362"/>
      <c r="S130" s="350">
        <v>2008</v>
      </c>
      <c r="T130" s="362"/>
      <c r="U130" s="362"/>
      <c r="V130" s="350">
        <v>2008</v>
      </c>
      <c r="W130" s="362"/>
      <c r="X130" s="362"/>
      <c r="Y130" s="350">
        <v>2008</v>
      </c>
      <c r="Z130" s="362"/>
      <c r="AA130" s="362"/>
      <c r="AB130" s="387"/>
      <c r="AC130" s="389"/>
      <c r="AD130" s="389"/>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t="e">
        <f t="shared" si="18"/>
        <v>#DIV/0!</v>
      </c>
      <c r="C131" s="362"/>
      <c r="D131" s="350">
        <v>2009</v>
      </c>
      <c r="E131" s="362"/>
      <c r="F131" s="362"/>
      <c r="G131" s="350">
        <v>2009</v>
      </c>
      <c r="H131" s="362"/>
      <c r="I131" s="362"/>
      <c r="J131" s="350">
        <v>2009</v>
      </c>
      <c r="K131" s="8" t="e">
        <f t="shared" si="19"/>
        <v>#DIV/0!</v>
      </c>
      <c r="L131" s="362"/>
      <c r="M131" s="350">
        <v>2009</v>
      </c>
      <c r="N131" s="362"/>
      <c r="O131" s="362"/>
      <c r="P131" s="350">
        <v>2009</v>
      </c>
      <c r="Q131" s="362"/>
      <c r="R131" s="362"/>
      <c r="S131" s="350">
        <v>2009</v>
      </c>
      <c r="T131" s="362"/>
      <c r="U131" s="362"/>
      <c r="V131" s="350">
        <v>2009</v>
      </c>
      <c r="W131" s="362"/>
      <c r="X131" s="362"/>
      <c r="Y131" s="350">
        <v>2009</v>
      </c>
      <c r="Z131" s="362"/>
      <c r="AA131" s="362"/>
      <c r="AB131" s="387"/>
      <c r="AC131" s="389"/>
      <c r="AD131" s="389"/>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43.75</v>
      </c>
      <c r="C132" s="362"/>
      <c r="D132" s="350">
        <v>2010</v>
      </c>
      <c r="E132" s="419">
        <v>100</v>
      </c>
      <c r="F132" s="362"/>
      <c r="G132" s="350">
        <v>2010</v>
      </c>
      <c r="H132" s="419">
        <v>0</v>
      </c>
      <c r="I132" s="362"/>
      <c r="J132" s="350">
        <v>2010</v>
      </c>
      <c r="K132" s="8">
        <f t="shared" si="19"/>
        <v>25</v>
      </c>
      <c r="L132" s="362"/>
      <c r="M132" s="350">
        <v>2010</v>
      </c>
      <c r="N132" s="419">
        <v>50</v>
      </c>
      <c r="O132" s="362"/>
      <c r="P132" s="350">
        <v>2010</v>
      </c>
      <c r="Q132" s="49">
        <v>0</v>
      </c>
      <c r="R132" s="362"/>
      <c r="S132" s="350">
        <v>2010</v>
      </c>
      <c r="T132" s="419">
        <v>50</v>
      </c>
      <c r="U132" s="362"/>
      <c r="V132" s="350">
        <v>2010</v>
      </c>
      <c r="W132" s="419">
        <v>0</v>
      </c>
      <c r="X132" s="362"/>
      <c r="Y132" s="350">
        <v>2010</v>
      </c>
      <c r="Z132" s="49">
        <v>50</v>
      </c>
      <c r="AA132" s="432" t="s">
        <v>3726</v>
      </c>
      <c r="AB132" s="387"/>
      <c r="AC132" s="389"/>
      <c r="AD132" s="389"/>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43.75</v>
      </c>
      <c r="C133" s="362"/>
      <c r="D133" s="350">
        <v>2011</v>
      </c>
      <c r="E133" s="419">
        <v>100</v>
      </c>
      <c r="F133" s="362"/>
      <c r="G133" s="350">
        <v>2011</v>
      </c>
      <c r="H133" s="419">
        <v>0</v>
      </c>
      <c r="I133" s="362"/>
      <c r="J133" s="350">
        <v>2011</v>
      </c>
      <c r="K133" s="8">
        <f t="shared" si="19"/>
        <v>25</v>
      </c>
      <c r="L133" s="362"/>
      <c r="M133" s="350">
        <v>2011</v>
      </c>
      <c r="N133" s="419">
        <v>50</v>
      </c>
      <c r="O133" s="362"/>
      <c r="P133" s="350">
        <v>2011</v>
      </c>
      <c r="Q133" s="49">
        <v>0</v>
      </c>
      <c r="R133" s="362"/>
      <c r="S133" s="350">
        <v>2011</v>
      </c>
      <c r="T133" s="419">
        <v>50</v>
      </c>
      <c r="U133" s="362"/>
      <c r="V133" s="350">
        <v>2011</v>
      </c>
      <c r="W133" s="419">
        <v>0</v>
      </c>
      <c r="X133" s="362"/>
      <c r="Y133" s="350">
        <v>2011</v>
      </c>
      <c r="Z133" s="49">
        <v>50</v>
      </c>
      <c r="AA133" s="362"/>
      <c r="AB133" s="387"/>
      <c r="AC133" s="389"/>
      <c r="AD133" s="389"/>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43.75</v>
      </c>
      <c r="C134" s="362"/>
      <c r="D134" s="350">
        <v>2012</v>
      </c>
      <c r="E134" s="419">
        <v>100</v>
      </c>
      <c r="F134" s="362"/>
      <c r="G134" s="350">
        <v>2012</v>
      </c>
      <c r="H134" s="419">
        <v>0</v>
      </c>
      <c r="I134" s="362"/>
      <c r="J134" s="350">
        <v>2012</v>
      </c>
      <c r="K134" s="8">
        <f t="shared" si="19"/>
        <v>25</v>
      </c>
      <c r="L134" s="362"/>
      <c r="M134" s="350">
        <v>2012</v>
      </c>
      <c r="N134" s="419">
        <v>50</v>
      </c>
      <c r="O134" s="362"/>
      <c r="P134" s="350">
        <v>2012</v>
      </c>
      <c r="Q134" s="49">
        <v>0</v>
      </c>
      <c r="R134" s="362"/>
      <c r="S134" s="350">
        <v>2012</v>
      </c>
      <c r="T134" s="419">
        <v>50</v>
      </c>
      <c r="U134" s="362"/>
      <c r="V134" s="350">
        <v>2012</v>
      </c>
      <c r="W134" s="419">
        <v>0</v>
      </c>
      <c r="X134" s="362"/>
      <c r="Y134" s="350">
        <v>2012</v>
      </c>
      <c r="Z134" s="49">
        <v>50</v>
      </c>
      <c r="AA134" s="362"/>
      <c r="AB134" s="387"/>
      <c r="AC134" s="389"/>
      <c r="AD134" s="389"/>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43.75</v>
      </c>
      <c r="C135" s="362"/>
      <c r="D135" s="350">
        <v>2013</v>
      </c>
      <c r="E135" s="419">
        <v>100</v>
      </c>
      <c r="F135" s="362"/>
      <c r="G135" s="350">
        <v>2013</v>
      </c>
      <c r="H135" s="419">
        <v>0</v>
      </c>
      <c r="I135" s="362"/>
      <c r="J135" s="350">
        <v>2013</v>
      </c>
      <c r="K135" s="8">
        <f t="shared" si="19"/>
        <v>25</v>
      </c>
      <c r="L135" s="362"/>
      <c r="M135" s="350">
        <v>2013</v>
      </c>
      <c r="N135" s="419">
        <v>50</v>
      </c>
      <c r="O135" s="362"/>
      <c r="P135" s="350">
        <v>2013</v>
      </c>
      <c r="Q135" s="49">
        <v>0</v>
      </c>
      <c r="R135" s="362"/>
      <c r="S135" s="350">
        <v>2013</v>
      </c>
      <c r="T135" s="419">
        <v>50</v>
      </c>
      <c r="U135" s="362"/>
      <c r="V135" s="350">
        <v>2013</v>
      </c>
      <c r="W135" s="419">
        <v>0</v>
      </c>
      <c r="X135" s="362"/>
      <c r="Y135" s="350">
        <v>2013</v>
      </c>
      <c r="Z135" s="49">
        <v>50</v>
      </c>
      <c r="AA135" s="362"/>
      <c r="AB135" s="387"/>
      <c r="AC135" s="389"/>
      <c r="AD135" s="389"/>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43.75</v>
      </c>
      <c r="C136" s="80"/>
      <c r="D136" s="43">
        <v>2014</v>
      </c>
      <c r="E136" s="19">
        <v>100</v>
      </c>
      <c r="F136" s="10" t="s">
        <v>3724</v>
      </c>
      <c r="G136" s="43">
        <v>2014</v>
      </c>
      <c r="H136" s="19">
        <v>0</v>
      </c>
      <c r="I136" s="10"/>
      <c r="J136" s="43">
        <v>2014</v>
      </c>
      <c r="K136" s="8">
        <f t="shared" ref="K136:K141" si="21">AVERAGE(N136,Q136,T136,W136)</f>
        <v>25</v>
      </c>
      <c r="L136" s="19"/>
      <c r="M136" s="43">
        <v>2014</v>
      </c>
      <c r="N136" s="19">
        <v>50</v>
      </c>
      <c r="O136" s="10" t="s">
        <v>3725</v>
      </c>
      <c r="P136" s="43">
        <v>2014</v>
      </c>
      <c r="Q136" s="49">
        <v>0</v>
      </c>
      <c r="R136" s="10" t="s">
        <v>1303</v>
      </c>
      <c r="S136" s="43">
        <v>2014</v>
      </c>
      <c r="T136" s="19">
        <v>50</v>
      </c>
      <c r="U136" s="10"/>
      <c r="V136" s="43">
        <v>2014</v>
      </c>
      <c r="W136" s="19">
        <v>0</v>
      </c>
      <c r="X136" s="10"/>
      <c r="Y136" s="350">
        <v>2014</v>
      </c>
      <c r="Z136" s="49">
        <v>50</v>
      </c>
      <c r="AA136" s="11" t="s">
        <v>3726</v>
      </c>
    </row>
    <row r="137" spans="1:81" ht="24.75" customHeight="1">
      <c r="A137" s="43">
        <v>2015</v>
      </c>
      <c r="B137" s="2">
        <f t="shared" si="20"/>
        <v>43.75</v>
      </c>
      <c r="C137" s="80"/>
      <c r="D137" s="43">
        <v>2015</v>
      </c>
      <c r="E137" s="19">
        <v>100</v>
      </c>
      <c r="F137" s="10"/>
      <c r="G137" s="43">
        <v>2015</v>
      </c>
      <c r="H137" s="19">
        <v>0</v>
      </c>
      <c r="I137" s="10"/>
      <c r="J137" s="43">
        <v>2015</v>
      </c>
      <c r="K137" s="8">
        <f t="shared" si="21"/>
        <v>25</v>
      </c>
      <c r="L137" s="19"/>
      <c r="M137" s="43">
        <v>2015</v>
      </c>
      <c r="N137" s="19">
        <v>50</v>
      </c>
      <c r="O137" s="10"/>
      <c r="P137" s="43">
        <v>2015</v>
      </c>
      <c r="Q137" s="49">
        <v>0</v>
      </c>
      <c r="R137" s="10"/>
      <c r="S137" s="43">
        <v>2015</v>
      </c>
      <c r="T137" s="19">
        <v>50</v>
      </c>
      <c r="U137" s="10"/>
      <c r="V137" s="43">
        <v>2015</v>
      </c>
      <c r="W137" s="19">
        <v>0</v>
      </c>
      <c r="X137" s="10"/>
      <c r="Y137" s="350">
        <v>2015</v>
      </c>
      <c r="Z137" s="19">
        <v>50</v>
      </c>
      <c r="AA137" s="11"/>
    </row>
    <row r="138" spans="1:81" ht="24.75" customHeight="1">
      <c r="A138" s="43">
        <v>2016</v>
      </c>
      <c r="B138" s="2">
        <f t="shared" si="20"/>
        <v>43.75</v>
      </c>
      <c r="C138" s="80"/>
      <c r="D138" s="43">
        <v>2016</v>
      </c>
      <c r="E138" s="19">
        <v>100</v>
      </c>
      <c r="F138" s="10"/>
      <c r="G138" s="43">
        <v>2016</v>
      </c>
      <c r="H138" s="19">
        <v>0</v>
      </c>
      <c r="I138" s="10"/>
      <c r="J138" s="43">
        <v>2016</v>
      </c>
      <c r="K138" s="8">
        <f t="shared" si="21"/>
        <v>25</v>
      </c>
      <c r="L138" s="19"/>
      <c r="M138" s="43">
        <v>2016</v>
      </c>
      <c r="N138" s="19">
        <v>50</v>
      </c>
      <c r="O138" s="10"/>
      <c r="P138" s="43">
        <v>2016</v>
      </c>
      <c r="Q138" s="49">
        <v>0</v>
      </c>
      <c r="R138" s="10"/>
      <c r="S138" s="43">
        <v>2016</v>
      </c>
      <c r="T138" s="19">
        <v>50</v>
      </c>
      <c r="U138" s="10"/>
      <c r="V138" s="43">
        <v>2016</v>
      </c>
      <c r="W138" s="19">
        <v>0</v>
      </c>
      <c r="X138" s="10"/>
      <c r="Y138" s="350">
        <v>2016</v>
      </c>
      <c r="Z138" s="19">
        <v>50</v>
      </c>
      <c r="AA138" s="11"/>
    </row>
    <row r="139" spans="1:81" ht="24.75" customHeight="1">
      <c r="A139" s="43">
        <v>2017</v>
      </c>
      <c r="B139" s="2">
        <f t="shared" si="20"/>
        <v>43.75</v>
      </c>
      <c r="C139" s="80"/>
      <c r="D139" s="43">
        <v>2017</v>
      </c>
      <c r="E139" s="19">
        <v>100</v>
      </c>
      <c r="F139" s="10"/>
      <c r="G139" s="43">
        <v>2017</v>
      </c>
      <c r="H139" s="19">
        <v>0</v>
      </c>
      <c r="I139" s="10"/>
      <c r="J139" s="43">
        <v>2017</v>
      </c>
      <c r="K139" s="8">
        <f t="shared" si="21"/>
        <v>25</v>
      </c>
      <c r="L139" s="19"/>
      <c r="M139" s="43">
        <v>2017</v>
      </c>
      <c r="N139" s="19">
        <v>50</v>
      </c>
      <c r="O139" s="10"/>
      <c r="P139" s="43">
        <v>2017</v>
      </c>
      <c r="Q139" s="49">
        <v>0</v>
      </c>
      <c r="R139" s="10"/>
      <c r="S139" s="43">
        <v>2017</v>
      </c>
      <c r="T139" s="19">
        <v>50</v>
      </c>
      <c r="U139" s="10"/>
      <c r="V139" s="43">
        <v>2017</v>
      </c>
      <c r="W139" s="19">
        <v>0</v>
      </c>
      <c r="X139" s="10"/>
      <c r="Y139" s="350">
        <v>2017</v>
      </c>
      <c r="Z139" s="19">
        <v>50</v>
      </c>
      <c r="AA139" s="11"/>
    </row>
    <row r="140" spans="1:81" ht="24.75" customHeight="1">
      <c r="A140" s="43">
        <v>2018</v>
      </c>
      <c r="B140" s="2">
        <f t="shared" si="20"/>
        <v>43.75</v>
      </c>
      <c r="C140" s="80"/>
      <c r="D140" s="43">
        <v>2018</v>
      </c>
      <c r="E140" s="19">
        <v>100</v>
      </c>
      <c r="F140" s="10"/>
      <c r="G140" s="43">
        <v>2018</v>
      </c>
      <c r="H140" s="19">
        <v>0</v>
      </c>
      <c r="I140" s="10"/>
      <c r="J140" s="43">
        <v>2018</v>
      </c>
      <c r="K140" s="8">
        <f t="shared" si="21"/>
        <v>25</v>
      </c>
      <c r="L140" s="19"/>
      <c r="M140" s="43">
        <v>2018</v>
      </c>
      <c r="N140" s="19">
        <v>50</v>
      </c>
      <c r="O140" s="10"/>
      <c r="P140" s="43">
        <v>2018</v>
      </c>
      <c r="Q140" s="49">
        <v>0</v>
      </c>
      <c r="R140" s="10"/>
      <c r="S140" s="43">
        <v>2018</v>
      </c>
      <c r="T140" s="19">
        <v>50</v>
      </c>
      <c r="U140" s="10"/>
      <c r="V140" s="43">
        <v>2018</v>
      </c>
      <c r="W140" s="19">
        <v>0</v>
      </c>
      <c r="X140" s="10"/>
      <c r="Y140" s="350">
        <v>2018</v>
      </c>
      <c r="Z140" s="19">
        <v>50</v>
      </c>
      <c r="AA140" s="11"/>
    </row>
    <row r="141" spans="1:81" ht="24.75" customHeight="1">
      <c r="A141" s="43">
        <v>2019</v>
      </c>
      <c r="B141" s="2">
        <f t="shared" si="20"/>
        <v>43.75</v>
      </c>
      <c r="C141" s="80"/>
      <c r="D141" s="43">
        <v>2019</v>
      </c>
      <c r="E141" s="19">
        <v>100</v>
      </c>
      <c r="F141" s="10"/>
      <c r="G141" s="43">
        <v>2019</v>
      </c>
      <c r="H141" s="19">
        <v>0</v>
      </c>
      <c r="I141" s="10"/>
      <c r="J141" s="43">
        <v>2019</v>
      </c>
      <c r="K141" s="8">
        <f t="shared" si="21"/>
        <v>25</v>
      </c>
      <c r="L141" s="19"/>
      <c r="M141" s="43">
        <v>2019</v>
      </c>
      <c r="N141" s="19">
        <v>50</v>
      </c>
      <c r="O141" s="10"/>
      <c r="P141" s="43">
        <v>2019</v>
      </c>
      <c r="Q141" s="49">
        <v>0</v>
      </c>
      <c r="R141" s="10"/>
      <c r="S141" s="43">
        <v>2019</v>
      </c>
      <c r="T141" s="19">
        <v>50</v>
      </c>
      <c r="U141" s="10"/>
      <c r="V141" s="43">
        <v>2019</v>
      </c>
      <c r="W141" s="19">
        <v>0</v>
      </c>
      <c r="X141" s="10"/>
      <c r="Y141" s="350">
        <v>2019</v>
      </c>
      <c r="Z141" s="19">
        <v>50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79" t="s">
        <v>3727</v>
      </c>
      <c r="C146" s="579"/>
      <c r="D146" s="43" t="s">
        <v>92</v>
      </c>
      <c r="E146" s="595" t="s">
        <v>133</v>
      </c>
      <c r="F146" s="595"/>
      <c r="G146" s="43" t="s">
        <v>92</v>
      </c>
      <c r="H146" s="595" t="s">
        <v>132</v>
      </c>
      <c r="I146" s="595"/>
      <c r="J146" s="43" t="s">
        <v>92</v>
      </c>
      <c r="K146" s="595" t="s">
        <v>131</v>
      </c>
      <c r="L146" s="595"/>
      <c r="M146" s="43" t="s">
        <v>92</v>
      </c>
      <c r="N146" s="595" t="s">
        <v>130</v>
      </c>
      <c r="O146" s="595"/>
      <c r="P146" s="43" t="s">
        <v>92</v>
      </c>
      <c r="Q146" s="579" t="s">
        <v>3728</v>
      </c>
      <c r="R146" s="579"/>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79" t="s">
        <v>90</v>
      </c>
      <c r="C147" s="579"/>
      <c r="D147" s="43" t="s">
        <v>81</v>
      </c>
      <c r="E147" s="580" t="s">
        <v>3729</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3730</v>
      </c>
      <c r="AD147" s="580"/>
      <c r="AE147" s="350" t="s">
        <v>81</v>
      </c>
      <c r="AF147" s="580" t="s">
        <v>3731</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4542</v>
      </c>
      <c r="X148" s="611"/>
      <c r="Y148" s="350" t="s">
        <v>78</v>
      </c>
      <c r="Z148" s="580" t="s">
        <v>4378</v>
      </c>
      <c r="AA148" s="580"/>
      <c r="AB148" s="350" t="s">
        <v>78</v>
      </c>
      <c r="AC148" s="580" t="s">
        <v>4543</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t="e">
        <f t="shared" ref="B150:B156" si="22">AVERAGE(E150,H150, W150,((Z150+AC150+AF150)/3))</f>
        <v>#DIV/0!</v>
      </c>
      <c r="C150" s="362"/>
      <c r="D150" s="350">
        <v>2007</v>
      </c>
      <c r="E150" s="362"/>
      <c r="F150" s="362"/>
      <c r="G150" s="350">
        <v>2007</v>
      </c>
      <c r="H150" s="8" t="e">
        <f t="shared" ref="H150:H156" si="23">AVERAGE(K150,N150,Q150,T150)</f>
        <v>#DIV/0!</v>
      </c>
      <c r="I150" s="362"/>
      <c r="J150" s="350">
        <v>2007</v>
      </c>
      <c r="K150" s="362"/>
      <c r="L150" s="362"/>
      <c r="M150" s="350">
        <v>2007</v>
      </c>
      <c r="N150" s="362"/>
      <c r="O150" s="362"/>
      <c r="P150" s="350">
        <v>2007</v>
      </c>
      <c r="Q150" s="362"/>
      <c r="R150" s="362"/>
      <c r="S150" s="350">
        <v>2007</v>
      </c>
      <c r="T150" s="362"/>
      <c r="U150" s="362"/>
      <c r="V150" s="350">
        <v>2007</v>
      </c>
      <c r="W150" s="362"/>
      <c r="X150" s="362"/>
      <c r="Y150" s="350">
        <v>2007</v>
      </c>
      <c r="Z150" s="362"/>
      <c r="AA150" s="362"/>
      <c r="AB150" s="350">
        <v>2007</v>
      </c>
      <c r="AC150" s="362"/>
      <c r="AD150" s="362"/>
      <c r="AE150" s="350">
        <v>2007</v>
      </c>
      <c r="AF150" s="362"/>
      <c r="AG150" s="362"/>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t="e">
        <f t="shared" si="22"/>
        <v>#DIV/0!</v>
      </c>
      <c r="C151" s="362"/>
      <c r="D151" s="350">
        <v>2008</v>
      </c>
      <c r="E151" s="362"/>
      <c r="F151" s="362"/>
      <c r="G151" s="350">
        <v>2008</v>
      </c>
      <c r="H151" s="8" t="e">
        <f t="shared" si="23"/>
        <v>#DIV/0!</v>
      </c>
      <c r="I151" s="362"/>
      <c r="J151" s="350">
        <v>2008</v>
      </c>
      <c r="K151" s="362"/>
      <c r="L151" s="362"/>
      <c r="M151" s="350">
        <v>2008</v>
      </c>
      <c r="N151" s="362"/>
      <c r="O151" s="362"/>
      <c r="P151" s="350">
        <v>2008</v>
      </c>
      <c r="Q151" s="362"/>
      <c r="R151" s="362"/>
      <c r="S151" s="350">
        <v>2008</v>
      </c>
      <c r="T151" s="362"/>
      <c r="U151" s="362"/>
      <c r="V151" s="350">
        <v>2008</v>
      </c>
      <c r="W151" s="362"/>
      <c r="X151" s="362"/>
      <c r="Y151" s="350">
        <v>2008</v>
      </c>
      <c r="Z151" s="362"/>
      <c r="AA151" s="362"/>
      <c r="AB151" s="350">
        <v>2008</v>
      </c>
      <c r="AC151" s="362"/>
      <c r="AD151" s="362"/>
      <c r="AE151" s="350">
        <v>2008</v>
      </c>
      <c r="AF151" s="362"/>
      <c r="AG151" s="362"/>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t="e">
        <f t="shared" si="22"/>
        <v>#DIV/0!</v>
      </c>
      <c r="C152" s="362"/>
      <c r="D152" s="350">
        <v>2009</v>
      </c>
      <c r="E152" s="362"/>
      <c r="F152" s="362"/>
      <c r="G152" s="350">
        <v>2009</v>
      </c>
      <c r="H152" s="8" t="e">
        <f t="shared" si="23"/>
        <v>#DIV/0!</v>
      </c>
      <c r="I152" s="362"/>
      <c r="J152" s="350">
        <v>2009</v>
      </c>
      <c r="K152" s="362"/>
      <c r="L152" s="362"/>
      <c r="M152" s="350">
        <v>2009</v>
      </c>
      <c r="N152" s="362"/>
      <c r="O152" s="362"/>
      <c r="P152" s="350">
        <v>2009</v>
      </c>
      <c r="Q152" s="362"/>
      <c r="R152" s="362"/>
      <c r="S152" s="350">
        <v>2009</v>
      </c>
      <c r="T152" s="362"/>
      <c r="U152" s="362"/>
      <c r="V152" s="350">
        <v>2009</v>
      </c>
      <c r="W152" s="362"/>
      <c r="X152" s="362"/>
      <c r="Y152" s="350">
        <v>2009</v>
      </c>
      <c r="Z152" s="362"/>
      <c r="AA152" s="362"/>
      <c r="AB152" s="350">
        <v>2009</v>
      </c>
      <c r="AC152" s="362"/>
      <c r="AD152" s="362"/>
      <c r="AE152" s="350">
        <v>2009</v>
      </c>
      <c r="AF152" s="362"/>
      <c r="AG152" s="362"/>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51.416666666666664</v>
      </c>
      <c r="C153" s="362"/>
      <c r="D153" s="350">
        <v>2010</v>
      </c>
      <c r="E153" s="419">
        <v>0</v>
      </c>
      <c r="F153" s="362"/>
      <c r="G153" s="350">
        <v>2010</v>
      </c>
      <c r="H153" s="8">
        <f t="shared" si="23"/>
        <v>100</v>
      </c>
      <c r="I153" s="362"/>
      <c r="J153" s="350">
        <v>2010</v>
      </c>
      <c r="K153" s="419">
        <v>100</v>
      </c>
      <c r="L153" s="362"/>
      <c r="M153" s="350">
        <v>2010</v>
      </c>
      <c r="N153" s="419">
        <v>100</v>
      </c>
      <c r="O153" s="362"/>
      <c r="P153" s="350">
        <v>2010</v>
      </c>
      <c r="Q153" s="419">
        <v>100</v>
      </c>
      <c r="R153" s="362"/>
      <c r="S153" s="350">
        <v>2010</v>
      </c>
      <c r="T153" s="419">
        <v>100</v>
      </c>
      <c r="U153" s="362"/>
      <c r="V153" s="350">
        <v>2010</v>
      </c>
      <c r="W153" s="419">
        <v>50</v>
      </c>
      <c r="X153" s="362"/>
      <c r="Y153" s="350">
        <v>2010</v>
      </c>
      <c r="Z153" s="419">
        <v>100</v>
      </c>
      <c r="AA153" s="362"/>
      <c r="AB153" s="350">
        <v>2010</v>
      </c>
      <c r="AC153" s="419">
        <v>67</v>
      </c>
      <c r="AD153" s="362"/>
      <c r="AE153" s="350">
        <v>2010</v>
      </c>
      <c r="AF153" s="419">
        <v>0</v>
      </c>
      <c r="AG153" s="362"/>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51.416666666666664</v>
      </c>
      <c r="C154" s="362"/>
      <c r="D154" s="350">
        <v>2011</v>
      </c>
      <c r="E154" s="419">
        <v>0</v>
      </c>
      <c r="F154" s="362"/>
      <c r="G154" s="350">
        <v>2011</v>
      </c>
      <c r="H154" s="8">
        <f t="shared" si="23"/>
        <v>100</v>
      </c>
      <c r="I154" s="362"/>
      <c r="J154" s="350">
        <v>2011</v>
      </c>
      <c r="K154" s="419">
        <v>100</v>
      </c>
      <c r="L154" s="362"/>
      <c r="M154" s="350">
        <v>2011</v>
      </c>
      <c r="N154" s="419">
        <v>100</v>
      </c>
      <c r="O154" s="362"/>
      <c r="P154" s="350">
        <v>2011</v>
      </c>
      <c r="Q154" s="419">
        <v>100</v>
      </c>
      <c r="R154" s="362"/>
      <c r="S154" s="350">
        <v>2011</v>
      </c>
      <c r="T154" s="419">
        <v>100</v>
      </c>
      <c r="U154" s="362"/>
      <c r="V154" s="350">
        <v>2011</v>
      </c>
      <c r="W154" s="419">
        <v>50</v>
      </c>
      <c r="X154" s="362"/>
      <c r="Y154" s="350">
        <v>2011</v>
      </c>
      <c r="Z154" s="419">
        <v>100</v>
      </c>
      <c r="AA154" s="362"/>
      <c r="AB154" s="350">
        <v>2011</v>
      </c>
      <c r="AC154" s="419">
        <v>67</v>
      </c>
      <c r="AD154" s="362"/>
      <c r="AE154" s="350">
        <v>2011</v>
      </c>
      <c r="AF154" s="419">
        <v>0</v>
      </c>
      <c r="AG154" s="362"/>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51.416666666666664</v>
      </c>
      <c r="C155" s="362"/>
      <c r="D155" s="350">
        <v>2012</v>
      </c>
      <c r="E155" s="419">
        <v>0</v>
      </c>
      <c r="F155" s="362"/>
      <c r="G155" s="350">
        <v>2012</v>
      </c>
      <c r="H155" s="8">
        <f t="shared" si="23"/>
        <v>100</v>
      </c>
      <c r="I155" s="362"/>
      <c r="J155" s="350">
        <v>2012</v>
      </c>
      <c r="K155" s="419">
        <v>100</v>
      </c>
      <c r="L155" s="362"/>
      <c r="M155" s="350">
        <v>2012</v>
      </c>
      <c r="N155" s="419">
        <v>100</v>
      </c>
      <c r="O155" s="362"/>
      <c r="P155" s="350">
        <v>2012</v>
      </c>
      <c r="Q155" s="419">
        <v>100</v>
      </c>
      <c r="R155" s="362"/>
      <c r="S155" s="350">
        <v>2012</v>
      </c>
      <c r="T155" s="419">
        <v>100</v>
      </c>
      <c r="U155" s="362"/>
      <c r="V155" s="350">
        <v>2012</v>
      </c>
      <c r="W155" s="419">
        <v>50</v>
      </c>
      <c r="X155" s="362"/>
      <c r="Y155" s="350">
        <v>2012</v>
      </c>
      <c r="Z155" s="419">
        <v>100</v>
      </c>
      <c r="AA155" s="362"/>
      <c r="AB155" s="350">
        <v>2012</v>
      </c>
      <c r="AC155" s="419">
        <v>67</v>
      </c>
      <c r="AD155" s="362"/>
      <c r="AE155" s="350">
        <v>2012</v>
      </c>
      <c r="AF155" s="419">
        <v>0</v>
      </c>
      <c r="AG155" s="362"/>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51.416666666666664</v>
      </c>
      <c r="C156" s="362"/>
      <c r="D156" s="350">
        <v>2013</v>
      </c>
      <c r="E156" s="419">
        <v>0</v>
      </c>
      <c r="F156" s="362"/>
      <c r="G156" s="350">
        <v>2013</v>
      </c>
      <c r="H156" s="8">
        <f t="shared" si="23"/>
        <v>100</v>
      </c>
      <c r="I156" s="362"/>
      <c r="J156" s="350">
        <v>2013</v>
      </c>
      <c r="K156" s="419">
        <v>100</v>
      </c>
      <c r="L156" s="362"/>
      <c r="M156" s="350">
        <v>2013</v>
      </c>
      <c r="N156" s="419">
        <v>100</v>
      </c>
      <c r="O156" s="362"/>
      <c r="P156" s="350">
        <v>2013</v>
      </c>
      <c r="Q156" s="419">
        <v>100</v>
      </c>
      <c r="R156" s="362"/>
      <c r="S156" s="350">
        <v>2013</v>
      </c>
      <c r="T156" s="419">
        <v>100</v>
      </c>
      <c r="U156" s="362"/>
      <c r="V156" s="350">
        <v>2013</v>
      </c>
      <c r="W156" s="419">
        <v>50</v>
      </c>
      <c r="X156" s="362"/>
      <c r="Y156" s="350">
        <v>2013</v>
      </c>
      <c r="Z156" s="419">
        <v>100</v>
      </c>
      <c r="AA156" s="362"/>
      <c r="AB156" s="350">
        <v>2013</v>
      </c>
      <c r="AC156" s="419">
        <v>67</v>
      </c>
      <c r="AD156" s="362"/>
      <c r="AE156" s="350">
        <v>2013</v>
      </c>
      <c r="AF156" s="419">
        <v>0</v>
      </c>
      <c r="AG156" s="362"/>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51.416666666666664</v>
      </c>
      <c r="C157" s="80"/>
      <c r="D157" s="43">
        <v>2014</v>
      </c>
      <c r="E157" s="19">
        <v>0</v>
      </c>
      <c r="F157" s="10" t="s">
        <v>3732</v>
      </c>
      <c r="G157" s="43">
        <v>2014</v>
      </c>
      <c r="H157" s="8">
        <f t="shared" ref="H157:H162" si="25">AVERAGE(K157,N157,Q157,T157)</f>
        <v>100</v>
      </c>
      <c r="I157" s="19"/>
      <c r="J157" s="43">
        <v>2014</v>
      </c>
      <c r="K157" s="19">
        <v>100</v>
      </c>
      <c r="L157" s="10" t="s">
        <v>3733</v>
      </c>
      <c r="M157" s="43">
        <v>2014</v>
      </c>
      <c r="N157" s="19">
        <v>100</v>
      </c>
      <c r="O157" s="10" t="s">
        <v>3733</v>
      </c>
      <c r="P157" s="43">
        <v>2014</v>
      </c>
      <c r="Q157" s="19">
        <v>100</v>
      </c>
      <c r="R157" s="10" t="s">
        <v>3734</v>
      </c>
      <c r="S157" s="43">
        <v>2014</v>
      </c>
      <c r="T157" s="19">
        <v>100</v>
      </c>
      <c r="U157" s="10" t="s">
        <v>3734</v>
      </c>
      <c r="V157" s="43">
        <v>2014</v>
      </c>
      <c r="W157" s="19">
        <v>50</v>
      </c>
      <c r="X157" s="10" t="s">
        <v>4544</v>
      </c>
      <c r="Y157" s="350">
        <v>2014</v>
      </c>
      <c r="Z157" s="19">
        <v>100</v>
      </c>
      <c r="AA157" s="10" t="s">
        <v>3735</v>
      </c>
      <c r="AB157" s="350">
        <v>2014</v>
      </c>
      <c r="AC157" s="19">
        <v>67</v>
      </c>
      <c r="AD157" s="10" t="s">
        <v>3736</v>
      </c>
      <c r="AE157" s="350">
        <v>2014</v>
      </c>
      <c r="AF157" s="19">
        <v>0</v>
      </c>
      <c r="AG157" s="11"/>
    </row>
    <row r="158" spans="1:81" ht="24.75" customHeight="1">
      <c r="A158" s="43">
        <v>2015</v>
      </c>
      <c r="B158" s="2">
        <f t="shared" si="24"/>
        <v>51.416666666666664</v>
      </c>
      <c r="C158" s="80"/>
      <c r="D158" s="43">
        <v>2015</v>
      </c>
      <c r="E158" s="19">
        <v>0</v>
      </c>
      <c r="F158" s="10"/>
      <c r="G158" s="43">
        <v>2015</v>
      </c>
      <c r="H158" s="8">
        <f t="shared" si="25"/>
        <v>100</v>
      </c>
      <c r="I158" s="19"/>
      <c r="J158" s="43">
        <v>2015</v>
      </c>
      <c r="K158" s="19">
        <v>100</v>
      </c>
      <c r="L158" s="10"/>
      <c r="M158" s="43">
        <v>2015</v>
      </c>
      <c r="N158" s="19">
        <v>100</v>
      </c>
      <c r="O158" s="10"/>
      <c r="P158" s="43">
        <v>2015</v>
      </c>
      <c r="Q158" s="19">
        <v>100</v>
      </c>
      <c r="R158" s="10"/>
      <c r="S158" s="43">
        <v>2015</v>
      </c>
      <c r="T158" s="19">
        <v>100</v>
      </c>
      <c r="U158" s="10"/>
      <c r="V158" s="43">
        <v>2015</v>
      </c>
      <c r="W158" s="19">
        <v>50</v>
      </c>
      <c r="X158" s="10"/>
      <c r="Y158" s="350">
        <v>2015</v>
      </c>
      <c r="Z158" s="19">
        <v>100</v>
      </c>
      <c r="AA158" s="10"/>
      <c r="AB158" s="350">
        <v>2015</v>
      </c>
      <c r="AC158" s="19">
        <v>67</v>
      </c>
      <c r="AD158" s="10"/>
      <c r="AE158" s="350">
        <v>2015</v>
      </c>
      <c r="AF158" s="19">
        <v>0</v>
      </c>
      <c r="AG158" s="11"/>
    </row>
    <row r="159" spans="1:81" ht="24.75" customHeight="1">
      <c r="A159" s="43">
        <v>2016</v>
      </c>
      <c r="B159" s="2">
        <f t="shared" si="24"/>
        <v>51.416666666666664</v>
      </c>
      <c r="C159" s="80"/>
      <c r="D159" s="43">
        <v>2016</v>
      </c>
      <c r="E159" s="19">
        <v>0</v>
      </c>
      <c r="F159" s="10"/>
      <c r="G159" s="43">
        <v>2016</v>
      </c>
      <c r="H159" s="8">
        <f t="shared" si="25"/>
        <v>100</v>
      </c>
      <c r="I159" s="19"/>
      <c r="J159" s="43">
        <v>2016</v>
      </c>
      <c r="K159" s="19">
        <v>100</v>
      </c>
      <c r="L159" s="10"/>
      <c r="M159" s="43">
        <v>2016</v>
      </c>
      <c r="N159" s="19">
        <v>100</v>
      </c>
      <c r="O159" s="10"/>
      <c r="P159" s="43">
        <v>2016</v>
      </c>
      <c r="Q159" s="19">
        <v>100</v>
      </c>
      <c r="R159" s="10"/>
      <c r="S159" s="43">
        <v>2016</v>
      </c>
      <c r="T159" s="19">
        <v>100</v>
      </c>
      <c r="U159" s="10"/>
      <c r="V159" s="43">
        <v>2016</v>
      </c>
      <c r="W159" s="19">
        <v>50</v>
      </c>
      <c r="X159" s="10"/>
      <c r="Y159" s="350">
        <v>2016</v>
      </c>
      <c r="Z159" s="19">
        <v>100</v>
      </c>
      <c r="AA159" s="10"/>
      <c r="AB159" s="350">
        <v>2016</v>
      </c>
      <c r="AC159" s="19">
        <v>67</v>
      </c>
      <c r="AD159" s="10"/>
      <c r="AE159" s="350">
        <v>2016</v>
      </c>
      <c r="AF159" s="19">
        <v>0</v>
      </c>
      <c r="AG159" s="11"/>
    </row>
    <row r="160" spans="1:81" ht="24.75" customHeight="1">
      <c r="A160" s="43">
        <v>2017</v>
      </c>
      <c r="B160" s="2">
        <f t="shared" si="24"/>
        <v>51.416666666666664</v>
      </c>
      <c r="C160" s="80"/>
      <c r="D160" s="43">
        <v>2017</v>
      </c>
      <c r="E160" s="19">
        <v>0</v>
      </c>
      <c r="F160" s="10"/>
      <c r="G160" s="43">
        <v>2017</v>
      </c>
      <c r="H160" s="8">
        <f t="shared" si="25"/>
        <v>100</v>
      </c>
      <c r="I160" s="19"/>
      <c r="J160" s="43">
        <v>2017</v>
      </c>
      <c r="K160" s="19">
        <v>100</v>
      </c>
      <c r="L160" s="10"/>
      <c r="M160" s="43">
        <v>2017</v>
      </c>
      <c r="N160" s="19">
        <v>100</v>
      </c>
      <c r="O160" s="10"/>
      <c r="P160" s="43">
        <v>2017</v>
      </c>
      <c r="Q160" s="19">
        <v>100</v>
      </c>
      <c r="R160" s="10"/>
      <c r="S160" s="43">
        <v>2017</v>
      </c>
      <c r="T160" s="19">
        <v>100</v>
      </c>
      <c r="U160" s="10"/>
      <c r="V160" s="43">
        <v>2017</v>
      </c>
      <c r="W160" s="19">
        <v>50</v>
      </c>
      <c r="X160" s="10"/>
      <c r="Y160" s="350">
        <v>2017</v>
      </c>
      <c r="Z160" s="19">
        <v>100</v>
      </c>
      <c r="AA160" s="10"/>
      <c r="AB160" s="350">
        <v>2017</v>
      </c>
      <c r="AC160" s="19">
        <v>67</v>
      </c>
      <c r="AD160" s="10"/>
      <c r="AE160" s="350">
        <v>2017</v>
      </c>
      <c r="AF160" s="19">
        <v>0</v>
      </c>
      <c r="AG160" s="11"/>
    </row>
    <row r="161" spans="1:41" ht="24.75" customHeight="1">
      <c r="A161" s="43">
        <v>2018</v>
      </c>
      <c r="B161" s="2">
        <f t="shared" si="24"/>
        <v>51.416666666666664</v>
      </c>
      <c r="C161" s="80"/>
      <c r="D161" s="43">
        <v>2018</v>
      </c>
      <c r="E161" s="19">
        <v>0</v>
      </c>
      <c r="F161" s="10"/>
      <c r="G161" s="43">
        <v>2018</v>
      </c>
      <c r="H161" s="8">
        <f t="shared" si="25"/>
        <v>100</v>
      </c>
      <c r="I161" s="19"/>
      <c r="J161" s="43">
        <v>2018</v>
      </c>
      <c r="K161" s="19">
        <v>100</v>
      </c>
      <c r="L161" s="10"/>
      <c r="M161" s="43">
        <v>2018</v>
      </c>
      <c r="N161" s="19">
        <v>100</v>
      </c>
      <c r="O161" s="10"/>
      <c r="P161" s="43">
        <v>2018</v>
      </c>
      <c r="Q161" s="19">
        <v>100</v>
      </c>
      <c r="R161" s="10"/>
      <c r="S161" s="43">
        <v>2018</v>
      </c>
      <c r="T161" s="19">
        <v>100</v>
      </c>
      <c r="U161" s="10"/>
      <c r="V161" s="43">
        <v>2018</v>
      </c>
      <c r="W161" s="19">
        <v>50</v>
      </c>
      <c r="X161" s="10"/>
      <c r="Y161" s="350">
        <v>2018</v>
      </c>
      <c r="Z161" s="19">
        <v>100</v>
      </c>
      <c r="AA161" s="10"/>
      <c r="AB161" s="350">
        <v>2018</v>
      </c>
      <c r="AC161" s="19">
        <v>67</v>
      </c>
      <c r="AD161" s="10"/>
      <c r="AE161" s="350">
        <v>2018</v>
      </c>
      <c r="AF161" s="19">
        <v>0</v>
      </c>
      <c r="AG161" s="11"/>
    </row>
    <row r="162" spans="1:41" ht="24.75" customHeight="1">
      <c r="A162" s="43">
        <v>2019</v>
      </c>
      <c r="B162" s="2">
        <f t="shared" si="24"/>
        <v>51.416666666666664</v>
      </c>
      <c r="C162" s="80"/>
      <c r="D162" s="43">
        <v>2019</v>
      </c>
      <c r="E162" s="19">
        <v>0</v>
      </c>
      <c r="F162" s="10"/>
      <c r="G162" s="43">
        <v>2019</v>
      </c>
      <c r="H162" s="8">
        <f t="shared" si="25"/>
        <v>100</v>
      </c>
      <c r="I162" s="19"/>
      <c r="J162" s="43">
        <v>2019</v>
      </c>
      <c r="K162" s="19">
        <v>100</v>
      </c>
      <c r="L162" s="10"/>
      <c r="M162" s="43">
        <v>2019</v>
      </c>
      <c r="N162" s="19">
        <v>100</v>
      </c>
      <c r="O162" s="10"/>
      <c r="P162" s="43">
        <v>2019</v>
      </c>
      <c r="Q162" s="19">
        <v>100</v>
      </c>
      <c r="R162" s="10"/>
      <c r="S162" s="43">
        <v>2019</v>
      </c>
      <c r="T162" s="19">
        <v>100</v>
      </c>
      <c r="U162" s="10"/>
      <c r="V162" s="43">
        <v>2019</v>
      </c>
      <c r="W162" s="19">
        <v>50</v>
      </c>
      <c r="X162" s="10"/>
      <c r="Y162" s="350">
        <v>2019</v>
      </c>
      <c r="Z162" s="19">
        <v>100</v>
      </c>
      <c r="AA162" s="10"/>
      <c r="AB162" s="350">
        <v>2019</v>
      </c>
      <c r="AC162" s="19">
        <v>67</v>
      </c>
      <c r="AD162" s="10"/>
      <c r="AE162" s="350">
        <v>2019</v>
      </c>
      <c r="AF162" s="19">
        <v>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39.583333333333336</v>
      </c>
      <c r="C171" s="39"/>
      <c r="D171" s="43">
        <v>2014</v>
      </c>
      <c r="E171" s="29">
        <v>50</v>
      </c>
      <c r="F171" s="83" t="s">
        <v>3737</v>
      </c>
      <c r="G171" s="44">
        <v>2014</v>
      </c>
      <c r="H171" s="29">
        <v>100</v>
      </c>
      <c r="I171" s="10" t="s">
        <v>3738</v>
      </c>
      <c r="J171" s="44">
        <v>2014</v>
      </c>
      <c r="K171" s="29">
        <v>50</v>
      </c>
      <c r="L171" s="10" t="s">
        <v>3739</v>
      </c>
      <c r="M171" s="44">
        <v>2014</v>
      </c>
      <c r="N171" s="34">
        <v>0</v>
      </c>
      <c r="O171" s="10" t="s">
        <v>3740</v>
      </c>
      <c r="P171" s="44">
        <v>2014</v>
      </c>
      <c r="Q171" s="29">
        <v>0</v>
      </c>
      <c r="R171" s="10">
        <v>0</v>
      </c>
      <c r="S171" s="44">
        <v>2014</v>
      </c>
      <c r="T171" s="34">
        <v>0</v>
      </c>
      <c r="U171" s="10" t="s">
        <v>3740</v>
      </c>
      <c r="V171" s="44">
        <v>2014</v>
      </c>
      <c r="W171" s="34">
        <v>100</v>
      </c>
      <c r="X171" s="10">
        <v>0</v>
      </c>
      <c r="Y171" s="44">
        <v>2014</v>
      </c>
      <c r="Z171" s="34">
        <v>100</v>
      </c>
      <c r="AA171" s="10">
        <v>0</v>
      </c>
      <c r="AB171" s="44">
        <v>2014</v>
      </c>
      <c r="AC171" s="34">
        <v>50</v>
      </c>
      <c r="AD171" s="10">
        <v>0</v>
      </c>
      <c r="AE171" s="44">
        <v>2014</v>
      </c>
      <c r="AF171" s="34">
        <v>0</v>
      </c>
      <c r="AG171" s="83">
        <v>0</v>
      </c>
      <c r="AH171" s="44">
        <v>2014</v>
      </c>
      <c r="AI171" s="34">
        <v>0</v>
      </c>
      <c r="AJ171" s="10">
        <v>0</v>
      </c>
      <c r="AK171" s="44">
        <v>2014</v>
      </c>
      <c r="AL171" s="34">
        <v>0</v>
      </c>
      <c r="AM171" s="11">
        <v>0</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39.583333333333336</v>
      </c>
      <c r="C176" s="80"/>
      <c r="D176" s="43">
        <v>2019</v>
      </c>
      <c r="E176" s="34">
        <v>50</v>
      </c>
      <c r="F176" s="10" t="s">
        <v>3737</v>
      </c>
      <c r="G176" s="44">
        <v>2019</v>
      </c>
      <c r="H176" s="29">
        <v>100</v>
      </c>
      <c r="I176" s="10" t="s">
        <v>3738</v>
      </c>
      <c r="J176" s="44">
        <v>2019</v>
      </c>
      <c r="K176" s="34">
        <v>50</v>
      </c>
      <c r="L176" s="10" t="s">
        <v>3741</v>
      </c>
      <c r="M176" s="44">
        <v>2019</v>
      </c>
      <c r="N176" s="34">
        <v>0</v>
      </c>
      <c r="O176" s="10" t="s">
        <v>3742</v>
      </c>
      <c r="P176" s="44">
        <v>2019</v>
      </c>
      <c r="Q176" s="34">
        <v>0</v>
      </c>
      <c r="R176" s="10" t="s">
        <v>3743</v>
      </c>
      <c r="S176" s="44">
        <v>2019</v>
      </c>
      <c r="T176" s="34">
        <v>0</v>
      </c>
      <c r="U176" s="10" t="s">
        <v>3744</v>
      </c>
      <c r="V176" s="44">
        <v>2019</v>
      </c>
      <c r="W176" s="34">
        <v>100</v>
      </c>
      <c r="X176" s="10" t="s">
        <v>3745</v>
      </c>
      <c r="Y176" s="44">
        <v>2019</v>
      </c>
      <c r="Z176" s="34">
        <v>100</v>
      </c>
      <c r="AA176" s="10"/>
      <c r="AB176" s="44">
        <v>2019</v>
      </c>
      <c r="AC176" s="34">
        <v>50</v>
      </c>
      <c r="AD176" s="10" t="s">
        <v>3746</v>
      </c>
      <c r="AE176" s="44">
        <v>2019</v>
      </c>
      <c r="AF176" s="34">
        <v>0</v>
      </c>
      <c r="AG176" s="10"/>
      <c r="AH176" s="44">
        <v>2019</v>
      </c>
      <c r="AI176" s="34">
        <v>0</v>
      </c>
      <c r="AJ176" s="10"/>
      <c r="AK176" s="44">
        <v>2019</v>
      </c>
      <c r="AL176" s="34">
        <v>0</v>
      </c>
      <c r="AM176" s="11"/>
      <c r="AN176" s="42"/>
      <c r="AO176" s="42"/>
    </row>
  </sheetData>
  <mergeCells count="443">
    <mergeCell ref="T168:U168"/>
    <mergeCell ref="T166:U166"/>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Q18:R1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Q19:R19"/>
    <mergeCell ref="AC18:AD18"/>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B18:C18"/>
    <mergeCell ref="E18:F18"/>
    <mergeCell ref="H18:I18"/>
    <mergeCell ref="K18:L18"/>
    <mergeCell ref="N18:O18"/>
    <mergeCell ref="B39:C39"/>
    <mergeCell ref="E39:F39"/>
    <mergeCell ref="T21:U21"/>
    <mergeCell ref="Q39:R39"/>
    <mergeCell ref="T39:U39"/>
    <mergeCell ref="T18:U18"/>
    <mergeCell ref="W18:X18"/>
    <mergeCell ref="Z18:AA18"/>
    <mergeCell ref="T19:U19"/>
    <mergeCell ref="W19:X19"/>
    <mergeCell ref="Z19:AA19"/>
    <mergeCell ref="B20:C20"/>
    <mergeCell ref="E20:F20"/>
    <mergeCell ref="H20:I20"/>
    <mergeCell ref="K20:L20"/>
    <mergeCell ref="N20:O20"/>
    <mergeCell ref="Q20:R20"/>
    <mergeCell ref="T20:U20"/>
    <mergeCell ref="W20:X20"/>
    <mergeCell ref="Z20:AA20"/>
    <mergeCell ref="E19:F19"/>
    <mergeCell ref="H19:I19"/>
    <mergeCell ref="K19:L19"/>
    <mergeCell ref="N19:O19"/>
    <mergeCell ref="B22:C22"/>
    <mergeCell ref="E22:F22"/>
    <mergeCell ref="H22:I22"/>
    <mergeCell ref="K22:L22"/>
    <mergeCell ref="N22:O22"/>
    <mergeCell ref="Q22:R22"/>
    <mergeCell ref="B21:C21"/>
    <mergeCell ref="E21:F21"/>
    <mergeCell ref="H21:I21"/>
    <mergeCell ref="K21:L21"/>
    <mergeCell ref="N21:O21"/>
    <mergeCell ref="Q21:R21"/>
    <mergeCell ref="AC20:AD20"/>
    <mergeCell ref="W21:X21"/>
    <mergeCell ref="Z21:AA21"/>
    <mergeCell ref="AC21:AD21"/>
    <mergeCell ref="W22:X22"/>
    <mergeCell ref="Z22:AA22"/>
    <mergeCell ref="AC22:AD22"/>
    <mergeCell ref="T22:U22"/>
    <mergeCell ref="AL39:AM39"/>
    <mergeCell ref="AI39:AJ39"/>
    <mergeCell ref="W39:X39"/>
    <mergeCell ref="Z39:AA39"/>
    <mergeCell ref="AC39:AD39"/>
    <mergeCell ref="AF39:AG39"/>
    <mergeCell ref="AO39:AP39"/>
    <mergeCell ref="AR39:AS39"/>
    <mergeCell ref="AU39:AV39"/>
    <mergeCell ref="AX39:AY39"/>
    <mergeCell ref="H40:I40"/>
    <mergeCell ref="K40:L40"/>
    <mergeCell ref="N40:O40"/>
    <mergeCell ref="Q40:R40"/>
    <mergeCell ref="T40:U40"/>
    <mergeCell ref="W40:X40"/>
    <mergeCell ref="Z40:AA40"/>
    <mergeCell ref="AC40:AD40"/>
    <mergeCell ref="AF40:AG40"/>
    <mergeCell ref="AI40:AJ40"/>
    <mergeCell ref="AL40:AM40"/>
    <mergeCell ref="AO40:AP40"/>
    <mergeCell ref="H39:I39"/>
    <mergeCell ref="K39:L39"/>
    <mergeCell ref="N39:O39"/>
    <mergeCell ref="W42:X42"/>
    <mergeCell ref="Z42:AA42"/>
    <mergeCell ref="B41:C41"/>
    <mergeCell ref="E41:F41"/>
    <mergeCell ref="H41:I41"/>
    <mergeCell ref="K41:L41"/>
    <mergeCell ref="N41:O41"/>
    <mergeCell ref="Q41:R41"/>
    <mergeCell ref="T41:U41"/>
    <mergeCell ref="W41:X41"/>
    <mergeCell ref="Z41:AA41"/>
    <mergeCell ref="AC41:AD41"/>
    <mergeCell ref="AF41:AG41"/>
    <mergeCell ref="AI41:AJ41"/>
    <mergeCell ref="AL41:AM41"/>
    <mergeCell ref="AO41:AP41"/>
    <mergeCell ref="AR41:AS41"/>
    <mergeCell ref="AU41:AV41"/>
    <mergeCell ref="AX41:AY41"/>
    <mergeCell ref="AC42:AD42"/>
    <mergeCell ref="AF42:AG42"/>
    <mergeCell ref="AI42:AJ42"/>
    <mergeCell ref="AL42:AM42"/>
    <mergeCell ref="AO42:AP42"/>
    <mergeCell ref="AR42:AS42"/>
    <mergeCell ref="AU42:AV42"/>
    <mergeCell ref="AX42:AY42"/>
    <mergeCell ref="AC43:AD43"/>
    <mergeCell ref="AF43:AG43"/>
    <mergeCell ref="AI43:AJ43"/>
    <mergeCell ref="AL43:AM43"/>
    <mergeCell ref="AO43:AP43"/>
    <mergeCell ref="AR43:AS43"/>
    <mergeCell ref="AU43:AV43"/>
    <mergeCell ref="AX43:AY43"/>
    <mergeCell ref="B42:C42"/>
    <mergeCell ref="E42:F42"/>
    <mergeCell ref="H42:I42"/>
    <mergeCell ref="K42:L42"/>
    <mergeCell ref="N42:O42"/>
    <mergeCell ref="Q42:R42"/>
    <mergeCell ref="B43:C43"/>
    <mergeCell ref="E43:F43"/>
    <mergeCell ref="H43:I43"/>
    <mergeCell ref="K43:L43"/>
    <mergeCell ref="N43:O43"/>
    <mergeCell ref="Q43:R43"/>
    <mergeCell ref="T43:U43"/>
    <mergeCell ref="W43:X43"/>
    <mergeCell ref="Z43:AA43"/>
    <mergeCell ref="T42:U42"/>
    <mergeCell ref="H61:I61"/>
    <mergeCell ref="K61:L61"/>
    <mergeCell ref="N61:O61"/>
    <mergeCell ref="Q61:R61"/>
    <mergeCell ref="T61:U61"/>
    <mergeCell ref="W61:X61"/>
    <mergeCell ref="AC61:AD61"/>
    <mergeCell ref="AI61:AJ61"/>
    <mergeCell ref="AL61:AM61"/>
    <mergeCell ref="AC63:AD63"/>
    <mergeCell ref="AF63:AG63"/>
    <mergeCell ref="AI63:AJ63"/>
    <mergeCell ref="AL63:AM63"/>
    <mergeCell ref="AC62:AD62"/>
    <mergeCell ref="AF62:AG62"/>
    <mergeCell ref="AI62:AJ62"/>
    <mergeCell ref="AL62:AM62"/>
    <mergeCell ref="Q63:R63"/>
    <mergeCell ref="T63:U63"/>
    <mergeCell ref="W63:X63"/>
    <mergeCell ref="Z63:AA63"/>
    <mergeCell ref="Q62:R62"/>
    <mergeCell ref="T62:U62"/>
    <mergeCell ref="W62:X62"/>
    <mergeCell ref="Z62:AA62"/>
    <mergeCell ref="B62:C62"/>
    <mergeCell ref="E62:F62"/>
    <mergeCell ref="H62:I62"/>
    <mergeCell ref="K62:L62"/>
    <mergeCell ref="N62:O62"/>
    <mergeCell ref="B63:C63"/>
    <mergeCell ref="E63:F63"/>
    <mergeCell ref="H63:I63"/>
    <mergeCell ref="K63:L63"/>
    <mergeCell ref="N63:O63"/>
    <mergeCell ref="AC64:AD64"/>
    <mergeCell ref="AF64:AG64"/>
    <mergeCell ref="AI64:AJ64"/>
    <mergeCell ref="AL64:AM64"/>
    <mergeCell ref="B80:R80"/>
    <mergeCell ref="B81:C81"/>
    <mergeCell ref="E81:F81"/>
    <mergeCell ref="H81:I81"/>
    <mergeCell ref="K81:L81"/>
    <mergeCell ref="N81:O81"/>
    <mergeCell ref="Q81:R81"/>
    <mergeCell ref="B64:C64"/>
    <mergeCell ref="E64:F64"/>
    <mergeCell ref="H64:I64"/>
    <mergeCell ref="K64:L64"/>
    <mergeCell ref="N64:O64"/>
    <mergeCell ref="Q64:R64"/>
    <mergeCell ref="T64:U64"/>
    <mergeCell ref="W64:X64"/>
    <mergeCell ref="Z64:AA64"/>
    <mergeCell ref="H82:I82"/>
    <mergeCell ref="K82:L82"/>
    <mergeCell ref="N82:O82"/>
    <mergeCell ref="Q82:R82"/>
    <mergeCell ref="B83:C83"/>
    <mergeCell ref="E83:F83"/>
    <mergeCell ref="H83:I83"/>
    <mergeCell ref="K83:L83"/>
    <mergeCell ref="N83:O83"/>
    <mergeCell ref="Q83:R83"/>
    <mergeCell ref="E82:F82"/>
    <mergeCell ref="B82:C82"/>
    <mergeCell ref="B84:C84"/>
    <mergeCell ref="E84:F84"/>
    <mergeCell ref="H84:I84"/>
    <mergeCell ref="K84:L84"/>
    <mergeCell ref="N84:O84"/>
    <mergeCell ref="Q84:R84"/>
    <mergeCell ref="B85:C85"/>
    <mergeCell ref="E85:F85"/>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B104:C104"/>
    <mergeCell ref="E104:F104"/>
    <mergeCell ref="H104:I104"/>
    <mergeCell ref="K104:L104"/>
    <mergeCell ref="N104:O104"/>
    <mergeCell ref="Q104:R104"/>
    <mergeCell ref="T104:U104"/>
    <mergeCell ref="W104:X104"/>
    <mergeCell ref="B103:C103"/>
    <mergeCell ref="E103:F103"/>
    <mergeCell ref="B105:C105"/>
    <mergeCell ref="E105:F105"/>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B122:AA122"/>
    <mergeCell ref="B123:C123"/>
    <mergeCell ref="E123:F123"/>
    <mergeCell ref="H123:I123"/>
    <mergeCell ref="K123:L123"/>
    <mergeCell ref="N123:O123"/>
    <mergeCell ref="Q123:R123"/>
    <mergeCell ref="T123:U123"/>
    <mergeCell ref="W123:X123"/>
    <mergeCell ref="Z123:AA123"/>
    <mergeCell ref="H124:I124"/>
    <mergeCell ref="K124:L124"/>
    <mergeCell ref="N124:O124"/>
    <mergeCell ref="Q124:R124"/>
    <mergeCell ref="T124:U124"/>
    <mergeCell ref="W124:X124"/>
    <mergeCell ref="Z124:AA124"/>
    <mergeCell ref="B125:C125"/>
    <mergeCell ref="E125:F125"/>
    <mergeCell ref="H125:I125"/>
    <mergeCell ref="K125:L125"/>
    <mergeCell ref="N125:O125"/>
    <mergeCell ref="Q125:R125"/>
    <mergeCell ref="T125:U125"/>
    <mergeCell ref="W125:X125"/>
    <mergeCell ref="Z125:AA125"/>
    <mergeCell ref="B124:C124"/>
    <mergeCell ref="E124:F124"/>
    <mergeCell ref="B126:C126"/>
    <mergeCell ref="E126:F126"/>
    <mergeCell ref="H126:I126"/>
    <mergeCell ref="K126:L126"/>
    <mergeCell ref="N126:O126"/>
    <mergeCell ref="Q126:R126"/>
    <mergeCell ref="T126:U126"/>
    <mergeCell ref="W126:X126"/>
    <mergeCell ref="Z126:AA126"/>
    <mergeCell ref="B127:C127"/>
    <mergeCell ref="E127:F127"/>
    <mergeCell ref="H127:I127"/>
    <mergeCell ref="K127:L127"/>
    <mergeCell ref="N127:O127"/>
    <mergeCell ref="Q127:R127"/>
    <mergeCell ref="T127:U127"/>
    <mergeCell ref="W127:X127"/>
    <mergeCell ref="Z127:AA127"/>
    <mergeCell ref="AC145:AD145"/>
    <mergeCell ref="AF145:AG145"/>
    <mergeCell ref="B143:AG143"/>
    <mergeCell ref="B144:C144"/>
    <mergeCell ref="E144:F144"/>
    <mergeCell ref="H144:I144"/>
    <mergeCell ref="K144:L144"/>
    <mergeCell ref="N144:O144"/>
    <mergeCell ref="Q144:R144"/>
    <mergeCell ref="T144:U144"/>
    <mergeCell ref="W144:X144"/>
    <mergeCell ref="Z144:AA144"/>
    <mergeCell ref="AC144:AD144"/>
    <mergeCell ref="AF144:AG144"/>
    <mergeCell ref="B145:C145"/>
    <mergeCell ref="E145:F145"/>
    <mergeCell ref="W146:X146"/>
    <mergeCell ref="Z146:AA146"/>
    <mergeCell ref="H145:I145"/>
    <mergeCell ref="K145:L145"/>
    <mergeCell ref="N145:O145"/>
    <mergeCell ref="Q145:R145"/>
    <mergeCell ref="T145:U145"/>
    <mergeCell ref="W145:X145"/>
    <mergeCell ref="Z145:AA145"/>
    <mergeCell ref="K147:L147"/>
    <mergeCell ref="N147:O147"/>
    <mergeCell ref="Q147:R147"/>
    <mergeCell ref="T147:U147"/>
    <mergeCell ref="B146:C146"/>
    <mergeCell ref="E146:F146"/>
    <mergeCell ref="H146:I146"/>
    <mergeCell ref="K146:L146"/>
    <mergeCell ref="N146:O146"/>
    <mergeCell ref="Q146:R146"/>
    <mergeCell ref="T146:U146"/>
    <mergeCell ref="A1:D1"/>
    <mergeCell ref="B17:AD17"/>
    <mergeCell ref="B38:AY38"/>
    <mergeCell ref="B59:AM59"/>
    <mergeCell ref="AC148:AD148"/>
    <mergeCell ref="AF148:AG148"/>
    <mergeCell ref="W147:X147"/>
    <mergeCell ref="Z147:AA147"/>
    <mergeCell ref="AC147:AD147"/>
    <mergeCell ref="AF147:AG147"/>
    <mergeCell ref="B148:C148"/>
    <mergeCell ref="E148:F148"/>
    <mergeCell ref="H148:I148"/>
    <mergeCell ref="K148:L148"/>
    <mergeCell ref="N148:O148"/>
    <mergeCell ref="Q148:R148"/>
    <mergeCell ref="T148:U148"/>
    <mergeCell ref="W148:X148"/>
    <mergeCell ref="Z148:AA148"/>
    <mergeCell ref="AC146:AD146"/>
    <mergeCell ref="AF146:AG146"/>
    <mergeCell ref="B147:C147"/>
    <mergeCell ref="E147:F147"/>
    <mergeCell ref="H147:I147"/>
    <mergeCell ref="AC19:AD19"/>
    <mergeCell ref="B40:C40"/>
    <mergeCell ref="E40:F40"/>
    <mergeCell ref="B19:C19"/>
    <mergeCell ref="AR40:AS40"/>
    <mergeCell ref="AU40:AV40"/>
    <mergeCell ref="AX40:AY40"/>
    <mergeCell ref="B61:C61"/>
    <mergeCell ref="E61:F61"/>
    <mergeCell ref="Z61:AA61"/>
    <mergeCell ref="AF61:AG61"/>
    <mergeCell ref="B60:C60"/>
    <mergeCell ref="E60:F60"/>
    <mergeCell ref="H60:I60"/>
    <mergeCell ref="K60:L60"/>
    <mergeCell ref="N60:O60"/>
    <mergeCell ref="Q60:R60"/>
    <mergeCell ref="T60:U60"/>
    <mergeCell ref="W60:X60"/>
    <mergeCell ref="Z60:AA60"/>
    <mergeCell ref="AC60:AD60"/>
    <mergeCell ref="AF60:AG60"/>
    <mergeCell ref="AI60:AJ60"/>
    <mergeCell ref="AL60:AM60"/>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46"/>
  <dimension ref="A1:CC176"/>
  <sheetViews>
    <sheetView topLeftCell="A142" zoomScale="110" zoomScaleNormal="110" workbookViewId="0">
      <selection activeCell="AA173" sqref="AA173"/>
    </sheetView>
  </sheetViews>
  <sheetFormatPr defaultColWidth="8.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32.439814814814817</v>
      </c>
    </row>
    <row r="4" spans="1:4" ht="24.75" customHeight="1">
      <c r="A4" s="347">
        <v>2008</v>
      </c>
      <c r="B4" s="229"/>
      <c r="C4" s="229"/>
      <c r="D4" s="229">
        <f t="shared" si="0"/>
        <v>33.481481481481488</v>
      </c>
    </row>
    <row r="5" spans="1:4" ht="24.75" customHeight="1">
      <c r="A5" s="347">
        <v>2009</v>
      </c>
      <c r="B5" s="229"/>
      <c r="C5" s="229"/>
      <c r="D5" s="229">
        <f t="shared" si="0"/>
        <v>33.481481481481488</v>
      </c>
    </row>
    <row r="6" spans="1:4" ht="24.75" customHeight="1">
      <c r="A6" s="347">
        <v>2010</v>
      </c>
      <c r="B6" s="229"/>
      <c r="C6" s="229">
        <f t="shared" ref="C6:C9" si="1">AVERAGE(B27,B48,B69,B90,B111,B132,B153)</f>
        <v>34.565759637188208</v>
      </c>
      <c r="D6" s="229">
        <f t="shared" si="0"/>
        <v>35.564814814814817</v>
      </c>
    </row>
    <row r="7" spans="1:4" ht="24.75" customHeight="1">
      <c r="A7" s="347">
        <v>2011</v>
      </c>
      <c r="B7" s="229"/>
      <c r="C7" s="229">
        <f t="shared" si="1"/>
        <v>34.565759637188208</v>
      </c>
      <c r="D7" s="229">
        <f t="shared" si="0"/>
        <v>35.564814814814817</v>
      </c>
    </row>
    <row r="8" spans="1:4" ht="24.75" customHeight="1">
      <c r="A8" s="347">
        <v>2012</v>
      </c>
      <c r="B8" s="229"/>
      <c r="C8" s="229">
        <f t="shared" si="1"/>
        <v>34.565759637188208</v>
      </c>
      <c r="D8" s="229">
        <f t="shared" si="0"/>
        <v>35.564814814814817</v>
      </c>
    </row>
    <row r="9" spans="1:4" ht="24.75" customHeight="1">
      <c r="A9" s="347">
        <v>2013</v>
      </c>
      <c r="B9" s="229"/>
      <c r="C9" s="229">
        <f t="shared" si="1"/>
        <v>34.565759637188208</v>
      </c>
      <c r="D9" s="229">
        <f t="shared" si="0"/>
        <v>35.564814814814817</v>
      </c>
    </row>
    <row r="10" spans="1:4" ht="24.75" customHeight="1">
      <c r="A10" s="38">
        <v>2014</v>
      </c>
      <c r="B10" s="229">
        <f>AVERAGE(B31,B52,B73,B94,B115,B136,B157,B171)</f>
        <v>33.099206349206348</v>
      </c>
      <c r="C10" s="229">
        <f t="shared" ref="C10:C15" si="2">AVERAGE(B31,B52,B73,B94,B115,B136,B157)</f>
        <v>34.565759637188208</v>
      </c>
      <c r="D10" s="229">
        <f t="shared" ref="D10:D15" si="3">AVERAGE(B31,B52,B94,B115,B136,B157)</f>
        <v>35.564814814814817</v>
      </c>
    </row>
    <row r="11" spans="1:4" ht="24.75" customHeight="1">
      <c r="A11" s="38">
        <v>2015</v>
      </c>
      <c r="B11" s="229"/>
      <c r="C11" s="229">
        <f t="shared" si="2"/>
        <v>35.359410430838999</v>
      </c>
      <c r="D11" s="229">
        <f t="shared" si="3"/>
        <v>36.49074074074074</v>
      </c>
    </row>
    <row r="12" spans="1:4" ht="24.75" customHeight="1">
      <c r="A12" s="38">
        <v>2016</v>
      </c>
      <c r="B12" s="229"/>
      <c r="C12" s="229">
        <f t="shared" si="2"/>
        <v>35.359410430838999</v>
      </c>
      <c r="D12" s="229">
        <f t="shared" si="3"/>
        <v>36.49074074074074</v>
      </c>
    </row>
    <row r="13" spans="1:4" ht="24.75" customHeight="1">
      <c r="A13" s="38">
        <v>2017</v>
      </c>
      <c r="B13" s="229"/>
      <c r="C13" s="229">
        <f t="shared" si="2"/>
        <v>35.359410430838999</v>
      </c>
      <c r="D13" s="229">
        <f t="shared" si="3"/>
        <v>36.49074074074074</v>
      </c>
    </row>
    <row r="14" spans="1:4" ht="24.75" customHeight="1">
      <c r="A14" s="38">
        <v>2018</v>
      </c>
      <c r="B14" s="229"/>
      <c r="C14" s="229">
        <f t="shared" si="2"/>
        <v>38.193877551020414</v>
      </c>
      <c r="D14" s="229">
        <f t="shared" si="3"/>
        <v>37.416666666666664</v>
      </c>
    </row>
    <row r="15" spans="1:4" ht="24.75" customHeight="1">
      <c r="A15" s="38">
        <v>2019</v>
      </c>
      <c r="B15" s="229">
        <f>AVERAGE(B36,B57,B78,B99,B120,B141,B162,B176)</f>
        <v>37.315476190476197</v>
      </c>
      <c r="C15" s="229">
        <f t="shared" si="2"/>
        <v>38.193877551020414</v>
      </c>
      <c r="D15" s="229">
        <f t="shared" si="3"/>
        <v>37.416666666666664</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580" t="s">
        <v>262</v>
      </c>
      <c r="X21" s="580"/>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40.777777777777779</v>
      </c>
      <c r="C24" s="363"/>
      <c r="D24" s="350">
        <v>2007</v>
      </c>
      <c r="E24" s="419">
        <v>50</v>
      </c>
      <c r="F24" s="363" t="s">
        <v>5055</v>
      </c>
      <c r="G24" s="350">
        <v>2007</v>
      </c>
      <c r="H24" s="419">
        <v>0</v>
      </c>
      <c r="I24" s="363"/>
      <c r="J24" s="350">
        <v>2007</v>
      </c>
      <c r="K24" s="419">
        <v>100</v>
      </c>
      <c r="L24" s="363"/>
      <c r="M24" s="350">
        <v>2007</v>
      </c>
      <c r="N24" s="419">
        <v>50</v>
      </c>
      <c r="O24" s="363" t="s">
        <v>5056</v>
      </c>
      <c r="P24" s="350">
        <v>2007</v>
      </c>
      <c r="Q24" s="49">
        <v>67</v>
      </c>
      <c r="R24" s="431" t="s">
        <v>2347</v>
      </c>
      <c r="S24" s="350">
        <v>2007</v>
      </c>
      <c r="T24" s="34">
        <v>50</v>
      </c>
      <c r="U24" s="363"/>
      <c r="V24" s="350">
        <v>2007</v>
      </c>
      <c r="W24" s="419">
        <v>0</v>
      </c>
      <c r="X24" s="363"/>
      <c r="Y24" s="350">
        <v>2007</v>
      </c>
      <c r="Z24" s="419">
        <v>0</v>
      </c>
      <c r="AA24" s="363"/>
      <c r="AB24" s="350">
        <v>2007</v>
      </c>
      <c r="AC24" s="49">
        <v>50</v>
      </c>
      <c r="AD24" s="432" t="s">
        <v>2344</v>
      </c>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40.777777777777779</v>
      </c>
      <c r="C25" s="363"/>
      <c r="D25" s="350">
        <v>2008</v>
      </c>
      <c r="E25" s="419">
        <v>50</v>
      </c>
      <c r="F25" s="363"/>
      <c r="G25" s="350">
        <v>2008</v>
      </c>
      <c r="H25" s="419">
        <v>0</v>
      </c>
      <c r="I25" s="363"/>
      <c r="J25" s="350">
        <v>2008</v>
      </c>
      <c r="K25" s="419">
        <v>100</v>
      </c>
      <c r="L25" s="363"/>
      <c r="M25" s="350">
        <v>2008</v>
      </c>
      <c r="N25" s="419">
        <v>50</v>
      </c>
      <c r="O25" s="363"/>
      <c r="P25" s="350">
        <v>2008</v>
      </c>
      <c r="Q25" s="49">
        <v>67</v>
      </c>
      <c r="R25" s="363"/>
      <c r="S25" s="350">
        <v>2008</v>
      </c>
      <c r="T25" s="34">
        <v>50</v>
      </c>
      <c r="U25" s="363"/>
      <c r="V25" s="350">
        <v>2008</v>
      </c>
      <c r="W25" s="419">
        <v>0</v>
      </c>
      <c r="X25" s="363"/>
      <c r="Y25" s="350">
        <v>2008</v>
      </c>
      <c r="Z25" s="419">
        <v>0</v>
      </c>
      <c r="AA25" s="363"/>
      <c r="AB25" s="350">
        <v>2008</v>
      </c>
      <c r="AC25" s="49">
        <v>50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40.777777777777779</v>
      </c>
      <c r="C26" s="363"/>
      <c r="D26" s="350">
        <v>2009</v>
      </c>
      <c r="E26" s="419">
        <v>50</v>
      </c>
      <c r="F26" s="363"/>
      <c r="G26" s="350">
        <v>2009</v>
      </c>
      <c r="H26" s="419">
        <v>0</v>
      </c>
      <c r="I26" s="363"/>
      <c r="J26" s="350">
        <v>2009</v>
      </c>
      <c r="K26" s="419">
        <v>100</v>
      </c>
      <c r="L26" s="363"/>
      <c r="M26" s="350">
        <v>2009</v>
      </c>
      <c r="N26" s="419">
        <v>50</v>
      </c>
      <c r="O26" s="363"/>
      <c r="P26" s="350">
        <v>2009</v>
      </c>
      <c r="Q26" s="49">
        <v>67</v>
      </c>
      <c r="R26" s="363"/>
      <c r="S26" s="350">
        <v>2009</v>
      </c>
      <c r="T26" s="34">
        <v>50</v>
      </c>
      <c r="U26" s="363"/>
      <c r="V26" s="350">
        <v>2009</v>
      </c>
      <c r="W26" s="419">
        <v>0</v>
      </c>
      <c r="X26" s="363"/>
      <c r="Y26" s="350">
        <v>2009</v>
      </c>
      <c r="Z26" s="419">
        <v>0</v>
      </c>
      <c r="AA26" s="363"/>
      <c r="AB26" s="350">
        <v>2009</v>
      </c>
      <c r="AC26" s="49">
        <v>50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40.777777777777779</v>
      </c>
      <c r="C27" s="363"/>
      <c r="D27" s="350">
        <v>2010</v>
      </c>
      <c r="E27" s="419">
        <v>50</v>
      </c>
      <c r="F27" s="363"/>
      <c r="G27" s="350">
        <v>2010</v>
      </c>
      <c r="H27" s="419">
        <v>0</v>
      </c>
      <c r="I27" s="363"/>
      <c r="J27" s="350">
        <v>2010</v>
      </c>
      <c r="K27" s="419">
        <v>100</v>
      </c>
      <c r="L27" s="363"/>
      <c r="M27" s="350">
        <v>2010</v>
      </c>
      <c r="N27" s="419">
        <v>50</v>
      </c>
      <c r="O27" s="363"/>
      <c r="P27" s="350">
        <v>2010</v>
      </c>
      <c r="Q27" s="49">
        <v>67</v>
      </c>
      <c r="R27" s="363"/>
      <c r="S27" s="350">
        <v>2010</v>
      </c>
      <c r="T27" s="34">
        <v>50</v>
      </c>
      <c r="U27" s="363"/>
      <c r="V27" s="350">
        <v>2010</v>
      </c>
      <c r="W27" s="419">
        <v>0</v>
      </c>
      <c r="X27" s="363"/>
      <c r="Y27" s="350">
        <v>2010</v>
      </c>
      <c r="Z27" s="419">
        <v>0</v>
      </c>
      <c r="AA27" s="363"/>
      <c r="AB27" s="350">
        <v>2010</v>
      </c>
      <c r="AC27" s="49">
        <v>50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40.777777777777779</v>
      </c>
      <c r="C28" s="363"/>
      <c r="D28" s="350">
        <v>2011</v>
      </c>
      <c r="E28" s="419">
        <v>50</v>
      </c>
      <c r="F28" s="363"/>
      <c r="G28" s="350">
        <v>2011</v>
      </c>
      <c r="H28" s="419">
        <v>0</v>
      </c>
      <c r="I28" s="363"/>
      <c r="J28" s="350">
        <v>2011</v>
      </c>
      <c r="K28" s="419">
        <v>100</v>
      </c>
      <c r="L28" s="363"/>
      <c r="M28" s="350">
        <v>2011</v>
      </c>
      <c r="N28" s="419">
        <v>50</v>
      </c>
      <c r="O28" s="363"/>
      <c r="P28" s="350">
        <v>2011</v>
      </c>
      <c r="Q28" s="49">
        <v>67</v>
      </c>
      <c r="R28" s="363"/>
      <c r="S28" s="350">
        <v>2011</v>
      </c>
      <c r="T28" s="34">
        <v>50</v>
      </c>
      <c r="U28" s="363"/>
      <c r="V28" s="350">
        <v>2011</v>
      </c>
      <c r="W28" s="419">
        <v>0</v>
      </c>
      <c r="X28" s="363"/>
      <c r="Y28" s="350">
        <v>2011</v>
      </c>
      <c r="Z28" s="419">
        <v>0</v>
      </c>
      <c r="AA28" s="363"/>
      <c r="AB28" s="350">
        <v>2011</v>
      </c>
      <c r="AC28" s="49">
        <v>50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40.777777777777779</v>
      </c>
      <c r="C29" s="363"/>
      <c r="D29" s="350">
        <v>2012</v>
      </c>
      <c r="E29" s="419">
        <v>50</v>
      </c>
      <c r="F29" s="363"/>
      <c r="G29" s="350">
        <v>2012</v>
      </c>
      <c r="H29" s="419">
        <v>0</v>
      </c>
      <c r="I29" s="363"/>
      <c r="J29" s="350">
        <v>2012</v>
      </c>
      <c r="K29" s="419">
        <v>100</v>
      </c>
      <c r="L29" s="363"/>
      <c r="M29" s="350">
        <v>2012</v>
      </c>
      <c r="N29" s="419">
        <v>50</v>
      </c>
      <c r="O29" s="363"/>
      <c r="P29" s="350">
        <v>2012</v>
      </c>
      <c r="Q29" s="49">
        <v>67</v>
      </c>
      <c r="R29" s="363"/>
      <c r="S29" s="350">
        <v>2012</v>
      </c>
      <c r="T29" s="34">
        <v>50</v>
      </c>
      <c r="U29" s="363"/>
      <c r="V29" s="350">
        <v>2012</v>
      </c>
      <c r="W29" s="419">
        <v>0</v>
      </c>
      <c r="X29" s="363"/>
      <c r="Y29" s="350">
        <v>2012</v>
      </c>
      <c r="Z29" s="419">
        <v>0</v>
      </c>
      <c r="AA29" s="363"/>
      <c r="AB29" s="350">
        <v>2012</v>
      </c>
      <c r="AC29" s="49">
        <v>50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40.777777777777779</v>
      </c>
      <c r="C30" s="363"/>
      <c r="D30" s="350">
        <v>2013</v>
      </c>
      <c r="E30" s="419">
        <v>50</v>
      </c>
      <c r="F30" s="363"/>
      <c r="G30" s="350">
        <v>2013</v>
      </c>
      <c r="H30" s="419">
        <v>0</v>
      </c>
      <c r="I30" s="363"/>
      <c r="J30" s="350">
        <v>2013</v>
      </c>
      <c r="K30" s="419">
        <v>100</v>
      </c>
      <c r="L30" s="363"/>
      <c r="M30" s="350">
        <v>2013</v>
      </c>
      <c r="N30" s="419">
        <v>50</v>
      </c>
      <c r="O30" s="363"/>
      <c r="P30" s="350">
        <v>2013</v>
      </c>
      <c r="Q30" s="49">
        <v>67</v>
      </c>
      <c r="R30" s="363"/>
      <c r="S30" s="350">
        <v>2013</v>
      </c>
      <c r="T30" s="34">
        <v>50</v>
      </c>
      <c r="U30" s="363"/>
      <c r="V30" s="350">
        <v>2013</v>
      </c>
      <c r="W30" s="419">
        <v>0</v>
      </c>
      <c r="X30" s="363"/>
      <c r="Y30" s="350">
        <v>2013</v>
      </c>
      <c r="Z30" s="419">
        <v>0</v>
      </c>
      <c r="AA30" s="363"/>
      <c r="AB30" s="350">
        <v>2013</v>
      </c>
      <c r="AC30" s="49">
        <v>50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40.777777777777779</v>
      </c>
      <c r="C31" s="39"/>
      <c r="D31" s="43">
        <v>2014</v>
      </c>
      <c r="E31" s="19">
        <v>50</v>
      </c>
      <c r="F31" s="10" t="s">
        <v>2350</v>
      </c>
      <c r="G31" s="43">
        <v>2014</v>
      </c>
      <c r="H31" s="19">
        <v>0</v>
      </c>
      <c r="I31" s="10" t="s">
        <v>2349</v>
      </c>
      <c r="J31" s="43">
        <v>2014</v>
      </c>
      <c r="K31" s="19">
        <v>100</v>
      </c>
      <c r="L31" s="10"/>
      <c r="M31" s="43">
        <v>2014</v>
      </c>
      <c r="N31" s="19">
        <v>50</v>
      </c>
      <c r="O31" s="10" t="s">
        <v>2348</v>
      </c>
      <c r="P31" s="43">
        <v>2014</v>
      </c>
      <c r="Q31" s="49">
        <v>67</v>
      </c>
      <c r="R31" s="10" t="s">
        <v>2347</v>
      </c>
      <c r="S31" s="43">
        <v>2014</v>
      </c>
      <c r="T31" s="34">
        <v>50</v>
      </c>
      <c r="U31" s="10" t="s">
        <v>2346</v>
      </c>
      <c r="V31" s="43">
        <v>2014</v>
      </c>
      <c r="W31" s="19">
        <v>0</v>
      </c>
      <c r="X31" s="10" t="s">
        <v>2345</v>
      </c>
      <c r="Y31" s="350">
        <v>2014</v>
      </c>
      <c r="Z31" s="19">
        <v>0</v>
      </c>
      <c r="AA31" s="10" t="s">
        <v>2345</v>
      </c>
      <c r="AB31" s="350">
        <v>2014</v>
      </c>
      <c r="AC31" s="49">
        <v>50</v>
      </c>
      <c r="AD31" s="11" t="s">
        <v>2344</v>
      </c>
    </row>
    <row r="32" spans="1:81" ht="24.75" customHeight="1">
      <c r="A32" s="43">
        <v>2015</v>
      </c>
      <c r="B32" s="230">
        <f t="shared" si="5"/>
        <v>46.333333333333336</v>
      </c>
      <c r="C32" s="39"/>
      <c r="D32" s="43">
        <v>2015</v>
      </c>
      <c r="E32" s="19">
        <v>50</v>
      </c>
      <c r="F32" s="10"/>
      <c r="G32" s="43">
        <v>2015</v>
      </c>
      <c r="H32" s="19">
        <v>0</v>
      </c>
      <c r="I32" s="10"/>
      <c r="J32" s="43">
        <v>2015</v>
      </c>
      <c r="K32" s="19">
        <v>100</v>
      </c>
      <c r="L32" s="10"/>
      <c r="M32" s="43">
        <v>2015</v>
      </c>
      <c r="N32" s="19">
        <v>50</v>
      </c>
      <c r="O32" s="10"/>
      <c r="P32" s="43">
        <v>2015</v>
      </c>
      <c r="Q32" s="19">
        <v>67</v>
      </c>
      <c r="R32" s="10"/>
      <c r="S32" s="43">
        <v>2015</v>
      </c>
      <c r="T32" s="34">
        <v>100</v>
      </c>
      <c r="U32" s="10" t="s">
        <v>2343</v>
      </c>
      <c r="V32" s="43">
        <v>2015</v>
      </c>
      <c r="W32" s="19">
        <v>0</v>
      </c>
      <c r="X32" s="10"/>
      <c r="Y32" s="350">
        <v>2015</v>
      </c>
      <c r="Z32" s="19">
        <v>0</v>
      </c>
      <c r="AA32" s="10"/>
      <c r="AB32" s="350">
        <v>2015</v>
      </c>
      <c r="AC32" s="19">
        <v>50</v>
      </c>
      <c r="AD32" s="11"/>
    </row>
    <row r="33" spans="1:81" ht="24.75" customHeight="1">
      <c r="A33" s="43">
        <v>2016</v>
      </c>
      <c r="B33" s="230">
        <f t="shared" si="5"/>
        <v>46.333333333333336</v>
      </c>
      <c r="C33" s="39"/>
      <c r="D33" s="43">
        <v>2016</v>
      </c>
      <c r="E33" s="19">
        <v>50</v>
      </c>
      <c r="F33" s="10"/>
      <c r="G33" s="43">
        <v>2016</v>
      </c>
      <c r="H33" s="19">
        <v>0</v>
      </c>
      <c r="I33" s="10"/>
      <c r="J33" s="43">
        <v>2016</v>
      </c>
      <c r="K33" s="19">
        <v>100</v>
      </c>
      <c r="L33" s="10"/>
      <c r="M33" s="43">
        <v>2016</v>
      </c>
      <c r="N33" s="19">
        <v>50</v>
      </c>
      <c r="O33" s="10"/>
      <c r="P33" s="43">
        <v>2016</v>
      </c>
      <c r="Q33" s="19">
        <v>67</v>
      </c>
      <c r="R33" s="10"/>
      <c r="S33" s="43">
        <v>2016</v>
      </c>
      <c r="T33" s="34">
        <v>100</v>
      </c>
      <c r="U33" s="10"/>
      <c r="V33" s="43">
        <v>2016</v>
      </c>
      <c r="W33" s="19">
        <v>0</v>
      </c>
      <c r="X33" s="10"/>
      <c r="Y33" s="350">
        <v>2016</v>
      </c>
      <c r="Z33" s="19">
        <v>0</v>
      </c>
      <c r="AA33" s="10"/>
      <c r="AB33" s="350">
        <v>2016</v>
      </c>
      <c r="AC33" s="19">
        <v>50</v>
      </c>
      <c r="AD33" s="11"/>
    </row>
    <row r="34" spans="1:81" ht="24.75" customHeight="1">
      <c r="A34" s="43">
        <v>2017</v>
      </c>
      <c r="B34" s="230">
        <f t="shared" si="5"/>
        <v>46.333333333333336</v>
      </c>
      <c r="C34" s="39"/>
      <c r="D34" s="43">
        <v>2017</v>
      </c>
      <c r="E34" s="19">
        <v>50</v>
      </c>
      <c r="F34" s="10"/>
      <c r="G34" s="43">
        <v>2017</v>
      </c>
      <c r="H34" s="19">
        <v>0</v>
      </c>
      <c r="I34" s="10"/>
      <c r="J34" s="43">
        <v>2017</v>
      </c>
      <c r="K34" s="19">
        <v>100</v>
      </c>
      <c r="L34" s="10"/>
      <c r="M34" s="43">
        <v>2017</v>
      </c>
      <c r="N34" s="19">
        <v>50</v>
      </c>
      <c r="O34" s="10"/>
      <c r="P34" s="43">
        <v>2017</v>
      </c>
      <c r="Q34" s="19">
        <v>67</v>
      </c>
      <c r="R34" s="10"/>
      <c r="S34" s="43">
        <v>2017</v>
      </c>
      <c r="T34" s="34">
        <v>100</v>
      </c>
      <c r="U34" s="10"/>
      <c r="V34" s="43">
        <v>2017</v>
      </c>
      <c r="W34" s="19">
        <v>0</v>
      </c>
      <c r="X34" s="10"/>
      <c r="Y34" s="350">
        <v>2017</v>
      </c>
      <c r="Z34" s="19">
        <v>0</v>
      </c>
      <c r="AA34" s="10"/>
      <c r="AB34" s="350">
        <v>2017</v>
      </c>
      <c r="AC34" s="19">
        <v>50</v>
      </c>
      <c r="AD34" s="11"/>
    </row>
    <row r="35" spans="1:81" ht="24.75" customHeight="1">
      <c r="A35" s="43">
        <v>2018</v>
      </c>
      <c r="B35" s="230">
        <f t="shared" si="5"/>
        <v>51.888888888888886</v>
      </c>
      <c r="C35" s="39"/>
      <c r="D35" s="43">
        <v>2018</v>
      </c>
      <c r="E35" s="19">
        <v>50</v>
      </c>
      <c r="F35" s="10"/>
      <c r="G35" s="43">
        <v>2018</v>
      </c>
      <c r="H35" s="19">
        <v>0</v>
      </c>
      <c r="I35" s="10"/>
      <c r="J35" s="43">
        <v>2018</v>
      </c>
      <c r="K35" s="19">
        <v>100</v>
      </c>
      <c r="L35" s="10"/>
      <c r="M35" s="43">
        <v>2018</v>
      </c>
      <c r="N35" s="19">
        <v>50</v>
      </c>
      <c r="O35" s="10"/>
      <c r="P35" s="43">
        <v>2018</v>
      </c>
      <c r="Q35" s="19">
        <v>67</v>
      </c>
      <c r="R35" s="10"/>
      <c r="S35" s="43">
        <v>2018</v>
      </c>
      <c r="T35" s="34">
        <v>100</v>
      </c>
      <c r="U35" s="10"/>
      <c r="V35" s="43">
        <v>2018</v>
      </c>
      <c r="W35" s="19">
        <v>0</v>
      </c>
      <c r="X35" s="10" t="s">
        <v>2342</v>
      </c>
      <c r="Y35" s="350">
        <v>2018</v>
      </c>
      <c r="Z35" s="19">
        <v>50</v>
      </c>
      <c r="AA35" s="10" t="s">
        <v>2341</v>
      </c>
      <c r="AB35" s="350">
        <v>2018</v>
      </c>
      <c r="AC35" s="19">
        <v>50</v>
      </c>
      <c r="AD35" s="11"/>
    </row>
    <row r="36" spans="1:81" ht="24.75" customHeight="1">
      <c r="A36" s="43">
        <v>2019</v>
      </c>
      <c r="B36" s="230">
        <f t="shared" si="5"/>
        <v>51.888888888888886</v>
      </c>
      <c r="C36" s="39"/>
      <c r="D36" s="43">
        <v>2019</v>
      </c>
      <c r="E36" s="19">
        <v>50</v>
      </c>
      <c r="F36" s="10"/>
      <c r="G36" s="43">
        <v>2019</v>
      </c>
      <c r="H36" s="19">
        <v>0</v>
      </c>
      <c r="I36" s="10"/>
      <c r="J36" s="43">
        <v>2019</v>
      </c>
      <c r="K36" s="19">
        <v>100</v>
      </c>
      <c r="L36" s="10"/>
      <c r="M36" s="43">
        <v>2019</v>
      </c>
      <c r="N36" s="19">
        <v>50</v>
      </c>
      <c r="O36" s="10" t="s">
        <v>2340</v>
      </c>
      <c r="P36" s="43">
        <v>2019</v>
      </c>
      <c r="Q36" s="19">
        <v>67</v>
      </c>
      <c r="R36" s="10"/>
      <c r="S36" s="43">
        <v>2019</v>
      </c>
      <c r="T36" s="34">
        <v>100</v>
      </c>
      <c r="U36" s="10"/>
      <c r="V36" s="43">
        <v>2019</v>
      </c>
      <c r="W36" s="19">
        <v>0</v>
      </c>
      <c r="X36" s="10"/>
      <c r="Y36" s="350">
        <v>2019</v>
      </c>
      <c r="Z36" s="19">
        <v>50</v>
      </c>
      <c r="AA36" s="10"/>
      <c r="AB36" s="350">
        <v>2019</v>
      </c>
      <c r="AC36" s="19">
        <v>50</v>
      </c>
      <c r="AD36" s="11" t="s">
        <v>2339</v>
      </c>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1613</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231</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42.611111111111114</v>
      </c>
      <c r="C45" s="363"/>
      <c r="D45" s="350">
        <v>2007</v>
      </c>
      <c r="E45" s="419">
        <v>0</v>
      </c>
      <c r="F45" s="363"/>
      <c r="G45" s="350">
        <v>2007</v>
      </c>
      <c r="H45" s="49">
        <v>50</v>
      </c>
      <c r="I45" s="431" t="s">
        <v>4416</v>
      </c>
      <c r="J45" s="350">
        <v>2007</v>
      </c>
      <c r="K45" s="419">
        <v>100</v>
      </c>
      <c r="L45" s="363"/>
      <c r="M45" s="350">
        <v>2007</v>
      </c>
      <c r="N45" s="419">
        <v>100</v>
      </c>
      <c r="O45" s="363"/>
      <c r="P45" s="350">
        <v>2007</v>
      </c>
      <c r="Q45" s="419">
        <v>100</v>
      </c>
      <c r="R45" s="363"/>
      <c r="S45" s="350">
        <v>2007</v>
      </c>
      <c r="T45" s="419">
        <v>100</v>
      </c>
      <c r="U45" s="363"/>
      <c r="V45" s="350">
        <v>2007</v>
      </c>
      <c r="W45" s="419">
        <v>100</v>
      </c>
      <c r="X45" s="363"/>
      <c r="Y45" s="350">
        <v>2007</v>
      </c>
      <c r="Z45" s="419">
        <v>100</v>
      </c>
      <c r="AA45" s="363"/>
      <c r="AB45" s="350">
        <v>2007</v>
      </c>
      <c r="AC45" s="419">
        <v>100</v>
      </c>
      <c r="AD45" s="363"/>
      <c r="AE45" s="350">
        <v>2007</v>
      </c>
      <c r="AF45" s="243">
        <f>0.67*AI45+0.33*AL45</f>
        <v>83.5</v>
      </c>
      <c r="AG45" s="363"/>
      <c r="AH45" s="350">
        <v>2007</v>
      </c>
      <c r="AI45" s="419">
        <v>100</v>
      </c>
      <c r="AJ45" s="363"/>
      <c r="AK45" s="350">
        <v>2007</v>
      </c>
      <c r="AL45" s="419">
        <v>50</v>
      </c>
      <c r="AM45" s="363"/>
      <c r="AN45" s="350">
        <v>2007</v>
      </c>
      <c r="AO45" s="49">
        <v>50</v>
      </c>
      <c r="AP45" s="431" t="s">
        <v>2335</v>
      </c>
      <c r="AQ45" s="350">
        <v>2007</v>
      </c>
      <c r="AR45" s="419">
        <v>0</v>
      </c>
      <c r="AS45" s="363"/>
      <c r="AT45" s="350">
        <v>2007</v>
      </c>
      <c r="AU45" s="419">
        <v>0</v>
      </c>
      <c r="AV45" s="363"/>
      <c r="AW45" s="350">
        <v>2007</v>
      </c>
      <c r="AX45" s="419">
        <v>0</v>
      </c>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42.611111111111114</v>
      </c>
      <c r="C46" s="363"/>
      <c r="D46" s="350">
        <v>2008</v>
      </c>
      <c r="E46" s="419">
        <v>0</v>
      </c>
      <c r="F46" s="363"/>
      <c r="G46" s="350">
        <v>2008</v>
      </c>
      <c r="H46" s="49">
        <v>50</v>
      </c>
      <c r="I46" s="363"/>
      <c r="J46" s="350">
        <v>2008</v>
      </c>
      <c r="K46" s="419">
        <v>100</v>
      </c>
      <c r="L46" s="363"/>
      <c r="M46" s="350">
        <v>2008</v>
      </c>
      <c r="N46" s="419">
        <v>100</v>
      </c>
      <c r="O46" s="363"/>
      <c r="P46" s="350">
        <v>2008</v>
      </c>
      <c r="Q46" s="419">
        <v>100</v>
      </c>
      <c r="R46" s="363"/>
      <c r="S46" s="350">
        <v>2008</v>
      </c>
      <c r="T46" s="419">
        <v>100</v>
      </c>
      <c r="U46" s="363"/>
      <c r="V46" s="350">
        <v>2008</v>
      </c>
      <c r="W46" s="419">
        <v>100</v>
      </c>
      <c r="X46" s="363"/>
      <c r="Y46" s="350">
        <v>2008</v>
      </c>
      <c r="Z46" s="419">
        <v>100</v>
      </c>
      <c r="AA46" s="363"/>
      <c r="AB46" s="350">
        <v>2008</v>
      </c>
      <c r="AC46" s="419">
        <v>100</v>
      </c>
      <c r="AD46" s="363"/>
      <c r="AE46" s="350">
        <v>2008</v>
      </c>
      <c r="AF46" s="243">
        <f t="shared" ref="AF46:AF51" si="7">0.67*AI46+0.33*AL46</f>
        <v>83.5</v>
      </c>
      <c r="AG46" s="363"/>
      <c r="AH46" s="350">
        <v>2008</v>
      </c>
      <c r="AI46" s="419">
        <v>100</v>
      </c>
      <c r="AJ46" s="363"/>
      <c r="AK46" s="350">
        <v>2008</v>
      </c>
      <c r="AL46" s="419">
        <v>50</v>
      </c>
      <c r="AM46" s="363"/>
      <c r="AN46" s="350">
        <v>2008</v>
      </c>
      <c r="AO46" s="49">
        <v>50</v>
      </c>
      <c r="AP46" s="363"/>
      <c r="AQ46" s="350">
        <v>2008</v>
      </c>
      <c r="AR46" s="419">
        <v>0</v>
      </c>
      <c r="AS46" s="363"/>
      <c r="AT46" s="350">
        <v>2008</v>
      </c>
      <c r="AU46" s="419">
        <v>0</v>
      </c>
      <c r="AV46" s="363"/>
      <c r="AW46" s="350">
        <v>2008</v>
      </c>
      <c r="AX46" s="419">
        <v>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42.611111111111114</v>
      </c>
      <c r="C47" s="363"/>
      <c r="D47" s="350">
        <v>2009</v>
      </c>
      <c r="E47" s="419">
        <v>0</v>
      </c>
      <c r="F47" s="363"/>
      <c r="G47" s="350">
        <v>2009</v>
      </c>
      <c r="H47" s="49">
        <v>50</v>
      </c>
      <c r="I47" s="363"/>
      <c r="J47" s="350">
        <v>2009</v>
      </c>
      <c r="K47" s="419">
        <v>100</v>
      </c>
      <c r="L47" s="363"/>
      <c r="M47" s="350">
        <v>2009</v>
      </c>
      <c r="N47" s="419">
        <v>100</v>
      </c>
      <c r="O47" s="363"/>
      <c r="P47" s="350">
        <v>2009</v>
      </c>
      <c r="Q47" s="419">
        <v>100</v>
      </c>
      <c r="R47" s="363"/>
      <c r="S47" s="350">
        <v>2009</v>
      </c>
      <c r="T47" s="419">
        <v>100</v>
      </c>
      <c r="U47" s="363"/>
      <c r="V47" s="350">
        <v>2009</v>
      </c>
      <c r="W47" s="419">
        <v>100</v>
      </c>
      <c r="X47" s="363"/>
      <c r="Y47" s="350">
        <v>2009</v>
      </c>
      <c r="Z47" s="419">
        <v>100</v>
      </c>
      <c r="AA47" s="363"/>
      <c r="AB47" s="350">
        <v>2009</v>
      </c>
      <c r="AC47" s="419">
        <v>100</v>
      </c>
      <c r="AD47" s="363"/>
      <c r="AE47" s="350">
        <v>2009</v>
      </c>
      <c r="AF47" s="243">
        <f t="shared" si="7"/>
        <v>83.5</v>
      </c>
      <c r="AG47" s="363"/>
      <c r="AH47" s="350">
        <v>2009</v>
      </c>
      <c r="AI47" s="419">
        <v>100</v>
      </c>
      <c r="AJ47" s="363"/>
      <c r="AK47" s="350">
        <v>2009</v>
      </c>
      <c r="AL47" s="419">
        <v>50</v>
      </c>
      <c r="AM47" s="363"/>
      <c r="AN47" s="350">
        <v>2009</v>
      </c>
      <c r="AO47" s="49">
        <v>50</v>
      </c>
      <c r="AP47" s="363"/>
      <c r="AQ47" s="350">
        <v>2009</v>
      </c>
      <c r="AR47" s="419">
        <v>0</v>
      </c>
      <c r="AS47" s="363"/>
      <c r="AT47" s="350">
        <v>2009</v>
      </c>
      <c r="AU47" s="419">
        <v>0</v>
      </c>
      <c r="AV47" s="363"/>
      <c r="AW47" s="350">
        <v>2009</v>
      </c>
      <c r="AX47" s="419">
        <v>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42.611111111111114</v>
      </c>
      <c r="C48" s="363"/>
      <c r="D48" s="350">
        <v>2010</v>
      </c>
      <c r="E48" s="419">
        <v>0</v>
      </c>
      <c r="F48" s="363"/>
      <c r="G48" s="350">
        <v>2010</v>
      </c>
      <c r="H48" s="49">
        <v>50</v>
      </c>
      <c r="I48" s="363"/>
      <c r="J48" s="350">
        <v>2010</v>
      </c>
      <c r="K48" s="419">
        <v>100</v>
      </c>
      <c r="L48" s="363"/>
      <c r="M48" s="350">
        <v>2010</v>
      </c>
      <c r="N48" s="419">
        <v>100</v>
      </c>
      <c r="O48" s="363"/>
      <c r="P48" s="350">
        <v>2010</v>
      </c>
      <c r="Q48" s="419">
        <v>100</v>
      </c>
      <c r="R48" s="363"/>
      <c r="S48" s="350">
        <v>2010</v>
      </c>
      <c r="T48" s="419">
        <v>100</v>
      </c>
      <c r="U48" s="363"/>
      <c r="V48" s="350">
        <v>2010</v>
      </c>
      <c r="W48" s="419">
        <v>100</v>
      </c>
      <c r="X48" s="363"/>
      <c r="Y48" s="350">
        <v>2010</v>
      </c>
      <c r="Z48" s="419">
        <v>100</v>
      </c>
      <c r="AA48" s="363"/>
      <c r="AB48" s="350">
        <v>2010</v>
      </c>
      <c r="AC48" s="419">
        <v>100</v>
      </c>
      <c r="AD48" s="363"/>
      <c r="AE48" s="350">
        <v>2010</v>
      </c>
      <c r="AF48" s="243">
        <f t="shared" si="7"/>
        <v>83.5</v>
      </c>
      <c r="AG48" s="363"/>
      <c r="AH48" s="350">
        <v>2010</v>
      </c>
      <c r="AI48" s="419">
        <v>100</v>
      </c>
      <c r="AJ48" s="363"/>
      <c r="AK48" s="350">
        <v>2010</v>
      </c>
      <c r="AL48" s="419">
        <v>50</v>
      </c>
      <c r="AM48" s="363"/>
      <c r="AN48" s="350">
        <v>2010</v>
      </c>
      <c r="AO48" s="49">
        <v>50</v>
      </c>
      <c r="AP48" s="363"/>
      <c r="AQ48" s="350">
        <v>2010</v>
      </c>
      <c r="AR48" s="419">
        <v>0</v>
      </c>
      <c r="AS48" s="363"/>
      <c r="AT48" s="350">
        <v>2010</v>
      </c>
      <c r="AU48" s="419">
        <v>0</v>
      </c>
      <c r="AV48" s="363"/>
      <c r="AW48" s="350">
        <v>2010</v>
      </c>
      <c r="AX48" s="419">
        <v>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42.611111111111114</v>
      </c>
      <c r="C49" s="363"/>
      <c r="D49" s="350">
        <v>2011</v>
      </c>
      <c r="E49" s="419">
        <v>0</v>
      </c>
      <c r="F49" s="363"/>
      <c r="G49" s="350">
        <v>2011</v>
      </c>
      <c r="H49" s="49">
        <v>50</v>
      </c>
      <c r="I49" s="363"/>
      <c r="J49" s="350">
        <v>2011</v>
      </c>
      <c r="K49" s="419">
        <v>100</v>
      </c>
      <c r="L49" s="363"/>
      <c r="M49" s="350">
        <v>2011</v>
      </c>
      <c r="N49" s="419">
        <v>100</v>
      </c>
      <c r="O49" s="363"/>
      <c r="P49" s="350">
        <v>2011</v>
      </c>
      <c r="Q49" s="419">
        <v>100</v>
      </c>
      <c r="R49" s="363"/>
      <c r="S49" s="350">
        <v>2011</v>
      </c>
      <c r="T49" s="419">
        <v>100</v>
      </c>
      <c r="U49" s="363"/>
      <c r="V49" s="350">
        <v>2011</v>
      </c>
      <c r="W49" s="419">
        <v>100</v>
      </c>
      <c r="X49" s="363"/>
      <c r="Y49" s="350">
        <v>2011</v>
      </c>
      <c r="Z49" s="419">
        <v>100</v>
      </c>
      <c r="AA49" s="363"/>
      <c r="AB49" s="350">
        <v>2011</v>
      </c>
      <c r="AC49" s="419">
        <v>100</v>
      </c>
      <c r="AD49" s="363"/>
      <c r="AE49" s="350">
        <v>2011</v>
      </c>
      <c r="AF49" s="243">
        <f t="shared" si="7"/>
        <v>83.5</v>
      </c>
      <c r="AG49" s="363"/>
      <c r="AH49" s="350">
        <v>2011</v>
      </c>
      <c r="AI49" s="419">
        <v>100</v>
      </c>
      <c r="AJ49" s="363"/>
      <c r="AK49" s="350">
        <v>2011</v>
      </c>
      <c r="AL49" s="419">
        <v>50</v>
      </c>
      <c r="AM49" s="363"/>
      <c r="AN49" s="350">
        <v>2011</v>
      </c>
      <c r="AO49" s="49">
        <v>50</v>
      </c>
      <c r="AP49" s="363"/>
      <c r="AQ49" s="350">
        <v>2011</v>
      </c>
      <c r="AR49" s="419">
        <v>0</v>
      </c>
      <c r="AS49" s="363"/>
      <c r="AT49" s="350">
        <v>2011</v>
      </c>
      <c r="AU49" s="419">
        <v>0</v>
      </c>
      <c r="AV49" s="363"/>
      <c r="AW49" s="350">
        <v>2011</v>
      </c>
      <c r="AX49" s="419">
        <v>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42.611111111111114</v>
      </c>
      <c r="C50" s="363"/>
      <c r="D50" s="350">
        <v>2012</v>
      </c>
      <c r="E50" s="419">
        <v>0</v>
      </c>
      <c r="F50" s="363"/>
      <c r="G50" s="350">
        <v>2012</v>
      </c>
      <c r="H50" s="49">
        <v>50</v>
      </c>
      <c r="I50" s="363"/>
      <c r="J50" s="350">
        <v>2012</v>
      </c>
      <c r="K50" s="419">
        <v>100</v>
      </c>
      <c r="L50" s="363"/>
      <c r="M50" s="350">
        <v>2012</v>
      </c>
      <c r="N50" s="419">
        <v>100</v>
      </c>
      <c r="O50" s="363"/>
      <c r="P50" s="350">
        <v>2012</v>
      </c>
      <c r="Q50" s="419">
        <v>100</v>
      </c>
      <c r="R50" s="363"/>
      <c r="S50" s="350">
        <v>2012</v>
      </c>
      <c r="T50" s="419">
        <v>100</v>
      </c>
      <c r="U50" s="363"/>
      <c r="V50" s="350">
        <v>2012</v>
      </c>
      <c r="W50" s="419">
        <v>100</v>
      </c>
      <c r="X50" s="363"/>
      <c r="Y50" s="350">
        <v>2012</v>
      </c>
      <c r="Z50" s="419">
        <v>100</v>
      </c>
      <c r="AA50" s="363"/>
      <c r="AB50" s="350">
        <v>2012</v>
      </c>
      <c r="AC50" s="419">
        <v>100</v>
      </c>
      <c r="AD50" s="363"/>
      <c r="AE50" s="350">
        <v>2012</v>
      </c>
      <c r="AF50" s="243">
        <f t="shared" si="7"/>
        <v>83.5</v>
      </c>
      <c r="AG50" s="363"/>
      <c r="AH50" s="350">
        <v>2012</v>
      </c>
      <c r="AI50" s="419">
        <v>100</v>
      </c>
      <c r="AJ50" s="363"/>
      <c r="AK50" s="350">
        <v>2012</v>
      </c>
      <c r="AL50" s="419">
        <v>50</v>
      </c>
      <c r="AM50" s="363"/>
      <c r="AN50" s="350">
        <v>2012</v>
      </c>
      <c r="AO50" s="49">
        <v>50</v>
      </c>
      <c r="AP50" s="363"/>
      <c r="AQ50" s="350">
        <v>2012</v>
      </c>
      <c r="AR50" s="419">
        <v>0</v>
      </c>
      <c r="AS50" s="363"/>
      <c r="AT50" s="350">
        <v>2012</v>
      </c>
      <c r="AU50" s="419">
        <v>0</v>
      </c>
      <c r="AV50" s="363"/>
      <c r="AW50" s="350">
        <v>2012</v>
      </c>
      <c r="AX50" s="419">
        <v>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42.611111111111114</v>
      </c>
      <c r="C51" s="363"/>
      <c r="D51" s="350">
        <v>2013</v>
      </c>
      <c r="E51" s="419">
        <v>0</v>
      </c>
      <c r="F51" s="363"/>
      <c r="G51" s="350">
        <v>2013</v>
      </c>
      <c r="H51" s="49">
        <v>50</v>
      </c>
      <c r="I51" s="363"/>
      <c r="J51" s="350">
        <v>2013</v>
      </c>
      <c r="K51" s="419">
        <v>100</v>
      </c>
      <c r="L51" s="363"/>
      <c r="M51" s="350">
        <v>2013</v>
      </c>
      <c r="N51" s="419">
        <v>100</v>
      </c>
      <c r="O51" s="363"/>
      <c r="P51" s="350">
        <v>2013</v>
      </c>
      <c r="Q51" s="419">
        <v>100</v>
      </c>
      <c r="R51" s="363"/>
      <c r="S51" s="350">
        <v>2013</v>
      </c>
      <c r="T51" s="419">
        <v>100</v>
      </c>
      <c r="U51" s="363"/>
      <c r="V51" s="350">
        <v>2013</v>
      </c>
      <c r="W51" s="419">
        <v>100</v>
      </c>
      <c r="X51" s="363"/>
      <c r="Y51" s="350">
        <v>2013</v>
      </c>
      <c r="Z51" s="419">
        <v>100</v>
      </c>
      <c r="AA51" s="363"/>
      <c r="AB51" s="350">
        <v>2013</v>
      </c>
      <c r="AC51" s="419">
        <v>100</v>
      </c>
      <c r="AD51" s="363"/>
      <c r="AE51" s="350">
        <v>2013</v>
      </c>
      <c r="AF51" s="243">
        <f t="shared" si="7"/>
        <v>83.5</v>
      </c>
      <c r="AG51" s="363"/>
      <c r="AH51" s="350">
        <v>2013</v>
      </c>
      <c r="AI51" s="419">
        <v>100</v>
      </c>
      <c r="AJ51" s="363"/>
      <c r="AK51" s="350">
        <v>2013</v>
      </c>
      <c r="AL51" s="419">
        <v>50</v>
      </c>
      <c r="AM51" s="363"/>
      <c r="AN51" s="350">
        <v>2013</v>
      </c>
      <c r="AO51" s="49">
        <v>50</v>
      </c>
      <c r="AP51" s="363"/>
      <c r="AQ51" s="350">
        <v>2013</v>
      </c>
      <c r="AR51" s="419">
        <v>0</v>
      </c>
      <c r="AS51" s="363"/>
      <c r="AT51" s="350">
        <v>2013</v>
      </c>
      <c r="AU51" s="419">
        <v>0</v>
      </c>
      <c r="AV51" s="363"/>
      <c r="AW51" s="350">
        <v>2013</v>
      </c>
      <c r="AX51" s="419">
        <v>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42.611111111111114</v>
      </c>
      <c r="C52" s="39"/>
      <c r="D52" s="43">
        <v>2014</v>
      </c>
      <c r="E52" s="19">
        <v>0</v>
      </c>
      <c r="F52" s="10" t="s">
        <v>2338</v>
      </c>
      <c r="G52" s="43">
        <v>2014</v>
      </c>
      <c r="H52" s="49">
        <v>50</v>
      </c>
      <c r="I52" s="10" t="s">
        <v>4416</v>
      </c>
      <c r="J52" s="43">
        <v>2014</v>
      </c>
      <c r="K52" s="19">
        <v>100</v>
      </c>
      <c r="L52" s="10"/>
      <c r="M52" s="43">
        <v>2014</v>
      </c>
      <c r="N52" s="19">
        <v>100</v>
      </c>
      <c r="O52" s="10" t="s">
        <v>890</v>
      </c>
      <c r="P52" s="43">
        <v>2014</v>
      </c>
      <c r="Q52" s="19">
        <v>100</v>
      </c>
      <c r="R52" s="10" t="s">
        <v>328</v>
      </c>
      <c r="S52" s="43">
        <v>2014</v>
      </c>
      <c r="T52" s="52">
        <v>100</v>
      </c>
      <c r="U52" s="10"/>
      <c r="V52" s="43">
        <v>2014</v>
      </c>
      <c r="W52" s="52">
        <v>100</v>
      </c>
      <c r="X52" s="10" t="s">
        <v>890</v>
      </c>
      <c r="Y52" s="350">
        <v>2014</v>
      </c>
      <c r="Z52" s="52">
        <v>100</v>
      </c>
      <c r="AA52" s="10" t="s">
        <v>890</v>
      </c>
      <c r="AB52" s="350">
        <v>2014</v>
      </c>
      <c r="AC52" s="52">
        <v>100</v>
      </c>
      <c r="AD52" s="10" t="s">
        <v>329</v>
      </c>
      <c r="AE52" s="350">
        <v>2014</v>
      </c>
      <c r="AF52" s="243">
        <f>0.67*AI52+0.33*AL52</f>
        <v>83.5</v>
      </c>
      <c r="AG52" s="10"/>
      <c r="AH52" s="350">
        <v>2014</v>
      </c>
      <c r="AI52" s="34">
        <v>100</v>
      </c>
      <c r="AJ52" s="10" t="s">
        <v>2337</v>
      </c>
      <c r="AK52" s="350">
        <v>2014</v>
      </c>
      <c r="AL52" s="19">
        <v>50</v>
      </c>
      <c r="AM52" s="10" t="s">
        <v>2336</v>
      </c>
      <c r="AN52" s="350">
        <v>2014</v>
      </c>
      <c r="AO52" s="49">
        <v>50</v>
      </c>
      <c r="AP52" s="10" t="s">
        <v>2335</v>
      </c>
      <c r="AQ52" s="350">
        <v>2014</v>
      </c>
      <c r="AR52" s="19">
        <v>0</v>
      </c>
      <c r="AS52" s="10" t="s">
        <v>2334</v>
      </c>
      <c r="AT52" s="350">
        <v>2014</v>
      </c>
      <c r="AU52" s="19">
        <v>0</v>
      </c>
      <c r="AV52" s="10" t="s">
        <v>2333</v>
      </c>
      <c r="AW52" s="350">
        <v>2014</v>
      </c>
      <c r="AX52" s="19">
        <v>0</v>
      </c>
      <c r="AY52" s="11" t="s">
        <v>2332</v>
      </c>
    </row>
    <row r="53" spans="1:81" ht="24.75" customHeight="1">
      <c r="A53" s="43">
        <v>2015</v>
      </c>
      <c r="B53" s="230">
        <f t="shared" si="8"/>
        <v>42.611111111111114</v>
      </c>
      <c r="C53" s="80"/>
      <c r="D53" s="43">
        <v>2015</v>
      </c>
      <c r="E53" s="19">
        <v>0</v>
      </c>
      <c r="F53" s="10"/>
      <c r="G53" s="43">
        <v>2015</v>
      </c>
      <c r="H53" s="49">
        <v>50</v>
      </c>
      <c r="I53" s="10"/>
      <c r="J53" s="43">
        <v>2015</v>
      </c>
      <c r="K53" s="19">
        <v>100</v>
      </c>
      <c r="L53" s="10"/>
      <c r="M53" s="43">
        <v>2015</v>
      </c>
      <c r="N53" s="19">
        <v>100</v>
      </c>
      <c r="O53" s="10"/>
      <c r="P53" s="43">
        <v>2015</v>
      </c>
      <c r="Q53" s="19">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7" si="9">0.67*AI53+0.33*AL53</f>
        <v>83.5</v>
      </c>
      <c r="AG53" s="10"/>
      <c r="AH53" s="350">
        <v>2015</v>
      </c>
      <c r="AI53" s="33">
        <v>100</v>
      </c>
      <c r="AJ53" s="10"/>
      <c r="AK53" s="350">
        <v>2015</v>
      </c>
      <c r="AL53" s="19">
        <v>50</v>
      </c>
      <c r="AM53" s="10"/>
      <c r="AN53" s="350">
        <v>2015</v>
      </c>
      <c r="AO53" s="19">
        <v>50</v>
      </c>
      <c r="AP53" s="10"/>
      <c r="AQ53" s="350">
        <v>2015</v>
      </c>
      <c r="AR53" s="19">
        <v>0</v>
      </c>
      <c r="AS53" s="10"/>
      <c r="AT53" s="350">
        <v>2015</v>
      </c>
      <c r="AU53" s="49">
        <v>0</v>
      </c>
      <c r="AV53" s="10"/>
      <c r="AW53" s="350">
        <v>2015</v>
      </c>
      <c r="AX53" s="19">
        <v>0</v>
      </c>
      <c r="AY53" s="11"/>
    </row>
    <row r="54" spans="1:81" ht="24.75" customHeight="1">
      <c r="A54" s="43">
        <v>2016</v>
      </c>
      <c r="B54" s="230">
        <f t="shared" si="8"/>
        <v>42.611111111111114</v>
      </c>
      <c r="C54" s="80"/>
      <c r="D54" s="43">
        <v>2016</v>
      </c>
      <c r="E54" s="19">
        <v>0</v>
      </c>
      <c r="F54" s="10"/>
      <c r="G54" s="43">
        <v>2016</v>
      </c>
      <c r="H54" s="49">
        <v>50</v>
      </c>
      <c r="I54" s="10"/>
      <c r="J54" s="43">
        <v>2016</v>
      </c>
      <c r="K54" s="19">
        <v>100</v>
      </c>
      <c r="L54" s="10"/>
      <c r="M54" s="43">
        <v>2016</v>
      </c>
      <c r="N54" s="19">
        <v>100</v>
      </c>
      <c r="O54" s="10"/>
      <c r="P54" s="43">
        <v>2016</v>
      </c>
      <c r="Q54" s="19">
        <v>100</v>
      </c>
      <c r="R54" s="10"/>
      <c r="S54" s="43">
        <v>2016</v>
      </c>
      <c r="T54" s="52">
        <v>100</v>
      </c>
      <c r="U54" s="10"/>
      <c r="V54" s="43">
        <v>2016</v>
      </c>
      <c r="W54" s="52">
        <v>100</v>
      </c>
      <c r="X54" s="10"/>
      <c r="Y54" s="350">
        <v>2016</v>
      </c>
      <c r="Z54" s="52">
        <v>100</v>
      </c>
      <c r="AA54" s="10"/>
      <c r="AB54" s="350">
        <v>2016</v>
      </c>
      <c r="AC54" s="52">
        <v>100</v>
      </c>
      <c r="AD54" s="10"/>
      <c r="AE54" s="350">
        <v>2016</v>
      </c>
      <c r="AF54" s="243">
        <f t="shared" si="9"/>
        <v>83.5</v>
      </c>
      <c r="AG54" s="10"/>
      <c r="AH54" s="350">
        <v>2016</v>
      </c>
      <c r="AI54" s="33">
        <v>100</v>
      </c>
      <c r="AJ54" s="10"/>
      <c r="AK54" s="350">
        <v>2016</v>
      </c>
      <c r="AL54" s="19">
        <v>50</v>
      </c>
      <c r="AM54" s="10"/>
      <c r="AN54" s="350">
        <v>2016</v>
      </c>
      <c r="AO54" s="19">
        <v>50</v>
      </c>
      <c r="AP54" s="10"/>
      <c r="AQ54" s="350">
        <v>2016</v>
      </c>
      <c r="AR54" s="19">
        <v>0</v>
      </c>
      <c r="AS54" s="10"/>
      <c r="AT54" s="350">
        <v>2016</v>
      </c>
      <c r="AU54" s="49">
        <v>0</v>
      </c>
      <c r="AV54" s="10"/>
      <c r="AW54" s="350">
        <v>2016</v>
      </c>
      <c r="AX54" s="19">
        <v>0</v>
      </c>
      <c r="AY54" s="11"/>
    </row>
    <row r="55" spans="1:81" ht="24.75" customHeight="1">
      <c r="A55" s="43">
        <v>2017</v>
      </c>
      <c r="B55" s="230">
        <f t="shared" si="8"/>
        <v>42.611111111111114</v>
      </c>
      <c r="C55" s="80"/>
      <c r="D55" s="43">
        <v>2017</v>
      </c>
      <c r="E55" s="19">
        <v>0</v>
      </c>
      <c r="F55" s="10"/>
      <c r="G55" s="43">
        <v>2017</v>
      </c>
      <c r="H55" s="49">
        <v>50</v>
      </c>
      <c r="I55" s="10"/>
      <c r="J55" s="43">
        <v>2017</v>
      </c>
      <c r="K55" s="19">
        <v>100</v>
      </c>
      <c r="L55" s="10"/>
      <c r="M55" s="43">
        <v>2017</v>
      </c>
      <c r="N55" s="19">
        <v>100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9"/>
        <v>83.5</v>
      </c>
      <c r="AG55" s="10"/>
      <c r="AH55" s="350">
        <v>2017</v>
      </c>
      <c r="AI55" s="33">
        <v>100</v>
      </c>
      <c r="AJ55" s="10"/>
      <c r="AK55" s="350">
        <v>2017</v>
      </c>
      <c r="AL55" s="19">
        <v>50</v>
      </c>
      <c r="AM55" s="10"/>
      <c r="AN55" s="350">
        <v>2017</v>
      </c>
      <c r="AO55" s="19">
        <v>50</v>
      </c>
      <c r="AP55" s="10"/>
      <c r="AQ55" s="350">
        <v>2017</v>
      </c>
      <c r="AR55" s="19">
        <v>0</v>
      </c>
      <c r="AS55" s="10"/>
      <c r="AT55" s="350">
        <v>2017</v>
      </c>
      <c r="AU55" s="49">
        <v>0</v>
      </c>
      <c r="AV55" s="10"/>
      <c r="AW55" s="350">
        <v>2017</v>
      </c>
      <c r="AX55" s="19">
        <v>0</v>
      </c>
      <c r="AY55" s="11"/>
    </row>
    <row r="56" spans="1:81" ht="24.75" customHeight="1">
      <c r="A56" s="43">
        <v>2018</v>
      </c>
      <c r="B56" s="230">
        <f t="shared" si="8"/>
        <v>42.611111111111114</v>
      </c>
      <c r="C56" s="80"/>
      <c r="D56" s="43">
        <v>2018</v>
      </c>
      <c r="E56" s="19">
        <v>0</v>
      </c>
      <c r="F56" s="10"/>
      <c r="G56" s="43">
        <v>2018</v>
      </c>
      <c r="H56" s="49">
        <v>50</v>
      </c>
      <c r="I56" s="10"/>
      <c r="J56" s="43">
        <v>2018</v>
      </c>
      <c r="K56" s="19">
        <v>100</v>
      </c>
      <c r="L56" s="10"/>
      <c r="M56" s="43">
        <v>2018</v>
      </c>
      <c r="N56" s="19">
        <v>100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9"/>
        <v>83.5</v>
      </c>
      <c r="AG56" s="10"/>
      <c r="AH56" s="350">
        <v>2018</v>
      </c>
      <c r="AI56" s="33">
        <v>100</v>
      </c>
      <c r="AJ56" s="10"/>
      <c r="AK56" s="350">
        <v>2018</v>
      </c>
      <c r="AL56" s="19">
        <v>50</v>
      </c>
      <c r="AM56" s="10"/>
      <c r="AN56" s="350">
        <v>2018</v>
      </c>
      <c r="AO56" s="19">
        <v>50</v>
      </c>
      <c r="AP56" s="10"/>
      <c r="AQ56" s="350">
        <v>2018</v>
      </c>
      <c r="AR56" s="19">
        <v>0</v>
      </c>
      <c r="AS56" s="10"/>
      <c r="AT56" s="350">
        <v>2018</v>
      </c>
      <c r="AU56" s="49">
        <v>0</v>
      </c>
      <c r="AV56" s="10"/>
      <c r="AW56" s="350">
        <v>2018</v>
      </c>
      <c r="AX56" s="19">
        <v>0</v>
      </c>
      <c r="AY56" s="11"/>
    </row>
    <row r="57" spans="1:81" ht="24.75" customHeight="1">
      <c r="A57" s="43">
        <v>2019</v>
      </c>
      <c r="B57" s="230">
        <f t="shared" si="8"/>
        <v>42.611111111111114</v>
      </c>
      <c r="C57" s="80"/>
      <c r="D57" s="43">
        <v>2019</v>
      </c>
      <c r="E57" s="19">
        <v>0</v>
      </c>
      <c r="F57" s="10"/>
      <c r="G57" s="43">
        <v>2019</v>
      </c>
      <c r="H57" s="49">
        <v>50</v>
      </c>
      <c r="I57" s="10"/>
      <c r="J57" s="43">
        <v>2019</v>
      </c>
      <c r="K57" s="34">
        <v>100</v>
      </c>
      <c r="L57" s="10"/>
      <c r="M57" s="43">
        <v>2019</v>
      </c>
      <c r="N57" s="34">
        <v>100</v>
      </c>
      <c r="O57" s="10"/>
      <c r="P57" s="43">
        <v>2019</v>
      </c>
      <c r="Q57" s="34">
        <v>100</v>
      </c>
      <c r="R57" s="10"/>
      <c r="S57" s="43">
        <v>2019</v>
      </c>
      <c r="T57" s="52">
        <v>100</v>
      </c>
      <c r="U57" s="10"/>
      <c r="V57" s="43">
        <v>2019</v>
      </c>
      <c r="W57" s="52">
        <v>100</v>
      </c>
      <c r="X57" s="10"/>
      <c r="Y57" s="350">
        <v>2019</v>
      </c>
      <c r="Z57" s="52">
        <v>100</v>
      </c>
      <c r="AA57" s="10"/>
      <c r="AB57" s="350">
        <v>2019</v>
      </c>
      <c r="AC57" s="52">
        <v>100</v>
      </c>
      <c r="AD57" s="10"/>
      <c r="AE57" s="350">
        <v>2019</v>
      </c>
      <c r="AF57" s="243">
        <f t="shared" si="9"/>
        <v>83.5</v>
      </c>
      <c r="AG57" s="10"/>
      <c r="AH57" s="350">
        <v>2019</v>
      </c>
      <c r="AI57" s="33">
        <v>100</v>
      </c>
      <c r="AJ57" s="10"/>
      <c r="AK57" s="350">
        <v>2019</v>
      </c>
      <c r="AL57" s="19">
        <v>50</v>
      </c>
      <c r="AM57" s="10"/>
      <c r="AN57" s="350">
        <v>2019</v>
      </c>
      <c r="AO57" s="34">
        <v>50</v>
      </c>
      <c r="AP57" s="10"/>
      <c r="AQ57" s="350">
        <v>2019</v>
      </c>
      <c r="AR57" s="34">
        <v>0</v>
      </c>
      <c r="AS57" s="10"/>
      <c r="AT57" s="350">
        <v>2019</v>
      </c>
      <c r="AU57" s="49">
        <v>0</v>
      </c>
      <c r="AV57" s="10"/>
      <c r="AW57" s="350">
        <v>2019</v>
      </c>
      <c r="AX57" s="34">
        <v>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7" t="s">
        <v>36</v>
      </c>
      <c r="AA60" s="597"/>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4417</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AVERAGE(E69,H70,K69,N69,Z69,AC69,AF69)</f>
        <v>28.571428571428573</v>
      </c>
      <c r="C69" s="363"/>
      <c r="D69" s="350">
        <v>2010</v>
      </c>
      <c r="E69" s="34">
        <v>33</v>
      </c>
      <c r="F69" s="363"/>
      <c r="G69" s="350">
        <v>2010</v>
      </c>
      <c r="H69" s="419">
        <v>0</v>
      </c>
      <c r="I69" s="363"/>
      <c r="J69" s="350">
        <v>2010</v>
      </c>
      <c r="K69" s="419">
        <v>0</v>
      </c>
      <c r="L69" s="363"/>
      <c r="M69" s="350">
        <v>2010</v>
      </c>
      <c r="N69" s="8">
        <f t="shared" si="10"/>
        <v>50</v>
      </c>
      <c r="O69" s="363"/>
      <c r="P69" s="350">
        <v>2010</v>
      </c>
      <c r="Q69" s="419">
        <v>50</v>
      </c>
      <c r="R69" s="363"/>
      <c r="S69" s="350">
        <v>2010</v>
      </c>
      <c r="T69" s="419">
        <v>100</v>
      </c>
      <c r="U69" s="363"/>
      <c r="V69" s="350">
        <v>2010</v>
      </c>
      <c r="W69" s="419">
        <v>0</v>
      </c>
      <c r="X69" s="363"/>
      <c r="Y69" s="350">
        <v>2010</v>
      </c>
      <c r="Z69" s="419">
        <v>0</v>
      </c>
      <c r="AA69" s="363"/>
      <c r="AB69" s="350">
        <v>2010</v>
      </c>
      <c r="AC69" s="419">
        <v>50</v>
      </c>
      <c r="AD69" s="363"/>
      <c r="AE69" s="350">
        <v>2010</v>
      </c>
      <c r="AF69" s="419">
        <v>67</v>
      </c>
      <c r="AG69" s="363"/>
      <c r="AH69" s="350">
        <v>2010</v>
      </c>
      <c r="AI69" s="419">
        <v>0</v>
      </c>
      <c r="AJ69" s="363"/>
      <c r="AK69" s="350">
        <v>2010</v>
      </c>
      <c r="AL69" s="419">
        <v>100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AVERAGE(E70,H71,K70,N70,Z70,AC70,AF70)</f>
        <v>28.571428571428573</v>
      </c>
      <c r="C70" s="363"/>
      <c r="D70" s="350">
        <v>2011</v>
      </c>
      <c r="E70" s="34">
        <v>33</v>
      </c>
      <c r="F70" s="363"/>
      <c r="G70" s="350">
        <v>2011</v>
      </c>
      <c r="H70" s="419">
        <v>0</v>
      </c>
      <c r="I70" s="363"/>
      <c r="J70" s="350">
        <v>2011</v>
      </c>
      <c r="K70" s="419">
        <v>0</v>
      </c>
      <c r="L70" s="363"/>
      <c r="M70" s="350">
        <v>2011</v>
      </c>
      <c r="N70" s="8">
        <f t="shared" si="10"/>
        <v>50</v>
      </c>
      <c r="O70" s="363"/>
      <c r="P70" s="350">
        <v>2011</v>
      </c>
      <c r="Q70" s="419">
        <v>50</v>
      </c>
      <c r="R70" s="363"/>
      <c r="S70" s="350">
        <v>2011</v>
      </c>
      <c r="T70" s="419">
        <v>100</v>
      </c>
      <c r="U70" s="363"/>
      <c r="V70" s="350">
        <v>2011</v>
      </c>
      <c r="W70" s="419">
        <v>0</v>
      </c>
      <c r="X70" s="363"/>
      <c r="Y70" s="350">
        <v>2011</v>
      </c>
      <c r="Z70" s="419">
        <v>0</v>
      </c>
      <c r="AA70" s="363"/>
      <c r="AB70" s="350">
        <v>2011</v>
      </c>
      <c r="AC70" s="419">
        <v>50</v>
      </c>
      <c r="AD70" s="363"/>
      <c r="AE70" s="350">
        <v>2011</v>
      </c>
      <c r="AF70" s="419">
        <v>67</v>
      </c>
      <c r="AG70" s="363"/>
      <c r="AH70" s="350">
        <v>2011</v>
      </c>
      <c r="AI70" s="419">
        <v>0</v>
      </c>
      <c r="AJ70" s="363"/>
      <c r="AK70" s="350">
        <v>2011</v>
      </c>
      <c r="AL70" s="419">
        <v>100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AVERAGE(E71,H72,K71,N71,Z71,AC71,AF71)</f>
        <v>28.571428571428573</v>
      </c>
      <c r="C71" s="363"/>
      <c r="D71" s="350">
        <v>2012</v>
      </c>
      <c r="E71" s="34">
        <v>33</v>
      </c>
      <c r="F71" s="363"/>
      <c r="G71" s="350">
        <v>2012</v>
      </c>
      <c r="H71" s="419">
        <v>0</v>
      </c>
      <c r="I71" s="363"/>
      <c r="J71" s="350">
        <v>2012</v>
      </c>
      <c r="K71" s="419">
        <v>0</v>
      </c>
      <c r="L71" s="363"/>
      <c r="M71" s="350">
        <v>2012</v>
      </c>
      <c r="N71" s="8">
        <f t="shared" si="10"/>
        <v>50</v>
      </c>
      <c r="O71" s="363"/>
      <c r="P71" s="350">
        <v>2012</v>
      </c>
      <c r="Q71" s="419">
        <v>50</v>
      </c>
      <c r="R71" s="363"/>
      <c r="S71" s="350">
        <v>2012</v>
      </c>
      <c r="T71" s="419">
        <v>100</v>
      </c>
      <c r="U71" s="363"/>
      <c r="V71" s="350">
        <v>2012</v>
      </c>
      <c r="W71" s="419">
        <v>0</v>
      </c>
      <c r="X71" s="363"/>
      <c r="Y71" s="350">
        <v>2012</v>
      </c>
      <c r="Z71" s="419">
        <v>0</v>
      </c>
      <c r="AA71" s="363"/>
      <c r="AB71" s="350">
        <v>2012</v>
      </c>
      <c r="AC71" s="419">
        <v>50</v>
      </c>
      <c r="AD71" s="363"/>
      <c r="AE71" s="350">
        <v>2012</v>
      </c>
      <c r="AF71" s="419">
        <v>67</v>
      </c>
      <c r="AG71" s="363"/>
      <c r="AH71" s="350">
        <v>2012</v>
      </c>
      <c r="AI71" s="419">
        <v>0</v>
      </c>
      <c r="AJ71" s="363"/>
      <c r="AK71" s="350">
        <v>2012</v>
      </c>
      <c r="AL71" s="419">
        <v>100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AVERAGE(E72,H73,K72,N72,Z72,AC72,AF72)</f>
        <v>28.571428571428573</v>
      </c>
      <c r="C72" s="363"/>
      <c r="D72" s="350">
        <v>2013</v>
      </c>
      <c r="E72" s="34">
        <v>33</v>
      </c>
      <c r="F72" s="363"/>
      <c r="G72" s="350">
        <v>2013</v>
      </c>
      <c r="H72" s="419">
        <v>0</v>
      </c>
      <c r="I72" s="363"/>
      <c r="J72" s="350">
        <v>2013</v>
      </c>
      <c r="K72" s="419">
        <v>0</v>
      </c>
      <c r="L72" s="363"/>
      <c r="M72" s="350">
        <v>2013</v>
      </c>
      <c r="N72" s="8">
        <f t="shared" si="10"/>
        <v>50</v>
      </c>
      <c r="O72" s="363"/>
      <c r="P72" s="350">
        <v>2013</v>
      </c>
      <c r="Q72" s="419">
        <v>50</v>
      </c>
      <c r="R72" s="363"/>
      <c r="S72" s="350">
        <v>2013</v>
      </c>
      <c r="T72" s="419">
        <v>100</v>
      </c>
      <c r="U72" s="363"/>
      <c r="V72" s="350">
        <v>2013</v>
      </c>
      <c r="W72" s="419">
        <v>0</v>
      </c>
      <c r="X72" s="363"/>
      <c r="Y72" s="350">
        <v>2013</v>
      </c>
      <c r="Z72" s="419">
        <v>0</v>
      </c>
      <c r="AA72" s="363"/>
      <c r="AB72" s="350">
        <v>2013</v>
      </c>
      <c r="AC72" s="419">
        <v>50</v>
      </c>
      <c r="AD72" s="363"/>
      <c r="AE72" s="350">
        <v>2013</v>
      </c>
      <c r="AF72" s="419">
        <v>67</v>
      </c>
      <c r="AG72" s="363"/>
      <c r="AH72" s="350">
        <v>2013</v>
      </c>
      <c r="AI72" s="419">
        <v>0</v>
      </c>
      <c r="AJ72" s="363"/>
      <c r="AK72" s="350">
        <v>2013</v>
      </c>
      <c r="AL72" s="419">
        <v>100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1">AVERAGE(E73,H73,K73,N73,Z73,AC73,AF73)</f>
        <v>28.571428571428573</v>
      </c>
      <c r="C73" s="39"/>
      <c r="D73" s="43">
        <v>2014</v>
      </c>
      <c r="E73" s="34">
        <v>33</v>
      </c>
      <c r="F73" s="10" t="s">
        <v>4418</v>
      </c>
      <c r="G73" s="43">
        <v>2014</v>
      </c>
      <c r="H73" s="19">
        <v>0</v>
      </c>
      <c r="I73" s="10" t="s">
        <v>2331</v>
      </c>
      <c r="J73" s="43">
        <v>2014</v>
      </c>
      <c r="K73" s="19">
        <v>0</v>
      </c>
      <c r="L73" s="10" t="s">
        <v>2330</v>
      </c>
      <c r="M73" s="43">
        <v>2014</v>
      </c>
      <c r="N73" s="8">
        <f t="shared" ref="N73:N78" si="12">AVERAGE(Q73,T73,W73)</f>
        <v>50</v>
      </c>
      <c r="O73" s="19"/>
      <c r="P73" s="43">
        <v>2014</v>
      </c>
      <c r="Q73" s="19">
        <v>50</v>
      </c>
      <c r="R73" s="10" t="s">
        <v>2329</v>
      </c>
      <c r="S73" s="43">
        <v>2014</v>
      </c>
      <c r="T73" s="19">
        <v>100</v>
      </c>
      <c r="U73" s="10" t="s">
        <v>2328</v>
      </c>
      <c r="V73" s="43">
        <v>2014</v>
      </c>
      <c r="W73" s="19">
        <v>0</v>
      </c>
      <c r="X73" s="10" t="s">
        <v>2327</v>
      </c>
      <c r="Y73" s="350">
        <v>2014</v>
      </c>
      <c r="Z73" s="19">
        <v>0</v>
      </c>
      <c r="AA73" s="10"/>
      <c r="AB73" s="350">
        <v>2014</v>
      </c>
      <c r="AC73" s="19">
        <v>50</v>
      </c>
      <c r="AD73" s="10" t="s">
        <v>2326</v>
      </c>
      <c r="AE73" s="350">
        <v>2014</v>
      </c>
      <c r="AF73" s="19">
        <v>67</v>
      </c>
      <c r="AG73" s="19"/>
      <c r="AH73" s="350">
        <v>2014</v>
      </c>
      <c r="AI73" s="19">
        <v>0</v>
      </c>
      <c r="AJ73" s="10"/>
      <c r="AK73" s="350">
        <v>2014</v>
      </c>
      <c r="AL73" s="19">
        <v>100</v>
      </c>
      <c r="AM73" s="11" t="s">
        <v>2325</v>
      </c>
    </row>
    <row r="74" spans="1:81" ht="24.75" customHeight="1">
      <c r="A74" s="43">
        <v>2015</v>
      </c>
      <c r="B74" s="5">
        <f t="shared" si="11"/>
        <v>28.571428571428573</v>
      </c>
      <c r="C74" s="39"/>
      <c r="D74" s="43">
        <v>2015</v>
      </c>
      <c r="E74" s="49">
        <v>33</v>
      </c>
      <c r="F74" s="10"/>
      <c r="G74" s="43">
        <v>2015</v>
      </c>
      <c r="H74" s="19">
        <v>0</v>
      </c>
      <c r="I74" s="10"/>
      <c r="J74" s="43">
        <v>2015</v>
      </c>
      <c r="K74" s="19">
        <v>0</v>
      </c>
      <c r="L74" s="10"/>
      <c r="M74" s="43">
        <v>2015</v>
      </c>
      <c r="N74" s="8">
        <f t="shared" si="12"/>
        <v>50</v>
      </c>
      <c r="O74" s="19"/>
      <c r="P74" s="43">
        <v>2015</v>
      </c>
      <c r="Q74" s="19">
        <v>50</v>
      </c>
      <c r="R74" s="10"/>
      <c r="S74" s="43">
        <v>2015</v>
      </c>
      <c r="T74" s="19">
        <v>100</v>
      </c>
      <c r="U74" s="10"/>
      <c r="V74" s="43">
        <v>2015</v>
      </c>
      <c r="W74" s="19">
        <v>0</v>
      </c>
      <c r="X74" s="10"/>
      <c r="Y74" s="350">
        <v>2015</v>
      </c>
      <c r="Z74" s="19">
        <v>0</v>
      </c>
      <c r="AA74" s="10"/>
      <c r="AB74" s="350">
        <v>2015</v>
      </c>
      <c r="AC74" s="19">
        <v>50</v>
      </c>
      <c r="AD74" s="10"/>
      <c r="AE74" s="350">
        <v>2015</v>
      </c>
      <c r="AF74" s="19">
        <v>67</v>
      </c>
      <c r="AG74" s="19"/>
      <c r="AH74" s="350">
        <v>2015</v>
      </c>
      <c r="AI74" s="19">
        <v>0</v>
      </c>
      <c r="AJ74" s="10"/>
      <c r="AK74" s="350">
        <v>2015</v>
      </c>
      <c r="AL74" s="19">
        <v>100</v>
      </c>
      <c r="AM74" s="11"/>
    </row>
    <row r="75" spans="1:81" ht="24.75" customHeight="1">
      <c r="A75" s="43">
        <v>2016</v>
      </c>
      <c r="B75" s="5">
        <f t="shared" si="11"/>
        <v>28.571428571428573</v>
      </c>
      <c r="C75" s="39"/>
      <c r="D75" s="43">
        <v>2016</v>
      </c>
      <c r="E75" s="49">
        <v>33</v>
      </c>
      <c r="F75" s="10"/>
      <c r="G75" s="43">
        <v>2016</v>
      </c>
      <c r="H75" s="19">
        <v>0</v>
      </c>
      <c r="I75" s="10"/>
      <c r="J75" s="43">
        <v>2016</v>
      </c>
      <c r="K75" s="19">
        <v>0</v>
      </c>
      <c r="L75" s="10"/>
      <c r="M75" s="43">
        <v>2016</v>
      </c>
      <c r="N75" s="8">
        <f t="shared" si="12"/>
        <v>50</v>
      </c>
      <c r="O75" s="19"/>
      <c r="P75" s="43">
        <v>2016</v>
      </c>
      <c r="Q75" s="19">
        <v>50</v>
      </c>
      <c r="R75" s="10"/>
      <c r="S75" s="43">
        <v>2016</v>
      </c>
      <c r="T75" s="19">
        <v>100</v>
      </c>
      <c r="U75" s="10"/>
      <c r="V75" s="43">
        <v>2016</v>
      </c>
      <c r="W75" s="19">
        <v>0</v>
      </c>
      <c r="X75" s="10"/>
      <c r="Y75" s="350">
        <v>2016</v>
      </c>
      <c r="Z75" s="19">
        <v>0</v>
      </c>
      <c r="AA75" s="10"/>
      <c r="AB75" s="350">
        <v>2016</v>
      </c>
      <c r="AC75" s="19">
        <v>50</v>
      </c>
      <c r="AD75" s="10"/>
      <c r="AE75" s="350">
        <v>2016</v>
      </c>
      <c r="AF75" s="19">
        <v>67</v>
      </c>
      <c r="AG75" s="19"/>
      <c r="AH75" s="350">
        <v>2016</v>
      </c>
      <c r="AI75" s="19">
        <v>0</v>
      </c>
      <c r="AJ75" s="10"/>
      <c r="AK75" s="350">
        <v>2016</v>
      </c>
      <c r="AL75" s="19">
        <v>100</v>
      </c>
      <c r="AM75" s="11"/>
    </row>
    <row r="76" spans="1:81" ht="24.75" customHeight="1">
      <c r="A76" s="43">
        <v>2017</v>
      </c>
      <c r="B76" s="5">
        <f t="shared" si="11"/>
        <v>28.571428571428573</v>
      </c>
      <c r="C76" s="39"/>
      <c r="D76" s="43">
        <v>2017</v>
      </c>
      <c r="E76" s="49">
        <v>33</v>
      </c>
      <c r="F76" s="10"/>
      <c r="G76" s="43">
        <v>2017</v>
      </c>
      <c r="H76" s="19">
        <v>0</v>
      </c>
      <c r="I76" s="10"/>
      <c r="J76" s="43">
        <v>2017</v>
      </c>
      <c r="K76" s="19">
        <v>0</v>
      </c>
      <c r="L76" s="10"/>
      <c r="M76" s="43">
        <v>2017</v>
      </c>
      <c r="N76" s="8">
        <f t="shared" si="12"/>
        <v>50</v>
      </c>
      <c r="O76" s="19"/>
      <c r="P76" s="43">
        <v>2017</v>
      </c>
      <c r="Q76" s="19">
        <v>50</v>
      </c>
      <c r="R76" s="10"/>
      <c r="S76" s="43">
        <v>2017</v>
      </c>
      <c r="T76" s="19">
        <v>100</v>
      </c>
      <c r="U76" s="10"/>
      <c r="V76" s="43">
        <v>2017</v>
      </c>
      <c r="W76" s="19">
        <v>0</v>
      </c>
      <c r="X76" s="10"/>
      <c r="Y76" s="350">
        <v>2017</v>
      </c>
      <c r="Z76" s="19">
        <v>0</v>
      </c>
      <c r="AA76" s="10"/>
      <c r="AB76" s="350">
        <v>2017</v>
      </c>
      <c r="AC76" s="19">
        <v>50</v>
      </c>
      <c r="AD76" s="10"/>
      <c r="AE76" s="350">
        <v>2017</v>
      </c>
      <c r="AF76" s="19">
        <v>67</v>
      </c>
      <c r="AG76" s="19"/>
      <c r="AH76" s="350">
        <v>2017</v>
      </c>
      <c r="AI76" s="19">
        <v>0</v>
      </c>
      <c r="AJ76" s="10"/>
      <c r="AK76" s="350">
        <v>2017</v>
      </c>
      <c r="AL76" s="19">
        <v>100</v>
      </c>
      <c r="AM76" s="11"/>
    </row>
    <row r="77" spans="1:81" ht="24.75" customHeight="1">
      <c r="A77" s="43">
        <v>2018</v>
      </c>
      <c r="B77" s="5">
        <f t="shared" si="11"/>
        <v>42.857142857142854</v>
      </c>
      <c r="C77" s="39"/>
      <c r="D77" s="43">
        <v>2018</v>
      </c>
      <c r="E77" s="49">
        <v>33</v>
      </c>
      <c r="F77" s="10"/>
      <c r="G77" s="43">
        <v>2018</v>
      </c>
      <c r="H77" s="19">
        <v>0</v>
      </c>
      <c r="I77" s="10"/>
      <c r="J77" s="43">
        <v>2018</v>
      </c>
      <c r="K77" s="49">
        <v>50</v>
      </c>
      <c r="L77" s="10" t="s">
        <v>2324</v>
      </c>
      <c r="M77" s="43">
        <v>2018</v>
      </c>
      <c r="N77" s="8">
        <f t="shared" si="12"/>
        <v>50</v>
      </c>
      <c r="O77" s="19"/>
      <c r="P77" s="43">
        <v>2018</v>
      </c>
      <c r="Q77" s="19">
        <v>50</v>
      </c>
      <c r="R77" s="10"/>
      <c r="S77" s="43">
        <v>2018</v>
      </c>
      <c r="T77" s="19">
        <v>100</v>
      </c>
      <c r="U77" s="10"/>
      <c r="V77" s="43">
        <v>2018</v>
      </c>
      <c r="W77" s="19">
        <v>0</v>
      </c>
      <c r="X77" s="10"/>
      <c r="Y77" s="350">
        <v>2018</v>
      </c>
      <c r="Z77" s="49">
        <v>50</v>
      </c>
      <c r="AA77" s="10" t="s">
        <v>2324</v>
      </c>
      <c r="AB77" s="350">
        <v>2018</v>
      </c>
      <c r="AC77" s="19">
        <v>50</v>
      </c>
      <c r="AD77" s="10"/>
      <c r="AE77" s="350">
        <v>2018</v>
      </c>
      <c r="AF77" s="19">
        <v>67</v>
      </c>
      <c r="AG77" s="19"/>
      <c r="AH77" s="350">
        <v>2018</v>
      </c>
      <c r="AI77" s="19">
        <v>0</v>
      </c>
      <c r="AJ77" s="10"/>
      <c r="AK77" s="350">
        <v>2018</v>
      </c>
      <c r="AL77" s="19">
        <v>100</v>
      </c>
      <c r="AM77" s="11" t="s">
        <v>4419</v>
      </c>
    </row>
    <row r="78" spans="1:81" ht="24.75" customHeight="1">
      <c r="A78" s="43">
        <v>2019</v>
      </c>
      <c r="B78" s="5">
        <f t="shared" si="11"/>
        <v>42.857142857142854</v>
      </c>
      <c r="C78" s="39"/>
      <c r="D78" s="43">
        <v>2019</v>
      </c>
      <c r="E78" s="49">
        <v>33</v>
      </c>
      <c r="F78" s="10"/>
      <c r="G78" s="43">
        <v>2019</v>
      </c>
      <c r="H78" s="19">
        <v>0</v>
      </c>
      <c r="I78" s="10"/>
      <c r="J78" s="43">
        <v>2019</v>
      </c>
      <c r="K78" s="49">
        <v>50</v>
      </c>
      <c r="L78" s="10"/>
      <c r="M78" s="43">
        <v>2019</v>
      </c>
      <c r="N78" s="8">
        <f t="shared" si="12"/>
        <v>50</v>
      </c>
      <c r="O78" s="19"/>
      <c r="P78" s="43">
        <v>2019</v>
      </c>
      <c r="Q78" s="19">
        <v>50</v>
      </c>
      <c r="R78" s="10"/>
      <c r="S78" s="43">
        <v>2019</v>
      </c>
      <c r="T78" s="19">
        <v>100</v>
      </c>
      <c r="U78" s="10"/>
      <c r="V78" s="43">
        <v>2019</v>
      </c>
      <c r="W78" s="19">
        <v>0</v>
      </c>
      <c r="X78" s="10"/>
      <c r="Y78" s="350">
        <v>2019</v>
      </c>
      <c r="Z78" s="49">
        <v>50</v>
      </c>
      <c r="AA78" s="10"/>
      <c r="AB78" s="350">
        <v>2019</v>
      </c>
      <c r="AC78" s="19">
        <v>50</v>
      </c>
      <c r="AD78" s="10"/>
      <c r="AE78" s="350">
        <v>2019</v>
      </c>
      <c r="AF78" s="19">
        <v>67</v>
      </c>
      <c r="AG78" s="19"/>
      <c r="AH78" s="350">
        <v>2019</v>
      </c>
      <c r="AI78" s="19">
        <v>0</v>
      </c>
      <c r="AJ78" s="10"/>
      <c r="AK78" s="350">
        <v>2019</v>
      </c>
      <c r="AL78" s="19">
        <v>100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4355</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3">AVERAGE(E87,H87,K87,N87,Q87)</f>
        <v>5</v>
      </c>
      <c r="C87" s="363"/>
      <c r="D87" s="350">
        <v>2007</v>
      </c>
      <c r="E87" s="419">
        <v>25</v>
      </c>
      <c r="F87" s="363"/>
      <c r="G87" s="350">
        <v>2007</v>
      </c>
      <c r="H87" s="419">
        <v>0</v>
      </c>
      <c r="I87" s="363"/>
      <c r="J87" s="350">
        <v>2007</v>
      </c>
      <c r="K87" s="419">
        <v>0</v>
      </c>
      <c r="L87" s="363"/>
      <c r="M87" s="350">
        <v>2007</v>
      </c>
      <c r="N87" s="419">
        <v>0</v>
      </c>
      <c r="O87" s="363"/>
      <c r="P87" s="350">
        <v>2007</v>
      </c>
      <c r="Q87" s="419">
        <v>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3"/>
        <v>5</v>
      </c>
      <c r="C88" s="363"/>
      <c r="D88" s="350">
        <v>2008</v>
      </c>
      <c r="E88" s="419">
        <v>25</v>
      </c>
      <c r="F88" s="363"/>
      <c r="G88" s="350">
        <v>2008</v>
      </c>
      <c r="H88" s="419">
        <v>0</v>
      </c>
      <c r="I88" s="363"/>
      <c r="J88" s="350">
        <v>2008</v>
      </c>
      <c r="K88" s="419">
        <v>0</v>
      </c>
      <c r="L88" s="363"/>
      <c r="M88" s="350">
        <v>2008</v>
      </c>
      <c r="N88" s="419">
        <v>0</v>
      </c>
      <c r="O88" s="363"/>
      <c r="P88" s="350">
        <v>2008</v>
      </c>
      <c r="Q88" s="419">
        <v>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3"/>
        <v>5</v>
      </c>
      <c r="C89" s="363"/>
      <c r="D89" s="350">
        <v>2009</v>
      </c>
      <c r="E89" s="419">
        <v>25</v>
      </c>
      <c r="F89" s="363"/>
      <c r="G89" s="350">
        <v>2009</v>
      </c>
      <c r="H89" s="419">
        <v>0</v>
      </c>
      <c r="I89" s="363"/>
      <c r="J89" s="350">
        <v>2009</v>
      </c>
      <c r="K89" s="419">
        <v>0</v>
      </c>
      <c r="L89" s="363"/>
      <c r="M89" s="350">
        <v>2009</v>
      </c>
      <c r="N89" s="419">
        <v>0</v>
      </c>
      <c r="O89" s="363"/>
      <c r="P89" s="350">
        <v>2009</v>
      </c>
      <c r="Q89" s="419">
        <v>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3"/>
        <v>5</v>
      </c>
      <c r="C90" s="363"/>
      <c r="D90" s="350">
        <v>2010</v>
      </c>
      <c r="E90" s="419">
        <v>25</v>
      </c>
      <c r="F90" s="363"/>
      <c r="G90" s="350">
        <v>2010</v>
      </c>
      <c r="H90" s="419">
        <v>0</v>
      </c>
      <c r="I90" s="363"/>
      <c r="J90" s="350">
        <v>2010</v>
      </c>
      <c r="K90" s="419">
        <v>0</v>
      </c>
      <c r="L90" s="363"/>
      <c r="M90" s="350">
        <v>2010</v>
      </c>
      <c r="N90" s="419">
        <v>0</v>
      </c>
      <c r="O90" s="363"/>
      <c r="P90" s="350">
        <v>2010</v>
      </c>
      <c r="Q90" s="419">
        <v>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3"/>
        <v>5</v>
      </c>
      <c r="C91" s="363"/>
      <c r="D91" s="350">
        <v>2011</v>
      </c>
      <c r="E91" s="419">
        <v>25</v>
      </c>
      <c r="F91" s="363"/>
      <c r="G91" s="350">
        <v>2011</v>
      </c>
      <c r="H91" s="419">
        <v>0</v>
      </c>
      <c r="I91" s="363"/>
      <c r="J91" s="350">
        <v>2011</v>
      </c>
      <c r="K91" s="419">
        <v>0</v>
      </c>
      <c r="L91" s="363"/>
      <c r="M91" s="350">
        <v>2011</v>
      </c>
      <c r="N91" s="419">
        <v>0</v>
      </c>
      <c r="O91" s="363"/>
      <c r="P91" s="350">
        <v>2011</v>
      </c>
      <c r="Q91" s="419">
        <v>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3"/>
        <v>5</v>
      </c>
      <c r="C92" s="363"/>
      <c r="D92" s="350">
        <v>2012</v>
      </c>
      <c r="E92" s="419">
        <v>25</v>
      </c>
      <c r="F92" s="363"/>
      <c r="G92" s="350">
        <v>2012</v>
      </c>
      <c r="H92" s="419">
        <v>0</v>
      </c>
      <c r="I92" s="363"/>
      <c r="J92" s="350">
        <v>2012</v>
      </c>
      <c r="K92" s="419">
        <v>0</v>
      </c>
      <c r="L92" s="363"/>
      <c r="M92" s="350">
        <v>2012</v>
      </c>
      <c r="N92" s="419">
        <v>0</v>
      </c>
      <c r="O92" s="363"/>
      <c r="P92" s="350">
        <v>2012</v>
      </c>
      <c r="Q92" s="419">
        <v>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3"/>
        <v>5</v>
      </c>
      <c r="C93" s="363"/>
      <c r="D93" s="350">
        <v>2013</v>
      </c>
      <c r="E93" s="419">
        <v>25</v>
      </c>
      <c r="F93" s="363"/>
      <c r="G93" s="350">
        <v>2013</v>
      </c>
      <c r="H93" s="419">
        <v>0</v>
      </c>
      <c r="I93" s="363"/>
      <c r="J93" s="350">
        <v>2013</v>
      </c>
      <c r="K93" s="419">
        <v>0</v>
      </c>
      <c r="L93" s="363"/>
      <c r="M93" s="350">
        <v>2013</v>
      </c>
      <c r="N93" s="419">
        <v>0</v>
      </c>
      <c r="O93" s="363"/>
      <c r="P93" s="350">
        <v>2013</v>
      </c>
      <c r="Q93" s="419">
        <v>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5</v>
      </c>
      <c r="C94" s="39"/>
      <c r="D94" s="43">
        <v>2014</v>
      </c>
      <c r="E94" s="19">
        <v>25</v>
      </c>
      <c r="F94" s="10" t="s">
        <v>4420</v>
      </c>
      <c r="G94" s="43">
        <v>2014</v>
      </c>
      <c r="H94" s="19">
        <v>0</v>
      </c>
      <c r="I94" s="10" t="s">
        <v>2323</v>
      </c>
      <c r="J94" s="43">
        <v>2014</v>
      </c>
      <c r="K94" s="49">
        <v>0</v>
      </c>
      <c r="L94" s="10" t="s">
        <v>4243</v>
      </c>
      <c r="M94" s="43">
        <v>2014</v>
      </c>
      <c r="N94" s="19">
        <v>0</v>
      </c>
      <c r="O94" s="10"/>
      <c r="P94" s="43">
        <v>2014</v>
      </c>
      <c r="Q94" s="19">
        <v>0</v>
      </c>
      <c r="R94" s="11"/>
    </row>
    <row r="95" spans="1:81" ht="24.75" customHeight="1">
      <c r="A95" s="43">
        <v>2015</v>
      </c>
      <c r="B95" s="2">
        <f>AVERAGE(E95,H95,K95,N95,Q95)</f>
        <v>5</v>
      </c>
      <c r="C95" s="80"/>
      <c r="D95" s="43">
        <v>2015</v>
      </c>
      <c r="E95" s="49">
        <v>25</v>
      </c>
      <c r="F95" s="10"/>
      <c r="G95" s="43">
        <v>2015</v>
      </c>
      <c r="H95" s="19">
        <v>0</v>
      </c>
      <c r="I95" s="10"/>
      <c r="J95" s="43">
        <v>2015</v>
      </c>
      <c r="K95" s="19">
        <v>0</v>
      </c>
      <c r="L95" s="10" t="s">
        <v>2322</v>
      </c>
      <c r="M95" s="43">
        <v>2015</v>
      </c>
      <c r="N95" s="19">
        <v>0</v>
      </c>
      <c r="O95" s="10"/>
      <c r="P95" s="43">
        <v>2015</v>
      </c>
      <c r="Q95" s="19">
        <v>0</v>
      </c>
      <c r="R95" s="11"/>
    </row>
    <row r="96" spans="1:81" ht="24.75" customHeight="1">
      <c r="A96" s="43">
        <v>2016</v>
      </c>
      <c r="B96" s="2">
        <f>AVERAGE(E96,H96,K96,N96,Q96)</f>
        <v>5</v>
      </c>
      <c r="C96" s="80"/>
      <c r="D96" s="43">
        <v>2016</v>
      </c>
      <c r="E96" s="49">
        <v>25</v>
      </c>
      <c r="F96" s="10"/>
      <c r="G96" s="43">
        <v>2016</v>
      </c>
      <c r="H96" s="19">
        <v>0</v>
      </c>
      <c r="I96" s="10"/>
      <c r="J96" s="43">
        <v>2016</v>
      </c>
      <c r="K96" s="19">
        <v>0</v>
      </c>
      <c r="L96" s="10"/>
      <c r="M96" s="43">
        <v>2016</v>
      </c>
      <c r="N96" s="19">
        <v>0</v>
      </c>
      <c r="O96" s="10"/>
      <c r="P96" s="43">
        <v>2016</v>
      </c>
      <c r="Q96" s="19">
        <v>0</v>
      </c>
      <c r="R96" s="11"/>
    </row>
    <row r="97" spans="1:81" ht="24.75" customHeight="1">
      <c r="A97" s="43">
        <v>2017</v>
      </c>
      <c r="B97" s="2">
        <f t="shared" ref="B97:B99" si="14">AVERAGE(E97,H97,K97,N97,Q97)</f>
        <v>5</v>
      </c>
      <c r="C97" s="80"/>
      <c r="D97" s="43">
        <v>2017</v>
      </c>
      <c r="E97" s="49">
        <v>25</v>
      </c>
      <c r="F97" s="10"/>
      <c r="G97" s="43">
        <v>2017</v>
      </c>
      <c r="H97" s="19">
        <v>0</v>
      </c>
      <c r="I97" s="10"/>
      <c r="J97" s="43">
        <v>2017</v>
      </c>
      <c r="K97" s="19">
        <v>0</v>
      </c>
      <c r="L97" s="10"/>
      <c r="M97" s="43">
        <v>2017</v>
      </c>
      <c r="N97" s="19">
        <v>0</v>
      </c>
      <c r="O97" s="10"/>
      <c r="P97" s="43">
        <v>2017</v>
      </c>
      <c r="Q97" s="19">
        <v>0</v>
      </c>
      <c r="R97" s="11"/>
    </row>
    <row r="98" spans="1:81" ht="24.75" customHeight="1">
      <c r="A98" s="43">
        <v>2018</v>
      </c>
      <c r="B98" s="2">
        <f t="shared" si="14"/>
        <v>5</v>
      </c>
      <c r="C98" s="80"/>
      <c r="D98" s="43">
        <v>2018</v>
      </c>
      <c r="E98" s="49">
        <v>25</v>
      </c>
      <c r="F98" s="10"/>
      <c r="G98" s="43">
        <v>2018</v>
      </c>
      <c r="H98" s="19">
        <v>0</v>
      </c>
      <c r="I98" s="10"/>
      <c r="J98" s="43">
        <v>2018</v>
      </c>
      <c r="K98" s="19">
        <v>0</v>
      </c>
      <c r="L98" s="10"/>
      <c r="M98" s="43">
        <v>2018</v>
      </c>
      <c r="N98" s="19">
        <v>0</v>
      </c>
      <c r="O98" s="10"/>
      <c r="P98" s="43">
        <v>2018</v>
      </c>
      <c r="Q98" s="19">
        <v>0</v>
      </c>
      <c r="R98" s="11"/>
    </row>
    <row r="99" spans="1:81" ht="24.75" customHeight="1">
      <c r="A99" s="43">
        <v>2019</v>
      </c>
      <c r="B99" s="2">
        <f t="shared" si="14"/>
        <v>5</v>
      </c>
      <c r="C99" s="80"/>
      <c r="D99" s="43">
        <v>2019</v>
      </c>
      <c r="E99" s="49">
        <v>25</v>
      </c>
      <c r="F99" s="10"/>
      <c r="G99" s="43">
        <v>2019</v>
      </c>
      <c r="H99" s="19">
        <v>0</v>
      </c>
      <c r="I99" s="10"/>
      <c r="J99" s="43">
        <v>2019</v>
      </c>
      <c r="K99" s="19">
        <v>0</v>
      </c>
      <c r="L99" s="10"/>
      <c r="M99" s="43">
        <v>2019</v>
      </c>
      <c r="N99" s="19">
        <v>0</v>
      </c>
      <c r="O99" s="10"/>
      <c r="P99" s="43">
        <v>2019</v>
      </c>
      <c r="Q99" s="19">
        <v>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5">AVERAGE(E108,((H108+K108)/2),((N108+Q108+T108)/3),W108)</f>
        <v>52.083333333333336</v>
      </c>
      <c r="C108" s="363"/>
      <c r="D108" s="350">
        <v>2007</v>
      </c>
      <c r="E108" s="419">
        <v>50</v>
      </c>
      <c r="F108" s="363"/>
      <c r="G108" s="350">
        <v>2007</v>
      </c>
      <c r="H108" s="419">
        <v>0</v>
      </c>
      <c r="I108" s="363"/>
      <c r="J108" s="350">
        <v>2007</v>
      </c>
      <c r="K108" s="419">
        <v>50</v>
      </c>
      <c r="L108" s="363"/>
      <c r="M108" s="350">
        <v>2007</v>
      </c>
      <c r="N108" s="419">
        <v>50</v>
      </c>
      <c r="O108" s="363"/>
      <c r="P108" s="350">
        <v>2007</v>
      </c>
      <c r="Q108" s="419">
        <v>50</v>
      </c>
      <c r="R108" s="363"/>
      <c r="S108" s="350">
        <v>2007</v>
      </c>
      <c r="T108" s="419">
        <v>0</v>
      </c>
      <c r="U108" s="363"/>
      <c r="V108" s="350">
        <v>2007</v>
      </c>
      <c r="W108" s="419">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5"/>
        <v>52.083333333333336</v>
      </c>
      <c r="C109" s="363"/>
      <c r="D109" s="350">
        <v>2008</v>
      </c>
      <c r="E109" s="419">
        <v>50</v>
      </c>
      <c r="F109" s="363"/>
      <c r="G109" s="350">
        <v>2008</v>
      </c>
      <c r="H109" s="419">
        <v>0</v>
      </c>
      <c r="I109" s="363"/>
      <c r="J109" s="350">
        <v>2008</v>
      </c>
      <c r="K109" s="419">
        <v>50</v>
      </c>
      <c r="L109" s="363"/>
      <c r="M109" s="350">
        <v>2008</v>
      </c>
      <c r="N109" s="419">
        <v>50</v>
      </c>
      <c r="O109" s="363"/>
      <c r="P109" s="350">
        <v>2008</v>
      </c>
      <c r="Q109" s="419">
        <v>50</v>
      </c>
      <c r="R109" s="363"/>
      <c r="S109" s="350">
        <v>2008</v>
      </c>
      <c r="T109" s="419">
        <v>0</v>
      </c>
      <c r="U109" s="363"/>
      <c r="V109" s="350">
        <v>2008</v>
      </c>
      <c r="W109" s="419">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5"/>
        <v>52.083333333333336</v>
      </c>
      <c r="C110" s="363"/>
      <c r="D110" s="350">
        <v>2009</v>
      </c>
      <c r="E110" s="419">
        <v>50</v>
      </c>
      <c r="F110" s="363"/>
      <c r="G110" s="350">
        <v>2009</v>
      </c>
      <c r="H110" s="419">
        <v>0</v>
      </c>
      <c r="I110" s="363"/>
      <c r="J110" s="350">
        <v>2009</v>
      </c>
      <c r="K110" s="419">
        <v>50</v>
      </c>
      <c r="L110" s="363"/>
      <c r="M110" s="350">
        <v>2009</v>
      </c>
      <c r="N110" s="419">
        <v>50</v>
      </c>
      <c r="O110" s="363"/>
      <c r="P110" s="350">
        <v>2009</v>
      </c>
      <c r="Q110" s="419">
        <v>50</v>
      </c>
      <c r="R110" s="363"/>
      <c r="S110" s="350">
        <v>2009</v>
      </c>
      <c r="T110" s="419">
        <v>0</v>
      </c>
      <c r="U110" s="363"/>
      <c r="V110" s="350">
        <v>2009</v>
      </c>
      <c r="W110" s="419">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5"/>
        <v>52.083333333333336</v>
      </c>
      <c r="C111" s="363"/>
      <c r="D111" s="350">
        <v>2010</v>
      </c>
      <c r="E111" s="419">
        <v>50</v>
      </c>
      <c r="F111" s="363"/>
      <c r="G111" s="350">
        <v>2010</v>
      </c>
      <c r="H111" s="419">
        <v>0</v>
      </c>
      <c r="I111" s="363"/>
      <c r="J111" s="350">
        <v>2010</v>
      </c>
      <c r="K111" s="419">
        <v>50</v>
      </c>
      <c r="L111" s="363"/>
      <c r="M111" s="350">
        <v>2010</v>
      </c>
      <c r="N111" s="419">
        <v>50</v>
      </c>
      <c r="O111" s="363"/>
      <c r="P111" s="350">
        <v>2010</v>
      </c>
      <c r="Q111" s="419">
        <v>50</v>
      </c>
      <c r="R111" s="363"/>
      <c r="S111" s="350">
        <v>2010</v>
      </c>
      <c r="T111" s="419">
        <v>0</v>
      </c>
      <c r="U111" s="363"/>
      <c r="V111" s="350">
        <v>2010</v>
      </c>
      <c r="W111" s="419">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5"/>
        <v>52.083333333333336</v>
      </c>
      <c r="C112" s="363"/>
      <c r="D112" s="350">
        <v>2011</v>
      </c>
      <c r="E112" s="419">
        <v>50</v>
      </c>
      <c r="F112" s="363"/>
      <c r="G112" s="350">
        <v>2011</v>
      </c>
      <c r="H112" s="419">
        <v>0</v>
      </c>
      <c r="I112" s="363"/>
      <c r="J112" s="350">
        <v>2011</v>
      </c>
      <c r="K112" s="419">
        <v>50</v>
      </c>
      <c r="L112" s="363"/>
      <c r="M112" s="350">
        <v>2011</v>
      </c>
      <c r="N112" s="419">
        <v>50</v>
      </c>
      <c r="O112" s="363"/>
      <c r="P112" s="350">
        <v>2011</v>
      </c>
      <c r="Q112" s="419">
        <v>50</v>
      </c>
      <c r="R112" s="363"/>
      <c r="S112" s="350">
        <v>2011</v>
      </c>
      <c r="T112" s="419">
        <v>0</v>
      </c>
      <c r="U112" s="363"/>
      <c r="V112" s="350">
        <v>2011</v>
      </c>
      <c r="W112" s="419">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5"/>
        <v>52.083333333333336</v>
      </c>
      <c r="C113" s="363"/>
      <c r="D113" s="350">
        <v>2012</v>
      </c>
      <c r="E113" s="419">
        <v>50</v>
      </c>
      <c r="F113" s="363"/>
      <c r="G113" s="350">
        <v>2012</v>
      </c>
      <c r="H113" s="419">
        <v>0</v>
      </c>
      <c r="I113" s="363"/>
      <c r="J113" s="350">
        <v>2012</v>
      </c>
      <c r="K113" s="419">
        <v>50</v>
      </c>
      <c r="L113" s="363"/>
      <c r="M113" s="350">
        <v>2012</v>
      </c>
      <c r="N113" s="419">
        <v>50</v>
      </c>
      <c r="O113" s="363"/>
      <c r="P113" s="350">
        <v>2012</v>
      </c>
      <c r="Q113" s="419">
        <v>50</v>
      </c>
      <c r="R113" s="363"/>
      <c r="S113" s="350">
        <v>2012</v>
      </c>
      <c r="T113" s="419">
        <v>0</v>
      </c>
      <c r="U113" s="363"/>
      <c r="V113" s="350">
        <v>2012</v>
      </c>
      <c r="W113" s="419">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5"/>
        <v>52.083333333333336</v>
      </c>
      <c r="C114" s="363"/>
      <c r="D114" s="350">
        <v>2013</v>
      </c>
      <c r="E114" s="419">
        <v>50</v>
      </c>
      <c r="F114" s="363"/>
      <c r="G114" s="350">
        <v>2013</v>
      </c>
      <c r="H114" s="419">
        <v>0</v>
      </c>
      <c r="I114" s="363"/>
      <c r="J114" s="350">
        <v>2013</v>
      </c>
      <c r="K114" s="419">
        <v>50</v>
      </c>
      <c r="L114" s="363"/>
      <c r="M114" s="350">
        <v>2013</v>
      </c>
      <c r="N114" s="419">
        <v>50</v>
      </c>
      <c r="O114" s="363"/>
      <c r="P114" s="350">
        <v>2013</v>
      </c>
      <c r="Q114" s="419">
        <v>50</v>
      </c>
      <c r="R114" s="363"/>
      <c r="S114" s="350">
        <v>2013</v>
      </c>
      <c r="T114" s="419">
        <v>0</v>
      </c>
      <c r="U114" s="363"/>
      <c r="V114" s="350">
        <v>2013</v>
      </c>
      <c r="W114" s="419">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6">AVERAGE(E115,((H115+K115)/2),((N115+Q115+T115)/3),W115)</f>
        <v>52.083333333333336</v>
      </c>
      <c r="C115" s="39"/>
      <c r="D115" s="43">
        <v>2014</v>
      </c>
      <c r="E115" s="19">
        <v>50</v>
      </c>
      <c r="F115" s="10"/>
      <c r="G115" s="43">
        <v>2014</v>
      </c>
      <c r="H115" s="19">
        <v>0</v>
      </c>
      <c r="I115" s="10" t="s">
        <v>2321</v>
      </c>
      <c r="J115" s="43">
        <v>2014</v>
      </c>
      <c r="K115" s="19">
        <v>50</v>
      </c>
      <c r="L115" s="10" t="s">
        <v>2320</v>
      </c>
      <c r="M115" s="43">
        <v>2014</v>
      </c>
      <c r="N115" s="19">
        <v>50</v>
      </c>
      <c r="O115" s="10"/>
      <c r="P115" s="43">
        <v>2014</v>
      </c>
      <c r="Q115" s="19">
        <v>50</v>
      </c>
      <c r="R115" s="10"/>
      <c r="S115" s="43">
        <v>2014</v>
      </c>
      <c r="T115" s="19">
        <v>0</v>
      </c>
      <c r="U115" s="10" t="s">
        <v>2319</v>
      </c>
      <c r="V115" s="43">
        <v>2014</v>
      </c>
      <c r="W115" s="19">
        <v>100</v>
      </c>
      <c r="X115" s="11"/>
    </row>
    <row r="116" spans="1:81" ht="24.75" customHeight="1">
      <c r="A116" s="43">
        <v>2015</v>
      </c>
      <c r="B116" s="2">
        <f t="shared" si="16"/>
        <v>52.083333333333336</v>
      </c>
      <c r="C116" s="80"/>
      <c r="D116" s="43">
        <v>2015</v>
      </c>
      <c r="E116" s="19">
        <v>50</v>
      </c>
      <c r="F116" s="10"/>
      <c r="G116" s="43">
        <v>2015</v>
      </c>
      <c r="H116" s="19">
        <v>0</v>
      </c>
      <c r="I116" s="10"/>
      <c r="J116" s="43">
        <v>2015</v>
      </c>
      <c r="K116" s="19">
        <v>50</v>
      </c>
      <c r="L116" s="10"/>
      <c r="M116" s="43">
        <v>2015</v>
      </c>
      <c r="N116" s="19">
        <v>50</v>
      </c>
      <c r="O116" s="10"/>
      <c r="P116" s="43">
        <v>2015</v>
      </c>
      <c r="Q116" s="19">
        <v>50</v>
      </c>
      <c r="R116" s="10"/>
      <c r="S116" s="43">
        <v>2015</v>
      </c>
      <c r="T116" s="19">
        <v>0</v>
      </c>
      <c r="U116" s="10"/>
      <c r="V116" s="43">
        <v>2015</v>
      </c>
      <c r="W116" s="19">
        <v>100</v>
      </c>
      <c r="X116" s="11"/>
    </row>
    <row r="117" spans="1:81" ht="24.75" customHeight="1">
      <c r="A117" s="43">
        <v>2016</v>
      </c>
      <c r="B117" s="2">
        <f t="shared" si="16"/>
        <v>52.083333333333336</v>
      </c>
      <c r="C117" s="80"/>
      <c r="D117" s="43">
        <v>2016</v>
      </c>
      <c r="E117" s="19">
        <v>50</v>
      </c>
      <c r="F117" s="10"/>
      <c r="G117" s="43">
        <v>2016</v>
      </c>
      <c r="H117" s="19">
        <v>0</v>
      </c>
      <c r="I117" s="10"/>
      <c r="J117" s="43">
        <v>2016</v>
      </c>
      <c r="K117" s="19">
        <v>50</v>
      </c>
      <c r="L117" s="10"/>
      <c r="M117" s="43">
        <v>2016</v>
      </c>
      <c r="N117" s="19">
        <v>50</v>
      </c>
      <c r="O117" s="10"/>
      <c r="P117" s="43">
        <v>2016</v>
      </c>
      <c r="Q117" s="19">
        <v>50</v>
      </c>
      <c r="R117" s="10"/>
      <c r="S117" s="43">
        <v>2016</v>
      </c>
      <c r="T117" s="19">
        <v>0</v>
      </c>
      <c r="U117" s="10"/>
      <c r="V117" s="43">
        <v>2016</v>
      </c>
      <c r="W117" s="19">
        <v>100</v>
      </c>
      <c r="X117" s="11"/>
    </row>
    <row r="118" spans="1:81" ht="24.75" customHeight="1">
      <c r="A118" s="43">
        <v>2017</v>
      </c>
      <c r="B118" s="2">
        <f t="shared" si="16"/>
        <v>52.083333333333336</v>
      </c>
      <c r="C118" s="80"/>
      <c r="D118" s="43">
        <v>2017</v>
      </c>
      <c r="E118" s="19">
        <v>50</v>
      </c>
      <c r="F118" s="10"/>
      <c r="G118" s="43">
        <v>2017</v>
      </c>
      <c r="H118" s="19">
        <v>0</v>
      </c>
      <c r="I118" s="10"/>
      <c r="J118" s="43">
        <v>2017</v>
      </c>
      <c r="K118" s="19">
        <v>50</v>
      </c>
      <c r="L118" s="10"/>
      <c r="M118" s="43">
        <v>2017</v>
      </c>
      <c r="N118" s="19">
        <v>50</v>
      </c>
      <c r="O118" s="10"/>
      <c r="P118" s="43">
        <v>2017</v>
      </c>
      <c r="Q118" s="19">
        <v>50</v>
      </c>
      <c r="R118" s="10"/>
      <c r="S118" s="43">
        <v>2017</v>
      </c>
      <c r="T118" s="19">
        <v>0</v>
      </c>
      <c r="U118" s="10"/>
      <c r="V118" s="43">
        <v>2017</v>
      </c>
      <c r="W118" s="19">
        <v>100</v>
      </c>
      <c r="X118" s="11"/>
    </row>
    <row r="119" spans="1:81" ht="24.75" customHeight="1">
      <c r="A119" s="43">
        <v>2018</v>
      </c>
      <c r="B119" s="2">
        <f t="shared" si="16"/>
        <v>52.083333333333336</v>
      </c>
      <c r="C119" s="80"/>
      <c r="D119" s="43">
        <v>2018</v>
      </c>
      <c r="E119" s="19">
        <v>50</v>
      </c>
      <c r="F119" s="10"/>
      <c r="G119" s="43">
        <v>2018</v>
      </c>
      <c r="H119" s="19">
        <v>0</v>
      </c>
      <c r="I119" s="10"/>
      <c r="J119" s="43">
        <v>2018</v>
      </c>
      <c r="K119" s="19">
        <v>50</v>
      </c>
      <c r="L119" s="10"/>
      <c r="M119" s="43">
        <v>2018</v>
      </c>
      <c r="N119" s="19">
        <v>50</v>
      </c>
      <c r="O119" s="10"/>
      <c r="P119" s="43">
        <v>2018</v>
      </c>
      <c r="Q119" s="19">
        <v>50</v>
      </c>
      <c r="R119" s="10"/>
      <c r="S119" s="43">
        <v>2018</v>
      </c>
      <c r="T119" s="19">
        <v>0</v>
      </c>
      <c r="U119" s="10"/>
      <c r="V119" s="43">
        <v>2018</v>
      </c>
      <c r="W119" s="19">
        <v>100</v>
      </c>
      <c r="X119" s="11"/>
    </row>
    <row r="120" spans="1:81" ht="24.75" customHeight="1">
      <c r="A120" s="43">
        <v>2019</v>
      </c>
      <c r="B120" s="2">
        <f t="shared" si="16"/>
        <v>52.083333333333336</v>
      </c>
      <c r="C120" s="80"/>
      <c r="D120" s="43">
        <v>2019</v>
      </c>
      <c r="E120" s="19">
        <v>50</v>
      </c>
      <c r="F120" s="10"/>
      <c r="G120" s="43">
        <v>2019</v>
      </c>
      <c r="H120" s="19">
        <v>0</v>
      </c>
      <c r="I120" s="10"/>
      <c r="J120" s="43">
        <v>2019</v>
      </c>
      <c r="K120" s="19">
        <v>50</v>
      </c>
      <c r="L120" s="10"/>
      <c r="M120" s="43">
        <v>2019</v>
      </c>
      <c r="N120" s="19">
        <v>50</v>
      </c>
      <c r="O120" s="10"/>
      <c r="P120" s="43">
        <v>2019</v>
      </c>
      <c r="Q120" s="19">
        <v>50</v>
      </c>
      <c r="R120" s="10"/>
      <c r="S120" s="43">
        <v>2019</v>
      </c>
      <c r="T120" s="19">
        <v>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 t="shared" ref="B129:B135" si="17">AVERAGE(E129,H129,K129,Z129)</f>
        <v>9.375</v>
      </c>
      <c r="C129" s="363"/>
      <c r="D129" s="350">
        <v>2007</v>
      </c>
      <c r="E129" s="419">
        <v>0</v>
      </c>
      <c r="F129" s="363"/>
      <c r="G129" s="350">
        <v>2007</v>
      </c>
      <c r="H129" s="419">
        <v>0</v>
      </c>
      <c r="I129" s="363"/>
      <c r="J129" s="350">
        <v>2007</v>
      </c>
      <c r="K129" s="8">
        <f t="shared" ref="K129:K135" si="18">AVERAGE(N129,Q129,T129,W129)</f>
        <v>37.5</v>
      </c>
      <c r="L129" s="363"/>
      <c r="M129" s="350">
        <v>2007</v>
      </c>
      <c r="N129" s="419">
        <v>50</v>
      </c>
      <c r="O129" s="363"/>
      <c r="P129" s="350">
        <v>2007</v>
      </c>
      <c r="Q129" s="419">
        <v>0</v>
      </c>
      <c r="R129" s="363"/>
      <c r="S129" s="350">
        <v>2007</v>
      </c>
      <c r="T129" s="419">
        <v>50</v>
      </c>
      <c r="U129" s="363"/>
      <c r="V129" s="350">
        <v>2007</v>
      </c>
      <c r="W129" s="419">
        <v>50</v>
      </c>
      <c r="X129" s="363"/>
      <c r="Y129" s="350">
        <v>2007</v>
      </c>
      <c r="Z129" s="363">
        <v>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si="17"/>
        <v>9.375</v>
      </c>
      <c r="C130" s="363"/>
      <c r="D130" s="350">
        <v>2008</v>
      </c>
      <c r="E130" s="419">
        <v>0</v>
      </c>
      <c r="F130" s="363"/>
      <c r="G130" s="350">
        <v>2008</v>
      </c>
      <c r="H130" s="419">
        <v>0</v>
      </c>
      <c r="I130" s="363"/>
      <c r="J130" s="350">
        <v>2008</v>
      </c>
      <c r="K130" s="8">
        <f t="shared" si="18"/>
        <v>37.5</v>
      </c>
      <c r="L130" s="363"/>
      <c r="M130" s="350">
        <v>2008</v>
      </c>
      <c r="N130" s="419">
        <v>50</v>
      </c>
      <c r="O130" s="363"/>
      <c r="P130" s="350">
        <v>2008</v>
      </c>
      <c r="Q130" s="419">
        <v>0</v>
      </c>
      <c r="R130" s="363"/>
      <c r="S130" s="350">
        <v>2008</v>
      </c>
      <c r="T130" s="419">
        <v>50</v>
      </c>
      <c r="U130" s="363"/>
      <c r="V130" s="350">
        <v>2008</v>
      </c>
      <c r="W130" s="419">
        <v>50</v>
      </c>
      <c r="X130" s="363"/>
      <c r="Y130" s="350">
        <v>2008</v>
      </c>
      <c r="Z130" s="363">
        <v>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17"/>
        <v>9.375</v>
      </c>
      <c r="C131" s="363"/>
      <c r="D131" s="350">
        <v>2009</v>
      </c>
      <c r="E131" s="419">
        <v>0</v>
      </c>
      <c r="F131" s="363"/>
      <c r="G131" s="350">
        <v>2009</v>
      </c>
      <c r="H131" s="419">
        <v>0</v>
      </c>
      <c r="I131" s="363"/>
      <c r="J131" s="350">
        <v>2009</v>
      </c>
      <c r="K131" s="8">
        <f t="shared" si="18"/>
        <v>37.5</v>
      </c>
      <c r="L131" s="363"/>
      <c r="M131" s="350">
        <v>2009</v>
      </c>
      <c r="N131" s="419">
        <v>50</v>
      </c>
      <c r="O131" s="363"/>
      <c r="P131" s="350">
        <v>2009</v>
      </c>
      <c r="Q131" s="419">
        <v>0</v>
      </c>
      <c r="R131" s="363"/>
      <c r="S131" s="350">
        <v>2009</v>
      </c>
      <c r="T131" s="419">
        <v>50</v>
      </c>
      <c r="U131" s="363"/>
      <c r="V131" s="350">
        <v>2009</v>
      </c>
      <c r="W131" s="419">
        <v>50</v>
      </c>
      <c r="X131" s="363"/>
      <c r="Y131" s="350">
        <v>2009</v>
      </c>
      <c r="Z131" s="363">
        <v>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7"/>
        <v>21.875</v>
      </c>
      <c r="C132" s="363"/>
      <c r="D132" s="350">
        <v>2010</v>
      </c>
      <c r="E132" s="419">
        <v>0</v>
      </c>
      <c r="F132" s="363"/>
      <c r="G132" s="350">
        <v>2010</v>
      </c>
      <c r="H132" s="419">
        <v>0</v>
      </c>
      <c r="I132" s="363"/>
      <c r="J132" s="350">
        <v>2010</v>
      </c>
      <c r="K132" s="8">
        <f t="shared" si="18"/>
        <v>37.5</v>
      </c>
      <c r="L132" s="363"/>
      <c r="M132" s="350">
        <v>2010</v>
      </c>
      <c r="N132" s="419">
        <v>50</v>
      </c>
      <c r="O132" s="363"/>
      <c r="P132" s="350">
        <v>2010</v>
      </c>
      <c r="Q132" s="419">
        <v>0</v>
      </c>
      <c r="R132" s="363"/>
      <c r="S132" s="350">
        <v>2010</v>
      </c>
      <c r="T132" s="419">
        <v>50</v>
      </c>
      <c r="U132" s="363"/>
      <c r="V132" s="350">
        <v>2010</v>
      </c>
      <c r="W132" s="419">
        <v>50</v>
      </c>
      <c r="X132" s="363"/>
      <c r="Y132" s="350">
        <v>2010</v>
      </c>
      <c r="Z132" s="363">
        <v>50</v>
      </c>
      <c r="AA132" s="363" t="s">
        <v>5057</v>
      </c>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7"/>
        <v>21.875</v>
      </c>
      <c r="C133" s="363"/>
      <c r="D133" s="350">
        <v>2011</v>
      </c>
      <c r="E133" s="419">
        <v>0</v>
      </c>
      <c r="F133" s="363"/>
      <c r="G133" s="350">
        <v>2011</v>
      </c>
      <c r="H133" s="419">
        <v>0</v>
      </c>
      <c r="I133" s="363"/>
      <c r="J133" s="350">
        <v>2011</v>
      </c>
      <c r="K133" s="8">
        <f t="shared" si="18"/>
        <v>37.5</v>
      </c>
      <c r="L133" s="363"/>
      <c r="M133" s="350">
        <v>2011</v>
      </c>
      <c r="N133" s="419">
        <v>50</v>
      </c>
      <c r="O133" s="363"/>
      <c r="P133" s="350">
        <v>2011</v>
      </c>
      <c r="Q133" s="419">
        <v>0</v>
      </c>
      <c r="R133" s="363"/>
      <c r="S133" s="350">
        <v>2011</v>
      </c>
      <c r="T133" s="419">
        <v>50</v>
      </c>
      <c r="U133" s="363"/>
      <c r="V133" s="350">
        <v>2011</v>
      </c>
      <c r="W133" s="419">
        <v>50</v>
      </c>
      <c r="X133" s="363"/>
      <c r="Y133" s="350">
        <v>2011</v>
      </c>
      <c r="Z133" s="420">
        <v>50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7"/>
        <v>21.875</v>
      </c>
      <c r="C134" s="363"/>
      <c r="D134" s="350">
        <v>2012</v>
      </c>
      <c r="E134" s="419">
        <v>0</v>
      </c>
      <c r="F134" s="363"/>
      <c r="G134" s="350">
        <v>2012</v>
      </c>
      <c r="H134" s="419">
        <v>0</v>
      </c>
      <c r="I134" s="363"/>
      <c r="J134" s="350">
        <v>2012</v>
      </c>
      <c r="K134" s="8">
        <f t="shared" si="18"/>
        <v>37.5</v>
      </c>
      <c r="L134" s="363"/>
      <c r="M134" s="350">
        <v>2012</v>
      </c>
      <c r="N134" s="419">
        <v>50</v>
      </c>
      <c r="O134" s="363"/>
      <c r="P134" s="350">
        <v>2012</v>
      </c>
      <c r="Q134" s="419">
        <v>0</v>
      </c>
      <c r="R134" s="363"/>
      <c r="S134" s="350">
        <v>2012</v>
      </c>
      <c r="T134" s="419">
        <v>50</v>
      </c>
      <c r="U134" s="363"/>
      <c r="V134" s="350">
        <v>2012</v>
      </c>
      <c r="W134" s="419">
        <v>50</v>
      </c>
      <c r="X134" s="363"/>
      <c r="Y134" s="350">
        <v>2012</v>
      </c>
      <c r="Z134" s="420">
        <v>50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7"/>
        <v>21.875</v>
      </c>
      <c r="C135" s="363"/>
      <c r="D135" s="350">
        <v>2013</v>
      </c>
      <c r="E135" s="419">
        <v>0</v>
      </c>
      <c r="F135" s="363"/>
      <c r="G135" s="350">
        <v>2013</v>
      </c>
      <c r="H135" s="419">
        <v>0</v>
      </c>
      <c r="I135" s="363"/>
      <c r="J135" s="350">
        <v>2013</v>
      </c>
      <c r="K135" s="8">
        <f t="shared" si="18"/>
        <v>37.5</v>
      </c>
      <c r="L135" s="363"/>
      <c r="M135" s="350">
        <v>2013</v>
      </c>
      <c r="N135" s="419">
        <v>50</v>
      </c>
      <c r="O135" s="363"/>
      <c r="P135" s="350">
        <v>2013</v>
      </c>
      <c r="Q135" s="419">
        <v>0</v>
      </c>
      <c r="R135" s="363"/>
      <c r="S135" s="350">
        <v>2013</v>
      </c>
      <c r="T135" s="419">
        <v>50</v>
      </c>
      <c r="U135" s="363"/>
      <c r="V135" s="350">
        <v>2013</v>
      </c>
      <c r="W135" s="419">
        <v>50</v>
      </c>
      <c r="X135" s="363"/>
      <c r="Y135" s="350">
        <v>2013</v>
      </c>
      <c r="Z135" s="420">
        <v>50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19">AVERAGE(E136,H136,K136,Z136)</f>
        <v>21.875</v>
      </c>
      <c r="C136" s="80"/>
      <c r="D136" s="43">
        <v>2014</v>
      </c>
      <c r="E136" s="19">
        <v>0</v>
      </c>
      <c r="F136" s="10" t="s">
        <v>2318</v>
      </c>
      <c r="G136" s="43">
        <v>2014</v>
      </c>
      <c r="H136" s="19">
        <v>0</v>
      </c>
      <c r="I136" s="10" t="s">
        <v>2317</v>
      </c>
      <c r="J136" s="43">
        <v>2014</v>
      </c>
      <c r="K136" s="8">
        <f t="shared" ref="K136:K141" si="20">AVERAGE(N136,Q136,T136,W136)</f>
        <v>37.5</v>
      </c>
      <c r="L136" s="19"/>
      <c r="M136" s="43">
        <v>2014</v>
      </c>
      <c r="N136" s="19">
        <v>50</v>
      </c>
      <c r="O136" s="10" t="s">
        <v>2316</v>
      </c>
      <c r="P136" s="43">
        <v>2014</v>
      </c>
      <c r="Q136" s="19">
        <v>0</v>
      </c>
      <c r="R136" s="10" t="s">
        <v>2315</v>
      </c>
      <c r="S136" s="43">
        <v>2014</v>
      </c>
      <c r="T136" s="19">
        <v>50</v>
      </c>
      <c r="U136" s="10" t="s">
        <v>2314</v>
      </c>
      <c r="V136" s="43">
        <v>2014</v>
      </c>
      <c r="W136" s="19">
        <v>50</v>
      </c>
      <c r="X136" s="10" t="s">
        <v>2313</v>
      </c>
      <c r="Y136" s="350">
        <v>2014</v>
      </c>
      <c r="Z136" s="19">
        <v>50</v>
      </c>
      <c r="AA136" s="11" t="s">
        <v>2312</v>
      </c>
    </row>
    <row r="137" spans="1:81" ht="24.75" customHeight="1">
      <c r="A137" s="43">
        <v>2015</v>
      </c>
      <c r="B137" s="2">
        <f t="shared" si="19"/>
        <v>21.875</v>
      </c>
      <c r="C137" s="80"/>
      <c r="D137" s="43">
        <v>2015</v>
      </c>
      <c r="E137" s="19">
        <v>0</v>
      </c>
      <c r="F137" s="10"/>
      <c r="G137" s="43">
        <v>2015</v>
      </c>
      <c r="H137" s="19">
        <v>0</v>
      </c>
      <c r="I137" s="10"/>
      <c r="J137" s="43">
        <v>2015</v>
      </c>
      <c r="K137" s="8">
        <f t="shared" si="20"/>
        <v>37.5</v>
      </c>
      <c r="L137" s="19"/>
      <c r="M137" s="43">
        <v>2015</v>
      </c>
      <c r="N137" s="19">
        <v>50</v>
      </c>
      <c r="O137" s="10"/>
      <c r="P137" s="43">
        <v>2015</v>
      </c>
      <c r="Q137" s="19">
        <v>0</v>
      </c>
      <c r="R137" s="10"/>
      <c r="S137" s="43">
        <v>2015</v>
      </c>
      <c r="T137" s="19">
        <v>50</v>
      </c>
      <c r="U137" s="10"/>
      <c r="V137" s="43">
        <v>2015</v>
      </c>
      <c r="W137" s="19">
        <v>50</v>
      </c>
      <c r="X137" s="10"/>
      <c r="Y137" s="350">
        <v>2015</v>
      </c>
      <c r="Z137" s="19">
        <v>50</v>
      </c>
      <c r="AA137" s="11"/>
    </row>
    <row r="138" spans="1:81" ht="24.75" customHeight="1">
      <c r="A138" s="43">
        <v>2016</v>
      </c>
      <c r="B138" s="2">
        <f t="shared" si="19"/>
        <v>21.875</v>
      </c>
      <c r="C138" s="80"/>
      <c r="D138" s="43">
        <v>2016</v>
      </c>
      <c r="E138" s="19">
        <v>0</v>
      </c>
      <c r="F138" s="10"/>
      <c r="G138" s="43">
        <v>2016</v>
      </c>
      <c r="H138" s="19">
        <v>0</v>
      </c>
      <c r="I138" s="10"/>
      <c r="J138" s="43">
        <v>2016</v>
      </c>
      <c r="K138" s="8">
        <f t="shared" si="20"/>
        <v>37.5</v>
      </c>
      <c r="L138" s="19"/>
      <c r="M138" s="43">
        <v>2016</v>
      </c>
      <c r="N138" s="19">
        <v>50</v>
      </c>
      <c r="O138" s="10"/>
      <c r="P138" s="43">
        <v>2016</v>
      </c>
      <c r="Q138" s="19">
        <v>0</v>
      </c>
      <c r="R138" s="10"/>
      <c r="S138" s="43">
        <v>2016</v>
      </c>
      <c r="T138" s="19">
        <v>50</v>
      </c>
      <c r="U138" s="10"/>
      <c r="V138" s="43">
        <v>2016</v>
      </c>
      <c r="W138" s="19">
        <v>50</v>
      </c>
      <c r="X138" s="10"/>
      <c r="Y138" s="350">
        <v>2016</v>
      </c>
      <c r="Z138" s="19">
        <v>50</v>
      </c>
      <c r="AA138" s="11"/>
    </row>
    <row r="139" spans="1:81" ht="24.75" customHeight="1">
      <c r="A139" s="43">
        <v>2017</v>
      </c>
      <c r="B139" s="2">
        <f t="shared" si="19"/>
        <v>21.875</v>
      </c>
      <c r="C139" s="80"/>
      <c r="D139" s="43">
        <v>2017</v>
      </c>
      <c r="E139" s="19">
        <v>0</v>
      </c>
      <c r="F139" s="10"/>
      <c r="G139" s="43">
        <v>2017</v>
      </c>
      <c r="H139" s="19">
        <v>0</v>
      </c>
      <c r="I139" s="10"/>
      <c r="J139" s="43">
        <v>2017</v>
      </c>
      <c r="K139" s="8">
        <f t="shared" si="20"/>
        <v>37.5</v>
      </c>
      <c r="L139" s="19"/>
      <c r="M139" s="43">
        <v>2017</v>
      </c>
      <c r="N139" s="19">
        <v>50</v>
      </c>
      <c r="O139" s="10"/>
      <c r="P139" s="43">
        <v>2017</v>
      </c>
      <c r="Q139" s="19">
        <v>0</v>
      </c>
      <c r="R139" s="10"/>
      <c r="S139" s="43">
        <v>2017</v>
      </c>
      <c r="T139" s="19">
        <v>50</v>
      </c>
      <c r="U139" s="10"/>
      <c r="V139" s="43">
        <v>2017</v>
      </c>
      <c r="W139" s="19">
        <v>50</v>
      </c>
      <c r="X139" s="10"/>
      <c r="Y139" s="350">
        <v>2017</v>
      </c>
      <c r="Z139" s="19">
        <v>50</v>
      </c>
      <c r="AA139" s="11"/>
    </row>
    <row r="140" spans="1:81" ht="24.75" customHeight="1">
      <c r="A140" s="43">
        <v>2018</v>
      </c>
      <c r="B140" s="2">
        <f t="shared" si="19"/>
        <v>21.875</v>
      </c>
      <c r="C140" s="80"/>
      <c r="D140" s="43">
        <v>2018</v>
      </c>
      <c r="E140" s="19">
        <v>0</v>
      </c>
      <c r="F140" s="10"/>
      <c r="G140" s="43">
        <v>2018</v>
      </c>
      <c r="H140" s="19">
        <v>0</v>
      </c>
      <c r="I140" s="10"/>
      <c r="J140" s="43">
        <v>2018</v>
      </c>
      <c r="K140" s="8">
        <f t="shared" si="20"/>
        <v>37.5</v>
      </c>
      <c r="L140" s="19"/>
      <c r="M140" s="43">
        <v>2018</v>
      </c>
      <c r="N140" s="19">
        <v>50</v>
      </c>
      <c r="O140" s="10"/>
      <c r="P140" s="43">
        <v>2018</v>
      </c>
      <c r="Q140" s="19">
        <v>0</v>
      </c>
      <c r="R140" s="10"/>
      <c r="S140" s="43">
        <v>2018</v>
      </c>
      <c r="T140" s="19">
        <v>50</v>
      </c>
      <c r="U140" s="10"/>
      <c r="V140" s="43">
        <v>2018</v>
      </c>
      <c r="W140" s="19">
        <v>50</v>
      </c>
      <c r="X140" s="10"/>
      <c r="Y140" s="350">
        <v>2018</v>
      </c>
      <c r="Z140" s="19">
        <v>50</v>
      </c>
      <c r="AA140" s="11"/>
    </row>
    <row r="141" spans="1:81" ht="24.75" customHeight="1">
      <c r="A141" s="43">
        <v>2019</v>
      </c>
      <c r="B141" s="2">
        <f t="shared" si="19"/>
        <v>21.875</v>
      </c>
      <c r="C141" s="80"/>
      <c r="D141" s="43">
        <v>2019</v>
      </c>
      <c r="E141" s="19">
        <v>0</v>
      </c>
      <c r="F141" s="10"/>
      <c r="G141" s="43">
        <v>2019</v>
      </c>
      <c r="H141" s="19">
        <v>0</v>
      </c>
      <c r="I141" s="10"/>
      <c r="J141" s="43">
        <v>2019</v>
      </c>
      <c r="K141" s="8">
        <f t="shared" si="20"/>
        <v>37.5</v>
      </c>
      <c r="L141" s="19"/>
      <c r="M141" s="43">
        <v>2019</v>
      </c>
      <c r="N141" s="19">
        <v>50</v>
      </c>
      <c r="O141" s="10"/>
      <c r="P141" s="43">
        <v>2019</v>
      </c>
      <c r="Q141" s="19">
        <v>0</v>
      </c>
      <c r="R141" s="10"/>
      <c r="S141" s="43">
        <v>2019</v>
      </c>
      <c r="T141" s="19">
        <v>50</v>
      </c>
      <c r="U141" s="10"/>
      <c r="V141" s="43">
        <v>2019</v>
      </c>
      <c r="W141" s="19">
        <v>50</v>
      </c>
      <c r="X141" s="10"/>
      <c r="Y141" s="350">
        <v>2019</v>
      </c>
      <c r="Z141" s="19">
        <v>50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6" t="s">
        <v>63</v>
      </c>
      <c r="F144" s="596"/>
      <c r="G144" s="40" t="s">
        <v>106</v>
      </c>
      <c r="H144" s="596" t="s">
        <v>64</v>
      </c>
      <c r="I144" s="596"/>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596" t="s">
        <v>65</v>
      </c>
      <c r="L145" s="596"/>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0" t="s">
        <v>773</v>
      </c>
      <c r="X147" s="611"/>
      <c r="Y147" s="350" t="s">
        <v>81</v>
      </c>
      <c r="Z147" s="580" t="s">
        <v>119</v>
      </c>
      <c r="AA147" s="580"/>
      <c r="AB147" s="350" t="s">
        <v>81</v>
      </c>
      <c r="AC147" s="580" t="s">
        <v>118</v>
      </c>
      <c r="AD147" s="580"/>
      <c r="AE147" s="350" t="s">
        <v>81</v>
      </c>
      <c r="AF147" s="768" t="s">
        <v>117</v>
      </c>
      <c r="AG147" s="768"/>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601" t="s">
        <v>4421</v>
      </c>
      <c r="AG148" s="601"/>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f t="shared" ref="B150:B156" si="21">AVERAGE(E150,H150, W150,((Z150+AC150+AF150)/3))</f>
        <v>44.791666666666671</v>
      </c>
      <c r="C150" s="363"/>
      <c r="D150" s="350">
        <v>2007</v>
      </c>
      <c r="E150" s="419">
        <v>50</v>
      </c>
      <c r="F150" s="363"/>
      <c r="G150" s="350">
        <v>2007</v>
      </c>
      <c r="H150" s="8">
        <f t="shared" ref="H150:H156" si="22">AVERAGE(K150,N150,Q150,T150)</f>
        <v>37.5</v>
      </c>
      <c r="I150" s="363"/>
      <c r="J150" s="350">
        <v>2007</v>
      </c>
      <c r="K150" s="419">
        <v>50</v>
      </c>
      <c r="L150" s="363"/>
      <c r="M150" s="350">
        <v>2007</v>
      </c>
      <c r="N150" s="419">
        <v>50</v>
      </c>
      <c r="O150" s="363"/>
      <c r="P150" s="350">
        <v>2007</v>
      </c>
      <c r="Q150" s="419">
        <v>0</v>
      </c>
      <c r="R150" s="363" t="s">
        <v>5058</v>
      </c>
      <c r="S150" s="350">
        <v>2007</v>
      </c>
      <c r="T150" s="419">
        <v>50</v>
      </c>
      <c r="U150" s="431" t="s">
        <v>2308</v>
      </c>
      <c r="V150" s="350">
        <v>2007</v>
      </c>
      <c r="W150" s="363">
        <v>25</v>
      </c>
      <c r="X150" s="363" t="s">
        <v>5059</v>
      </c>
      <c r="Y150" s="350">
        <v>2007</v>
      </c>
      <c r="Z150" s="419">
        <v>50</v>
      </c>
      <c r="AA150" s="363"/>
      <c r="AB150" s="350">
        <v>2007</v>
      </c>
      <c r="AC150" s="419">
        <v>100</v>
      </c>
      <c r="AD150" s="363"/>
      <c r="AE150" s="350">
        <v>2007</v>
      </c>
      <c r="AF150" s="419">
        <v>50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f t="shared" si="21"/>
        <v>51.041666666666671</v>
      </c>
      <c r="C151" s="363"/>
      <c r="D151" s="350">
        <v>2008</v>
      </c>
      <c r="E151" s="419">
        <v>50</v>
      </c>
      <c r="F151" s="363"/>
      <c r="G151" s="350">
        <v>2008</v>
      </c>
      <c r="H151" s="8">
        <f t="shared" si="22"/>
        <v>37.5</v>
      </c>
      <c r="I151" s="363"/>
      <c r="J151" s="350">
        <v>2008</v>
      </c>
      <c r="K151" s="419">
        <v>50</v>
      </c>
      <c r="L151" s="363"/>
      <c r="M151" s="350">
        <v>2008</v>
      </c>
      <c r="N151" s="419">
        <v>50</v>
      </c>
      <c r="O151" s="363"/>
      <c r="P151" s="350">
        <v>2008</v>
      </c>
      <c r="Q151" s="419">
        <v>0</v>
      </c>
      <c r="R151" s="363"/>
      <c r="S151" s="350">
        <v>2008</v>
      </c>
      <c r="T151" s="419">
        <v>50</v>
      </c>
      <c r="U151" s="363"/>
      <c r="V151" s="350">
        <v>2008</v>
      </c>
      <c r="W151" s="419">
        <v>50</v>
      </c>
      <c r="X151" s="363" t="s">
        <v>5060</v>
      </c>
      <c r="Y151" s="350">
        <v>2008</v>
      </c>
      <c r="Z151" s="419">
        <v>50</v>
      </c>
      <c r="AA151" s="363"/>
      <c r="AB151" s="350">
        <v>2008</v>
      </c>
      <c r="AC151" s="419">
        <v>100</v>
      </c>
      <c r="AD151" s="363"/>
      <c r="AE151" s="350">
        <v>2008</v>
      </c>
      <c r="AF151" s="419">
        <v>50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f t="shared" si="21"/>
        <v>51.041666666666671</v>
      </c>
      <c r="C152" s="363"/>
      <c r="D152" s="350">
        <v>2009</v>
      </c>
      <c r="E152" s="419">
        <v>50</v>
      </c>
      <c r="F152" s="363"/>
      <c r="G152" s="350">
        <v>2009</v>
      </c>
      <c r="H152" s="8">
        <f t="shared" si="22"/>
        <v>37.5</v>
      </c>
      <c r="I152" s="363"/>
      <c r="J152" s="350">
        <v>2009</v>
      </c>
      <c r="K152" s="419">
        <v>50</v>
      </c>
      <c r="L152" s="363"/>
      <c r="M152" s="350">
        <v>2009</v>
      </c>
      <c r="N152" s="419">
        <v>50</v>
      </c>
      <c r="O152" s="363"/>
      <c r="P152" s="350">
        <v>2009</v>
      </c>
      <c r="Q152" s="419">
        <v>0</v>
      </c>
      <c r="R152" s="363"/>
      <c r="S152" s="350">
        <v>2009</v>
      </c>
      <c r="T152" s="419">
        <v>50</v>
      </c>
      <c r="U152" s="363"/>
      <c r="V152" s="350">
        <v>2009</v>
      </c>
      <c r="W152" s="419">
        <v>50</v>
      </c>
      <c r="X152" s="363"/>
      <c r="Y152" s="350">
        <v>2009</v>
      </c>
      <c r="Z152" s="419">
        <v>50</v>
      </c>
      <c r="AA152" s="363"/>
      <c r="AB152" s="350">
        <v>2009</v>
      </c>
      <c r="AC152" s="419">
        <v>100</v>
      </c>
      <c r="AD152" s="363"/>
      <c r="AE152" s="350">
        <v>2009</v>
      </c>
      <c r="AF152" s="419">
        <v>50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1"/>
        <v>51.041666666666671</v>
      </c>
      <c r="C153" s="363"/>
      <c r="D153" s="350">
        <v>2010</v>
      </c>
      <c r="E153" s="419">
        <v>50</v>
      </c>
      <c r="F153" s="363"/>
      <c r="G153" s="350">
        <v>2010</v>
      </c>
      <c r="H153" s="8">
        <f t="shared" si="22"/>
        <v>37.5</v>
      </c>
      <c r="I153" s="363"/>
      <c r="J153" s="350">
        <v>2010</v>
      </c>
      <c r="K153" s="419">
        <v>50</v>
      </c>
      <c r="L153" s="363"/>
      <c r="M153" s="350">
        <v>2010</v>
      </c>
      <c r="N153" s="419">
        <v>50</v>
      </c>
      <c r="O153" s="363"/>
      <c r="P153" s="350">
        <v>2010</v>
      </c>
      <c r="Q153" s="419">
        <v>0</v>
      </c>
      <c r="R153" s="363"/>
      <c r="S153" s="350">
        <v>2010</v>
      </c>
      <c r="T153" s="419">
        <v>50</v>
      </c>
      <c r="U153" s="363"/>
      <c r="V153" s="350">
        <v>2010</v>
      </c>
      <c r="W153" s="419">
        <v>50</v>
      </c>
      <c r="X153" s="363"/>
      <c r="Y153" s="350">
        <v>2010</v>
      </c>
      <c r="Z153" s="419">
        <v>50</v>
      </c>
      <c r="AA153" s="363"/>
      <c r="AB153" s="350">
        <v>2010</v>
      </c>
      <c r="AC153" s="419">
        <v>100</v>
      </c>
      <c r="AD153" s="363"/>
      <c r="AE153" s="350">
        <v>2010</v>
      </c>
      <c r="AF153" s="419">
        <v>50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1"/>
        <v>51.041666666666671</v>
      </c>
      <c r="C154" s="363"/>
      <c r="D154" s="350">
        <v>2011</v>
      </c>
      <c r="E154" s="419">
        <v>50</v>
      </c>
      <c r="F154" s="363"/>
      <c r="G154" s="350">
        <v>2011</v>
      </c>
      <c r="H154" s="8">
        <f t="shared" si="22"/>
        <v>37.5</v>
      </c>
      <c r="I154" s="363"/>
      <c r="J154" s="350">
        <v>2011</v>
      </c>
      <c r="K154" s="419">
        <v>50</v>
      </c>
      <c r="L154" s="363"/>
      <c r="M154" s="350">
        <v>2011</v>
      </c>
      <c r="N154" s="419">
        <v>50</v>
      </c>
      <c r="O154" s="363"/>
      <c r="P154" s="350">
        <v>2011</v>
      </c>
      <c r="Q154" s="419">
        <v>0</v>
      </c>
      <c r="R154" s="363"/>
      <c r="S154" s="350">
        <v>2011</v>
      </c>
      <c r="T154" s="419">
        <v>50</v>
      </c>
      <c r="U154" s="363"/>
      <c r="V154" s="350">
        <v>2011</v>
      </c>
      <c r="W154" s="419">
        <v>50</v>
      </c>
      <c r="X154" s="363"/>
      <c r="Y154" s="350">
        <v>2011</v>
      </c>
      <c r="Z154" s="419">
        <v>50</v>
      </c>
      <c r="AA154" s="363"/>
      <c r="AB154" s="350">
        <v>2011</v>
      </c>
      <c r="AC154" s="419">
        <v>100</v>
      </c>
      <c r="AD154" s="363"/>
      <c r="AE154" s="350">
        <v>2011</v>
      </c>
      <c r="AF154" s="419">
        <v>50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1"/>
        <v>51.041666666666671</v>
      </c>
      <c r="C155" s="363"/>
      <c r="D155" s="350">
        <v>2012</v>
      </c>
      <c r="E155" s="419">
        <v>50</v>
      </c>
      <c r="F155" s="363"/>
      <c r="G155" s="350">
        <v>2012</v>
      </c>
      <c r="H155" s="8">
        <f t="shared" si="22"/>
        <v>37.5</v>
      </c>
      <c r="I155" s="363"/>
      <c r="J155" s="350">
        <v>2012</v>
      </c>
      <c r="K155" s="419">
        <v>50</v>
      </c>
      <c r="L155" s="363"/>
      <c r="M155" s="350">
        <v>2012</v>
      </c>
      <c r="N155" s="419">
        <v>50</v>
      </c>
      <c r="O155" s="363"/>
      <c r="P155" s="350">
        <v>2012</v>
      </c>
      <c r="Q155" s="419">
        <v>0</v>
      </c>
      <c r="R155" s="363"/>
      <c r="S155" s="350">
        <v>2012</v>
      </c>
      <c r="T155" s="419">
        <v>50</v>
      </c>
      <c r="U155" s="363"/>
      <c r="V155" s="350">
        <v>2012</v>
      </c>
      <c r="W155" s="419">
        <v>50</v>
      </c>
      <c r="X155" s="363"/>
      <c r="Y155" s="350">
        <v>2012</v>
      </c>
      <c r="Z155" s="419">
        <v>50</v>
      </c>
      <c r="AA155" s="363"/>
      <c r="AB155" s="350">
        <v>2012</v>
      </c>
      <c r="AC155" s="419">
        <v>100</v>
      </c>
      <c r="AD155" s="363"/>
      <c r="AE155" s="350">
        <v>2012</v>
      </c>
      <c r="AF155" s="419">
        <v>50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1"/>
        <v>51.041666666666671</v>
      </c>
      <c r="C156" s="363"/>
      <c r="D156" s="350">
        <v>2013</v>
      </c>
      <c r="E156" s="419">
        <v>50</v>
      </c>
      <c r="F156" s="363"/>
      <c r="G156" s="350">
        <v>2013</v>
      </c>
      <c r="H156" s="8">
        <f t="shared" si="22"/>
        <v>37.5</v>
      </c>
      <c r="I156" s="363"/>
      <c r="J156" s="350">
        <v>2013</v>
      </c>
      <c r="K156" s="419">
        <v>50</v>
      </c>
      <c r="L156" s="363"/>
      <c r="M156" s="350">
        <v>2013</v>
      </c>
      <c r="N156" s="419">
        <v>50</v>
      </c>
      <c r="O156" s="363"/>
      <c r="P156" s="350">
        <v>2013</v>
      </c>
      <c r="Q156" s="419">
        <v>0</v>
      </c>
      <c r="R156" s="363"/>
      <c r="S156" s="350">
        <v>2013</v>
      </c>
      <c r="T156" s="419">
        <v>50</v>
      </c>
      <c r="U156" s="363"/>
      <c r="V156" s="350">
        <v>2013</v>
      </c>
      <c r="W156" s="419">
        <v>50</v>
      </c>
      <c r="X156" s="363"/>
      <c r="Y156" s="350">
        <v>2013</v>
      </c>
      <c r="Z156" s="419">
        <v>50</v>
      </c>
      <c r="AA156" s="363"/>
      <c r="AB156" s="350">
        <v>2013</v>
      </c>
      <c r="AC156" s="419">
        <v>100</v>
      </c>
      <c r="AD156" s="363"/>
      <c r="AE156" s="350">
        <v>2013</v>
      </c>
      <c r="AF156" s="419">
        <v>50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3">AVERAGE(E157,H157, W157,((Z157+AC157+AF157)/3))</f>
        <v>51.041666666666671</v>
      </c>
      <c r="C157" s="80"/>
      <c r="D157" s="43">
        <v>2014</v>
      </c>
      <c r="E157" s="19">
        <v>50</v>
      </c>
      <c r="F157" s="10" t="s">
        <v>2311</v>
      </c>
      <c r="G157" s="43">
        <v>2014</v>
      </c>
      <c r="H157" s="8">
        <f t="shared" ref="H157:H162" si="24">AVERAGE(K157,N157,Q157,T157)</f>
        <v>37.5</v>
      </c>
      <c r="I157" s="19"/>
      <c r="J157" s="43">
        <v>2014</v>
      </c>
      <c r="K157" s="19">
        <v>50</v>
      </c>
      <c r="L157" s="10" t="s">
        <v>2310</v>
      </c>
      <c r="M157" s="43">
        <v>2014</v>
      </c>
      <c r="N157" s="19">
        <v>50</v>
      </c>
      <c r="O157" s="10" t="s">
        <v>2310</v>
      </c>
      <c r="P157" s="43">
        <v>2014</v>
      </c>
      <c r="Q157" s="19">
        <v>0</v>
      </c>
      <c r="R157" s="10" t="s">
        <v>2309</v>
      </c>
      <c r="S157" s="43">
        <v>2014</v>
      </c>
      <c r="T157" s="49">
        <v>50</v>
      </c>
      <c r="U157" s="10" t="s">
        <v>2308</v>
      </c>
      <c r="V157" s="43">
        <v>2014</v>
      </c>
      <c r="W157" s="19">
        <v>50</v>
      </c>
      <c r="X157" s="10"/>
      <c r="Y157" s="350">
        <v>2014</v>
      </c>
      <c r="Z157" s="19">
        <v>50</v>
      </c>
      <c r="AA157" s="10"/>
      <c r="AB157" s="350">
        <v>2014</v>
      </c>
      <c r="AC157" s="19">
        <v>100</v>
      </c>
      <c r="AD157" s="10" t="s">
        <v>2307</v>
      </c>
      <c r="AE157" s="350">
        <v>2014</v>
      </c>
      <c r="AF157" s="19">
        <v>50</v>
      </c>
      <c r="AG157" s="11"/>
    </row>
    <row r="158" spans="1:81" ht="24.75" customHeight="1">
      <c r="A158" s="43">
        <v>2015</v>
      </c>
      <c r="B158" s="2">
        <f t="shared" si="23"/>
        <v>51.041666666666671</v>
      </c>
      <c r="C158" s="80"/>
      <c r="D158" s="43">
        <v>2015</v>
      </c>
      <c r="E158" s="19">
        <v>50</v>
      </c>
      <c r="F158" s="10"/>
      <c r="G158" s="43">
        <v>2015</v>
      </c>
      <c r="H158" s="8">
        <f t="shared" si="24"/>
        <v>37.5</v>
      </c>
      <c r="I158" s="19"/>
      <c r="J158" s="43">
        <v>2015</v>
      </c>
      <c r="K158" s="19">
        <v>50</v>
      </c>
      <c r="L158" s="10"/>
      <c r="M158" s="43">
        <v>2015</v>
      </c>
      <c r="N158" s="19">
        <v>50</v>
      </c>
      <c r="O158" s="10"/>
      <c r="P158" s="43">
        <v>2015</v>
      </c>
      <c r="Q158" s="19">
        <v>0</v>
      </c>
      <c r="R158" s="10"/>
      <c r="S158" s="43">
        <v>2015</v>
      </c>
      <c r="T158" s="49">
        <v>50</v>
      </c>
      <c r="U158" s="10"/>
      <c r="V158" s="43">
        <v>2015</v>
      </c>
      <c r="W158" s="49">
        <v>50</v>
      </c>
      <c r="X158" s="10"/>
      <c r="Y158" s="350">
        <v>2015</v>
      </c>
      <c r="Z158" s="49">
        <v>50</v>
      </c>
      <c r="AA158" s="10"/>
      <c r="AB158" s="350">
        <v>2015</v>
      </c>
      <c r="AC158" s="19">
        <v>100</v>
      </c>
      <c r="AD158" s="10"/>
      <c r="AE158" s="350">
        <v>2015</v>
      </c>
      <c r="AF158" s="19">
        <v>50</v>
      </c>
      <c r="AG158" s="11"/>
    </row>
    <row r="159" spans="1:81" ht="24.75" customHeight="1">
      <c r="A159" s="43">
        <v>2016</v>
      </c>
      <c r="B159" s="2">
        <f t="shared" si="23"/>
        <v>51.041666666666671</v>
      </c>
      <c r="C159" s="80"/>
      <c r="D159" s="43">
        <v>2016</v>
      </c>
      <c r="E159" s="19">
        <v>50</v>
      </c>
      <c r="F159" s="10"/>
      <c r="G159" s="43">
        <v>2016</v>
      </c>
      <c r="H159" s="8">
        <f t="shared" si="24"/>
        <v>37.5</v>
      </c>
      <c r="I159" s="19"/>
      <c r="J159" s="43">
        <v>2016</v>
      </c>
      <c r="K159" s="19">
        <v>50</v>
      </c>
      <c r="L159" s="10"/>
      <c r="M159" s="43">
        <v>2016</v>
      </c>
      <c r="N159" s="19">
        <v>50</v>
      </c>
      <c r="O159" s="10"/>
      <c r="P159" s="43">
        <v>2016</v>
      </c>
      <c r="Q159" s="19">
        <v>0</v>
      </c>
      <c r="R159" s="10"/>
      <c r="S159" s="43">
        <v>2016</v>
      </c>
      <c r="T159" s="49">
        <v>50</v>
      </c>
      <c r="U159" s="10"/>
      <c r="V159" s="43">
        <v>2016</v>
      </c>
      <c r="W159" s="49">
        <v>50</v>
      </c>
      <c r="X159" s="10"/>
      <c r="Y159" s="350">
        <v>2016</v>
      </c>
      <c r="Z159" s="49">
        <v>50</v>
      </c>
      <c r="AA159" s="10"/>
      <c r="AB159" s="350">
        <v>2016</v>
      </c>
      <c r="AC159" s="19">
        <v>100</v>
      </c>
      <c r="AD159" s="10"/>
      <c r="AE159" s="350">
        <v>2016</v>
      </c>
      <c r="AF159" s="19">
        <v>50</v>
      </c>
      <c r="AG159" s="11"/>
    </row>
    <row r="160" spans="1:81" ht="24.75" customHeight="1">
      <c r="A160" s="43">
        <v>2017</v>
      </c>
      <c r="B160" s="2">
        <f t="shared" si="23"/>
        <v>51.041666666666671</v>
      </c>
      <c r="C160" s="80"/>
      <c r="D160" s="43">
        <v>2017</v>
      </c>
      <c r="E160" s="49">
        <v>50</v>
      </c>
      <c r="F160" s="10" t="s">
        <v>2306</v>
      </c>
      <c r="G160" s="43">
        <v>2017</v>
      </c>
      <c r="H160" s="8">
        <f t="shared" si="24"/>
        <v>37.5</v>
      </c>
      <c r="I160" s="19"/>
      <c r="J160" s="43">
        <v>2017</v>
      </c>
      <c r="K160" s="49">
        <v>50</v>
      </c>
      <c r="L160" s="10" t="s">
        <v>2306</v>
      </c>
      <c r="M160" s="43">
        <v>2017</v>
      </c>
      <c r="N160" s="49">
        <v>50</v>
      </c>
      <c r="O160" s="10" t="s">
        <v>2306</v>
      </c>
      <c r="P160" s="43">
        <v>2017</v>
      </c>
      <c r="Q160" s="19">
        <v>0</v>
      </c>
      <c r="R160" s="10"/>
      <c r="S160" s="43">
        <v>2017</v>
      </c>
      <c r="T160" s="49">
        <v>50</v>
      </c>
      <c r="U160" s="10" t="s">
        <v>2306</v>
      </c>
      <c r="V160" s="43">
        <v>2017</v>
      </c>
      <c r="W160" s="49">
        <v>50</v>
      </c>
      <c r="X160" s="10"/>
      <c r="Y160" s="350">
        <v>2017</v>
      </c>
      <c r="Z160" s="49">
        <v>50</v>
      </c>
      <c r="AA160" s="10"/>
      <c r="AB160" s="350">
        <v>2017</v>
      </c>
      <c r="AC160" s="19">
        <v>100</v>
      </c>
      <c r="AD160" s="10"/>
      <c r="AE160" s="350">
        <v>2017</v>
      </c>
      <c r="AF160" s="19">
        <v>50</v>
      </c>
      <c r="AG160" s="11"/>
    </row>
    <row r="161" spans="1:41" ht="24.75" customHeight="1">
      <c r="A161" s="43">
        <v>2018</v>
      </c>
      <c r="B161" s="2">
        <f t="shared" si="23"/>
        <v>51.041666666666671</v>
      </c>
      <c r="C161" s="80"/>
      <c r="D161" s="43">
        <v>2018</v>
      </c>
      <c r="E161" s="49">
        <v>50</v>
      </c>
      <c r="F161" s="10"/>
      <c r="G161" s="43">
        <v>2018</v>
      </c>
      <c r="H161" s="8">
        <f t="shared" si="24"/>
        <v>37.5</v>
      </c>
      <c r="I161" s="19"/>
      <c r="J161" s="43">
        <v>2018</v>
      </c>
      <c r="K161" s="49">
        <v>50</v>
      </c>
      <c r="L161" s="10"/>
      <c r="M161" s="43">
        <v>2018</v>
      </c>
      <c r="N161" s="49">
        <v>50</v>
      </c>
      <c r="O161" s="10"/>
      <c r="P161" s="43">
        <v>2018</v>
      </c>
      <c r="Q161" s="19">
        <v>0</v>
      </c>
      <c r="R161" s="10"/>
      <c r="S161" s="43">
        <v>2018</v>
      </c>
      <c r="T161" s="49">
        <v>50</v>
      </c>
      <c r="U161" s="10"/>
      <c r="V161" s="43">
        <v>2018</v>
      </c>
      <c r="W161" s="49">
        <v>50</v>
      </c>
      <c r="X161" s="10"/>
      <c r="Y161" s="350">
        <v>2018</v>
      </c>
      <c r="Z161" s="49">
        <v>50</v>
      </c>
      <c r="AA161" s="10"/>
      <c r="AB161" s="350">
        <v>2018</v>
      </c>
      <c r="AC161" s="19">
        <v>100</v>
      </c>
      <c r="AD161" s="10"/>
      <c r="AE161" s="350">
        <v>2018</v>
      </c>
      <c r="AF161" s="19">
        <v>50</v>
      </c>
      <c r="AG161" s="11"/>
    </row>
    <row r="162" spans="1:41" ht="24.75" customHeight="1">
      <c r="A162" s="43">
        <v>2019</v>
      </c>
      <c r="B162" s="2">
        <f t="shared" si="23"/>
        <v>51.041666666666671</v>
      </c>
      <c r="C162" s="80"/>
      <c r="D162" s="43">
        <v>2019</v>
      </c>
      <c r="E162" s="49">
        <v>50</v>
      </c>
      <c r="F162" s="10"/>
      <c r="G162" s="43">
        <v>2019</v>
      </c>
      <c r="H162" s="8">
        <f t="shared" si="24"/>
        <v>37.5</v>
      </c>
      <c r="I162" s="19"/>
      <c r="J162" s="43">
        <v>2019</v>
      </c>
      <c r="K162" s="49">
        <v>50</v>
      </c>
      <c r="L162" s="10"/>
      <c r="M162" s="43">
        <v>2019</v>
      </c>
      <c r="N162" s="49">
        <v>50</v>
      </c>
      <c r="O162" s="10"/>
      <c r="P162" s="43">
        <v>2019</v>
      </c>
      <c r="Q162" s="19">
        <v>0</v>
      </c>
      <c r="R162" s="10"/>
      <c r="S162" s="43">
        <v>2019</v>
      </c>
      <c r="T162" s="49">
        <v>50</v>
      </c>
      <c r="U162" s="10"/>
      <c r="V162" s="43">
        <v>2019</v>
      </c>
      <c r="W162" s="49">
        <v>50</v>
      </c>
      <c r="X162" s="10"/>
      <c r="Y162" s="350">
        <v>2019</v>
      </c>
      <c r="Z162" s="49">
        <v>50</v>
      </c>
      <c r="AA162" s="10"/>
      <c r="AB162" s="350">
        <v>2019</v>
      </c>
      <c r="AC162" s="19">
        <v>100</v>
      </c>
      <c r="AD162" s="10"/>
      <c r="AE162" s="350">
        <v>2019</v>
      </c>
      <c r="AF162" s="19">
        <v>50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22.833333333333336</v>
      </c>
      <c r="C171" s="39"/>
      <c r="D171" s="43">
        <v>2014</v>
      </c>
      <c r="E171" s="8">
        <v>50</v>
      </c>
      <c r="F171" s="67" t="s">
        <v>2295</v>
      </c>
      <c r="G171" s="43">
        <v>2014</v>
      </c>
      <c r="H171" s="8">
        <v>50</v>
      </c>
      <c r="I171" s="11" t="s">
        <v>2305</v>
      </c>
      <c r="J171" s="43">
        <v>2014</v>
      </c>
      <c r="K171" s="8">
        <v>50</v>
      </c>
      <c r="L171" s="11" t="s">
        <v>2304</v>
      </c>
      <c r="M171" s="43">
        <v>2014</v>
      </c>
      <c r="N171" s="19">
        <v>0</v>
      </c>
      <c r="O171" s="11" t="s">
        <v>2302</v>
      </c>
      <c r="P171" s="43">
        <v>2014</v>
      </c>
      <c r="Q171" s="8">
        <v>50</v>
      </c>
      <c r="R171" s="11" t="s">
        <v>2303</v>
      </c>
      <c r="S171" s="43">
        <v>2014</v>
      </c>
      <c r="T171" s="19">
        <v>0</v>
      </c>
      <c r="U171" s="11" t="s">
        <v>2302</v>
      </c>
      <c r="V171" s="43">
        <v>2014</v>
      </c>
      <c r="W171" s="19">
        <v>33</v>
      </c>
      <c r="X171" s="11" t="s">
        <v>2301</v>
      </c>
      <c r="Y171" s="43">
        <v>2014</v>
      </c>
      <c r="Z171" s="19">
        <v>33</v>
      </c>
      <c r="AA171" s="11" t="s">
        <v>2300</v>
      </c>
      <c r="AB171" s="43">
        <v>2014</v>
      </c>
      <c r="AC171" s="19">
        <v>0</v>
      </c>
      <c r="AD171" s="11" t="s">
        <v>2299</v>
      </c>
      <c r="AE171" s="43">
        <v>2014</v>
      </c>
      <c r="AF171" s="19">
        <v>0</v>
      </c>
      <c r="AG171" s="67" t="s">
        <v>2298</v>
      </c>
      <c r="AH171" s="43">
        <v>2014</v>
      </c>
      <c r="AI171" s="19">
        <v>50</v>
      </c>
      <c r="AJ171" s="11" t="s">
        <v>2297</v>
      </c>
      <c r="AK171" s="43">
        <v>2014</v>
      </c>
      <c r="AL171" s="19">
        <v>0</v>
      </c>
      <c r="AM171" s="11" t="s">
        <v>2296</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31.166666666666668</v>
      </c>
      <c r="C176" s="80"/>
      <c r="D176" s="43">
        <v>2019</v>
      </c>
      <c r="E176" s="19">
        <v>50</v>
      </c>
      <c r="F176" s="67" t="s">
        <v>2295</v>
      </c>
      <c r="G176" s="43">
        <v>2019</v>
      </c>
      <c r="H176" s="19">
        <v>50</v>
      </c>
      <c r="I176" s="11" t="s">
        <v>2294</v>
      </c>
      <c r="J176" s="43">
        <v>2019</v>
      </c>
      <c r="K176" s="19">
        <v>50</v>
      </c>
      <c r="L176" s="11" t="s">
        <v>2293</v>
      </c>
      <c r="M176" s="43">
        <v>2019</v>
      </c>
      <c r="N176" s="19">
        <v>50</v>
      </c>
      <c r="O176" s="11" t="s">
        <v>2292</v>
      </c>
      <c r="P176" s="43">
        <v>2019</v>
      </c>
      <c r="Q176" s="19">
        <v>50</v>
      </c>
      <c r="R176" s="11" t="s">
        <v>2291</v>
      </c>
      <c r="S176" s="43">
        <v>2019</v>
      </c>
      <c r="T176" s="19">
        <v>0</v>
      </c>
      <c r="U176" s="11" t="s">
        <v>2290</v>
      </c>
      <c r="V176" s="43">
        <v>2019</v>
      </c>
      <c r="W176" s="19">
        <v>33</v>
      </c>
      <c r="X176" s="11" t="s">
        <v>2289</v>
      </c>
      <c r="Y176" s="43">
        <v>2019</v>
      </c>
      <c r="Z176" s="19">
        <v>33</v>
      </c>
      <c r="AA176" s="11" t="s">
        <v>2288</v>
      </c>
      <c r="AB176" s="43">
        <v>2019</v>
      </c>
      <c r="AC176" s="19">
        <v>0</v>
      </c>
      <c r="AD176" s="11" t="s">
        <v>2287</v>
      </c>
      <c r="AE176" s="43">
        <v>2019</v>
      </c>
      <c r="AF176" s="19">
        <v>50</v>
      </c>
      <c r="AG176" s="11" t="s">
        <v>2286</v>
      </c>
      <c r="AH176" s="43">
        <v>2019</v>
      </c>
      <c r="AI176" s="19">
        <v>50</v>
      </c>
      <c r="AJ176" s="11" t="s">
        <v>2285</v>
      </c>
      <c r="AK176" s="43">
        <v>2019</v>
      </c>
      <c r="AL176" s="19">
        <v>0</v>
      </c>
      <c r="AM176" s="11" t="s">
        <v>2284</v>
      </c>
      <c r="AN176" s="42"/>
      <c r="AO176" s="42"/>
    </row>
  </sheetData>
  <mergeCells count="443">
    <mergeCell ref="AF168:AG168"/>
    <mergeCell ref="AI168:AJ168"/>
    <mergeCell ref="AL168:AM168"/>
    <mergeCell ref="B169:C169"/>
    <mergeCell ref="E169:F169"/>
    <mergeCell ref="H169:I169"/>
    <mergeCell ref="K169:L169"/>
    <mergeCell ref="N169:O169"/>
    <mergeCell ref="Q169:R169"/>
    <mergeCell ref="B167:C167"/>
    <mergeCell ref="E167:F167"/>
    <mergeCell ref="H167:I167"/>
    <mergeCell ref="K167:L167"/>
    <mergeCell ref="N167:O167"/>
    <mergeCell ref="Q167:R167"/>
    <mergeCell ref="T167:U167"/>
    <mergeCell ref="AL169:AM169"/>
    <mergeCell ref="B168:C168"/>
    <mergeCell ref="E168:F168"/>
    <mergeCell ref="H168:I168"/>
    <mergeCell ref="K168:L168"/>
    <mergeCell ref="N168:O168"/>
    <mergeCell ref="Q168:R168"/>
    <mergeCell ref="T168:U168"/>
    <mergeCell ref="W168:X168"/>
    <mergeCell ref="Z168:AA168"/>
    <mergeCell ref="T169:U169"/>
    <mergeCell ref="W169:X169"/>
    <mergeCell ref="Z169:AA169"/>
    <mergeCell ref="AC169:AD169"/>
    <mergeCell ref="AF169:AG169"/>
    <mergeCell ref="AI169:AJ169"/>
    <mergeCell ref="AC168:AD168"/>
    <mergeCell ref="W167:X167"/>
    <mergeCell ref="Z167:AA167"/>
    <mergeCell ref="AC167:AD167"/>
    <mergeCell ref="AF167:AG167"/>
    <mergeCell ref="AI167:AJ167"/>
    <mergeCell ref="AL167:AM167"/>
    <mergeCell ref="AF166:AG166"/>
    <mergeCell ref="AI166:AJ166"/>
    <mergeCell ref="AL166:AM166"/>
    <mergeCell ref="W166:X166"/>
    <mergeCell ref="Z166:AA166"/>
    <mergeCell ref="AC166:AD166"/>
    <mergeCell ref="B164:AM164"/>
    <mergeCell ref="B165:C165"/>
    <mergeCell ref="E165:F165"/>
    <mergeCell ref="H165:I165"/>
    <mergeCell ref="K165:L165"/>
    <mergeCell ref="N165:O165"/>
    <mergeCell ref="Q165:R165"/>
    <mergeCell ref="E166:F166"/>
    <mergeCell ref="H166:I166"/>
    <mergeCell ref="K166:L166"/>
    <mergeCell ref="N166:O166"/>
    <mergeCell ref="Q166:R166"/>
    <mergeCell ref="T166:U166"/>
    <mergeCell ref="AL165:AM165"/>
    <mergeCell ref="T165:U165"/>
    <mergeCell ref="W165:X165"/>
    <mergeCell ref="Z165:AA165"/>
    <mergeCell ref="AC165:AD165"/>
    <mergeCell ref="AF165:AG165"/>
    <mergeCell ref="AI165:AJ165"/>
    <mergeCell ref="W148:X148"/>
    <mergeCell ref="Z148:AA148"/>
    <mergeCell ref="AC148:AD148"/>
    <mergeCell ref="AF148:AG148"/>
    <mergeCell ref="T147:U147"/>
    <mergeCell ref="W147:X147"/>
    <mergeCell ref="Z147:AA147"/>
    <mergeCell ref="AC147:AD147"/>
    <mergeCell ref="AF147:AG147"/>
    <mergeCell ref="B148:C148"/>
    <mergeCell ref="E148:F148"/>
    <mergeCell ref="H148:I148"/>
    <mergeCell ref="K148:L148"/>
    <mergeCell ref="N148:O148"/>
    <mergeCell ref="Q148:R148"/>
    <mergeCell ref="T148:U148"/>
    <mergeCell ref="B146:C146"/>
    <mergeCell ref="E146:F146"/>
    <mergeCell ref="B147:C147"/>
    <mergeCell ref="E147:F147"/>
    <mergeCell ref="H147:I147"/>
    <mergeCell ref="K147:L147"/>
    <mergeCell ref="N147:O147"/>
    <mergeCell ref="Q147:R147"/>
    <mergeCell ref="H146:I146"/>
    <mergeCell ref="K146:L146"/>
    <mergeCell ref="N146:O146"/>
    <mergeCell ref="Q146:R146"/>
    <mergeCell ref="AC144:AD144"/>
    <mergeCell ref="AF144:AG144"/>
    <mergeCell ref="AC145:AD145"/>
    <mergeCell ref="AF145:AG145"/>
    <mergeCell ref="K144:L144"/>
    <mergeCell ref="N144:O144"/>
    <mergeCell ref="T146:U146"/>
    <mergeCell ref="W146:X146"/>
    <mergeCell ref="Z146:AA146"/>
    <mergeCell ref="AC146:AD146"/>
    <mergeCell ref="AF146:AG146"/>
    <mergeCell ref="Z144:AA144"/>
    <mergeCell ref="T145:U145"/>
    <mergeCell ref="B125:C125"/>
    <mergeCell ref="E125:F125"/>
    <mergeCell ref="H125:I125"/>
    <mergeCell ref="K125:L125"/>
    <mergeCell ref="N125:O125"/>
    <mergeCell ref="Q144:R144"/>
    <mergeCell ref="H145:I145"/>
    <mergeCell ref="K145:L145"/>
    <mergeCell ref="N145:O145"/>
    <mergeCell ref="Q145:R145"/>
    <mergeCell ref="Q127:R127"/>
    <mergeCell ref="T126:U126"/>
    <mergeCell ref="W126:X126"/>
    <mergeCell ref="Z126:AA126"/>
    <mergeCell ref="T127:U127"/>
    <mergeCell ref="W127:X127"/>
    <mergeCell ref="Z145:AA145"/>
    <mergeCell ref="B143:AG143"/>
    <mergeCell ref="B144:C144"/>
    <mergeCell ref="E144:F144"/>
    <mergeCell ref="H144:I144"/>
    <mergeCell ref="B126:C126"/>
    <mergeCell ref="E126:F126"/>
    <mergeCell ref="H126:I126"/>
    <mergeCell ref="K126:L126"/>
    <mergeCell ref="N126:O126"/>
    <mergeCell ref="Q126:R126"/>
    <mergeCell ref="W145:X145"/>
    <mergeCell ref="B127:C127"/>
    <mergeCell ref="T144:U144"/>
    <mergeCell ref="W144:X144"/>
    <mergeCell ref="E127:F127"/>
    <mergeCell ref="H127:I127"/>
    <mergeCell ref="K127:L127"/>
    <mergeCell ref="N127:O127"/>
    <mergeCell ref="Q123:R123"/>
    <mergeCell ref="T123:U123"/>
    <mergeCell ref="Z125:AA125"/>
    <mergeCell ref="H124:I124"/>
    <mergeCell ref="K124:L124"/>
    <mergeCell ref="N124:O124"/>
    <mergeCell ref="Q124:R124"/>
    <mergeCell ref="T124:U124"/>
    <mergeCell ref="W124:X124"/>
    <mergeCell ref="Q125:R125"/>
    <mergeCell ref="T125:U125"/>
    <mergeCell ref="W125:X125"/>
    <mergeCell ref="W123:X123"/>
    <mergeCell ref="Z123:AA123"/>
    <mergeCell ref="Z127:AA127"/>
    <mergeCell ref="Z124:AA124"/>
    <mergeCell ref="T105:U105"/>
    <mergeCell ref="W105:X105"/>
    <mergeCell ref="B106:C106"/>
    <mergeCell ref="E106:F106"/>
    <mergeCell ref="H106:I106"/>
    <mergeCell ref="K106:L106"/>
    <mergeCell ref="N106:O106"/>
    <mergeCell ref="Q106:R106"/>
    <mergeCell ref="T106:U106"/>
    <mergeCell ref="W106:X106"/>
    <mergeCell ref="B105:C105"/>
    <mergeCell ref="E105:F105"/>
    <mergeCell ref="H105:I105"/>
    <mergeCell ref="K105:L105"/>
    <mergeCell ref="N105:O105"/>
    <mergeCell ref="Q105:R105"/>
    <mergeCell ref="B122:AA122"/>
    <mergeCell ref="B123:C123"/>
    <mergeCell ref="E123:F123"/>
    <mergeCell ref="H123:I123"/>
    <mergeCell ref="K123:L123"/>
    <mergeCell ref="N123:O123"/>
    <mergeCell ref="H104:I104"/>
    <mergeCell ref="K104:L104"/>
    <mergeCell ref="N104:O104"/>
    <mergeCell ref="Q104:R104"/>
    <mergeCell ref="T104:U104"/>
    <mergeCell ref="W104:X104"/>
    <mergeCell ref="H103:I103"/>
    <mergeCell ref="K103:L103"/>
    <mergeCell ref="N103:O103"/>
    <mergeCell ref="Q103:R103"/>
    <mergeCell ref="T103:U103"/>
    <mergeCell ref="W103:X103"/>
    <mergeCell ref="Q102:R102"/>
    <mergeCell ref="T102:U102"/>
    <mergeCell ref="W102:X102"/>
    <mergeCell ref="B85:C85"/>
    <mergeCell ref="E85:F85"/>
    <mergeCell ref="H85:I85"/>
    <mergeCell ref="K85:L85"/>
    <mergeCell ref="N85:O85"/>
    <mergeCell ref="Q85:R85"/>
    <mergeCell ref="H84:I84"/>
    <mergeCell ref="K84:L84"/>
    <mergeCell ref="N84:O84"/>
    <mergeCell ref="Q84:R84"/>
    <mergeCell ref="B83:C83"/>
    <mergeCell ref="E83:F83"/>
    <mergeCell ref="H83:I83"/>
    <mergeCell ref="K83:L83"/>
    <mergeCell ref="N83:O83"/>
    <mergeCell ref="Q83:R83"/>
    <mergeCell ref="K82:L82"/>
    <mergeCell ref="N82:O82"/>
    <mergeCell ref="Q82:R82"/>
    <mergeCell ref="H82:I82"/>
    <mergeCell ref="B80:R80"/>
    <mergeCell ref="B81:C81"/>
    <mergeCell ref="E81:F81"/>
    <mergeCell ref="H81:I81"/>
    <mergeCell ref="K81:L81"/>
    <mergeCell ref="N81:O81"/>
    <mergeCell ref="Q81:R81"/>
    <mergeCell ref="E82:F82"/>
    <mergeCell ref="B82:C82"/>
    <mergeCell ref="AC64:AD64"/>
    <mergeCell ref="T63:U63"/>
    <mergeCell ref="W63:X63"/>
    <mergeCell ref="Z63:AA63"/>
    <mergeCell ref="B60:C60"/>
    <mergeCell ref="E60:F60"/>
    <mergeCell ref="H60:I60"/>
    <mergeCell ref="K60:L60"/>
    <mergeCell ref="N60:O60"/>
    <mergeCell ref="Q60:R60"/>
    <mergeCell ref="B62:C62"/>
    <mergeCell ref="E62:F62"/>
    <mergeCell ref="H62:I62"/>
    <mergeCell ref="K62:L62"/>
    <mergeCell ref="N62:O62"/>
    <mergeCell ref="Q62:R62"/>
    <mergeCell ref="AC61:AD61"/>
    <mergeCell ref="B64:C64"/>
    <mergeCell ref="E64:F64"/>
    <mergeCell ref="H64:I64"/>
    <mergeCell ref="K64:L64"/>
    <mergeCell ref="N64:O64"/>
    <mergeCell ref="Q64:R64"/>
    <mergeCell ref="B63:C63"/>
    <mergeCell ref="H63:I63"/>
    <mergeCell ref="K63:L63"/>
    <mergeCell ref="N63:O63"/>
    <mergeCell ref="Q63:R63"/>
    <mergeCell ref="T64:U64"/>
    <mergeCell ref="W64:X64"/>
    <mergeCell ref="Z64:AA64"/>
    <mergeCell ref="B43:C43"/>
    <mergeCell ref="E43:F43"/>
    <mergeCell ref="H43:I43"/>
    <mergeCell ref="T60:U60"/>
    <mergeCell ref="W60:X60"/>
    <mergeCell ref="H61:I61"/>
    <mergeCell ref="K61:L61"/>
    <mergeCell ref="N61:O61"/>
    <mergeCell ref="Q61:R61"/>
    <mergeCell ref="B61:C61"/>
    <mergeCell ref="E61:F61"/>
    <mergeCell ref="AI64:AJ64"/>
    <mergeCell ref="AC63:AD63"/>
    <mergeCell ref="AF63:AG63"/>
    <mergeCell ref="AI63:AJ63"/>
    <mergeCell ref="AL43:AM43"/>
    <mergeCell ref="K43:L43"/>
    <mergeCell ref="N43:O43"/>
    <mergeCell ref="AL63:AM63"/>
    <mergeCell ref="AF64:AG64"/>
    <mergeCell ref="AL64:AM64"/>
    <mergeCell ref="Q43:R43"/>
    <mergeCell ref="T43:U43"/>
    <mergeCell ref="W43:X43"/>
    <mergeCell ref="Z43:AA43"/>
    <mergeCell ref="T61:U61"/>
    <mergeCell ref="W61:X61"/>
    <mergeCell ref="AL62:AM62"/>
    <mergeCell ref="T62:U62"/>
    <mergeCell ref="AI61:AJ61"/>
    <mergeCell ref="AL61:AM61"/>
    <mergeCell ref="AC62:AD62"/>
    <mergeCell ref="AF62:AG62"/>
    <mergeCell ref="W62:X62"/>
    <mergeCell ref="Z60:AA60"/>
    <mergeCell ref="AI60:AJ60"/>
    <mergeCell ref="Z62:AA62"/>
    <mergeCell ref="AC43:AD43"/>
    <mergeCell ref="AF43:AG43"/>
    <mergeCell ref="AL60:AM60"/>
    <mergeCell ref="AI62:AJ62"/>
    <mergeCell ref="AI43:AJ43"/>
    <mergeCell ref="AF60:AG60"/>
    <mergeCell ref="AO43:AP43"/>
    <mergeCell ref="AC60:AD60"/>
    <mergeCell ref="Z61:AA61"/>
    <mergeCell ref="AF61:AG61"/>
    <mergeCell ref="AR43:AS43"/>
    <mergeCell ref="AU43:AV43"/>
    <mergeCell ref="AU41:AV41"/>
    <mergeCell ref="AX41:AY41"/>
    <mergeCell ref="Q41:R41"/>
    <mergeCell ref="T41:U41"/>
    <mergeCell ref="W41:X41"/>
    <mergeCell ref="Z41:AA41"/>
    <mergeCell ref="AU42:AV42"/>
    <mergeCell ref="AX42:AY42"/>
    <mergeCell ref="AF42:AG42"/>
    <mergeCell ref="AI42:AJ42"/>
    <mergeCell ref="W42:X42"/>
    <mergeCell ref="Z42:AA42"/>
    <mergeCell ref="AC42:AD42"/>
    <mergeCell ref="AL42:AM42"/>
    <mergeCell ref="AO42:AP42"/>
    <mergeCell ref="AR42:AS42"/>
    <mergeCell ref="AX43:AY43"/>
    <mergeCell ref="K42:L42"/>
    <mergeCell ref="N42:O42"/>
    <mergeCell ref="AR41:AS41"/>
    <mergeCell ref="T42:U42"/>
    <mergeCell ref="AC41:AD41"/>
    <mergeCell ref="AF41:AG41"/>
    <mergeCell ref="AL41:AM41"/>
    <mergeCell ref="AO41:AP41"/>
    <mergeCell ref="H41:I41"/>
    <mergeCell ref="K41:L41"/>
    <mergeCell ref="N41:O41"/>
    <mergeCell ref="AI41:AJ41"/>
    <mergeCell ref="Q42:R42"/>
    <mergeCell ref="AO40:AP40"/>
    <mergeCell ref="Z40:AA40"/>
    <mergeCell ref="AR39:AS39"/>
    <mergeCell ref="AU39:AV39"/>
    <mergeCell ref="AX39:AY39"/>
    <mergeCell ref="H40:I40"/>
    <mergeCell ref="K40:L40"/>
    <mergeCell ref="N40:O40"/>
    <mergeCell ref="Q40:R40"/>
    <mergeCell ref="T40:U40"/>
    <mergeCell ref="W40:X40"/>
    <mergeCell ref="AO39:AP39"/>
    <mergeCell ref="AL39:AM39"/>
    <mergeCell ref="AC39:AD39"/>
    <mergeCell ref="AF39:AG39"/>
    <mergeCell ref="AI39:AJ39"/>
    <mergeCell ref="AI40:AJ40"/>
    <mergeCell ref="AL40:AM40"/>
    <mergeCell ref="AF40:AG40"/>
    <mergeCell ref="AR40:AS40"/>
    <mergeCell ref="AU40:AV40"/>
    <mergeCell ref="AX40:AY40"/>
    <mergeCell ref="AC20:AD20"/>
    <mergeCell ref="AC19:AD19"/>
    <mergeCell ref="B22:C22"/>
    <mergeCell ref="E22:F22"/>
    <mergeCell ref="H22:I22"/>
    <mergeCell ref="K22:L22"/>
    <mergeCell ref="AC40:AD40"/>
    <mergeCell ref="B19:C19"/>
    <mergeCell ref="B39:C39"/>
    <mergeCell ref="E39:F39"/>
    <mergeCell ref="H39:I39"/>
    <mergeCell ref="K39:L39"/>
    <mergeCell ref="N39:O39"/>
    <mergeCell ref="Q39:R39"/>
    <mergeCell ref="AC22:AD22"/>
    <mergeCell ref="N22:O22"/>
    <mergeCell ref="Q22:R22"/>
    <mergeCell ref="T22:U22"/>
    <mergeCell ref="W22:X22"/>
    <mergeCell ref="Z22:AA22"/>
    <mergeCell ref="Z39:AA39"/>
    <mergeCell ref="T39:U39"/>
    <mergeCell ref="W39:X39"/>
    <mergeCell ref="B17:AD17"/>
    <mergeCell ref="B38:AY38"/>
    <mergeCell ref="B59:AM59"/>
    <mergeCell ref="A1:D1"/>
    <mergeCell ref="K18:L18"/>
    <mergeCell ref="T19:U19"/>
    <mergeCell ref="W19:X19"/>
    <mergeCell ref="Z19:AA19"/>
    <mergeCell ref="AC18:AD18"/>
    <mergeCell ref="N18:O18"/>
    <mergeCell ref="Q18:R18"/>
    <mergeCell ref="T18:U18"/>
    <mergeCell ref="W18:X18"/>
    <mergeCell ref="B21:C21"/>
    <mergeCell ref="T20:U20"/>
    <mergeCell ref="B18:C18"/>
    <mergeCell ref="E18:F18"/>
    <mergeCell ref="H18:I18"/>
    <mergeCell ref="B20:C20"/>
    <mergeCell ref="E20:F20"/>
    <mergeCell ref="H20:I20"/>
    <mergeCell ref="W21:X21"/>
    <mergeCell ref="Z21:AA21"/>
    <mergeCell ref="AC21:AD21"/>
    <mergeCell ref="Z18:AA18"/>
    <mergeCell ref="Q20:R20"/>
    <mergeCell ref="T21:U21"/>
    <mergeCell ref="E19:F19"/>
    <mergeCell ref="H19:I19"/>
    <mergeCell ref="K19:L19"/>
    <mergeCell ref="N19:O19"/>
    <mergeCell ref="Q19:R19"/>
    <mergeCell ref="E21:F21"/>
    <mergeCell ref="H21:I21"/>
    <mergeCell ref="K21:L21"/>
    <mergeCell ref="N21:O21"/>
    <mergeCell ref="Q21:R21"/>
    <mergeCell ref="W20:X20"/>
    <mergeCell ref="Z20:AA20"/>
    <mergeCell ref="K20:L20"/>
    <mergeCell ref="N20:O20"/>
    <mergeCell ref="B103:C103"/>
    <mergeCell ref="E103:F103"/>
    <mergeCell ref="B124:C124"/>
    <mergeCell ref="E124:F124"/>
    <mergeCell ref="B145:C145"/>
    <mergeCell ref="E145:F145"/>
    <mergeCell ref="E40:F40"/>
    <mergeCell ref="B42:C42"/>
    <mergeCell ref="E42:F42"/>
    <mergeCell ref="B41:C41"/>
    <mergeCell ref="E41:F41"/>
    <mergeCell ref="E63:F63"/>
    <mergeCell ref="B104:C104"/>
    <mergeCell ref="E104:F104"/>
    <mergeCell ref="B84:C84"/>
    <mergeCell ref="E84:F84"/>
    <mergeCell ref="B101:X101"/>
    <mergeCell ref="B102:C102"/>
    <mergeCell ref="E102:F102"/>
    <mergeCell ref="H102:I102"/>
    <mergeCell ref="K102:L102"/>
    <mergeCell ref="N102:O102"/>
    <mergeCell ref="B40:C40"/>
    <mergeCell ref="H42:I42"/>
  </mergeCells>
  <pageMargins left="0.70866141732283472" right="0.70866141732283472" top="0.74803149606299213" bottom="0.74803149606299213" header="0.31496062992125984" footer="0.31496062992125984"/>
  <pageSetup paperSize="9" scale="50"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3"/>
  <dimension ref="A1:CC176"/>
  <sheetViews>
    <sheetView topLeftCell="P144" zoomScale="110" zoomScaleNormal="110" workbookViewId="0">
      <selection activeCell="AA173" sqref="AA173"/>
    </sheetView>
  </sheetViews>
  <sheetFormatPr defaultColWidth="8.7109375" defaultRowHeight="12.75"/>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52.708333333333336</v>
      </c>
    </row>
    <row r="4" spans="1:4" ht="24.75" customHeight="1">
      <c r="A4" s="347">
        <v>2008</v>
      </c>
      <c r="B4" s="229"/>
      <c r="C4" s="229"/>
      <c r="D4" s="229">
        <f t="shared" si="0"/>
        <v>53.576388888888893</v>
      </c>
    </row>
    <row r="5" spans="1:4" ht="24.75" customHeight="1">
      <c r="A5" s="347">
        <v>2009</v>
      </c>
      <c r="B5" s="229"/>
      <c r="C5" s="229"/>
      <c r="D5" s="229">
        <f t="shared" si="0"/>
        <v>53.576388888888893</v>
      </c>
    </row>
    <row r="6" spans="1:4" ht="24.75" customHeight="1">
      <c r="A6" s="347">
        <v>2010</v>
      </c>
      <c r="B6" s="229"/>
      <c r="C6" s="229">
        <f t="shared" ref="C6:C9" si="1">AVERAGE(B27,B48,B69,B90,B111,B132,B153)</f>
        <v>54.092687074829932</v>
      </c>
      <c r="D6" s="229">
        <f t="shared" si="0"/>
        <v>53.576388888888893</v>
      </c>
    </row>
    <row r="7" spans="1:4" ht="24.75" customHeight="1">
      <c r="A7" s="347">
        <v>2011</v>
      </c>
      <c r="B7" s="229"/>
      <c r="C7" s="229">
        <f t="shared" si="1"/>
        <v>55.521258503401363</v>
      </c>
      <c r="D7" s="229">
        <f t="shared" si="0"/>
        <v>55.243055555555564</v>
      </c>
    </row>
    <row r="8" spans="1:4" ht="24.75" customHeight="1">
      <c r="A8" s="347">
        <v>2012</v>
      </c>
      <c r="B8" s="229"/>
      <c r="C8" s="229">
        <f t="shared" si="1"/>
        <v>55.521258503401363</v>
      </c>
      <c r="D8" s="229">
        <f t="shared" si="0"/>
        <v>55.243055555555564</v>
      </c>
    </row>
    <row r="9" spans="1:4" ht="24.75" customHeight="1">
      <c r="A9" s="347">
        <v>2013</v>
      </c>
      <c r="B9" s="229"/>
      <c r="C9" s="229">
        <f t="shared" si="1"/>
        <v>55.521258503401363</v>
      </c>
      <c r="D9" s="229">
        <f t="shared" si="0"/>
        <v>55.243055555555564</v>
      </c>
    </row>
    <row r="10" spans="1:4" ht="24.75" customHeight="1">
      <c r="A10" s="38">
        <v>2014</v>
      </c>
      <c r="B10" s="229">
        <f>AVERAGE(B31,B52,B73,B94,B115,B136,B157,B171)</f>
        <v>54.320684523809526</v>
      </c>
      <c r="C10" s="229">
        <f t="shared" ref="C10:C15" si="2">AVERAGE(B31,B52,B73,B94,B115,B136,B157)</f>
        <v>55.521258503401363</v>
      </c>
      <c r="D10" s="229">
        <f t="shared" ref="D10:D15" si="3">AVERAGE(B31,B52,B94,B115,B136,B157)</f>
        <v>55.243055555555564</v>
      </c>
    </row>
    <row r="11" spans="1:4" ht="24.75" customHeight="1">
      <c r="A11" s="38">
        <v>2015</v>
      </c>
      <c r="B11" s="229"/>
      <c r="C11" s="229">
        <f t="shared" si="2"/>
        <v>55.521258503401363</v>
      </c>
      <c r="D11" s="229">
        <f t="shared" si="3"/>
        <v>55.243055555555564</v>
      </c>
    </row>
    <row r="12" spans="1:4" ht="24.75" customHeight="1">
      <c r="A12" s="38">
        <v>2016</v>
      </c>
      <c r="B12" s="229"/>
      <c r="C12" s="229">
        <f t="shared" si="2"/>
        <v>55.521258503401363</v>
      </c>
      <c r="D12" s="229">
        <f t="shared" si="3"/>
        <v>55.243055555555564</v>
      </c>
    </row>
    <row r="13" spans="1:4" ht="24.75" customHeight="1">
      <c r="A13" s="38">
        <v>2017</v>
      </c>
      <c r="B13" s="229"/>
      <c r="C13" s="229">
        <f t="shared" si="2"/>
        <v>65.106575963718825</v>
      </c>
      <c r="D13" s="229">
        <f t="shared" si="3"/>
        <v>66.425925925925938</v>
      </c>
    </row>
    <row r="14" spans="1:4" ht="24.75" customHeight="1">
      <c r="A14" s="38">
        <v>2018</v>
      </c>
      <c r="B14" s="229"/>
      <c r="C14" s="229">
        <f t="shared" si="2"/>
        <v>66.126984126984127</v>
      </c>
      <c r="D14" s="229">
        <f t="shared" si="3"/>
        <v>66.425925925925938</v>
      </c>
    </row>
    <row r="15" spans="1:4" ht="24.75" customHeight="1">
      <c r="A15" s="38">
        <v>2019</v>
      </c>
      <c r="B15" s="229">
        <f>AVERAGE(B36,B57,B78,B99,B120,B141,B162,B176)</f>
        <v>63.60069444444445</v>
      </c>
      <c r="C15" s="229">
        <f t="shared" si="2"/>
        <v>66.126984126984127</v>
      </c>
      <c r="D15" s="229">
        <f t="shared" si="3"/>
        <v>66.425925925925938</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35.222222222222221</v>
      </c>
      <c r="C24" s="363"/>
      <c r="D24" s="350">
        <v>2007</v>
      </c>
      <c r="E24" s="419">
        <v>50</v>
      </c>
      <c r="F24" s="363" t="s">
        <v>5061</v>
      </c>
      <c r="G24" s="350">
        <v>2007</v>
      </c>
      <c r="H24" s="419">
        <v>0</v>
      </c>
      <c r="I24" s="363"/>
      <c r="J24" s="350">
        <v>2007</v>
      </c>
      <c r="K24" s="419">
        <v>50</v>
      </c>
      <c r="L24" s="363"/>
      <c r="M24" s="350">
        <v>2007</v>
      </c>
      <c r="N24" s="419">
        <v>100</v>
      </c>
      <c r="O24" s="363"/>
      <c r="P24" s="350">
        <v>2007</v>
      </c>
      <c r="Q24" s="419">
        <v>67</v>
      </c>
      <c r="R24" s="363"/>
      <c r="S24" s="350">
        <v>2007</v>
      </c>
      <c r="T24" s="133">
        <v>50</v>
      </c>
      <c r="U24" s="363"/>
      <c r="V24" s="350">
        <v>2007</v>
      </c>
      <c r="W24" s="419">
        <v>0</v>
      </c>
      <c r="X24" s="363"/>
      <c r="Y24" s="350">
        <v>2007</v>
      </c>
      <c r="Z24" s="419">
        <v>0</v>
      </c>
      <c r="AA24" s="363"/>
      <c r="AB24" s="350">
        <v>2007</v>
      </c>
      <c r="AC24" s="419">
        <v>0</v>
      </c>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35.222222222222221</v>
      </c>
      <c r="C25" s="363"/>
      <c r="D25" s="350">
        <v>2008</v>
      </c>
      <c r="E25" s="419">
        <v>50</v>
      </c>
      <c r="F25" s="363"/>
      <c r="G25" s="350">
        <v>2008</v>
      </c>
      <c r="H25" s="419">
        <v>0</v>
      </c>
      <c r="I25" s="363"/>
      <c r="J25" s="350">
        <v>2008</v>
      </c>
      <c r="K25" s="419">
        <v>50</v>
      </c>
      <c r="L25" s="363"/>
      <c r="M25" s="350">
        <v>2008</v>
      </c>
      <c r="N25" s="419">
        <v>100</v>
      </c>
      <c r="O25" s="363"/>
      <c r="P25" s="350">
        <v>2008</v>
      </c>
      <c r="Q25" s="419">
        <v>67</v>
      </c>
      <c r="R25" s="363"/>
      <c r="S25" s="350">
        <v>2008</v>
      </c>
      <c r="T25" s="133">
        <v>50</v>
      </c>
      <c r="U25" s="363"/>
      <c r="V25" s="350">
        <v>2008</v>
      </c>
      <c r="W25" s="419">
        <v>0</v>
      </c>
      <c r="X25" s="363"/>
      <c r="Y25" s="350">
        <v>2008</v>
      </c>
      <c r="Z25" s="419">
        <v>0</v>
      </c>
      <c r="AA25" s="363"/>
      <c r="AB25" s="350">
        <v>2008</v>
      </c>
      <c r="AC25" s="419">
        <v>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35.222222222222221</v>
      </c>
      <c r="C26" s="363"/>
      <c r="D26" s="350">
        <v>2009</v>
      </c>
      <c r="E26" s="419">
        <v>50</v>
      </c>
      <c r="F26" s="363"/>
      <c r="G26" s="350">
        <v>2009</v>
      </c>
      <c r="H26" s="419">
        <v>0</v>
      </c>
      <c r="I26" s="363"/>
      <c r="J26" s="350">
        <v>2009</v>
      </c>
      <c r="K26" s="419">
        <v>50</v>
      </c>
      <c r="L26" s="363"/>
      <c r="M26" s="350">
        <v>2009</v>
      </c>
      <c r="N26" s="419">
        <v>100</v>
      </c>
      <c r="O26" s="363"/>
      <c r="P26" s="350">
        <v>2009</v>
      </c>
      <c r="Q26" s="419">
        <v>67</v>
      </c>
      <c r="R26" s="363"/>
      <c r="S26" s="350">
        <v>2009</v>
      </c>
      <c r="T26" s="133">
        <v>50</v>
      </c>
      <c r="U26" s="363" t="s">
        <v>5062</v>
      </c>
      <c r="V26" s="350">
        <v>2009</v>
      </c>
      <c r="W26" s="419">
        <v>0</v>
      </c>
      <c r="X26" s="363"/>
      <c r="Y26" s="350">
        <v>2009</v>
      </c>
      <c r="Z26" s="419">
        <v>0</v>
      </c>
      <c r="AA26" s="363"/>
      <c r="AB26" s="350">
        <v>2009</v>
      </c>
      <c r="AC26" s="419">
        <v>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35.222222222222221</v>
      </c>
      <c r="C27" s="363"/>
      <c r="D27" s="350">
        <v>2010</v>
      </c>
      <c r="E27" s="419">
        <v>50</v>
      </c>
      <c r="F27" s="363"/>
      <c r="G27" s="350">
        <v>2010</v>
      </c>
      <c r="H27" s="419">
        <v>0</v>
      </c>
      <c r="I27" s="363"/>
      <c r="J27" s="350">
        <v>2010</v>
      </c>
      <c r="K27" s="419">
        <v>50</v>
      </c>
      <c r="L27" s="363"/>
      <c r="M27" s="350">
        <v>2010</v>
      </c>
      <c r="N27" s="419">
        <v>100</v>
      </c>
      <c r="O27" s="363"/>
      <c r="P27" s="350">
        <v>2010</v>
      </c>
      <c r="Q27" s="419">
        <v>67</v>
      </c>
      <c r="R27" s="363"/>
      <c r="S27" s="350">
        <v>2010</v>
      </c>
      <c r="T27" s="133">
        <v>50</v>
      </c>
      <c r="U27" s="363"/>
      <c r="V27" s="350">
        <v>2010</v>
      </c>
      <c r="W27" s="419">
        <v>0</v>
      </c>
      <c r="X27" s="363"/>
      <c r="Y27" s="350">
        <v>2010</v>
      </c>
      <c r="Z27" s="419">
        <v>0</v>
      </c>
      <c r="AA27" s="363"/>
      <c r="AB27" s="350">
        <v>2010</v>
      </c>
      <c r="AC27" s="419">
        <v>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35.222222222222221</v>
      </c>
      <c r="C28" s="363"/>
      <c r="D28" s="350">
        <v>2011</v>
      </c>
      <c r="E28" s="419">
        <v>50</v>
      </c>
      <c r="F28" s="363"/>
      <c r="G28" s="350">
        <v>2011</v>
      </c>
      <c r="H28" s="419">
        <v>0</v>
      </c>
      <c r="I28" s="363"/>
      <c r="J28" s="350">
        <v>2011</v>
      </c>
      <c r="K28" s="419">
        <v>50</v>
      </c>
      <c r="L28" s="363"/>
      <c r="M28" s="350">
        <v>2011</v>
      </c>
      <c r="N28" s="419">
        <v>100</v>
      </c>
      <c r="O28" s="363"/>
      <c r="P28" s="350">
        <v>2011</v>
      </c>
      <c r="Q28" s="419">
        <v>67</v>
      </c>
      <c r="R28" s="363"/>
      <c r="S28" s="350">
        <v>2011</v>
      </c>
      <c r="T28" s="133">
        <v>50</v>
      </c>
      <c r="U28" s="363"/>
      <c r="V28" s="350">
        <v>2011</v>
      </c>
      <c r="W28" s="419">
        <v>0</v>
      </c>
      <c r="X28" s="363"/>
      <c r="Y28" s="350">
        <v>2011</v>
      </c>
      <c r="Z28" s="419">
        <v>0</v>
      </c>
      <c r="AA28" s="363"/>
      <c r="AB28" s="350">
        <v>2011</v>
      </c>
      <c r="AC28" s="419">
        <v>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35.222222222222221</v>
      </c>
      <c r="C29" s="363"/>
      <c r="D29" s="350">
        <v>2012</v>
      </c>
      <c r="E29" s="419">
        <v>50</v>
      </c>
      <c r="F29" s="363"/>
      <c r="G29" s="350">
        <v>2012</v>
      </c>
      <c r="H29" s="419">
        <v>0</v>
      </c>
      <c r="I29" s="363"/>
      <c r="J29" s="350">
        <v>2012</v>
      </c>
      <c r="K29" s="419">
        <v>50</v>
      </c>
      <c r="L29" s="363"/>
      <c r="M29" s="350">
        <v>2012</v>
      </c>
      <c r="N29" s="419">
        <v>100</v>
      </c>
      <c r="O29" s="363"/>
      <c r="P29" s="350">
        <v>2012</v>
      </c>
      <c r="Q29" s="419">
        <v>67</v>
      </c>
      <c r="R29" s="363"/>
      <c r="S29" s="350">
        <v>2012</v>
      </c>
      <c r="T29" s="133">
        <v>50</v>
      </c>
      <c r="U29" s="363"/>
      <c r="V29" s="350">
        <v>2012</v>
      </c>
      <c r="W29" s="419">
        <v>0</v>
      </c>
      <c r="X29" s="363"/>
      <c r="Y29" s="350">
        <v>2012</v>
      </c>
      <c r="Z29" s="419">
        <v>0</v>
      </c>
      <c r="AA29" s="363"/>
      <c r="AB29" s="350">
        <v>2012</v>
      </c>
      <c r="AC29" s="419">
        <v>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35.222222222222221</v>
      </c>
      <c r="C30" s="363"/>
      <c r="D30" s="350">
        <v>2013</v>
      </c>
      <c r="E30" s="419">
        <v>50</v>
      </c>
      <c r="F30" s="363"/>
      <c r="G30" s="350">
        <v>2013</v>
      </c>
      <c r="H30" s="419">
        <v>0</v>
      </c>
      <c r="I30" s="363"/>
      <c r="J30" s="350">
        <v>2013</v>
      </c>
      <c r="K30" s="419">
        <v>50</v>
      </c>
      <c r="L30" s="363"/>
      <c r="M30" s="350">
        <v>2013</v>
      </c>
      <c r="N30" s="419">
        <v>100</v>
      </c>
      <c r="O30" s="363"/>
      <c r="P30" s="350">
        <v>2013</v>
      </c>
      <c r="Q30" s="419">
        <v>67</v>
      </c>
      <c r="R30" s="363"/>
      <c r="S30" s="350">
        <v>2013</v>
      </c>
      <c r="T30" s="133">
        <v>50</v>
      </c>
      <c r="U30" s="363"/>
      <c r="V30" s="350">
        <v>2013</v>
      </c>
      <c r="W30" s="419">
        <v>0</v>
      </c>
      <c r="X30" s="363"/>
      <c r="Y30" s="350">
        <v>2013</v>
      </c>
      <c r="Z30" s="419">
        <v>0</v>
      </c>
      <c r="AA30" s="363"/>
      <c r="AB30" s="350">
        <v>2013</v>
      </c>
      <c r="AC30" s="419">
        <v>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35.222222222222221</v>
      </c>
      <c r="C31" s="39"/>
      <c r="D31" s="43">
        <v>2014</v>
      </c>
      <c r="E31" s="19">
        <v>50</v>
      </c>
      <c r="F31" s="10" t="s">
        <v>3310</v>
      </c>
      <c r="G31" s="43">
        <v>2014</v>
      </c>
      <c r="H31" s="19">
        <v>0</v>
      </c>
      <c r="I31" s="10" t="s">
        <v>3311</v>
      </c>
      <c r="J31" s="43">
        <v>2014</v>
      </c>
      <c r="K31" s="19">
        <v>50</v>
      </c>
      <c r="L31" s="10" t="s">
        <v>3312</v>
      </c>
      <c r="M31" s="43">
        <v>2014</v>
      </c>
      <c r="N31" s="19">
        <v>100</v>
      </c>
      <c r="O31" s="10"/>
      <c r="P31" s="43">
        <v>2014</v>
      </c>
      <c r="Q31" s="19">
        <v>67</v>
      </c>
      <c r="R31" s="10" t="s">
        <v>4592</v>
      </c>
      <c r="S31" s="43">
        <v>2014</v>
      </c>
      <c r="T31" s="133">
        <v>50</v>
      </c>
      <c r="U31" s="10" t="s">
        <v>3313</v>
      </c>
      <c r="V31" s="43">
        <v>2014</v>
      </c>
      <c r="W31" s="19">
        <v>0</v>
      </c>
      <c r="X31" s="10" t="s">
        <v>4593</v>
      </c>
      <c r="Y31" s="350">
        <v>2014</v>
      </c>
      <c r="Z31" s="19">
        <v>0</v>
      </c>
      <c r="AA31" s="10"/>
      <c r="AB31" s="350">
        <v>2014</v>
      </c>
      <c r="AC31" s="19">
        <v>0</v>
      </c>
      <c r="AD31" s="11" t="s">
        <v>3314</v>
      </c>
    </row>
    <row r="32" spans="1:81" ht="24.75" customHeight="1">
      <c r="A32" s="43">
        <v>2015</v>
      </c>
      <c r="B32" s="230">
        <f t="shared" si="5"/>
        <v>35.222222222222221</v>
      </c>
      <c r="C32" s="39"/>
      <c r="D32" s="43">
        <v>2015</v>
      </c>
      <c r="E32" s="19">
        <v>50</v>
      </c>
      <c r="F32" s="10"/>
      <c r="G32" s="43">
        <v>2015</v>
      </c>
      <c r="H32" s="19">
        <v>0</v>
      </c>
      <c r="I32" s="10"/>
      <c r="J32" s="43">
        <v>2015</v>
      </c>
      <c r="K32" s="19">
        <v>50</v>
      </c>
      <c r="L32" s="10"/>
      <c r="M32" s="43">
        <v>2015</v>
      </c>
      <c r="N32" s="19">
        <v>100</v>
      </c>
      <c r="O32" s="10"/>
      <c r="P32" s="43">
        <v>2015</v>
      </c>
      <c r="Q32" s="49">
        <v>67</v>
      </c>
      <c r="R32" s="10"/>
      <c r="S32" s="43">
        <v>2015</v>
      </c>
      <c r="T32" s="33">
        <v>50</v>
      </c>
      <c r="U32" s="10"/>
      <c r="V32" s="43">
        <v>2015</v>
      </c>
      <c r="W32" s="19">
        <v>0</v>
      </c>
      <c r="X32" s="10"/>
      <c r="Y32" s="350">
        <v>2015</v>
      </c>
      <c r="Z32" s="19">
        <v>0</v>
      </c>
      <c r="AA32" s="10"/>
      <c r="AB32" s="350">
        <v>2015</v>
      </c>
      <c r="AC32" s="19">
        <v>0</v>
      </c>
      <c r="AD32" s="11"/>
    </row>
    <row r="33" spans="1:81" ht="24.75" customHeight="1">
      <c r="A33" s="43">
        <v>2016</v>
      </c>
      <c r="B33" s="230">
        <f t="shared" si="5"/>
        <v>35.222222222222221</v>
      </c>
      <c r="C33" s="39"/>
      <c r="D33" s="43">
        <v>2016</v>
      </c>
      <c r="E33" s="19">
        <v>50</v>
      </c>
      <c r="F33" s="10"/>
      <c r="G33" s="43">
        <v>2016</v>
      </c>
      <c r="H33" s="19">
        <v>0</v>
      </c>
      <c r="I33" s="10"/>
      <c r="J33" s="43">
        <v>2016</v>
      </c>
      <c r="K33" s="19">
        <v>50</v>
      </c>
      <c r="L33" s="10"/>
      <c r="M33" s="43">
        <v>2016</v>
      </c>
      <c r="N33" s="19">
        <v>100</v>
      </c>
      <c r="O33" s="10"/>
      <c r="P33" s="43">
        <v>2016</v>
      </c>
      <c r="Q33" s="49">
        <v>67</v>
      </c>
      <c r="R33" s="10"/>
      <c r="S33" s="43">
        <v>2016</v>
      </c>
      <c r="T33" s="33">
        <v>50</v>
      </c>
      <c r="U33" s="10"/>
      <c r="V33" s="43">
        <v>2016</v>
      </c>
      <c r="W33" s="19">
        <v>0</v>
      </c>
      <c r="X33" s="10"/>
      <c r="Y33" s="350">
        <v>2016</v>
      </c>
      <c r="Z33" s="19">
        <v>0</v>
      </c>
      <c r="AA33" s="10"/>
      <c r="AB33" s="350">
        <v>2016</v>
      </c>
      <c r="AC33" s="19">
        <v>0</v>
      </c>
      <c r="AD33" s="11"/>
    </row>
    <row r="34" spans="1:81" ht="24.75" customHeight="1">
      <c r="A34" s="43">
        <v>2017</v>
      </c>
      <c r="B34" s="230">
        <f t="shared" si="5"/>
        <v>35.222222222222221</v>
      </c>
      <c r="C34" s="39"/>
      <c r="D34" s="43">
        <v>2017</v>
      </c>
      <c r="E34" s="19">
        <v>50</v>
      </c>
      <c r="F34" s="10"/>
      <c r="G34" s="43">
        <v>2017</v>
      </c>
      <c r="H34" s="19">
        <v>0</v>
      </c>
      <c r="I34" s="10"/>
      <c r="J34" s="43">
        <v>2017</v>
      </c>
      <c r="K34" s="19">
        <v>50</v>
      </c>
      <c r="L34" s="10"/>
      <c r="M34" s="43">
        <v>2017</v>
      </c>
      <c r="N34" s="19">
        <v>100</v>
      </c>
      <c r="O34" s="10"/>
      <c r="P34" s="43">
        <v>2017</v>
      </c>
      <c r="Q34" s="49">
        <v>67</v>
      </c>
      <c r="R34" s="10"/>
      <c r="S34" s="43">
        <v>2017</v>
      </c>
      <c r="T34" s="33">
        <v>50</v>
      </c>
      <c r="U34" s="10"/>
      <c r="V34" s="43">
        <v>2017</v>
      </c>
      <c r="W34" s="19">
        <v>0</v>
      </c>
      <c r="X34" s="10"/>
      <c r="Y34" s="350">
        <v>2017</v>
      </c>
      <c r="Z34" s="19">
        <v>0</v>
      </c>
      <c r="AA34" s="10"/>
      <c r="AB34" s="350">
        <v>2017</v>
      </c>
      <c r="AC34" s="19">
        <v>0</v>
      </c>
      <c r="AD34" s="11"/>
    </row>
    <row r="35" spans="1:81" ht="24.75" customHeight="1">
      <c r="A35" s="43">
        <v>2018</v>
      </c>
      <c r="B35" s="230">
        <f t="shared" si="5"/>
        <v>35.222222222222221</v>
      </c>
      <c r="C35" s="39"/>
      <c r="D35" s="43">
        <v>2018</v>
      </c>
      <c r="E35" s="19">
        <v>50</v>
      </c>
      <c r="F35" s="10"/>
      <c r="G35" s="43">
        <v>2018</v>
      </c>
      <c r="H35" s="19">
        <v>0</v>
      </c>
      <c r="I35" s="10"/>
      <c r="J35" s="43">
        <v>2018</v>
      </c>
      <c r="K35" s="19">
        <v>50</v>
      </c>
      <c r="L35" s="10"/>
      <c r="M35" s="43">
        <v>2018</v>
      </c>
      <c r="N35" s="19">
        <v>100</v>
      </c>
      <c r="O35" s="10"/>
      <c r="P35" s="43">
        <v>2018</v>
      </c>
      <c r="Q35" s="49">
        <v>67</v>
      </c>
      <c r="R35" s="10"/>
      <c r="S35" s="43">
        <v>2018</v>
      </c>
      <c r="T35" s="33">
        <v>50</v>
      </c>
      <c r="U35" s="10"/>
      <c r="V35" s="43">
        <v>2018</v>
      </c>
      <c r="W35" s="19">
        <v>0</v>
      </c>
      <c r="X35" s="10"/>
      <c r="Y35" s="350">
        <v>2018</v>
      </c>
      <c r="Z35" s="19">
        <v>0</v>
      </c>
      <c r="AA35" s="10"/>
      <c r="AB35" s="350">
        <v>2018</v>
      </c>
      <c r="AC35" s="19">
        <v>0</v>
      </c>
      <c r="AD35" s="11"/>
    </row>
    <row r="36" spans="1:81" ht="24.75" customHeight="1">
      <c r="A36" s="43">
        <v>2019</v>
      </c>
      <c r="B36" s="230">
        <f t="shared" si="5"/>
        <v>35.222222222222221</v>
      </c>
      <c r="C36" s="39"/>
      <c r="D36" s="43">
        <v>2019</v>
      </c>
      <c r="E36" s="19">
        <v>50</v>
      </c>
      <c r="F36" s="10"/>
      <c r="G36" s="43">
        <v>2019</v>
      </c>
      <c r="H36" s="19">
        <v>0</v>
      </c>
      <c r="I36" s="10"/>
      <c r="J36" s="43">
        <v>2019</v>
      </c>
      <c r="K36" s="19">
        <v>50</v>
      </c>
      <c r="L36" s="10"/>
      <c r="M36" s="43">
        <v>2019</v>
      </c>
      <c r="N36" s="19">
        <v>100</v>
      </c>
      <c r="O36" s="10"/>
      <c r="P36" s="43">
        <v>2019</v>
      </c>
      <c r="Q36" s="49">
        <v>67</v>
      </c>
      <c r="R36" s="10"/>
      <c r="S36" s="43">
        <v>2019</v>
      </c>
      <c r="T36" s="33">
        <v>50</v>
      </c>
      <c r="U36" s="10"/>
      <c r="V36" s="43">
        <v>2019</v>
      </c>
      <c r="W36" s="19">
        <v>0</v>
      </c>
      <c r="X36" s="10" t="s">
        <v>4116</v>
      </c>
      <c r="Y36" s="350">
        <v>2019</v>
      </c>
      <c r="Z36" s="19">
        <v>0</v>
      </c>
      <c r="AA36" s="10"/>
      <c r="AB36" s="350">
        <v>2019</v>
      </c>
      <c r="AC36" s="19">
        <v>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1613</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4457</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37.944444444444443</v>
      </c>
      <c r="C45" s="363"/>
      <c r="D45" s="350">
        <v>2007</v>
      </c>
      <c r="E45" s="363">
        <v>0</v>
      </c>
      <c r="F45" s="363" t="s">
        <v>5063</v>
      </c>
      <c r="G45" s="350">
        <v>2007</v>
      </c>
      <c r="H45" s="363">
        <v>25</v>
      </c>
      <c r="I45" s="363"/>
      <c r="J45" s="350">
        <v>2007</v>
      </c>
      <c r="K45" s="363">
        <v>100</v>
      </c>
      <c r="L45" s="363"/>
      <c r="M45" s="350">
        <v>2007</v>
      </c>
      <c r="N45" s="420">
        <v>100</v>
      </c>
      <c r="O45" s="363"/>
      <c r="P45" s="350">
        <v>2007</v>
      </c>
      <c r="Q45" s="420">
        <v>100</v>
      </c>
      <c r="R45" s="363"/>
      <c r="S45" s="350">
        <v>2007</v>
      </c>
      <c r="T45" s="420">
        <v>100</v>
      </c>
      <c r="U45" s="363"/>
      <c r="V45" s="350">
        <v>2007</v>
      </c>
      <c r="W45" s="420">
        <v>100</v>
      </c>
      <c r="X45" s="363"/>
      <c r="Y45" s="350">
        <v>2007</v>
      </c>
      <c r="Z45" s="420">
        <v>100</v>
      </c>
      <c r="AA45" s="363"/>
      <c r="AB45" s="350">
        <v>2007</v>
      </c>
      <c r="AC45" s="420">
        <v>100</v>
      </c>
      <c r="AD45" s="363"/>
      <c r="AE45" s="350">
        <v>2007</v>
      </c>
      <c r="AF45" s="243">
        <f t="shared" ref="AF45:AF51" si="7">0.67*AI45+0.33*AL45</f>
        <v>16.5</v>
      </c>
      <c r="AG45" s="363"/>
      <c r="AH45" s="350">
        <v>2007</v>
      </c>
      <c r="AI45" s="419">
        <v>0</v>
      </c>
      <c r="AJ45" s="363"/>
      <c r="AK45" s="350">
        <v>2007</v>
      </c>
      <c r="AL45" s="419">
        <v>50</v>
      </c>
      <c r="AM45" s="363"/>
      <c r="AN45" s="350">
        <v>2007</v>
      </c>
      <c r="AO45" s="419">
        <v>0</v>
      </c>
      <c r="AP45" s="363"/>
      <c r="AQ45" s="350">
        <v>2007</v>
      </c>
      <c r="AR45" s="419">
        <v>100</v>
      </c>
      <c r="AS45" s="363"/>
      <c r="AT45" s="350">
        <v>2007</v>
      </c>
      <c r="AU45" s="363">
        <v>0</v>
      </c>
      <c r="AV45" s="363"/>
      <c r="AW45" s="350">
        <v>2007</v>
      </c>
      <c r="AX45" s="419">
        <v>0</v>
      </c>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46.277777777777779</v>
      </c>
      <c r="C46" s="363"/>
      <c r="D46" s="350">
        <v>2008</v>
      </c>
      <c r="E46" s="363">
        <v>50</v>
      </c>
      <c r="F46" s="363" t="s">
        <v>5064</v>
      </c>
      <c r="G46" s="350">
        <v>2008</v>
      </c>
      <c r="H46" s="363">
        <v>50</v>
      </c>
      <c r="I46" s="71" t="s">
        <v>4594</v>
      </c>
      <c r="J46" s="350">
        <v>2008</v>
      </c>
      <c r="K46" s="363">
        <v>100</v>
      </c>
      <c r="L46" s="363"/>
      <c r="M46" s="350">
        <v>2008</v>
      </c>
      <c r="N46" s="420">
        <v>100</v>
      </c>
      <c r="O46" s="363"/>
      <c r="P46" s="350">
        <v>2008</v>
      </c>
      <c r="Q46" s="420">
        <v>100</v>
      </c>
      <c r="R46" s="363"/>
      <c r="S46" s="350">
        <v>2008</v>
      </c>
      <c r="T46" s="420">
        <v>100</v>
      </c>
      <c r="U46" s="363"/>
      <c r="V46" s="350">
        <v>2008</v>
      </c>
      <c r="W46" s="420">
        <v>100</v>
      </c>
      <c r="X46" s="363"/>
      <c r="Y46" s="350">
        <v>2008</v>
      </c>
      <c r="Z46" s="420">
        <v>100</v>
      </c>
      <c r="AA46" s="363"/>
      <c r="AB46" s="350">
        <v>2008</v>
      </c>
      <c r="AC46" s="420">
        <v>100</v>
      </c>
      <c r="AD46" s="363"/>
      <c r="AE46" s="350">
        <v>2008</v>
      </c>
      <c r="AF46" s="243">
        <f t="shared" si="7"/>
        <v>16.5</v>
      </c>
      <c r="AG46" s="363"/>
      <c r="AH46" s="350">
        <v>2008</v>
      </c>
      <c r="AI46" s="419">
        <v>0</v>
      </c>
      <c r="AJ46" s="363"/>
      <c r="AK46" s="350">
        <v>2008</v>
      </c>
      <c r="AL46" s="419">
        <v>50</v>
      </c>
      <c r="AM46" s="363"/>
      <c r="AN46" s="350">
        <v>2008</v>
      </c>
      <c r="AO46" s="419">
        <v>0</v>
      </c>
      <c r="AP46" s="363"/>
      <c r="AQ46" s="350">
        <v>2008</v>
      </c>
      <c r="AR46" s="419">
        <v>0</v>
      </c>
      <c r="AS46" s="363" t="s">
        <v>1071</v>
      </c>
      <c r="AT46" s="350">
        <v>2008</v>
      </c>
      <c r="AU46" s="363">
        <v>100</v>
      </c>
      <c r="AV46" s="363" t="s">
        <v>3319</v>
      </c>
      <c r="AW46" s="350">
        <v>2008</v>
      </c>
      <c r="AX46" s="419">
        <v>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46.277777777777779</v>
      </c>
      <c r="C47" s="363"/>
      <c r="D47" s="350">
        <v>2009</v>
      </c>
      <c r="E47" s="363">
        <v>50</v>
      </c>
      <c r="F47" s="363"/>
      <c r="G47" s="350">
        <v>2009</v>
      </c>
      <c r="H47" s="363">
        <v>50</v>
      </c>
      <c r="I47" s="363"/>
      <c r="J47" s="350">
        <v>2009</v>
      </c>
      <c r="K47" s="363">
        <v>100</v>
      </c>
      <c r="L47" s="363"/>
      <c r="M47" s="350">
        <v>2009</v>
      </c>
      <c r="N47" s="420">
        <v>100</v>
      </c>
      <c r="O47" s="363"/>
      <c r="P47" s="350">
        <v>2009</v>
      </c>
      <c r="Q47" s="420">
        <v>100</v>
      </c>
      <c r="R47" s="363"/>
      <c r="S47" s="350">
        <v>2009</v>
      </c>
      <c r="T47" s="420">
        <v>100</v>
      </c>
      <c r="U47" s="363"/>
      <c r="V47" s="350">
        <v>2009</v>
      </c>
      <c r="W47" s="420">
        <v>100</v>
      </c>
      <c r="X47" s="363"/>
      <c r="Y47" s="350">
        <v>2009</v>
      </c>
      <c r="Z47" s="420">
        <v>100</v>
      </c>
      <c r="AA47" s="363"/>
      <c r="AB47" s="350">
        <v>2009</v>
      </c>
      <c r="AC47" s="420">
        <v>100</v>
      </c>
      <c r="AD47" s="363"/>
      <c r="AE47" s="350">
        <v>2009</v>
      </c>
      <c r="AF47" s="243">
        <f t="shared" si="7"/>
        <v>16.5</v>
      </c>
      <c r="AG47" s="363"/>
      <c r="AH47" s="350">
        <v>2009</v>
      </c>
      <c r="AI47" s="419">
        <v>0</v>
      </c>
      <c r="AJ47" s="363"/>
      <c r="AK47" s="350">
        <v>2009</v>
      </c>
      <c r="AL47" s="419">
        <v>50</v>
      </c>
      <c r="AM47" s="363"/>
      <c r="AN47" s="350">
        <v>2009</v>
      </c>
      <c r="AO47" s="419">
        <v>0</v>
      </c>
      <c r="AP47" s="363"/>
      <c r="AQ47" s="350">
        <v>2009</v>
      </c>
      <c r="AR47" s="419">
        <v>0</v>
      </c>
      <c r="AS47" s="363"/>
      <c r="AT47" s="350">
        <v>2009</v>
      </c>
      <c r="AU47" s="420">
        <v>100</v>
      </c>
      <c r="AV47" s="363"/>
      <c r="AW47" s="350">
        <v>2009</v>
      </c>
      <c r="AX47" s="419">
        <v>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46.277777777777779</v>
      </c>
      <c r="C48" s="363"/>
      <c r="D48" s="350">
        <v>2010</v>
      </c>
      <c r="E48" s="363">
        <v>50</v>
      </c>
      <c r="F48" s="363"/>
      <c r="G48" s="350">
        <v>2010</v>
      </c>
      <c r="H48" s="363">
        <v>50</v>
      </c>
      <c r="I48" s="363"/>
      <c r="J48" s="350">
        <v>2010</v>
      </c>
      <c r="K48" s="363">
        <v>100</v>
      </c>
      <c r="L48" s="363"/>
      <c r="M48" s="350">
        <v>2010</v>
      </c>
      <c r="N48" s="420">
        <v>100</v>
      </c>
      <c r="O48" s="363"/>
      <c r="P48" s="350">
        <v>2010</v>
      </c>
      <c r="Q48" s="420">
        <v>100</v>
      </c>
      <c r="R48" s="363"/>
      <c r="S48" s="350">
        <v>2010</v>
      </c>
      <c r="T48" s="420">
        <v>100</v>
      </c>
      <c r="U48" s="363"/>
      <c r="V48" s="350">
        <v>2010</v>
      </c>
      <c r="W48" s="420">
        <v>100</v>
      </c>
      <c r="X48" s="363"/>
      <c r="Y48" s="350">
        <v>2010</v>
      </c>
      <c r="Z48" s="420">
        <v>100</v>
      </c>
      <c r="AA48" s="363"/>
      <c r="AB48" s="350">
        <v>2010</v>
      </c>
      <c r="AC48" s="420">
        <v>100</v>
      </c>
      <c r="AD48" s="363"/>
      <c r="AE48" s="350">
        <v>2010</v>
      </c>
      <c r="AF48" s="243">
        <f t="shared" si="7"/>
        <v>16.5</v>
      </c>
      <c r="AG48" s="363"/>
      <c r="AH48" s="350">
        <v>2010</v>
      </c>
      <c r="AI48" s="419">
        <v>0</v>
      </c>
      <c r="AJ48" s="363"/>
      <c r="AK48" s="350">
        <v>2010</v>
      </c>
      <c r="AL48" s="419">
        <v>50</v>
      </c>
      <c r="AM48" s="363"/>
      <c r="AN48" s="350">
        <v>2010</v>
      </c>
      <c r="AO48" s="419">
        <v>0</v>
      </c>
      <c r="AP48" s="363"/>
      <c r="AQ48" s="350">
        <v>2010</v>
      </c>
      <c r="AR48" s="419">
        <v>0</v>
      </c>
      <c r="AS48" s="363"/>
      <c r="AT48" s="350">
        <v>2010</v>
      </c>
      <c r="AU48" s="420">
        <v>100</v>
      </c>
      <c r="AV48" s="363"/>
      <c r="AW48" s="350">
        <v>2010</v>
      </c>
      <c r="AX48" s="419">
        <v>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46.277777777777779</v>
      </c>
      <c r="C49" s="363"/>
      <c r="D49" s="350">
        <v>2011</v>
      </c>
      <c r="E49" s="363">
        <v>50</v>
      </c>
      <c r="F49" s="363"/>
      <c r="G49" s="350">
        <v>2011</v>
      </c>
      <c r="H49" s="363">
        <v>50</v>
      </c>
      <c r="I49" s="363"/>
      <c r="J49" s="350">
        <v>2011</v>
      </c>
      <c r="K49" s="363">
        <v>100</v>
      </c>
      <c r="L49" s="363"/>
      <c r="M49" s="350">
        <v>2011</v>
      </c>
      <c r="N49" s="420">
        <v>100</v>
      </c>
      <c r="O49" s="363"/>
      <c r="P49" s="350">
        <v>2011</v>
      </c>
      <c r="Q49" s="420">
        <v>100</v>
      </c>
      <c r="R49" s="363"/>
      <c r="S49" s="350">
        <v>2011</v>
      </c>
      <c r="T49" s="420">
        <v>100</v>
      </c>
      <c r="U49" s="363"/>
      <c r="V49" s="350">
        <v>2011</v>
      </c>
      <c r="W49" s="420">
        <v>100</v>
      </c>
      <c r="X49" s="363"/>
      <c r="Y49" s="350">
        <v>2011</v>
      </c>
      <c r="Z49" s="420">
        <v>100</v>
      </c>
      <c r="AA49" s="363"/>
      <c r="AB49" s="350">
        <v>2011</v>
      </c>
      <c r="AC49" s="420">
        <v>100</v>
      </c>
      <c r="AD49" s="363"/>
      <c r="AE49" s="350">
        <v>2011</v>
      </c>
      <c r="AF49" s="243">
        <f t="shared" si="7"/>
        <v>16.5</v>
      </c>
      <c r="AG49" s="363"/>
      <c r="AH49" s="350">
        <v>2011</v>
      </c>
      <c r="AI49" s="419">
        <v>0</v>
      </c>
      <c r="AJ49" s="363"/>
      <c r="AK49" s="350">
        <v>2011</v>
      </c>
      <c r="AL49" s="419">
        <v>50</v>
      </c>
      <c r="AM49" s="363"/>
      <c r="AN49" s="350">
        <v>2011</v>
      </c>
      <c r="AO49" s="419">
        <v>0</v>
      </c>
      <c r="AP49" s="363"/>
      <c r="AQ49" s="350">
        <v>2011</v>
      </c>
      <c r="AR49" s="419">
        <v>0</v>
      </c>
      <c r="AS49" s="363"/>
      <c r="AT49" s="350">
        <v>2011</v>
      </c>
      <c r="AU49" s="420">
        <v>100</v>
      </c>
      <c r="AV49" s="363"/>
      <c r="AW49" s="350">
        <v>2011</v>
      </c>
      <c r="AX49" s="419">
        <v>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46.277777777777779</v>
      </c>
      <c r="C50" s="363"/>
      <c r="D50" s="350">
        <v>2012</v>
      </c>
      <c r="E50" s="363">
        <v>50</v>
      </c>
      <c r="F50" s="363"/>
      <c r="G50" s="350">
        <v>2012</v>
      </c>
      <c r="H50" s="363">
        <v>50</v>
      </c>
      <c r="I50" s="363"/>
      <c r="J50" s="350">
        <v>2012</v>
      </c>
      <c r="K50" s="363">
        <v>100</v>
      </c>
      <c r="L50" s="363"/>
      <c r="M50" s="350">
        <v>2012</v>
      </c>
      <c r="N50" s="420">
        <v>100</v>
      </c>
      <c r="O50" s="363"/>
      <c r="P50" s="350">
        <v>2012</v>
      </c>
      <c r="Q50" s="420">
        <v>100</v>
      </c>
      <c r="R50" s="363"/>
      <c r="S50" s="350">
        <v>2012</v>
      </c>
      <c r="T50" s="420">
        <v>100</v>
      </c>
      <c r="U50" s="363"/>
      <c r="V50" s="350">
        <v>2012</v>
      </c>
      <c r="W50" s="420">
        <v>100</v>
      </c>
      <c r="X50" s="363"/>
      <c r="Y50" s="350">
        <v>2012</v>
      </c>
      <c r="Z50" s="420">
        <v>100</v>
      </c>
      <c r="AA50" s="363"/>
      <c r="AB50" s="350">
        <v>2012</v>
      </c>
      <c r="AC50" s="420">
        <v>100</v>
      </c>
      <c r="AD50" s="363"/>
      <c r="AE50" s="350">
        <v>2012</v>
      </c>
      <c r="AF50" s="243">
        <f t="shared" si="7"/>
        <v>16.5</v>
      </c>
      <c r="AG50" s="363"/>
      <c r="AH50" s="350">
        <v>2012</v>
      </c>
      <c r="AI50" s="419">
        <v>0</v>
      </c>
      <c r="AJ50" s="363"/>
      <c r="AK50" s="350">
        <v>2012</v>
      </c>
      <c r="AL50" s="419">
        <v>50</v>
      </c>
      <c r="AM50" s="363"/>
      <c r="AN50" s="350">
        <v>2012</v>
      </c>
      <c r="AO50" s="419">
        <v>0</v>
      </c>
      <c r="AP50" s="363"/>
      <c r="AQ50" s="350">
        <v>2012</v>
      </c>
      <c r="AR50" s="419">
        <v>0</v>
      </c>
      <c r="AS50" s="363"/>
      <c r="AT50" s="350">
        <v>2012</v>
      </c>
      <c r="AU50" s="420">
        <v>100</v>
      </c>
      <c r="AV50" s="363"/>
      <c r="AW50" s="350">
        <v>2012</v>
      </c>
      <c r="AX50" s="419">
        <v>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46.277777777777779</v>
      </c>
      <c r="C51" s="363"/>
      <c r="D51" s="350">
        <v>2013</v>
      </c>
      <c r="E51" s="363">
        <v>50</v>
      </c>
      <c r="F51" s="363"/>
      <c r="G51" s="350">
        <v>2013</v>
      </c>
      <c r="H51" s="363">
        <v>50</v>
      </c>
      <c r="I51" s="363"/>
      <c r="J51" s="350">
        <v>2013</v>
      </c>
      <c r="K51" s="363">
        <v>100</v>
      </c>
      <c r="L51" s="363"/>
      <c r="M51" s="350">
        <v>2013</v>
      </c>
      <c r="N51" s="420">
        <v>100</v>
      </c>
      <c r="O51" s="363"/>
      <c r="P51" s="350">
        <v>2013</v>
      </c>
      <c r="Q51" s="420">
        <v>100</v>
      </c>
      <c r="R51" s="363"/>
      <c r="S51" s="350">
        <v>2013</v>
      </c>
      <c r="T51" s="420">
        <v>100</v>
      </c>
      <c r="U51" s="363"/>
      <c r="V51" s="350">
        <v>2013</v>
      </c>
      <c r="W51" s="420">
        <v>100</v>
      </c>
      <c r="X51" s="363"/>
      <c r="Y51" s="350">
        <v>2013</v>
      </c>
      <c r="Z51" s="420">
        <v>100</v>
      </c>
      <c r="AA51" s="363"/>
      <c r="AB51" s="350">
        <v>2013</v>
      </c>
      <c r="AC51" s="420">
        <v>100</v>
      </c>
      <c r="AD51" s="363"/>
      <c r="AE51" s="350">
        <v>2013</v>
      </c>
      <c r="AF51" s="243">
        <f t="shared" si="7"/>
        <v>16.5</v>
      </c>
      <c r="AG51" s="363"/>
      <c r="AH51" s="350">
        <v>2013</v>
      </c>
      <c r="AI51" s="419">
        <v>0</v>
      </c>
      <c r="AJ51" s="363"/>
      <c r="AK51" s="350">
        <v>2013</v>
      </c>
      <c r="AL51" s="419">
        <v>50</v>
      </c>
      <c r="AM51" s="363"/>
      <c r="AN51" s="350">
        <v>2013</v>
      </c>
      <c r="AO51" s="419">
        <v>0</v>
      </c>
      <c r="AP51" s="363"/>
      <c r="AQ51" s="350">
        <v>2013</v>
      </c>
      <c r="AR51" s="419">
        <v>0</v>
      </c>
      <c r="AS51" s="363"/>
      <c r="AT51" s="350">
        <v>2013</v>
      </c>
      <c r="AU51" s="420">
        <v>100</v>
      </c>
      <c r="AV51" s="363"/>
      <c r="AW51" s="350">
        <v>2013</v>
      </c>
      <c r="AX51" s="419">
        <v>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46.277777777777779</v>
      </c>
      <c r="C52" s="39"/>
      <c r="D52" s="43">
        <v>2014</v>
      </c>
      <c r="E52" s="19">
        <v>50</v>
      </c>
      <c r="F52" s="10" t="s">
        <v>3315</v>
      </c>
      <c r="G52" s="43">
        <v>2014</v>
      </c>
      <c r="H52" s="49">
        <v>50</v>
      </c>
      <c r="I52" s="71" t="s">
        <v>4594</v>
      </c>
      <c r="J52" s="43">
        <v>2014</v>
      </c>
      <c r="K52" s="19">
        <v>100</v>
      </c>
      <c r="L52" s="10"/>
      <c r="M52" s="43">
        <v>2014</v>
      </c>
      <c r="N52" s="19">
        <v>100</v>
      </c>
      <c r="O52" s="10"/>
      <c r="P52" s="43">
        <v>2014</v>
      </c>
      <c r="Q52" s="19">
        <v>100</v>
      </c>
      <c r="R52" s="10"/>
      <c r="S52" s="43">
        <v>2014</v>
      </c>
      <c r="T52" s="52">
        <v>100</v>
      </c>
      <c r="U52" s="10"/>
      <c r="V52" s="43">
        <v>2014</v>
      </c>
      <c r="W52" s="52">
        <v>100</v>
      </c>
      <c r="X52" s="10"/>
      <c r="Y52" s="350">
        <v>2014</v>
      </c>
      <c r="Z52" s="52">
        <v>100</v>
      </c>
      <c r="AA52" s="10"/>
      <c r="AB52" s="350">
        <v>2014</v>
      </c>
      <c r="AC52" s="52">
        <v>100</v>
      </c>
      <c r="AD52" s="10"/>
      <c r="AE52" s="350">
        <v>2014</v>
      </c>
      <c r="AF52" s="243">
        <f>0.67*AI52+0.33*AL52</f>
        <v>16.5</v>
      </c>
      <c r="AG52" s="10"/>
      <c r="AH52" s="350">
        <v>2014</v>
      </c>
      <c r="AI52" s="19">
        <v>0</v>
      </c>
      <c r="AJ52" s="10" t="s">
        <v>3316</v>
      </c>
      <c r="AK52" s="350">
        <v>2014</v>
      </c>
      <c r="AL52" s="19">
        <v>50</v>
      </c>
      <c r="AM52" s="10" t="s">
        <v>3317</v>
      </c>
      <c r="AN52" s="350">
        <v>2014</v>
      </c>
      <c r="AO52" s="19">
        <v>0</v>
      </c>
      <c r="AP52" s="10" t="s">
        <v>3318</v>
      </c>
      <c r="AQ52" s="350">
        <v>2014</v>
      </c>
      <c r="AR52" s="19">
        <v>0</v>
      </c>
      <c r="AS52" s="10" t="s">
        <v>1071</v>
      </c>
      <c r="AT52" s="350">
        <v>2014</v>
      </c>
      <c r="AU52" s="19">
        <v>100</v>
      </c>
      <c r="AV52" s="10" t="s">
        <v>3319</v>
      </c>
      <c r="AW52" s="350">
        <v>2014</v>
      </c>
      <c r="AX52" s="19">
        <v>0</v>
      </c>
      <c r="AY52" s="11" t="s">
        <v>3320</v>
      </c>
    </row>
    <row r="53" spans="1:81" ht="24.75" customHeight="1">
      <c r="A53" s="43">
        <v>2015</v>
      </c>
      <c r="B53" s="230">
        <f t="shared" si="8"/>
        <v>46.277777777777779</v>
      </c>
      <c r="C53" s="80"/>
      <c r="D53" s="43">
        <v>2015</v>
      </c>
      <c r="E53" s="19">
        <v>50</v>
      </c>
      <c r="F53" s="10"/>
      <c r="G53" s="43">
        <v>2015</v>
      </c>
      <c r="H53" s="49">
        <v>50</v>
      </c>
      <c r="I53" s="10"/>
      <c r="J53" s="43">
        <v>2015</v>
      </c>
      <c r="K53" s="19">
        <v>100</v>
      </c>
      <c r="L53" s="10"/>
      <c r="M53" s="43">
        <v>2015</v>
      </c>
      <c r="N53" s="19">
        <v>100</v>
      </c>
      <c r="O53" s="10"/>
      <c r="P53" s="43">
        <v>2015</v>
      </c>
      <c r="Q53" s="19">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7" si="9">0.67*AI53+0.33*AL53</f>
        <v>16.5</v>
      </c>
      <c r="AG53" s="10"/>
      <c r="AH53" s="350">
        <v>2015</v>
      </c>
      <c r="AI53" s="19">
        <v>0</v>
      </c>
      <c r="AJ53" s="10"/>
      <c r="AK53" s="350">
        <v>2015</v>
      </c>
      <c r="AL53" s="19">
        <v>50</v>
      </c>
      <c r="AM53" s="10"/>
      <c r="AN53" s="350">
        <v>2015</v>
      </c>
      <c r="AO53" s="19">
        <v>0</v>
      </c>
      <c r="AP53" s="10"/>
      <c r="AQ53" s="350">
        <v>2015</v>
      </c>
      <c r="AR53" s="19">
        <v>0</v>
      </c>
      <c r="AS53" s="10"/>
      <c r="AT53" s="350">
        <v>2015</v>
      </c>
      <c r="AU53" s="19">
        <v>100</v>
      </c>
      <c r="AV53" s="10"/>
      <c r="AW53" s="350">
        <v>2015</v>
      </c>
      <c r="AX53" s="19">
        <v>0</v>
      </c>
      <c r="AY53" s="11"/>
    </row>
    <row r="54" spans="1:81" ht="24.75" customHeight="1">
      <c r="A54" s="43">
        <v>2016</v>
      </c>
      <c r="B54" s="230">
        <f t="shared" si="8"/>
        <v>46.277777777777779</v>
      </c>
      <c r="C54" s="80"/>
      <c r="D54" s="43">
        <v>2016</v>
      </c>
      <c r="E54" s="19">
        <v>50</v>
      </c>
      <c r="F54" s="10"/>
      <c r="G54" s="43">
        <v>2016</v>
      </c>
      <c r="H54" s="49">
        <v>50</v>
      </c>
      <c r="I54" s="10"/>
      <c r="J54" s="43">
        <v>2016</v>
      </c>
      <c r="K54" s="19">
        <v>100</v>
      </c>
      <c r="L54" s="10"/>
      <c r="M54" s="43">
        <v>2016</v>
      </c>
      <c r="N54" s="19">
        <v>100</v>
      </c>
      <c r="O54" s="10"/>
      <c r="P54" s="43">
        <v>2016</v>
      </c>
      <c r="Q54" s="19">
        <v>100</v>
      </c>
      <c r="R54" s="10"/>
      <c r="S54" s="43">
        <v>2016</v>
      </c>
      <c r="T54" s="52">
        <v>100</v>
      </c>
      <c r="U54" s="10"/>
      <c r="V54" s="43">
        <v>2016</v>
      </c>
      <c r="W54" s="52">
        <v>100</v>
      </c>
      <c r="X54" s="10"/>
      <c r="Y54" s="350">
        <v>2016</v>
      </c>
      <c r="Z54" s="52">
        <v>100</v>
      </c>
      <c r="AA54" s="10"/>
      <c r="AB54" s="350">
        <v>2016</v>
      </c>
      <c r="AC54" s="52">
        <v>100</v>
      </c>
      <c r="AD54" s="10"/>
      <c r="AE54" s="350">
        <v>2016</v>
      </c>
      <c r="AF54" s="243">
        <f t="shared" si="9"/>
        <v>16.5</v>
      </c>
      <c r="AG54" s="10"/>
      <c r="AH54" s="350">
        <v>2016</v>
      </c>
      <c r="AI54" s="19">
        <v>0</v>
      </c>
      <c r="AJ54" s="10"/>
      <c r="AK54" s="350">
        <v>2016</v>
      </c>
      <c r="AL54" s="19">
        <v>50</v>
      </c>
      <c r="AM54" s="10"/>
      <c r="AN54" s="350">
        <v>2016</v>
      </c>
      <c r="AO54" s="19">
        <v>0</v>
      </c>
      <c r="AP54" s="10"/>
      <c r="AQ54" s="350">
        <v>2016</v>
      </c>
      <c r="AR54" s="19">
        <v>0</v>
      </c>
      <c r="AS54" s="10"/>
      <c r="AT54" s="350">
        <v>2016</v>
      </c>
      <c r="AU54" s="19">
        <v>100</v>
      </c>
      <c r="AV54" s="10"/>
      <c r="AW54" s="350">
        <v>2016</v>
      </c>
      <c r="AX54" s="19">
        <v>0</v>
      </c>
      <c r="AY54" s="11"/>
    </row>
    <row r="55" spans="1:81" ht="24.75" customHeight="1">
      <c r="A55" s="43">
        <v>2017</v>
      </c>
      <c r="B55" s="230">
        <f t="shared" si="8"/>
        <v>51.833333333333336</v>
      </c>
      <c r="C55" s="80"/>
      <c r="D55" s="43">
        <v>2017</v>
      </c>
      <c r="E55" s="78">
        <v>100</v>
      </c>
      <c r="F55" s="10" t="s">
        <v>3321</v>
      </c>
      <c r="G55" s="43">
        <v>2017</v>
      </c>
      <c r="H55" s="49">
        <v>50</v>
      </c>
      <c r="I55" s="10"/>
      <c r="J55" s="43">
        <v>2017</v>
      </c>
      <c r="K55" s="19">
        <v>100</v>
      </c>
      <c r="L55" s="10"/>
      <c r="M55" s="43">
        <v>2017</v>
      </c>
      <c r="N55" s="19">
        <v>100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9"/>
        <v>16.5</v>
      </c>
      <c r="AG55" s="10"/>
      <c r="AH55" s="350">
        <v>2017</v>
      </c>
      <c r="AI55" s="19">
        <v>0</v>
      </c>
      <c r="AJ55" s="10"/>
      <c r="AK55" s="350">
        <v>2017</v>
      </c>
      <c r="AL55" s="19">
        <v>50</v>
      </c>
      <c r="AM55" s="10"/>
      <c r="AN55" s="350">
        <v>2017</v>
      </c>
      <c r="AO55" s="19">
        <v>0</v>
      </c>
      <c r="AP55" s="10"/>
      <c r="AQ55" s="350">
        <v>2017</v>
      </c>
      <c r="AR55" s="19">
        <v>0</v>
      </c>
      <c r="AS55" s="10"/>
      <c r="AT55" s="350">
        <v>2017</v>
      </c>
      <c r="AU55" s="19">
        <v>100</v>
      </c>
      <c r="AV55" s="10"/>
      <c r="AW55" s="350">
        <v>2017</v>
      </c>
      <c r="AX55" s="19">
        <v>0</v>
      </c>
      <c r="AY55" s="11"/>
    </row>
    <row r="56" spans="1:81" ht="24.75" customHeight="1">
      <c r="A56" s="43">
        <v>2018</v>
      </c>
      <c r="B56" s="230">
        <f t="shared" si="8"/>
        <v>51.833333333333336</v>
      </c>
      <c r="C56" s="80"/>
      <c r="D56" s="43">
        <v>2018</v>
      </c>
      <c r="E56" s="78">
        <v>100</v>
      </c>
      <c r="F56" s="10"/>
      <c r="G56" s="43">
        <v>2018</v>
      </c>
      <c r="H56" s="49">
        <v>50</v>
      </c>
      <c r="I56" s="10"/>
      <c r="J56" s="43">
        <v>2018</v>
      </c>
      <c r="K56" s="19">
        <v>100</v>
      </c>
      <c r="L56" s="10"/>
      <c r="M56" s="43">
        <v>2018</v>
      </c>
      <c r="N56" s="19">
        <v>100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9"/>
        <v>16.5</v>
      </c>
      <c r="AG56" s="10"/>
      <c r="AH56" s="350">
        <v>2018</v>
      </c>
      <c r="AI56" s="19">
        <v>0</v>
      </c>
      <c r="AJ56" s="10"/>
      <c r="AK56" s="350">
        <v>2018</v>
      </c>
      <c r="AL56" s="19">
        <v>50</v>
      </c>
      <c r="AM56" s="10"/>
      <c r="AN56" s="350">
        <v>2018</v>
      </c>
      <c r="AO56" s="19">
        <v>0</v>
      </c>
      <c r="AP56" s="10"/>
      <c r="AQ56" s="350">
        <v>2018</v>
      </c>
      <c r="AR56" s="19">
        <v>0</v>
      </c>
      <c r="AS56" s="10"/>
      <c r="AT56" s="350">
        <v>2018</v>
      </c>
      <c r="AU56" s="19">
        <v>100</v>
      </c>
      <c r="AV56" s="10"/>
      <c r="AW56" s="350">
        <v>2018</v>
      </c>
      <c r="AX56" s="19">
        <v>0</v>
      </c>
      <c r="AY56" s="11"/>
    </row>
    <row r="57" spans="1:81" ht="24.75" customHeight="1">
      <c r="A57" s="43">
        <v>2019</v>
      </c>
      <c r="B57" s="230">
        <f t="shared" si="8"/>
        <v>51.833333333333336</v>
      </c>
      <c r="C57" s="80"/>
      <c r="D57" s="43">
        <v>2019</v>
      </c>
      <c r="E57" s="78">
        <v>100</v>
      </c>
      <c r="F57" s="10"/>
      <c r="G57" s="43">
        <v>2019</v>
      </c>
      <c r="H57" s="49">
        <v>50</v>
      </c>
      <c r="I57" s="10"/>
      <c r="J57" s="43">
        <v>2019</v>
      </c>
      <c r="K57" s="34">
        <v>100</v>
      </c>
      <c r="L57" s="10"/>
      <c r="M57" s="43">
        <v>2019</v>
      </c>
      <c r="N57" s="34">
        <v>100</v>
      </c>
      <c r="O57" s="10"/>
      <c r="P57" s="43">
        <v>2019</v>
      </c>
      <c r="Q57" s="34">
        <v>100</v>
      </c>
      <c r="R57" s="10"/>
      <c r="S57" s="43">
        <v>2019</v>
      </c>
      <c r="T57" s="52">
        <v>100</v>
      </c>
      <c r="U57" s="10"/>
      <c r="V57" s="43">
        <v>2019</v>
      </c>
      <c r="W57" s="52">
        <v>100</v>
      </c>
      <c r="X57" s="10"/>
      <c r="Y57" s="350">
        <v>2019</v>
      </c>
      <c r="Z57" s="52">
        <v>100</v>
      </c>
      <c r="AA57" s="10"/>
      <c r="AB57" s="350">
        <v>2019</v>
      </c>
      <c r="AC57" s="52">
        <v>100</v>
      </c>
      <c r="AD57" s="10"/>
      <c r="AE57" s="350">
        <v>2019</v>
      </c>
      <c r="AF57" s="243">
        <f t="shared" si="9"/>
        <v>16.5</v>
      </c>
      <c r="AG57" s="10"/>
      <c r="AH57" s="350">
        <v>2019</v>
      </c>
      <c r="AI57" s="19">
        <v>0</v>
      </c>
      <c r="AJ57" s="10"/>
      <c r="AK57" s="350">
        <v>2019</v>
      </c>
      <c r="AL57" s="19">
        <v>50</v>
      </c>
      <c r="AM57" s="10"/>
      <c r="AN57" s="350">
        <v>2019</v>
      </c>
      <c r="AO57" s="19">
        <v>0</v>
      </c>
      <c r="AP57" s="10"/>
      <c r="AQ57" s="350">
        <v>2019</v>
      </c>
      <c r="AR57" s="34">
        <v>0</v>
      </c>
      <c r="AS57" s="10"/>
      <c r="AT57" s="350">
        <v>2019</v>
      </c>
      <c r="AU57" s="34">
        <v>100</v>
      </c>
      <c r="AV57" s="10"/>
      <c r="AW57" s="350">
        <v>2019</v>
      </c>
      <c r="AX57" s="34">
        <v>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1582</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4595</v>
      </c>
      <c r="L64" s="580"/>
      <c r="M64" s="43" t="s">
        <v>78</v>
      </c>
      <c r="N64" s="580" t="s">
        <v>79</v>
      </c>
      <c r="O64" s="580"/>
      <c r="P64" s="43" t="s">
        <v>78</v>
      </c>
      <c r="Q64" s="580" t="s">
        <v>4415</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57.190476190476197</v>
      </c>
      <c r="C69" s="363"/>
      <c r="D69" s="350">
        <v>2010</v>
      </c>
      <c r="E69" s="419">
        <v>100</v>
      </c>
      <c r="F69" s="363"/>
      <c r="G69" s="350">
        <v>2010</v>
      </c>
      <c r="H69" s="419">
        <v>0</v>
      </c>
      <c r="I69" s="363"/>
      <c r="J69" s="350">
        <v>2010</v>
      </c>
      <c r="K69" s="419">
        <v>100</v>
      </c>
      <c r="L69" s="363"/>
      <c r="M69" s="350">
        <v>2010</v>
      </c>
      <c r="N69" s="8">
        <f t="shared" si="10"/>
        <v>33.333333333333336</v>
      </c>
      <c r="O69" s="363"/>
      <c r="P69" s="350">
        <v>2010</v>
      </c>
      <c r="Q69" s="419">
        <v>100</v>
      </c>
      <c r="R69" s="363"/>
      <c r="S69" s="350">
        <v>2010</v>
      </c>
      <c r="T69" s="419">
        <v>0</v>
      </c>
      <c r="U69" s="363"/>
      <c r="V69" s="350">
        <v>2010</v>
      </c>
      <c r="W69" s="419">
        <v>0</v>
      </c>
      <c r="X69" s="363"/>
      <c r="Y69" s="350">
        <v>2010</v>
      </c>
      <c r="Z69" s="419">
        <v>50</v>
      </c>
      <c r="AA69" s="363"/>
      <c r="AB69" s="350">
        <v>2010</v>
      </c>
      <c r="AC69" s="419">
        <v>50</v>
      </c>
      <c r="AD69" s="363"/>
      <c r="AE69" s="350">
        <v>2010</v>
      </c>
      <c r="AF69" s="419">
        <v>67</v>
      </c>
      <c r="AG69" s="363"/>
      <c r="AH69" s="350">
        <v>2010</v>
      </c>
      <c r="AI69" s="419">
        <v>0</v>
      </c>
      <c r="AJ69" s="363"/>
      <c r="AK69" s="350">
        <v>2010</v>
      </c>
      <c r="AL69" s="419">
        <v>100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57.190476190476197</v>
      </c>
      <c r="C70" s="363"/>
      <c r="D70" s="350">
        <v>2011</v>
      </c>
      <c r="E70" s="419">
        <v>100</v>
      </c>
      <c r="F70" s="363"/>
      <c r="G70" s="350">
        <v>2011</v>
      </c>
      <c r="H70" s="419">
        <v>0</v>
      </c>
      <c r="I70" s="363"/>
      <c r="J70" s="350">
        <v>2011</v>
      </c>
      <c r="K70" s="419">
        <v>100</v>
      </c>
      <c r="L70" s="363"/>
      <c r="M70" s="350">
        <v>2011</v>
      </c>
      <c r="N70" s="8">
        <f t="shared" si="10"/>
        <v>33.333333333333336</v>
      </c>
      <c r="O70" s="363"/>
      <c r="P70" s="350">
        <v>2011</v>
      </c>
      <c r="Q70" s="419">
        <v>100</v>
      </c>
      <c r="R70" s="363"/>
      <c r="S70" s="350">
        <v>2011</v>
      </c>
      <c r="T70" s="419">
        <v>0</v>
      </c>
      <c r="U70" s="363"/>
      <c r="V70" s="350">
        <v>2011</v>
      </c>
      <c r="W70" s="419">
        <v>0</v>
      </c>
      <c r="X70" s="363"/>
      <c r="Y70" s="350">
        <v>2011</v>
      </c>
      <c r="Z70" s="419">
        <v>50</v>
      </c>
      <c r="AA70" s="363"/>
      <c r="AB70" s="350">
        <v>2011</v>
      </c>
      <c r="AC70" s="419">
        <v>50</v>
      </c>
      <c r="AD70" s="363"/>
      <c r="AE70" s="350">
        <v>2011</v>
      </c>
      <c r="AF70" s="419">
        <v>67</v>
      </c>
      <c r="AG70" s="363"/>
      <c r="AH70" s="350">
        <v>2011</v>
      </c>
      <c r="AI70" s="419">
        <v>0</v>
      </c>
      <c r="AJ70" s="363"/>
      <c r="AK70" s="350">
        <v>2011</v>
      </c>
      <c r="AL70" s="419">
        <v>100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57.190476190476197</v>
      </c>
      <c r="C71" s="363"/>
      <c r="D71" s="350">
        <v>2012</v>
      </c>
      <c r="E71" s="419">
        <v>100</v>
      </c>
      <c r="F71" s="363"/>
      <c r="G71" s="350">
        <v>2012</v>
      </c>
      <c r="H71" s="419">
        <v>0</v>
      </c>
      <c r="I71" s="363"/>
      <c r="J71" s="350">
        <v>2012</v>
      </c>
      <c r="K71" s="419">
        <v>100</v>
      </c>
      <c r="L71" s="363"/>
      <c r="M71" s="350">
        <v>2012</v>
      </c>
      <c r="N71" s="8">
        <f t="shared" si="10"/>
        <v>33.333333333333336</v>
      </c>
      <c r="O71" s="363"/>
      <c r="P71" s="350">
        <v>2012</v>
      </c>
      <c r="Q71" s="419">
        <v>100</v>
      </c>
      <c r="R71" s="363"/>
      <c r="S71" s="350">
        <v>2012</v>
      </c>
      <c r="T71" s="419">
        <v>0</v>
      </c>
      <c r="U71" s="363"/>
      <c r="V71" s="350">
        <v>2012</v>
      </c>
      <c r="W71" s="419">
        <v>0</v>
      </c>
      <c r="X71" s="363"/>
      <c r="Y71" s="350">
        <v>2012</v>
      </c>
      <c r="Z71" s="419">
        <v>50</v>
      </c>
      <c r="AA71" s="363"/>
      <c r="AB71" s="350">
        <v>2012</v>
      </c>
      <c r="AC71" s="419">
        <v>50</v>
      </c>
      <c r="AD71" s="363"/>
      <c r="AE71" s="350">
        <v>2012</v>
      </c>
      <c r="AF71" s="419">
        <v>67</v>
      </c>
      <c r="AG71" s="363"/>
      <c r="AH71" s="350">
        <v>2012</v>
      </c>
      <c r="AI71" s="419">
        <v>0</v>
      </c>
      <c r="AJ71" s="363"/>
      <c r="AK71" s="350">
        <v>2012</v>
      </c>
      <c r="AL71" s="419">
        <v>100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57.190476190476197</v>
      </c>
      <c r="C72" s="363"/>
      <c r="D72" s="350">
        <v>2013</v>
      </c>
      <c r="E72" s="419">
        <v>100</v>
      </c>
      <c r="F72" s="363"/>
      <c r="G72" s="350">
        <v>2013</v>
      </c>
      <c r="H72" s="419">
        <v>0</v>
      </c>
      <c r="I72" s="363"/>
      <c r="J72" s="350">
        <v>2013</v>
      </c>
      <c r="K72" s="419">
        <v>100</v>
      </c>
      <c r="L72" s="363"/>
      <c r="M72" s="350">
        <v>2013</v>
      </c>
      <c r="N72" s="8">
        <f t="shared" si="10"/>
        <v>33.333333333333336</v>
      </c>
      <c r="O72" s="363"/>
      <c r="P72" s="350">
        <v>2013</v>
      </c>
      <c r="Q72" s="419">
        <v>100</v>
      </c>
      <c r="R72" s="363"/>
      <c r="S72" s="350">
        <v>2013</v>
      </c>
      <c r="T72" s="419">
        <v>0</v>
      </c>
      <c r="U72" s="363"/>
      <c r="V72" s="350">
        <v>2013</v>
      </c>
      <c r="W72" s="419">
        <v>0</v>
      </c>
      <c r="X72" s="363"/>
      <c r="Y72" s="350">
        <v>2013</v>
      </c>
      <c r="Z72" s="419">
        <v>50</v>
      </c>
      <c r="AA72" s="363"/>
      <c r="AB72" s="350">
        <v>2013</v>
      </c>
      <c r="AC72" s="419">
        <v>50</v>
      </c>
      <c r="AD72" s="363"/>
      <c r="AE72" s="350">
        <v>2013</v>
      </c>
      <c r="AF72" s="419">
        <v>67</v>
      </c>
      <c r="AG72" s="363"/>
      <c r="AH72" s="350">
        <v>2013</v>
      </c>
      <c r="AI72" s="419">
        <v>0</v>
      </c>
      <c r="AJ72" s="363"/>
      <c r="AK72" s="350">
        <v>2013</v>
      </c>
      <c r="AL72" s="419">
        <v>100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57.190476190476197</v>
      </c>
      <c r="C73" s="39"/>
      <c r="D73" s="43">
        <v>2014</v>
      </c>
      <c r="E73" s="19">
        <v>100</v>
      </c>
      <c r="F73" s="71" t="s">
        <v>4596</v>
      </c>
      <c r="G73" s="43">
        <v>2014</v>
      </c>
      <c r="H73" s="19">
        <v>0</v>
      </c>
      <c r="I73" s="10"/>
      <c r="J73" s="43">
        <v>2014</v>
      </c>
      <c r="K73" s="19">
        <v>100</v>
      </c>
      <c r="L73" s="10" t="s">
        <v>3322</v>
      </c>
      <c r="M73" s="43">
        <v>2014</v>
      </c>
      <c r="N73" s="8">
        <f t="shared" ref="N73:N78" si="13">AVERAGE(Q73,T73,W73)</f>
        <v>33.333333333333336</v>
      </c>
      <c r="O73" s="19"/>
      <c r="P73" s="43">
        <v>2014</v>
      </c>
      <c r="Q73" s="19">
        <v>100</v>
      </c>
      <c r="R73" s="10" t="s">
        <v>3323</v>
      </c>
      <c r="S73" s="43">
        <v>2014</v>
      </c>
      <c r="T73" s="19">
        <v>0</v>
      </c>
      <c r="U73" s="10"/>
      <c r="V73" s="43">
        <v>2014</v>
      </c>
      <c r="W73" s="19">
        <v>0</v>
      </c>
      <c r="X73" s="10"/>
      <c r="Y73" s="350">
        <v>2014</v>
      </c>
      <c r="Z73" s="19">
        <v>50</v>
      </c>
      <c r="AA73" s="10" t="s">
        <v>1070</v>
      </c>
      <c r="AB73" s="350">
        <v>2014</v>
      </c>
      <c r="AC73" s="19">
        <v>50</v>
      </c>
      <c r="AD73" s="10" t="s">
        <v>3324</v>
      </c>
      <c r="AE73" s="350">
        <v>2014</v>
      </c>
      <c r="AF73" s="19">
        <v>67</v>
      </c>
      <c r="AG73" s="19"/>
      <c r="AH73" s="350">
        <v>2014</v>
      </c>
      <c r="AI73" s="19">
        <v>0</v>
      </c>
      <c r="AJ73" s="10"/>
      <c r="AK73" s="350">
        <v>2014</v>
      </c>
      <c r="AL73" s="19">
        <v>100</v>
      </c>
      <c r="AM73" s="11" t="s">
        <v>3325</v>
      </c>
    </row>
    <row r="74" spans="1:81" ht="24.75" customHeight="1">
      <c r="A74" s="43">
        <v>2015</v>
      </c>
      <c r="B74" s="5">
        <f t="shared" si="12"/>
        <v>57.190476190476197</v>
      </c>
      <c r="C74" s="39"/>
      <c r="D74" s="43">
        <v>2015</v>
      </c>
      <c r="E74" s="19">
        <v>100</v>
      </c>
      <c r="F74" s="10"/>
      <c r="G74" s="43">
        <v>2015</v>
      </c>
      <c r="H74" s="19">
        <v>0</v>
      </c>
      <c r="I74" s="10"/>
      <c r="J74" s="43">
        <v>2015</v>
      </c>
      <c r="K74" s="19">
        <v>100</v>
      </c>
      <c r="L74" s="10"/>
      <c r="M74" s="43">
        <v>2015</v>
      </c>
      <c r="N74" s="8">
        <f t="shared" si="13"/>
        <v>33.333333333333336</v>
      </c>
      <c r="O74" s="19"/>
      <c r="P74" s="43">
        <v>2015</v>
      </c>
      <c r="Q74" s="19">
        <v>100</v>
      </c>
      <c r="R74" s="10"/>
      <c r="S74" s="43">
        <v>2015</v>
      </c>
      <c r="T74" s="19">
        <v>0</v>
      </c>
      <c r="U74" s="10"/>
      <c r="V74" s="43">
        <v>2015</v>
      </c>
      <c r="W74" s="19">
        <v>0</v>
      </c>
      <c r="X74" s="10"/>
      <c r="Y74" s="350">
        <v>2015</v>
      </c>
      <c r="Z74" s="19">
        <v>50</v>
      </c>
      <c r="AA74" s="10"/>
      <c r="AB74" s="350">
        <v>2015</v>
      </c>
      <c r="AC74" s="19">
        <v>50</v>
      </c>
      <c r="AD74" s="10"/>
      <c r="AE74" s="350">
        <v>2015</v>
      </c>
      <c r="AF74" s="19">
        <v>67</v>
      </c>
      <c r="AG74" s="19"/>
      <c r="AH74" s="350">
        <v>2015</v>
      </c>
      <c r="AI74" s="19">
        <v>0</v>
      </c>
      <c r="AJ74" s="10"/>
      <c r="AK74" s="350">
        <v>2015</v>
      </c>
      <c r="AL74" s="19">
        <v>100</v>
      </c>
      <c r="AM74" s="11"/>
    </row>
    <row r="75" spans="1:81" ht="24.75" customHeight="1">
      <c r="A75" s="43">
        <v>2016</v>
      </c>
      <c r="B75" s="5">
        <f t="shared" si="12"/>
        <v>57.190476190476197</v>
      </c>
      <c r="C75" s="39"/>
      <c r="D75" s="43">
        <v>2016</v>
      </c>
      <c r="E75" s="19">
        <v>100</v>
      </c>
      <c r="F75" s="10"/>
      <c r="G75" s="43">
        <v>2016</v>
      </c>
      <c r="H75" s="19">
        <v>0</v>
      </c>
      <c r="I75" s="10"/>
      <c r="J75" s="43">
        <v>2016</v>
      </c>
      <c r="K75" s="19">
        <v>100</v>
      </c>
      <c r="L75" s="10"/>
      <c r="M75" s="43">
        <v>2016</v>
      </c>
      <c r="N75" s="8">
        <f t="shared" si="13"/>
        <v>33.333333333333336</v>
      </c>
      <c r="O75" s="19"/>
      <c r="P75" s="43">
        <v>2016</v>
      </c>
      <c r="Q75" s="19">
        <v>100</v>
      </c>
      <c r="R75" s="10"/>
      <c r="S75" s="43">
        <v>2016</v>
      </c>
      <c r="T75" s="19">
        <v>0</v>
      </c>
      <c r="U75" s="10"/>
      <c r="V75" s="43">
        <v>2016</v>
      </c>
      <c r="W75" s="19">
        <v>0</v>
      </c>
      <c r="X75" s="10"/>
      <c r="Y75" s="350">
        <v>2016</v>
      </c>
      <c r="Z75" s="19">
        <v>50</v>
      </c>
      <c r="AA75" s="10"/>
      <c r="AB75" s="350">
        <v>2016</v>
      </c>
      <c r="AC75" s="19">
        <v>50</v>
      </c>
      <c r="AD75" s="10"/>
      <c r="AE75" s="350">
        <v>2016</v>
      </c>
      <c r="AF75" s="19">
        <v>67</v>
      </c>
      <c r="AG75" s="19"/>
      <c r="AH75" s="350">
        <v>2016</v>
      </c>
      <c r="AI75" s="19">
        <v>0</v>
      </c>
      <c r="AJ75" s="10"/>
      <c r="AK75" s="350">
        <v>2016</v>
      </c>
      <c r="AL75" s="19">
        <v>100</v>
      </c>
      <c r="AM75" s="11"/>
    </row>
    <row r="76" spans="1:81" ht="24.75" customHeight="1">
      <c r="A76" s="43">
        <v>2017</v>
      </c>
      <c r="B76" s="5">
        <f t="shared" si="12"/>
        <v>57.190476190476197</v>
      </c>
      <c r="C76" s="39"/>
      <c r="D76" s="43">
        <v>2017</v>
      </c>
      <c r="E76" s="19">
        <v>100</v>
      </c>
      <c r="F76" s="10"/>
      <c r="G76" s="43">
        <v>2017</v>
      </c>
      <c r="H76" s="19">
        <v>0</v>
      </c>
      <c r="I76" s="10"/>
      <c r="J76" s="43">
        <v>2017</v>
      </c>
      <c r="K76" s="19">
        <v>100</v>
      </c>
      <c r="L76" s="10"/>
      <c r="M76" s="43">
        <v>2017</v>
      </c>
      <c r="N76" s="8">
        <f t="shared" si="13"/>
        <v>33.333333333333336</v>
      </c>
      <c r="O76" s="19"/>
      <c r="P76" s="43">
        <v>2017</v>
      </c>
      <c r="Q76" s="19">
        <v>100</v>
      </c>
      <c r="R76" s="10"/>
      <c r="S76" s="43">
        <v>2017</v>
      </c>
      <c r="T76" s="19">
        <v>0</v>
      </c>
      <c r="U76" s="10"/>
      <c r="V76" s="43">
        <v>2017</v>
      </c>
      <c r="W76" s="19">
        <v>0</v>
      </c>
      <c r="X76" s="10"/>
      <c r="Y76" s="350">
        <v>2017</v>
      </c>
      <c r="Z76" s="19">
        <v>50</v>
      </c>
      <c r="AA76" s="10"/>
      <c r="AB76" s="350">
        <v>2017</v>
      </c>
      <c r="AC76" s="19">
        <v>50</v>
      </c>
      <c r="AD76" s="10"/>
      <c r="AE76" s="350">
        <v>2017</v>
      </c>
      <c r="AF76" s="19">
        <v>67</v>
      </c>
      <c r="AG76" s="19"/>
      <c r="AH76" s="350">
        <v>2017</v>
      </c>
      <c r="AI76" s="19">
        <v>0</v>
      </c>
      <c r="AJ76" s="10"/>
      <c r="AK76" s="350">
        <v>2017</v>
      </c>
      <c r="AL76" s="19">
        <v>100</v>
      </c>
      <c r="AM76" s="11"/>
    </row>
    <row r="77" spans="1:81" ht="24.75" customHeight="1">
      <c r="A77" s="43">
        <v>2018</v>
      </c>
      <c r="B77" s="5">
        <f t="shared" si="12"/>
        <v>64.333333333333329</v>
      </c>
      <c r="C77" s="39"/>
      <c r="D77" s="43">
        <v>2018</v>
      </c>
      <c r="E77" s="19">
        <v>100</v>
      </c>
      <c r="F77" s="10"/>
      <c r="G77" s="43">
        <v>2018</v>
      </c>
      <c r="H77" s="78">
        <v>50</v>
      </c>
      <c r="I77" s="10" t="s">
        <v>1069</v>
      </c>
      <c r="J77" s="43">
        <v>2018</v>
      </c>
      <c r="K77" s="19">
        <v>100</v>
      </c>
      <c r="L77" s="10"/>
      <c r="M77" s="43">
        <v>2018</v>
      </c>
      <c r="N77" s="8">
        <f t="shared" si="13"/>
        <v>33.333333333333336</v>
      </c>
      <c r="O77" s="19"/>
      <c r="P77" s="43">
        <v>2018</v>
      </c>
      <c r="Q77" s="19">
        <v>100</v>
      </c>
      <c r="R77" s="10"/>
      <c r="S77" s="43">
        <v>2018</v>
      </c>
      <c r="T77" s="19">
        <v>0</v>
      </c>
      <c r="U77" s="10"/>
      <c r="V77" s="43">
        <v>2018</v>
      </c>
      <c r="W77" s="19">
        <v>0</v>
      </c>
      <c r="X77" s="10"/>
      <c r="Y77" s="350">
        <v>2018</v>
      </c>
      <c r="Z77" s="19">
        <v>50</v>
      </c>
      <c r="AA77" s="10"/>
      <c r="AB77" s="350">
        <v>2018</v>
      </c>
      <c r="AC77" s="19">
        <v>50</v>
      </c>
      <c r="AD77" s="10"/>
      <c r="AE77" s="350">
        <v>2018</v>
      </c>
      <c r="AF77" s="19">
        <v>67</v>
      </c>
      <c r="AG77" s="19"/>
      <c r="AH77" s="350">
        <v>2018</v>
      </c>
      <c r="AI77" s="19">
        <v>0</v>
      </c>
      <c r="AJ77" s="10"/>
      <c r="AK77" s="350">
        <v>2018</v>
      </c>
      <c r="AL77" s="19">
        <v>100</v>
      </c>
      <c r="AM77" s="11"/>
    </row>
    <row r="78" spans="1:81" ht="24.75" customHeight="1">
      <c r="A78" s="43">
        <v>2019</v>
      </c>
      <c r="B78" s="5">
        <f t="shared" si="12"/>
        <v>64.333333333333329</v>
      </c>
      <c r="C78" s="39"/>
      <c r="D78" s="43">
        <v>2019</v>
      </c>
      <c r="E78" s="19">
        <v>100</v>
      </c>
      <c r="F78" s="10"/>
      <c r="G78" s="43">
        <v>2019</v>
      </c>
      <c r="H78" s="78">
        <v>50</v>
      </c>
      <c r="I78" s="10"/>
      <c r="J78" s="43">
        <v>2019</v>
      </c>
      <c r="K78" s="19">
        <v>100</v>
      </c>
      <c r="L78" s="10"/>
      <c r="M78" s="43">
        <v>2019</v>
      </c>
      <c r="N78" s="8">
        <f t="shared" si="13"/>
        <v>33.333333333333336</v>
      </c>
      <c r="O78" s="19"/>
      <c r="P78" s="43">
        <v>2019</v>
      </c>
      <c r="Q78" s="19">
        <v>100</v>
      </c>
      <c r="R78" s="10"/>
      <c r="S78" s="43">
        <v>2019</v>
      </c>
      <c r="T78" s="19">
        <v>0</v>
      </c>
      <c r="U78" s="10"/>
      <c r="V78" s="43">
        <v>2019</v>
      </c>
      <c r="W78" s="19">
        <v>0</v>
      </c>
      <c r="X78" s="10"/>
      <c r="Y78" s="350">
        <v>2019</v>
      </c>
      <c r="Z78" s="19">
        <v>50</v>
      </c>
      <c r="AA78" s="10"/>
      <c r="AB78" s="350">
        <v>2019</v>
      </c>
      <c r="AC78" s="19">
        <v>50</v>
      </c>
      <c r="AD78" s="10"/>
      <c r="AE78" s="350">
        <v>2019</v>
      </c>
      <c r="AF78" s="19">
        <v>67</v>
      </c>
      <c r="AG78" s="19"/>
      <c r="AH78" s="350">
        <v>2019</v>
      </c>
      <c r="AI78" s="19">
        <v>0</v>
      </c>
      <c r="AJ78" s="10"/>
      <c r="AK78" s="350">
        <v>2019</v>
      </c>
      <c r="AL78" s="19">
        <v>100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4597</v>
      </c>
      <c r="F85" s="580"/>
      <c r="G85" s="43" t="s">
        <v>78</v>
      </c>
      <c r="H85" s="580" t="s">
        <v>4402</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4">AVERAGE(E87,H87,K87,N87,Q87)</f>
        <v>75</v>
      </c>
      <c r="C87" s="363"/>
      <c r="D87" s="350">
        <v>2007</v>
      </c>
      <c r="E87" s="363">
        <v>50</v>
      </c>
      <c r="F87" s="363"/>
      <c r="G87" s="350">
        <v>2007</v>
      </c>
      <c r="H87" s="419">
        <v>100</v>
      </c>
      <c r="I87" s="363"/>
      <c r="J87" s="350">
        <v>2007</v>
      </c>
      <c r="K87" s="363">
        <v>75</v>
      </c>
      <c r="L87" s="363" t="s">
        <v>5066</v>
      </c>
      <c r="M87" s="350">
        <v>2007</v>
      </c>
      <c r="N87" s="419">
        <v>50</v>
      </c>
      <c r="O87" s="363"/>
      <c r="P87" s="350">
        <v>2007</v>
      </c>
      <c r="Q87" s="419">
        <v>100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4"/>
        <v>75</v>
      </c>
      <c r="C88" s="363"/>
      <c r="D88" s="350">
        <v>2008</v>
      </c>
      <c r="E88" s="363">
        <v>50</v>
      </c>
      <c r="F88" s="363"/>
      <c r="G88" s="350">
        <v>2008</v>
      </c>
      <c r="H88" s="419">
        <v>100</v>
      </c>
      <c r="I88" s="363"/>
      <c r="J88" s="350">
        <v>2008</v>
      </c>
      <c r="K88" s="363">
        <v>75</v>
      </c>
      <c r="L88" s="363"/>
      <c r="M88" s="350">
        <v>2008</v>
      </c>
      <c r="N88" s="419">
        <v>50</v>
      </c>
      <c r="O88" s="363"/>
      <c r="P88" s="350">
        <v>2008</v>
      </c>
      <c r="Q88" s="419">
        <v>100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4"/>
        <v>75</v>
      </c>
      <c r="C89" s="363"/>
      <c r="D89" s="350">
        <v>2009</v>
      </c>
      <c r="E89" s="363">
        <v>50</v>
      </c>
      <c r="F89" s="363"/>
      <c r="G89" s="350">
        <v>2009</v>
      </c>
      <c r="H89" s="419">
        <v>100</v>
      </c>
      <c r="I89" s="363"/>
      <c r="J89" s="350">
        <v>2009</v>
      </c>
      <c r="K89" s="363">
        <v>75</v>
      </c>
      <c r="L89" s="363" t="s">
        <v>5067</v>
      </c>
      <c r="M89" s="350">
        <v>2009</v>
      </c>
      <c r="N89" s="419">
        <v>50</v>
      </c>
      <c r="O89" s="363"/>
      <c r="P89" s="350">
        <v>2009</v>
      </c>
      <c r="Q89" s="419">
        <v>100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75</v>
      </c>
      <c r="C90" s="363"/>
      <c r="D90" s="350">
        <v>2010</v>
      </c>
      <c r="E90" s="363">
        <v>50</v>
      </c>
      <c r="F90" s="363"/>
      <c r="G90" s="350">
        <v>2010</v>
      </c>
      <c r="H90" s="419">
        <v>100</v>
      </c>
      <c r="I90" s="363"/>
      <c r="J90" s="350">
        <v>2010</v>
      </c>
      <c r="K90" s="363">
        <v>75</v>
      </c>
      <c r="L90" s="363"/>
      <c r="M90" s="350">
        <v>2010</v>
      </c>
      <c r="N90" s="419">
        <v>50</v>
      </c>
      <c r="O90" s="363"/>
      <c r="P90" s="350">
        <v>2010</v>
      </c>
      <c r="Q90" s="419">
        <v>100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85</v>
      </c>
      <c r="C91" s="363"/>
      <c r="D91" s="350">
        <v>2011</v>
      </c>
      <c r="E91" s="363">
        <v>75</v>
      </c>
      <c r="F91" s="363" t="s">
        <v>5065</v>
      </c>
      <c r="G91" s="350">
        <v>2011</v>
      </c>
      <c r="H91" s="419">
        <v>100</v>
      </c>
      <c r="I91" s="363"/>
      <c r="J91" s="350">
        <v>2011</v>
      </c>
      <c r="K91" s="363">
        <v>100</v>
      </c>
      <c r="L91" s="363" t="s">
        <v>5068</v>
      </c>
      <c r="M91" s="350">
        <v>2011</v>
      </c>
      <c r="N91" s="419">
        <v>50</v>
      </c>
      <c r="O91" s="363"/>
      <c r="P91" s="350">
        <v>2011</v>
      </c>
      <c r="Q91" s="419">
        <v>100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85</v>
      </c>
      <c r="C92" s="363"/>
      <c r="D92" s="350">
        <v>2012</v>
      </c>
      <c r="E92" s="363">
        <v>75</v>
      </c>
      <c r="F92" s="363"/>
      <c r="G92" s="350">
        <v>2012</v>
      </c>
      <c r="H92" s="419">
        <v>100</v>
      </c>
      <c r="I92" s="363"/>
      <c r="J92" s="350">
        <v>2012</v>
      </c>
      <c r="K92" s="363">
        <v>100</v>
      </c>
      <c r="L92" s="363"/>
      <c r="M92" s="350">
        <v>2012</v>
      </c>
      <c r="N92" s="419">
        <v>50</v>
      </c>
      <c r="O92" s="363"/>
      <c r="P92" s="350">
        <v>2012</v>
      </c>
      <c r="Q92" s="419">
        <v>100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85</v>
      </c>
      <c r="C93" s="363"/>
      <c r="D93" s="350">
        <v>2013</v>
      </c>
      <c r="E93" s="363">
        <v>75</v>
      </c>
      <c r="F93" s="363"/>
      <c r="G93" s="350">
        <v>2013</v>
      </c>
      <c r="H93" s="419">
        <v>100</v>
      </c>
      <c r="I93" s="363"/>
      <c r="J93" s="350">
        <v>2013</v>
      </c>
      <c r="K93" s="363">
        <v>100</v>
      </c>
      <c r="L93" s="363"/>
      <c r="M93" s="350">
        <v>2013</v>
      </c>
      <c r="N93" s="419">
        <v>50</v>
      </c>
      <c r="O93" s="363"/>
      <c r="P93" s="350">
        <v>2013</v>
      </c>
      <c r="Q93" s="419">
        <v>100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85</v>
      </c>
      <c r="C94" s="39"/>
      <c r="D94" s="43">
        <v>2014</v>
      </c>
      <c r="E94" s="34">
        <v>75</v>
      </c>
      <c r="F94" s="10" t="s">
        <v>4193</v>
      </c>
      <c r="G94" s="43">
        <v>2014</v>
      </c>
      <c r="H94" s="19">
        <v>100</v>
      </c>
      <c r="I94" s="10"/>
      <c r="J94" s="43">
        <v>2014</v>
      </c>
      <c r="K94" s="49">
        <v>100</v>
      </c>
      <c r="L94" s="71" t="s">
        <v>4598</v>
      </c>
      <c r="M94" s="43">
        <v>2014</v>
      </c>
      <c r="N94" s="19">
        <v>50</v>
      </c>
      <c r="O94" s="10" t="s">
        <v>3326</v>
      </c>
      <c r="P94" s="43">
        <v>2014</v>
      </c>
      <c r="Q94" s="19">
        <v>100</v>
      </c>
      <c r="R94" s="11"/>
    </row>
    <row r="95" spans="1:81" ht="24.75" customHeight="1">
      <c r="A95" s="43">
        <v>2015</v>
      </c>
      <c r="B95" s="2">
        <f>AVERAGE(E95,H95,K95,N95,Q95)</f>
        <v>85</v>
      </c>
      <c r="C95" s="80"/>
      <c r="D95" s="43">
        <v>2015</v>
      </c>
      <c r="E95" s="49">
        <v>75</v>
      </c>
      <c r="F95" s="10"/>
      <c r="G95" s="43">
        <v>2015</v>
      </c>
      <c r="H95" s="19">
        <v>100</v>
      </c>
      <c r="I95" s="10"/>
      <c r="J95" s="43">
        <v>2015</v>
      </c>
      <c r="K95" s="49">
        <v>100</v>
      </c>
      <c r="L95" s="10"/>
      <c r="M95" s="43">
        <v>2015</v>
      </c>
      <c r="N95" s="19">
        <v>50</v>
      </c>
      <c r="O95" s="10"/>
      <c r="P95" s="43">
        <v>2015</v>
      </c>
      <c r="Q95" s="19">
        <v>100</v>
      </c>
      <c r="R95" s="11"/>
    </row>
    <row r="96" spans="1:81" ht="24.75" customHeight="1">
      <c r="A96" s="43">
        <v>2016</v>
      </c>
      <c r="B96" s="2">
        <f>AVERAGE(E96,H96,K96,N96,Q96)</f>
        <v>85</v>
      </c>
      <c r="C96" s="80"/>
      <c r="D96" s="43">
        <v>2016</v>
      </c>
      <c r="E96" s="49">
        <v>75</v>
      </c>
      <c r="F96" s="10"/>
      <c r="G96" s="43">
        <v>2016</v>
      </c>
      <c r="H96" s="19">
        <v>100</v>
      </c>
      <c r="I96" s="10"/>
      <c r="J96" s="43">
        <v>2016</v>
      </c>
      <c r="K96" s="49">
        <v>100</v>
      </c>
      <c r="L96" s="10"/>
      <c r="M96" s="43">
        <v>2016</v>
      </c>
      <c r="N96" s="19">
        <v>50</v>
      </c>
      <c r="O96" s="10"/>
      <c r="P96" s="43">
        <v>2016</v>
      </c>
      <c r="Q96" s="19">
        <v>100</v>
      </c>
      <c r="R96" s="11"/>
    </row>
    <row r="97" spans="1:81" ht="24.75" customHeight="1">
      <c r="A97" s="43">
        <v>2017</v>
      </c>
      <c r="B97" s="2">
        <f t="shared" ref="B97:B99" si="15">AVERAGE(E97,H97,K97,N97,Q97)</f>
        <v>85</v>
      </c>
      <c r="C97" s="80"/>
      <c r="D97" s="43">
        <v>2017</v>
      </c>
      <c r="E97" s="49">
        <v>75</v>
      </c>
      <c r="F97" s="10"/>
      <c r="G97" s="43">
        <v>2017</v>
      </c>
      <c r="H97" s="19">
        <v>100</v>
      </c>
      <c r="I97" s="10"/>
      <c r="J97" s="43">
        <v>2017</v>
      </c>
      <c r="K97" s="49">
        <v>100</v>
      </c>
      <c r="L97" s="10"/>
      <c r="M97" s="43">
        <v>2017</v>
      </c>
      <c r="N97" s="19">
        <v>50</v>
      </c>
      <c r="O97" s="10"/>
      <c r="P97" s="43">
        <v>2017</v>
      </c>
      <c r="Q97" s="19">
        <v>100</v>
      </c>
      <c r="R97" s="11"/>
    </row>
    <row r="98" spans="1:81" ht="24.75" customHeight="1">
      <c r="A98" s="43">
        <v>2018</v>
      </c>
      <c r="B98" s="2">
        <f t="shared" si="15"/>
        <v>85</v>
      </c>
      <c r="C98" s="80"/>
      <c r="D98" s="43">
        <v>2018</v>
      </c>
      <c r="E98" s="49">
        <v>75</v>
      </c>
      <c r="F98" s="10"/>
      <c r="G98" s="43">
        <v>2018</v>
      </c>
      <c r="H98" s="19">
        <v>100</v>
      </c>
      <c r="I98" s="10"/>
      <c r="J98" s="43">
        <v>2018</v>
      </c>
      <c r="K98" s="49">
        <v>100</v>
      </c>
      <c r="L98" s="10"/>
      <c r="M98" s="43">
        <v>2018</v>
      </c>
      <c r="N98" s="19">
        <v>50</v>
      </c>
      <c r="O98" s="10"/>
      <c r="P98" s="43">
        <v>2018</v>
      </c>
      <c r="Q98" s="19">
        <v>100</v>
      </c>
      <c r="R98" s="11"/>
    </row>
    <row r="99" spans="1:81" ht="24.75" customHeight="1">
      <c r="A99" s="43">
        <v>2019</v>
      </c>
      <c r="B99" s="2">
        <f t="shared" si="15"/>
        <v>85</v>
      </c>
      <c r="C99" s="80"/>
      <c r="D99" s="43">
        <v>2019</v>
      </c>
      <c r="E99" s="49">
        <v>75</v>
      </c>
      <c r="F99" s="10"/>
      <c r="G99" s="43">
        <v>2019</v>
      </c>
      <c r="H99" s="19">
        <v>100</v>
      </c>
      <c r="I99" s="10"/>
      <c r="J99" s="43">
        <v>2019</v>
      </c>
      <c r="K99" s="49">
        <v>100</v>
      </c>
      <c r="L99" s="10"/>
      <c r="M99" s="43">
        <v>2019</v>
      </c>
      <c r="N99" s="19">
        <v>50</v>
      </c>
      <c r="O99" s="10"/>
      <c r="P99" s="43">
        <v>2019</v>
      </c>
      <c r="Q99" s="19">
        <v>100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6">AVERAGE(E108,((H108+K108)/2),((N108+Q108+T108)/3),W108)</f>
        <v>58.333333333333336</v>
      </c>
      <c r="C108" s="363"/>
      <c r="D108" s="350">
        <v>2007</v>
      </c>
      <c r="E108" s="419">
        <v>50</v>
      </c>
      <c r="F108" s="363"/>
      <c r="G108" s="350">
        <v>2007</v>
      </c>
      <c r="H108" s="419">
        <v>100</v>
      </c>
      <c r="I108" s="363"/>
      <c r="J108" s="350">
        <v>2007</v>
      </c>
      <c r="K108" s="419">
        <v>0</v>
      </c>
      <c r="L108" s="363"/>
      <c r="M108" s="350">
        <v>2007</v>
      </c>
      <c r="N108" s="419">
        <v>50</v>
      </c>
      <c r="O108" s="363"/>
      <c r="P108" s="350">
        <v>2007</v>
      </c>
      <c r="Q108" s="419">
        <v>50</v>
      </c>
      <c r="R108" s="363"/>
      <c r="S108" s="350">
        <v>2007</v>
      </c>
      <c r="T108" s="419">
        <v>0</v>
      </c>
      <c r="U108" s="363"/>
      <c r="V108" s="350">
        <v>2007</v>
      </c>
      <c r="W108" s="419">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6"/>
        <v>58.333333333333336</v>
      </c>
      <c r="C109" s="363"/>
      <c r="D109" s="350">
        <v>2008</v>
      </c>
      <c r="E109" s="419">
        <v>50</v>
      </c>
      <c r="F109" s="363"/>
      <c r="G109" s="350">
        <v>2008</v>
      </c>
      <c r="H109" s="419">
        <v>100</v>
      </c>
      <c r="I109" s="363"/>
      <c r="J109" s="350">
        <v>2008</v>
      </c>
      <c r="K109" s="419">
        <v>0</v>
      </c>
      <c r="L109" s="363"/>
      <c r="M109" s="350">
        <v>2008</v>
      </c>
      <c r="N109" s="419">
        <v>50</v>
      </c>
      <c r="O109" s="363"/>
      <c r="P109" s="350">
        <v>2008</v>
      </c>
      <c r="Q109" s="419">
        <v>50</v>
      </c>
      <c r="R109" s="363"/>
      <c r="S109" s="350">
        <v>2008</v>
      </c>
      <c r="T109" s="419">
        <v>0</v>
      </c>
      <c r="U109" s="363"/>
      <c r="V109" s="350">
        <v>2008</v>
      </c>
      <c r="W109" s="419">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6"/>
        <v>58.333333333333336</v>
      </c>
      <c r="C110" s="363"/>
      <c r="D110" s="350">
        <v>2009</v>
      </c>
      <c r="E110" s="419">
        <v>50</v>
      </c>
      <c r="F110" s="363"/>
      <c r="G110" s="350">
        <v>2009</v>
      </c>
      <c r="H110" s="419">
        <v>100</v>
      </c>
      <c r="I110" s="363"/>
      <c r="J110" s="350">
        <v>2009</v>
      </c>
      <c r="K110" s="419">
        <v>0</v>
      </c>
      <c r="L110" s="363"/>
      <c r="M110" s="350">
        <v>2009</v>
      </c>
      <c r="N110" s="419">
        <v>50</v>
      </c>
      <c r="O110" s="363"/>
      <c r="P110" s="350">
        <v>2009</v>
      </c>
      <c r="Q110" s="419">
        <v>50</v>
      </c>
      <c r="R110" s="363"/>
      <c r="S110" s="350">
        <v>2009</v>
      </c>
      <c r="T110" s="419">
        <v>0</v>
      </c>
      <c r="U110" s="363"/>
      <c r="V110" s="350">
        <v>2009</v>
      </c>
      <c r="W110" s="419">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6"/>
        <v>58.333333333333336</v>
      </c>
      <c r="C111" s="363"/>
      <c r="D111" s="350">
        <v>2010</v>
      </c>
      <c r="E111" s="419">
        <v>50</v>
      </c>
      <c r="F111" s="363"/>
      <c r="G111" s="350">
        <v>2010</v>
      </c>
      <c r="H111" s="419">
        <v>100</v>
      </c>
      <c r="I111" s="363"/>
      <c r="J111" s="350">
        <v>2010</v>
      </c>
      <c r="K111" s="419">
        <v>0</v>
      </c>
      <c r="L111" s="363"/>
      <c r="M111" s="350">
        <v>2010</v>
      </c>
      <c r="N111" s="419">
        <v>50</v>
      </c>
      <c r="O111" s="363"/>
      <c r="P111" s="350">
        <v>2010</v>
      </c>
      <c r="Q111" s="419">
        <v>50</v>
      </c>
      <c r="R111" s="363"/>
      <c r="S111" s="350">
        <v>2010</v>
      </c>
      <c r="T111" s="419">
        <v>0</v>
      </c>
      <c r="U111" s="363"/>
      <c r="V111" s="350">
        <v>2010</v>
      </c>
      <c r="W111" s="419">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58.333333333333336</v>
      </c>
      <c r="C112" s="363"/>
      <c r="D112" s="350">
        <v>2011</v>
      </c>
      <c r="E112" s="419">
        <v>50</v>
      </c>
      <c r="F112" s="363"/>
      <c r="G112" s="350">
        <v>2011</v>
      </c>
      <c r="H112" s="419">
        <v>100</v>
      </c>
      <c r="I112" s="363"/>
      <c r="J112" s="350">
        <v>2011</v>
      </c>
      <c r="K112" s="419">
        <v>0</v>
      </c>
      <c r="L112" s="363"/>
      <c r="M112" s="350">
        <v>2011</v>
      </c>
      <c r="N112" s="419">
        <v>50</v>
      </c>
      <c r="O112" s="363"/>
      <c r="P112" s="350">
        <v>2011</v>
      </c>
      <c r="Q112" s="419">
        <v>50</v>
      </c>
      <c r="R112" s="363"/>
      <c r="S112" s="350">
        <v>2011</v>
      </c>
      <c r="T112" s="419">
        <v>0</v>
      </c>
      <c r="U112" s="363"/>
      <c r="V112" s="350">
        <v>2011</v>
      </c>
      <c r="W112" s="419">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58.333333333333336</v>
      </c>
      <c r="C113" s="363"/>
      <c r="D113" s="350">
        <v>2012</v>
      </c>
      <c r="E113" s="419">
        <v>50</v>
      </c>
      <c r="F113" s="363"/>
      <c r="G113" s="350">
        <v>2012</v>
      </c>
      <c r="H113" s="419">
        <v>100</v>
      </c>
      <c r="I113" s="363"/>
      <c r="J113" s="350">
        <v>2012</v>
      </c>
      <c r="K113" s="419">
        <v>0</v>
      </c>
      <c r="L113" s="363"/>
      <c r="M113" s="350">
        <v>2012</v>
      </c>
      <c r="N113" s="419">
        <v>50</v>
      </c>
      <c r="O113" s="363"/>
      <c r="P113" s="350">
        <v>2012</v>
      </c>
      <c r="Q113" s="419">
        <v>50</v>
      </c>
      <c r="R113" s="363"/>
      <c r="S113" s="350">
        <v>2012</v>
      </c>
      <c r="T113" s="419">
        <v>0</v>
      </c>
      <c r="U113" s="363"/>
      <c r="V113" s="350">
        <v>2012</v>
      </c>
      <c r="W113" s="419">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58.333333333333336</v>
      </c>
      <c r="C114" s="363"/>
      <c r="D114" s="350">
        <v>2013</v>
      </c>
      <c r="E114" s="419">
        <v>50</v>
      </c>
      <c r="F114" s="363"/>
      <c r="G114" s="350">
        <v>2013</v>
      </c>
      <c r="H114" s="419">
        <v>100</v>
      </c>
      <c r="I114" s="363"/>
      <c r="J114" s="350">
        <v>2013</v>
      </c>
      <c r="K114" s="419">
        <v>0</v>
      </c>
      <c r="L114" s="363"/>
      <c r="M114" s="350">
        <v>2013</v>
      </c>
      <c r="N114" s="419">
        <v>50</v>
      </c>
      <c r="O114" s="363"/>
      <c r="P114" s="350">
        <v>2013</v>
      </c>
      <c r="Q114" s="419">
        <v>50</v>
      </c>
      <c r="R114" s="363"/>
      <c r="S114" s="350">
        <v>2013</v>
      </c>
      <c r="T114" s="419">
        <v>0</v>
      </c>
      <c r="U114" s="363"/>
      <c r="V114" s="350">
        <v>2013</v>
      </c>
      <c r="W114" s="419">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58.333333333333336</v>
      </c>
      <c r="C115" s="39"/>
      <c r="D115" s="43">
        <v>2014</v>
      </c>
      <c r="E115" s="19">
        <v>50</v>
      </c>
      <c r="F115" s="10" t="s">
        <v>3327</v>
      </c>
      <c r="G115" s="43">
        <v>2014</v>
      </c>
      <c r="H115" s="19">
        <v>100</v>
      </c>
      <c r="I115" s="10"/>
      <c r="J115" s="43">
        <v>2014</v>
      </c>
      <c r="K115" s="19">
        <v>0</v>
      </c>
      <c r="L115" s="10" t="s">
        <v>3328</v>
      </c>
      <c r="M115" s="43">
        <v>2014</v>
      </c>
      <c r="N115" s="19">
        <v>50</v>
      </c>
      <c r="O115" s="10" t="s">
        <v>3329</v>
      </c>
      <c r="P115" s="43">
        <v>2014</v>
      </c>
      <c r="Q115" s="19">
        <v>50</v>
      </c>
      <c r="R115" s="10" t="s">
        <v>3330</v>
      </c>
      <c r="S115" s="43">
        <v>2014</v>
      </c>
      <c r="T115" s="19">
        <v>0</v>
      </c>
      <c r="U115" s="10" t="s">
        <v>3331</v>
      </c>
      <c r="V115" s="43">
        <v>2014</v>
      </c>
      <c r="W115" s="19">
        <v>100</v>
      </c>
      <c r="X115" s="11"/>
    </row>
    <row r="116" spans="1:81" ht="24.75" customHeight="1">
      <c r="A116" s="43">
        <v>2015</v>
      </c>
      <c r="B116" s="2">
        <f t="shared" si="17"/>
        <v>58.333333333333336</v>
      </c>
      <c r="C116" s="80"/>
      <c r="D116" s="43">
        <v>2015</v>
      </c>
      <c r="E116" s="19">
        <v>50</v>
      </c>
      <c r="F116" s="10"/>
      <c r="G116" s="43">
        <v>2015</v>
      </c>
      <c r="H116" s="19">
        <v>100</v>
      </c>
      <c r="I116" s="10"/>
      <c r="J116" s="43">
        <v>2015</v>
      </c>
      <c r="K116" s="19">
        <v>0</v>
      </c>
      <c r="L116" s="10"/>
      <c r="M116" s="43">
        <v>2015</v>
      </c>
      <c r="N116" s="19">
        <v>50</v>
      </c>
      <c r="O116" s="10"/>
      <c r="P116" s="43">
        <v>2015</v>
      </c>
      <c r="Q116" s="19">
        <v>50</v>
      </c>
      <c r="R116" s="10"/>
      <c r="S116" s="43">
        <v>2015</v>
      </c>
      <c r="T116" s="19">
        <v>0</v>
      </c>
      <c r="U116" s="10"/>
      <c r="V116" s="43">
        <v>2015</v>
      </c>
      <c r="W116" s="19">
        <v>100</v>
      </c>
      <c r="X116" s="11"/>
    </row>
    <row r="117" spans="1:81" ht="24.75" customHeight="1">
      <c r="A117" s="43">
        <v>2016</v>
      </c>
      <c r="B117" s="2">
        <f t="shared" si="17"/>
        <v>58.333333333333336</v>
      </c>
      <c r="C117" s="80"/>
      <c r="D117" s="43">
        <v>2016</v>
      </c>
      <c r="E117" s="19">
        <v>50</v>
      </c>
      <c r="F117" s="10"/>
      <c r="G117" s="43">
        <v>2016</v>
      </c>
      <c r="H117" s="19">
        <v>100</v>
      </c>
      <c r="I117" s="10"/>
      <c r="J117" s="43">
        <v>2016</v>
      </c>
      <c r="K117" s="19">
        <v>0</v>
      </c>
      <c r="L117" s="10"/>
      <c r="M117" s="43">
        <v>2016</v>
      </c>
      <c r="N117" s="19">
        <v>50</v>
      </c>
      <c r="O117" s="10"/>
      <c r="P117" s="43">
        <v>2016</v>
      </c>
      <c r="Q117" s="19">
        <v>50</v>
      </c>
      <c r="R117" s="10"/>
      <c r="S117" s="43">
        <v>2016</v>
      </c>
      <c r="T117" s="19">
        <v>0</v>
      </c>
      <c r="U117" s="10"/>
      <c r="V117" s="43">
        <v>2016</v>
      </c>
      <c r="W117" s="19">
        <v>100</v>
      </c>
      <c r="X117" s="11"/>
    </row>
    <row r="118" spans="1:81" ht="24.75" customHeight="1">
      <c r="A118" s="43">
        <v>2017</v>
      </c>
      <c r="B118" s="2">
        <f t="shared" si="17"/>
        <v>58.333333333333336</v>
      </c>
      <c r="C118" s="80"/>
      <c r="D118" s="43">
        <v>2017</v>
      </c>
      <c r="E118" s="19">
        <v>50</v>
      </c>
      <c r="F118" s="10"/>
      <c r="G118" s="43">
        <v>2017</v>
      </c>
      <c r="H118" s="19">
        <v>100</v>
      </c>
      <c r="I118" s="10"/>
      <c r="J118" s="43">
        <v>2017</v>
      </c>
      <c r="K118" s="19">
        <v>0</v>
      </c>
      <c r="L118" s="10"/>
      <c r="M118" s="43">
        <v>2017</v>
      </c>
      <c r="N118" s="19">
        <v>50</v>
      </c>
      <c r="O118" s="10"/>
      <c r="P118" s="43">
        <v>2017</v>
      </c>
      <c r="Q118" s="19">
        <v>50</v>
      </c>
      <c r="R118" s="10"/>
      <c r="S118" s="43">
        <v>2017</v>
      </c>
      <c r="T118" s="19">
        <v>0</v>
      </c>
      <c r="U118" s="10"/>
      <c r="V118" s="43">
        <v>2017</v>
      </c>
      <c r="W118" s="19">
        <v>100</v>
      </c>
      <c r="X118" s="11"/>
    </row>
    <row r="119" spans="1:81" ht="24.75" customHeight="1">
      <c r="A119" s="43">
        <v>2018</v>
      </c>
      <c r="B119" s="2">
        <f t="shared" si="17"/>
        <v>58.333333333333336</v>
      </c>
      <c r="C119" s="80"/>
      <c r="D119" s="43">
        <v>2018</v>
      </c>
      <c r="E119" s="19">
        <v>50</v>
      </c>
      <c r="F119" s="10"/>
      <c r="G119" s="43">
        <v>2018</v>
      </c>
      <c r="H119" s="19">
        <v>100</v>
      </c>
      <c r="I119" s="10"/>
      <c r="J119" s="43">
        <v>2018</v>
      </c>
      <c r="K119" s="19">
        <v>0</v>
      </c>
      <c r="L119" s="10"/>
      <c r="M119" s="43">
        <v>2018</v>
      </c>
      <c r="N119" s="19">
        <v>50</v>
      </c>
      <c r="O119" s="10"/>
      <c r="P119" s="43">
        <v>2018</v>
      </c>
      <c r="Q119" s="19">
        <v>50</v>
      </c>
      <c r="R119" s="10"/>
      <c r="S119" s="43">
        <v>2018</v>
      </c>
      <c r="T119" s="19">
        <v>0</v>
      </c>
      <c r="U119" s="10"/>
      <c r="V119" s="43">
        <v>2018</v>
      </c>
      <c r="W119" s="19">
        <v>100</v>
      </c>
      <c r="X119" s="11"/>
    </row>
    <row r="120" spans="1:81" ht="24.75" customHeight="1">
      <c r="A120" s="43">
        <v>2019</v>
      </c>
      <c r="B120" s="2">
        <f t="shared" si="17"/>
        <v>58.333333333333336</v>
      </c>
      <c r="C120" s="80"/>
      <c r="D120" s="43">
        <v>2019</v>
      </c>
      <c r="E120" s="19">
        <v>50</v>
      </c>
      <c r="F120" s="10"/>
      <c r="G120" s="43">
        <v>2019</v>
      </c>
      <c r="H120" s="19">
        <v>100</v>
      </c>
      <c r="I120" s="10"/>
      <c r="J120" s="43">
        <v>2019</v>
      </c>
      <c r="K120" s="19">
        <v>0</v>
      </c>
      <c r="L120" s="10"/>
      <c r="M120" s="43">
        <v>2019</v>
      </c>
      <c r="N120" s="19">
        <v>50</v>
      </c>
      <c r="O120" s="10"/>
      <c r="P120" s="43">
        <v>2019</v>
      </c>
      <c r="Q120" s="19">
        <v>50</v>
      </c>
      <c r="R120" s="10"/>
      <c r="S120" s="43">
        <v>2019</v>
      </c>
      <c r="T120" s="19">
        <v>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 t="shared" ref="B129:B135" si="18">AVERAGE(E129,H129,K129,Z129)</f>
        <v>50</v>
      </c>
      <c r="C129" s="363"/>
      <c r="D129" s="350">
        <v>2007</v>
      </c>
      <c r="E129" s="363">
        <v>100</v>
      </c>
      <c r="F129" s="363" t="s">
        <v>831</v>
      </c>
      <c r="G129" s="350">
        <v>2007</v>
      </c>
      <c r="H129" s="419">
        <v>0</v>
      </c>
      <c r="I129" s="363"/>
      <c r="J129" s="350">
        <v>2007</v>
      </c>
      <c r="K129" s="8">
        <f t="shared" ref="K129:K135" si="19">AVERAGE(N129,Q129,T129,W129)</f>
        <v>100</v>
      </c>
      <c r="L129" s="363"/>
      <c r="M129" s="350">
        <v>2007</v>
      </c>
      <c r="N129" s="363">
        <v>100</v>
      </c>
      <c r="O129" s="363" t="s">
        <v>5069</v>
      </c>
      <c r="P129" s="350">
        <v>2007</v>
      </c>
      <c r="Q129" s="363">
        <v>100</v>
      </c>
      <c r="R129" s="363"/>
      <c r="S129" s="350">
        <v>2007</v>
      </c>
      <c r="T129" s="419">
        <v>100</v>
      </c>
      <c r="U129" s="363"/>
      <c r="V129" s="350">
        <v>2007</v>
      </c>
      <c r="W129" s="363">
        <v>100</v>
      </c>
      <c r="X129" s="363"/>
      <c r="Y129" s="350">
        <v>2007</v>
      </c>
      <c r="Z129" s="363">
        <v>0</v>
      </c>
      <c r="AA129" s="363" t="s">
        <v>5070</v>
      </c>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si="18"/>
        <v>46.875</v>
      </c>
      <c r="C130" s="363"/>
      <c r="D130" s="350">
        <v>2008</v>
      </c>
      <c r="E130" s="363">
        <v>50</v>
      </c>
      <c r="F130" s="363" t="s">
        <v>3332</v>
      </c>
      <c r="G130" s="350">
        <v>2008</v>
      </c>
      <c r="H130" s="419">
        <v>0</v>
      </c>
      <c r="I130" s="363"/>
      <c r="J130" s="350">
        <v>2008</v>
      </c>
      <c r="K130" s="8">
        <f t="shared" si="19"/>
        <v>37.5</v>
      </c>
      <c r="L130" s="363"/>
      <c r="M130" s="350">
        <v>2008</v>
      </c>
      <c r="N130" s="363">
        <v>0</v>
      </c>
      <c r="O130" s="363" t="s">
        <v>3334</v>
      </c>
      <c r="P130" s="350">
        <v>2008</v>
      </c>
      <c r="Q130" s="363">
        <v>50</v>
      </c>
      <c r="R130" s="363" t="s">
        <v>3335</v>
      </c>
      <c r="S130" s="350">
        <v>2008</v>
      </c>
      <c r="T130" s="419">
        <v>100</v>
      </c>
      <c r="U130" s="363"/>
      <c r="V130" s="350">
        <v>2008</v>
      </c>
      <c r="W130" s="363">
        <v>0</v>
      </c>
      <c r="X130" s="363" t="s">
        <v>3336</v>
      </c>
      <c r="Y130" s="350">
        <v>2008</v>
      </c>
      <c r="Z130" s="419">
        <v>100</v>
      </c>
      <c r="AA130" s="363" t="s">
        <v>3337</v>
      </c>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18"/>
        <v>46.875</v>
      </c>
      <c r="C131" s="363"/>
      <c r="D131" s="350">
        <v>2009</v>
      </c>
      <c r="E131" s="363">
        <v>50</v>
      </c>
      <c r="F131" s="363"/>
      <c r="G131" s="350">
        <v>2009</v>
      </c>
      <c r="H131" s="419">
        <v>0</v>
      </c>
      <c r="I131" s="363"/>
      <c r="J131" s="350">
        <v>2009</v>
      </c>
      <c r="K131" s="8">
        <f t="shared" si="19"/>
        <v>37.5</v>
      </c>
      <c r="L131" s="363"/>
      <c r="M131" s="350">
        <v>2009</v>
      </c>
      <c r="N131" s="420">
        <v>0</v>
      </c>
      <c r="O131" s="363"/>
      <c r="P131" s="350">
        <v>2009</v>
      </c>
      <c r="Q131" s="420">
        <v>50</v>
      </c>
      <c r="R131" s="363"/>
      <c r="S131" s="350">
        <v>2009</v>
      </c>
      <c r="T131" s="419">
        <v>100</v>
      </c>
      <c r="U131" s="363"/>
      <c r="V131" s="350">
        <v>2009</v>
      </c>
      <c r="W131" s="420">
        <v>0</v>
      </c>
      <c r="X131" s="363"/>
      <c r="Y131" s="350">
        <v>2009</v>
      </c>
      <c r="Z131" s="419">
        <v>100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46.875</v>
      </c>
      <c r="C132" s="363"/>
      <c r="D132" s="350">
        <v>2010</v>
      </c>
      <c r="E132" s="363">
        <v>50</v>
      </c>
      <c r="F132" s="363"/>
      <c r="G132" s="350">
        <v>2010</v>
      </c>
      <c r="H132" s="419">
        <v>0</v>
      </c>
      <c r="I132" s="363"/>
      <c r="J132" s="350">
        <v>2010</v>
      </c>
      <c r="K132" s="8">
        <f t="shared" si="19"/>
        <v>37.5</v>
      </c>
      <c r="L132" s="363"/>
      <c r="M132" s="350">
        <v>2010</v>
      </c>
      <c r="N132" s="420">
        <v>0</v>
      </c>
      <c r="O132" s="363"/>
      <c r="P132" s="350">
        <v>2010</v>
      </c>
      <c r="Q132" s="420">
        <v>50</v>
      </c>
      <c r="R132" s="363"/>
      <c r="S132" s="350">
        <v>2010</v>
      </c>
      <c r="T132" s="419">
        <v>100</v>
      </c>
      <c r="U132" s="363"/>
      <c r="V132" s="350">
        <v>2010</v>
      </c>
      <c r="W132" s="420">
        <v>0</v>
      </c>
      <c r="X132" s="363"/>
      <c r="Y132" s="350">
        <v>2010</v>
      </c>
      <c r="Z132" s="419">
        <v>100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46.875</v>
      </c>
      <c r="C133" s="363"/>
      <c r="D133" s="350">
        <v>2011</v>
      </c>
      <c r="E133" s="363">
        <v>50</v>
      </c>
      <c r="F133" s="363"/>
      <c r="G133" s="350">
        <v>2011</v>
      </c>
      <c r="H133" s="419">
        <v>0</v>
      </c>
      <c r="I133" s="363"/>
      <c r="J133" s="350">
        <v>2011</v>
      </c>
      <c r="K133" s="8">
        <f t="shared" si="19"/>
        <v>37.5</v>
      </c>
      <c r="L133" s="363"/>
      <c r="M133" s="350">
        <v>2011</v>
      </c>
      <c r="N133" s="420">
        <v>0</v>
      </c>
      <c r="O133" s="363"/>
      <c r="P133" s="350">
        <v>2011</v>
      </c>
      <c r="Q133" s="420">
        <v>50</v>
      </c>
      <c r="R133" s="363"/>
      <c r="S133" s="350">
        <v>2011</v>
      </c>
      <c r="T133" s="419">
        <v>100</v>
      </c>
      <c r="U133" s="363"/>
      <c r="V133" s="350">
        <v>2011</v>
      </c>
      <c r="W133" s="420">
        <v>0</v>
      </c>
      <c r="X133" s="363"/>
      <c r="Y133" s="350">
        <v>2011</v>
      </c>
      <c r="Z133" s="419">
        <v>100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46.875</v>
      </c>
      <c r="C134" s="363"/>
      <c r="D134" s="350">
        <v>2012</v>
      </c>
      <c r="E134" s="363">
        <v>50</v>
      </c>
      <c r="F134" s="363"/>
      <c r="G134" s="350">
        <v>2012</v>
      </c>
      <c r="H134" s="419">
        <v>0</v>
      </c>
      <c r="I134" s="363"/>
      <c r="J134" s="350">
        <v>2012</v>
      </c>
      <c r="K134" s="8">
        <f t="shared" si="19"/>
        <v>37.5</v>
      </c>
      <c r="L134" s="363"/>
      <c r="M134" s="350">
        <v>2012</v>
      </c>
      <c r="N134" s="420">
        <v>0</v>
      </c>
      <c r="O134" s="363"/>
      <c r="P134" s="350">
        <v>2012</v>
      </c>
      <c r="Q134" s="420">
        <v>50</v>
      </c>
      <c r="R134" s="363"/>
      <c r="S134" s="350">
        <v>2012</v>
      </c>
      <c r="T134" s="419">
        <v>100</v>
      </c>
      <c r="U134" s="363"/>
      <c r="V134" s="350">
        <v>2012</v>
      </c>
      <c r="W134" s="420">
        <v>0</v>
      </c>
      <c r="X134" s="363"/>
      <c r="Y134" s="350">
        <v>2012</v>
      </c>
      <c r="Z134" s="419">
        <v>100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46.875</v>
      </c>
      <c r="C135" s="363"/>
      <c r="D135" s="350">
        <v>2013</v>
      </c>
      <c r="E135" s="363">
        <v>50</v>
      </c>
      <c r="F135" s="363"/>
      <c r="G135" s="350">
        <v>2013</v>
      </c>
      <c r="H135" s="419">
        <v>0</v>
      </c>
      <c r="I135" s="363"/>
      <c r="J135" s="350">
        <v>2013</v>
      </c>
      <c r="K135" s="8">
        <f t="shared" si="19"/>
        <v>37.5</v>
      </c>
      <c r="L135" s="363"/>
      <c r="M135" s="350">
        <v>2013</v>
      </c>
      <c r="N135" s="420">
        <v>0</v>
      </c>
      <c r="O135" s="363"/>
      <c r="P135" s="350">
        <v>2013</v>
      </c>
      <c r="Q135" s="420">
        <v>50</v>
      </c>
      <c r="R135" s="363"/>
      <c r="S135" s="350">
        <v>2013</v>
      </c>
      <c r="T135" s="419">
        <v>100</v>
      </c>
      <c r="U135" s="363"/>
      <c r="V135" s="350">
        <v>2013</v>
      </c>
      <c r="W135" s="420">
        <v>0</v>
      </c>
      <c r="X135" s="363"/>
      <c r="Y135" s="350">
        <v>2013</v>
      </c>
      <c r="Z135" s="419">
        <v>100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46.875</v>
      </c>
      <c r="C136" s="80"/>
      <c r="D136" s="43">
        <v>2014</v>
      </c>
      <c r="E136" s="19">
        <v>50</v>
      </c>
      <c r="F136" s="10" t="s">
        <v>3332</v>
      </c>
      <c r="G136" s="43">
        <v>2014</v>
      </c>
      <c r="H136" s="19">
        <v>0</v>
      </c>
      <c r="I136" s="10" t="s">
        <v>3333</v>
      </c>
      <c r="J136" s="43">
        <v>2014</v>
      </c>
      <c r="K136" s="8">
        <f t="shared" ref="K136:K141" si="21">AVERAGE(N136,Q136,T136,W136)</f>
        <v>37.5</v>
      </c>
      <c r="L136" s="19"/>
      <c r="M136" s="43">
        <v>2014</v>
      </c>
      <c r="N136" s="19">
        <v>0</v>
      </c>
      <c r="O136" s="10" t="s">
        <v>3334</v>
      </c>
      <c r="P136" s="43">
        <v>2014</v>
      </c>
      <c r="Q136" s="19">
        <v>50</v>
      </c>
      <c r="R136" s="10" t="s">
        <v>3335</v>
      </c>
      <c r="S136" s="43">
        <v>2014</v>
      </c>
      <c r="T136" s="19">
        <v>100</v>
      </c>
      <c r="U136" s="10"/>
      <c r="V136" s="43">
        <v>2014</v>
      </c>
      <c r="W136" s="19">
        <v>0</v>
      </c>
      <c r="X136" s="10" t="s">
        <v>3336</v>
      </c>
      <c r="Y136" s="350">
        <v>2014</v>
      </c>
      <c r="Z136" s="19">
        <v>100</v>
      </c>
      <c r="AA136" s="11" t="s">
        <v>3337</v>
      </c>
    </row>
    <row r="137" spans="1:81" ht="24.75" customHeight="1">
      <c r="A137" s="43">
        <v>2015</v>
      </c>
      <c r="B137" s="2">
        <f t="shared" si="20"/>
        <v>46.875</v>
      </c>
      <c r="C137" s="80"/>
      <c r="D137" s="43">
        <v>2015</v>
      </c>
      <c r="E137" s="19">
        <v>50</v>
      </c>
      <c r="F137" s="10"/>
      <c r="G137" s="43">
        <v>2015</v>
      </c>
      <c r="H137" s="19">
        <v>0</v>
      </c>
      <c r="I137" s="10"/>
      <c r="J137" s="43">
        <v>2015</v>
      </c>
      <c r="K137" s="8">
        <f t="shared" si="21"/>
        <v>37.5</v>
      </c>
      <c r="L137" s="19"/>
      <c r="M137" s="43">
        <v>2015</v>
      </c>
      <c r="N137" s="19">
        <v>0</v>
      </c>
      <c r="O137" s="10"/>
      <c r="P137" s="43">
        <v>2015</v>
      </c>
      <c r="Q137" s="19">
        <v>50</v>
      </c>
      <c r="R137" s="10"/>
      <c r="S137" s="43">
        <v>2015</v>
      </c>
      <c r="T137" s="19">
        <v>100</v>
      </c>
      <c r="U137" s="10"/>
      <c r="V137" s="43">
        <v>2015</v>
      </c>
      <c r="W137" s="19">
        <v>0</v>
      </c>
      <c r="X137" s="10"/>
      <c r="Y137" s="350">
        <v>2015</v>
      </c>
      <c r="Z137" s="19">
        <v>100</v>
      </c>
      <c r="AA137" s="11"/>
    </row>
    <row r="138" spans="1:81" ht="24.75" customHeight="1">
      <c r="A138" s="43">
        <v>2016</v>
      </c>
      <c r="B138" s="2">
        <f t="shared" si="20"/>
        <v>46.875</v>
      </c>
      <c r="C138" s="80"/>
      <c r="D138" s="43">
        <v>2016</v>
      </c>
      <c r="E138" s="19">
        <v>50</v>
      </c>
      <c r="F138" s="10"/>
      <c r="G138" s="43">
        <v>2016</v>
      </c>
      <c r="H138" s="19">
        <v>0</v>
      </c>
      <c r="I138" s="10"/>
      <c r="J138" s="43">
        <v>2016</v>
      </c>
      <c r="K138" s="8">
        <f t="shared" si="21"/>
        <v>37.5</v>
      </c>
      <c r="L138" s="19"/>
      <c r="M138" s="43">
        <v>2016</v>
      </c>
      <c r="N138" s="19">
        <v>0</v>
      </c>
      <c r="O138" s="10"/>
      <c r="P138" s="43">
        <v>2016</v>
      </c>
      <c r="Q138" s="19">
        <v>50</v>
      </c>
      <c r="R138" s="10"/>
      <c r="S138" s="43">
        <v>2016</v>
      </c>
      <c r="T138" s="19">
        <v>100</v>
      </c>
      <c r="U138" s="10"/>
      <c r="V138" s="43">
        <v>2016</v>
      </c>
      <c r="W138" s="19">
        <v>0</v>
      </c>
      <c r="X138" s="10"/>
      <c r="Y138" s="350">
        <v>2016</v>
      </c>
      <c r="Z138" s="19">
        <v>100</v>
      </c>
      <c r="AA138" s="11"/>
    </row>
    <row r="139" spans="1:81" ht="24.75" customHeight="1">
      <c r="A139" s="43">
        <v>2017</v>
      </c>
      <c r="B139" s="2">
        <f t="shared" si="20"/>
        <v>79.25</v>
      </c>
      <c r="C139" s="80"/>
      <c r="D139" s="43">
        <v>2017</v>
      </c>
      <c r="E139" s="19">
        <v>100</v>
      </c>
      <c r="F139" s="10" t="s">
        <v>3338</v>
      </c>
      <c r="G139" s="43">
        <v>2017</v>
      </c>
      <c r="H139" s="19">
        <v>67</v>
      </c>
      <c r="I139" s="10" t="s">
        <v>3339</v>
      </c>
      <c r="J139" s="43">
        <v>2017</v>
      </c>
      <c r="K139" s="8">
        <f t="shared" si="21"/>
        <v>50</v>
      </c>
      <c r="L139" s="19"/>
      <c r="M139" s="43">
        <v>2017</v>
      </c>
      <c r="N139" s="19">
        <v>50</v>
      </c>
      <c r="O139" s="10" t="s">
        <v>3340</v>
      </c>
      <c r="P139" s="43">
        <v>2017</v>
      </c>
      <c r="Q139" s="19">
        <v>50</v>
      </c>
      <c r="R139" s="10" t="s">
        <v>3341</v>
      </c>
      <c r="S139" s="43">
        <v>2017</v>
      </c>
      <c r="T139" s="19">
        <v>100</v>
      </c>
      <c r="U139" s="10"/>
      <c r="V139" s="43">
        <v>2017</v>
      </c>
      <c r="W139" s="19">
        <v>0</v>
      </c>
      <c r="X139" s="10"/>
      <c r="Y139" s="350">
        <v>2017</v>
      </c>
      <c r="Z139" s="19">
        <v>100</v>
      </c>
      <c r="AA139" s="11"/>
    </row>
    <row r="140" spans="1:81" ht="24.75" customHeight="1">
      <c r="A140" s="43">
        <v>2018</v>
      </c>
      <c r="B140" s="2">
        <f t="shared" si="20"/>
        <v>79.25</v>
      </c>
      <c r="C140" s="80"/>
      <c r="D140" s="43">
        <v>2018</v>
      </c>
      <c r="E140" s="19">
        <v>100</v>
      </c>
      <c r="F140" s="10"/>
      <c r="G140" s="43">
        <v>2018</v>
      </c>
      <c r="H140" s="19">
        <v>67</v>
      </c>
      <c r="I140" s="10"/>
      <c r="J140" s="43">
        <v>2018</v>
      </c>
      <c r="K140" s="8">
        <f t="shared" si="21"/>
        <v>50</v>
      </c>
      <c r="L140" s="19"/>
      <c r="M140" s="43">
        <v>2018</v>
      </c>
      <c r="N140" s="19">
        <v>50</v>
      </c>
      <c r="O140" s="10"/>
      <c r="P140" s="43">
        <v>2018</v>
      </c>
      <c r="Q140" s="19">
        <v>50</v>
      </c>
      <c r="R140" s="10"/>
      <c r="S140" s="43">
        <v>2018</v>
      </c>
      <c r="T140" s="19">
        <v>100</v>
      </c>
      <c r="U140" s="10"/>
      <c r="V140" s="43">
        <v>2018</v>
      </c>
      <c r="W140" s="19">
        <v>0</v>
      </c>
      <c r="X140" s="10"/>
      <c r="Y140" s="350">
        <v>2018</v>
      </c>
      <c r="Z140" s="19">
        <v>100</v>
      </c>
      <c r="AA140" s="11"/>
    </row>
    <row r="141" spans="1:81" ht="24.75" customHeight="1">
      <c r="A141" s="43">
        <v>2019</v>
      </c>
      <c r="B141" s="2">
        <f t="shared" si="20"/>
        <v>79.25</v>
      </c>
      <c r="C141" s="80"/>
      <c r="D141" s="43">
        <v>2019</v>
      </c>
      <c r="E141" s="19">
        <v>100</v>
      </c>
      <c r="F141" s="10"/>
      <c r="G141" s="43">
        <v>2019</v>
      </c>
      <c r="H141" s="19">
        <v>67</v>
      </c>
      <c r="I141" s="10"/>
      <c r="J141" s="43">
        <v>2019</v>
      </c>
      <c r="K141" s="8">
        <f t="shared" si="21"/>
        <v>50</v>
      </c>
      <c r="L141" s="19"/>
      <c r="M141" s="43">
        <v>2019</v>
      </c>
      <c r="N141" s="19">
        <v>50</v>
      </c>
      <c r="O141" s="10"/>
      <c r="P141" s="43">
        <v>2019</v>
      </c>
      <c r="Q141" s="19">
        <v>50</v>
      </c>
      <c r="R141" s="10"/>
      <c r="S141" s="43">
        <v>2019</v>
      </c>
      <c r="T141" s="19">
        <v>100</v>
      </c>
      <c r="U141" s="10"/>
      <c r="V141" s="43">
        <v>2019</v>
      </c>
      <c r="W141" s="19">
        <v>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3342</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4599</v>
      </c>
      <c r="X148" s="611"/>
      <c r="Y148" s="350" t="s">
        <v>78</v>
      </c>
      <c r="Z148" s="580" t="s">
        <v>4378</v>
      </c>
      <c r="AA148" s="580"/>
      <c r="AB148" s="350" t="s">
        <v>78</v>
      </c>
      <c r="AC148" s="580" t="s">
        <v>4600</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f t="shared" ref="B150:B156" si="22">AVERAGE(E150,H150, W150,((Z150+AC150+AF150)/3))</f>
        <v>59.75</v>
      </c>
      <c r="C150" s="363"/>
      <c r="D150" s="350">
        <v>2007</v>
      </c>
      <c r="E150" s="419">
        <v>50</v>
      </c>
      <c r="F150" s="363"/>
      <c r="G150" s="350">
        <v>2007</v>
      </c>
      <c r="H150" s="8">
        <f t="shared" ref="H150:H156" si="23">AVERAGE(K150,N150,Q150,T150)</f>
        <v>50</v>
      </c>
      <c r="I150" s="363"/>
      <c r="J150" s="350">
        <v>2007</v>
      </c>
      <c r="K150" s="419">
        <v>50</v>
      </c>
      <c r="L150" s="363"/>
      <c r="M150" s="350">
        <v>2007</v>
      </c>
      <c r="N150" s="419">
        <v>50</v>
      </c>
      <c r="O150" s="363"/>
      <c r="P150" s="350">
        <v>2007</v>
      </c>
      <c r="Q150" s="419">
        <v>50</v>
      </c>
      <c r="R150" s="363"/>
      <c r="S150" s="350">
        <v>2007</v>
      </c>
      <c r="T150" s="419">
        <v>50</v>
      </c>
      <c r="U150" s="363"/>
      <c r="V150" s="350">
        <v>2007</v>
      </c>
      <c r="W150" s="49">
        <v>100</v>
      </c>
      <c r="X150" s="363"/>
      <c r="Y150" s="350">
        <v>2007</v>
      </c>
      <c r="Z150" s="419">
        <v>50</v>
      </c>
      <c r="AA150" s="363"/>
      <c r="AB150" s="350">
        <v>2007</v>
      </c>
      <c r="AC150" s="78">
        <v>67</v>
      </c>
      <c r="AD150" s="363"/>
      <c r="AE150" s="350">
        <v>2007</v>
      </c>
      <c r="AF150" s="419">
        <v>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f t="shared" si="22"/>
        <v>59.75</v>
      </c>
      <c r="C151" s="363"/>
      <c r="D151" s="350">
        <v>2008</v>
      </c>
      <c r="E151" s="419">
        <v>50</v>
      </c>
      <c r="F151" s="363"/>
      <c r="G151" s="350">
        <v>2008</v>
      </c>
      <c r="H151" s="8">
        <f t="shared" si="23"/>
        <v>50</v>
      </c>
      <c r="I151" s="363"/>
      <c r="J151" s="350">
        <v>2008</v>
      </c>
      <c r="K151" s="419">
        <v>50</v>
      </c>
      <c r="L151" s="363"/>
      <c r="M151" s="350">
        <v>2008</v>
      </c>
      <c r="N151" s="419">
        <v>50</v>
      </c>
      <c r="O151" s="363"/>
      <c r="P151" s="350">
        <v>2008</v>
      </c>
      <c r="Q151" s="419">
        <v>50</v>
      </c>
      <c r="R151" s="363"/>
      <c r="S151" s="350">
        <v>2008</v>
      </c>
      <c r="T151" s="419">
        <v>50</v>
      </c>
      <c r="U151" s="363"/>
      <c r="V151" s="350">
        <v>2008</v>
      </c>
      <c r="W151" s="49">
        <v>100</v>
      </c>
      <c r="X151" s="363"/>
      <c r="Y151" s="350">
        <v>2008</v>
      </c>
      <c r="Z151" s="419">
        <v>50</v>
      </c>
      <c r="AA151" s="363"/>
      <c r="AB151" s="350">
        <v>2008</v>
      </c>
      <c r="AC151" s="78">
        <v>67</v>
      </c>
      <c r="AD151" s="363"/>
      <c r="AE151" s="350">
        <v>2008</v>
      </c>
      <c r="AF151" s="419">
        <v>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f t="shared" si="22"/>
        <v>59.75</v>
      </c>
      <c r="C152" s="363"/>
      <c r="D152" s="350">
        <v>2009</v>
      </c>
      <c r="E152" s="419">
        <v>50</v>
      </c>
      <c r="F152" s="363"/>
      <c r="G152" s="350">
        <v>2009</v>
      </c>
      <c r="H152" s="8">
        <f t="shared" si="23"/>
        <v>50</v>
      </c>
      <c r="I152" s="363"/>
      <c r="J152" s="350">
        <v>2009</v>
      </c>
      <c r="K152" s="419">
        <v>50</v>
      </c>
      <c r="L152" s="363"/>
      <c r="M152" s="350">
        <v>2009</v>
      </c>
      <c r="N152" s="419">
        <v>50</v>
      </c>
      <c r="O152" s="363"/>
      <c r="P152" s="350">
        <v>2009</v>
      </c>
      <c r="Q152" s="419">
        <v>50</v>
      </c>
      <c r="R152" s="363"/>
      <c r="S152" s="350">
        <v>2009</v>
      </c>
      <c r="T152" s="419">
        <v>50</v>
      </c>
      <c r="U152" s="363"/>
      <c r="V152" s="350">
        <v>2009</v>
      </c>
      <c r="W152" s="49">
        <v>100</v>
      </c>
      <c r="X152" s="363"/>
      <c r="Y152" s="350">
        <v>2009</v>
      </c>
      <c r="Z152" s="419">
        <v>50</v>
      </c>
      <c r="AA152" s="363"/>
      <c r="AB152" s="350">
        <v>2009</v>
      </c>
      <c r="AC152" s="78">
        <v>67</v>
      </c>
      <c r="AD152" s="363"/>
      <c r="AE152" s="350">
        <v>2009</v>
      </c>
      <c r="AF152" s="419">
        <v>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59.75</v>
      </c>
      <c r="C153" s="363"/>
      <c r="D153" s="350">
        <v>2010</v>
      </c>
      <c r="E153" s="419">
        <v>50</v>
      </c>
      <c r="F153" s="363"/>
      <c r="G153" s="350">
        <v>2010</v>
      </c>
      <c r="H153" s="8">
        <f t="shared" si="23"/>
        <v>50</v>
      </c>
      <c r="I153" s="363"/>
      <c r="J153" s="350">
        <v>2010</v>
      </c>
      <c r="K153" s="419">
        <v>50</v>
      </c>
      <c r="L153" s="363"/>
      <c r="M153" s="350">
        <v>2010</v>
      </c>
      <c r="N153" s="419">
        <v>50</v>
      </c>
      <c r="O153" s="363"/>
      <c r="P153" s="350">
        <v>2010</v>
      </c>
      <c r="Q153" s="419">
        <v>50</v>
      </c>
      <c r="R153" s="363"/>
      <c r="S153" s="350">
        <v>2010</v>
      </c>
      <c r="T153" s="419">
        <v>50</v>
      </c>
      <c r="U153" s="363"/>
      <c r="V153" s="350">
        <v>2010</v>
      </c>
      <c r="W153" s="49">
        <v>100</v>
      </c>
      <c r="X153" s="363"/>
      <c r="Y153" s="350">
        <v>2010</v>
      </c>
      <c r="Z153" s="419">
        <v>50</v>
      </c>
      <c r="AA153" s="363"/>
      <c r="AB153" s="350">
        <v>2010</v>
      </c>
      <c r="AC153" s="78">
        <v>67</v>
      </c>
      <c r="AD153" s="363"/>
      <c r="AE153" s="350">
        <v>2010</v>
      </c>
      <c r="AF153" s="419">
        <v>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59.75</v>
      </c>
      <c r="C154" s="363"/>
      <c r="D154" s="350">
        <v>2011</v>
      </c>
      <c r="E154" s="419">
        <v>50</v>
      </c>
      <c r="F154" s="363"/>
      <c r="G154" s="350">
        <v>2011</v>
      </c>
      <c r="H154" s="8">
        <f t="shared" si="23"/>
        <v>50</v>
      </c>
      <c r="I154" s="363"/>
      <c r="J154" s="350">
        <v>2011</v>
      </c>
      <c r="K154" s="419">
        <v>50</v>
      </c>
      <c r="L154" s="363"/>
      <c r="M154" s="350">
        <v>2011</v>
      </c>
      <c r="N154" s="419">
        <v>50</v>
      </c>
      <c r="O154" s="363"/>
      <c r="P154" s="350">
        <v>2011</v>
      </c>
      <c r="Q154" s="419">
        <v>50</v>
      </c>
      <c r="R154" s="363"/>
      <c r="S154" s="350">
        <v>2011</v>
      </c>
      <c r="T154" s="419">
        <v>50</v>
      </c>
      <c r="U154" s="363"/>
      <c r="V154" s="350">
        <v>2011</v>
      </c>
      <c r="W154" s="49">
        <v>100</v>
      </c>
      <c r="X154" s="363"/>
      <c r="Y154" s="350">
        <v>2011</v>
      </c>
      <c r="Z154" s="419">
        <v>50</v>
      </c>
      <c r="AA154" s="363"/>
      <c r="AB154" s="350">
        <v>2011</v>
      </c>
      <c r="AC154" s="78">
        <v>67</v>
      </c>
      <c r="AD154" s="363"/>
      <c r="AE154" s="350">
        <v>2011</v>
      </c>
      <c r="AF154" s="419">
        <v>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59.75</v>
      </c>
      <c r="C155" s="363"/>
      <c r="D155" s="350">
        <v>2012</v>
      </c>
      <c r="E155" s="419">
        <v>50</v>
      </c>
      <c r="F155" s="363"/>
      <c r="G155" s="350">
        <v>2012</v>
      </c>
      <c r="H155" s="8">
        <f t="shared" si="23"/>
        <v>50</v>
      </c>
      <c r="I155" s="363"/>
      <c r="J155" s="350">
        <v>2012</v>
      </c>
      <c r="K155" s="419">
        <v>50</v>
      </c>
      <c r="L155" s="363"/>
      <c r="M155" s="350">
        <v>2012</v>
      </c>
      <c r="N155" s="419">
        <v>50</v>
      </c>
      <c r="O155" s="363"/>
      <c r="P155" s="350">
        <v>2012</v>
      </c>
      <c r="Q155" s="419">
        <v>50</v>
      </c>
      <c r="R155" s="363"/>
      <c r="S155" s="350">
        <v>2012</v>
      </c>
      <c r="T155" s="419">
        <v>50</v>
      </c>
      <c r="U155" s="363"/>
      <c r="V155" s="350">
        <v>2012</v>
      </c>
      <c r="W155" s="49">
        <v>100</v>
      </c>
      <c r="X155" s="363"/>
      <c r="Y155" s="350">
        <v>2012</v>
      </c>
      <c r="Z155" s="419">
        <v>50</v>
      </c>
      <c r="AA155" s="363"/>
      <c r="AB155" s="350">
        <v>2012</v>
      </c>
      <c r="AC155" s="78">
        <v>67</v>
      </c>
      <c r="AD155" s="363"/>
      <c r="AE155" s="350">
        <v>2012</v>
      </c>
      <c r="AF155" s="419">
        <v>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59.75</v>
      </c>
      <c r="C156" s="363"/>
      <c r="D156" s="350">
        <v>2013</v>
      </c>
      <c r="E156" s="419">
        <v>50</v>
      </c>
      <c r="F156" s="363"/>
      <c r="G156" s="350">
        <v>2013</v>
      </c>
      <c r="H156" s="8">
        <f t="shared" si="23"/>
        <v>50</v>
      </c>
      <c r="I156" s="363"/>
      <c r="J156" s="350">
        <v>2013</v>
      </c>
      <c r="K156" s="419">
        <v>50</v>
      </c>
      <c r="L156" s="363"/>
      <c r="M156" s="350">
        <v>2013</v>
      </c>
      <c r="N156" s="419">
        <v>50</v>
      </c>
      <c r="O156" s="363"/>
      <c r="P156" s="350">
        <v>2013</v>
      </c>
      <c r="Q156" s="419">
        <v>50</v>
      </c>
      <c r="R156" s="363"/>
      <c r="S156" s="350">
        <v>2013</v>
      </c>
      <c r="T156" s="419">
        <v>50</v>
      </c>
      <c r="U156" s="363"/>
      <c r="V156" s="350">
        <v>2013</v>
      </c>
      <c r="W156" s="49">
        <v>100</v>
      </c>
      <c r="X156" s="363"/>
      <c r="Y156" s="350">
        <v>2013</v>
      </c>
      <c r="Z156" s="419">
        <v>50</v>
      </c>
      <c r="AA156" s="363"/>
      <c r="AB156" s="350">
        <v>2013</v>
      </c>
      <c r="AC156" s="78">
        <v>67</v>
      </c>
      <c r="AD156" s="363"/>
      <c r="AE156" s="350">
        <v>2013</v>
      </c>
      <c r="AF156" s="419">
        <v>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59.75</v>
      </c>
      <c r="C157" s="80"/>
      <c r="D157" s="43">
        <v>2014</v>
      </c>
      <c r="E157" s="19">
        <v>50</v>
      </c>
      <c r="F157" s="10" t="s">
        <v>1068</v>
      </c>
      <c r="G157" s="43">
        <v>2014</v>
      </c>
      <c r="H157" s="8">
        <f t="shared" ref="H157:H162" si="25">AVERAGE(K157,N157,Q157,T157)</f>
        <v>50</v>
      </c>
      <c r="I157" s="19"/>
      <c r="J157" s="43">
        <v>2014</v>
      </c>
      <c r="K157" s="19">
        <v>50</v>
      </c>
      <c r="L157" s="10" t="s">
        <v>3343</v>
      </c>
      <c r="M157" s="43">
        <v>2014</v>
      </c>
      <c r="N157" s="19">
        <v>50</v>
      </c>
      <c r="O157" s="10" t="s">
        <v>3343</v>
      </c>
      <c r="P157" s="43">
        <v>2014</v>
      </c>
      <c r="Q157" s="19">
        <v>50</v>
      </c>
      <c r="R157" s="10" t="s">
        <v>3344</v>
      </c>
      <c r="S157" s="43">
        <v>2014</v>
      </c>
      <c r="T157" s="19">
        <v>50</v>
      </c>
      <c r="U157" s="10" t="s">
        <v>3345</v>
      </c>
      <c r="V157" s="43">
        <v>2014</v>
      </c>
      <c r="W157" s="49">
        <v>100</v>
      </c>
      <c r="X157" s="10"/>
      <c r="Y157" s="350">
        <v>2014</v>
      </c>
      <c r="Z157" s="19">
        <v>50</v>
      </c>
      <c r="AA157" s="10" t="s">
        <v>3346</v>
      </c>
      <c r="AB157" s="350">
        <v>2014</v>
      </c>
      <c r="AC157" s="78">
        <v>67</v>
      </c>
      <c r="AD157" s="10" t="s">
        <v>3347</v>
      </c>
      <c r="AE157" s="350">
        <v>2014</v>
      </c>
      <c r="AF157" s="19">
        <v>0</v>
      </c>
      <c r="AG157" s="11" t="s">
        <v>3348</v>
      </c>
    </row>
    <row r="158" spans="1:81" ht="24.75" customHeight="1">
      <c r="A158" s="43">
        <v>2015</v>
      </c>
      <c r="B158" s="2">
        <f t="shared" si="24"/>
        <v>59.75</v>
      </c>
      <c r="C158" s="80"/>
      <c r="D158" s="43">
        <v>2015</v>
      </c>
      <c r="E158" s="19">
        <v>50</v>
      </c>
      <c r="F158" s="10"/>
      <c r="G158" s="43">
        <v>2015</v>
      </c>
      <c r="H158" s="8">
        <f t="shared" si="25"/>
        <v>50</v>
      </c>
      <c r="I158" s="19"/>
      <c r="J158" s="43">
        <v>2015</v>
      </c>
      <c r="K158" s="19">
        <v>50</v>
      </c>
      <c r="L158" s="10"/>
      <c r="M158" s="43">
        <v>2015</v>
      </c>
      <c r="N158" s="19">
        <v>50</v>
      </c>
      <c r="O158" s="10"/>
      <c r="P158" s="43">
        <v>2015</v>
      </c>
      <c r="Q158" s="19">
        <v>50</v>
      </c>
      <c r="R158" s="10"/>
      <c r="S158" s="43">
        <v>2015</v>
      </c>
      <c r="T158" s="19">
        <v>50</v>
      </c>
      <c r="U158" s="10"/>
      <c r="V158" s="43">
        <v>2015</v>
      </c>
      <c r="W158" s="49">
        <v>100</v>
      </c>
      <c r="X158" s="10"/>
      <c r="Y158" s="350">
        <v>2015</v>
      </c>
      <c r="Z158" s="19">
        <v>50</v>
      </c>
      <c r="AA158" s="10"/>
      <c r="AB158" s="350">
        <v>2015</v>
      </c>
      <c r="AC158" s="49">
        <v>67</v>
      </c>
      <c r="AD158" s="10"/>
      <c r="AE158" s="350">
        <v>2015</v>
      </c>
      <c r="AF158" s="19">
        <v>0</v>
      </c>
      <c r="AG158" s="11"/>
    </row>
    <row r="159" spans="1:81" ht="24.75" customHeight="1">
      <c r="A159" s="43">
        <v>2016</v>
      </c>
      <c r="B159" s="2">
        <f t="shared" si="24"/>
        <v>59.75</v>
      </c>
      <c r="C159" s="80"/>
      <c r="D159" s="43">
        <v>2016</v>
      </c>
      <c r="E159" s="19">
        <v>50</v>
      </c>
      <c r="F159" s="10"/>
      <c r="G159" s="43">
        <v>2016</v>
      </c>
      <c r="H159" s="8">
        <f t="shared" si="25"/>
        <v>50</v>
      </c>
      <c r="I159" s="19"/>
      <c r="J159" s="43">
        <v>2016</v>
      </c>
      <c r="K159" s="19">
        <v>50</v>
      </c>
      <c r="L159" s="10"/>
      <c r="M159" s="43">
        <v>2016</v>
      </c>
      <c r="N159" s="19">
        <v>50</v>
      </c>
      <c r="O159" s="10"/>
      <c r="P159" s="43">
        <v>2016</v>
      </c>
      <c r="Q159" s="19">
        <v>50</v>
      </c>
      <c r="R159" s="10"/>
      <c r="S159" s="43">
        <v>2016</v>
      </c>
      <c r="T159" s="19">
        <v>50</v>
      </c>
      <c r="U159" s="10"/>
      <c r="V159" s="43">
        <v>2016</v>
      </c>
      <c r="W159" s="49">
        <v>100</v>
      </c>
      <c r="X159" s="10"/>
      <c r="Y159" s="350">
        <v>2016</v>
      </c>
      <c r="Z159" s="19">
        <v>50</v>
      </c>
      <c r="AA159" s="10"/>
      <c r="AB159" s="350">
        <v>2016</v>
      </c>
      <c r="AC159" s="49">
        <v>67</v>
      </c>
      <c r="AD159" s="10"/>
      <c r="AE159" s="350">
        <v>2016</v>
      </c>
      <c r="AF159" s="19">
        <v>0</v>
      </c>
      <c r="AG159" s="11"/>
    </row>
    <row r="160" spans="1:81" ht="24.75" customHeight="1">
      <c r="A160" s="43">
        <v>2017</v>
      </c>
      <c r="B160" s="2">
        <f t="shared" si="24"/>
        <v>88.916666666666671</v>
      </c>
      <c r="C160" s="80"/>
      <c r="D160" s="43">
        <v>2017</v>
      </c>
      <c r="E160" s="49">
        <v>100</v>
      </c>
      <c r="F160" s="70" t="s">
        <v>3349</v>
      </c>
      <c r="G160" s="43">
        <v>2017</v>
      </c>
      <c r="H160" s="8">
        <f t="shared" si="25"/>
        <v>100</v>
      </c>
      <c r="I160" s="19"/>
      <c r="J160" s="43">
        <v>2017</v>
      </c>
      <c r="K160" s="49">
        <v>100</v>
      </c>
      <c r="L160" s="70" t="s">
        <v>3349</v>
      </c>
      <c r="M160" s="43">
        <v>2017</v>
      </c>
      <c r="N160" s="49">
        <v>100</v>
      </c>
      <c r="O160" s="70" t="s">
        <v>3349</v>
      </c>
      <c r="P160" s="43">
        <v>2017</v>
      </c>
      <c r="Q160" s="49">
        <v>100</v>
      </c>
      <c r="R160" s="70" t="s">
        <v>3349</v>
      </c>
      <c r="S160" s="43">
        <v>2017</v>
      </c>
      <c r="T160" s="49">
        <v>100</v>
      </c>
      <c r="U160" s="70" t="s">
        <v>3349</v>
      </c>
      <c r="V160" s="43">
        <v>2017</v>
      </c>
      <c r="W160" s="49">
        <v>100</v>
      </c>
      <c r="X160" s="10"/>
      <c r="Y160" s="350">
        <v>2017</v>
      </c>
      <c r="Z160" s="78">
        <v>100</v>
      </c>
      <c r="AA160" s="70" t="s">
        <v>3349</v>
      </c>
      <c r="AB160" s="350">
        <v>2017</v>
      </c>
      <c r="AC160" s="49">
        <v>67</v>
      </c>
      <c r="AD160" s="10"/>
      <c r="AE160" s="350">
        <v>2017</v>
      </c>
      <c r="AF160" s="19">
        <v>0</v>
      </c>
      <c r="AG160" s="11"/>
    </row>
    <row r="161" spans="1:41" ht="24.75" customHeight="1">
      <c r="A161" s="43">
        <v>2018</v>
      </c>
      <c r="B161" s="2">
        <f t="shared" si="24"/>
        <v>88.916666666666671</v>
      </c>
      <c r="C161" s="80"/>
      <c r="D161" s="43">
        <v>2018</v>
      </c>
      <c r="E161" s="49">
        <v>100</v>
      </c>
      <c r="F161" s="10"/>
      <c r="G161" s="43">
        <v>2018</v>
      </c>
      <c r="H161" s="8">
        <f t="shared" si="25"/>
        <v>100</v>
      </c>
      <c r="I161" s="19"/>
      <c r="J161" s="43">
        <v>2018</v>
      </c>
      <c r="K161" s="49">
        <v>100</v>
      </c>
      <c r="L161" s="10"/>
      <c r="M161" s="43">
        <v>2018</v>
      </c>
      <c r="N161" s="49">
        <v>100</v>
      </c>
      <c r="O161" s="10"/>
      <c r="P161" s="43">
        <v>2018</v>
      </c>
      <c r="Q161" s="49">
        <v>100</v>
      </c>
      <c r="R161" s="10"/>
      <c r="S161" s="43">
        <v>2018</v>
      </c>
      <c r="T161" s="49">
        <v>100</v>
      </c>
      <c r="U161" s="10"/>
      <c r="V161" s="43">
        <v>2018</v>
      </c>
      <c r="W161" s="49">
        <v>100</v>
      </c>
      <c r="X161" s="10"/>
      <c r="Y161" s="350">
        <v>2018</v>
      </c>
      <c r="Z161" s="78">
        <v>100</v>
      </c>
      <c r="AA161" s="10"/>
      <c r="AB161" s="350">
        <v>2018</v>
      </c>
      <c r="AC161" s="49">
        <v>67</v>
      </c>
      <c r="AD161" s="10"/>
      <c r="AE161" s="350">
        <v>2018</v>
      </c>
      <c r="AF161" s="19">
        <v>0</v>
      </c>
      <c r="AG161" s="11"/>
    </row>
    <row r="162" spans="1:41" ht="24.75" customHeight="1">
      <c r="A162" s="43">
        <v>2019</v>
      </c>
      <c r="B162" s="2">
        <f t="shared" si="24"/>
        <v>88.916666666666671</v>
      </c>
      <c r="C162" s="80"/>
      <c r="D162" s="43">
        <v>2019</v>
      </c>
      <c r="E162" s="49">
        <v>100</v>
      </c>
      <c r="F162" s="10"/>
      <c r="G162" s="43">
        <v>2019</v>
      </c>
      <c r="H162" s="8">
        <f t="shared" si="25"/>
        <v>100</v>
      </c>
      <c r="I162" s="19"/>
      <c r="J162" s="43">
        <v>2019</v>
      </c>
      <c r="K162" s="49">
        <v>100</v>
      </c>
      <c r="L162" s="10"/>
      <c r="M162" s="43">
        <v>2019</v>
      </c>
      <c r="N162" s="49">
        <v>100</v>
      </c>
      <c r="O162" s="10"/>
      <c r="P162" s="43">
        <v>2019</v>
      </c>
      <c r="Q162" s="49">
        <v>100</v>
      </c>
      <c r="R162" s="10"/>
      <c r="S162" s="43">
        <v>2019</v>
      </c>
      <c r="T162" s="49">
        <v>100</v>
      </c>
      <c r="U162" s="10"/>
      <c r="V162" s="43">
        <v>2019</v>
      </c>
      <c r="W162" s="49">
        <v>100</v>
      </c>
      <c r="X162" s="10"/>
      <c r="Y162" s="350">
        <v>2019</v>
      </c>
      <c r="Z162" s="78">
        <v>100</v>
      </c>
      <c r="AA162" s="10"/>
      <c r="AB162" s="350">
        <v>2019</v>
      </c>
      <c r="AC162" s="49">
        <v>67</v>
      </c>
      <c r="AD162" s="10"/>
      <c r="AE162" s="350">
        <v>2019</v>
      </c>
      <c r="AF162" s="19">
        <v>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45.916666666666664</v>
      </c>
      <c r="C171" s="39"/>
      <c r="D171" s="43">
        <v>2014</v>
      </c>
      <c r="E171" s="29">
        <v>100</v>
      </c>
      <c r="F171" s="83" t="s">
        <v>3350</v>
      </c>
      <c r="G171" s="44">
        <v>2014</v>
      </c>
      <c r="H171" s="29">
        <v>50</v>
      </c>
      <c r="I171" s="10" t="s">
        <v>3351</v>
      </c>
      <c r="J171" s="44">
        <v>2014</v>
      </c>
      <c r="K171" s="29">
        <v>100</v>
      </c>
      <c r="L171" s="10" t="s">
        <v>3352</v>
      </c>
      <c r="M171" s="44">
        <v>2014</v>
      </c>
      <c r="N171" s="34">
        <v>50</v>
      </c>
      <c r="O171" s="10" t="s">
        <v>3353</v>
      </c>
      <c r="P171" s="44">
        <v>2014</v>
      </c>
      <c r="Q171" s="29">
        <v>50</v>
      </c>
      <c r="R171" s="10" t="s">
        <v>3354</v>
      </c>
      <c r="S171" s="44">
        <v>2014</v>
      </c>
      <c r="T171" s="34">
        <v>50</v>
      </c>
      <c r="U171" s="10" t="s">
        <v>3355</v>
      </c>
      <c r="V171" s="44">
        <v>2014</v>
      </c>
      <c r="W171" s="34">
        <v>67</v>
      </c>
      <c r="X171" s="10" t="s">
        <v>1357</v>
      </c>
      <c r="Y171" s="44">
        <v>2014</v>
      </c>
      <c r="Z171" s="34">
        <v>67</v>
      </c>
      <c r="AA171" s="10" t="s">
        <v>3356</v>
      </c>
      <c r="AB171" s="44">
        <v>2014</v>
      </c>
      <c r="AC171" s="34">
        <v>100</v>
      </c>
      <c r="AD171" s="10" t="s">
        <v>3357</v>
      </c>
      <c r="AE171" s="44">
        <v>2014</v>
      </c>
      <c r="AF171" s="34">
        <v>0</v>
      </c>
      <c r="AG171" s="83">
        <v>0</v>
      </c>
      <c r="AH171" s="44">
        <v>2014</v>
      </c>
      <c r="AI171" s="34">
        <v>0</v>
      </c>
      <c r="AJ171" s="10">
        <v>0</v>
      </c>
      <c r="AK171" s="44">
        <v>2014</v>
      </c>
      <c r="AL171" s="34">
        <v>0</v>
      </c>
      <c r="AM171" s="11">
        <v>0</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45.916666666666664</v>
      </c>
      <c r="C176" s="80"/>
      <c r="D176" s="43">
        <v>2019</v>
      </c>
      <c r="E176" s="34">
        <v>100</v>
      </c>
      <c r="F176" s="10" t="s">
        <v>3350</v>
      </c>
      <c r="G176" s="44">
        <v>2019</v>
      </c>
      <c r="H176" s="34">
        <v>50</v>
      </c>
      <c r="I176" s="10" t="s">
        <v>3351</v>
      </c>
      <c r="J176" s="44">
        <v>2019</v>
      </c>
      <c r="K176" s="34">
        <v>100</v>
      </c>
      <c r="L176" s="10" t="s">
        <v>3352</v>
      </c>
      <c r="M176" s="44">
        <v>2019</v>
      </c>
      <c r="N176" s="34">
        <v>50</v>
      </c>
      <c r="O176" s="10" t="s">
        <v>3353</v>
      </c>
      <c r="P176" s="44">
        <v>2019</v>
      </c>
      <c r="Q176" s="34">
        <v>50</v>
      </c>
      <c r="R176" s="10" t="s">
        <v>3354</v>
      </c>
      <c r="S176" s="44">
        <v>2019</v>
      </c>
      <c r="T176" s="34">
        <v>50</v>
      </c>
      <c r="U176" s="10" t="s">
        <v>3355</v>
      </c>
      <c r="V176" s="44">
        <v>2019</v>
      </c>
      <c r="W176" s="34">
        <v>67</v>
      </c>
      <c r="X176" s="10" t="s">
        <v>1357</v>
      </c>
      <c r="Y176" s="44">
        <v>2019</v>
      </c>
      <c r="Z176" s="34">
        <v>67</v>
      </c>
      <c r="AA176" s="10" t="s">
        <v>3356</v>
      </c>
      <c r="AB176" s="44">
        <v>2019</v>
      </c>
      <c r="AC176" s="34">
        <v>100</v>
      </c>
      <c r="AD176" s="10" t="s">
        <v>3357</v>
      </c>
      <c r="AE176" s="44">
        <v>2019</v>
      </c>
      <c r="AF176" s="34">
        <v>0</v>
      </c>
      <c r="AG176" s="10">
        <v>0</v>
      </c>
      <c r="AH176" s="44">
        <v>2019</v>
      </c>
      <c r="AI176" s="34">
        <v>0</v>
      </c>
      <c r="AJ176" s="10">
        <v>0</v>
      </c>
      <c r="AK176" s="44">
        <v>2019</v>
      </c>
      <c r="AL176" s="34">
        <v>0</v>
      </c>
      <c r="AM176" s="11">
        <v>0</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B18:C18"/>
    <mergeCell ref="E18:F18"/>
    <mergeCell ref="H18:I18"/>
    <mergeCell ref="K18:L18"/>
    <mergeCell ref="T19:U19"/>
    <mergeCell ref="W19:X19"/>
    <mergeCell ref="Z19:AA19"/>
    <mergeCell ref="AC18:AD18"/>
    <mergeCell ref="N18:O18"/>
    <mergeCell ref="Q18:R18"/>
    <mergeCell ref="T18:U18"/>
    <mergeCell ref="W18:X18"/>
    <mergeCell ref="Z18:AA18"/>
    <mergeCell ref="B20:C20"/>
    <mergeCell ref="E20:F20"/>
    <mergeCell ref="H20:I20"/>
    <mergeCell ref="K20:L20"/>
    <mergeCell ref="N20:O20"/>
    <mergeCell ref="Q20:R20"/>
    <mergeCell ref="T21:U21"/>
    <mergeCell ref="B21:C21"/>
    <mergeCell ref="T20:U20"/>
    <mergeCell ref="W21:X21"/>
    <mergeCell ref="Z21:AA21"/>
    <mergeCell ref="AC21:AD21"/>
    <mergeCell ref="E19:F19"/>
    <mergeCell ref="H19:I19"/>
    <mergeCell ref="K19:L19"/>
    <mergeCell ref="N19:O19"/>
    <mergeCell ref="Q19:R19"/>
    <mergeCell ref="W22:X22"/>
    <mergeCell ref="Z22:AA22"/>
    <mergeCell ref="AC20:AD20"/>
    <mergeCell ref="E21:F21"/>
    <mergeCell ref="H21:I21"/>
    <mergeCell ref="K21:L21"/>
    <mergeCell ref="N21:O21"/>
    <mergeCell ref="Q21:R21"/>
    <mergeCell ref="W20:X20"/>
    <mergeCell ref="Z20:AA20"/>
    <mergeCell ref="AC19:AD19"/>
    <mergeCell ref="H22:I22"/>
    <mergeCell ref="K22:L22"/>
    <mergeCell ref="AC22:AD22"/>
    <mergeCell ref="N22:O22"/>
    <mergeCell ref="Q22:R22"/>
    <mergeCell ref="AL39:AM39"/>
    <mergeCell ref="AR40:AS40"/>
    <mergeCell ref="AU40:AV40"/>
    <mergeCell ref="AX40:AY40"/>
    <mergeCell ref="T22:U22"/>
    <mergeCell ref="B39:C39"/>
    <mergeCell ref="E39:F39"/>
    <mergeCell ref="H39:I39"/>
    <mergeCell ref="K39:L39"/>
    <mergeCell ref="N39:O39"/>
    <mergeCell ref="Q39:R39"/>
    <mergeCell ref="T39:U39"/>
    <mergeCell ref="W39:X39"/>
    <mergeCell ref="K42:L42"/>
    <mergeCell ref="N42:O42"/>
    <mergeCell ref="AR41:AS41"/>
    <mergeCell ref="T42:U42"/>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AF39:AG39"/>
    <mergeCell ref="AI39:AJ39"/>
    <mergeCell ref="AL62:AM62"/>
    <mergeCell ref="T62:U62"/>
    <mergeCell ref="AI61:AJ61"/>
    <mergeCell ref="AL61:AM61"/>
    <mergeCell ref="AU42:AV42"/>
    <mergeCell ref="AX42:AY42"/>
    <mergeCell ref="AF42:AG42"/>
    <mergeCell ref="AI42:AJ42"/>
    <mergeCell ref="W42:X42"/>
    <mergeCell ref="Z42:AA42"/>
    <mergeCell ref="AC42:AD42"/>
    <mergeCell ref="AO43:AP43"/>
    <mergeCell ref="AR43:AS43"/>
    <mergeCell ref="AU43:AV43"/>
    <mergeCell ref="AF61:AG61"/>
    <mergeCell ref="AL42:AM42"/>
    <mergeCell ref="AO42:AP42"/>
    <mergeCell ref="AR42:AS42"/>
    <mergeCell ref="H63:I63"/>
    <mergeCell ref="K63:L63"/>
    <mergeCell ref="N63:O63"/>
    <mergeCell ref="Q63:R63"/>
    <mergeCell ref="W63:X63"/>
    <mergeCell ref="W62:X62"/>
    <mergeCell ref="AF64:AG64"/>
    <mergeCell ref="AL64:AM64"/>
    <mergeCell ref="AX43:AY43"/>
    <mergeCell ref="Q43:R43"/>
    <mergeCell ref="T43:U43"/>
    <mergeCell ref="W43:X43"/>
    <mergeCell ref="Z43:AA43"/>
    <mergeCell ref="AC43:AD43"/>
    <mergeCell ref="AF43:AG43"/>
    <mergeCell ref="AL60:AM60"/>
    <mergeCell ref="AI64:AJ64"/>
    <mergeCell ref="AC63:AD63"/>
    <mergeCell ref="AF63:AG63"/>
    <mergeCell ref="AI63:AJ63"/>
    <mergeCell ref="AL43:AM43"/>
    <mergeCell ref="Z63:AA63"/>
    <mergeCell ref="Z60:AA60"/>
    <mergeCell ref="AC60:AD60"/>
    <mergeCell ref="T64:U64"/>
    <mergeCell ref="W64:X64"/>
    <mergeCell ref="Z64:AA64"/>
    <mergeCell ref="AC64:AD64"/>
    <mergeCell ref="T63:U63"/>
    <mergeCell ref="B63:C63"/>
    <mergeCell ref="E63:F63"/>
    <mergeCell ref="AL63:AM63"/>
    <mergeCell ref="B43:C43"/>
    <mergeCell ref="E43:F43"/>
    <mergeCell ref="H43:I43"/>
    <mergeCell ref="T60:U60"/>
    <mergeCell ref="W60:X60"/>
    <mergeCell ref="H61:I61"/>
    <mergeCell ref="K61:L61"/>
    <mergeCell ref="N61:O61"/>
    <mergeCell ref="Q61:R61"/>
    <mergeCell ref="T61:U61"/>
    <mergeCell ref="W61:X61"/>
    <mergeCell ref="AC62:AD62"/>
    <mergeCell ref="AF62:AG62"/>
    <mergeCell ref="AI62:AJ62"/>
    <mergeCell ref="K43:L43"/>
    <mergeCell ref="N43:O43"/>
    <mergeCell ref="H62:I62"/>
    <mergeCell ref="K62:L62"/>
    <mergeCell ref="N62:O62"/>
    <mergeCell ref="Q62:R62"/>
    <mergeCell ref="AC61:AD61"/>
    <mergeCell ref="B60:C60"/>
    <mergeCell ref="E60:F60"/>
    <mergeCell ref="H60:I60"/>
    <mergeCell ref="K60:L60"/>
    <mergeCell ref="N60:O60"/>
    <mergeCell ref="Q60:R60"/>
    <mergeCell ref="Z62:AA62"/>
    <mergeCell ref="B61:C61"/>
    <mergeCell ref="E61:F61"/>
    <mergeCell ref="Z61:AA61"/>
    <mergeCell ref="H81:I81"/>
    <mergeCell ref="K81:L81"/>
    <mergeCell ref="N81:O81"/>
    <mergeCell ref="Q81:R81"/>
    <mergeCell ref="Q64:R64"/>
    <mergeCell ref="K82:L82"/>
    <mergeCell ref="N82:O82"/>
    <mergeCell ref="Q82:R82"/>
    <mergeCell ref="H82:I82"/>
    <mergeCell ref="B80:R80"/>
    <mergeCell ref="B81:C81"/>
    <mergeCell ref="B64:C64"/>
    <mergeCell ref="E64:F64"/>
    <mergeCell ref="H64:I64"/>
    <mergeCell ref="K64:L64"/>
    <mergeCell ref="N64:O64"/>
    <mergeCell ref="E82:F82"/>
    <mergeCell ref="B82:C82"/>
    <mergeCell ref="H83:I83"/>
    <mergeCell ref="K83:L83"/>
    <mergeCell ref="N83:O83"/>
    <mergeCell ref="Q83:R83"/>
    <mergeCell ref="B84:C84"/>
    <mergeCell ref="E84:F84"/>
    <mergeCell ref="H84:I84"/>
    <mergeCell ref="K84:L84"/>
    <mergeCell ref="N84:O84"/>
    <mergeCell ref="Q84:R84"/>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H104:I104"/>
    <mergeCell ref="K104:L104"/>
    <mergeCell ref="N104:O104"/>
    <mergeCell ref="Q104:R104"/>
    <mergeCell ref="T104:U104"/>
    <mergeCell ref="W104:X104"/>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24:I124"/>
    <mergeCell ref="K124:L124"/>
    <mergeCell ref="N124:O124"/>
    <mergeCell ref="Q124:R124"/>
    <mergeCell ref="T124:U124"/>
    <mergeCell ref="W124:X124"/>
    <mergeCell ref="Z127:AA127"/>
    <mergeCell ref="Z124:AA124"/>
    <mergeCell ref="B122:AA122"/>
    <mergeCell ref="B123:C123"/>
    <mergeCell ref="E123:F123"/>
    <mergeCell ref="H123:I123"/>
    <mergeCell ref="K123:L123"/>
    <mergeCell ref="N123:O123"/>
    <mergeCell ref="Q123:R123"/>
    <mergeCell ref="T123:U123"/>
    <mergeCell ref="W123:X123"/>
    <mergeCell ref="Z123:AA123"/>
    <mergeCell ref="E127:F127"/>
    <mergeCell ref="H127:I127"/>
    <mergeCell ref="K127:L127"/>
    <mergeCell ref="N127:O127"/>
    <mergeCell ref="Q127:R127"/>
    <mergeCell ref="T144:U144"/>
    <mergeCell ref="W144:X144"/>
    <mergeCell ref="Z144:AA144"/>
    <mergeCell ref="B125:C125"/>
    <mergeCell ref="E125:F125"/>
    <mergeCell ref="H125:I125"/>
    <mergeCell ref="K125:L125"/>
    <mergeCell ref="N125:O125"/>
    <mergeCell ref="Q125:R125"/>
    <mergeCell ref="T125:U125"/>
    <mergeCell ref="W125:X125"/>
    <mergeCell ref="B126:C126"/>
    <mergeCell ref="E126:F126"/>
    <mergeCell ref="H126:I126"/>
    <mergeCell ref="K126:L126"/>
    <mergeCell ref="N126:O126"/>
    <mergeCell ref="Q126:R126"/>
    <mergeCell ref="Z125:AA125"/>
    <mergeCell ref="AC144:AD144"/>
    <mergeCell ref="AF144:AG144"/>
    <mergeCell ref="T126:U126"/>
    <mergeCell ref="W126:X126"/>
    <mergeCell ref="Z126:AA126"/>
    <mergeCell ref="T127:U127"/>
    <mergeCell ref="W127:X127"/>
    <mergeCell ref="Z145:AA145"/>
    <mergeCell ref="AC145:AD145"/>
    <mergeCell ref="AF145:AG145"/>
    <mergeCell ref="B143:AG143"/>
    <mergeCell ref="B144:C144"/>
    <mergeCell ref="E144:F144"/>
    <mergeCell ref="H144:I144"/>
    <mergeCell ref="K144:L144"/>
    <mergeCell ref="N144:O144"/>
    <mergeCell ref="Q144:R144"/>
    <mergeCell ref="H145:I145"/>
    <mergeCell ref="K145:L145"/>
    <mergeCell ref="N145:O145"/>
    <mergeCell ref="Q145:R145"/>
    <mergeCell ref="T145:U145"/>
    <mergeCell ref="W145:X145"/>
    <mergeCell ref="B127:C127"/>
    <mergeCell ref="K148:L148"/>
    <mergeCell ref="N148:O148"/>
    <mergeCell ref="Q148:R148"/>
    <mergeCell ref="T148:U148"/>
    <mergeCell ref="B146:C146"/>
    <mergeCell ref="E146:F146"/>
    <mergeCell ref="H146:I146"/>
    <mergeCell ref="K146:L146"/>
    <mergeCell ref="N146:O146"/>
    <mergeCell ref="Q146:R146"/>
    <mergeCell ref="A1:D1"/>
    <mergeCell ref="W148:X148"/>
    <mergeCell ref="Z148:AA148"/>
    <mergeCell ref="AC148:AD148"/>
    <mergeCell ref="AF148:AG148"/>
    <mergeCell ref="T147:U147"/>
    <mergeCell ref="W147:X147"/>
    <mergeCell ref="Z147:AA147"/>
    <mergeCell ref="AC147:AD147"/>
    <mergeCell ref="AF147:AG147"/>
    <mergeCell ref="W146:X146"/>
    <mergeCell ref="Z146:AA146"/>
    <mergeCell ref="AC146:AD146"/>
    <mergeCell ref="AF146:AG146"/>
    <mergeCell ref="B147:C147"/>
    <mergeCell ref="E147:F147"/>
    <mergeCell ref="H147:I147"/>
    <mergeCell ref="K147:L147"/>
    <mergeCell ref="N147:O147"/>
    <mergeCell ref="Q147:R147"/>
    <mergeCell ref="T146:U146"/>
    <mergeCell ref="B148:C148"/>
    <mergeCell ref="E148:F148"/>
    <mergeCell ref="H148:I148"/>
    <mergeCell ref="B17:AD17"/>
    <mergeCell ref="B38:AY38"/>
    <mergeCell ref="B59:AM59"/>
    <mergeCell ref="AI43:AJ43"/>
    <mergeCell ref="AF60:AG60"/>
    <mergeCell ref="AI60:AJ60"/>
    <mergeCell ref="Q42:R42"/>
    <mergeCell ref="AU41:AV41"/>
    <mergeCell ref="AX41:AY41"/>
    <mergeCell ref="Q41:R41"/>
    <mergeCell ref="T41:U41"/>
    <mergeCell ref="W41:X41"/>
    <mergeCell ref="Z41:AA41"/>
    <mergeCell ref="AC41:AD41"/>
    <mergeCell ref="AF41:AG41"/>
    <mergeCell ref="AL41:AM41"/>
    <mergeCell ref="AO41:AP41"/>
    <mergeCell ref="H41:I41"/>
    <mergeCell ref="K41:L41"/>
    <mergeCell ref="N41:O41"/>
    <mergeCell ref="AI41:AJ41"/>
    <mergeCell ref="B42:C42"/>
    <mergeCell ref="E42:F42"/>
    <mergeCell ref="H42:I42"/>
    <mergeCell ref="B103:C103"/>
    <mergeCell ref="E103:F103"/>
    <mergeCell ref="B124:C124"/>
    <mergeCell ref="E124:F124"/>
    <mergeCell ref="B145:C145"/>
    <mergeCell ref="E145:F145"/>
    <mergeCell ref="B40:C40"/>
    <mergeCell ref="E40:F40"/>
    <mergeCell ref="B19:C19"/>
    <mergeCell ref="B105:C105"/>
    <mergeCell ref="E105:F105"/>
    <mergeCell ref="B85:C85"/>
    <mergeCell ref="E85:F85"/>
    <mergeCell ref="B83:C83"/>
    <mergeCell ref="E83:F83"/>
    <mergeCell ref="E81:F81"/>
    <mergeCell ref="B104:C104"/>
    <mergeCell ref="E104:F104"/>
    <mergeCell ref="B62:C62"/>
    <mergeCell ref="E62:F62"/>
    <mergeCell ref="B41:C41"/>
    <mergeCell ref="E41:F41"/>
    <mergeCell ref="B22:C22"/>
    <mergeCell ref="E22:F22"/>
  </mergeCells>
  <hyperlinks>
    <hyperlink ref="F160" r:id="rId1" display="http://legilux.public.lu/eli/etat/leg/loi/2017/11/07/a964/jo" xr:uid="{00000000-0004-0000-2000-000000000000}"/>
    <hyperlink ref="L160" r:id="rId2" display="http://legilux.public.lu/eli/etat/leg/loi/2017/11/07/a964/jo" xr:uid="{00000000-0004-0000-2000-000001000000}"/>
    <hyperlink ref="O160" r:id="rId3" display="http://legilux.public.lu/eli/etat/leg/loi/2017/11/07/a964/jo" xr:uid="{00000000-0004-0000-2000-000002000000}"/>
    <hyperlink ref="R160" r:id="rId4" display="http://legilux.public.lu/eli/etat/leg/loi/2017/11/07/a964/jo" xr:uid="{00000000-0004-0000-2000-000003000000}"/>
    <hyperlink ref="U160" r:id="rId5" display="http://legilux.public.lu/eli/etat/leg/loi/2017/11/07/a964/jo" xr:uid="{00000000-0004-0000-2000-000004000000}"/>
    <hyperlink ref="AA160" r:id="rId6" display="http://legilux.public.lu/eli/etat/leg/loi/2017/11/07/a964/jo" xr:uid="{00000000-0004-0000-2000-000005000000}"/>
  </hyperlinks>
  <pageMargins left="0.70866141732283472" right="0.70866141732283472" top="0.74803149606299213" bottom="0.74803149606299213" header="0.31496062992125984" footer="0.31496062992125984"/>
  <pageSetup paperSize="9" scale="50" orientation="landscape" r:id="rId7"/>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45"/>
  <dimension ref="A1:CC176"/>
  <sheetViews>
    <sheetView topLeftCell="AA144" zoomScale="110" zoomScaleNormal="110" workbookViewId="0">
      <selection activeCell="AA173" sqref="AA173"/>
    </sheetView>
  </sheetViews>
  <sheetFormatPr defaultColWidth="8.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33.657407407407412</v>
      </c>
    </row>
    <row r="4" spans="1:4" ht="24.75" customHeight="1">
      <c r="A4" s="347">
        <v>2008</v>
      </c>
      <c r="B4" s="229"/>
      <c r="C4" s="229"/>
      <c r="D4" s="229">
        <f t="shared" si="0"/>
        <v>34.17824074074074</v>
      </c>
    </row>
    <row r="5" spans="1:4" ht="24.75" customHeight="1">
      <c r="A5" s="347">
        <v>2009</v>
      </c>
      <c r="B5" s="229"/>
      <c r="C5" s="229"/>
      <c r="D5" s="229">
        <f t="shared" si="0"/>
        <v>34.17824074074074</v>
      </c>
    </row>
    <row r="6" spans="1:4" ht="24.75" customHeight="1">
      <c r="A6" s="347">
        <v>2010</v>
      </c>
      <c r="B6" s="229"/>
      <c r="C6" s="229">
        <f t="shared" ref="C6:C9" si="1">AVERAGE(B27,B48,B69,B90,B111,B132,B153)</f>
        <v>34.624433106575964</v>
      </c>
      <c r="D6" s="229">
        <f t="shared" si="0"/>
        <v>36.030092592592588</v>
      </c>
    </row>
    <row r="7" spans="1:4" ht="24.75" customHeight="1">
      <c r="A7" s="347">
        <v>2011</v>
      </c>
      <c r="B7" s="229"/>
      <c r="C7" s="229">
        <f t="shared" si="1"/>
        <v>34.624433106575964</v>
      </c>
      <c r="D7" s="229">
        <f t="shared" si="0"/>
        <v>36.030092592592588</v>
      </c>
    </row>
    <row r="8" spans="1:4" ht="24.75" customHeight="1">
      <c r="A8" s="347">
        <v>2012</v>
      </c>
      <c r="B8" s="229"/>
      <c r="C8" s="229">
        <f t="shared" si="1"/>
        <v>34.624433106575964</v>
      </c>
      <c r="D8" s="229">
        <f t="shared" si="0"/>
        <v>36.030092592592588</v>
      </c>
    </row>
    <row r="9" spans="1:4" ht="24.75" customHeight="1">
      <c r="A9" s="347">
        <v>2013</v>
      </c>
      <c r="B9" s="229"/>
      <c r="C9" s="229">
        <f t="shared" si="1"/>
        <v>36.410147392290249</v>
      </c>
      <c r="D9" s="229">
        <f t="shared" si="0"/>
        <v>38.113425925925924</v>
      </c>
    </row>
    <row r="10" spans="1:4" ht="24.75" customHeight="1">
      <c r="A10" s="38">
        <v>2014</v>
      </c>
      <c r="B10" s="229">
        <f>AVERAGE(B31,B52,B73,B94,B115,B136,B157,B171)</f>
        <v>33.687003968253968</v>
      </c>
      <c r="C10" s="229">
        <f t="shared" ref="C10:C15" si="2">AVERAGE(B31,B52,B73,B94,B115,B136,B157)</f>
        <v>36.410147392290249</v>
      </c>
      <c r="D10" s="229">
        <f t="shared" ref="D10:D15" si="3">AVERAGE(B31,B52,B94,B115,B136,B157)</f>
        <v>38.113425925925924</v>
      </c>
    </row>
    <row r="11" spans="1:4" ht="24.75" customHeight="1">
      <c r="A11" s="38">
        <v>2015</v>
      </c>
      <c r="B11" s="229"/>
      <c r="C11" s="229">
        <f t="shared" si="2"/>
        <v>36.410147392290249</v>
      </c>
      <c r="D11" s="229">
        <f t="shared" si="3"/>
        <v>38.113425925925924</v>
      </c>
    </row>
    <row r="12" spans="1:4" ht="24.75" customHeight="1">
      <c r="A12" s="38">
        <v>2016</v>
      </c>
      <c r="B12" s="229"/>
      <c r="C12" s="229">
        <f t="shared" si="2"/>
        <v>36.410147392290249</v>
      </c>
      <c r="D12" s="229">
        <f t="shared" si="3"/>
        <v>38.113425925925924</v>
      </c>
    </row>
    <row r="13" spans="1:4" ht="24.75" customHeight="1">
      <c r="A13" s="38">
        <v>2017</v>
      </c>
      <c r="B13" s="229"/>
      <c r="C13" s="229">
        <f t="shared" si="2"/>
        <v>36.410147392290249</v>
      </c>
      <c r="D13" s="229">
        <f t="shared" si="3"/>
        <v>38.113425925925924</v>
      </c>
    </row>
    <row r="14" spans="1:4" ht="24.75" customHeight="1">
      <c r="A14" s="38">
        <v>2018</v>
      </c>
      <c r="B14" s="229"/>
      <c r="C14" s="229">
        <f t="shared" si="2"/>
        <v>36.410147392290249</v>
      </c>
      <c r="D14" s="229">
        <f t="shared" si="3"/>
        <v>38.113425925925924</v>
      </c>
    </row>
    <row r="15" spans="1:4" ht="24.75" customHeight="1">
      <c r="A15" s="38">
        <v>2019</v>
      </c>
      <c r="B15" s="229">
        <f>AVERAGE(B36,B57,B78,B99,B120,B141,B162,B176)</f>
        <v>36.801587301587304</v>
      </c>
      <c r="C15" s="229">
        <f t="shared" si="2"/>
        <v>37.588718820861679</v>
      </c>
      <c r="D15" s="229">
        <f t="shared" si="3"/>
        <v>39.488425925925924</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22.222222222222221</v>
      </c>
      <c r="C24" s="363"/>
      <c r="D24" s="350">
        <v>2007</v>
      </c>
      <c r="E24" s="417">
        <v>50</v>
      </c>
      <c r="F24" s="363" t="s">
        <v>5071</v>
      </c>
      <c r="G24" s="350">
        <v>2007</v>
      </c>
      <c r="H24" s="417">
        <v>50</v>
      </c>
      <c r="I24" s="363" t="s">
        <v>5073</v>
      </c>
      <c r="J24" s="350">
        <v>2007</v>
      </c>
      <c r="K24" s="417">
        <v>0</v>
      </c>
      <c r="L24" s="363"/>
      <c r="M24" s="350">
        <v>2007</v>
      </c>
      <c r="N24" s="417">
        <v>50</v>
      </c>
      <c r="O24" s="363"/>
      <c r="P24" s="350">
        <v>2007</v>
      </c>
      <c r="Q24" s="363">
        <v>0</v>
      </c>
      <c r="R24" s="363"/>
      <c r="S24" s="350">
        <v>2007</v>
      </c>
      <c r="T24" s="34">
        <v>50</v>
      </c>
      <c r="U24" s="363"/>
      <c r="V24" s="350">
        <v>2007</v>
      </c>
      <c r="W24" s="417">
        <v>0</v>
      </c>
      <c r="X24" s="363"/>
      <c r="Y24" s="350">
        <v>2007</v>
      </c>
      <c r="Z24" s="417">
        <v>0</v>
      </c>
      <c r="AA24" s="363"/>
      <c r="AB24" s="350">
        <v>2007</v>
      </c>
      <c r="AC24" s="417">
        <v>0</v>
      </c>
      <c r="AD24" s="363" t="s">
        <v>5076</v>
      </c>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22.222222222222221</v>
      </c>
      <c r="C25" s="363"/>
      <c r="D25" s="350">
        <v>2008</v>
      </c>
      <c r="E25" s="417">
        <v>50</v>
      </c>
      <c r="F25" s="363"/>
      <c r="G25" s="350">
        <v>2008</v>
      </c>
      <c r="H25" s="417">
        <v>50</v>
      </c>
      <c r="I25" s="363"/>
      <c r="J25" s="350">
        <v>2008</v>
      </c>
      <c r="K25" s="417">
        <v>0</v>
      </c>
      <c r="L25" s="363"/>
      <c r="M25" s="350">
        <v>2008</v>
      </c>
      <c r="N25" s="417">
        <v>50</v>
      </c>
      <c r="O25" s="363"/>
      <c r="P25" s="350">
        <v>2008</v>
      </c>
      <c r="Q25" s="363">
        <v>0</v>
      </c>
      <c r="R25" s="363"/>
      <c r="S25" s="350">
        <v>2008</v>
      </c>
      <c r="T25" s="34">
        <v>50</v>
      </c>
      <c r="U25" s="363"/>
      <c r="V25" s="350">
        <v>2008</v>
      </c>
      <c r="W25" s="417">
        <v>0</v>
      </c>
      <c r="X25" s="363"/>
      <c r="Y25" s="350">
        <v>2008</v>
      </c>
      <c r="Z25" s="417">
        <v>0</v>
      </c>
      <c r="AA25" s="363"/>
      <c r="AB25" s="350">
        <v>2008</v>
      </c>
      <c r="AC25" s="417">
        <v>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22.222222222222221</v>
      </c>
      <c r="C26" s="363"/>
      <c r="D26" s="350">
        <v>2009</v>
      </c>
      <c r="E26" s="417">
        <v>50</v>
      </c>
      <c r="F26" s="363"/>
      <c r="G26" s="350">
        <v>2009</v>
      </c>
      <c r="H26" s="417">
        <v>50</v>
      </c>
      <c r="I26" s="363"/>
      <c r="J26" s="350">
        <v>2009</v>
      </c>
      <c r="K26" s="417">
        <v>0</v>
      </c>
      <c r="L26" s="363"/>
      <c r="M26" s="350">
        <v>2009</v>
      </c>
      <c r="N26" s="417">
        <v>50</v>
      </c>
      <c r="O26" s="363"/>
      <c r="P26" s="350">
        <v>2009</v>
      </c>
      <c r="Q26" s="363">
        <v>0</v>
      </c>
      <c r="R26" s="363"/>
      <c r="S26" s="350">
        <v>2009</v>
      </c>
      <c r="T26" s="34">
        <v>50</v>
      </c>
      <c r="U26" s="363"/>
      <c r="V26" s="350">
        <v>2009</v>
      </c>
      <c r="W26" s="417">
        <v>0</v>
      </c>
      <c r="X26" s="363"/>
      <c r="Y26" s="350">
        <v>2009</v>
      </c>
      <c r="Z26" s="417">
        <v>0</v>
      </c>
      <c r="AA26" s="363"/>
      <c r="AB26" s="350">
        <v>2009</v>
      </c>
      <c r="AC26" s="417">
        <v>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33.333333333333336</v>
      </c>
      <c r="C27" s="363"/>
      <c r="D27" s="350">
        <v>2010</v>
      </c>
      <c r="E27" s="417">
        <v>50</v>
      </c>
      <c r="F27" s="363" t="s">
        <v>5072</v>
      </c>
      <c r="G27" s="350">
        <v>2010</v>
      </c>
      <c r="H27" s="417">
        <v>50</v>
      </c>
      <c r="I27" s="363"/>
      <c r="J27" s="350">
        <v>2010</v>
      </c>
      <c r="K27" s="417">
        <v>0</v>
      </c>
      <c r="L27" s="363"/>
      <c r="M27" s="350">
        <v>2010</v>
      </c>
      <c r="N27" s="417">
        <v>50</v>
      </c>
      <c r="O27" s="363"/>
      <c r="P27" s="350">
        <v>2010</v>
      </c>
      <c r="Q27" s="363">
        <v>100</v>
      </c>
      <c r="R27" s="363" t="s">
        <v>5074</v>
      </c>
      <c r="S27" s="350">
        <v>2010</v>
      </c>
      <c r="T27" s="34">
        <v>50</v>
      </c>
      <c r="U27" s="363"/>
      <c r="V27" s="350">
        <v>2010</v>
      </c>
      <c r="W27" s="417">
        <v>0</v>
      </c>
      <c r="X27" s="363"/>
      <c r="Y27" s="350">
        <v>2010</v>
      </c>
      <c r="Z27" s="417">
        <v>0</v>
      </c>
      <c r="AA27" s="363"/>
      <c r="AB27" s="350">
        <v>2010</v>
      </c>
      <c r="AC27" s="417">
        <v>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33.333333333333336</v>
      </c>
      <c r="C28" s="363"/>
      <c r="D28" s="350">
        <v>2011</v>
      </c>
      <c r="E28" s="417">
        <v>50</v>
      </c>
      <c r="F28" s="363"/>
      <c r="G28" s="350">
        <v>2011</v>
      </c>
      <c r="H28" s="417">
        <v>50</v>
      </c>
      <c r="I28" s="363"/>
      <c r="J28" s="350">
        <v>2011</v>
      </c>
      <c r="K28" s="417">
        <v>0</v>
      </c>
      <c r="L28" s="363"/>
      <c r="M28" s="350">
        <v>2011</v>
      </c>
      <c r="N28" s="417">
        <v>50</v>
      </c>
      <c r="O28" s="363"/>
      <c r="P28" s="350">
        <v>2011</v>
      </c>
      <c r="Q28" s="416">
        <v>100</v>
      </c>
      <c r="R28" s="363" t="s">
        <v>5075</v>
      </c>
      <c r="S28" s="350">
        <v>2011</v>
      </c>
      <c r="T28" s="34">
        <v>50</v>
      </c>
      <c r="U28" s="363"/>
      <c r="V28" s="350">
        <v>2011</v>
      </c>
      <c r="W28" s="417">
        <v>0</v>
      </c>
      <c r="X28" s="363"/>
      <c r="Y28" s="350">
        <v>2011</v>
      </c>
      <c r="Z28" s="417">
        <v>0</v>
      </c>
      <c r="AA28" s="363"/>
      <c r="AB28" s="350">
        <v>2011</v>
      </c>
      <c r="AC28" s="417">
        <v>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33.333333333333336</v>
      </c>
      <c r="C29" s="363"/>
      <c r="D29" s="350">
        <v>2012</v>
      </c>
      <c r="E29" s="417">
        <v>50</v>
      </c>
      <c r="F29" s="363"/>
      <c r="G29" s="350">
        <v>2012</v>
      </c>
      <c r="H29" s="417">
        <v>50</v>
      </c>
      <c r="I29" s="363"/>
      <c r="J29" s="350">
        <v>2012</v>
      </c>
      <c r="K29" s="417">
        <v>0</v>
      </c>
      <c r="L29" s="363"/>
      <c r="M29" s="350">
        <v>2012</v>
      </c>
      <c r="N29" s="417">
        <v>50</v>
      </c>
      <c r="O29" s="363"/>
      <c r="P29" s="350">
        <v>2012</v>
      </c>
      <c r="Q29" s="416">
        <v>100</v>
      </c>
      <c r="R29" s="363"/>
      <c r="S29" s="350">
        <v>2012</v>
      </c>
      <c r="T29" s="34">
        <v>50</v>
      </c>
      <c r="U29" s="363"/>
      <c r="V29" s="350">
        <v>2012</v>
      </c>
      <c r="W29" s="417">
        <v>0</v>
      </c>
      <c r="X29" s="363"/>
      <c r="Y29" s="350">
        <v>2012</v>
      </c>
      <c r="Z29" s="417">
        <v>0</v>
      </c>
      <c r="AA29" s="363"/>
      <c r="AB29" s="350">
        <v>2012</v>
      </c>
      <c r="AC29" s="417">
        <v>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33.333333333333336</v>
      </c>
      <c r="C30" s="363"/>
      <c r="D30" s="350">
        <v>2013</v>
      </c>
      <c r="E30" s="417">
        <v>50</v>
      </c>
      <c r="F30" s="363"/>
      <c r="G30" s="350">
        <v>2013</v>
      </c>
      <c r="H30" s="417">
        <v>50</v>
      </c>
      <c r="I30" s="363"/>
      <c r="J30" s="350">
        <v>2013</v>
      </c>
      <c r="K30" s="417">
        <v>0</v>
      </c>
      <c r="L30" s="363"/>
      <c r="M30" s="350">
        <v>2013</v>
      </c>
      <c r="N30" s="417">
        <v>50</v>
      </c>
      <c r="O30" s="363"/>
      <c r="P30" s="350">
        <v>2013</v>
      </c>
      <c r="Q30" s="416">
        <v>100</v>
      </c>
      <c r="R30" s="363"/>
      <c r="S30" s="350">
        <v>2013</v>
      </c>
      <c r="T30" s="34">
        <v>50</v>
      </c>
      <c r="U30" s="363"/>
      <c r="V30" s="350">
        <v>2013</v>
      </c>
      <c r="W30" s="417">
        <v>0</v>
      </c>
      <c r="X30" s="363"/>
      <c r="Y30" s="350">
        <v>2013</v>
      </c>
      <c r="Z30" s="417">
        <v>0</v>
      </c>
      <c r="AA30" s="363"/>
      <c r="AB30" s="350">
        <v>2013</v>
      </c>
      <c r="AC30" s="417">
        <v>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33.333333333333336</v>
      </c>
      <c r="C31" s="39"/>
      <c r="D31" s="43">
        <v>2014</v>
      </c>
      <c r="E31" s="19">
        <v>50</v>
      </c>
      <c r="F31" s="10" t="s">
        <v>2283</v>
      </c>
      <c r="G31" s="43">
        <v>2014</v>
      </c>
      <c r="H31" s="19">
        <v>50</v>
      </c>
      <c r="I31" s="10" t="s">
        <v>2282</v>
      </c>
      <c r="J31" s="43">
        <v>2014</v>
      </c>
      <c r="K31" s="19">
        <v>0</v>
      </c>
      <c r="L31" s="10" t="s">
        <v>2281</v>
      </c>
      <c r="M31" s="43">
        <v>2014</v>
      </c>
      <c r="N31" s="19">
        <v>50</v>
      </c>
      <c r="O31" s="10" t="s">
        <v>2280</v>
      </c>
      <c r="P31" s="43">
        <v>2014</v>
      </c>
      <c r="Q31" s="19">
        <v>100</v>
      </c>
      <c r="R31" s="10" t="s">
        <v>2279</v>
      </c>
      <c r="S31" s="43">
        <v>2014</v>
      </c>
      <c r="T31" s="34">
        <v>50</v>
      </c>
      <c r="U31" s="10" t="s">
        <v>2278</v>
      </c>
      <c r="V31" s="43">
        <v>2014</v>
      </c>
      <c r="W31" s="19">
        <v>0</v>
      </c>
      <c r="X31" s="10"/>
      <c r="Y31" s="350">
        <v>2014</v>
      </c>
      <c r="Z31" s="19">
        <v>0</v>
      </c>
      <c r="AA31" s="10"/>
      <c r="AB31" s="350">
        <v>2014</v>
      </c>
      <c r="AC31" s="49">
        <v>0</v>
      </c>
      <c r="AD31" s="11" t="s">
        <v>2277</v>
      </c>
    </row>
    <row r="32" spans="1:81" ht="24.75" customHeight="1">
      <c r="A32" s="43">
        <v>2015</v>
      </c>
      <c r="B32" s="230">
        <f t="shared" si="5"/>
        <v>33.333333333333336</v>
      </c>
      <c r="C32" s="39"/>
      <c r="D32" s="43">
        <v>2015</v>
      </c>
      <c r="E32" s="19">
        <v>50</v>
      </c>
      <c r="F32" s="10"/>
      <c r="G32" s="43">
        <v>2015</v>
      </c>
      <c r="H32" s="19">
        <v>50</v>
      </c>
      <c r="I32" s="10"/>
      <c r="J32" s="43">
        <v>2015</v>
      </c>
      <c r="K32" s="19">
        <v>0</v>
      </c>
      <c r="L32" s="10"/>
      <c r="M32" s="43">
        <v>2015</v>
      </c>
      <c r="N32" s="19">
        <v>50</v>
      </c>
      <c r="O32" s="10"/>
      <c r="P32" s="43">
        <v>2015</v>
      </c>
      <c r="Q32" s="19">
        <v>100</v>
      </c>
      <c r="R32" s="10"/>
      <c r="S32" s="43">
        <v>2015</v>
      </c>
      <c r="T32" s="34">
        <v>50</v>
      </c>
      <c r="U32" s="10"/>
      <c r="V32" s="43">
        <v>2015</v>
      </c>
      <c r="W32" s="19">
        <v>0</v>
      </c>
      <c r="X32" s="10"/>
      <c r="Y32" s="350">
        <v>2015</v>
      </c>
      <c r="Z32" s="19">
        <v>0</v>
      </c>
      <c r="AA32" s="10"/>
      <c r="AB32" s="350">
        <v>2015</v>
      </c>
      <c r="AC32" s="49">
        <v>0</v>
      </c>
      <c r="AD32" s="11"/>
    </row>
    <row r="33" spans="1:81" ht="24.75" customHeight="1">
      <c r="A33" s="43">
        <v>2016</v>
      </c>
      <c r="B33" s="230">
        <f t="shared" si="5"/>
        <v>33.333333333333336</v>
      </c>
      <c r="C33" s="39"/>
      <c r="D33" s="43">
        <v>2016</v>
      </c>
      <c r="E33" s="19">
        <v>50</v>
      </c>
      <c r="F33" s="10"/>
      <c r="G33" s="43">
        <v>2016</v>
      </c>
      <c r="H33" s="19">
        <v>50</v>
      </c>
      <c r="I33" s="10"/>
      <c r="J33" s="43">
        <v>2016</v>
      </c>
      <c r="K33" s="19">
        <v>0</v>
      </c>
      <c r="L33" s="10"/>
      <c r="M33" s="43">
        <v>2016</v>
      </c>
      <c r="N33" s="19">
        <v>50</v>
      </c>
      <c r="O33" s="10"/>
      <c r="P33" s="43">
        <v>2016</v>
      </c>
      <c r="Q33" s="19">
        <v>100</v>
      </c>
      <c r="R33" s="10"/>
      <c r="S33" s="43">
        <v>2016</v>
      </c>
      <c r="T33" s="34">
        <v>50</v>
      </c>
      <c r="U33" s="10"/>
      <c r="V33" s="43">
        <v>2016</v>
      </c>
      <c r="W33" s="19">
        <v>0</v>
      </c>
      <c r="X33" s="10" t="s">
        <v>2276</v>
      </c>
      <c r="Y33" s="350">
        <v>2016</v>
      </c>
      <c r="Z33" s="19">
        <v>0</v>
      </c>
      <c r="AA33" s="10"/>
      <c r="AB33" s="350">
        <v>2016</v>
      </c>
      <c r="AC33" s="49">
        <v>0</v>
      </c>
      <c r="AD33" s="11"/>
    </row>
    <row r="34" spans="1:81" ht="24.75" customHeight="1">
      <c r="A34" s="43">
        <v>2017</v>
      </c>
      <c r="B34" s="230">
        <f t="shared" si="5"/>
        <v>33.333333333333336</v>
      </c>
      <c r="C34" s="39"/>
      <c r="D34" s="43">
        <v>2017</v>
      </c>
      <c r="E34" s="19">
        <v>50</v>
      </c>
      <c r="F34" s="10"/>
      <c r="G34" s="43">
        <v>2017</v>
      </c>
      <c r="H34" s="19">
        <v>50</v>
      </c>
      <c r="I34" s="10"/>
      <c r="J34" s="43">
        <v>2017</v>
      </c>
      <c r="K34" s="19">
        <v>0</v>
      </c>
      <c r="L34" s="10"/>
      <c r="M34" s="43">
        <v>2017</v>
      </c>
      <c r="N34" s="19">
        <v>50</v>
      </c>
      <c r="O34" s="10"/>
      <c r="P34" s="43">
        <v>2017</v>
      </c>
      <c r="Q34" s="19">
        <v>100</v>
      </c>
      <c r="R34" s="10"/>
      <c r="S34" s="43">
        <v>2017</v>
      </c>
      <c r="T34" s="34">
        <v>50</v>
      </c>
      <c r="U34" s="10"/>
      <c r="V34" s="43">
        <v>2017</v>
      </c>
      <c r="W34" s="19">
        <v>0</v>
      </c>
      <c r="X34" s="10"/>
      <c r="Y34" s="350">
        <v>2017</v>
      </c>
      <c r="Z34" s="19">
        <v>0</v>
      </c>
      <c r="AA34" s="10"/>
      <c r="AB34" s="350">
        <v>2017</v>
      </c>
      <c r="AC34" s="49">
        <v>0</v>
      </c>
      <c r="AD34" s="11"/>
    </row>
    <row r="35" spans="1:81" ht="24.75" customHeight="1">
      <c r="A35" s="43">
        <v>2018</v>
      </c>
      <c r="B35" s="230">
        <f t="shared" si="5"/>
        <v>33.333333333333336</v>
      </c>
      <c r="C35" s="39"/>
      <c r="D35" s="43">
        <v>2018</v>
      </c>
      <c r="E35" s="19">
        <v>50</v>
      </c>
      <c r="F35" s="10"/>
      <c r="G35" s="43">
        <v>2018</v>
      </c>
      <c r="H35" s="19">
        <v>50</v>
      </c>
      <c r="I35" s="10"/>
      <c r="J35" s="43">
        <v>2018</v>
      </c>
      <c r="K35" s="19">
        <v>0</v>
      </c>
      <c r="L35" s="10"/>
      <c r="M35" s="43">
        <v>2018</v>
      </c>
      <c r="N35" s="19">
        <v>50</v>
      </c>
      <c r="O35" s="10"/>
      <c r="P35" s="43">
        <v>2018</v>
      </c>
      <c r="Q35" s="19">
        <v>100</v>
      </c>
      <c r="R35" s="10"/>
      <c r="S35" s="43">
        <v>2018</v>
      </c>
      <c r="T35" s="34">
        <v>50</v>
      </c>
      <c r="U35" s="10"/>
      <c r="V35" s="43">
        <v>2018</v>
      </c>
      <c r="W35" s="19">
        <v>0</v>
      </c>
      <c r="X35" s="10"/>
      <c r="Y35" s="350">
        <v>2018</v>
      </c>
      <c r="Z35" s="19">
        <v>0</v>
      </c>
      <c r="AA35" s="10"/>
      <c r="AB35" s="350">
        <v>2018</v>
      </c>
      <c r="AC35" s="49">
        <v>0</v>
      </c>
      <c r="AD35" s="11"/>
    </row>
    <row r="36" spans="1:81" ht="24.75" customHeight="1">
      <c r="A36" s="43">
        <v>2019</v>
      </c>
      <c r="B36" s="230">
        <f t="shared" si="5"/>
        <v>33.333333333333336</v>
      </c>
      <c r="C36" s="39"/>
      <c r="D36" s="43">
        <v>2019</v>
      </c>
      <c r="E36" s="19">
        <v>50</v>
      </c>
      <c r="F36" s="10"/>
      <c r="G36" s="43">
        <v>2019</v>
      </c>
      <c r="H36" s="19">
        <v>50</v>
      </c>
      <c r="I36" s="10" t="s">
        <v>2182</v>
      </c>
      <c r="J36" s="43">
        <v>2019</v>
      </c>
      <c r="K36" s="19">
        <v>0</v>
      </c>
      <c r="L36" s="10"/>
      <c r="M36" s="43">
        <v>2019</v>
      </c>
      <c r="N36" s="19">
        <v>50</v>
      </c>
      <c r="O36" s="10"/>
      <c r="P36" s="43">
        <v>2019</v>
      </c>
      <c r="Q36" s="19">
        <v>100</v>
      </c>
      <c r="R36" s="10"/>
      <c r="S36" s="43">
        <v>2019</v>
      </c>
      <c r="T36" s="34">
        <v>50</v>
      </c>
      <c r="U36" s="10"/>
      <c r="V36" s="43">
        <v>2019</v>
      </c>
      <c r="W36" s="19">
        <v>0</v>
      </c>
      <c r="X36" s="10" t="s">
        <v>2275</v>
      </c>
      <c r="Y36" s="350">
        <v>2019</v>
      </c>
      <c r="Z36" s="19">
        <v>0</v>
      </c>
      <c r="AA36" s="10"/>
      <c r="AB36" s="350">
        <v>2019</v>
      </c>
      <c r="AC36" s="49">
        <v>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240</v>
      </c>
      <c r="X42" s="580"/>
      <c r="Y42" s="350" t="s">
        <v>81</v>
      </c>
      <c r="Z42" s="580" t="s">
        <v>239</v>
      </c>
      <c r="AA42" s="580"/>
      <c r="AB42" s="350" t="s">
        <v>81</v>
      </c>
      <c r="AC42" s="580" t="s">
        <v>238</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2274</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231</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47.222222222222221</v>
      </c>
      <c r="C45" s="363"/>
      <c r="D45" s="350">
        <v>2007</v>
      </c>
      <c r="E45" s="417">
        <v>100</v>
      </c>
      <c r="F45" s="363"/>
      <c r="G45" s="350">
        <v>2007</v>
      </c>
      <c r="H45" s="417">
        <v>25</v>
      </c>
      <c r="I45" s="363" t="s">
        <v>5077</v>
      </c>
      <c r="J45" s="350">
        <v>2007</v>
      </c>
      <c r="K45" s="417">
        <v>100</v>
      </c>
      <c r="L45" s="363"/>
      <c r="M45" s="350">
        <v>2007</v>
      </c>
      <c r="N45" s="417">
        <v>100</v>
      </c>
      <c r="O45" s="363"/>
      <c r="P45" s="350">
        <v>2007</v>
      </c>
      <c r="Q45" s="417">
        <v>100</v>
      </c>
      <c r="R45" s="363"/>
      <c r="S45" s="350">
        <v>2007</v>
      </c>
      <c r="T45" s="417">
        <v>100</v>
      </c>
      <c r="U45" s="363"/>
      <c r="V45" s="350">
        <v>2007</v>
      </c>
      <c r="W45" s="417">
        <v>100</v>
      </c>
      <c r="X45" s="363"/>
      <c r="Y45" s="350">
        <v>2007</v>
      </c>
      <c r="Z45" s="417">
        <v>100</v>
      </c>
      <c r="AA45" s="363"/>
      <c r="AB45" s="350">
        <v>2007</v>
      </c>
      <c r="AC45" s="417">
        <v>100</v>
      </c>
      <c r="AD45" s="363"/>
      <c r="AE45" s="350">
        <v>2007</v>
      </c>
      <c r="AF45" s="243">
        <f t="shared" ref="AF45:AF51" si="7">0.67*AI45+0.33*AL45</f>
        <v>50</v>
      </c>
      <c r="AG45" s="363"/>
      <c r="AH45" s="350">
        <v>2007</v>
      </c>
      <c r="AI45" s="417">
        <v>50</v>
      </c>
      <c r="AJ45" s="363"/>
      <c r="AK45" s="350">
        <v>2007</v>
      </c>
      <c r="AL45" s="417">
        <v>50</v>
      </c>
      <c r="AM45" s="363"/>
      <c r="AN45" s="350">
        <v>2007</v>
      </c>
      <c r="AO45" s="49">
        <v>0</v>
      </c>
      <c r="AP45" s="363"/>
      <c r="AQ45" s="350">
        <v>2007</v>
      </c>
      <c r="AR45" s="49">
        <v>0</v>
      </c>
      <c r="AS45" s="363" t="s">
        <v>5078</v>
      </c>
      <c r="AT45" s="350">
        <v>2007</v>
      </c>
      <c r="AU45" s="49">
        <v>0</v>
      </c>
      <c r="AV45" s="363"/>
      <c r="AW45" s="350">
        <v>2007</v>
      </c>
      <c r="AX45" s="49">
        <v>50</v>
      </c>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47.222222222222221</v>
      </c>
      <c r="C46" s="363"/>
      <c r="D46" s="350">
        <v>2008</v>
      </c>
      <c r="E46" s="417">
        <v>100</v>
      </c>
      <c r="F46" s="363"/>
      <c r="G46" s="350">
        <v>2008</v>
      </c>
      <c r="H46" s="417">
        <v>25</v>
      </c>
      <c r="I46" s="363"/>
      <c r="J46" s="350">
        <v>2008</v>
      </c>
      <c r="K46" s="417">
        <v>100</v>
      </c>
      <c r="L46" s="363"/>
      <c r="M46" s="350">
        <v>2008</v>
      </c>
      <c r="N46" s="417">
        <v>100</v>
      </c>
      <c r="O46" s="363"/>
      <c r="P46" s="350">
        <v>2008</v>
      </c>
      <c r="Q46" s="417">
        <v>100</v>
      </c>
      <c r="R46" s="363"/>
      <c r="S46" s="350">
        <v>2008</v>
      </c>
      <c r="T46" s="417">
        <v>100</v>
      </c>
      <c r="U46" s="363"/>
      <c r="V46" s="350">
        <v>2008</v>
      </c>
      <c r="W46" s="417">
        <v>100</v>
      </c>
      <c r="X46" s="363"/>
      <c r="Y46" s="350">
        <v>2008</v>
      </c>
      <c r="Z46" s="417">
        <v>100</v>
      </c>
      <c r="AA46" s="363"/>
      <c r="AB46" s="350">
        <v>2008</v>
      </c>
      <c r="AC46" s="417">
        <v>100</v>
      </c>
      <c r="AD46" s="363"/>
      <c r="AE46" s="350">
        <v>2008</v>
      </c>
      <c r="AF46" s="243">
        <f t="shared" si="7"/>
        <v>50</v>
      </c>
      <c r="AG46" s="363"/>
      <c r="AH46" s="350">
        <v>2008</v>
      </c>
      <c r="AI46" s="417">
        <v>50</v>
      </c>
      <c r="AJ46" s="363"/>
      <c r="AK46" s="350">
        <v>2008</v>
      </c>
      <c r="AL46" s="417">
        <v>50</v>
      </c>
      <c r="AM46" s="363"/>
      <c r="AN46" s="350">
        <v>2008</v>
      </c>
      <c r="AO46" s="49">
        <v>0</v>
      </c>
      <c r="AP46" s="363"/>
      <c r="AQ46" s="350">
        <v>2008</v>
      </c>
      <c r="AR46" s="49">
        <v>0</v>
      </c>
      <c r="AS46" s="363"/>
      <c r="AT46" s="350">
        <v>2008</v>
      </c>
      <c r="AU46" s="49">
        <v>0</v>
      </c>
      <c r="AV46" s="363"/>
      <c r="AW46" s="350">
        <v>2008</v>
      </c>
      <c r="AX46" s="49">
        <v>50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47.222222222222221</v>
      </c>
      <c r="C47" s="363"/>
      <c r="D47" s="350">
        <v>2009</v>
      </c>
      <c r="E47" s="417">
        <v>100</v>
      </c>
      <c r="F47" s="363"/>
      <c r="G47" s="350">
        <v>2009</v>
      </c>
      <c r="H47" s="417">
        <v>25</v>
      </c>
      <c r="I47" s="363"/>
      <c r="J47" s="350">
        <v>2009</v>
      </c>
      <c r="K47" s="417">
        <v>100</v>
      </c>
      <c r="L47" s="363"/>
      <c r="M47" s="350">
        <v>2009</v>
      </c>
      <c r="N47" s="417">
        <v>100</v>
      </c>
      <c r="O47" s="363"/>
      <c r="P47" s="350">
        <v>2009</v>
      </c>
      <c r="Q47" s="417">
        <v>100</v>
      </c>
      <c r="R47" s="363"/>
      <c r="S47" s="350">
        <v>2009</v>
      </c>
      <c r="T47" s="417">
        <v>100</v>
      </c>
      <c r="U47" s="363"/>
      <c r="V47" s="350">
        <v>2009</v>
      </c>
      <c r="W47" s="417">
        <v>100</v>
      </c>
      <c r="X47" s="363"/>
      <c r="Y47" s="350">
        <v>2009</v>
      </c>
      <c r="Z47" s="417">
        <v>100</v>
      </c>
      <c r="AA47" s="363"/>
      <c r="AB47" s="350">
        <v>2009</v>
      </c>
      <c r="AC47" s="417">
        <v>100</v>
      </c>
      <c r="AD47" s="363"/>
      <c r="AE47" s="350">
        <v>2009</v>
      </c>
      <c r="AF47" s="243">
        <f t="shared" si="7"/>
        <v>50</v>
      </c>
      <c r="AG47" s="363"/>
      <c r="AH47" s="350">
        <v>2009</v>
      </c>
      <c r="AI47" s="417">
        <v>50</v>
      </c>
      <c r="AJ47" s="363"/>
      <c r="AK47" s="350">
        <v>2009</v>
      </c>
      <c r="AL47" s="417">
        <v>50</v>
      </c>
      <c r="AM47" s="363"/>
      <c r="AN47" s="350">
        <v>2009</v>
      </c>
      <c r="AO47" s="49">
        <v>0</v>
      </c>
      <c r="AP47" s="363"/>
      <c r="AQ47" s="350">
        <v>2009</v>
      </c>
      <c r="AR47" s="49">
        <v>0</v>
      </c>
      <c r="AS47" s="363"/>
      <c r="AT47" s="350">
        <v>2009</v>
      </c>
      <c r="AU47" s="49">
        <v>0</v>
      </c>
      <c r="AV47" s="363"/>
      <c r="AW47" s="350">
        <v>2009</v>
      </c>
      <c r="AX47" s="49">
        <v>50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47.222222222222221</v>
      </c>
      <c r="C48" s="363"/>
      <c r="D48" s="350">
        <v>2010</v>
      </c>
      <c r="E48" s="417">
        <v>100</v>
      </c>
      <c r="F48" s="363"/>
      <c r="G48" s="350">
        <v>2010</v>
      </c>
      <c r="H48" s="417">
        <v>25</v>
      </c>
      <c r="I48" s="363"/>
      <c r="J48" s="350">
        <v>2010</v>
      </c>
      <c r="K48" s="417">
        <v>100</v>
      </c>
      <c r="L48" s="363"/>
      <c r="M48" s="350">
        <v>2010</v>
      </c>
      <c r="N48" s="417">
        <v>100</v>
      </c>
      <c r="O48" s="363"/>
      <c r="P48" s="350">
        <v>2010</v>
      </c>
      <c r="Q48" s="417">
        <v>100</v>
      </c>
      <c r="R48" s="363"/>
      <c r="S48" s="350">
        <v>2010</v>
      </c>
      <c r="T48" s="417">
        <v>100</v>
      </c>
      <c r="U48" s="363"/>
      <c r="V48" s="350">
        <v>2010</v>
      </c>
      <c r="W48" s="417">
        <v>100</v>
      </c>
      <c r="X48" s="363"/>
      <c r="Y48" s="350">
        <v>2010</v>
      </c>
      <c r="Z48" s="417">
        <v>100</v>
      </c>
      <c r="AA48" s="363"/>
      <c r="AB48" s="350">
        <v>2010</v>
      </c>
      <c r="AC48" s="417">
        <v>100</v>
      </c>
      <c r="AD48" s="363"/>
      <c r="AE48" s="350">
        <v>2010</v>
      </c>
      <c r="AF48" s="243">
        <f t="shared" si="7"/>
        <v>50</v>
      </c>
      <c r="AG48" s="363"/>
      <c r="AH48" s="350">
        <v>2010</v>
      </c>
      <c r="AI48" s="417">
        <v>50</v>
      </c>
      <c r="AJ48" s="363"/>
      <c r="AK48" s="350">
        <v>2010</v>
      </c>
      <c r="AL48" s="417">
        <v>50</v>
      </c>
      <c r="AM48" s="363"/>
      <c r="AN48" s="350">
        <v>2010</v>
      </c>
      <c r="AO48" s="49">
        <v>0</v>
      </c>
      <c r="AP48" s="363"/>
      <c r="AQ48" s="350">
        <v>2010</v>
      </c>
      <c r="AR48" s="49">
        <v>0</v>
      </c>
      <c r="AS48" s="363"/>
      <c r="AT48" s="350">
        <v>2010</v>
      </c>
      <c r="AU48" s="49">
        <v>0</v>
      </c>
      <c r="AV48" s="363"/>
      <c r="AW48" s="350">
        <v>2010</v>
      </c>
      <c r="AX48" s="49">
        <v>50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47.222222222222221</v>
      </c>
      <c r="C49" s="363"/>
      <c r="D49" s="350">
        <v>2011</v>
      </c>
      <c r="E49" s="417">
        <v>100</v>
      </c>
      <c r="F49" s="363"/>
      <c r="G49" s="350">
        <v>2011</v>
      </c>
      <c r="H49" s="417">
        <v>25</v>
      </c>
      <c r="I49" s="363"/>
      <c r="J49" s="350">
        <v>2011</v>
      </c>
      <c r="K49" s="417">
        <v>100</v>
      </c>
      <c r="L49" s="363"/>
      <c r="M49" s="350">
        <v>2011</v>
      </c>
      <c r="N49" s="417">
        <v>100</v>
      </c>
      <c r="O49" s="363"/>
      <c r="P49" s="350">
        <v>2011</v>
      </c>
      <c r="Q49" s="417">
        <v>100</v>
      </c>
      <c r="R49" s="363"/>
      <c r="S49" s="350">
        <v>2011</v>
      </c>
      <c r="T49" s="417">
        <v>100</v>
      </c>
      <c r="U49" s="363"/>
      <c r="V49" s="350">
        <v>2011</v>
      </c>
      <c r="W49" s="417">
        <v>100</v>
      </c>
      <c r="X49" s="363"/>
      <c r="Y49" s="350">
        <v>2011</v>
      </c>
      <c r="Z49" s="417">
        <v>100</v>
      </c>
      <c r="AA49" s="363"/>
      <c r="AB49" s="350">
        <v>2011</v>
      </c>
      <c r="AC49" s="417">
        <v>100</v>
      </c>
      <c r="AD49" s="363"/>
      <c r="AE49" s="350">
        <v>2011</v>
      </c>
      <c r="AF49" s="243">
        <f t="shared" si="7"/>
        <v>50</v>
      </c>
      <c r="AG49" s="363"/>
      <c r="AH49" s="350">
        <v>2011</v>
      </c>
      <c r="AI49" s="417">
        <v>50</v>
      </c>
      <c r="AJ49" s="363"/>
      <c r="AK49" s="350">
        <v>2011</v>
      </c>
      <c r="AL49" s="417">
        <v>50</v>
      </c>
      <c r="AM49" s="363"/>
      <c r="AN49" s="350">
        <v>2011</v>
      </c>
      <c r="AO49" s="49">
        <v>0</v>
      </c>
      <c r="AP49" s="363"/>
      <c r="AQ49" s="350">
        <v>2011</v>
      </c>
      <c r="AR49" s="49">
        <v>0</v>
      </c>
      <c r="AS49" s="363"/>
      <c r="AT49" s="350">
        <v>2011</v>
      </c>
      <c r="AU49" s="49">
        <v>0</v>
      </c>
      <c r="AV49" s="363"/>
      <c r="AW49" s="350">
        <v>2011</v>
      </c>
      <c r="AX49" s="49">
        <v>50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47.222222222222221</v>
      </c>
      <c r="C50" s="363"/>
      <c r="D50" s="350">
        <v>2012</v>
      </c>
      <c r="E50" s="417">
        <v>100</v>
      </c>
      <c r="F50" s="363"/>
      <c r="G50" s="350">
        <v>2012</v>
      </c>
      <c r="H50" s="417">
        <v>25</v>
      </c>
      <c r="I50" s="363"/>
      <c r="J50" s="350">
        <v>2012</v>
      </c>
      <c r="K50" s="417">
        <v>100</v>
      </c>
      <c r="L50" s="363"/>
      <c r="M50" s="350">
        <v>2012</v>
      </c>
      <c r="N50" s="417">
        <v>100</v>
      </c>
      <c r="O50" s="363"/>
      <c r="P50" s="350">
        <v>2012</v>
      </c>
      <c r="Q50" s="417">
        <v>100</v>
      </c>
      <c r="R50" s="363"/>
      <c r="S50" s="350">
        <v>2012</v>
      </c>
      <c r="T50" s="417">
        <v>100</v>
      </c>
      <c r="U50" s="363"/>
      <c r="V50" s="350">
        <v>2012</v>
      </c>
      <c r="W50" s="417">
        <v>100</v>
      </c>
      <c r="X50" s="363"/>
      <c r="Y50" s="350">
        <v>2012</v>
      </c>
      <c r="Z50" s="417">
        <v>100</v>
      </c>
      <c r="AA50" s="363"/>
      <c r="AB50" s="350">
        <v>2012</v>
      </c>
      <c r="AC50" s="417">
        <v>100</v>
      </c>
      <c r="AD50" s="363"/>
      <c r="AE50" s="350">
        <v>2012</v>
      </c>
      <c r="AF50" s="243">
        <f t="shared" si="7"/>
        <v>50</v>
      </c>
      <c r="AG50" s="363"/>
      <c r="AH50" s="350">
        <v>2012</v>
      </c>
      <c r="AI50" s="417">
        <v>50</v>
      </c>
      <c r="AJ50" s="363"/>
      <c r="AK50" s="350">
        <v>2012</v>
      </c>
      <c r="AL50" s="417">
        <v>50</v>
      </c>
      <c r="AM50" s="363"/>
      <c r="AN50" s="350">
        <v>2012</v>
      </c>
      <c r="AO50" s="49">
        <v>0</v>
      </c>
      <c r="AP50" s="363"/>
      <c r="AQ50" s="350">
        <v>2012</v>
      </c>
      <c r="AR50" s="49">
        <v>0</v>
      </c>
      <c r="AS50" s="363"/>
      <c r="AT50" s="350">
        <v>2012</v>
      </c>
      <c r="AU50" s="49">
        <v>0</v>
      </c>
      <c r="AV50" s="363"/>
      <c r="AW50" s="350">
        <v>2012</v>
      </c>
      <c r="AX50" s="49">
        <v>50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47.222222222222221</v>
      </c>
      <c r="C51" s="363"/>
      <c r="D51" s="350">
        <v>2013</v>
      </c>
      <c r="E51" s="417">
        <v>100</v>
      </c>
      <c r="F51" s="363"/>
      <c r="G51" s="350">
        <v>2013</v>
      </c>
      <c r="H51" s="417">
        <v>25</v>
      </c>
      <c r="I51" s="363"/>
      <c r="J51" s="350">
        <v>2013</v>
      </c>
      <c r="K51" s="417">
        <v>100</v>
      </c>
      <c r="L51" s="363"/>
      <c r="M51" s="350">
        <v>2013</v>
      </c>
      <c r="N51" s="417">
        <v>100</v>
      </c>
      <c r="O51" s="363"/>
      <c r="P51" s="350">
        <v>2013</v>
      </c>
      <c r="Q51" s="417">
        <v>100</v>
      </c>
      <c r="R51" s="363"/>
      <c r="S51" s="350">
        <v>2013</v>
      </c>
      <c r="T51" s="417">
        <v>100</v>
      </c>
      <c r="U51" s="363"/>
      <c r="V51" s="350">
        <v>2013</v>
      </c>
      <c r="W51" s="417">
        <v>100</v>
      </c>
      <c r="X51" s="363"/>
      <c r="Y51" s="350">
        <v>2013</v>
      </c>
      <c r="Z51" s="417">
        <v>100</v>
      </c>
      <c r="AA51" s="363"/>
      <c r="AB51" s="350">
        <v>2013</v>
      </c>
      <c r="AC51" s="417">
        <v>100</v>
      </c>
      <c r="AD51" s="363"/>
      <c r="AE51" s="350">
        <v>2013</v>
      </c>
      <c r="AF51" s="243">
        <f t="shared" si="7"/>
        <v>50</v>
      </c>
      <c r="AG51" s="363"/>
      <c r="AH51" s="350">
        <v>2013</v>
      </c>
      <c r="AI51" s="417">
        <v>50</v>
      </c>
      <c r="AJ51" s="363"/>
      <c r="AK51" s="350">
        <v>2013</v>
      </c>
      <c r="AL51" s="417">
        <v>50</v>
      </c>
      <c r="AM51" s="363"/>
      <c r="AN51" s="350">
        <v>2013</v>
      </c>
      <c r="AO51" s="49">
        <v>0</v>
      </c>
      <c r="AP51" s="363"/>
      <c r="AQ51" s="350">
        <v>2013</v>
      </c>
      <c r="AR51" s="49">
        <v>0</v>
      </c>
      <c r="AS51" s="363"/>
      <c r="AT51" s="350">
        <v>2013</v>
      </c>
      <c r="AU51" s="49">
        <v>0</v>
      </c>
      <c r="AV51" s="363"/>
      <c r="AW51" s="350">
        <v>2013</v>
      </c>
      <c r="AX51" s="49">
        <v>50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47.222222222222221</v>
      </c>
      <c r="C52" s="39"/>
      <c r="D52" s="43">
        <v>2014</v>
      </c>
      <c r="E52" s="19">
        <v>100</v>
      </c>
      <c r="F52" s="10" t="s">
        <v>2273</v>
      </c>
      <c r="G52" s="43">
        <v>2014</v>
      </c>
      <c r="H52" s="19">
        <v>25</v>
      </c>
      <c r="I52" s="10" t="s">
        <v>4422</v>
      </c>
      <c r="J52" s="43">
        <v>2014</v>
      </c>
      <c r="K52" s="19">
        <v>100</v>
      </c>
      <c r="L52" s="10"/>
      <c r="M52" s="43">
        <v>2014</v>
      </c>
      <c r="N52" s="19">
        <v>100</v>
      </c>
      <c r="O52" s="10" t="s">
        <v>2271</v>
      </c>
      <c r="P52" s="43">
        <v>2014</v>
      </c>
      <c r="Q52" s="19">
        <v>100</v>
      </c>
      <c r="R52" s="10" t="s">
        <v>2272</v>
      </c>
      <c r="S52" s="43">
        <v>2014</v>
      </c>
      <c r="T52" s="19">
        <v>100</v>
      </c>
      <c r="U52" s="10"/>
      <c r="V52" s="43">
        <v>2014</v>
      </c>
      <c r="W52" s="52">
        <v>100</v>
      </c>
      <c r="X52" s="10" t="s">
        <v>2272</v>
      </c>
      <c r="Y52" s="350">
        <v>2014</v>
      </c>
      <c r="Z52" s="52">
        <v>100</v>
      </c>
      <c r="AA52" s="10"/>
      <c r="AB52" s="350">
        <v>2014</v>
      </c>
      <c r="AC52" s="52">
        <v>100</v>
      </c>
      <c r="AD52" s="10" t="s">
        <v>329</v>
      </c>
      <c r="AE52" s="350">
        <v>2014</v>
      </c>
      <c r="AF52" s="243">
        <f>0.67*AI52+0.33*AL52</f>
        <v>50</v>
      </c>
      <c r="AG52" s="10"/>
      <c r="AH52" s="350">
        <v>2014</v>
      </c>
      <c r="AI52" s="19">
        <v>50</v>
      </c>
      <c r="AJ52" s="10" t="s">
        <v>2270</v>
      </c>
      <c r="AK52" s="350">
        <v>2014</v>
      </c>
      <c r="AL52" s="19">
        <v>50</v>
      </c>
      <c r="AM52" s="10" t="s">
        <v>2269</v>
      </c>
      <c r="AN52" s="350">
        <v>2014</v>
      </c>
      <c r="AO52" s="49">
        <v>0</v>
      </c>
      <c r="AP52" s="10" t="s">
        <v>2268</v>
      </c>
      <c r="AQ52" s="350">
        <v>2014</v>
      </c>
      <c r="AR52" s="19">
        <v>0</v>
      </c>
      <c r="AS52" s="10" t="s">
        <v>2267</v>
      </c>
      <c r="AT52" s="350">
        <v>2014</v>
      </c>
      <c r="AU52" s="19">
        <v>0</v>
      </c>
      <c r="AV52" s="10" t="s">
        <v>2266</v>
      </c>
      <c r="AW52" s="350">
        <v>2014</v>
      </c>
      <c r="AX52" s="49">
        <v>50</v>
      </c>
      <c r="AY52" s="11" t="s">
        <v>2264</v>
      </c>
    </row>
    <row r="53" spans="1:81" ht="24.75" customHeight="1">
      <c r="A53" s="43">
        <v>2015</v>
      </c>
      <c r="B53" s="230">
        <f t="shared" si="8"/>
        <v>47.222222222222221</v>
      </c>
      <c r="C53" s="80"/>
      <c r="D53" s="43">
        <v>2015</v>
      </c>
      <c r="E53" s="19">
        <v>100</v>
      </c>
      <c r="F53" s="10"/>
      <c r="G53" s="43">
        <v>2015</v>
      </c>
      <c r="H53" s="49">
        <v>25</v>
      </c>
      <c r="I53" s="10"/>
      <c r="J53" s="43">
        <v>2015</v>
      </c>
      <c r="K53" s="19">
        <v>100</v>
      </c>
      <c r="L53" s="10"/>
      <c r="M53" s="43">
        <v>2015</v>
      </c>
      <c r="N53" s="19">
        <v>100</v>
      </c>
      <c r="O53" s="10"/>
      <c r="P53" s="43">
        <v>2015</v>
      </c>
      <c r="Q53" s="19">
        <v>100</v>
      </c>
      <c r="R53" s="10"/>
      <c r="S53" s="43">
        <v>2015</v>
      </c>
      <c r="T53" s="19">
        <v>100</v>
      </c>
      <c r="U53" s="10"/>
      <c r="V53" s="43">
        <v>2015</v>
      </c>
      <c r="W53" s="52">
        <v>100</v>
      </c>
      <c r="X53" s="10"/>
      <c r="Y53" s="350">
        <v>2015</v>
      </c>
      <c r="Z53" s="52">
        <v>100</v>
      </c>
      <c r="AA53" s="10"/>
      <c r="AB53" s="350">
        <v>2015</v>
      </c>
      <c r="AC53" s="52">
        <v>100</v>
      </c>
      <c r="AD53" s="10"/>
      <c r="AE53" s="350">
        <v>2015</v>
      </c>
      <c r="AF53" s="243">
        <f t="shared" ref="AF53:AF57" si="9">0.67*AI53+0.33*AL53</f>
        <v>50</v>
      </c>
      <c r="AG53" s="10"/>
      <c r="AH53" s="350">
        <v>2015</v>
      </c>
      <c r="AI53" s="19">
        <v>50</v>
      </c>
      <c r="AJ53" s="10"/>
      <c r="AK53" s="350">
        <v>2015</v>
      </c>
      <c r="AL53" s="19">
        <v>50</v>
      </c>
      <c r="AM53" s="10"/>
      <c r="AN53" s="350">
        <v>2015</v>
      </c>
      <c r="AO53" s="49">
        <v>0</v>
      </c>
      <c r="AP53" s="10"/>
      <c r="AQ53" s="350">
        <v>2015</v>
      </c>
      <c r="AR53" s="19">
        <v>0</v>
      </c>
      <c r="AS53" s="10"/>
      <c r="AT53" s="350">
        <v>2015</v>
      </c>
      <c r="AU53" s="19">
        <v>0</v>
      </c>
      <c r="AV53" s="10"/>
      <c r="AW53" s="350">
        <v>2015</v>
      </c>
      <c r="AX53" s="49">
        <v>50</v>
      </c>
      <c r="AY53" s="11"/>
    </row>
    <row r="54" spans="1:81" ht="24.75" customHeight="1">
      <c r="A54" s="43">
        <v>2016</v>
      </c>
      <c r="B54" s="230">
        <f t="shared" si="8"/>
        <v>47.222222222222221</v>
      </c>
      <c r="C54" s="80"/>
      <c r="D54" s="43">
        <v>2016</v>
      </c>
      <c r="E54" s="19">
        <v>100</v>
      </c>
      <c r="F54" s="10"/>
      <c r="G54" s="43">
        <v>2016</v>
      </c>
      <c r="H54" s="49">
        <v>25</v>
      </c>
      <c r="I54" s="10"/>
      <c r="J54" s="43">
        <v>2016</v>
      </c>
      <c r="K54" s="19">
        <v>100</v>
      </c>
      <c r="L54" s="10"/>
      <c r="M54" s="43">
        <v>2016</v>
      </c>
      <c r="N54" s="19">
        <v>100</v>
      </c>
      <c r="O54" s="10"/>
      <c r="P54" s="43">
        <v>2016</v>
      </c>
      <c r="Q54" s="19">
        <v>100</v>
      </c>
      <c r="R54" s="10"/>
      <c r="S54" s="43">
        <v>2016</v>
      </c>
      <c r="T54" s="19">
        <v>100</v>
      </c>
      <c r="U54" s="10"/>
      <c r="V54" s="43">
        <v>2016</v>
      </c>
      <c r="W54" s="52">
        <v>100</v>
      </c>
      <c r="X54" s="10"/>
      <c r="Y54" s="350">
        <v>2016</v>
      </c>
      <c r="Z54" s="52">
        <v>100</v>
      </c>
      <c r="AA54" s="10"/>
      <c r="AB54" s="350">
        <v>2016</v>
      </c>
      <c r="AC54" s="52">
        <v>100</v>
      </c>
      <c r="AD54" s="10"/>
      <c r="AE54" s="350">
        <v>2016</v>
      </c>
      <c r="AF54" s="243">
        <f t="shared" si="9"/>
        <v>50</v>
      </c>
      <c r="AG54" s="10"/>
      <c r="AH54" s="350">
        <v>2016</v>
      </c>
      <c r="AI54" s="19">
        <v>50</v>
      </c>
      <c r="AJ54" s="10"/>
      <c r="AK54" s="350">
        <v>2016</v>
      </c>
      <c r="AL54" s="19">
        <v>50</v>
      </c>
      <c r="AM54" s="10"/>
      <c r="AN54" s="350">
        <v>2016</v>
      </c>
      <c r="AO54" s="49">
        <v>0</v>
      </c>
      <c r="AP54" s="10"/>
      <c r="AQ54" s="350">
        <v>2016</v>
      </c>
      <c r="AR54" s="19">
        <v>0</v>
      </c>
      <c r="AS54" s="10"/>
      <c r="AT54" s="350">
        <v>2016</v>
      </c>
      <c r="AU54" s="19">
        <v>0</v>
      </c>
      <c r="AV54" s="10"/>
      <c r="AW54" s="350">
        <v>2016</v>
      </c>
      <c r="AX54" s="49">
        <v>50</v>
      </c>
      <c r="AY54" s="11"/>
    </row>
    <row r="55" spans="1:81" ht="24.75" customHeight="1">
      <c r="A55" s="43">
        <v>2017</v>
      </c>
      <c r="B55" s="230">
        <f t="shared" si="8"/>
        <v>47.222222222222221</v>
      </c>
      <c r="C55" s="80"/>
      <c r="D55" s="43">
        <v>2017</v>
      </c>
      <c r="E55" s="19">
        <v>100</v>
      </c>
      <c r="F55" s="10"/>
      <c r="G55" s="43">
        <v>2017</v>
      </c>
      <c r="H55" s="49">
        <v>25</v>
      </c>
      <c r="I55" s="10"/>
      <c r="J55" s="43">
        <v>2017</v>
      </c>
      <c r="K55" s="19">
        <v>100</v>
      </c>
      <c r="L55" s="10"/>
      <c r="M55" s="43">
        <v>2017</v>
      </c>
      <c r="N55" s="19">
        <v>100</v>
      </c>
      <c r="O55" s="10"/>
      <c r="P55" s="43">
        <v>2017</v>
      </c>
      <c r="Q55" s="19">
        <v>100</v>
      </c>
      <c r="R55" s="10"/>
      <c r="S55" s="43">
        <v>2017</v>
      </c>
      <c r="T55" s="19">
        <v>100</v>
      </c>
      <c r="U55" s="10"/>
      <c r="V55" s="43">
        <v>2017</v>
      </c>
      <c r="W55" s="52">
        <v>100</v>
      </c>
      <c r="X55" s="10"/>
      <c r="Y55" s="350">
        <v>2017</v>
      </c>
      <c r="Z55" s="52">
        <v>100</v>
      </c>
      <c r="AA55" s="10"/>
      <c r="AB55" s="350">
        <v>2017</v>
      </c>
      <c r="AC55" s="52">
        <v>100</v>
      </c>
      <c r="AD55" s="10"/>
      <c r="AE55" s="350">
        <v>2017</v>
      </c>
      <c r="AF55" s="243">
        <f t="shared" si="9"/>
        <v>50</v>
      </c>
      <c r="AG55" s="10"/>
      <c r="AH55" s="350">
        <v>2017</v>
      </c>
      <c r="AI55" s="19">
        <v>50</v>
      </c>
      <c r="AJ55" s="10"/>
      <c r="AK55" s="350">
        <v>2017</v>
      </c>
      <c r="AL55" s="19">
        <v>50</v>
      </c>
      <c r="AM55" s="10"/>
      <c r="AN55" s="350">
        <v>2017</v>
      </c>
      <c r="AO55" s="49">
        <v>0</v>
      </c>
      <c r="AP55" s="10"/>
      <c r="AQ55" s="350">
        <v>2017</v>
      </c>
      <c r="AR55" s="19">
        <v>0</v>
      </c>
      <c r="AS55" s="10"/>
      <c r="AT55" s="350">
        <v>2017</v>
      </c>
      <c r="AU55" s="19">
        <v>0</v>
      </c>
      <c r="AV55" s="10"/>
      <c r="AW55" s="350">
        <v>2017</v>
      </c>
      <c r="AX55" s="49">
        <v>50</v>
      </c>
      <c r="AY55" s="11"/>
    </row>
    <row r="56" spans="1:81" ht="24.75" customHeight="1">
      <c r="A56" s="43">
        <v>2018</v>
      </c>
      <c r="B56" s="230">
        <f t="shared" si="8"/>
        <v>47.222222222222221</v>
      </c>
      <c r="C56" s="80"/>
      <c r="D56" s="43">
        <v>2018</v>
      </c>
      <c r="E56" s="19">
        <v>100</v>
      </c>
      <c r="F56" s="10"/>
      <c r="G56" s="43">
        <v>2018</v>
      </c>
      <c r="H56" s="49">
        <v>25</v>
      </c>
      <c r="I56" s="10"/>
      <c r="J56" s="43">
        <v>2018</v>
      </c>
      <c r="K56" s="19">
        <v>100</v>
      </c>
      <c r="L56" s="10"/>
      <c r="M56" s="43">
        <v>2018</v>
      </c>
      <c r="N56" s="19">
        <v>100</v>
      </c>
      <c r="O56" s="10"/>
      <c r="P56" s="43">
        <v>2018</v>
      </c>
      <c r="Q56" s="19">
        <v>100</v>
      </c>
      <c r="R56" s="10"/>
      <c r="S56" s="43">
        <v>2018</v>
      </c>
      <c r="T56" s="19">
        <v>100</v>
      </c>
      <c r="U56" s="10"/>
      <c r="V56" s="43">
        <v>2018</v>
      </c>
      <c r="W56" s="52">
        <v>100</v>
      </c>
      <c r="X56" s="10"/>
      <c r="Y56" s="350">
        <v>2018</v>
      </c>
      <c r="Z56" s="52">
        <v>100</v>
      </c>
      <c r="AA56" s="10"/>
      <c r="AB56" s="350">
        <v>2018</v>
      </c>
      <c r="AC56" s="52">
        <v>100</v>
      </c>
      <c r="AD56" s="10"/>
      <c r="AE56" s="350">
        <v>2018</v>
      </c>
      <c r="AF56" s="243">
        <f t="shared" si="9"/>
        <v>50</v>
      </c>
      <c r="AG56" s="10"/>
      <c r="AH56" s="350">
        <v>2018</v>
      </c>
      <c r="AI56" s="19">
        <v>50</v>
      </c>
      <c r="AJ56" s="10"/>
      <c r="AK56" s="350">
        <v>2018</v>
      </c>
      <c r="AL56" s="19">
        <v>50</v>
      </c>
      <c r="AM56" s="10"/>
      <c r="AN56" s="350">
        <v>2018</v>
      </c>
      <c r="AO56" s="49">
        <v>0</v>
      </c>
      <c r="AP56" s="10"/>
      <c r="AQ56" s="350">
        <v>2018</v>
      </c>
      <c r="AR56" s="19">
        <v>0</v>
      </c>
      <c r="AS56" s="10"/>
      <c r="AT56" s="350">
        <v>2018</v>
      </c>
      <c r="AU56" s="19">
        <v>0</v>
      </c>
      <c r="AV56" s="10"/>
      <c r="AW56" s="350">
        <v>2018</v>
      </c>
      <c r="AX56" s="49">
        <v>50</v>
      </c>
      <c r="AY56" s="11"/>
    </row>
    <row r="57" spans="1:81" ht="24.75" customHeight="1">
      <c r="A57" s="43">
        <v>2019</v>
      </c>
      <c r="B57" s="230">
        <f t="shared" si="8"/>
        <v>47.222222222222221</v>
      </c>
      <c r="C57" s="80"/>
      <c r="D57" s="43">
        <v>2019</v>
      </c>
      <c r="E57" s="19">
        <v>100</v>
      </c>
      <c r="F57" s="10" t="s">
        <v>2182</v>
      </c>
      <c r="G57" s="43">
        <v>2019</v>
      </c>
      <c r="H57" s="49">
        <v>25</v>
      </c>
      <c r="I57" s="10"/>
      <c r="J57" s="43">
        <v>2019</v>
      </c>
      <c r="K57" s="19">
        <v>100</v>
      </c>
      <c r="L57" s="10"/>
      <c r="M57" s="43">
        <v>2019</v>
      </c>
      <c r="N57" s="34">
        <v>100</v>
      </c>
      <c r="O57" s="10"/>
      <c r="P57" s="43">
        <v>2019</v>
      </c>
      <c r="Q57" s="34">
        <v>100</v>
      </c>
      <c r="R57" s="10"/>
      <c r="S57" s="43">
        <v>2019</v>
      </c>
      <c r="T57" s="19">
        <v>100</v>
      </c>
      <c r="U57" s="10"/>
      <c r="V57" s="43">
        <v>2019</v>
      </c>
      <c r="W57" s="52">
        <v>100</v>
      </c>
      <c r="X57" s="10"/>
      <c r="Y57" s="350">
        <v>2019</v>
      </c>
      <c r="Z57" s="52">
        <v>100</v>
      </c>
      <c r="AA57" s="10"/>
      <c r="AB57" s="350">
        <v>2019</v>
      </c>
      <c r="AC57" s="52">
        <v>100</v>
      </c>
      <c r="AD57" s="10"/>
      <c r="AE57" s="350">
        <v>2019</v>
      </c>
      <c r="AF57" s="243">
        <f t="shared" si="9"/>
        <v>50</v>
      </c>
      <c r="AG57" s="10"/>
      <c r="AH57" s="350">
        <v>2019</v>
      </c>
      <c r="AI57" s="19">
        <v>50</v>
      </c>
      <c r="AJ57" s="10"/>
      <c r="AK57" s="350">
        <v>2019</v>
      </c>
      <c r="AL57" s="19">
        <v>50</v>
      </c>
      <c r="AM57" s="10"/>
      <c r="AN57" s="350">
        <v>2019</v>
      </c>
      <c r="AO57" s="49">
        <v>0</v>
      </c>
      <c r="AP57" s="10" t="s">
        <v>2265</v>
      </c>
      <c r="AQ57" s="350">
        <v>2019</v>
      </c>
      <c r="AR57" s="34">
        <v>0</v>
      </c>
      <c r="AS57" s="10"/>
      <c r="AT57" s="350">
        <v>2019</v>
      </c>
      <c r="AU57" s="34">
        <v>0</v>
      </c>
      <c r="AV57" s="10"/>
      <c r="AW57" s="350">
        <v>2019</v>
      </c>
      <c r="AX57" s="33">
        <v>50</v>
      </c>
      <c r="AY57" s="11" t="s">
        <v>2264</v>
      </c>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4412</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26.190476190476193</v>
      </c>
      <c r="C69" s="363"/>
      <c r="D69" s="350">
        <v>2010</v>
      </c>
      <c r="E69" s="417">
        <v>67</v>
      </c>
      <c r="F69" s="363"/>
      <c r="G69" s="350">
        <v>2010</v>
      </c>
      <c r="H69" s="417">
        <v>0</v>
      </c>
      <c r="I69" s="363"/>
      <c r="J69" s="350">
        <v>2010</v>
      </c>
      <c r="K69" s="417">
        <v>0</v>
      </c>
      <c r="L69" s="363"/>
      <c r="M69" s="350">
        <v>2010</v>
      </c>
      <c r="N69" s="8">
        <f t="shared" si="10"/>
        <v>33.333333333333336</v>
      </c>
      <c r="O69" s="363"/>
      <c r="P69" s="350">
        <v>2010</v>
      </c>
      <c r="Q69" s="417">
        <v>50</v>
      </c>
      <c r="R69" s="363"/>
      <c r="S69" s="350">
        <v>2010</v>
      </c>
      <c r="T69" s="417">
        <v>0</v>
      </c>
      <c r="U69" s="363"/>
      <c r="V69" s="350">
        <v>2010</v>
      </c>
      <c r="W69" s="417">
        <v>50</v>
      </c>
      <c r="X69" s="363"/>
      <c r="Y69" s="350">
        <v>2010</v>
      </c>
      <c r="Z69" s="417">
        <v>0</v>
      </c>
      <c r="AA69" s="363"/>
      <c r="AB69" s="350">
        <v>2010</v>
      </c>
      <c r="AC69" s="49">
        <v>50</v>
      </c>
      <c r="AD69" s="363"/>
      <c r="AE69" s="350">
        <v>2010</v>
      </c>
      <c r="AF69" s="417">
        <v>33</v>
      </c>
      <c r="AG69" s="363"/>
      <c r="AH69" s="350">
        <v>2010</v>
      </c>
      <c r="AI69" s="417">
        <v>0</v>
      </c>
      <c r="AJ69" s="363"/>
      <c r="AK69" s="350">
        <v>2010</v>
      </c>
      <c r="AL69" s="417">
        <v>50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26.190476190476193</v>
      </c>
      <c r="C70" s="363"/>
      <c r="D70" s="350">
        <v>2011</v>
      </c>
      <c r="E70" s="417">
        <v>67</v>
      </c>
      <c r="F70" s="363"/>
      <c r="G70" s="350">
        <v>2011</v>
      </c>
      <c r="H70" s="417">
        <v>0</v>
      </c>
      <c r="I70" s="363"/>
      <c r="J70" s="350">
        <v>2011</v>
      </c>
      <c r="K70" s="417">
        <v>0</v>
      </c>
      <c r="L70" s="363"/>
      <c r="M70" s="350">
        <v>2011</v>
      </c>
      <c r="N70" s="8">
        <f t="shared" si="10"/>
        <v>33.333333333333336</v>
      </c>
      <c r="O70" s="363"/>
      <c r="P70" s="350">
        <v>2011</v>
      </c>
      <c r="Q70" s="417">
        <v>50</v>
      </c>
      <c r="R70" s="363"/>
      <c r="S70" s="350">
        <v>2011</v>
      </c>
      <c r="T70" s="417">
        <v>0</v>
      </c>
      <c r="U70" s="363"/>
      <c r="V70" s="350">
        <v>2011</v>
      </c>
      <c r="W70" s="417">
        <v>50</v>
      </c>
      <c r="X70" s="363"/>
      <c r="Y70" s="350">
        <v>2011</v>
      </c>
      <c r="Z70" s="417">
        <v>0</v>
      </c>
      <c r="AA70" s="363"/>
      <c r="AB70" s="350">
        <v>2011</v>
      </c>
      <c r="AC70" s="49">
        <v>50</v>
      </c>
      <c r="AD70" s="363"/>
      <c r="AE70" s="350">
        <v>2011</v>
      </c>
      <c r="AF70" s="417">
        <v>33</v>
      </c>
      <c r="AG70" s="363"/>
      <c r="AH70" s="350">
        <v>2011</v>
      </c>
      <c r="AI70" s="417">
        <v>0</v>
      </c>
      <c r="AJ70" s="363"/>
      <c r="AK70" s="350">
        <v>2011</v>
      </c>
      <c r="AL70" s="417">
        <v>50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26.190476190476193</v>
      </c>
      <c r="C71" s="363"/>
      <c r="D71" s="350">
        <v>2012</v>
      </c>
      <c r="E71" s="417">
        <v>67</v>
      </c>
      <c r="F71" s="363"/>
      <c r="G71" s="350">
        <v>2012</v>
      </c>
      <c r="H71" s="417">
        <v>0</v>
      </c>
      <c r="I71" s="363"/>
      <c r="J71" s="350">
        <v>2012</v>
      </c>
      <c r="K71" s="417">
        <v>0</v>
      </c>
      <c r="L71" s="363"/>
      <c r="M71" s="350">
        <v>2012</v>
      </c>
      <c r="N71" s="8">
        <f t="shared" si="10"/>
        <v>33.333333333333336</v>
      </c>
      <c r="O71" s="363"/>
      <c r="P71" s="350">
        <v>2012</v>
      </c>
      <c r="Q71" s="417">
        <v>50</v>
      </c>
      <c r="R71" s="363"/>
      <c r="S71" s="350">
        <v>2012</v>
      </c>
      <c r="T71" s="417">
        <v>0</v>
      </c>
      <c r="U71" s="363"/>
      <c r="V71" s="350">
        <v>2012</v>
      </c>
      <c r="W71" s="417">
        <v>50</v>
      </c>
      <c r="X71" s="363"/>
      <c r="Y71" s="350">
        <v>2012</v>
      </c>
      <c r="Z71" s="417">
        <v>0</v>
      </c>
      <c r="AA71" s="363"/>
      <c r="AB71" s="350">
        <v>2012</v>
      </c>
      <c r="AC71" s="49">
        <v>50</v>
      </c>
      <c r="AD71" s="363"/>
      <c r="AE71" s="350">
        <v>2012</v>
      </c>
      <c r="AF71" s="417">
        <v>33</v>
      </c>
      <c r="AG71" s="363"/>
      <c r="AH71" s="350">
        <v>2012</v>
      </c>
      <c r="AI71" s="417">
        <v>0</v>
      </c>
      <c r="AJ71" s="363"/>
      <c r="AK71" s="350">
        <v>2012</v>
      </c>
      <c r="AL71" s="417">
        <v>50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26.190476190476193</v>
      </c>
      <c r="C72" s="363"/>
      <c r="D72" s="350">
        <v>2013</v>
      </c>
      <c r="E72" s="417">
        <v>67</v>
      </c>
      <c r="F72" s="363"/>
      <c r="G72" s="350">
        <v>2013</v>
      </c>
      <c r="H72" s="417">
        <v>0</v>
      </c>
      <c r="I72" s="363"/>
      <c r="J72" s="350">
        <v>2013</v>
      </c>
      <c r="K72" s="417">
        <v>0</v>
      </c>
      <c r="L72" s="363"/>
      <c r="M72" s="350">
        <v>2013</v>
      </c>
      <c r="N72" s="8">
        <f t="shared" si="10"/>
        <v>33.333333333333336</v>
      </c>
      <c r="O72" s="363"/>
      <c r="P72" s="350">
        <v>2013</v>
      </c>
      <c r="Q72" s="417">
        <v>50</v>
      </c>
      <c r="R72" s="363"/>
      <c r="S72" s="350">
        <v>2013</v>
      </c>
      <c r="T72" s="417">
        <v>0</v>
      </c>
      <c r="U72" s="363"/>
      <c r="V72" s="350">
        <v>2013</v>
      </c>
      <c r="W72" s="417">
        <v>50</v>
      </c>
      <c r="X72" s="363"/>
      <c r="Y72" s="350">
        <v>2013</v>
      </c>
      <c r="Z72" s="417">
        <v>0</v>
      </c>
      <c r="AA72" s="363"/>
      <c r="AB72" s="350">
        <v>2013</v>
      </c>
      <c r="AC72" s="49">
        <v>50</v>
      </c>
      <c r="AD72" s="363"/>
      <c r="AE72" s="350">
        <v>2013</v>
      </c>
      <c r="AF72" s="417">
        <v>33</v>
      </c>
      <c r="AG72" s="363"/>
      <c r="AH72" s="350">
        <v>2013</v>
      </c>
      <c r="AI72" s="417">
        <v>0</v>
      </c>
      <c r="AJ72" s="363"/>
      <c r="AK72" s="350">
        <v>2013</v>
      </c>
      <c r="AL72" s="417">
        <v>50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26.190476190476193</v>
      </c>
      <c r="C73" s="39"/>
      <c r="D73" s="43">
        <v>2014</v>
      </c>
      <c r="E73" s="19">
        <v>67</v>
      </c>
      <c r="F73" s="10" t="s">
        <v>2263</v>
      </c>
      <c r="G73" s="43">
        <v>2014</v>
      </c>
      <c r="H73" s="19">
        <v>0</v>
      </c>
      <c r="I73" s="10" t="s">
        <v>2262</v>
      </c>
      <c r="J73" s="43">
        <v>2014</v>
      </c>
      <c r="K73" s="19">
        <v>0</v>
      </c>
      <c r="L73" s="10" t="s">
        <v>2261</v>
      </c>
      <c r="M73" s="43">
        <v>2014</v>
      </c>
      <c r="N73" s="8">
        <f t="shared" ref="N73:N78" si="13">AVERAGE(Q73,T73,W73)</f>
        <v>33.333333333333336</v>
      </c>
      <c r="O73" s="19"/>
      <c r="P73" s="43">
        <v>2014</v>
      </c>
      <c r="Q73" s="19">
        <v>50</v>
      </c>
      <c r="R73" s="10" t="s">
        <v>2260</v>
      </c>
      <c r="S73" s="43">
        <v>2014</v>
      </c>
      <c r="T73" s="19">
        <v>0</v>
      </c>
      <c r="U73" s="10" t="s">
        <v>2259</v>
      </c>
      <c r="V73" s="43">
        <v>2014</v>
      </c>
      <c r="W73" s="19">
        <v>50</v>
      </c>
      <c r="X73" s="10" t="s">
        <v>2258</v>
      </c>
      <c r="Y73" s="350">
        <v>2014</v>
      </c>
      <c r="Z73" s="19">
        <v>0</v>
      </c>
      <c r="AA73" s="10" t="s">
        <v>2257</v>
      </c>
      <c r="AB73" s="350">
        <v>2014</v>
      </c>
      <c r="AC73" s="49">
        <v>50</v>
      </c>
      <c r="AD73" s="10" t="s">
        <v>2256</v>
      </c>
      <c r="AE73" s="350">
        <v>2014</v>
      </c>
      <c r="AF73" s="19">
        <v>33</v>
      </c>
      <c r="AG73" s="19"/>
      <c r="AH73" s="350">
        <v>2014</v>
      </c>
      <c r="AI73" s="19">
        <v>0</v>
      </c>
      <c r="AJ73" s="10"/>
      <c r="AK73" s="350">
        <v>2014</v>
      </c>
      <c r="AL73" s="19">
        <v>50</v>
      </c>
      <c r="AM73" s="11"/>
    </row>
    <row r="74" spans="1:81" ht="24.75" customHeight="1">
      <c r="A74" s="43">
        <v>2015</v>
      </c>
      <c r="B74" s="5">
        <f t="shared" si="12"/>
        <v>26.190476190476193</v>
      </c>
      <c r="C74" s="39"/>
      <c r="D74" s="43">
        <v>2015</v>
      </c>
      <c r="E74" s="19">
        <v>67</v>
      </c>
      <c r="F74" s="10"/>
      <c r="G74" s="43">
        <v>2015</v>
      </c>
      <c r="H74" s="19">
        <v>0</v>
      </c>
      <c r="I74" s="10"/>
      <c r="J74" s="43">
        <v>2015</v>
      </c>
      <c r="K74" s="19">
        <v>0</v>
      </c>
      <c r="L74" s="10"/>
      <c r="M74" s="43">
        <v>2015</v>
      </c>
      <c r="N74" s="8">
        <f t="shared" si="13"/>
        <v>33.333333333333336</v>
      </c>
      <c r="O74" s="19"/>
      <c r="P74" s="43">
        <v>2015</v>
      </c>
      <c r="Q74" s="19">
        <v>50</v>
      </c>
      <c r="R74" s="10"/>
      <c r="S74" s="43">
        <v>2015</v>
      </c>
      <c r="T74" s="19">
        <v>0</v>
      </c>
      <c r="U74" s="10"/>
      <c r="V74" s="43">
        <v>2015</v>
      </c>
      <c r="W74" s="19">
        <v>50</v>
      </c>
      <c r="X74" s="10"/>
      <c r="Y74" s="350">
        <v>2015</v>
      </c>
      <c r="Z74" s="19">
        <v>0</v>
      </c>
      <c r="AA74" s="10"/>
      <c r="AB74" s="350">
        <v>2015</v>
      </c>
      <c r="AC74" s="49">
        <v>50</v>
      </c>
      <c r="AD74" s="10"/>
      <c r="AE74" s="350">
        <v>2015</v>
      </c>
      <c r="AF74" s="19">
        <v>33</v>
      </c>
      <c r="AG74" s="19"/>
      <c r="AH74" s="350">
        <v>2015</v>
      </c>
      <c r="AI74" s="19">
        <v>0</v>
      </c>
      <c r="AJ74" s="10"/>
      <c r="AK74" s="350">
        <v>2015</v>
      </c>
      <c r="AL74" s="19">
        <v>50</v>
      </c>
      <c r="AM74" s="11"/>
    </row>
    <row r="75" spans="1:81" ht="24.75" customHeight="1">
      <c r="A75" s="43">
        <v>2016</v>
      </c>
      <c r="B75" s="5">
        <f t="shared" si="12"/>
        <v>26.190476190476193</v>
      </c>
      <c r="C75" s="39"/>
      <c r="D75" s="43">
        <v>2016</v>
      </c>
      <c r="E75" s="19">
        <v>67</v>
      </c>
      <c r="F75" s="10"/>
      <c r="G75" s="43">
        <v>2016</v>
      </c>
      <c r="H75" s="19">
        <v>0</v>
      </c>
      <c r="I75" s="10"/>
      <c r="J75" s="43">
        <v>2016</v>
      </c>
      <c r="K75" s="19">
        <v>0</v>
      </c>
      <c r="L75" s="10"/>
      <c r="M75" s="43">
        <v>2016</v>
      </c>
      <c r="N75" s="8">
        <f t="shared" si="13"/>
        <v>33.333333333333336</v>
      </c>
      <c r="O75" s="19"/>
      <c r="P75" s="43">
        <v>2016</v>
      </c>
      <c r="Q75" s="19">
        <v>50</v>
      </c>
      <c r="R75" s="10"/>
      <c r="S75" s="43">
        <v>2016</v>
      </c>
      <c r="T75" s="19">
        <v>0</v>
      </c>
      <c r="U75" s="10"/>
      <c r="V75" s="43">
        <v>2016</v>
      </c>
      <c r="W75" s="19">
        <v>50</v>
      </c>
      <c r="X75" s="10"/>
      <c r="Y75" s="350">
        <v>2016</v>
      </c>
      <c r="Z75" s="19">
        <v>0</v>
      </c>
      <c r="AA75" s="10"/>
      <c r="AB75" s="350">
        <v>2016</v>
      </c>
      <c r="AC75" s="49">
        <v>50</v>
      </c>
      <c r="AD75" s="10"/>
      <c r="AE75" s="350">
        <v>2016</v>
      </c>
      <c r="AF75" s="19">
        <v>33</v>
      </c>
      <c r="AG75" s="19"/>
      <c r="AH75" s="350">
        <v>2016</v>
      </c>
      <c r="AI75" s="19">
        <v>0</v>
      </c>
      <c r="AJ75" s="10"/>
      <c r="AK75" s="350">
        <v>2016</v>
      </c>
      <c r="AL75" s="19">
        <v>50</v>
      </c>
      <c r="AM75" s="11"/>
    </row>
    <row r="76" spans="1:81" ht="24.75" customHeight="1">
      <c r="A76" s="43">
        <v>2017</v>
      </c>
      <c r="B76" s="5">
        <f t="shared" si="12"/>
        <v>26.190476190476193</v>
      </c>
      <c r="C76" s="39"/>
      <c r="D76" s="43">
        <v>2017</v>
      </c>
      <c r="E76" s="19">
        <v>67</v>
      </c>
      <c r="F76" s="10"/>
      <c r="G76" s="43">
        <v>2017</v>
      </c>
      <c r="H76" s="19">
        <v>0</v>
      </c>
      <c r="I76" s="10"/>
      <c r="J76" s="43">
        <v>2017</v>
      </c>
      <c r="K76" s="19">
        <v>0</v>
      </c>
      <c r="L76" s="10"/>
      <c r="M76" s="43">
        <v>2017</v>
      </c>
      <c r="N76" s="8">
        <f t="shared" si="13"/>
        <v>33.333333333333336</v>
      </c>
      <c r="O76" s="19"/>
      <c r="P76" s="43">
        <v>2017</v>
      </c>
      <c r="Q76" s="19">
        <v>50</v>
      </c>
      <c r="R76" s="10"/>
      <c r="S76" s="43">
        <v>2017</v>
      </c>
      <c r="T76" s="19">
        <v>0</v>
      </c>
      <c r="U76" s="10"/>
      <c r="V76" s="43">
        <v>2017</v>
      </c>
      <c r="W76" s="19">
        <v>50</v>
      </c>
      <c r="X76" s="10"/>
      <c r="Y76" s="350">
        <v>2017</v>
      </c>
      <c r="Z76" s="19">
        <v>0</v>
      </c>
      <c r="AA76" s="10"/>
      <c r="AB76" s="350">
        <v>2017</v>
      </c>
      <c r="AC76" s="49">
        <v>50</v>
      </c>
      <c r="AD76" s="10"/>
      <c r="AE76" s="350">
        <v>2017</v>
      </c>
      <c r="AF76" s="19">
        <v>33</v>
      </c>
      <c r="AG76" s="19"/>
      <c r="AH76" s="350">
        <v>2017</v>
      </c>
      <c r="AI76" s="19">
        <v>0</v>
      </c>
      <c r="AJ76" s="10"/>
      <c r="AK76" s="350">
        <v>2017</v>
      </c>
      <c r="AL76" s="19">
        <v>50</v>
      </c>
      <c r="AM76" s="11"/>
    </row>
    <row r="77" spans="1:81" ht="24.75" customHeight="1">
      <c r="A77" s="43">
        <v>2018</v>
      </c>
      <c r="B77" s="5">
        <f t="shared" si="12"/>
        <v>26.190476190476193</v>
      </c>
      <c r="C77" s="39"/>
      <c r="D77" s="43">
        <v>2018</v>
      </c>
      <c r="E77" s="19">
        <v>67</v>
      </c>
      <c r="F77" s="10"/>
      <c r="G77" s="43">
        <v>2018</v>
      </c>
      <c r="H77" s="19">
        <v>0</v>
      </c>
      <c r="I77" s="10"/>
      <c r="J77" s="43">
        <v>2018</v>
      </c>
      <c r="K77" s="19">
        <v>0</v>
      </c>
      <c r="L77" s="10"/>
      <c r="M77" s="43">
        <v>2018</v>
      </c>
      <c r="N77" s="8">
        <f t="shared" si="13"/>
        <v>33.333333333333336</v>
      </c>
      <c r="O77" s="19"/>
      <c r="P77" s="43">
        <v>2018</v>
      </c>
      <c r="Q77" s="19">
        <v>50</v>
      </c>
      <c r="R77" s="10"/>
      <c r="S77" s="43">
        <v>2018</v>
      </c>
      <c r="T77" s="19">
        <v>0</v>
      </c>
      <c r="U77" s="10"/>
      <c r="V77" s="43">
        <v>2018</v>
      </c>
      <c r="W77" s="19">
        <v>50</v>
      </c>
      <c r="X77" s="10"/>
      <c r="Y77" s="350">
        <v>2018</v>
      </c>
      <c r="Z77" s="19">
        <v>0</v>
      </c>
      <c r="AA77" s="10"/>
      <c r="AB77" s="350">
        <v>2018</v>
      </c>
      <c r="AC77" s="49">
        <v>50</v>
      </c>
      <c r="AD77" s="10"/>
      <c r="AE77" s="350">
        <v>2018</v>
      </c>
      <c r="AF77" s="19">
        <v>33</v>
      </c>
      <c r="AG77" s="19"/>
      <c r="AH77" s="350">
        <v>2018</v>
      </c>
      <c r="AI77" s="19">
        <v>0</v>
      </c>
      <c r="AJ77" s="10"/>
      <c r="AK77" s="350">
        <v>2018</v>
      </c>
      <c r="AL77" s="19">
        <v>50</v>
      </c>
      <c r="AM77" s="11"/>
    </row>
    <row r="78" spans="1:81" ht="24.75" customHeight="1">
      <c r="A78" s="43">
        <v>2019</v>
      </c>
      <c r="B78" s="5">
        <f t="shared" si="12"/>
        <v>26.190476190476193</v>
      </c>
      <c r="C78" s="39"/>
      <c r="D78" s="43">
        <v>2019</v>
      </c>
      <c r="E78" s="19">
        <v>67</v>
      </c>
      <c r="F78" s="10"/>
      <c r="G78" s="43">
        <v>2019</v>
      </c>
      <c r="H78" s="19">
        <v>0</v>
      </c>
      <c r="I78" s="10"/>
      <c r="J78" s="43">
        <v>2019</v>
      </c>
      <c r="K78" s="19">
        <v>0</v>
      </c>
      <c r="L78" s="10" t="s">
        <v>358</v>
      </c>
      <c r="M78" s="43">
        <v>2019</v>
      </c>
      <c r="N78" s="8">
        <f t="shared" si="13"/>
        <v>33.333333333333336</v>
      </c>
      <c r="O78" s="19"/>
      <c r="P78" s="43">
        <v>2019</v>
      </c>
      <c r="Q78" s="19">
        <v>50</v>
      </c>
      <c r="R78" s="10"/>
      <c r="S78" s="43">
        <v>2019</v>
      </c>
      <c r="T78" s="19">
        <v>0</v>
      </c>
      <c r="U78" s="10"/>
      <c r="V78" s="43">
        <v>2019</v>
      </c>
      <c r="W78" s="19">
        <v>50</v>
      </c>
      <c r="X78" s="10" t="s">
        <v>358</v>
      </c>
      <c r="Y78" s="350">
        <v>2019</v>
      </c>
      <c r="Z78" s="19">
        <v>0</v>
      </c>
      <c r="AA78" s="10"/>
      <c r="AB78" s="350">
        <v>2019</v>
      </c>
      <c r="AC78" s="49">
        <v>50</v>
      </c>
      <c r="AD78" s="10" t="s">
        <v>2255</v>
      </c>
      <c r="AE78" s="350">
        <v>2019</v>
      </c>
      <c r="AF78" s="19">
        <v>33</v>
      </c>
      <c r="AG78" s="19"/>
      <c r="AH78" s="350">
        <v>2019</v>
      </c>
      <c r="AI78" s="19">
        <v>0</v>
      </c>
      <c r="AJ78" s="10"/>
      <c r="AK78" s="350">
        <v>2019</v>
      </c>
      <c r="AL78" s="19">
        <v>50</v>
      </c>
      <c r="AM78" s="11" t="s">
        <v>2254</v>
      </c>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44" t="s">
        <v>44</v>
      </c>
      <c r="L81" s="44"/>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4355</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4">AVERAGE(E87,H87,K87,N87,Q87)</f>
        <v>20</v>
      </c>
      <c r="C87" s="363"/>
      <c r="D87" s="350">
        <v>2007</v>
      </c>
      <c r="E87" s="417">
        <v>0</v>
      </c>
      <c r="F87" s="363"/>
      <c r="G87" s="350">
        <v>2007</v>
      </c>
      <c r="H87" s="417">
        <v>0</v>
      </c>
      <c r="I87" s="363"/>
      <c r="J87" s="350">
        <v>2007</v>
      </c>
      <c r="K87" s="417">
        <v>0</v>
      </c>
      <c r="L87" s="363"/>
      <c r="M87" s="350">
        <v>2007</v>
      </c>
      <c r="N87" s="417">
        <v>0</v>
      </c>
      <c r="O87" s="363"/>
      <c r="P87" s="350">
        <v>2007</v>
      </c>
      <c r="Q87" s="49">
        <v>100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4"/>
        <v>20</v>
      </c>
      <c r="C88" s="363"/>
      <c r="D88" s="350">
        <v>2008</v>
      </c>
      <c r="E88" s="417">
        <v>0</v>
      </c>
      <c r="F88" s="363"/>
      <c r="G88" s="350">
        <v>2008</v>
      </c>
      <c r="H88" s="417">
        <v>0</v>
      </c>
      <c r="I88" s="363"/>
      <c r="J88" s="350">
        <v>2008</v>
      </c>
      <c r="K88" s="417">
        <v>0</v>
      </c>
      <c r="L88" s="363"/>
      <c r="M88" s="350">
        <v>2008</v>
      </c>
      <c r="N88" s="417">
        <v>0</v>
      </c>
      <c r="O88" s="363"/>
      <c r="P88" s="350">
        <v>2008</v>
      </c>
      <c r="Q88" s="49">
        <v>100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4"/>
        <v>20</v>
      </c>
      <c r="C89" s="363"/>
      <c r="D89" s="350">
        <v>2009</v>
      </c>
      <c r="E89" s="417">
        <v>0</v>
      </c>
      <c r="F89" s="363"/>
      <c r="G89" s="350">
        <v>2009</v>
      </c>
      <c r="H89" s="417">
        <v>0</v>
      </c>
      <c r="I89" s="363"/>
      <c r="J89" s="350">
        <v>2009</v>
      </c>
      <c r="K89" s="417">
        <v>0</v>
      </c>
      <c r="L89" s="363"/>
      <c r="M89" s="350">
        <v>2009</v>
      </c>
      <c r="N89" s="417">
        <v>0</v>
      </c>
      <c r="O89" s="363"/>
      <c r="P89" s="350">
        <v>2009</v>
      </c>
      <c r="Q89" s="49">
        <v>100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20</v>
      </c>
      <c r="C90" s="363"/>
      <c r="D90" s="350">
        <v>2010</v>
      </c>
      <c r="E90" s="417">
        <v>0</v>
      </c>
      <c r="F90" s="363"/>
      <c r="G90" s="350">
        <v>2010</v>
      </c>
      <c r="H90" s="417">
        <v>0</v>
      </c>
      <c r="I90" s="363"/>
      <c r="J90" s="350">
        <v>2010</v>
      </c>
      <c r="K90" s="417">
        <v>0</v>
      </c>
      <c r="L90" s="363"/>
      <c r="M90" s="350">
        <v>2010</v>
      </c>
      <c r="N90" s="417">
        <v>0</v>
      </c>
      <c r="O90" s="363"/>
      <c r="P90" s="350">
        <v>2010</v>
      </c>
      <c r="Q90" s="49">
        <v>100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20</v>
      </c>
      <c r="C91" s="363"/>
      <c r="D91" s="350">
        <v>2011</v>
      </c>
      <c r="E91" s="417">
        <v>0</v>
      </c>
      <c r="F91" s="363"/>
      <c r="G91" s="350">
        <v>2011</v>
      </c>
      <c r="H91" s="417">
        <v>0</v>
      </c>
      <c r="I91" s="363"/>
      <c r="J91" s="350">
        <v>2011</v>
      </c>
      <c r="K91" s="417">
        <v>0</v>
      </c>
      <c r="L91" s="363"/>
      <c r="M91" s="350">
        <v>2011</v>
      </c>
      <c r="N91" s="417">
        <v>0</v>
      </c>
      <c r="O91" s="363"/>
      <c r="P91" s="350">
        <v>2011</v>
      </c>
      <c r="Q91" s="49">
        <v>100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20</v>
      </c>
      <c r="C92" s="363"/>
      <c r="D92" s="350">
        <v>2012</v>
      </c>
      <c r="E92" s="417">
        <v>0</v>
      </c>
      <c r="F92" s="363"/>
      <c r="G92" s="350">
        <v>2012</v>
      </c>
      <c r="H92" s="417">
        <v>0</v>
      </c>
      <c r="I92" s="363"/>
      <c r="J92" s="350">
        <v>2012</v>
      </c>
      <c r="K92" s="417">
        <v>0</v>
      </c>
      <c r="L92" s="363"/>
      <c r="M92" s="350">
        <v>2012</v>
      </c>
      <c r="N92" s="417">
        <v>0</v>
      </c>
      <c r="O92" s="363"/>
      <c r="P92" s="350">
        <v>2012</v>
      </c>
      <c r="Q92" s="49">
        <v>100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20</v>
      </c>
      <c r="C93" s="363"/>
      <c r="D93" s="350">
        <v>2013</v>
      </c>
      <c r="E93" s="417">
        <v>0</v>
      </c>
      <c r="F93" s="363"/>
      <c r="G93" s="350">
        <v>2013</v>
      </c>
      <c r="H93" s="417">
        <v>0</v>
      </c>
      <c r="I93" s="363"/>
      <c r="J93" s="350">
        <v>2013</v>
      </c>
      <c r="K93" s="417">
        <v>0</v>
      </c>
      <c r="L93" s="363"/>
      <c r="M93" s="350">
        <v>2013</v>
      </c>
      <c r="N93" s="417">
        <v>0</v>
      </c>
      <c r="O93" s="363"/>
      <c r="P93" s="350">
        <v>2013</v>
      </c>
      <c r="Q93" s="49">
        <v>100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20</v>
      </c>
      <c r="C94" s="39"/>
      <c r="D94" s="43">
        <v>2014</v>
      </c>
      <c r="E94" s="19">
        <v>0</v>
      </c>
      <c r="F94" s="10" t="s">
        <v>2253</v>
      </c>
      <c r="G94" s="43">
        <v>2014</v>
      </c>
      <c r="H94" s="19">
        <v>0</v>
      </c>
      <c r="I94" s="10" t="s">
        <v>2252</v>
      </c>
      <c r="J94" s="43">
        <v>2014</v>
      </c>
      <c r="K94" s="19">
        <v>0</v>
      </c>
      <c r="L94" s="10"/>
      <c r="M94" s="43">
        <v>2014</v>
      </c>
      <c r="N94" s="19">
        <v>0</v>
      </c>
      <c r="O94" s="10" t="s">
        <v>2251</v>
      </c>
      <c r="P94" s="43">
        <v>2014</v>
      </c>
      <c r="Q94" s="49">
        <v>100</v>
      </c>
      <c r="R94" s="11" t="s">
        <v>2250</v>
      </c>
    </row>
    <row r="95" spans="1:81" ht="24.75" customHeight="1">
      <c r="A95" s="43">
        <v>2015</v>
      </c>
      <c r="B95" s="2">
        <f>AVERAGE(E95,H95,K95,N95,Q95)</f>
        <v>20</v>
      </c>
      <c r="C95" s="80"/>
      <c r="D95" s="43">
        <v>2015</v>
      </c>
      <c r="E95" s="19">
        <v>0</v>
      </c>
      <c r="F95" s="10"/>
      <c r="G95" s="43">
        <v>2015</v>
      </c>
      <c r="H95" s="19">
        <v>0</v>
      </c>
      <c r="I95" s="10"/>
      <c r="J95" s="43">
        <v>2015</v>
      </c>
      <c r="K95" s="49">
        <v>0</v>
      </c>
      <c r="L95" s="10"/>
      <c r="M95" s="43">
        <v>2015</v>
      </c>
      <c r="N95" s="49">
        <v>0</v>
      </c>
      <c r="O95" s="10"/>
      <c r="P95" s="43">
        <v>2015</v>
      </c>
      <c r="Q95" s="49">
        <v>100</v>
      </c>
      <c r="R95" s="11"/>
    </row>
    <row r="96" spans="1:81" ht="24.75" customHeight="1">
      <c r="A96" s="43">
        <v>2016</v>
      </c>
      <c r="B96" s="2">
        <f>AVERAGE(E96,H96,K96,N96,Q96)</f>
        <v>20</v>
      </c>
      <c r="C96" s="80"/>
      <c r="D96" s="43">
        <v>2016</v>
      </c>
      <c r="E96" s="19">
        <v>0</v>
      </c>
      <c r="F96" s="10"/>
      <c r="G96" s="43">
        <v>2016</v>
      </c>
      <c r="H96" s="19">
        <v>0</v>
      </c>
      <c r="I96" s="10"/>
      <c r="J96" s="43">
        <v>2016</v>
      </c>
      <c r="K96" s="49">
        <v>0</v>
      </c>
      <c r="L96" s="10"/>
      <c r="M96" s="43">
        <v>2016</v>
      </c>
      <c r="N96" s="49">
        <v>0</v>
      </c>
      <c r="O96" s="10"/>
      <c r="P96" s="43">
        <v>2016</v>
      </c>
      <c r="Q96" s="49">
        <v>100</v>
      </c>
      <c r="R96" s="11"/>
    </row>
    <row r="97" spans="1:81" ht="24.75" customHeight="1">
      <c r="A97" s="43">
        <v>2017</v>
      </c>
      <c r="B97" s="2">
        <f t="shared" ref="B97:B99" si="15">AVERAGE(E97,H97,K97,N97,Q97)</f>
        <v>20</v>
      </c>
      <c r="C97" s="80"/>
      <c r="D97" s="43">
        <v>2017</v>
      </c>
      <c r="E97" s="19">
        <v>0</v>
      </c>
      <c r="F97" s="10"/>
      <c r="G97" s="43">
        <v>2017</v>
      </c>
      <c r="H97" s="19">
        <v>0</v>
      </c>
      <c r="I97" s="10"/>
      <c r="J97" s="43">
        <v>2017</v>
      </c>
      <c r="K97" s="49">
        <v>0</v>
      </c>
      <c r="L97" s="10"/>
      <c r="M97" s="43">
        <v>2017</v>
      </c>
      <c r="N97" s="49">
        <v>0</v>
      </c>
      <c r="O97" s="10"/>
      <c r="P97" s="43">
        <v>2017</v>
      </c>
      <c r="Q97" s="49">
        <v>100</v>
      </c>
      <c r="R97" s="11"/>
    </row>
    <row r="98" spans="1:81" ht="24.75" customHeight="1">
      <c r="A98" s="43">
        <v>2018</v>
      </c>
      <c r="B98" s="2">
        <f t="shared" si="15"/>
        <v>20</v>
      </c>
      <c r="C98" s="80"/>
      <c r="D98" s="43">
        <v>2018</v>
      </c>
      <c r="E98" s="19">
        <v>0</v>
      </c>
      <c r="F98" s="10"/>
      <c r="G98" s="43">
        <v>2018</v>
      </c>
      <c r="H98" s="19">
        <v>0</v>
      </c>
      <c r="I98" s="10"/>
      <c r="J98" s="43">
        <v>2018</v>
      </c>
      <c r="K98" s="49">
        <v>0</v>
      </c>
      <c r="L98" s="10" t="s">
        <v>2249</v>
      </c>
      <c r="M98" s="43">
        <v>2018</v>
      </c>
      <c r="N98" s="49">
        <v>0</v>
      </c>
      <c r="O98" s="10"/>
      <c r="P98" s="43">
        <v>2018</v>
      </c>
      <c r="Q98" s="49">
        <v>100</v>
      </c>
      <c r="R98" s="11"/>
    </row>
    <row r="99" spans="1:81" ht="24.75" customHeight="1">
      <c r="A99" s="43">
        <v>2019</v>
      </c>
      <c r="B99" s="2">
        <f t="shared" si="15"/>
        <v>20</v>
      </c>
      <c r="C99" s="80"/>
      <c r="D99" s="43">
        <v>2019</v>
      </c>
      <c r="E99" s="19">
        <v>0</v>
      </c>
      <c r="F99" s="10"/>
      <c r="G99" s="43">
        <v>2019</v>
      </c>
      <c r="H99" s="19">
        <v>0</v>
      </c>
      <c r="I99" s="10"/>
      <c r="J99" s="43">
        <v>2019</v>
      </c>
      <c r="K99" s="19">
        <v>0</v>
      </c>
      <c r="L99" s="10"/>
      <c r="M99" s="43">
        <v>2019</v>
      </c>
      <c r="N99" s="49">
        <v>0</v>
      </c>
      <c r="O99" s="10" t="s">
        <v>2248</v>
      </c>
      <c r="P99" s="43">
        <v>2019</v>
      </c>
      <c r="Q99" s="49">
        <v>100</v>
      </c>
      <c r="R99" s="11" t="s">
        <v>2247</v>
      </c>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6">AVERAGE(E108,((H108+K108)/2),((N108+Q108+T108)/3),W108)</f>
        <v>45.833333333333336</v>
      </c>
      <c r="C108" s="363"/>
      <c r="D108" s="350">
        <v>2007</v>
      </c>
      <c r="E108" s="417">
        <v>50</v>
      </c>
      <c r="F108" s="363" t="s">
        <v>5079</v>
      </c>
      <c r="G108" s="350">
        <v>2007</v>
      </c>
      <c r="H108" s="417">
        <v>0</v>
      </c>
      <c r="I108" s="363"/>
      <c r="J108" s="350">
        <v>2007</v>
      </c>
      <c r="K108" s="417">
        <v>0</v>
      </c>
      <c r="L108" s="363"/>
      <c r="M108" s="350">
        <v>2007</v>
      </c>
      <c r="N108" s="417">
        <v>50</v>
      </c>
      <c r="O108" s="363"/>
      <c r="P108" s="350">
        <v>2007</v>
      </c>
      <c r="Q108" s="417">
        <v>50</v>
      </c>
      <c r="R108" s="363"/>
      <c r="S108" s="350">
        <v>2007</v>
      </c>
      <c r="T108" s="417">
        <v>0</v>
      </c>
      <c r="U108" s="363"/>
      <c r="V108" s="350">
        <v>2007</v>
      </c>
      <c r="W108" s="417">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6"/>
        <v>45.833333333333336</v>
      </c>
      <c r="C109" s="363"/>
      <c r="D109" s="350">
        <v>2008</v>
      </c>
      <c r="E109" s="417">
        <v>50</v>
      </c>
      <c r="F109" s="363"/>
      <c r="G109" s="350">
        <v>2008</v>
      </c>
      <c r="H109" s="417">
        <v>0</v>
      </c>
      <c r="I109" s="363"/>
      <c r="J109" s="350">
        <v>2008</v>
      </c>
      <c r="K109" s="417">
        <v>0</v>
      </c>
      <c r="L109" s="363"/>
      <c r="M109" s="350">
        <v>2008</v>
      </c>
      <c r="N109" s="417">
        <v>50</v>
      </c>
      <c r="O109" s="363"/>
      <c r="P109" s="350">
        <v>2008</v>
      </c>
      <c r="Q109" s="417">
        <v>50</v>
      </c>
      <c r="R109" s="363"/>
      <c r="S109" s="350">
        <v>2008</v>
      </c>
      <c r="T109" s="417">
        <v>0</v>
      </c>
      <c r="U109" s="363"/>
      <c r="V109" s="350">
        <v>2008</v>
      </c>
      <c r="W109" s="417">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6"/>
        <v>45.833333333333336</v>
      </c>
      <c r="C110" s="363"/>
      <c r="D110" s="350">
        <v>2009</v>
      </c>
      <c r="E110" s="417">
        <v>50</v>
      </c>
      <c r="F110" s="363"/>
      <c r="G110" s="350">
        <v>2009</v>
      </c>
      <c r="H110" s="417">
        <v>0</v>
      </c>
      <c r="I110" s="363"/>
      <c r="J110" s="350">
        <v>2009</v>
      </c>
      <c r="K110" s="417">
        <v>0</v>
      </c>
      <c r="L110" s="363"/>
      <c r="M110" s="350">
        <v>2009</v>
      </c>
      <c r="N110" s="417">
        <v>50</v>
      </c>
      <c r="O110" s="363"/>
      <c r="P110" s="350">
        <v>2009</v>
      </c>
      <c r="Q110" s="417">
        <v>50</v>
      </c>
      <c r="R110" s="363"/>
      <c r="S110" s="350">
        <v>2009</v>
      </c>
      <c r="T110" s="417">
        <v>0</v>
      </c>
      <c r="U110" s="363"/>
      <c r="V110" s="350">
        <v>2009</v>
      </c>
      <c r="W110" s="417">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6"/>
        <v>45.833333333333336</v>
      </c>
      <c r="C111" s="363"/>
      <c r="D111" s="350">
        <v>2010</v>
      </c>
      <c r="E111" s="417">
        <v>50</v>
      </c>
      <c r="F111" s="363"/>
      <c r="G111" s="350">
        <v>2010</v>
      </c>
      <c r="H111" s="417">
        <v>0</v>
      </c>
      <c r="I111" s="363"/>
      <c r="J111" s="350">
        <v>2010</v>
      </c>
      <c r="K111" s="417">
        <v>0</v>
      </c>
      <c r="L111" s="363"/>
      <c r="M111" s="350">
        <v>2010</v>
      </c>
      <c r="N111" s="417">
        <v>50</v>
      </c>
      <c r="O111" s="363"/>
      <c r="P111" s="350">
        <v>2010</v>
      </c>
      <c r="Q111" s="417">
        <v>50</v>
      </c>
      <c r="R111" s="363"/>
      <c r="S111" s="350">
        <v>2010</v>
      </c>
      <c r="T111" s="417">
        <v>0</v>
      </c>
      <c r="U111" s="363"/>
      <c r="V111" s="350">
        <v>2010</v>
      </c>
      <c r="W111" s="417">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45.833333333333336</v>
      </c>
      <c r="C112" s="363"/>
      <c r="D112" s="350">
        <v>2011</v>
      </c>
      <c r="E112" s="417">
        <v>50</v>
      </c>
      <c r="F112" s="363"/>
      <c r="G112" s="350">
        <v>2011</v>
      </c>
      <c r="H112" s="417">
        <v>0</v>
      </c>
      <c r="I112" s="363"/>
      <c r="J112" s="350">
        <v>2011</v>
      </c>
      <c r="K112" s="417">
        <v>0</v>
      </c>
      <c r="L112" s="363"/>
      <c r="M112" s="350">
        <v>2011</v>
      </c>
      <c r="N112" s="417">
        <v>50</v>
      </c>
      <c r="O112" s="363"/>
      <c r="P112" s="350">
        <v>2011</v>
      </c>
      <c r="Q112" s="417">
        <v>50</v>
      </c>
      <c r="R112" s="363"/>
      <c r="S112" s="350">
        <v>2011</v>
      </c>
      <c r="T112" s="417">
        <v>0</v>
      </c>
      <c r="U112" s="363"/>
      <c r="V112" s="350">
        <v>2011</v>
      </c>
      <c r="W112" s="417">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45.833333333333336</v>
      </c>
      <c r="C113" s="363"/>
      <c r="D113" s="350">
        <v>2012</v>
      </c>
      <c r="E113" s="417">
        <v>50</v>
      </c>
      <c r="F113" s="363"/>
      <c r="G113" s="350">
        <v>2012</v>
      </c>
      <c r="H113" s="417">
        <v>0</v>
      </c>
      <c r="I113" s="363"/>
      <c r="J113" s="350">
        <v>2012</v>
      </c>
      <c r="K113" s="417">
        <v>0</v>
      </c>
      <c r="L113" s="363"/>
      <c r="M113" s="350">
        <v>2012</v>
      </c>
      <c r="N113" s="417">
        <v>50</v>
      </c>
      <c r="O113" s="363"/>
      <c r="P113" s="350">
        <v>2012</v>
      </c>
      <c r="Q113" s="417">
        <v>50</v>
      </c>
      <c r="R113" s="363"/>
      <c r="S113" s="350">
        <v>2012</v>
      </c>
      <c r="T113" s="417">
        <v>0</v>
      </c>
      <c r="U113" s="363"/>
      <c r="V113" s="350">
        <v>2012</v>
      </c>
      <c r="W113" s="417">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45.833333333333336</v>
      </c>
      <c r="C114" s="363"/>
      <c r="D114" s="350">
        <v>2013</v>
      </c>
      <c r="E114" s="417">
        <v>50</v>
      </c>
      <c r="F114" s="363"/>
      <c r="G114" s="350">
        <v>2013</v>
      </c>
      <c r="H114" s="417">
        <v>0</v>
      </c>
      <c r="I114" s="363"/>
      <c r="J114" s="350">
        <v>2013</v>
      </c>
      <c r="K114" s="417">
        <v>0</v>
      </c>
      <c r="L114" s="363"/>
      <c r="M114" s="350">
        <v>2013</v>
      </c>
      <c r="N114" s="417">
        <v>50</v>
      </c>
      <c r="O114" s="363"/>
      <c r="P114" s="350">
        <v>2013</v>
      </c>
      <c r="Q114" s="417">
        <v>50</v>
      </c>
      <c r="R114" s="363"/>
      <c r="S114" s="350">
        <v>2013</v>
      </c>
      <c r="T114" s="417">
        <v>0</v>
      </c>
      <c r="U114" s="363"/>
      <c r="V114" s="350">
        <v>2013</v>
      </c>
      <c r="W114" s="417">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45.833333333333336</v>
      </c>
      <c r="C115" s="39"/>
      <c r="D115" s="43">
        <v>2014</v>
      </c>
      <c r="E115" s="19">
        <v>50</v>
      </c>
      <c r="F115" s="10"/>
      <c r="G115" s="43">
        <v>2014</v>
      </c>
      <c r="H115" s="19">
        <v>0</v>
      </c>
      <c r="I115" s="10"/>
      <c r="J115" s="43">
        <v>2014</v>
      </c>
      <c r="K115" s="19">
        <v>0</v>
      </c>
      <c r="L115" s="10"/>
      <c r="M115" s="43">
        <v>2014</v>
      </c>
      <c r="N115" s="19">
        <v>50</v>
      </c>
      <c r="O115" s="10"/>
      <c r="P115" s="43">
        <v>2014</v>
      </c>
      <c r="Q115" s="19">
        <v>50</v>
      </c>
      <c r="R115" s="10"/>
      <c r="S115" s="43">
        <v>2014</v>
      </c>
      <c r="T115" s="19">
        <v>0</v>
      </c>
      <c r="U115" s="10"/>
      <c r="V115" s="43">
        <v>2014</v>
      </c>
      <c r="W115" s="19">
        <v>100</v>
      </c>
      <c r="X115" s="11"/>
    </row>
    <row r="116" spans="1:81" ht="24.75" customHeight="1">
      <c r="A116" s="43">
        <v>2015</v>
      </c>
      <c r="B116" s="2">
        <f t="shared" si="17"/>
        <v>45.833333333333336</v>
      </c>
      <c r="C116" s="80"/>
      <c r="D116" s="43">
        <v>2015</v>
      </c>
      <c r="E116" s="19">
        <v>50</v>
      </c>
      <c r="F116" s="10"/>
      <c r="G116" s="43">
        <v>2015</v>
      </c>
      <c r="H116" s="19">
        <v>0</v>
      </c>
      <c r="I116" s="10"/>
      <c r="J116" s="43">
        <v>2015</v>
      </c>
      <c r="K116" s="19">
        <v>0</v>
      </c>
      <c r="L116" s="10"/>
      <c r="M116" s="43">
        <v>2015</v>
      </c>
      <c r="N116" s="19">
        <v>50</v>
      </c>
      <c r="O116" s="10"/>
      <c r="P116" s="43">
        <v>2015</v>
      </c>
      <c r="Q116" s="19">
        <v>50</v>
      </c>
      <c r="R116" s="10"/>
      <c r="S116" s="43">
        <v>2015</v>
      </c>
      <c r="T116" s="19">
        <v>0</v>
      </c>
      <c r="U116" s="10"/>
      <c r="V116" s="43">
        <v>2015</v>
      </c>
      <c r="W116" s="19">
        <v>100</v>
      </c>
      <c r="X116" s="11"/>
    </row>
    <row r="117" spans="1:81" ht="24.75" customHeight="1">
      <c r="A117" s="43">
        <v>2016</v>
      </c>
      <c r="B117" s="2">
        <f t="shared" si="17"/>
        <v>45.833333333333336</v>
      </c>
      <c r="C117" s="80"/>
      <c r="D117" s="43">
        <v>2016</v>
      </c>
      <c r="E117" s="19">
        <v>50</v>
      </c>
      <c r="F117" s="10"/>
      <c r="G117" s="43">
        <v>2016</v>
      </c>
      <c r="H117" s="19">
        <v>0</v>
      </c>
      <c r="I117" s="10"/>
      <c r="J117" s="43">
        <v>2016</v>
      </c>
      <c r="K117" s="19">
        <v>0</v>
      </c>
      <c r="L117" s="10"/>
      <c r="M117" s="43">
        <v>2016</v>
      </c>
      <c r="N117" s="19">
        <v>50</v>
      </c>
      <c r="O117" s="10"/>
      <c r="P117" s="43">
        <v>2016</v>
      </c>
      <c r="Q117" s="19">
        <v>50</v>
      </c>
      <c r="R117" s="10"/>
      <c r="S117" s="43">
        <v>2016</v>
      </c>
      <c r="T117" s="19">
        <v>0</v>
      </c>
      <c r="U117" s="10"/>
      <c r="V117" s="43">
        <v>2016</v>
      </c>
      <c r="W117" s="19">
        <v>100</v>
      </c>
      <c r="X117" s="11"/>
    </row>
    <row r="118" spans="1:81" ht="24.75" customHeight="1">
      <c r="A118" s="43">
        <v>2017</v>
      </c>
      <c r="B118" s="2">
        <f t="shared" si="17"/>
        <v>45.833333333333336</v>
      </c>
      <c r="C118" s="80"/>
      <c r="D118" s="43">
        <v>2017</v>
      </c>
      <c r="E118" s="19">
        <v>50</v>
      </c>
      <c r="F118" s="10"/>
      <c r="G118" s="43">
        <v>2017</v>
      </c>
      <c r="H118" s="19">
        <v>0</v>
      </c>
      <c r="I118" s="10"/>
      <c r="J118" s="43">
        <v>2017</v>
      </c>
      <c r="K118" s="19">
        <v>0</v>
      </c>
      <c r="L118" s="10"/>
      <c r="M118" s="43">
        <v>2017</v>
      </c>
      <c r="N118" s="19">
        <v>50</v>
      </c>
      <c r="O118" s="10"/>
      <c r="P118" s="43">
        <v>2017</v>
      </c>
      <c r="Q118" s="19">
        <v>50</v>
      </c>
      <c r="R118" s="10"/>
      <c r="S118" s="43">
        <v>2017</v>
      </c>
      <c r="T118" s="19">
        <v>0</v>
      </c>
      <c r="U118" s="10"/>
      <c r="V118" s="43">
        <v>2017</v>
      </c>
      <c r="W118" s="19">
        <v>100</v>
      </c>
      <c r="X118" s="11"/>
    </row>
    <row r="119" spans="1:81" ht="24.75" customHeight="1">
      <c r="A119" s="43">
        <v>2018</v>
      </c>
      <c r="B119" s="2">
        <f t="shared" si="17"/>
        <v>45.833333333333336</v>
      </c>
      <c r="C119" s="80"/>
      <c r="D119" s="43">
        <v>2018</v>
      </c>
      <c r="E119" s="19">
        <v>50</v>
      </c>
      <c r="F119" s="10"/>
      <c r="G119" s="43">
        <v>2018</v>
      </c>
      <c r="H119" s="19">
        <v>0</v>
      </c>
      <c r="I119" s="10"/>
      <c r="J119" s="43">
        <v>2018</v>
      </c>
      <c r="K119" s="19">
        <v>0</v>
      </c>
      <c r="L119" s="10"/>
      <c r="M119" s="43">
        <v>2018</v>
      </c>
      <c r="N119" s="19">
        <v>50</v>
      </c>
      <c r="O119" s="10"/>
      <c r="P119" s="43">
        <v>2018</v>
      </c>
      <c r="Q119" s="19">
        <v>50</v>
      </c>
      <c r="R119" s="10"/>
      <c r="S119" s="43">
        <v>2018</v>
      </c>
      <c r="T119" s="19">
        <v>0</v>
      </c>
      <c r="U119" s="10"/>
      <c r="V119" s="43">
        <v>2018</v>
      </c>
      <c r="W119" s="19">
        <v>100</v>
      </c>
      <c r="X119" s="11"/>
    </row>
    <row r="120" spans="1:81" ht="24.75" customHeight="1">
      <c r="A120" s="43">
        <v>2019</v>
      </c>
      <c r="B120" s="2">
        <f t="shared" si="17"/>
        <v>45.833333333333336</v>
      </c>
      <c r="C120" s="80"/>
      <c r="D120" s="43">
        <v>2019</v>
      </c>
      <c r="E120" s="19">
        <v>50</v>
      </c>
      <c r="F120" s="10" t="s">
        <v>2246</v>
      </c>
      <c r="G120" s="43">
        <v>2019</v>
      </c>
      <c r="H120" s="19">
        <v>0</v>
      </c>
      <c r="I120" s="10" t="s">
        <v>2245</v>
      </c>
      <c r="J120" s="43">
        <v>2019</v>
      </c>
      <c r="K120" s="19">
        <v>0</v>
      </c>
      <c r="L120" s="10" t="s">
        <v>2244</v>
      </c>
      <c r="M120" s="43">
        <v>2019</v>
      </c>
      <c r="N120" s="19">
        <v>50</v>
      </c>
      <c r="O120" s="10" t="s">
        <v>2243</v>
      </c>
      <c r="P120" s="43">
        <v>2019</v>
      </c>
      <c r="Q120" s="19">
        <v>50</v>
      </c>
      <c r="R120" s="10"/>
      <c r="S120" s="43">
        <v>2019</v>
      </c>
      <c r="T120" s="19">
        <v>0</v>
      </c>
      <c r="U120" s="10" t="s">
        <v>2242</v>
      </c>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 t="shared" ref="B129:B135" si="18">AVERAGE(E129,H129,K129,Z129)</f>
        <v>3.125</v>
      </c>
      <c r="C129" s="363"/>
      <c r="D129" s="350">
        <v>2007</v>
      </c>
      <c r="E129" s="417">
        <v>0</v>
      </c>
      <c r="F129" s="363"/>
      <c r="G129" s="350">
        <v>2007</v>
      </c>
      <c r="H129" s="417">
        <v>0</v>
      </c>
      <c r="I129" s="363"/>
      <c r="J129" s="350">
        <v>2007</v>
      </c>
      <c r="K129" s="8">
        <f t="shared" ref="K129:K135" si="19">AVERAGE(N129,Q129,T129,W129)</f>
        <v>12.5</v>
      </c>
      <c r="L129" s="363"/>
      <c r="M129" s="350">
        <v>2007</v>
      </c>
      <c r="N129" s="417">
        <v>0</v>
      </c>
      <c r="O129" s="363"/>
      <c r="P129" s="350">
        <v>2007</v>
      </c>
      <c r="Q129" s="417">
        <v>0</v>
      </c>
      <c r="R129" s="363"/>
      <c r="S129" s="350">
        <v>2007</v>
      </c>
      <c r="T129" s="417">
        <v>50</v>
      </c>
      <c r="U129" s="363"/>
      <c r="V129" s="350">
        <v>2007</v>
      </c>
      <c r="W129" s="417">
        <v>0</v>
      </c>
      <c r="X129" s="363"/>
      <c r="Y129" s="350">
        <v>2007</v>
      </c>
      <c r="Z129" s="417">
        <v>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si="18"/>
        <v>3.125</v>
      </c>
      <c r="C130" s="363"/>
      <c r="D130" s="350">
        <v>2008</v>
      </c>
      <c r="E130" s="417">
        <v>0</v>
      </c>
      <c r="F130" s="363"/>
      <c r="G130" s="350">
        <v>2008</v>
      </c>
      <c r="H130" s="417">
        <v>0</v>
      </c>
      <c r="I130" s="363"/>
      <c r="J130" s="350">
        <v>2008</v>
      </c>
      <c r="K130" s="8">
        <f t="shared" si="19"/>
        <v>12.5</v>
      </c>
      <c r="L130" s="363"/>
      <c r="M130" s="350">
        <v>2008</v>
      </c>
      <c r="N130" s="417">
        <v>0</v>
      </c>
      <c r="O130" s="363"/>
      <c r="P130" s="350">
        <v>2008</v>
      </c>
      <c r="Q130" s="417">
        <v>0</v>
      </c>
      <c r="R130" s="363"/>
      <c r="S130" s="350">
        <v>2008</v>
      </c>
      <c r="T130" s="417">
        <v>50</v>
      </c>
      <c r="U130" s="363"/>
      <c r="V130" s="350">
        <v>2008</v>
      </c>
      <c r="W130" s="417">
        <v>0</v>
      </c>
      <c r="X130" s="363"/>
      <c r="Y130" s="350">
        <v>2008</v>
      </c>
      <c r="Z130" s="417">
        <v>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18"/>
        <v>3.125</v>
      </c>
      <c r="C131" s="363"/>
      <c r="D131" s="350">
        <v>2009</v>
      </c>
      <c r="E131" s="417">
        <v>0</v>
      </c>
      <c r="F131" s="363"/>
      <c r="G131" s="350">
        <v>2009</v>
      </c>
      <c r="H131" s="417">
        <v>0</v>
      </c>
      <c r="I131" s="363"/>
      <c r="J131" s="350">
        <v>2009</v>
      </c>
      <c r="K131" s="8">
        <f t="shared" si="19"/>
        <v>12.5</v>
      </c>
      <c r="L131" s="363"/>
      <c r="M131" s="350">
        <v>2009</v>
      </c>
      <c r="N131" s="417">
        <v>0</v>
      </c>
      <c r="O131" s="363"/>
      <c r="P131" s="350">
        <v>2009</v>
      </c>
      <c r="Q131" s="417">
        <v>0</v>
      </c>
      <c r="R131" s="363"/>
      <c r="S131" s="350">
        <v>2009</v>
      </c>
      <c r="T131" s="417">
        <v>50</v>
      </c>
      <c r="U131" s="363"/>
      <c r="V131" s="350">
        <v>2009</v>
      </c>
      <c r="W131" s="417">
        <v>0</v>
      </c>
      <c r="X131" s="363"/>
      <c r="Y131" s="350">
        <v>2009</v>
      </c>
      <c r="Z131" s="417">
        <v>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3.125</v>
      </c>
      <c r="C132" s="363"/>
      <c r="D132" s="350">
        <v>2010</v>
      </c>
      <c r="E132" s="417">
        <v>0</v>
      </c>
      <c r="F132" s="363"/>
      <c r="G132" s="350">
        <v>2010</v>
      </c>
      <c r="H132" s="417">
        <v>0</v>
      </c>
      <c r="I132" s="363"/>
      <c r="J132" s="350">
        <v>2010</v>
      </c>
      <c r="K132" s="8">
        <f t="shared" si="19"/>
        <v>12.5</v>
      </c>
      <c r="L132" s="363"/>
      <c r="M132" s="350">
        <v>2010</v>
      </c>
      <c r="N132" s="417">
        <v>0</v>
      </c>
      <c r="O132" s="363"/>
      <c r="P132" s="350">
        <v>2010</v>
      </c>
      <c r="Q132" s="417">
        <v>0</v>
      </c>
      <c r="R132" s="363"/>
      <c r="S132" s="350">
        <v>2010</v>
      </c>
      <c r="T132" s="417">
        <v>50</v>
      </c>
      <c r="U132" s="363"/>
      <c r="V132" s="350">
        <v>2010</v>
      </c>
      <c r="W132" s="417">
        <v>0</v>
      </c>
      <c r="X132" s="363"/>
      <c r="Y132" s="350">
        <v>2010</v>
      </c>
      <c r="Z132" s="417">
        <v>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3.125</v>
      </c>
      <c r="C133" s="363"/>
      <c r="D133" s="350">
        <v>2011</v>
      </c>
      <c r="E133" s="417">
        <v>0</v>
      </c>
      <c r="F133" s="363"/>
      <c r="G133" s="350">
        <v>2011</v>
      </c>
      <c r="H133" s="417">
        <v>0</v>
      </c>
      <c r="I133" s="363"/>
      <c r="J133" s="350">
        <v>2011</v>
      </c>
      <c r="K133" s="8">
        <f t="shared" si="19"/>
        <v>12.5</v>
      </c>
      <c r="L133" s="363"/>
      <c r="M133" s="350">
        <v>2011</v>
      </c>
      <c r="N133" s="417">
        <v>0</v>
      </c>
      <c r="O133" s="363"/>
      <c r="P133" s="350">
        <v>2011</v>
      </c>
      <c r="Q133" s="417">
        <v>0</v>
      </c>
      <c r="R133" s="363"/>
      <c r="S133" s="350">
        <v>2011</v>
      </c>
      <c r="T133" s="417">
        <v>50</v>
      </c>
      <c r="U133" s="363"/>
      <c r="V133" s="350">
        <v>2011</v>
      </c>
      <c r="W133" s="417">
        <v>0</v>
      </c>
      <c r="X133" s="363"/>
      <c r="Y133" s="350">
        <v>2011</v>
      </c>
      <c r="Z133" s="417">
        <v>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3.125</v>
      </c>
      <c r="C134" s="363"/>
      <c r="D134" s="350">
        <v>2012</v>
      </c>
      <c r="E134" s="417">
        <v>0</v>
      </c>
      <c r="F134" s="363"/>
      <c r="G134" s="350">
        <v>2012</v>
      </c>
      <c r="H134" s="417">
        <v>0</v>
      </c>
      <c r="I134" s="363"/>
      <c r="J134" s="350">
        <v>2012</v>
      </c>
      <c r="K134" s="8">
        <f t="shared" si="19"/>
        <v>12.5</v>
      </c>
      <c r="L134" s="363"/>
      <c r="M134" s="350">
        <v>2012</v>
      </c>
      <c r="N134" s="417">
        <v>0</v>
      </c>
      <c r="O134" s="363"/>
      <c r="P134" s="350">
        <v>2012</v>
      </c>
      <c r="Q134" s="417">
        <v>0</v>
      </c>
      <c r="R134" s="363"/>
      <c r="S134" s="350">
        <v>2012</v>
      </c>
      <c r="T134" s="417">
        <v>50</v>
      </c>
      <c r="U134" s="363"/>
      <c r="V134" s="350">
        <v>2012</v>
      </c>
      <c r="W134" s="417">
        <v>0</v>
      </c>
      <c r="X134" s="363"/>
      <c r="Y134" s="350">
        <v>2012</v>
      </c>
      <c r="Z134" s="417">
        <v>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15.625</v>
      </c>
      <c r="C135" s="363"/>
      <c r="D135" s="350">
        <v>2013</v>
      </c>
      <c r="E135" s="417">
        <v>0</v>
      </c>
      <c r="F135" s="363"/>
      <c r="G135" s="350">
        <v>2013</v>
      </c>
      <c r="H135" s="417">
        <v>0</v>
      </c>
      <c r="I135" s="363"/>
      <c r="J135" s="350">
        <v>2013</v>
      </c>
      <c r="K135" s="8">
        <f t="shared" si="19"/>
        <v>12.5</v>
      </c>
      <c r="L135" s="363"/>
      <c r="M135" s="350">
        <v>2013</v>
      </c>
      <c r="N135" s="417">
        <v>0</v>
      </c>
      <c r="O135" s="363"/>
      <c r="P135" s="350">
        <v>2013</v>
      </c>
      <c r="Q135" s="417">
        <v>0</v>
      </c>
      <c r="R135" s="363"/>
      <c r="S135" s="350">
        <v>2013</v>
      </c>
      <c r="T135" s="417">
        <v>50</v>
      </c>
      <c r="U135" s="363"/>
      <c r="V135" s="350">
        <v>2013</v>
      </c>
      <c r="W135" s="417">
        <v>0</v>
      </c>
      <c r="X135" s="363"/>
      <c r="Y135" s="350">
        <v>2013</v>
      </c>
      <c r="Z135" s="417">
        <v>50</v>
      </c>
      <c r="AA135" s="363" t="s">
        <v>5080</v>
      </c>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15.625</v>
      </c>
      <c r="C136" s="80"/>
      <c r="D136" s="43">
        <v>2014</v>
      </c>
      <c r="E136" s="19">
        <v>0</v>
      </c>
      <c r="F136" s="10" t="s">
        <v>2241</v>
      </c>
      <c r="G136" s="43">
        <v>2014</v>
      </c>
      <c r="H136" s="19">
        <v>0</v>
      </c>
      <c r="I136" s="10" t="s">
        <v>4115</v>
      </c>
      <c r="J136" s="43">
        <v>2014</v>
      </c>
      <c r="K136" s="8">
        <f t="shared" ref="K136:K141" si="21">AVERAGE(N136,Q136,T136,W136)</f>
        <v>12.5</v>
      </c>
      <c r="L136" s="19"/>
      <c r="M136" s="43">
        <v>2014</v>
      </c>
      <c r="N136" s="19">
        <v>0</v>
      </c>
      <c r="O136" s="10" t="s">
        <v>2240</v>
      </c>
      <c r="P136" s="43">
        <v>2014</v>
      </c>
      <c r="Q136" s="19">
        <v>0</v>
      </c>
      <c r="R136" s="10" t="s">
        <v>2239</v>
      </c>
      <c r="S136" s="43">
        <v>2014</v>
      </c>
      <c r="T136" s="19">
        <v>50</v>
      </c>
      <c r="U136" s="10" t="s">
        <v>2238</v>
      </c>
      <c r="V136" s="43">
        <v>2014</v>
      </c>
      <c r="W136" s="19">
        <v>0</v>
      </c>
      <c r="X136" s="10" t="s">
        <v>2237</v>
      </c>
      <c r="Y136" s="350">
        <v>2014</v>
      </c>
      <c r="Z136" s="19">
        <v>50</v>
      </c>
      <c r="AA136" s="11" t="s">
        <v>2236</v>
      </c>
    </row>
    <row r="137" spans="1:81" ht="24.75" customHeight="1">
      <c r="A137" s="43">
        <v>2015</v>
      </c>
      <c r="B137" s="2">
        <f t="shared" si="20"/>
        <v>15.625</v>
      </c>
      <c r="C137" s="80"/>
      <c r="D137" s="43">
        <v>2015</v>
      </c>
      <c r="E137" s="19">
        <v>0</v>
      </c>
      <c r="F137" s="10"/>
      <c r="G137" s="43">
        <v>2015</v>
      </c>
      <c r="H137" s="19">
        <v>0</v>
      </c>
      <c r="I137" s="10"/>
      <c r="J137" s="43">
        <v>2015</v>
      </c>
      <c r="K137" s="8">
        <f t="shared" si="21"/>
        <v>12.5</v>
      </c>
      <c r="L137" s="19"/>
      <c r="M137" s="43">
        <v>2015</v>
      </c>
      <c r="N137" s="19">
        <v>0</v>
      </c>
      <c r="O137" s="10"/>
      <c r="P137" s="43">
        <v>2015</v>
      </c>
      <c r="Q137" s="19">
        <v>0</v>
      </c>
      <c r="R137" s="10"/>
      <c r="S137" s="43">
        <v>2015</v>
      </c>
      <c r="T137" s="19">
        <v>50</v>
      </c>
      <c r="U137" s="10"/>
      <c r="V137" s="43">
        <v>2015</v>
      </c>
      <c r="W137" s="19">
        <v>0</v>
      </c>
      <c r="X137" s="10"/>
      <c r="Y137" s="350">
        <v>2015</v>
      </c>
      <c r="Z137" s="19">
        <v>50</v>
      </c>
      <c r="AA137" s="11"/>
    </row>
    <row r="138" spans="1:81" ht="24.75" customHeight="1">
      <c r="A138" s="43">
        <v>2016</v>
      </c>
      <c r="B138" s="2">
        <f t="shared" si="20"/>
        <v>15.625</v>
      </c>
      <c r="C138" s="80"/>
      <c r="D138" s="43">
        <v>2016</v>
      </c>
      <c r="E138" s="19">
        <v>0</v>
      </c>
      <c r="F138" s="10"/>
      <c r="G138" s="43">
        <v>2016</v>
      </c>
      <c r="H138" s="19">
        <v>0</v>
      </c>
      <c r="I138" s="10"/>
      <c r="J138" s="43">
        <v>2016</v>
      </c>
      <c r="K138" s="8">
        <f t="shared" si="21"/>
        <v>12.5</v>
      </c>
      <c r="L138" s="19"/>
      <c r="M138" s="43">
        <v>2016</v>
      </c>
      <c r="N138" s="19">
        <v>0</v>
      </c>
      <c r="O138" s="10"/>
      <c r="P138" s="43">
        <v>2016</v>
      </c>
      <c r="Q138" s="19">
        <v>0</v>
      </c>
      <c r="R138" s="10"/>
      <c r="S138" s="43">
        <v>2016</v>
      </c>
      <c r="T138" s="19">
        <v>50</v>
      </c>
      <c r="U138" s="10"/>
      <c r="V138" s="43">
        <v>2016</v>
      </c>
      <c r="W138" s="19">
        <v>0</v>
      </c>
      <c r="X138" s="10"/>
      <c r="Y138" s="350">
        <v>2016</v>
      </c>
      <c r="Z138" s="19">
        <v>50</v>
      </c>
      <c r="AA138" s="11"/>
    </row>
    <row r="139" spans="1:81" ht="24.75" customHeight="1">
      <c r="A139" s="43">
        <v>2017</v>
      </c>
      <c r="B139" s="2">
        <f t="shared" si="20"/>
        <v>15.625</v>
      </c>
      <c r="C139" s="80"/>
      <c r="D139" s="43">
        <v>2017</v>
      </c>
      <c r="E139" s="19">
        <v>0</v>
      </c>
      <c r="F139" s="10"/>
      <c r="G139" s="43">
        <v>2017</v>
      </c>
      <c r="H139" s="19">
        <v>0</v>
      </c>
      <c r="I139" s="10"/>
      <c r="J139" s="43">
        <v>2017</v>
      </c>
      <c r="K139" s="8">
        <f t="shared" si="21"/>
        <v>12.5</v>
      </c>
      <c r="L139" s="19"/>
      <c r="M139" s="43">
        <v>2017</v>
      </c>
      <c r="N139" s="19">
        <v>0</v>
      </c>
      <c r="O139" s="10"/>
      <c r="P139" s="43">
        <v>2017</v>
      </c>
      <c r="Q139" s="19">
        <v>0</v>
      </c>
      <c r="R139" s="10"/>
      <c r="S139" s="43">
        <v>2017</v>
      </c>
      <c r="T139" s="19">
        <v>50</v>
      </c>
      <c r="U139" s="10"/>
      <c r="V139" s="43">
        <v>2017</v>
      </c>
      <c r="W139" s="19">
        <v>0</v>
      </c>
      <c r="X139" s="10"/>
      <c r="Y139" s="350">
        <v>2017</v>
      </c>
      <c r="Z139" s="19">
        <v>50</v>
      </c>
      <c r="AA139" s="11"/>
    </row>
    <row r="140" spans="1:81" ht="24.75" customHeight="1">
      <c r="A140" s="43">
        <v>2018</v>
      </c>
      <c r="B140" s="2">
        <f t="shared" si="20"/>
        <v>15.625</v>
      </c>
      <c r="C140" s="80"/>
      <c r="D140" s="43">
        <v>2018</v>
      </c>
      <c r="E140" s="19">
        <v>0</v>
      </c>
      <c r="F140" s="10"/>
      <c r="G140" s="43">
        <v>2018</v>
      </c>
      <c r="H140" s="19">
        <v>0</v>
      </c>
      <c r="I140" s="10"/>
      <c r="J140" s="43">
        <v>2018</v>
      </c>
      <c r="K140" s="8">
        <f t="shared" si="21"/>
        <v>12.5</v>
      </c>
      <c r="L140" s="19"/>
      <c r="M140" s="43">
        <v>2018</v>
      </c>
      <c r="N140" s="19">
        <v>0</v>
      </c>
      <c r="O140" s="10"/>
      <c r="P140" s="43">
        <v>2018</v>
      </c>
      <c r="Q140" s="19">
        <v>0</v>
      </c>
      <c r="R140" s="10"/>
      <c r="S140" s="43">
        <v>2018</v>
      </c>
      <c r="T140" s="19">
        <v>50</v>
      </c>
      <c r="U140" s="10"/>
      <c r="V140" s="43">
        <v>2018</v>
      </c>
      <c r="W140" s="19">
        <v>0</v>
      </c>
      <c r="X140" s="10"/>
      <c r="Y140" s="350">
        <v>2018</v>
      </c>
      <c r="Z140" s="19">
        <v>50</v>
      </c>
      <c r="AA140" s="11"/>
    </row>
    <row r="141" spans="1:81" ht="24.75" customHeight="1">
      <c r="A141" s="43">
        <v>2019</v>
      </c>
      <c r="B141" s="2">
        <f t="shared" si="20"/>
        <v>23.875</v>
      </c>
      <c r="C141" s="80"/>
      <c r="D141" s="43">
        <v>2019</v>
      </c>
      <c r="E141" s="19">
        <v>0</v>
      </c>
      <c r="F141" s="10"/>
      <c r="G141" s="43">
        <v>2019</v>
      </c>
      <c r="H141" s="49">
        <v>33</v>
      </c>
      <c r="I141" s="10" t="s">
        <v>4879</v>
      </c>
      <c r="J141" s="43">
        <v>2019</v>
      </c>
      <c r="K141" s="8">
        <f t="shared" si="21"/>
        <v>12.5</v>
      </c>
      <c r="L141" s="19"/>
      <c r="M141" s="43">
        <v>2019</v>
      </c>
      <c r="N141" s="19">
        <v>0</v>
      </c>
      <c r="O141" s="10"/>
      <c r="P141" s="43">
        <v>2019</v>
      </c>
      <c r="Q141" s="19">
        <v>0</v>
      </c>
      <c r="R141" s="10"/>
      <c r="S141" s="43">
        <v>2019</v>
      </c>
      <c r="T141" s="19">
        <v>50</v>
      </c>
      <c r="U141" s="10"/>
      <c r="V141" s="43">
        <v>2019</v>
      </c>
      <c r="W141" s="19">
        <v>0</v>
      </c>
      <c r="X141" s="10" t="s">
        <v>2235</v>
      </c>
      <c r="Y141" s="350">
        <v>2019</v>
      </c>
      <c r="Z141" s="19">
        <v>50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119</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f t="shared" ref="B150:B156" si="22">AVERAGE(E150,H150, W150,((Z150+AC150+AF150)/3))</f>
        <v>63.541666666666671</v>
      </c>
      <c r="C150" s="363"/>
      <c r="D150" s="350">
        <v>2007</v>
      </c>
      <c r="E150" s="49">
        <v>50</v>
      </c>
      <c r="F150" s="431" t="s">
        <v>2234</v>
      </c>
      <c r="G150" s="350">
        <v>2007</v>
      </c>
      <c r="H150" s="8">
        <f t="shared" ref="H150:H156" si="23">AVERAGE(K150,N150,Q150,T150)</f>
        <v>37.5</v>
      </c>
      <c r="I150" s="363"/>
      <c r="J150" s="350">
        <v>2007</v>
      </c>
      <c r="K150" s="49">
        <v>50</v>
      </c>
      <c r="L150" s="363"/>
      <c r="M150" s="350">
        <v>2007</v>
      </c>
      <c r="N150" s="49">
        <v>50</v>
      </c>
      <c r="O150" s="363"/>
      <c r="P150" s="350">
        <v>2007</v>
      </c>
      <c r="Q150" s="49">
        <v>50</v>
      </c>
      <c r="R150" s="431" t="s">
        <v>4214</v>
      </c>
      <c r="S150" s="350">
        <v>2007</v>
      </c>
      <c r="T150" s="49">
        <v>0</v>
      </c>
      <c r="U150" s="363"/>
      <c r="V150" s="350">
        <v>2007</v>
      </c>
      <c r="W150" s="49">
        <v>100</v>
      </c>
      <c r="X150" s="431" t="s">
        <v>2233</v>
      </c>
      <c r="Y150" s="350">
        <v>2007</v>
      </c>
      <c r="Z150" s="49">
        <v>100</v>
      </c>
      <c r="AA150" s="363"/>
      <c r="AB150" s="350">
        <v>2007</v>
      </c>
      <c r="AC150" s="49">
        <v>100</v>
      </c>
      <c r="AD150" s="431" t="s">
        <v>2231</v>
      </c>
      <c r="AE150" s="350">
        <v>2007</v>
      </c>
      <c r="AF150" s="417">
        <v>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f t="shared" si="22"/>
        <v>66.666666666666671</v>
      </c>
      <c r="C151" s="363"/>
      <c r="D151" s="350">
        <v>2008</v>
      </c>
      <c r="E151" s="49">
        <v>50</v>
      </c>
      <c r="F151" s="363"/>
      <c r="G151" s="350">
        <v>2008</v>
      </c>
      <c r="H151" s="8">
        <f t="shared" si="23"/>
        <v>50</v>
      </c>
      <c r="I151" s="363"/>
      <c r="J151" s="350">
        <v>2008</v>
      </c>
      <c r="K151" s="49">
        <v>50</v>
      </c>
      <c r="L151" s="363"/>
      <c r="M151" s="350">
        <v>2008</v>
      </c>
      <c r="N151" s="49">
        <v>50</v>
      </c>
      <c r="O151" s="363"/>
      <c r="P151" s="350">
        <v>2008</v>
      </c>
      <c r="Q151" s="49">
        <v>50</v>
      </c>
      <c r="R151" s="363"/>
      <c r="S151" s="350">
        <v>2008</v>
      </c>
      <c r="T151" s="49">
        <v>50</v>
      </c>
      <c r="U151" s="431" t="s">
        <v>4213</v>
      </c>
      <c r="V151" s="350">
        <v>2008</v>
      </c>
      <c r="W151" s="49">
        <v>100</v>
      </c>
      <c r="X151" s="363"/>
      <c r="Y151" s="350">
        <v>2008</v>
      </c>
      <c r="Z151" s="49">
        <v>100</v>
      </c>
      <c r="AA151" s="363"/>
      <c r="AB151" s="350">
        <v>2008</v>
      </c>
      <c r="AC151" s="49">
        <v>100</v>
      </c>
      <c r="AD151" s="363"/>
      <c r="AE151" s="350">
        <v>2008</v>
      </c>
      <c r="AF151" s="417">
        <v>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f t="shared" si="22"/>
        <v>66.666666666666671</v>
      </c>
      <c r="C152" s="363"/>
      <c r="D152" s="350">
        <v>2009</v>
      </c>
      <c r="E152" s="49">
        <v>50</v>
      </c>
      <c r="F152" s="363"/>
      <c r="G152" s="350">
        <v>2009</v>
      </c>
      <c r="H152" s="8">
        <f t="shared" si="23"/>
        <v>50</v>
      </c>
      <c r="I152" s="363"/>
      <c r="J152" s="350">
        <v>2009</v>
      </c>
      <c r="K152" s="49">
        <v>50</v>
      </c>
      <c r="L152" s="363"/>
      <c r="M152" s="350">
        <v>2009</v>
      </c>
      <c r="N152" s="49">
        <v>50</v>
      </c>
      <c r="O152" s="363"/>
      <c r="P152" s="350">
        <v>2009</v>
      </c>
      <c r="Q152" s="49">
        <v>50</v>
      </c>
      <c r="R152" s="363"/>
      <c r="S152" s="350">
        <v>2009</v>
      </c>
      <c r="T152" s="49">
        <v>50</v>
      </c>
      <c r="U152" s="363"/>
      <c r="V152" s="350">
        <v>2009</v>
      </c>
      <c r="W152" s="49">
        <v>100</v>
      </c>
      <c r="X152" s="363"/>
      <c r="Y152" s="350">
        <v>2009</v>
      </c>
      <c r="Z152" s="49">
        <v>100</v>
      </c>
      <c r="AA152" s="363"/>
      <c r="AB152" s="350">
        <v>2009</v>
      </c>
      <c r="AC152" s="49">
        <v>100</v>
      </c>
      <c r="AD152" s="363"/>
      <c r="AE152" s="350">
        <v>2009</v>
      </c>
      <c r="AF152" s="417">
        <v>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66.666666666666671</v>
      </c>
      <c r="C153" s="363"/>
      <c r="D153" s="350">
        <v>2010</v>
      </c>
      <c r="E153" s="49">
        <v>50</v>
      </c>
      <c r="F153" s="363"/>
      <c r="G153" s="350">
        <v>2010</v>
      </c>
      <c r="H153" s="8">
        <f t="shared" si="23"/>
        <v>50</v>
      </c>
      <c r="I153" s="363"/>
      <c r="J153" s="350">
        <v>2010</v>
      </c>
      <c r="K153" s="49">
        <v>50</v>
      </c>
      <c r="L153" s="363"/>
      <c r="M153" s="350">
        <v>2010</v>
      </c>
      <c r="N153" s="49">
        <v>50</v>
      </c>
      <c r="O153" s="363"/>
      <c r="P153" s="350">
        <v>2010</v>
      </c>
      <c r="Q153" s="49">
        <v>50</v>
      </c>
      <c r="R153" s="363"/>
      <c r="S153" s="350">
        <v>2010</v>
      </c>
      <c r="T153" s="49">
        <v>50</v>
      </c>
      <c r="U153" s="363"/>
      <c r="V153" s="350">
        <v>2010</v>
      </c>
      <c r="W153" s="49">
        <v>100</v>
      </c>
      <c r="X153" s="363"/>
      <c r="Y153" s="350">
        <v>2010</v>
      </c>
      <c r="Z153" s="49">
        <v>100</v>
      </c>
      <c r="AA153" s="363"/>
      <c r="AB153" s="350">
        <v>2010</v>
      </c>
      <c r="AC153" s="49">
        <v>100</v>
      </c>
      <c r="AD153" s="363"/>
      <c r="AE153" s="350">
        <v>2010</v>
      </c>
      <c r="AF153" s="417">
        <v>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66.666666666666671</v>
      </c>
      <c r="C154" s="363"/>
      <c r="D154" s="350">
        <v>2011</v>
      </c>
      <c r="E154" s="49">
        <v>50</v>
      </c>
      <c r="F154" s="363"/>
      <c r="G154" s="350">
        <v>2011</v>
      </c>
      <c r="H154" s="8">
        <f t="shared" si="23"/>
        <v>50</v>
      </c>
      <c r="I154" s="363"/>
      <c r="J154" s="350">
        <v>2011</v>
      </c>
      <c r="K154" s="49">
        <v>50</v>
      </c>
      <c r="L154" s="363"/>
      <c r="M154" s="350">
        <v>2011</v>
      </c>
      <c r="N154" s="49">
        <v>50</v>
      </c>
      <c r="O154" s="363"/>
      <c r="P154" s="350">
        <v>2011</v>
      </c>
      <c r="Q154" s="49">
        <v>50</v>
      </c>
      <c r="R154" s="363"/>
      <c r="S154" s="350">
        <v>2011</v>
      </c>
      <c r="T154" s="49">
        <v>50</v>
      </c>
      <c r="U154" s="363"/>
      <c r="V154" s="350">
        <v>2011</v>
      </c>
      <c r="W154" s="49">
        <v>100</v>
      </c>
      <c r="X154" s="363"/>
      <c r="Y154" s="350">
        <v>2011</v>
      </c>
      <c r="Z154" s="49">
        <v>100</v>
      </c>
      <c r="AA154" s="363"/>
      <c r="AB154" s="350">
        <v>2011</v>
      </c>
      <c r="AC154" s="49">
        <v>100</v>
      </c>
      <c r="AD154" s="363"/>
      <c r="AE154" s="350">
        <v>2011</v>
      </c>
      <c r="AF154" s="417">
        <v>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66.666666666666671</v>
      </c>
      <c r="C155" s="363"/>
      <c r="D155" s="350">
        <v>2012</v>
      </c>
      <c r="E155" s="49">
        <v>50</v>
      </c>
      <c r="F155" s="363"/>
      <c r="G155" s="350">
        <v>2012</v>
      </c>
      <c r="H155" s="8">
        <f t="shared" si="23"/>
        <v>50</v>
      </c>
      <c r="I155" s="363"/>
      <c r="J155" s="350">
        <v>2012</v>
      </c>
      <c r="K155" s="49">
        <v>50</v>
      </c>
      <c r="L155" s="363"/>
      <c r="M155" s="350">
        <v>2012</v>
      </c>
      <c r="N155" s="49">
        <v>50</v>
      </c>
      <c r="O155" s="363"/>
      <c r="P155" s="350">
        <v>2012</v>
      </c>
      <c r="Q155" s="49">
        <v>50</v>
      </c>
      <c r="R155" s="363"/>
      <c r="S155" s="350">
        <v>2012</v>
      </c>
      <c r="T155" s="49">
        <v>50</v>
      </c>
      <c r="U155" s="363"/>
      <c r="V155" s="350">
        <v>2012</v>
      </c>
      <c r="W155" s="49">
        <v>100</v>
      </c>
      <c r="X155" s="363"/>
      <c r="Y155" s="350">
        <v>2012</v>
      </c>
      <c r="Z155" s="49">
        <v>100</v>
      </c>
      <c r="AA155" s="363"/>
      <c r="AB155" s="350">
        <v>2012</v>
      </c>
      <c r="AC155" s="49">
        <v>100</v>
      </c>
      <c r="AD155" s="363"/>
      <c r="AE155" s="350">
        <v>2012</v>
      </c>
      <c r="AF155" s="417">
        <v>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66.666666666666671</v>
      </c>
      <c r="C156" s="363"/>
      <c r="D156" s="350">
        <v>2013</v>
      </c>
      <c r="E156" s="49">
        <v>50</v>
      </c>
      <c r="F156" s="363"/>
      <c r="G156" s="350">
        <v>2013</v>
      </c>
      <c r="H156" s="8">
        <f t="shared" si="23"/>
        <v>50</v>
      </c>
      <c r="I156" s="363"/>
      <c r="J156" s="350">
        <v>2013</v>
      </c>
      <c r="K156" s="49">
        <v>50</v>
      </c>
      <c r="L156" s="363"/>
      <c r="M156" s="350">
        <v>2013</v>
      </c>
      <c r="N156" s="49">
        <v>50</v>
      </c>
      <c r="O156" s="363"/>
      <c r="P156" s="350">
        <v>2013</v>
      </c>
      <c r="Q156" s="49">
        <v>50</v>
      </c>
      <c r="R156" s="363"/>
      <c r="S156" s="350">
        <v>2013</v>
      </c>
      <c r="T156" s="49">
        <v>50</v>
      </c>
      <c r="U156" s="363"/>
      <c r="V156" s="350">
        <v>2013</v>
      </c>
      <c r="W156" s="49">
        <v>100</v>
      </c>
      <c r="X156" s="363"/>
      <c r="Y156" s="350">
        <v>2013</v>
      </c>
      <c r="Z156" s="49">
        <v>100</v>
      </c>
      <c r="AA156" s="363"/>
      <c r="AB156" s="350">
        <v>2013</v>
      </c>
      <c r="AC156" s="49">
        <v>100</v>
      </c>
      <c r="AD156" s="363"/>
      <c r="AE156" s="350">
        <v>2013</v>
      </c>
      <c r="AF156" s="417">
        <v>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66.666666666666671</v>
      </c>
      <c r="C157" s="80"/>
      <c r="D157" s="43">
        <v>2014</v>
      </c>
      <c r="E157" s="49">
        <v>50</v>
      </c>
      <c r="F157" s="10" t="s">
        <v>2234</v>
      </c>
      <c r="G157" s="43">
        <v>2014</v>
      </c>
      <c r="H157" s="8">
        <f t="shared" ref="H157:H162" si="25">AVERAGE(K157,N157,Q157,T157)</f>
        <v>50</v>
      </c>
      <c r="I157" s="19"/>
      <c r="J157" s="43">
        <v>2014</v>
      </c>
      <c r="K157" s="19">
        <v>50</v>
      </c>
      <c r="L157" s="10" t="s">
        <v>4215</v>
      </c>
      <c r="M157" s="43">
        <v>2014</v>
      </c>
      <c r="N157" s="19">
        <v>50</v>
      </c>
      <c r="O157" s="10" t="s">
        <v>4217</v>
      </c>
      <c r="P157" s="43">
        <v>2014</v>
      </c>
      <c r="Q157" s="49">
        <v>50</v>
      </c>
      <c r="R157" s="10" t="s">
        <v>4214</v>
      </c>
      <c r="S157" s="43">
        <v>2014</v>
      </c>
      <c r="T157" s="49">
        <v>50</v>
      </c>
      <c r="U157" s="10" t="s">
        <v>4213</v>
      </c>
      <c r="V157" s="43">
        <v>2014</v>
      </c>
      <c r="W157" s="49">
        <v>100</v>
      </c>
      <c r="X157" s="10" t="s">
        <v>2233</v>
      </c>
      <c r="Y157" s="350">
        <v>2014</v>
      </c>
      <c r="Z157" s="19">
        <v>100</v>
      </c>
      <c r="AA157" s="10" t="s">
        <v>2232</v>
      </c>
      <c r="AB157" s="350">
        <v>2014</v>
      </c>
      <c r="AC157" s="49">
        <v>100</v>
      </c>
      <c r="AD157" s="10" t="s">
        <v>2231</v>
      </c>
      <c r="AE157" s="350">
        <v>2014</v>
      </c>
      <c r="AF157" s="19">
        <v>0</v>
      </c>
      <c r="AG157" s="11"/>
    </row>
    <row r="158" spans="1:81" ht="24.75" customHeight="1">
      <c r="A158" s="43">
        <v>2015</v>
      </c>
      <c r="B158" s="2">
        <f t="shared" si="24"/>
        <v>66.666666666666671</v>
      </c>
      <c r="C158" s="80"/>
      <c r="D158" s="43">
        <v>2015</v>
      </c>
      <c r="E158" s="19">
        <f>AVERAGE(H158,K158,N158,Q158)</f>
        <v>50</v>
      </c>
      <c r="F158" s="10"/>
      <c r="G158" s="43">
        <v>2015</v>
      </c>
      <c r="H158" s="8">
        <f t="shared" si="25"/>
        <v>50</v>
      </c>
      <c r="I158" s="19"/>
      <c r="J158" s="43">
        <v>2015</v>
      </c>
      <c r="K158" s="19">
        <v>50</v>
      </c>
      <c r="L158" s="10"/>
      <c r="M158" s="43">
        <v>2015</v>
      </c>
      <c r="N158" s="19">
        <v>50</v>
      </c>
      <c r="O158" s="10" t="s">
        <v>4216</v>
      </c>
      <c r="P158" s="43">
        <v>2015</v>
      </c>
      <c r="Q158" s="34">
        <v>50</v>
      </c>
      <c r="R158" s="10"/>
      <c r="S158" s="43">
        <v>2015</v>
      </c>
      <c r="T158" s="49">
        <v>50</v>
      </c>
      <c r="U158" s="10"/>
      <c r="V158" s="43">
        <v>2015</v>
      </c>
      <c r="W158" s="19">
        <v>100</v>
      </c>
      <c r="X158" s="10" t="s">
        <v>2230</v>
      </c>
      <c r="Y158" s="350">
        <v>2015</v>
      </c>
      <c r="Z158" s="19">
        <v>100</v>
      </c>
      <c r="AA158" s="10"/>
      <c r="AB158" s="350">
        <v>2015</v>
      </c>
      <c r="AC158" s="19">
        <v>100</v>
      </c>
      <c r="AD158" s="10"/>
      <c r="AE158" s="350">
        <v>2015</v>
      </c>
      <c r="AF158" s="19">
        <v>0</v>
      </c>
      <c r="AG158" s="11"/>
    </row>
    <row r="159" spans="1:81" ht="24.75" customHeight="1">
      <c r="A159" s="43">
        <v>2016</v>
      </c>
      <c r="B159" s="2">
        <f t="shared" si="24"/>
        <v>66.666666666666671</v>
      </c>
      <c r="C159" s="80"/>
      <c r="D159" s="43">
        <v>2016</v>
      </c>
      <c r="E159" s="19">
        <f>AVERAGE(H159,K159,N159,Q159)</f>
        <v>50</v>
      </c>
      <c r="F159" s="10"/>
      <c r="G159" s="43">
        <v>2016</v>
      </c>
      <c r="H159" s="8">
        <f t="shared" si="25"/>
        <v>50</v>
      </c>
      <c r="I159" s="19"/>
      <c r="J159" s="43">
        <v>2016</v>
      </c>
      <c r="K159" s="19">
        <v>50</v>
      </c>
      <c r="L159" s="10"/>
      <c r="M159" s="43">
        <v>2016</v>
      </c>
      <c r="N159" s="19">
        <v>50</v>
      </c>
      <c r="O159" s="10"/>
      <c r="P159" s="43">
        <v>2016</v>
      </c>
      <c r="Q159" s="34">
        <v>50</v>
      </c>
      <c r="R159" s="10"/>
      <c r="S159" s="43">
        <v>2016</v>
      </c>
      <c r="T159" s="49">
        <v>50</v>
      </c>
      <c r="U159" s="10"/>
      <c r="V159" s="43">
        <v>2016</v>
      </c>
      <c r="W159" s="19">
        <v>100</v>
      </c>
      <c r="X159" s="10"/>
      <c r="Y159" s="350">
        <v>2016</v>
      </c>
      <c r="Z159" s="19">
        <v>100</v>
      </c>
      <c r="AA159" s="10"/>
      <c r="AB159" s="350">
        <v>2016</v>
      </c>
      <c r="AC159" s="19">
        <v>100</v>
      </c>
      <c r="AD159" s="10"/>
      <c r="AE159" s="350">
        <v>2016</v>
      </c>
      <c r="AF159" s="19">
        <v>0</v>
      </c>
      <c r="AG159" s="11"/>
    </row>
    <row r="160" spans="1:81" ht="24.75" customHeight="1">
      <c r="A160" s="43">
        <v>2017</v>
      </c>
      <c r="B160" s="2">
        <f t="shared" si="24"/>
        <v>66.666666666666671</v>
      </c>
      <c r="C160" s="80"/>
      <c r="D160" s="43">
        <v>2017</v>
      </c>
      <c r="E160" s="19">
        <f>AVERAGE(H160,K160,N160,Q160)</f>
        <v>50</v>
      </c>
      <c r="F160" s="10"/>
      <c r="G160" s="43">
        <v>2017</v>
      </c>
      <c r="H160" s="8">
        <f t="shared" si="25"/>
        <v>50</v>
      </c>
      <c r="I160" s="19"/>
      <c r="J160" s="43">
        <v>2017</v>
      </c>
      <c r="K160" s="19">
        <v>50</v>
      </c>
      <c r="L160" s="10"/>
      <c r="M160" s="43">
        <v>2017</v>
      </c>
      <c r="N160" s="19">
        <v>50</v>
      </c>
      <c r="O160" s="10"/>
      <c r="P160" s="43">
        <v>2017</v>
      </c>
      <c r="Q160" s="34">
        <v>50</v>
      </c>
      <c r="R160" s="10"/>
      <c r="S160" s="43">
        <v>2017</v>
      </c>
      <c r="T160" s="49">
        <v>50</v>
      </c>
      <c r="U160" s="10"/>
      <c r="V160" s="43">
        <v>2017</v>
      </c>
      <c r="W160" s="19">
        <v>100</v>
      </c>
      <c r="X160" s="10"/>
      <c r="Y160" s="350">
        <v>2017</v>
      </c>
      <c r="Z160" s="19">
        <v>100</v>
      </c>
      <c r="AA160" s="10"/>
      <c r="AB160" s="350">
        <v>2017</v>
      </c>
      <c r="AC160" s="19">
        <v>100</v>
      </c>
      <c r="AD160" s="10"/>
      <c r="AE160" s="350">
        <v>2017</v>
      </c>
      <c r="AF160" s="19">
        <v>0</v>
      </c>
      <c r="AG160" s="11"/>
    </row>
    <row r="161" spans="1:41" ht="24.75" customHeight="1">
      <c r="A161" s="43">
        <v>2018</v>
      </c>
      <c r="B161" s="2">
        <f t="shared" si="24"/>
        <v>66.666666666666671</v>
      </c>
      <c r="C161" s="80"/>
      <c r="D161" s="43">
        <v>2018</v>
      </c>
      <c r="E161" s="19">
        <f>AVERAGE(H161,K161,N161,Q161)</f>
        <v>50</v>
      </c>
      <c r="F161" s="10"/>
      <c r="G161" s="43">
        <v>2018</v>
      </c>
      <c r="H161" s="8">
        <f t="shared" si="25"/>
        <v>50</v>
      </c>
      <c r="I161" s="19"/>
      <c r="J161" s="43">
        <v>2018</v>
      </c>
      <c r="K161" s="19">
        <v>50</v>
      </c>
      <c r="L161" s="10"/>
      <c r="M161" s="43">
        <v>2018</v>
      </c>
      <c r="N161" s="19">
        <v>50</v>
      </c>
      <c r="O161" s="10"/>
      <c r="P161" s="43">
        <v>2018</v>
      </c>
      <c r="Q161" s="34">
        <v>50</v>
      </c>
      <c r="R161" s="10"/>
      <c r="S161" s="43">
        <v>2018</v>
      </c>
      <c r="T161" s="49">
        <v>50</v>
      </c>
      <c r="U161" s="10"/>
      <c r="V161" s="43">
        <v>2018</v>
      </c>
      <c r="W161" s="19">
        <v>100</v>
      </c>
      <c r="X161" s="10"/>
      <c r="Y161" s="350">
        <v>2018</v>
      </c>
      <c r="Z161" s="19">
        <v>100</v>
      </c>
      <c r="AA161" s="10"/>
      <c r="AB161" s="350">
        <v>2018</v>
      </c>
      <c r="AC161" s="19">
        <v>100</v>
      </c>
      <c r="AD161" s="10"/>
      <c r="AE161" s="350">
        <v>2018</v>
      </c>
      <c r="AF161" s="19">
        <v>0</v>
      </c>
      <c r="AG161" s="11"/>
    </row>
    <row r="162" spans="1:41" ht="24.75" customHeight="1">
      <c r="A162" s="43">
        <v>2019</v>
      </c>
      <c r="B162" s="2">
        <f t="shared" si="24"/>
        <v>66.666666666666671</v>
      </c>
      <c r="C162" s="80"/>
      <c r="D162" s="43">
        <v>2019</v>
      </c>
      <c r="E162" s="19">
        <f>AVERAGE(H162,K162,N162,Q162)</f>
        <v>50</v>
      </c>
      <c r="F162" s="10"/>
      <c r="G162" s="43">
        <v>2019</v>
      </c>
      <c r="H162" s="8">
        <f t="shared" si="25"/>
        <v>50</v>
      </c>
      <c r="I162" s="19"/>
      <c r="J162" s="43">
        <v>2019</v>
      </c>
      <c r="K162" s="19">
        <v>50</v>
      </c>
      <c r="L162" s="10"/>
      <c r="M162" s="43">
        <v>2019</v>
      </c>
      <c r="N162" s="19">
        <v>50</v>
      </c>
      <c r="O162" s="10"/>
      <c r="P162" s="43">
        <v>2019</v>
      </c>
      <c r="Q162" s="34">
        <v>50</v>
      </c>
      <c r="R162" s="10"/>
      <c r="S162" s="43">
        <v>2019</v>
      </c>
      <c r="T162" s="49">
        <v>50</v>
      </c>
      <c r="U162" s="10"/>
      <c r="V162" s="43">
        <v>2019</v>
      </c>
      <c r="W162" s="19">
        <v>100</v>
      </c>
      <c r="X162" s="10"/>
      <c r="Y162" s="350">
        <v>2019</v>
      </c>
      <c r="Z162" s="19">
        <v>100</v>
      </c>
      <c r="AA162" s="10"/>
      <c r="AB162" s="350">
        <v>2019</v>
      </c>
      <c r="AC162" s="19">
        <v>100</v>
      </c>
      <c r="AD162" s="10"/>
      <c r="AE162" s="350">
        <v>2019</v>
      </c>
      <c r="AF162" s="19">
        <v>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14.625</v>
      </c>
      <c r="C171" s="39"/>
      <c r="D171" s="43">
        <v>2014</v>
      </c>
      <c r="E171" s="8">
        <v>50</v>
      </c>
      <c r="F171" s="67" t="s">
        <v>2225</v>
      </c>
      <c r="G171" s="43">
        <v>2014</v>
      </c>
      <c r="H171" s="8">
        <v>50</v>
      </c>
      <c r="I171" s="11" t="s">
        <v>2224</v>
      </c>
      <c r="J171" s="43">
        <v>2014</v>
      </c>
      <c r="K171" s="8">
        <v>50</v>
      </c>
      <c r="L171" s="11" t="s">
        <v>2229</v>
      </c>
      <c r="M171" s="43">
        <v>2014</v>
      </c>
      <c r="N171" s="19">
        <v>0</v>
      </c>
      <c r="O171" s="11" t="s">
        <v>2228</v>
      </c>
      <c r="P171" s="43">
        <v>2014</v>
      </c>
      <c r="Q171" s="8">
        <v>0</v>
      </c>
      <c r="R171" s="11" t="s">
        <v>2221</v>
      </c>
      <c r="S171" s="43">
        <v>2014</v>
      </c>
      <c r="T171" s="19">
        <v>0</v>
      </c>
      <c r="U171" s="11" t="s">
        <v>2227</v>
      </c>
      <c r="V171" s="43">
        <v>2014</v>
      </c>
      <c r="W171" s="19">
        <v>67</v>
      </c>
      <c r="X171" s="11" t="s">
        <v>2219</v>
      </c>
      <c r="Y171" s="43">
        <v>2014</v>
      </c>
      <c r="Z171" s="19">
        <v>0</v>
      </c>
      <c r="AA171" s="11">
        <v>0</v>
      </c>
      <c r="AB171" s="43">
        <v>2014</v>
      </c>
      <c r="AC171" s="19">
        <v>0</v>
      </c>
      <c r="AD171" s="11" t="s">
        <v>2226</v>
      </c>
      <c r="AE171" s="43">
        <v>2014</v>
      </c>
      <c r="AF171" s="19">
        <v>0</v>
      </c>
      <c r="AG171" s="67" t="s">
        <v>2217</v>
      </c>
      <c r="AH171" s="43">
        <v>2014</v>
      </c>
      <c r="AI171" s="19">
        <v>0</v>
      </c>
      <c r="AJ171" s="11">
        <v>0</v>
      </c>
      <c r="AK171" s="43">
        <v>2014</v>
      </c>
      <c r="AL171" s="19">
        <v>0</v>
      </c>
      <c r="AM171" s="11">
        <v>0</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31.291666666666668</v>
      </c>
      <c r="C176" s="80"/>
      <c r="D176" s="43">
        <v>2019</v>
      </c>
      <c r="E176" s="19">
        <v>50</v>
      </c>
      <c r="F176" s="11" t="s">
        <v>2225</v>
      </c>
      <c r="G176" s="43">
        <v>2019</v>
      </c>
      <c r="H176" s="19">
        <v>50</v>
      </c>
      <c r="I176" s="11" t="s">
        <v>2224</v>
      </c>
      <c r="J176" s="43">
        <v>2019</v>
      </c>
      <c r="K176" s="19">
        <v>100</v>
      </c>
      <c r="L176" s="11" t="s">
        <v>2223</v>
      </c>
      <c r="M176" s="43">
        <v>2019</v>
      </c>
      <c r="N176" s="19">
        <v>50</v>
      </c>
      <c r="O176" s="11" t="s">
        <v>2222</v>
      </c>
      <c r="P176" s="43">
        <v>2019</v>
      </c>
      <c r="Q176" s="19">
        <v>0</v>
      </c>
      <c r="R176" s="11" t="s">
        <v>2221</v>
      </c>
      <c r="S176" s="43">
        <v>2019</v>
      </c>
      <c r="T176" s="19">
        <v>0</v>
      </c>
      <c r="U176" s="11" t="s">
        <v>2220</v>
      </c>
      <c r="V176" s="43">
        <v>2019</v>
      </c>
      <c r="W176" s="19">
        <v>67</v>
      </c>
      <c r="X176" s="11" t="s">
        <v>2219</v>
      </c>
      <c r="Y176" s="43">
        <v>2019</v>
      </c>
      <c r="Z176" s="19">
        <v>0</v>
      </c>
      <c r="AA176" s="11">
        <v>0</v>
      </c>
      <c r="AB176" s="43">
        <v>2019</v>
      </c>
      <c r="AC176" s="19">
        <v>50</v>
      </c>
      <c r="AD176" s="11" t="s">
        <v>2218</v>
      </c>
      <c r="AE176" s="43">
        <v>2019</v>
      </c>
      <c r="AF176" s="19">
        <v>0</v>
      </c>
      <c r="AG176" s="11" t="s">
        <v>2217</v>
      </c>
      <c r="AH176" s="43">
        <v>2019</v>
      </c>
      <c r="AI176" s="19">
        <v>50</v>
      </c>
      <c r="AJ176" s="11" t="s">
        <v>2216</v>
      </c>
      <c r="AK176" s="43">
        <v>2019</v>
      </c>
      <c r="AL176" s="19">
        <v>0</v>
      </c>
      <c r="AM176" s="11">
        <v>0</v>
      </c>
      <c r="AN176" s="42"/>
      <c r="AO176" s="42"/>
    </row>
  </sheetData>
  <mergeCells count="442">
    <mergeCell ref="AF168:AG168"/>
    <mergeCell ref="AI168:AJ168"/>
    <mergeCell ref="AL168:AM168"/>
    <mergeCell ref="B169:C169"/>
    <mergeCell ref="E169:F169"/>
    <mergeCell ref="H169:I169"/>
    <mergeCell ref="K169:L169"/>
    <mergeCell ref="N169:O169"/>
    <mergeCell ref="Q169:R169"/>
    <mergeCell ref="B167:C167"/>
    <mergeCell ref="E167:F167"/>
    <mergeCell ref="H167:I167"/>
    <mergeCell ref="K167:L167"/>
    <mergeCell ref="N167:O167"/>
    <mergeCell ref="Q167:R167"/>
    <mergeCell ref="T167:U167"/>
    <mergeCell ref="AL169:AM169"/>
    <mergeCell ref="B168:C168"/>
    <mergeCell ref="E168:F168"/>
    <mergeCell ref="H168:I168"/>
    <mergeCell ref="K168:L168"/>
    <mergeCell ref="N168:O168"/>
    <mergeCell ref="Q168:R168"/>
    <mergeCell ref="T168:U168"/>
    <mergeCell ref="W168:X168"/>
    <mergeCell ref="Z168:AA168"/>
    <mergeCell ref="T169:U169"/>
    <mergeCell ref="W169:X169"/>
    <mergeCell ref="Z169:AA169"/>
    <mergeCell ref="AC169:AD169"/>
    <mergeCell ref="AF169:AG169"/>
    <mergeCell ref="AI169:AJ169"/>
    <mergeCell ref="AC168:AD168"/>
    <mergeCell ref="W167:X167"/>
    <mergeCell ref="Z167:AA167"/>
    <mergeCell ref="AC167:AD167"/>
    <mergeCell ref="AF167:AG167"/>
    <mergeCell ref="AI167:AJ167"/>
    <mergeCell ref="AL167:AM167"/>
    <mergeCell ref="AF166:AG166"/>
    <mergeCell ref="AI166:AJ166"/>
    <mergeCell ref="AL166:AM166"/>
    <mergeCell ref="W166:X166"/>
    <mergeCell ref="Z166:AA166"/>
    <mergeCell ref="AC166:AD166"/>
    <mergeCell ref="B164:AM164"/>
    <mergeCell ref="B165:C165"/>
    <mergeCell ref="E165:F165"/>
    <mergeCell ref="H165:I165"/>
    <mergeCell ref="K165:L165"/>
    <mergeCell ref="N165:O165"/>
    <mergeCell ref="Q165:R165"/>
    <mergeCell ref="E166:F166"/>
    <mergeCell ref="H166:I166"/>
    <mergeCell ref="K166:L166"/>
    <mergeCell ref="N166:O166"/>
    <mergeCell ref="Q166:R166"/>
    <mergeCell ref="T166:U166"/>
    <mergeCell ref="AL165:AM165"/>
    <mergeCell ref="T165:U165"/>
    <mergeCell ref="W165:X165"/>
    <mergeCell ref="Z165:AA165"/>
    <mergeCell ref="AC165:AD165"/>
    <mergeCell ref="AF165:AG165"/>
    <mergeCell ref="AI165:AJ165"/>
    <mergeCell ref="W148:X148"/>
    <mergeCell ref="Z148:AA148"/>
    <mergeCell ref="AC148:AD148"/>
    <mergeCell ref="AF148:AG148"/>
    <mergeCell ref="T147:U147"/>
    <mergeCell ref="W147:X147"/>
    <mergeCell ref="Z147:AA147"/>
    <mergeCell ref="AC147:AD147"/>
    <mergeCell ref="AF147:AG147"/>
    <mergeCell ref="B148:C148"/>
    <mergeCell ref="E148:F148"/>
    <mergeCell ref="H148:I148"/>
    <mergeCell ref="K148:L148"/>
    <mergeCell ref="N148:O148"/>
    <mergeCell ref="Q148:R148"/>
    <mergeCell ref="T148:U148"/>
    <mergeCell ref="B146:C146"/>
    <mergeCell ref="E146:F146"/>
    <mergeCell ref="B147:C147"/>
    <mergeCell ref="E147:F147"/>
    <mergeCell ref="H147:I147"/>
    <mergeCell ref="K147:L147"/>
    <mergeCell ref="N147:O147"/>
    <mergeCell ref="Q147:R147"/>
    <mergeCell ref="H146:I146"/>
    <mergeCell ref="K146:L146"/>
    <mergeCell ref="N146:O146"/>
    <mergeCell ref="Q146:R146"/>
    <mergeCell ref="AC144:AD144"/>
    <mergeCell ref="AF144:AG144"/>
    <mergeCell ref="AC145:AD145"/>
    <mergeCell ref="AF145:AG145"/>
    <mergeCell ref="K144:L144"/>
    <mergeCell ref="N144:O144"/>
    <mergeCell ref="T146:U146"/>
    <mergeCell ref="W146:X146"/>
    <mergeCell ref="Z146:AA146"/>
    <mergeCell ref="AC146:AD146"/>
    <mergeCell ref="AF146:AG146"/>
    <mergeCell ref="Z144:AA144"/>
    <mergeCell ref="T145:U145"/>
    <mergeCell ref="B125:C125"/>
    <mergeCell ref="E125:F125"/>
    <mergeCell ref="H125:I125"/>
    <mergeCell ref="K125:L125"/>
    <mergeCell ref="N125:O125"/>
    <mergeCell ref="Q144:R144"/>
    <mergeCell ref="H145:I145"/>
    <mergeCell ref="K145:L145"/>
    <mergeCell ref="N145:O145"/>
    <mergeCell ref="Q145:R145"/>
    <mergeCell ref="Q127:R127"/>
    <mergeCell ref="T126:U126"/>
    <mergeCell ref="W126:X126"/>
    <mergeCell ref="Z126:AA126"/>
    <mergeCell ref="T127:U127"/>
    <mergeCell ref="W127:X127"/>
    <mergeCell ref="Z145:AA145"/>
    <mergeCell ref="B143:AG143"/>
    <mergeCell ref="B144:C144"/>
    <mergeCell ref="E144:F144"/>
    <mergeCell ref="H144:I144"/>
    <mergeCell ref="B126:C126"/>
    <mergeCell ref="E126:F126"/>
    <mergeCell ref="H126:I126"/>
    <mergeCell ref="K126:L126"/>
    <mergeCell ref="N126:O126"/>
    <mergeCell ref="Q126:R126"/>
    <mergeCell ref="W145:X145"/>
    <mergeCell ref="B127:C127"/>
    <mergeCell ref="T144:U144"/>
    <mergeCell ref="W144:X144"/>
    <mergeCell ref="E127:F127"/>
    <mergeCell ref="H127:I127"/>
    <mergeCell ref="K127:L127"/>
    <mergeCell ref="N127:O127"/>
    <mergeCell ref="Q123:R123"/>
    <mergeCell ref="T123:U123"/>
    <mergeCell ref="Z125:AA125"/>
    <mergeCell ref="H124:I124"/>
    <mergeCell ref="K124:L124"/>
    <mergeCell ref="N124:O124"/>
    <mergeCell ref="Q124:R124"/>
    <mergeCell ref="T124:U124"/>
    <mergeCell ref="W124:X124"/>
    <mergeCell ref="Q125:R125"/>
    <mergeCell ref="T125:U125"/>
    <mergeCell ref="W125:X125"/>
    <mergeCell ref="W123:X123"/>
    <mergeCell ref="Z123:AA123"/>
    <mergeCell ref="Z127:AA127"/>
    <mergeCell ref="Z124:AA124"/>
    <mergeCell ref="T105:U105"/>
    <mergeCell ref="W105:X105"/>
    <mergeCell ref="B106:C106"/>
    <mergeCell ref="E106:F106"/>
    <mergeCell ref="H106:I106"/>
    <mergeCell ref="K106:L106"/>
    <mergeCell ref="N106:O106"/>
    <mergeCell ref="Q106:R106"/>
    <mergeCell ref="T106:U106"/>
    <mergeCell ref="W106:X106"/>
    <mergeCell ref="B105:C105"/>
    <mergeCell ref="E105:F105"/>
    <mergeCell ref="H105:I105"/>
    <mergeCell ref="K105:L105"/>
    <mergeCell ref="N105:O105"/>
    <mergeCell ref="Q105:R105"/>
    <mergeCell ref="B122:AA122"/>
    <mergeCell ref="B123:C123"/>
    <mergeCell ref="E123:F123"/>
    <mergeCell ref="H123:I123"/>
    <mergeCell ref="K123:L123"/>
    <mergeCell ref="N123:O123"/>
    <mergeCell ref="H104:I104"/>
    <mergeCell ref="K104:L104"/>
    <mergeCell ref="N104:O104"/>
    <mergeCell ref="Q104:R104"/>
    <mergeCell ref="T104:U104"/>
    <mergeCell ref="W104:X104"/>
    <mergeCell ref="H103:I103"/>
    <mergeCell ref="K103:L103"/>
    <mergeCell ref="N103:O103"/>
    <mergeCell ref="Q103:R103"/>
    <mergeCell ref="T103:U103"/>
    <mergeCell ref="W103:X103"/>
    <mergeCell ref="B101:X101"/>
    <mergeCell ref="B102:C102"/>
    <mergeCell ref="E102:F102"/>
    <mergeCell ref="H102:I102"/>
    <mergeCell ref="K102:L102"/>
    <mergeCell ref="N102:O102"/>
    <mergeCell ref="Q102:R102"/>
    <mergeCell ref="T102:U102"/>
    <mergeCell ref="W102:X102"/>
    <mergeCell ref="B83:C83"/>
    <mergeCell ref="E83:F83"/>
    <mergeCell ref="H83:I83"/>
    <mergeCell ref="K83:L83"/>
    <mergeCell ref="N83:O83"/>
    <mergeCell ref="Q83:R83"/>
    <mergeCell ref="B85:C85"/>
    <mergeCell ref="E85:F85"/>
    <mergeCell ref="H85:I85"/>
    <mergeCell ref="K85:L85"/>
    <mergeCell ref="N85:O85"/>
    <mergeCell ref="Q85:R85"/>
    <mergeCell ref="B84:C84"/>
    <mergeCell ref="E84:F84"/>
    <mergeCell ref="H84:I84"/>
    <mergeCell ref="K84:L84"/>
    <mergeCell ref="N84:O84"/>
    <mergeCell ref="Q84:R84"/>
    <mergeCell ref="Q82:R82"/>
    <mergeCell ref="B64:C64"/>
    <mergeCell ref="E64:F64"/>
    <mergeCell ref="H64:I64"/>
    <mergeCell ref="K64:L64"/>
    <mergeCell ref="N64:O64"/>
    <mergeCell ref="Q64:R64"/>
    <mergeCell ref="H82:I82"/>
    <mergeCell ref="B80:R80"/>
    <mergeCell ref="B81:C81"/>
    <mergeCell ref="E81:F81"/>
    <mergeCell ref="H81:I81"/>
    <mergeCell ref="N81:O81"/>
    <mergeCell ref="Q81:R81"/>
    <mergeCell ref="AL64:AM64"/>
    <mergeCell ref="B104:C104"/>
    <mergeCell ref="E104:F104"/>
    <mergeCell ref="AI43:AJ43"/>
    <mergeCell ref="AF60:AG60"/>
    <mergeCell ref="B62:C62"/>
    <mergeCell ref="E62:F62"/>
    <mergeCell ref="H62:I62"/>
    <mergeCell ref="K62:L62"/>
    <mergeCell ref="AI63:AJ63"/>
    <mergeCell ref="Q63:R63"/>
    <mergeCell ref="T63:U63"/>
    <mergeCell ref="W63:X63"/>
    <mergeCell ref="Z63:AA63"/>
    <mergeCell ref="AI64:AJ64"/>
    <mergeCell ref="E63:F63"/>
    <mergeCell ref="H63:I63"/>
    <mergeCell ref="K63:L63"/>
    <mergeCell ref="N63:O63"/>
    <mergeCell ref="AC63:AD63"/>
    <mergeCell ref="AF63:AG63"/>
    <mergeCell ref="AF64:AG64"/>
    <mergeCell ref="K82:L82"/>
    <mergeCell ref="N82:O82"/>
    <mergeCell ref="W64:X64"/>
    <mergeCell ref="Z64:AA64"/>
    <mergeCell ref="H61:I61"/>
    <mergeCell ref="K61:L61"/>
    <mergeCell ref="N61:O61"/>
    <mergeCell ref="N62:O62"/>
    <mergeCell ref="Q62:R62"/>
    <mergeCell ref="B60:C60"/>
    <mergeCell ref="E60:F60"/>
    <mergeCell ref="H60:I60"/>
    <mergeCell ref="K60:L60"/>
    <mergeCell ref="N60:O60"/>
    <mergeCell ref="Q60:R60"/>
    <mergeCell ref="T62:U62"/>
    <mergeCell ref="Z60:AA60"/>
    <mergeCell ref="AL63:AM63"/>
    <mergeCell ref="AC64:AD64"/>
    <mergeCell ref="AL62:AM62"/>
    <mergeCell ref="B43:C43"/>
    <mergeCell ref="E43:F43"/>
    <mergeCell ref="H43:I43"/>
    <mergeCell ref="K43:L43"/>
    <mergeCell ref="N43:O43"/>
    <mergeCell ref="AL43:AM43"/>
    <mergeCell ref="AI61:AJ61"/>
    <mergeCell ref="AL61:AM61"/>
    <mergeCell ref="AI60:AJ60"/>
    <mergeCell ref="AL60:AM60"/>
    <mergeCell ref="Q61:R61"/>
    <mergeCell ref="T61:U61"/>
    <mergeCell ref="W61:X61"/>
    <mergeCell ref="AC60:AD60"/>
    <mergeCell ref="Q43:R43"/>
    <mergeCell ref="T43:U43"/>
    <mergeCell ref="W43:X43"/>
    <mergeCell ref="W60:X60"/>
    <mergeCell ref="T60:U60"/>
    <mergeCell ref="T64:U64"/>
    <mergeCell ref="B63:C63"/>
    <mergeCell ref="AU42:AV42"/>
    <mergeCell ref="AX42:AY42"/>
    <mergeCell ref="AF42:AG42"/>
    <mergeCell ref="AI42:AJ42"/>
    <mergeCell ref="AC62:AD62"/>
    <mergeCell ref="AF62:AG62"/>
    <mergeCell ref="AI62:AJ62"/>
    <mergeCell ref="W62:X62"/>
    <mergeCell ref="Z62:AA62"/>
    <mergeCell ref="AU43:AV43"/>
    <mergeCell ref="AX43:AY43"/>
    <mergeCell ref="Z43:AA43"/>
    <mergeCell ref="AC43:AD43"/>
    <mergeCell ref="AF43:AG43"/>
    <mergeCell ref="AR43:AS43"/>
    <mergeCell ref="AC61:AD61"/>
    <mergeCell ref="AR42:AS42"/>
    <mergeCell ref="AO43:AP43"/>
    <mergeCell ref="W42:X42"/>
    <mergeCell ref="Z42:AA42"/>
    <mergeCell ref="AC42:AD42"/>
    <mergeCell ref="AO42:AP42"/>
    <mergeCell ref="AL42:AM42"/>
    <mergeCell ref="AU41:AV41"/>
    <mergeCell ref="AX41:AY41"/>
    <mergeCell ref="Q41:R41"/>
    <mergeCell ref="T41:U41"/>
    <mergeCell ref="W41:X41"/>
    <mergeCell ref="Z41:AA41"/>
    <mergeCell ref="AC41:AD41"/>
    <mergeCell ref="AF41:AG41"/>
    <mergeCell ref="AL41:AM41"/>
    <mergeCell ref="AO41:AP41"/>
    <mergeCell ref="AR41:AS41"/>
    <mergeCell ref="AI41:AJ41"/>
    <mergeCell ref="AC40:AD40"/>
    <mergeCell ref="AF40:AG40"/>
    <mergeCell ref="AI40:AJ40"/>
    <mergeCell ref="AL40:AM40"/>
    <mergeCell ref="AO40:AP40"/>
    <mergeCell ref="Z40:AA40"/>
    <mergeCell ref="Q42:R42"/>
    <mergeCell ref="B41:C41"/>
    <mergeCell ref="E41:F41"/>
    <mergeCell ref="H41:I41"/>
    <mergeCell ref="K41:L41"/>
    <mergeCell ref="N41:O41"/>
    <mergeCell ref="B42:C42"/>
    <mergeCell ref="E42:F42"/>
    <mergeCell ref="H42:I42"/>
    <mergeCell ref="K42:L42"/>
    <mergeCell ref="N42:O42"/>
    <mergeCell ref="N40:O40"/>
    <mergeCell ref="Q40:R40"/>
    <mergeCell ref="T40:U40"/>
    <mergeCell ref="W40:X40"/>
    <mergeCell ref="B40:C40"/>
    <mergeCell ref="E40:F40"/>
    <mergeCell ref="T42:U42"/>
    <mergeCell ref="AU39:AV39"/>
    <mergeCell ref="AX39:AY39"/>
    <mergeCell ref="Z39:AA39"/>
    <mergeCell ref="AC39:AD39"/>
    <mergeCell ref="AF39:AG39"/>
    <mergeCell ref="AI39:AJ39"/>
    <mergeCell ref="AL39:AM39"/>
    <mergeCell ref="AO39:AP39"/>
    <mergeCell ref="B39:C39"/>
    <mergeCell ref="E39:F39"/>
    <mergeCell ref="H39:I39"/>
    <mergeCell ref="K39:L39"/>
    <mergeCell ref="N39:O39"/>
    <mergeCell ref="Q39:R39"/>
    <mergeCell ref="T39:U39"/>
    <mergeCell ref="W39:X39"/>
    <mergeCell ref="A1:D1"/>
    <mergeCell ref="B22:C22"/>
    <mergeCell ref="E22:F22"/>
    <mergeCell ref="H22:I22"/>
    <mergeCell ref="K22:L22"/>
    <mergeCell ref="AC22:AD22"/>
    <mergeCell ref="N22:O22"/>
    <mergeCell ref="AC20:AD20"/>
    <mergeCell ref="W19:X19"/>
    <mergeCell ref="Z19:AA19"/>
    <mergeCell ref="B21:C21"/>
    <mergeCell ref="B20:C20"/>
    <mergeCell ref="E20:F20"/>
    <mergeCell ref="E19:F19"/>
    <mergeCell ref="T21:U21"/>
    <mergeCell ref="H20:I20"/>
    <mergeCell ref="K20:L20"/>
    <mergeCell ref="N20:O20"/>
    <mergeCell ref="Q20:R20"/>
    <mergeCell ref="T20:U20"/>
    <mergeCell ref="B18:C18"/>
    <mergeCell ref="E18:F18"/>
    <mergeCell ref="H18:I18"/>
    <mergeCell ref="K18:L18"/>
    <mergeCell ref="AU40:AV40"/>
    <mergeCell ref="AX40:AY40"/>
    <mergeCell ref="B61:C61"/>
    <mergeCell ref="E61:F61"/>
    <mergeCell ref="Z61:AA61"/>
    <mergeCell ref="AF61:AG61"/>
    <mergeCell ref="E82:F82"/>
    <mergeCell ref="B82:C82"/>
    <mergeCell ref="B17:AD17"/>
    <mergeCell ref="B38:AY38"/>
    <mergeCell ref="B59:AM59"/>
    <mergeCell ref="N21:O21"/>
    <mergeCell ref="W21:X21"/>
    <mergeCell ref="Z21:AA21"/>
    <mergeCell ref="AC21:AD21"/>
    <mergeCell ref="N18:O18"/>
    <mergeCell ref="Q18:R18"/>
    <mergeCell ref="T18:U18"/>
    <mergeCell ref="H19:I19"/>
    <mergeCell ref="K19:L19"/>
    <mergeCell ref="N19:O19"/>
    <mergeCell ref="Q19:R19"/>
    <mergeCell ref="T19:U19"/>
    <mergeCell ref="W18:X18"/>
    <mergeCell ref="B103:C103"/>
    <mergeCell ref="E103:F103"/>
    <mergeCell ref="B124:C124"/>
    <mergeCell ref="E124:F124"/>
    <mergeCell ref="B145:C145"/>
    <mergeCell ref="E145:F145"/>
    <mergeCell ref="AC18:AD18"/>
    <mergeCell ref="B19:C19"/>
    <mergeCell ref="AR40:AS40"/>
    <mergeCell ref="Z18:AA18"/>
    <mergeCell ref="W20:X20"/>
    <mergeCell ref="Z20:AA20"/>
    <mergeCell ref="E21:F21"/>
    <mergeCell ref="H21:I21"/>
    <mergeCell ref="K21:L21"/>
    <mergeCell ref="AC19:AD19"/>
    <mergeCell ref="Q22:R22"/>
    <mergeCell ref="T22:U22"/>
    <mergeCell ref="Q21:R21"/>
    <mergeCell ref="W22:X22"/>
    <mergeCell ref="Z22:AA22"/>
    <mergeCell ref="AR39:AS39"/>
    <mergeCell ref="H40:I40"/>
    <mergeCell ref="K40:L40"/>
  </mergeCells>
  <pageMargins left="0.70866141732283472" right="0.70866141732283472" top="0.74803149606299213" bottom="0.74803149606299213" header="0.31496062992125984" footer="0.31496062992125984"/>
  <pageSetup paperSize="9" scale="50"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50"/>
  <dimension ref="A1:CC176"/>
  <sheetViews>
    <sheetView topLeftCell="N138" zoomScale="60" zoomScaleNormal="60" workbookViewId="0">
      <selection activeCell="AA173" sqref="AA173"/>
    </sheetView>
  </sheetViews>
  <sheetFormatPr defaultColWidth="8.855468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855468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t="e">
        <f t="shared" ref="C6:C9" si="1">AVERAGE(B27,B48,B69,B90,B111,B132,B153)</f>
        <v>#DIV/0!</v>
      </c>
      <c r="D6" s="229" t="e">
        <f t="shared" si="0"/>
        <v>#DIV/0!</v>
      </c>
    </row>
    <row r="7" spans="1:4" ht="24.75" customHeight="1">
      <c r="A7" s="347">
        <v>2011</v>
      </c>
      <c r="B7" s="229"/>
      <c r="C7" s="229" t="e">
        <f t="shared" si="1"/>
        <v>#DIV/0!</v>
      </c>
      <c r="D7" s="229" t="e">
        <f t="shared" si="0"/>
        <v>#DIV/0!</v>
      </c>
    </row>
    <row r="8" spans="1:4" ht="24.75" customHeight="1">
      <c r="A8" s="347">
        <v>2012</v>
      </c>
      <c r="B8" s="229"/>
      <c r="C8" s="229" t="e">
        <f t="shared" si="1"/>
        <v>#DIV/0!</v>
      </c>
      <c r="D8" s="229" t="e">
        <f t="shared" si="0"/>
        <v>#DIV/0!</v>
      </c>
    </row>
    <row r="9" spans="1:4" ht="24.75" customHeight="1">
      <c r="A9" s="347">
        <v>2013</v>
      </c>
      <c r="B9" s="229"/>
      <c r="C9" s="229" t="e">
        <f t="shared" si="1"/>
        <v>#DIV/0!</v>
      </c>
      <c r="D9" s="229" t="e">
        <f t="shared" si="0"/>
        <v>#DIV/0!</v>
      </c>
    </row>
    <row r="10" spans="1:4" ht="24.75" customHeight="1">
      <c r="A10" s="38">
        <v>2014</v>
      </c>
      <c r="B10" s="229">
        <f>AVERAGE(B31,B52,B73,B94,B115,B136,B157,B171)</f>
        <v>39.385416666666671</v>
      </c>
      <c r="C10" s="229">
        <f t="shared" ref="C10:C15" si="2">AVERAGE(B31,B52,B73,B94,B115,B136,B157)</f>
        <v>39.940476190476197</v>
      </c>
      <c r="D10" s="229">
        <f t="shared" ref="D10:D15" si="3">AVERAGE(B31,B52,B94,B115,B136,B157)</f>
        <v>43.430555555555564</v>
      </c>
    </row>
    <row r="11" spans="1:4" ht="24.75" customHeight="1">
      <c r="A11" s="38">
        <v>2015</v>
      </c>
      <c r="B11" s="229"/>
      <c r="C11" s="229">
        <f t="shared" si="2"/>
        <v>39.940476190476197</v>
      </c>
      <c r="D11" s="229">
        <f t="shared" si="3"/>
        <v>43.430555555555564</v>
      </c>
    </row>
    <row r="12" spans="1:4" ht="24.75" customHeight="1">
      <c r="A12" s="38">
        <v>2016</v>
      </c>
      <c r="B12" s="229"/>
      <c r="C12" s="229">
        <f t="shared" si="2"/>
        <v>46.210317460317462</v>
      </c>
      <c r="D12" s="229">
        <f t="shared" si="3"/>
        <v>50.745370370370374</v>
      </c>
    </row>
    <row r="13" spans="1:4" ht="24.75" customHeight="1">
      <c r="A13" s="38">
        <v>2017</v>
      </c>
      <c r="B13" s="229"/>
      <c r="C13" s="229">
        <f t="shared" si="2"/>
        <v>47.638888888888893</v>
      </c>
      <c r="D13" s="229">
        <f t="shared" si="3"/>
        <v>52.412037037037038</v>
      </c>
    </row>
    <row r="14" spans="1:4" ht="24.75" customHeight="1">
      <c r="A14" s="38">
        <v>2018</v>
      </c>
      <c r="B14" s="229"/>
      <c r="C14" s="229">
        <f t="shared" si="2"/>
        <v>48.246031746031747</v>
      </c>
      <c r="D14" s="229">
        <f t="shared" si="3"/>
        <v>53.120370370370374</v>
      </c>
    </row>
    <row r="15" spans="1:4" ht="24.75" customHeight="1">
      <c r="A15" s="38">
        <v>2019</v>
      </c>
      <c r="B15" s="229">
        <f>AVERAGE(B36,B57,B78,B99,B120,B141,B162,B176)</f>
        <v>46.652777777777779</v>
      </c>
      <c r="C15" s="229">
        <f t="shared" si="2"/>
        <v>48.246031746031747</v>
      </c>
      <c r="D15" s="229">
        <f t="shared" si="3"/>
        <v>53.120370370370374</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t="e">
        <f t="shared" ref="B24:B30" si="4">AVERAGE(E24, H24,K24,N24,Q24,T24,W24,Z24,AC24)</f>
        <v>#DIV/0!</v>
      </c>
      <c r="C24" s="363"/>
      <c r="D24" s="350">
        <v>2007</v>
      </c>
      <c r="E24" s="363"/>
      <c r="F24" s="363"/>
      <c r="G24" s="350">
        <v>2007</v>
      </c>
      <c r="H24" s="363"/>
      <c r="I24" s="363"/>
      <c r="J24" s="350">
        <v>2007</v>
      </c>
      <c r="K24" s="363"/>
      <c r="L24" s="363"/>
      <c r="M24" s="350">
        <v>2007</v>
      </c>
      <c r="N24" s="363"/>
      <c r="O24" s="363"/>
      <c r="P24" s="350">
        <v>2007</v>
      </c>
      <c r="Q24" s="363"/>
      <c r="R24" s="363"/>
      <c r="S24" s="350">
        <v>2007</v>
      </c>
      <c r="T24" s="363"/>
      <c r="U24" s="363"/>
      <c r="V24" s="350">
        <v>2007</v>
      </c>
      <c r="W24" s="363"/>
      <c r="X24" s="363"/>
      <c r="Y24" s="350">
        <v>2007</v>
      </c>
      <c r="Z24" s="363"/>
      <c r="AA24" s="363"/>
      <c r="AB24" s="350">
        <v>2007</v>
      </c>
      <c r="AC24" s="363"/>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t="e">
        <f t="shared" si="4"/>
        <v>#DIV/0!</v>
      </c>
      <c r="C25" s="363"/>
      <c r="D25" s="350">
        <v>2008</v>
      </c>
      <c r="E25" s="363"/>
      <c r="F25" s="363"/>
      <c r="G25" s="350">
        <v>2008</v>
      </c>
      <c r="H25" s="363"/>
      <c r="I25" s="363"/>
      <c r="J25" s="350">
        <v>2008</v>
      </c>
      <c r="K25" s="363"/>
      <c r="L25" s="363"/>
      <c r="M25" s="350">
        <v>2008</v>
      </c>
      <c r="N25" s="363"/>
      <c r="O25" s="363"/>
      <c r="P25" s="350">
        <v>2008</v>
      </c>
      <c r="Q25" s="363"/>
      <c r="R25" s="363"/>
      <c r="S25" s="350">
        <v>2008</v>
      </c>
      <c r="T25" s="363"/>
      <c r="U25" s="363"/>
      <c r="V25" s="350">
        <v>2008</v>
      </c>
      <c r="W25" s="363"/>
      <c r="X25" s="363"/>
      <c r="Y25" s="350">
        <v>2008</v>
      </c>
      <c r="Z25" s="363"/>
      <c r="AA25" s="363"/>
      <c r="AB25" s="350">
        <v>2008</v>
      </c>
      <c r="AC25" s="363"/>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t="e">
        <f t="shared" si="4"/>
        <v>#DIV/0!</v>
      </c>
      <c r="C26" s="363"/>
      <c r="D26" s="350">
        <v>2009</v>
      </c>
      <c r="E26" s="363"/>
      <c r="F26" s="363"/>
      <c r="G26" s="350">
        <v>2009</v>
      </c>
      <c r="H26" s="363"/>
      <c r="I26" s="363"/>
      <c r="J26" s="350">
        <v>2009</v>
      </c>
      <c r="K26" s="363"/>
      <c r="L26" s="363"/>
      <c r="M26" s="350">
        <v>2009</v>
      </c>
      <c r="N26" s="363"/>
      <c r="O26" s="363"/>
      <c r="P26" s="350">
        <v>2009</v>
      </c>
      <c r="Q26" s="363"/>
      <c r="R26" s="363"/>
      <c r="S26" s="350">
        <v>2009</v>
      </c>
      <c r="T26" s="363"/>
      <c r="U26" s="363"/>
      <c r="V26" s="350">
        <v>2009</v>
      </c>
      <c r="W26" s="363"/>
      <c r="X26" s="363"/>
      <c r="Y26" s="350">
        <v>2009</v>
      </c>
      <c r="Z26" s="363"/>
      <c r="AA26" s="363"/>
      <c r="AB26" s="350">
        <v>2009</v>
      </c>
      <c r="AC26" s="363"/>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t="e">
        <f t="shared" si="4"/>
        <v>#DIV/0!</v>
      </c>
      <c r="C27" s="363"/>
      <c r="D27" s="350">
        <v>2010</v>
      </c>
      <c r="E27" s="363"/>
      <c r="F27" s="363"/>
      <c r="G27" s="350">
        <v>2010</v>
      </c>
      <c r="H27" s="363"/>
      <c r="I27" s="363"/>
      <c r="J27" s="350">
        <v>2010</v>
      </c>
      <c r="K27" s="363"/>
      <c r="L27" s="363"/>
      <c r="M27" s="350">
        <v>2010</v>
      </c>
      <c r="N27" s="363"/>
      <c r="O27" s="363"/>
      <c r="P27" s="350">
        <v>2010</v>
      </c>
      <c r="Q27" s="363"/>
      <c r="R27" s="363"/>
      <c r="S27" s="350">
        <v>2010</v>
      </c>
      <c r="T27" s="363"/>
      <c r="U27" s="363"/>
      <c r="V27" s="350">
        <v>2010</v>
      </c>
      <c r="W27" s="363"/>
      <c r="X27" s="363"/>
      <c r="Y27" s="350">
        <v>2010</v>
      </c>
      <c r="Z27" s="363"/>
      <c r="AA27" s="363"/>
      <c r="AB27" s="350">
        <v>2010</v>
      </c>
      <c r="AC27" s="363"/>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t="e">
        <f t="shared" si="4"/>
        <v>#DIV/0!</v>
      </c>
      <c r="C28" s="363"/>
      <c r="D28" s="350">
        <v>2011</v>
      </c>
      <c r="E28" s="363"/>
      <c r="F28" s="363"/>
      <c r="G28" s="350">
        <v>2011</v>
      </c>
      <c r="H28" s="363"/>
      <c r="I28" s="363"/>
      <c r="J28" s="350">
        <v>2011</v>
      </c>
      <c r="K28" s="363"/>
      <c r="L28" s="363"/>
      <c r="M28" s="350">
        <v>2011</v>
      </c>
      <c r="N28" s="363"/>
      <c r="O28" s="363"/>
      <c r="P28" s="350">
        <v>2011</v>
      </c>
      <c r="Q28" s="363"/>
      <c r="R28" s="363"/>
      <c r="S28" s="350">
        <v>2011</v>
      </c>
      <c r="T28" s="363"/>
      <c r="U28" s="363"/>
      <c r="V28" s="350">
        <v>2011</v>
      </c>
      <c r="W28" s="363"/>
      <c r="X28" s="363"/>
      <c r="Y28" s="350">
        <v>2011</v>
      </c>
      <c r="Z28" s="363"/>
      <c r="AA28" s="363"/>
      <c r="AB28" s="350">
        <v>2011</v>
      </c>
      <c r="AC28" s="363"/>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t="e">
        <f t="shared" si="4"/>
        <v>#DIV/0!</v>
      </c>
      <c r="C29" s="363"/>
      <c r="D29" s="350">
        <v>2012</v>
      </c>
      <c r="E29" s="363"/>
      <c r="F29" s="363"/>
      <c r="G29" s="350">
        <v>2012</v>
      </c>
      <c r="H29" s="363"/>
      <c r="I29" s="363"/>
      <c r="J29" s="350">
        <v>2012</v>
      </c>
      <c r="K29" s="363"/>
      <c r="L29" s="363"/>
      <c r="M29" s="350">
        <v>2012</v>
      </c>
      <c r="N29" s="363"/>
      <c r="O29" s="363"/>
      <c r="P29" s="350">
        <v>2012</v>
      </c>
      <c r="Q29" s="363"/>
      <c r="R29" s="363"/>
      <c r="S29" s="350">
        <v>2012</v>
      </c>
      <c r="T29" s="363"/>
      <c r="U29" s="363"/>
      <c r="V29" s="350">
        <v>2012</v>
      </c>
      <c r="W29" s="363"/>
      <c r="X29" s="363"/>
      <c r="Y29" s="350">
        <v>2012</v>
      </c>
      <c r="Z29" s="363"/>
      <c r="AA29" s="363"/>
      <c r="AB29" s="350">
        <v>2012</v>
      </c>
      <c r="AC29" s="363"/>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t="e">
        <f t="shared" si="4"/>
        <v>#DIV/0!</v>
      </c>
      <c r="C30" s="363"/>
      <c r="D30" s="350">
        <v>2013</v>
      </c>
      <c r="E30" s="363"/>
      <c r="F30" s="363"/>
      <c r="G30" s="350">
        <v>2013</v>
      </c>
      <c r="H30" s="363"/>
      <c r="I30" s="363"/>
      <c r="J30" s="350">
        <v>2013</v>
      </c>
      <c r="K30" s="363"/>
      <c r="L30" s="363"/>
      <c r="M30" s="350">
        <v>2013</v>
      </c>
      <c r="N30" s="363"/>
      <c r="O30" s="363"/>
      <c r="P30" s="350">
        <v>2013</v>
      </c>
      <c r="Q30" s="363"/>
      <c r="R30" s="363"/>
      <c r="S30" s="350">
        <v>2013</v>
      </c>
      <c r="T30" s="363"/>
      <c r="U30" s="363"/>
      <c r="V30" s="350">
        <v>2013</v>
      </c>
      <c r="W30" s="363"/>
      <c r="X30" s="363"/>
      <c r="Y30" s="350">
        <v>2013</v>
      </c>
      <c r="Z30" s="363"/>
      <c r="AA30" s="363"/>
      <c r="AB30" s="350">
        <v>2013</v>
      </c>
      <c r="AC30" s="363"/>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48.111111111111114</v>
      </c>
      <c r="C31" s="39"/>
      <c r="D31" s="43">
        <v>2014</v>
      </c>
      <c r="E31" s="19">
        <v>50</v>
      </c>
      <c r="F31" s="10" t="s">
        <v>797</v>
      </c>
      <c r="G31" s="43">
        <v>2014</v>
      </c>
      <c r="H31" s="33">
        <v>0</v>
      </c>
      <c r="I31" s="10" t="s">
        <v>2643</v>
      </c>
      <c r="J31" s="43">
        <v>2014</v>
      </c>
      <c r="K31" s="34">
        <v>100</v>
      </c>
      <c r="L31" s="10"/>
      <c r="M31" s="43">
        <v>2014</v>
      </c>
      <c r="N31" s="49">
        <v>50</v>
      </c>
      <c r="O31" s="10" t="s">
        <v>2642</v>
      </c>
      <c r="P31" s="43">
        <v>2014</v>
      </c>
      <c r="Q31" s="19">
        <v>33</v>
      </c>
      <c r="R31" s="10" t="s">
        <v>2641</v>
      </c>
      <c r="S31" s="43">
        <v>2014</v>
      </c>
      <c r="T31" s="33">
        <v>100</v>
      </c>
      <c r="U31" s="10" t="s">
        <v>2640</v>
      </c>
      <c r="V31" s="43">
        <v>2014</v>
      </c>
      <c r="W31" s="19">
        <v>0</v>
      </c>
      <c r="X31" s="10" t="s">
        <v>2639</v>
      </c>
      <c r="Y31" s="350">
        <v>2014</v>
      </c>
      <c r="Z31" s="19">
        <v>0</v>
      </c>
      <c r="AA31" s="10"/>
      <c r="AB31" s="350">
        <v>2014</v>
      </c>
      <c r="AC31" s="19">
        <v>100</v>
      </c>
      <c r="AD31" s="11" t="s">
        <v>2638</v>
      </c>
    </row>
    <row r="32" spans="1:81" ht="24.75" customHeight="1">
      <c r="A32" s="43">
        <v>2015</v>
      </c>
      <c r="B32" s="230">
        <f t="shared" si="5"/>
        <v>48.111111111111114</v>
      </c>
      <c r="C32" s="39"/>
      <c r="D32" s="43">
        <v>2015</v>
      </c>
      <c r="E32" s="19">
        <v>50</v>
      </c>
      <c r="F32" s="10"/>
      <c r="G32" s="43">
        <v>2015</v>
      </c>
      <c r="H32" s="33">
        <v>0</v>
      </c>
      <c r="I32" s="10"/>
      <c r="J32" s="43">
        <v>2015</v>
      </c>
      <c r="K32" s="49">
        <v>100</v>
      </c>
      <c r="L32" s="10"/>
      <c r="M32" s="43">
        <v>2015</v>
      </c>
      <c r="N32" s="19">
        <v>50</v>
      </c>
      <c r="O32" s="10"/>
      <c r="P32" s="43">
        <v>2015</v>
      </c>
      <c r="Q32" s="19">
        <v>33</v>
      </c>
      <c r="R32" s="10"/>
      <c r="S32" s="43">
        <v>2015</v>
      </c>
      <c r="T32" s="34">
        <v>100</v>
      </c>
      <c r="U32" s="10"/>
      <c r="V32" s="43">
        <v>2015</v>
      </c>
      <c r="W32" s="19">
        <v>0</v>
      </c>
      <c r="X32" s="10"/>
      <c r="Y32" s="350">
        <v>2015</v>
      </c>
      <c r="Z32" s="19">
        <v>0</v>
      </c>
      <c r="AA32" s="10"/>
      <c r="AB32" s="350">
        <v>2015</v>
      </c>
      <c r="AC32" s="19">
        <v>100</v>
      </c>
      <c r="AD32" s="11"/>
    </row>
    <row r="33" spans="1:81" ht="24.75" customHeight="1">
      <c r="A33" s="43">
        <v>2016</v>
      </c>
      <c r="B33" s="230">
        <f t="shared" si="5"/>
        <v>48.111111111111114</v>
      </c>
      <c r="C33" s="39"/>
      <c r="D33" s="43">
        <v>2016</v>
      </c>
      <c r="E33" s="19">
        <v>50</v>
      </c>
      <c r="F33" s="10"/>
      <c r="G33" s="43">
        <v>2016</v>
      </c>
      <c r="H33" s="33">
        <v>0</v>
      </c>
      <c r="I33" s="10"/>
      <c r="J33" s="43">
        <v>2016</v>
      </c>
      <c r="K33" s="49">
        <v>100</v>
      </c>
      <c r="L33" s="10"/>
      <c r="M33" s="43">
        <v>2016</v>
      </c>
      <c r="N33" s="19">
        <v>50</v>
      </c>
      <c r="O33" s="10"/>
      <c r="P33" s="43">
        <v>2016</v>
      </c>
      <c r="Q33" s="19">
        <v>33</v>
      </c>
      <c r="R33" s="10"/>
      <c r="S33" s="43">
        <v>2016</v>
      </c>
      <c r="T33" s="34">
        <v>100</v>
      </c>
      <c r="U33" s="10"/>
      <c r="V33" s="43">
        <v>2016</v>
      </c>
      <c r="W33" s="19">
        <v>0</v>
      </c>
      <c r="X33" s="10"/>
      <c r="Y33" s="350">
        <v>2016</v>
      </c>
      <c r="Z33" s="19">
        <v>0</v>
      </c>
      <c r="AA33" s="10"/>
      <c r="AB33" s="350">
        <v>2016</v>
      </c>
      <c r="AC33" s="19">
        <v>100</v>
      </c>
      <c r="AD33" s="11"/>
    </row>
    <row r="34" spans="1:81" ht="24.75" customHeight="1">
      <c r="A34" s="43">
        <v>2017</v>
      </c>
      <c r="B34" s="230">
        <f t="shared" si="5"/>
        <v>48.111111111111114</v>
      </c>
      <c r="C34" s="39"/>
      <c r="D34" s="43">
        <v>2017</v>
      </c>
      <c r="E34" s="19">
        <v>50</v>
      </c>
      <c r="F34" s="10" t="s">
        <v>2637</v>
      </c>
      <c r="G34" s="43">
        <v>2017</v>
      </c>
      <c r="H34" s="33">
        <v>0</v>
      </c>
      <c r="I34" s="10"/>
      <c r="J34" s="43">
        <v>2017</v>
      </c>
      <c r="K34" s="49">
        <v>100</v>
      </c>
      <c r="L34" s="10"/>
      <c r="M34" s="43">
        <v>2017</v>
      </c>
      <c r="N34" s="19">
        <v>50</v>
      </c>
      <c r="O34" s="10"/>
      <c r="P34" s="43">
        <v>2017</v>
      </c>
      <c r="Q34" s="19">
        <v>33</v>
      </c>
      <c r="R34" s="10"/>
      <c r="S34" s="43">
        <v>2017</v>
      </c>
      <c r="T34" s="34">
        <v>100</v>
      </c>
      <c r="U34" s="10"/>
      <c r="V34" s="43">
        <v>2017</v>
      </c>
      <c r="W34" s="19">
        <v>0</v>
      </c>
      <c r="X34" s="10"/>
      <c r="Y34" s="350">
        <v>2017</v>
      </c>
      <c r="Z34" s="19">
        <v>0</v>
      </c>
      <c r="AA34" s="10"/>
      <c r="AB34" s="350">
        <v>2017</v>
      </c>
      <c r="AC34" s="19">
        <v>100</v>
      </c>
      <c r="AD34" s="11"/>
    </row>
    <row r="35" spans="1:81" ht="24.75" customHeight="1">
      <c r="A35" s="43">
        <v>2018</v>
      </c>
      <c r="B35" s="230">
        <f t="shared" si="5"/>
        <v>48.111111111111114</v>
      </c>
      <c r="C35" s="39"/>
      <c r="D35" s="43">
        <v>2018</v>
      </c>
      <c r="E35" s="19">
        <v>50</v>
      </c>
      <c r="F35" s="10"/>
      <c r="G35" s="43">
        <v>2018</v>
      </c>
      <c r="H35" s="33">
        <v>0</v>
      </c>
      <c r="I35" s="10"/>
      <c r="J35" s="43">
        <v>2018</v>
      </c>
      <c r="K35" s="49">
        <v>100</v>
      </c>
      <c r="L35" s="10"/>
      <c r="M35" s="43">
        <v>2018</v>
      </c>
      <c r="N35" s="19">
        <v>50</v>
      </c>
      <c r="O35" s="10"/>
      <c r="P35" s="43">
        <v>2018</v>
      </c>
      <c r="Q35" s="19">
        <v>33</v>
      </c>
      <c r="R35" s="10" t="s">
        <v>2636</v>
      </c>
      <c r="S35" s="43">
        <v>2018</v>
      </c>
      <c r="T35" s="34">
        <v>100</v>
      </c>
      <c r="U35" s="10"/>
      <c r="V35" s="43">
        <v>2018</v>
      </c>
      <c r="W35" s="19">
        <v>0</v>
      </c>
      <c r="X35" s="10"/>
      <c r="Y35" s="350">
        <v>2018</v>
      </c>
      <c r="Z35" s="19">
        <v>0</v>
      </c>
      <c r="AA35" s="10" t="s">
        <v>2635</v>
      </c>
      <c r="AB35" s="350">
        <v>2018</v>
      </c>
      <c r="AC35" s="19">
        <v>100</v>
      </c>
      <c r="AD35" s="11" t="s">
        <v>2634</v>
      </c>
    </row>
    <row r="36" spans="1:81" ht="24.75" customHeight="1">
      <c r="A36" s="43">
        <v>2019</v>
      </c>
      <c r="B36" s="230">
        <f t="shared" si="5"/>
        <v>48.111111111111114</v>
      </c>
      <c r="C36" s="39"/>
      <c r="D36" s="43">
        <v>2019</v>
      </c>
      <c r="E36" s="19">
        <v>50</v>
      </c>
      <c r="F36" s="10" t="s">
        <v>2633</v>
      </c>
      <c r="G36" s="43">
        <v>2019</v>
      </c>
      <c r="H36" s="33">
        <v>0</v>
      </c>
      <c r="I36" s="10"/>
      <c r="J36" s="43">
        <v>2019</v>
      </c>
      <c r="K36" s="49">
        <v>100</v>
      </c>
      <c r="L36" s="10"/>
      <c r="M36" s="43">
        <v>2019</v>
      </c>
      <c r="N36" s="19">
        <v>50</v>
      </c>
      <c r="O36" s="10" t="s">
        <v>2632</v>
      </c>
      <c r="P36" s="43">
        <v>2019</v>
      </c>
      <c r="Q36" s="19">
        <v>33</v>
      </c>
      <c r="R36" s="10"/>
      <c r="S36" s="43">
        <v>2019</v>
      </c>
      <c r="T36" s="34">
        <v>100</v>
      </c>
      <c r="U36" s="10"/>
      <c r="V36" s="43">
        <v>2019</v>
      </c>
      <c r="W36" s="19">
        <v>0</v>
      </c>
      <c r="X36" s="10"/>
      <c r="Y36" s="350">
        <v>2019</v>
      </c>
      <c r="Z36" s="19">
        <v>0</v>
      </c>
      <c r="AA36" s="10"/>
      <c r="AB36" s="350">
        <v>2019</v>
      </c>
      <c r="AC36" s="19">
        <v>100</v>
      </c>
      <c r="AD36" s="11"/>
    </row>
    <row r="37" spans="1:81" ht="24.75" customHeight="1">
      <c r="A37" s="50"/>
      <c r="B37" s="50"/>
      <c r="C37" s="50"/>
      <c r="D37" s="50"/>
      <c r="E37" s="50"/>
      <c r="F37" s="50"/>
      <c r="G37" s="50"/>
      <c r="H37" s="50"/>
      <c r="I37" s="50"/>
      <c r="J37" s="50"/>
      <c r="K37" s="50"/>
      <c r="L37" s="50"/>
      <c r="M37" s="50"/>
      <c r="N37" s="50"/>
      <c r="AJ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240</v>
      </c>
      <c r="X42" s="580"/>
      <c r="Y42" s="350" t="s">
        <v>81</v>
      </c>
      <c r="Z42" s="580" t="s">
        <v>239</v>
      </c>
      <c r="AA42" s="580"/>
      <c r="AB42" s="350" t="s">
        <v>81</v>
      </c>
      <c r="AC42" s="580" t="s">
        <v>238</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231</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t="e">
        <f t="shared" ref="B45:B51" si="6">AVERAGE(E45,H45,K45,T45,AF45,AO45,AU45,AX45,AR45)</f>
        <v>#DIV/0!</v>
      </c>
      <c r="C45" s="363"/>
      <c r="D45" s="350">
        <v>2007</v>
      </c>
      <c r="E45" s="363"/>
      <c r="F45" s="363"/>
      <c r="G45" s="350">
        <v>2007</v>
      </c>
      <c r="H45" s="363"/>
      <c r="I45" s="363"/>
      <c r="J45" s="350">
        <v>2007</v>
      </c>
      <c r="K45" s="363"/>
      <c r="L45" s="363"/>
      <c r="M45" s="350">
        <v>2007</v>
      </c>
      <c r="N45" s="363"/>
      <c r="O45" s="363"/>
      <c r="P45" s="350">
        <v>2007</v>
      </c>
      <c r="Q45" s="363"/>
      <c r="R45" s="363"/>
      <c r="S45" s="350">
        <v>2007</v>
      </c>
      <c r="T45" s="363"/>
      <c r="U45" s="363"/>
      <c r="V45" s="350">
        <v>2007</v>
      </c>
      <c r="W45" s="363"/>
      <c r="X45" s="363"/>
      <c r="Y45" s="350">
        <v>2007</v>
      </c>
      <c r="Z45" s="363"/>
      <c r="AA45" s="363"/>
      <c r="AB45" s="350">
        <v>2007</v>
      </c>
      <c r="AC45" s="363"/>
      <c r="AD45" s="363"/>
      <c r="AE45" s="350">
        <v>2007</v>
      </c>
      <c r="AF45" s="243"/>
      <c r="AG45" s="363"/>
      <c r="AH45" s="350">
        <v>2007</v>
      </c>
      <c r="AI45" s="363"/>
      <c r="AJ45" s="363"/>
      <c r="AK45" s="350">
        <v>2007</v>
      </c>
      <c r="AL45" s="363"/>
      <c r="AM45" s="363"/>
      <c r="AN45" s="350">
        <v>2007</v>
      </c>
      <c r="AO45" s="363"/>
      <c r="AP45" s="363"/>
      <c r="AQ45" s="350">
        <v>2007</v>
      </c>
      <c r="AR45" s="363"/>
      <c r="AS45" s="363"/>
      <c r="AT45" s="350">
        <v>2007</v>
      </c>
      <c r="AU45" s="363"/>
      <c r="AV45" s="363"/>
      <c r="AW45" s="350">
        <v>2007</v>
      </c>
      <c r="AX45" s="363"/>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t="e">
        <f t="shared" si="6"/>
        <v>#DIV/0!</v>
      </c>
      <c r="C46" s="363"/>
      <c r="D46" s="350">
        <v>2008</v>
      </c>
      <c r="E46" s="363"/>
      <c r="F46" s="363"/>
      <c r="G46" s="350">
        <v>2008</v>
      </c>
      <c r="H46" s="363"/>
      <c r="I46" s="363"/>
      <c r="J46" s="350">
        <v>2008</v>
      </c>
      <c r="K46" s="363"/>
      <c r="L46" s="363"/>
      <c r="M46" s="350">
        <v>2008</v>
      </c>
      <c r="N46" s="363"/>
      <c r="O46" s="363"/>
      <c r="P46" s="350">
        <v>2008</v>
      </c>
      <c r="Q46" s="363"/>
      <c r="R46" s="363"/>
      <c r="S46" s="350">
        <v>2008</v>
      </c>
      <c r="T46" s="363"/>
      <c r="U46" s="363"/>
      <c r="V46" s="350">
        <v>2008</v>
      </c>
      <c r="W46" s="363"/>
      <c r="X46" s="363"/>
      <c r="Y46" s="350">
        <v>2008</v>
      </c>
      <c r="Z46" s="363"/>
      <c r="AA46" s="363"/>
      <c r="AB46" s="350">
        <v>2008</v>
      </c>
      <c r="AC46" s="363"/>
      <c r="AD46" s="363"/>
      <c r="AE46" s="350">
        <v>2008</v>
      </c>
      <c r="AF46" s="243"/>
      <c r="AG46" s="363"/>
      <c r="AH46" s="350">
        <v>2008</v>
      </c>
      <c r="AI46" s="363"/>
      <c r="AJ46" s="363"/>
      <c r="AK46" s="350">
        <v>2008</v>
      </c>
      <c r="AL46" s="363"/>
      <c r="AM46" s="363"/>
      <c r="AN46" s="350">
        <v>2008</v>
      </c>
      <c r="AO46" s="363"/>
      <c r="AP46" s="363"/>
      <c r="AQ46" s="350">
        <v>2008</v>
      </c>
      <c r="AR46" s="363"/>
      <c r="AS46" s="363"/>
      <c r="AT46" s="350">
        <v>2008</v>
      </c>
      <c r="AU46" s="363"/>
      <c r="AV46" s="363"/>
      <c r="AW46" s="350">
        <v>2008</v>
      </c>
      <c r="AX46" s="363"/>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t="e">
        <f t="shared" si="6"/>
        <v>#DIV/0!</v>
      </c>
      <c r="C47" s="363"/>
      <c r="D47" s="350">
        <v>2009</v>
      </c>
      <c r="E47" s="363"/>
      <c r="F47" s="363"/>
      <c r="G47" s="350">
        <v>2009</v>
      </c>
      <c r="H47" s="363"/>
      <c r="I47" s="363"/>
      <c r="J47" s="350">
        <v>2009</v>
      </c>
      <c r="K47" s="363"/>
      <c r="L47" s="363"/>
      <c r="M47" s="350">
        <v>2009</v>
      </c>
      <c r="N47" s="363"/>
      <c r="O47" s="363"/>
      <c r="P47" s="350">
        <v>2009</v>
      </c>
      <c r="Q47" s="363"/>
      <c r="R47" s="363"/>
      <c r="S47" s="350">
        <v>2009</v>
      </c>
      <c r="T47" s="363"/>
      <c r="U47" s="363"/>
      <c r="V47" s="350">
        <v>2009</v>
      </c>
      <c r="W47" s="363"/>
      <c r="X47" s="363"/>
      <c r="Y47" s="350">
        <v>2009</v>
      </c>
      <c r="Z47" s="363"/>
      <c r="AA47" s="363"/>
      <c r="AB47" s="350">
        <v>2009</v>
      </c>
      <c r="AC47" s="363"/>
      <c r="AD47" s="363"/>
      <c r="AE47" s="350">
        <v>2009</v>
      </c>
      <c r="AF47" s="243"/>
      <c r="AG47" s="363"/>
      <c r="AH47" s="350">
        <v>2009</v>
      </c>
      <c r="AI47" s="363"/>
      <c r="AJ47" s="363"/>
      <c r="AK47" s="350">
        <v>2009</v>
      </c>
      <c r="AL47" s="363"/>
      <c r="AM47" s="363"/>
      <c r="AN47" s="350">
        <v>2009</v>
      </c>
      <c r="AO47" s="363"/>
      <c r="AP47" s="363"/>
      <c r="AQ47" s="350">
        <v>2009</v>
      </c>
      <c r="AR47" s="363"/>
      <c r="AS47" s="363"/>
      <c r="AT47" s="350">
        <v>2009</v>
      </c>
      <c r="AU47" s="363"/>
      <c r="AV47" s="363"/>
      <c r="AW47" s="350">
        <v>2009</v>
      </c>
      <c r="AX47" s="363"/>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t="e">
        <f t="shared" si="6"/>
        <v>#DIV/0!</v>
      </c>
      <c r="C48" s="363"/>
      <c r="D48" s="350">
        <v>2010</v>
      </c>
      <c r="E48" s="363"/>
      <c r="F48" s="363"/>
      <c r="G48" s="350">
        <v>2010</v>
      </c>
      <c r="H48" s="363"/>
      <c r="I48" s="363"/>
      <c r="J48" s="350">
        <v>2010</v>
      </c>
      <c r="K48" s="363"/>
      <c r="L48" s="363"/>
      <c r="M48" s="350">
        <v>2010</v>
      </c>
      <c r="N48" s="363"/>
      <c r="O48" s="363"/>
      <c r="P48" s="350">
        <v>2010</v>
      </c>
      <c r="Q48" s="363"/>
      <c r="R48" s="363"/>
      <c r="S48" s="350">
        <v>2010</v>
      </c>
      <c r="T48" s="363"/>
      <c r="U48" s="363"/>
      <c r="V48" s="350">
        <v>2010</v>
      </c>
      <c r="W48" s="363"/>
      <c r="X48" s="363"/>
      <c r="Y48" s="350">
        <v>2010</v>
      </c>
      <c r="Z48" s="363"/>
      <c r="AA48" s="363"/>
      <c r="AB48" s="350">
        <v>2010</v>
      </c>
      <c r="AC48" s="363"/>
      <c r="AD48" s="363"/>
      <c r="AE48" s="350">
        <v>2010</v>
      </c>
      <c r="AF48" s="243"/>
      <c r="AG48" s="363"/>
      <c r="AH48" s="350">
        <v>2010</v>
      </c>
      <c r="AI48" s="363"/>
      <c r="AJ48" s="363"/>
      <c r="AK48" s="350">
        <v>2010</v>
      </c>
      <c r="AL48" s="363"/>
      <c r="AM48" s="363"/>
      <c r="AN48" s="350">
        <v>2010</v>
      </c>
      <c r="AO48" s="363"/>
      <c r="AP48" s="363"/>
      <c r="AQ48" s="350">
        <v>2010</v>
      </c>
      <c r="AR48" s="363"/>
      <c r="AS48" s="363"/>
      <c r="AT48" s="350">
        <v>2010</v>
      </c>
      <c r="AU48" s="363"/>
      <c r="AV48" s="363"/>
      <c r="AW48" s="350">
        <v>2010</v>
      </c>
      <c r="AX48" s="363"/>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t="e">
        <f t="shared" si="6"/>
        <v>#DIV/0!</v>
      </c>
      <c r="C49" s="363"/>
      <c r="D49" s="350">
        <v>2011</v>
      </c>
      <c r="E49" s="363"/>
      <c r="F49" s="363"/>
      <c r="G49" s="350">
        <v>2011</v>
      </c>
      <c r="H49" s="363"/>
      <c r="I49" s="363"/>
      <c r="J49" s="350">
        <v>2011</v>
      </c>
      <c r="K49" s="363"/>
      <c r="L49" s="363"/>
      <c r="M49" s="350">
        <v>2011</v>
      </c>
      <c r="N49" s="363"/>
      <c r="O49" s="363"/>
      <c r="P49" s="350">
        <v>2011</v>
      </c>
      <c r="Q49" s="363"/>
      <c r="R49" s="363"/>
      <c r="S49" s="350">
        <v>2011</v>
      </c>
      <c r="T49" s="363"/>
      <c r="U49" s="363"/>
      <c r="V49" s="350">
        <v>2011</v>
      </c>
      <c r="W49" s="363"/>
      <c r="X49" s="363"/>
      <c r="Y49" s="350">
        <v>2011</v>
      </c>
      <c r="Z49" s="363"/>
      <c r="AA49" s="363"/>
      <c r="AB49" s="350">
        <v>2011</v>
      </c>
      <c r="AC49" s="363"/>
      <c r="AD49" s="363"/>
      <c r="AE49" s="350">
        <v>2011</v>
      </c>
      <c r="AF49" s="243"/>
      <c r="AG49" s="363"/>
      <c r="AH49" s="350">
        <v>2011</v>
      </c>
      <c r="AI49" s="363"/>
      <c r="AJ49" s="363"/>
      <c r="AK49" s="350">
        <v>2011</v>
      </c>
      <c r="AL49" s="363"/>
      <c r="AM49" s="363"/>
      <c r="AN49" s="350">
        <v>2011</v>
      </c>
      <c r="AO49" s="363"/>
      <c r="AP49" s="363"/>
      <c r="AQ49" s="350">
        <v>2011</v>
      </c>
      <c r="AR49" s="363"/>
      <c r="AS49" s="363"/>
      <c r="AT49" s="350">
        <v>2011</v>
      </c>
      <c r="AU49" s="363"/>
      <c r="AV49" s="363"/>
      <c r="AW49" s="350">
        <v>2011</v>
      </c>
      <c r="AX49" s="363"/>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t="e">
        <f t="shared" si="6"/>
        <v>#DIV/0!</v>
      </c>
      <c r="C50" s="363"/>
      <c r="D50" s="350">
        <v>2012</v>
      </c>
      <c r="E50" s="363"/>
      <c r="F50" s="363"/>
      <c r="G50" s="350">
        <v>2012</v>
      </c>
      <c r="H50" s="363"/>
      <c r="I50" s="363"/>
      <c r="J50" s="350">
        <v>2012</v>
      </c>
      <c r="K50" s="363"/>
      <c r="L50" s="363"/>
      <c r="M50" s="350">
        <v>2012</v>
      </c>
      <c r="N50" s="363"/>
      <c r="O50" s="363"/>
      <c r="P50" s="350">
        <v>2012</v>
      </c>
      <c r="Q50" s="363"/>
      <c r="R50" s="363"/>
      <c r="S50" s="350">
        <v>2012</v>
      </c>
      <c r="T50" s="363"/>
      <c r="U50" s="363"/>
      <c r="V50" s="350">
        <v>2012</v>
      </c>
      <c r="W50" s="363"/>
      <c r="X50" s="363"/>
      <c r="Y50" s="350">
        <v>2012</v>
      </c>
      <c r="Z50" s="363"/>
      <c r="AA50" s="363"/>
      <c r="AB50" s="350">
        <v>2012</v>
      </c>
      <c r="AC50" s="363"/>
      <c r="AD50" s="363"/>
      <c r="AE50" s="350">
        <v>2012</v>
      </c>
      <c r="AF50" s="243"/>
      <c r="AG50" s="363"/>
      <c r="AH50" s="350">
        <v>2012</v>
      </c>
      <c r="AI50" s="363"/>
      <c r="AJ50" s="363"/>
      <c r="AK50" s="350">
        <v>2012</v>
      </c>
      <c r="AL50" s="363"/>
      <c r="AM50" s="363"/>
      <c r="AN50" s="350">
        <v>2012</v>
      </c>
      <c r="AO50" s="363"/>
      <c r="AP50" s="363"/>
      <c r="AQ50" s="350">
        <v>2012</v>
      </c>
      <c r="AR50" s="363"/>
      <c r="AS50" s="363"/>
      <c r="AT50" s="350">
        <v>2012</v>
      </c>
      <c r="AU50" s="363"/>
      <c r="AV50" s="363"/>
      <c r="AW50" s="350">
        <v>2012</v>
      </c>
      <c r="AX50" s="363"/>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t="e">
        <f t="shared" si="6"/>
        <v>#DIV/0!</v>
      </c>
      <c r="C51" s="363"/>
      <c r="D51" s="350">
        <v>2013</v>
      </c>
      <c r="E51" s="363"/>
      <c r="F51" s="363"/>
      <c r="G51" s="350">
        <v>2013</v>
      </c>
      <c r="H51" s="363"/>
      <c r="I51" s="363"/>
      <c r="J51" s="350">
        <v>2013</v>
      </c>
      <c r="K51" s="363"/>
      <c r="L51" s="363"/>
      <c r="M51" s="350">
        <v>2013</v>
      </c>
      <c r="N51" s="363"/>
      <c r="O51" s="363"/>
      <c r="P51" s="350">
        <v>2013</v>
      </c>
      <c r="Q51" s="363"/>
      <c r="R51" s="363"/>
      <c r="S51" s="350">
        <v>2013</v>
      </c>
      <c r="T51" s="363"/>
      <c r="U51" s="363"/>
      <c r="V51" s="350">
        <v>2013</v>
      </c>
      <c r="W51" s="363"/>
      <c r="X51" s="363"/>
      <c r="Y51" s="350">
        <v>2013</v>
      </c>
      <c r="Z51" s="363"/>
      <c r="AA51" s="363"/>
      <c r="AB51" s="350">
        <v>2013</v>
      </c>
      <c r="AC51" s="363"/>
      <c r="AD51" s="363"/>
      <c r="AE51" s="350">
        <v>2013</v>
      </c>
      <c r="AF51" s="243"/>
      <c r="AG51" s="363"/>
      <c r="AH51" s="350">
        <v>2013</v>
      </c>
      <c r="AI51" s="363"/>
      <c r="AJ51" s="363"/>
      <c r="AK51" s="350">
        <v>2013</v>
      </c>
      <c r="AL51" s="363"/>
      <c r="AM51" s="363"/>
      <c r="AN51" s="350">
        <v>2013</v>
      </c>
      <c r="AO51" s="363"/>
      <c r="AP51" s="363"/>
      <c r="AQ51" s="350">
        <v>2013</v>
      </c>
      <c r="AR51" s="363"/>
      <c r="AS51" s="363"/>
      <c r="AT51" s="350">
        <v>2013</v>
      </c>
      <c r="AU51" s="363"/>
      <c r="AV51" s="363"/>
      <c r="AW51" s="350">
        <v>2013</v>
      </c>
      <c r="AX51" s="363"/>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7">AVERAGE(E52,H52,K52,T52,AF52,AO52,AU52,AX52,AR52)</f>
        <v>55.555555555555557</v>
      </c>
      <c r="C52" s="39"/>
      <c r="D52" s="43">
        <v>2014</v>
      </c>
      <c r="E52" s="19">
        <v>100</v>
      </c>
      <c r="F52" s="10"/>
      <c r="G52" s="43">
        <v>2014</v>
      </c>
      <c r="H52" s="19">
        <v>50</v>
      </c>
      <c r="I52" s="10" t="s">
        <v>4404</v>
      </c>
      <c r="J52" s="43">
        <v>2014</v>
      </c>
      <c r="K52" s="19">
        <v>100</v>
      </c>
      <c r="L52" s="10"/>
      <c r="M52" s="43">
        <v>2014</v>
      </c>
      <c r="N52" s="19">
        <v>100</v>
      </c>
      <c r="O52" s="10"/>
      <c r="P52" s="43">
        <v>2014</v>
      </c>
      <c r="Q52" s="19">
        <v>100</v>
      </c>
      <c r="R52" s="10"/>
      <c r="S52" s="43">
        <v>2014</v>
      </c>
      <c r="T52" s="52">
        <v>100</v>
      </c>
      <c r="U52" s="10"/>
      <c r="V52" s="43">
        <v>2014</v>
      </c>
      <c r="W52" s="52">
        <v>100</v>
      </c>
      <c r="X52" s="10" t="s">
        <v>2631</v>
      </c>
      <c r="Y52" s="350">
        <v>2014</v>
      </c>
      <c r="Z52" s="52">
        <v>100</v>
      </c>
      <c r="AA52" s="10"/>
      <c r="AB52" s="350">
        <v>2014</v>
      </c>
      <c r="AC52" s="52">
        <v>100</v>
      </c>
      <c r="AD52" s="10"/>
      <c r="AE52" s="350">
        <v>2014</v>
      </c>
      <c r="AF52" s="243">
        <f>0.67*AI52+0.33*AL52</f>
        <v>50</v>
      </c>
      <c r="AG52" s="10"/>
      <c r="AH52" s="350">
        <v>2014</v>
      </c>
      <c r="AI52" s="49">
        <v>50</v>
      </c>
      <c r="AJ52" s="10" t="s">
        <v>2630</v>
      </c>
      <c r="AK52" s="350">
        <v>2014</v>
      </c>
      <c r="AL52" s="49">
        <v>50</v>
      </c>
      <c r="AM52" s="10" t="s">
        <v>2629</v>
      </c>
      <c r="AN52" s="350">
        <v>2014</v>
      </c>
      <c r="AO52" s="19">
        <v>100</v>
      </c>
      <c r="AP52" s="10" t="s">
        <v>2628</v>
      </c>
      <c r="AQ52" s="350">
        <v>2014</v>
      </c>
      <c r="AR52" s="19">
        <v>0</v>
      </c>
      <c r="AS52" s="10" t="s">
        <v>2627</v>
      </c>
      <c r="AT52" s="350">
        <v>2014</v>
      </c>
      <c r="AU52" s="19">
        <v>0</v>
      </c>
      <c r="AV52" s="10"/>
      <c r="AW52" s="350">
        <v>2014</v>
      </c>
      <c r="AX52" s="19">
        <v>0</v>
      </c>
      <c r="AY52" s="11" t="s">
        <v>2626</v>
      </c>
    </row>
    <row r="53" spans="1:81" ht="24.75" customHeight="1">
      <c r="A53" s="43">
        <v>2015</v>
      </c>
      <c r="B53" s="230">
        <f t="shared" si="7"/>
        <v>55.555555555555557</v>
      </c>
      <c r="C53" s="80"/>
      <c r="D53" s="43">
        <v>2015</v>
      </c>
      <c r="E53" s="19">
        <v>100</v>
      </c>
      <c r="F53" s="10"/>
      <c r="G53" s="43">
        <v>2015</v>
      </c>
      <c r="H53" s="49">
        <v>50</v>
      </c>
      <c r="I53" s="10"/>
      <c r="J53" s="43">
        <v>2015</v>
      </c>
      <c r="K53" s="19">
        <v>100</v>
      </c>
      <c r="L53" s="10"/>
      <c r="M53" s="43">
        <v>2015</v>
      </c>
      <c r="N53" s="19">
        <v>100</v>
      </c>
      <c r="O53" s="10"/>
      <c r="P53" s="43">
        <v>2015</v>
      </c>
      <c r="Q53" s="19">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7" si="8">0.67*AI53+0.33*AL53</f>
        <v>50</v>
      </c>
      <c r="AG53" s="10"/>
      <c r="AH53" s="350">
        <v>2015</v>
      </c>
      <c r="AI53" s="49">
        <v>50</v>
      </c>
      <c r="AJ53" s="10"/>
      <c r="AK53" s="350">
        <v>2015</v>
      </c>
      <c r="AL53" s="49">
        <v>50</v>
      </c>
      <c r="AM53" s="10"/>
      <c r="AN53" s="350">
        <v>2015</v>
      </c>
      <c r="AO53" s="19">
        <v>100</v>
      </c>
      <c r="AP53" s="10"/>
      <c r="AQ53" s="350">
        <v>2015</v>
      </c>
      <c r="AR53" s="49">
        <v>0</v>
      </c>
      <c r="AS53" s="10"/>
      <c r="AT53" s="350">
        <v>2015</v>
      </c>
      <c r="AU53" s="19">
        <v>0</v>
      </c>
      <c r="AV53" s="10"/>
      <c r="AW53" s="350">
        <v>2015</v>
      </c>
      <c r="AX53" s="19">
        <v>0</v>
      </c>
      <c r="AY53" s="11"/>
    </row>
    <row r="54" spans="1:81" ht="24.75" customHeight="1">
      <c r="A54" s="43">
        <v>2016</v>
      </c>
      <c r="B54" s="230">
        <f t="shared" si="7"/>
        <v>61.111111111111114</v>
      </c>
      <c r="C54" s="80"/>
      <c r="D54" s="43">
        <v>2016</v>
      </c>
      <c r="E54" s="19">
        <v>100</v>
      </c>
      <c r="F54" s="10" t="s">
        <v>2625</v>
      </c>
      <c r="G54" s="43">
        <v>2016</v>
      </c>
      <c r="H54" s="49">
        <v>50</v>
      </c>
      <c r="I54" s="10"/>
      <c r="J54" s="43">
        <v>2016</v>
      </c>
      <c r="K54" s="19">
        <v>100</v>
      </c>
      <c r="L54" s="10"/>
      <c r="M54" s="43">
        <v>2016</v>
      </c>
      <c r="N54" s="19">
        <v>100</v>
      </c>
      <c r="O54" s="10"/>
      <c r="P54" s="43">
        <v>2016</v>
      </c>
      <c r="Q54" s="19">
        <v>100</v>
      </c>
      <c r="R54" s="10"/>
      <c r="S54" s="43">
        <v>2016</v>
      </c>
      <c r="T54" s="52">
        <v>100</v>
      </c>
      <c r="U54" s="10"/>
      <c r="V54" s="43">
        <v>2016</v>
      </c>
      <c r="W54" s="52">
        <v>100</v>
      </c>
      <c r="X54" s="10"/>
      <c r="Y54" s="350">
        <v>2016</v>
      </c>
      <c r="Z54" s="52">
        <v>100</v>
      </c>
      <c r="AA54" s="10"/>
      <c r="AB54" s="350">
        <v>2016</v>
      </c>
      <c r="AC54" s="52">
        <v>100</v>
      </c>
      <c r="AD54" s="10"/>
      <c r="AE54" s="350">
        <v>2016</v>
      </c>
      <c r="AF54" s="243">
        <f t="shared" si="8"/>
        <v>50</v>
      </c>
      <c r="AG54" s="10"/>
      <c r="AH54" s="350">
        <v>2016</v>
      </c>
      <c r="AI54" s="49">
        <v>50</v>
      </c>
      <c r="AJ54" s="10"/>
      <c r="AK54" s="350">
        <v>2016</v>
      </c>
      <c r="AL54" s="49">
        <v>50</v>
      </c>
      <c r="AM54" s="10"/>
      <c r="AN54" s="350">
        <v>2016</v>
      </c>
      <c r="AO54" s="19">
        <v>100</v>
      </c>
      <c r="AP54" s="10"/>
      <c r="AQ54" s="350">
        <v>2016</v>
      </c>
      <c r="AR54" s="49">
        <v>0</v>
      </c>
      <c r="AS54" s="10" t="s">
        <v>2624</v>
      </c>
      <c r="AT54" s="350">
        <v>2016</v>
      </c>
      <c r="AU54" s="19">
        <v>0</v>
      </c>
      <c r="AV54" s="10"/>
      <c r="AW54" s="350">
        <v>2016</v>
      </c>
      <c r="AX54" s="49">
        <v>50</v>
      </c>
      <c r="AY54" s="11" t="s">
        <v>2623</v>
      </c>
    </row>
    <row r="55" spans="1:81" ht="24.75" customHeight="1">
      <c r="A55" s="43">
        <v>2017</v>
      </c>
      <c r="B55" s="230">
        <f t="shared" si="7"/>
        <v>61.111111111111114</v>
      </c>
      <c r="C55" s="80"/>
      <c r="D55" s="43">
        <v>2017</v>
      </c>
      <c r="E55" s="19">
        <v>100</v>
      </c>
      <c r="F55" s="10"/>
      <c r="G55" s="43">
        <v>2017</v>
      </c>
      <c r="H55" s="49">
        <v>50</v>
      </c>
      <c r="I55" s="10"/>
      <c r="J55" s="43">
        <v>2017</v>
      </c>
      <c r="K55" s="19">
        <v>100</v>
      </c>
      <c r="L55" s="10"/>
      <c r="M55" s="43">
        <v>2017</v>
      </c>
      <c r="N55" s="19">
        <v>100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8"/>
        <v>50</v>
      </c>
      <c r="AG55" s="10"/>
      <c r="AH55" s="350">
        <v>2017</v>
      </c>
      <c r="AI55" s="49">
        <v>50</v>
      </c>
      <c r="AJ55" s="10"/>
      <c r="AK55" s="350">
        <v>2017</v>
      </c>
      <c r="AL55" s="49">
        <v>50</v>
      </c>
      <c r="AM55" s="10"/>
      <c r="AN55" s="350">
        <v>2017</v>
      </c>
      <c r="AO55" s="19">
        <v>100</v>
      </c>
      <c r="AP55" s="10"/>
      <c r="AQ55" s="350">
        <v>2017</v>
      </c>
      <c r="AR55" s="49">
        <v>0</v>
      </c>
      <c r="AS55" s="10"/>
      <c r="AT55" s="350">
        <v>2017</v>
      </c>
      <c r="AU55" s="19">
        <v>0</v>
      </c>
      <c r="AV55" s="10"/>
      <c r="AW55" s="350">
        <v>2017</v>
      </c>
      <c r="AX55" s="49">
        <v>50</v>
      </c>
      <c r="AY55" s="11"/>
    </row>
    <row r="56" spans="1:81" ht="24.75" customHeight="1">
      <c r="A56" s="43">
        <v>2018</v>
      </c>
      <c r="B56" s="230">
        <f t="shared" si="7"/>
        <v>61.111111111111114</v>
      </c>
      <c r="C56" s="80"/>
      <c r="D56" s="43">
        <v>2018</v>
      </c>
      <c r="E56" s="19">
        <v>100</v>
      </c>
      <c r="F56" s="10"/>
      <c r="G56" s="43">
        <v>2018</v>
      </c>
      <c r="H56" s="49">
        <v>50</v>
      </c>
      <c r="I56" s="10"/>
      <c r="J56" s="43">
        <v>2018</v>
      </c>
      <c r="K56" s="19">
        <v>100</v>
      </c>
      <c r="L56" s="10"/>
      <c r="M56" s="43">
        <v>2018</v>
      </c>
      <c r="N56" s="19">
        <v>100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8"/>
        <v>50</v>
      </c>
      <c r="AG56" s="10"/>
      <c r="AH56" s="350">
        <v>2018</v>
      </c>
      <c r="AI56" s="49">
        <v>50</v>
      </c>
      <c r="AJ56" s="10"/>
      <c r="AK56" s="350">
        <v>2018</v>
      </c>
      <c r="AL56" s="49">
        <v>50</v>
      </c>
      <c r="AM56" s="10"/>
      <c r="AN56" s="350">
        <v>2018</v>
      </c>
      <c r="AO56" s="19">
        <v>100</v>
      </c>
      <c r="AP56" s="10"/>
      <c r="AQ56" s="350">
        <v>2018</v>
      </c>
      <c r="AR56" s="49">
        <v>0</v>
      </c>
      <c r="AS56" s="10"/>
      <c r="AT56" s="350">
        <v>2018</v>
      </c>
      <c r="AU56" s="19">
        <v>0</v>
      </c>
      <c r="AV56" s="10"/>
      <c r="AW56" s="350">
        <v>2018</v>
      </c>
      <c r="AX56" s="49">
        <v>50</v>
      </c>
      <c r="AY56" s="11"/>
    </row>
    <row r="57" spans="1:81" ht="24.75" customHeight="1">
      <c r="A57" s="43">
        <v>2019</v>
      </c>
      <c r="B57" s="230">
        <f t="shared" si="7"/>
        <v>61.111111111111114</v>
      </c>
      <c r="C57" s="80"/>
      <c r="D57" s="43">
        <v>2019</v>
      </c>
      <c r="E57" s="19">
        <v>100</v>
      </c>
      <c r="F57" s="10"/>
      <c r="G57" s="43">
        <v>2019</v>
      </c>
      <c r="H57" s="49">
        <v>50</v>
      </c>
      <c r="I57" s="10"/>
      <c r="J57" s="43">
        <v>2019</v>
      </c>
      <c r="K57" s="34">
        <v>100</v>
      </c>
      <c r="L57" s="10"/>
      <c r="M57" s="43">
        <v>2019</v>
      </c>
      <c r="N57" s="34">
        <v>100</v>
      </c>
      <c r="O57" s="10"/>
      <c r="P57" s="43">
        <v>2019</v>
      </c>
      <c r="Q57" s="34">
        <v>100</v>
      </c>
      <c r="R57" s="10"/>
      <c r="S57" s="43">
        <v>2019</v>
      </c>
      <c r="T57" s="52">
        <v>100</v>
      </c>
      <c r="U57" s="10"/>
      <c r="V57" s="43">
        <v>2019</v>
      </c>
      <c r="W57" s="52">
        <v>100</v>
      </c>
      <c r="X57" s="10"/>
      <c r="Y57" s="350">
        <v>2019</v>
      </c>
      <c r="Z57" s="52">
        <v>100</v>
      </c>
      <c r="AA57" s="10"/>
      <c r="AB57" s="350">
        <v>2019</v>
      </c>
      <c r="AC57" s="52">
        <v>100</v>
      </c>
      <c r="AD57" s="10"/>
      <c r="AE57" s="350">
        <v>2019</v>
      </c>
      <c r="AF57" s="243">
        <f t="shared" si="8"/>
        <v>50</v>
      </c>
      <c r="AG57" s="10"/>
      <c r="AH57" s="350">
        <v>2019</v>
      </c>
      <c r="AI57" s="49">
        <v>50</v>
      </c>
      <c r="AJ57" s="10" t="s">
        <v>2622</v>
      </c>
      <c r="AK57" s="350">
        <v>2019</v>
      </c>
      <c r="AL57" s="49">
        <v>50</v>
      </c>
      <c r="AM57" s="10"/>
      <c r="AN57" s="350">
        <v>2019</v>
      </c>
      <c r="AO57" s="34">
        <v>100</v>
      </c>
      <c r="AP57" s="10"/>
      <c r="AQ57" s="350">
        <v>2019</v>
      </c>
      <c r="AR57" s="49">
        <v>0</v>
      </c>
      <c r="AS57" s="10"/>
      <c r="AT57" s="350">
        <v>2019</v>
      </c>
      <c r="AU57" s="34">
        <v>0</v>
      </c>
      <c r="AV57" s="10"/>
      <c r="AW57" s="350">
        <v>2019</v>
      </c>
      <c r="AX57" s="49">
        <v>50</v>
      </c>
      <c r="AY57" s="11" t="s">
        <v>2621</v>
      </c>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4405</v>
      </c>
      <c r="I64" s="580"/>
      <c r="J64" s="43"/>
      <c r="K64" s="580" t="s">
        <v>4345</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9">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9"/>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9"/>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t="e">
        <f t="shared" ref="B69:B72" si="10">AVERAGE(E69,H69,K69,N69,Z69,AC69,AF69)</f>
        <v>#DIV/0!</v>
      </c>
      <c r="C69" s="363"/>
      <c r="D69" s="350">
        <v>2010</v>
      </c>
      <c r="E69" s="363"/>
      <c r="F69" s="363"/>
      <c r="G69" s="350">
        <v>2010</v>
      </c>
      <c r="H69" s="363"/>
      <c r="I69" s="363"/>
      <c r="J69" s="350">
        <v>2010</v>
      </c>
      <c r="K69" s="363"/>
      <c r="L69" s="363"/>
      <c r="M69" s="350">
        <v>2010</v>
      </c>
      <c r="N69" s="8" t="e">
        <f t="shared" si="9"/>
        <v>#DIV/0!</v>
      </c>
      <c r="O69" s="363"/>
      <c r="P69" s="350">
        <v>2010</v>
      </c>
      <c r="Q69" s="363"/>
      <c r="R69" s="363"/>
      <c r="S69" s="350">
        <v>2010</v>
      </c>
      <c r="T69" s="363"/>
      <c r="U69" s="363"/>
      <c r="V69" s="350">
        <v>2010</v>
      </c>
      <c r="W69" s="363"/>
      <c r="X69" s="363"/>
      <c r="Y69" s="350">
        <v>2010</v>
      </c>
      <c r="Z69" s="363"/>
      <c r="AA69" s="363"/>
      <c r="AB69" s="350">
        <v>2010</v>
      </c>
      <c r="AC69" s="363"/>
      <c r="AD69" s="363"/>
      <c r="AE69" s="350">
        <v>2010</v>
      </c>
      <c r="AF69" s="363"/>
      <c r="AG69" s="363"/>
      <c r="AH69" s="350">
        <v>2010</v>
      </c>
      <c r="AI69" s="363"/>
      <c r="AJ69" s="363"/>
      <c r="AK69" s="350">
        <v>2010</v>
      </c>
      <c r="AL69" s="363"/>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t="e">
        <f t="shared" si="10"/>
        <v>#DIV/0!</v>
      </c>
      <c r="C70" s="363"/>
      <c r="D70" s="350">
        <v>2011</v>
      </c>
      <c r="E70" s="363"/>
      <c r="F70" s="363"/>
      <c r="G70" s="350">
        <v>2011</v>
      </c>
      <c r="H70" s="363"/>
      <c r="I70" s="363"/>
      <c r="J70" s="350">
        <v>2011</v>
      </c>
      <c r="K70" s="363"/>
      <c r="L70" s="363"/>
      <c r="M70" s="350">
        <v>2011</v>
      </c>
      <c r="N70" s="8" t="e">
        <f t="shared" si="9"/>
        <v>#DIV/0!</v>
      </c>
      <c r="O70" s="363"/>
      <c r="P70" s="350">
        <v>2011</v>
      </c>
      <c r="Q70" s="363"/>
      <c r="R70" s="363"/>
      <c r="S70" s="350">
        <v>2011</v>
      </c>
      <c r="T70" s="363"/>
      <c r="U70" s="363"/>
      <c r="V70" s="350">
        <v>2011</v>
      </c>
      <c r="W70" s="363"/>
      <c r="X70" s="363"/>
      <c r="Y70" s="350">
        <v>2011</v>
      </c>
      <c r="Z70" s="363"/>
      <c r="AA70" s="363"/>
      <c r="AB70" s="350">
        <v>2011</v>
      </c>
      <c r="AC70" s="363"/>
      <c r="AD70" s="363"/>
      <c r="AE70" s="350">
        <v>2011</v>
      </c>
      <c r="AF70" s="363"/>
      <c r="AG70" s="363"/>
      <c r="AH70" s="350">
        <v>2011</v>
      </c>
      <c r="AI70" s="363"/>
      <c r="AJ70" s="363"/>
      <c r="AK70" s="350">
        <v>2011</v>
      </c>
      <c r="AL70" s="363"/>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t="e">
        <f t="shared" si="10"/>
        <v>#DIV/0!</v>
      </c>
      <c r="C71" s="363"/>
      <c r="D71" s="350">
        <v>2012</v>
      </c>
      <c r="E71" s="363"/>
      <c r="F71" s="363"/>
      <c r="G71" s="350">
        <v>2012</v>
      </c>
      <c r="H71" s="363"/>
      <c r="I71" s="363"/>
      <c r="J71" s="350">
        <v>2012</v>
      </c>
      <c r="K71" s="363"/>
      <c r="L71" s="363"/>
      <c r="M71" s="350">
        <v>2012</v>
      </c>
      <c r="N71" s="8" t="e">
        <f t="shared" si="9"/>
        <v>#DIV/0!</v>
      </c>
      <c r="O71" s="363"/>
      <c r="P71" s="350">
        <v>2012</v>
      </c>
      <c r="Q71" s="363"/>
      <c r="R71" s="363"/>
      <c r="S71" s="350">
        <v>2012</v>
      </c>
      <c r="T71" s="363"/>
      <c r="U71" s="363"/>
      <c r="V71" s="350">
        <v>2012</v>
      </c>
      <c r="W71" s="363"/>
      <c r="X71" s="363"/>
      <c r="Y71" s="350">
        <v>2012</v>
      </c>
      <c r="Z71" s="363"/>
      <c r="AA71" s="363"/>
      <c r="AB71" s="350">
        <v>2012</v>
      </c>
      <c r="AC71" s="363"/>
      <c r="AD71" s="363"/>
      <c r="AE71" s="350">
        <v>2012</v>
      </c>
      <c r="AF71" s="363"/>
      <c r="AG71" s="363"/>
      <c r="AH71" s="350">
        <v>2012</v>
      </c>
      <c r="AI71" s="363"/>
      <c r="AJ71" s="363"/>
      <c r="AK71" s="350">
        <v>2012</v>
      </c>
      <c r="AL71" s="363"/>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t="e">
        <f t="shared" si="10"/>
        <v>#DIV/0!</v>
      </c>
      <c r="C72" s="363"/>
      <c r="D72" s="350">
        <v>2013</v>
      </c>
      <c r="E72" s="363"/>
      <c r="F72" s="363"/>
      <c r="G72" s="350">
        <v>2013</v>
      </c>
      <c r="H72" s="363"/>
      <c r="I72" s="363"/>
      <c r="J72" s="350">
        <v>2013</v>
      </c>
      <c r="K72" s="363"/>
      <c r="L72" s="363"/>
      <c r="M72" s="350">
        <v>2013</v>
      </c>
      <c r="N72" s="8" t="e">
        <f t="shared" si="9"/>
        <v>#DIV/0!</v>
      </c>
      <c r="O72" s="363"/>
      <c r="P72" s="350">
        <v>2013</v>
      </c>
      <c r="Q72" s="363"/>
      <c r="R72" s="363"/>
      <c r="S72" s="350">
        <v>2013</v>
      </c>
      <c r="T72" s="363"/>
      <c r="U72" s="363"/>
      <c r="V72" s="350">
        <v>2013</v>
      </c>
      <c r="W72" s="363"/>
      <c r="X72" s="363"/>
      <c r="Y72" s="350">
        <v>2013</v>
      </c>
      <c r="Z72" s="363"/>
      <c r="AA72" s="363"/>
      <c r="AB72" s="350">
        <v>2013</v>
      </c>
      <c r="AC72" s="363"/>
      <c r="AD72" s="363"/>
      <c r="AE72" s="350">
        <v>2013</v>
      </c>
      <c r="AF72" s="363"/>
      <c r="AG72" s="363"/>
      <c r="AH72" s="350">
        <v>2013</v>
      </c>
      <c r="AI72" s="363"/>
      <c r="AJ72" s="363"/>
      <c r="AK72" s="350">
        <v>2013</v>
      </c>
      <c r="AL72" s="363"/>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1">AVERAGE(E73,H73,K73,N73,Z73,AC73,AF73)</f>
        <v>19</v>
      </c>
      <c r="C73" s="39"/>
      <c r="D73" s="43">
        <v>2014</v>
      </c>
      <c r="E73" s="19">
        <v>33</v>
      </c>
      <c r="F73" s="10" t="s">
        <v>2620</v>
      </c>
      <c r="G73" s="43">
        <v>2014</v>
      </c>
      <c r="H73" s="19">
        <v>0</v>
      </c>
      <c r="I73" s="10"/>
      <c r="J73" s="43">
        <v>2014</v>
      </c>
      <c r="K73" s="19">
        <v>50</v>
      </c>
      <c r="L73" s="10" t="s">
        <v>2619</v>
      </c>
      <c r="M73" s="43">
        <v>2014</v>
      </c>
      <c r="N73" s="8">
        <f t="shared" ref="N73:N78" si="12">AVERAGE(Q73,T73,W73)</f>
        <v>0</v>
      </c>
      <c r="O73" s="19"/>
      <c r="P73" s="43">
        <v>2014</v>
      </c>
      <c r="Q73" s="19">
        <v>0</v>
      </c>
      <c r="R73" s="10" t="s">
        <v>2618</v>
      </c>
      <c r="S73" s="43">
        <v>2014</v>
      </c>
      <c r="T73" s="19">
        <v>0</v>
      </c>
      <c r="U73" s="10"/>
      <c r="V73" s="43">
        <v>2014</v>
      </c>
      <c r="W73" s="19">
        <v>0</v>
      </c>
      <c r="X73" s="10"/>
      <c r="Y73" s="350">
        <v>2014</v>
      </c>
      <c r="Z73" s="19">
        <v>0</v>
      </c>
      <c r="AA73" s="10" t="s">
        <v>1288</v>
      </c>
      <c r="AB73" s="350">
        <v>2014</v>
      </c>
      <c r="AC73" s="19">
        <v>50</v>
      </c>
      <c r="AD73" s="10" t="s">
        <v>2617</v>
      </c>
      <c r="AE73" s="350">
        <v>2014</v>
      </c>
      <c r="AF73" s="19">
        <v>0</v>
      </c>
      <c r="AG73" s="19"/>
      <c r="AH73" s="350">
        <v>2014</v>
      </c>
      <c r="AI73" s="19">
        <v>0</v>
      </c>
      <c r="AJ73" s="10" t="s">
        <v>2616</v>
      </c>
      <c r="AK73" s="350">
        <v>2014</v>
      </c>
      <c r="AL73" s="49">
        <v>0</v>
      </c>
      <c r="AM73" s="11"/>
    </row>
    <row r="74" spans="1:81" ht="24.75" customHeight="1">
      <c r="A74" s="43">
        <v>2015</v>
      </c>
      <c r="B74" s="5">
        <f t="shared" si="11"/>
        <v>19</v>
      </c>
      <c r="C74" s="39"/>
      <c r="D74" s="43">
        <v>2015</v>
      </c>
      <c r="E74" s="19">
        <v>33</v>
      </c>
      <c r="F74" s="10"/>
      <c r="G74" s="43">
        <v>2015</v>
      </c>
      <c r="H74" s="19">
        <v>0</v>
      </c>
      <c r="I74" s="10"/>
      <c r="J74" s="43">
        <v>2015</v>
      </c>
      <c r="K74" s="19">
        <v>50</v>
      </c>
      <c r="L74" s="10"/>
      <c r="M74" s="43">
        <v>2015</v>
      </c>
      <c r="N74" s="8">
        <f t="shared" si="12"/>
        <v>0</v>
      </c>
      <c r="O74" s="19"/>
      <c r="P74" s="43">
        <v>2015</v>
      </c>
      <c r="Q74" s="49">
        <v>0</v>
      </c>
      <c r="R74" s="10"/>
      <c r="S74" s="43">
        <v>2015</v>
      </c>
      <c r="T74" s="49">
        <v>0</v>
      </c>
      <c r="U74" s="10"/>
      <c r="V74" s="43">
        <v>2015</v>
      </c>
      <c r="W74" s="49">
        <v>0</v>
      </c>
      <c r="X74" s="10"/>
      <c r="Y74" s="350">
        <v>2015</v>
      </c>
      <c r="Z74" s="49">
        <v>0</v>
      </c>
      <c r="AA74" s="10"/>
      <c r="AB74" s="350">
        <v>2015</v>
      </c>
      <c r="AC74" s="19">
        <v>50</v>
      </c>
      <c r="AD74" s="10"/>
      <c r="AE74" s="350">
        <v>2015</v>
      </c>
      <c r="AF74" s="19">
        <v>0</v>
      </c>
      <c r="AG74" s="19"/>
      <c r="AH74" s="350">
        <v>2015</v>
      </c>
      <c r="AI74" s="19">
        <v>0</v>
      </c>
      <c r="AJ74" s="10"/>
      <c r="AK74" s="350">
        <v>2015</v>
      </c>
      <c r="AL74" s="19">
        <v>0</v>
      </c>
      <c r="AM74" s="11"/>
    </row>
    <row r="75" spans="1:81" ht="24.75" customHeight="1">
      <c r="A75" s="43">
        <v>2016</v>
      </c>
      <c r="B75" s="5">
        <f t="shared" si="11"/>
        <v>19</v>
      </c>
      <c r="C75" s="39"/>
      <c r="D75" s="43">
        <v>2016</v>
      </c>
      <c r="E75" s="19">
        <v>33</v>
      </c>
      <c r="F75" s="10"/>
      <c r="G75" s="43">
        <v>2016</v>
      </c>
      <c r="H75" s="19">
        <v>0</v>
      </c>
      <c r="I75" s="10"/>
      <c r="J75" s="43">
        <v>2016</v>
      </c>
      <c r="K75" s="19">
        <v>50</v>
      </c>
      <c r="L75" s="10"/>
      <c r="M75" s="43">
        <v>2016</v>
      </c>
      <c r="N75" s="8">
        <f t="shared" si="12"/>
        <v>0</v>
      </c>
      <c r="O75" s="19"/>
      <c r="P75" s="43">
        <v>2016</v>
      </c>
      <c r="Q75" s="49">
        <v>0</v>
      </c>
      <c r="R75" s="10"/>
      <c r="S75" s="43">
        <v>2016</v>
      </c>
      <c r="T75" s="49">
        <v>0</v>
      </c>
      <c r="U75" s="10"/>
      <c r="V75" s="43">
        <v>2016</v>
      </c>
      <c r="W75" s="49">
        <v>0</v>
      </c>
      <c r="X75" s="10"/>
      <c r="Y75" s="350">
        <v>2016</v>
      </c>
      <c r="Z75" s="49">
        <v>0</v>
      </c>
      <c r="AA75" s="10"/>
      <c r="AB75" s="350">
        <v>2016</v>
      </c>
      <c r="AC75" s="19">
        <v>50</v>
      </c>
      <c r="AD75" s="10"/>
      <c r="AE75" s="350">
        <v>2016</v>
      </c>
      <c r="AF75" s="19">
        <v>0</v>
      </c>
      <c r="AG75" s="19"/>
      <c r="AH75" s="350">
        <v>2016</v>
      </c>
      <c r="AI75" s="19">
        <v>0</v>
      </c>
      <c r="AJ75" s="10"/>
      <c r="AK75" s="350">
        <v>2016</v>
      </c>
      <c r="AL75" s="19">
        <v>0</v>
      </c>
      <c r="AM75" s="11"/>
    </row>
    <row r="76" spans="1:81" ht="24.75" customHeight="1">
      <c r="A76" s="43">
        <v>2017</v>
      </c>
      <c r="B76" s="5">
        <f t="shared" si="11"/>
        <v>19</v>
      </c>
      <c r="C76" s="39"/>
      <c r="D76" s="43">
        <v>2017</v>
      </c>
      <c r="E76" s="19">
        <v>33</v>
      </c>
      <c r="F76" s="10"/>
      <c r="G76" s="43">
        <v>2017</v>
      </c>
      <c r="H76" s="19">
        <v>0</v>
      </c>
      <c r="I76" s="10"/>
      <c r="J76" s="43">
        <v>2017</v>
      </c>
      <c r="K76" s="19">
        <v>50</v>
      </c>
      <c r="L76" s="10"/>
      <c r="M76" s="43">
        <v>2017</v>
      </c>
      <c r="N76" s="8">
        <f t="shared" si="12"/>
        <v>0</v>
      </c>
      <c r="O76" s="19"/>
      <c r="P76" s="43">
        <v>2017</v>
      </c>
      <c r="Q76" s="49">
        <v>0</v>
      </c>
      <c r="R76" s="10"/>
      <c r="S76" s="43">
        <v>2017</v>
      </c>
      <c r="T76" s="49">
        <v>0</v>
      </c>
      <c r="U76" s="10"/>
      <c r="V76" s="43">
        <v>2017</v>
      </c>
      <c r="W76" s="49">
        <v>0</v>
      </c>
      <c r="X76" s="10"/>
      <c r="Y76" s="350">
        <v>2017</v>
      </c>
      <c r="Z76" s="49">
        <v>0</v>
      </c>
      <c r="AA76" s="10"/>
      <c r="AB76" s="350">
        <v>2017</v>
      </c>
      <c r="AC76" s="19">
        <v>50</v>
      </c>
      <c r="AD76" s="10"/>
      <c r="AE76" s="350">
        <v>2017</v>
      </c>
      <c r="AF76" s="19">
        <v>0</v>
      </c>
      <c r="AG76" s="19"/>
      <c r="AH76" s="350">
        <v>2017</v>
      </c>
      <c r="AI76" s="19">
        <v>0</v>
      </c>
      <c r="AJ76" s="10"/>
      <c r="AK76" s="350">
        <v>2017</v>
      </c>
      <c r="AL76" s="19">
        <v>0</v>
      </c>
      <c r="AM76" s="11"/>
    </row>
    <row r="77" spans="1:81" ht="24.75" customHeight="1">
      <c r="A77" s="43">
        <v>2018</v>
      </c>
      <c r="B77" s="5">
        <f t="shared" si="11"/>
        <v>19</v>
      </c>
      <c r="C77" s="39"/>
      <c r="D77" s="43">
        <v>2018</v>
      </c>
      <c r="E77" s="19">
        <v>33</v>
      </c>
      <c r="F77" s="10"/>
      <c r="G77" s="43">
        <v>2018</v>
      </c>
      <c r="H77" s="19">
        <v>0</v>
      </c>
      <c r="I77" s="10"/>
      <c r="J77" s="43">
        <v>2018</v>
      </c>
      <c r="K77" s="19">
        <v>50</v>
      </c>
      <c r="L77" s="10"/>
      <c r="M77" s="43">
        <v>2018</v>
      </c>
      <c r="N77" s="8">
        <f t="shared" si="12"/>
        <v>0</v>
      </c>
      <c r="O77" s="19"/>
      <c r="P77" s="43">
        <v>2018</v>
      </c>
      <c r="Q77" s="49">
        <v>0</v>
      </c>
      <c r="R77" s="10"/>
      <c r="S77" s="43">
        <v>2018</v>
      </c>
      <c r="T77" s="49">
        <v>0</v>
      </c>
      <c r="U77" s="10"/>
      <c r="V77" s="43">
        <v>2018</v>
      </c>
      <c r="W77" s="49">
        <v>0</v>
      </c>
      <c r="X77" s="10"/>
      <c r="Y77" s="350">
        <v>2018</v>
      </c>
      <c r="Z77" s="49">
        <v>0</v>
      </c>
      <c r="AA77" s="10"/>
      <c r="AB77" s="350">
        <v>2018</v>
      </c>
      <c r="AC77" s="19">
        <v>50</v>
      </c>
      <c r="AD77" s="10"/>
      <c r="AE77" s="350">
        <v>2018</v>
      </c>
      <c r="AF77" s="19">
        <v>0</v>
      </c>
      <c r="AG77" s="19"/>
      <c r="AH77" s="350">
        <v>2018</v>
      </c>
      <c r="AI77" s="19">
        <v>0</v>
      </c>
      <c r="AJ77" s="10"/>
      <c r="AK77" s="350">
        <v>2018</v>
      </c>
      <c r="AL77" s="19">
        <v>0</v>
      </c>
      <c r="AM77" s="11"/>
    </row>
    <row r="78" spans="1:81" ht="24.75" customHeight="1">
      <c r="A78" s="43">
        <v>2019</v>
      </c>
      <c r="B78" s="5">
        <f t="shared" si="11"/>
        <v>19</v>
      </c>
      <c r="C78" s="39"/>
      <c r="D78" s="43">
        <v>2019</v>
      </c>
      <c r="E78" s="19">
        <v>33</v>
      </c>
      <c r="F78" s="10"/>
      <c r="G78" s="43">
        <v>2019</v>
      </c>
      <c r="H78" s="19">
        <v>0</v>
      </c>
      <c r="I78" s="10"/>
      <c r="J78" s="43">
        <v>2019</v>
      </c>
      <c r="K78" s="19">
        <v>50</v>
      </c>
      <c r="L78" s="10"/>
      <c r="M78" s="43">
        <v>2019</v>
      </c>
      <c r="N78" s="8">
        <f t="shared" si="12"/>
        <v>0</v>
      </c>
      <c r="O78" s="19"/>
      <c r="P78" s="43">
        <v>2019</v>
      </c>
      <c r="Q78" s="49">
        <v>0</v>
      </c>
      <c r="R78" s="10"/>
      <c r="S78" s="43">
        <v>2019</v>
      </c>
      <c r="T78" s="49">
        <v>0</v>
      </c>
      <c r="U78" s="10"/>
      <c r="V78" s="43">
        <v>2019</v>
      </c>
      <c r="W78" s="49">
        <v>0</v>
      </c>
      <c r="X78" s="10"/>
      <c r="Y78" s="350">
        <v>2019</v>
      </c>
      <c r="Z78" s="49">
        <v>0</v>
      </c>
      <c r="AA78" s="10"/>
      <c r="AB78" s="350">
        <v>2019</v>
      </c>
      <c r="AC78" s="19">
        <v>50</v>
      </c>
      <c r="AD78" s="10"/>
      <c r="AE78" s="350">
        <v>2019</v>
      </c>
      <c r="AF78" s="19">
        <v>0</v>
      </c>
      <c r="AG78" s="19"/>
      <c r="AH78" s="350">
        <v>2019</v>
      </c>
      <c r="AI78" s="19">
        <v>0</v>
      </c>
      <c r="AJ78" s="10" t="s">
        <v>2182</v>
      </c>
      <c r="AK78" s="350">
        <v>2019</v>
      </c>
      <c r="AL78" s="19">
        <v>0</v>
      </c>
      <c r="AM78" s="11"/>
    </row>
    <row r="79" spans="1:81" ht="24.75" customHeight="1">
      <c r="F79" s="35" t="s">
        <v>2615</v>
      </c>
      <c r="X79" s="35" t="s">
        <v>2614</v>
      </c>
    </row>
    <row r="80" spans="1:81" ht="24.75" customHeight="1">
      <c r="A80" s="40" t="s">
        <v>114</v>
      </c>
      <c r="B80" s="553" t="s">
        <v>189</v>
      </c>
      <c r="C80" s="553"/>
      <c r="D80" s="553"/>
      <c r="E80" s="553"/>
      <c r="F80" s="553"/>
      <c r="G80" s="553"/>
      <c r="H80" s="553"/>
      <c r="I80" s="553"/>
      <c r="J80" s="553"/>
      <c r="K80" s="553"/>
      <c r="L80" s="553"/>
      <c r="M80" s="553"/>
      <c r="N80" s="553"/>
      <c r="O80" s="553"/>
      <c r="P80" s="553"/>
      <c r="Q80" s="553"/>
      <c r="R80" s="553"/>
      <c r="X80" s="35" t="s">
        <v>2613</v>
      </c>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c r="X81" s="35" t="s">
        <v>2612</v>
      </c>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4355</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t="e">
        <f t="shared" ref="B87:B93" si="13">AVERAGE(E87,H87,K87,N87,Q87)</f>
        <v>#DIV/0!</v>
      </c>
      <c r="C87" s="363"/>
      <c r="D87" s="350">
        <v>2007</v>
      </c>
      <c r="E87" s="363"/>
      <c r="F87" s="363"/>
      <c r="G87" s="350">
        <v>2007</v>
      </c>
      <c r="H87" s="363"/>
      <c r="I87" s="363"/>
      <c r="J87" s="350">
        <v>2007</v>
      </c>
      <c r="K87" s="363"/>
      <c r="L87" s="363"/>
      <c r="M87" s="350">
        <v>2007</v>
      </c>
      <c r="N87" s="363"/>
      <c r="O87" s="363"/>
      <c r="P87" s="350">
        <v>2007</v>
      </c>
      <c r="Q87" s="363"/>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t="e">
        <f t="shared" si="13"/>
        <v>#DIV/0!</v>
      </c>
      <c r="C88" s="363"/>
      <c r="D88" s="350">
        <v>2008</v>
      </c>
      <c r="E88" s="363"/>
      <c r="F88" s="363"/>
      <c r="G88" s="350">
        <v>2008</v>
      </c>
      <c r="H88" s="363"/>
      <c r="I88" s="363"/>
      <c r="J88" s="350">
        <v>2008</v>
      </c>
      <c r="K88" s="363"/>
      <c r="L88" s="363"/>
      <c r="M88" s="350">
        <v>2008</v>
      </c>
      <c r="N88" s="363"/>
      <c r="O88" s="363"/>
      <c r="P88" s="350">
        <v>2008</v>
      </c>
      <c r="Q88" s="363"/>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t="e">
        <f t="shared" si="13"/>
        <v>#DIV/0!</v>
      </c>
      <c r="C89" s="363"/>
      <c r="D89" s="350">
        <v>2009</v>
      </c>
      <c r="E89" s="363"/>
      <c r="F89" s="363"/>
      <c r="G89" s="350">
        <v>2009</v>
      </c>
      <c r="H89" s="363"/>
      <c r="I89" s="363"/>
      <c r="J89" s="350">
        <v>2009</v>
      </c>
      <c r="K89" s="363"/>
      <c r="L89" s="363"/>
      <c r="M89" s="350">
        <v>2009</v>
      </c>
      <c r="N89" s="363"/>
      <c r="O89" s="363"/>
      <c r="P89" s="350">
        <v>2009</v>
      </c>
      <c r="Q89" s="363"/>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t="e">
        <f t="shared" si="13"/>
        <v>#DIV/0!</v>
      </c>
      <c r="C90" s="363"/>
      <c r="D90" s="350">
        <v>2010</v>
      </c>
      <c r="E90" s="363"/>
      <c r="F90" s="363"/>
      <c r="G90" s="350">
        <v>2010</v>
      </c>
      <c r="H90" s="363"/>
      <c r="I90" s="363"/>
      <c r="J90" s="350">
        <v>2010</v>
      </c>
      <c r="K90" s="363"/>
      <c r="L90" s="363"/>
      <c r="M90" s="350">
        <v>2010</v>
      </c>
      <c r="N90" s="363"/>
      <c r="O90" s="363"/>
      <c r="P90" s="350">
        <v>2010</v>
      </c>
      <c r="Q90" s="363"/>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t="e">
        <f t="shared" si="13"/>
        <v>#DIV/0!</v>
      </c>
      <c r="C91" s="363"/>
      <c r="D91" s="350">
        <v>2011</v>
      </c>
      <c r="E91" s="363"/>
      <c r="F91" s="363"/>
      <c r="G91" s="350">
        <v>2011</v>
      </c>
      <c r="H91" s="363"/>
      <c r="I91" s="363"/>
      <c r="J91" s="350">
        <v>2011</v>
      </c>
      <c r="K91" s="363"/>
      <c r="L91" s="363"/>
      <c r="M91" s="350">
        <v>2011</v>
      </c>
      <c r="N91" s="363"/>
      <c r="O91" s="363"/>
      <c r="P91" s="350">
        <v>2011</v>
      </c>
      <c r="Q91" s="363"/>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t="e">
        <f t="shared" si="13"/>
        <v>#DIV/0!</v>
      </c>
      <c r="C92" s="363"/>
      <c r="D92" s="350">
        <v>2012</v>
      </c>
      <c r="E92" s="363"/>
      <c r="F92" s="363"/>
      <c r="G92" s="350">
        <v>2012</v>
      </c>
      <c r="H92" s="363"/>
      <c r="I92" s="363"/>
      <c r="J92" s="350">
        <v>2012</v>
      </c>
      <c r="K92" s="363"/>
      <c r="L92" s="363"/>
      <c r="M92" s="350">
        <v>2012</v>
      </c>
      <c r="N92" s="363"/>
      <c r="O92" s="363"/>
      <c r="P92" s="350">
        <v>2012</v>
      </c>
      <c r="Q92" s="363"/>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t="e">
        <f t="shared" si="13"/>
        <v>#DIV/0!</v>
      </c>
      <c r="C93" s="363"/>
      <c r="D93" s="350">
        <v>2013</v>
      </c>
      <c r="E93" s="363"/>
      <c r="F93" s="363"/>
      <c r="G93" s="350">
        <v>2013</v>
      </c>
      <c r="H93" s="363"/>
      <c r="I93" s="363"/>
      <c r="J93" s="350">
        <v>2013</v>
      </c>
      <c r="K93" s="363"/>
      <c r="L93" s="363"/>
      <c r="M93" s="350">
        <v>2013</v>
      </c>
      <c r="N93" s="363"/>
      <c r="O93" s="363"/>
      <c r="P93" s="350">
        <v>2013</v>
      </c>
      <c r="Q93" s="363"/>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0</v>
      </c>
      <c r="C94" s="39"/>
      <c r="D94" s="43">
        <v>2014</v>
      </c>
      <c r="E94" s="19">
        <v>0</v>
      </c>
      <c r="F94" s="10" t="s">
        <v>2611</v>
      </c>
      <c r="G94" s="43">
        <v>2014</v>
      </c>
      <c r="H94" s="19">
        <v>0</v>
      </c>
      <c r="I94" s="10" t="s">
        <v>2610</v>
      </c>
      <c r="J94" s="43">
        <v>2014</v>
      </c>
      <c r="K94" s="19">
        <v>0</v>
      </c>
      <c r="L94" s="71" t="s">
        <v>4406</v>
      </c>
      <c r="M94" s="43">
        <v>2014</v>
      </c>
      <c r="N94" s="49">
        <v>0</v>
      </c>
      <c r="O94" s="10"/>
      <c r="P94" s="43">
        <v>2014</v>
      </c>
      <c r="Q94" s="19">
        <v>0</v>
      </c>
      <c r="R94" s="11" t="s">
        <v>2609</v>
      </c>
    </row>
    <row r="95" spans="1:81" ht="24.75" customHeight="1">
      <c r="A95" s="43">
        <v>2015</v>
      </c>
      <c r="B95" s="2">
        <f>AVERAGE(E95,H95,K95,N95,Q95)</f>
        <v>0</v>
      </c>
      <c r="C95" s="80"/>
      <c r="D95" s="43">
        <v>2015</v>
      </c>
      <c r="E95" s="19">
        <v>0</v>
      </c>
      <c r="F95" s="10"/>
      <c r="G95" s="43">
        <v>2015</v>
      </c>
      <c r="H95" s="19">
        <v>0</v>
      </c>
      <c r="I95" s="10"/>
      <c r="J95" s="43">
        <v>2015</v>
      </c>
      <c r="K95" s="49">
        <v>0</v>
      </c>
      <c r="L95" s="10"/>
      <c r="M95" s="43">
        <v>2015</v>
      </c>
      <c r="N95" s="49">
        <v>0</v>
      </c>
      <c r="O95" s="10"/>
      <c r="P95" s="43">
        <v>2015</v>
      </c>
      <c r="Q95" s="49">
        <v>0</v>
      </c>
      <c r="R95" s="11"/>
    </row>
    <row r="96" spans="1:81" ht="24.75" customHeight="1">
      <c r="A96" s="43">
        <v>2016</v>
      </c>
      <c r="B96" s="2">
        <f>AVERAGE(E96,H96,K96,N96,Q96)</f>
        <v>5</v>
      </c>
      <c r="C96" s="80"/>
      <c r="D96" s="43">
        <v>2016</v>
      </c>
      <c r="E96" s="19">
        <v>0</v>
      </c>
      <c r="F96" s="10"/>
      <c r="G96" s="43">
        <v>2016</v>
      </c>
      <c r="H96" s="19">
        <v>0</v>
      </c>
      <c r="I96" s="10"/>
      <c r="J96" s="43">
        <v>2016</v>
      </c>
      <c r="K96" s="19">
        <v>25</v>
      </c>
      <c r="L96" s="10" t="s">
        <v>2608</v>
      </c>
      <c r="M96" s="43">
        <v>2016</v>
      </c>
      <c r="N96" s="49">
        <v>0</v>
      </c>
      <c r="O96" s="10"/>
      <c r="P96" s="43">
        <v>2016</v>
      </c>
      <c r="Q96" s="49">
        <v>0</v>
      </c>
      <c r="R96" s="11"/>
    </row>
    <row r="97" spans="1:81" ht="24.75" customHeight="1">
      <c r="A97" s="43">
        <v>2017</v>
      </c>
      <c r="B97" s="2">
        <f t="shared" ref="B97:B99" si="14">AVERAGE(E97,H97,K97,N97,Q97)</f>
        <v>15</v>
      </c>
      <c r="C97" s="80"/>
      <c r="D97" s="43">
        <v>2017</v>
      </c>
      <c r="E97" s="19">
        <v>0</v>
      </c>
      <c r="F97" s="10"/>
      <c r="G97" s="43">
        <v>2017</v>
      </c>
      <c r="H97" s="19">
        <v>0</v>
      </c>
      <c r="I97" s="10"/>
      <c r="J97" s="43">
        <v>2017</v>
      </c>
      <c r="K97" s="19">
        <v>25</v>
      </c>
      <c r="L97" s="10"/>
      <c r="M97" s="43">
        <v>2017</v>
      </c>
      <c r="N97" s="19">
        <v>50</v>
      </c>
      <c r="O97" s="10"/>
      <c r="P97" s="43">
        <v>2017</v>
      </c>
      <c r="Q97" s="49">
        <v>0</v>
      </c>
      <c r="R97" s="11"/>
    </row>
    <row r="98" spans="1:81" ht="24.75" customHeight="1">
      <c r="A98" s="43">
        <v>2018</v>
      </c>
      <c r="B98" s="2">
        <f t="shared" si="14"/>
        <v>15</v>
      </c>
      <c r="C98" s="80"/>
      <c r="D98" s="43">
        <v>2018</v>
      </c>
      <c r="E98" s="19">
        <v>0</v>
      </c>
      <c r="F98" s="10"/>
      <c r="G98" s="43">
        <v>2018</v>
      </c>
      <c r="H98" s="19">
        <v>0</v>
      </c>
      <c r="I98" s="10"/>
      <c r="J98" s="43">
        <v>2018</v>
      </c>
      <c r="K98" s="19">
        <v>25</v>
      </c>
      <c r="L98" s="10"/>
      <c r="M98" s="43">
        <v>2018</v>
      </c>
      <c r="N98" s="19">
        <v>50</v>
      </c>
      <c r="O98" s="10"/>
      <c r="P98" s="43">
        <v>2018</v>
      </c>
      <c r="Q98" s="49">
        <v>0</v>
      </c>
      <c r="R98" s="11"/>
    </row>
    <row r="99" spans="1:81" ht="24.75" customHeight="1">
      <c r="A99" s="43">
        <v>2019</v>
      </c>
      <c r="B99" s="2">
        <f t="shared" si="14"/>
        <v>15</v>
      </c>
      <c r="C99" s="80"/>
      <c r="D99" s="43">
        <v>2019</v>
      </c>
      <c r="E99" s="19">
        <v>0</v>
      </c>
      <c r="F99" s="10"/>
      <c r="G99" s="43">
        <v>2019</v>
      </c>
      <c r="H99" s="19">
        <v>0</v>
      </c>
      <c r="I99" s="10"/>
      <c r="J99" s="43">
        <v>2019</v>
      </c>
      <c r="K99" s="19">
        <v>25</v>
      </c>
      <c r="L99" s="10"/>
      <c r="M99" s="43">
        <v>2019</v>
      </c>
      <c r="N99" s="19">
        <v>50</v>
      </c>
      <c r="O99" s="10" t="s">
        <v>2607</v>
      </c>
      <c r="P99" s="43">
        <v>2019</v>
      </c>
      <c r="Q99" s="49">
        <v>0</v>
      </c>
      <c r="R99" s="11" t="s">
        <v>358</v>
      </c>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4407</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407" t="s">
        <v>4896</v>
      </c>
      <c r="C108" s="363"/>
      <c r="D108" s="350">
        <v>2007</v>
      </c>
      <c r="E108" s="403"/>
      <c r="F108" s="363"/>
      <c r="G108" s="350">
        <v>2007</v>
      </c>
      <c r="H108" s="363"/>
      <c r="I108" s="363"/>
      <c r="J108" s="350">
        <v>2007</v>
      </c>
      <c r="K108" s="363"/>
      <c r="L108" s="363"/>
      <c r="M108" s="350">
        <v>2007</v>
      </c>
      <c r="N108" s="363"/>
      <c r="O108" s="363"/>
      <c r="P108" s="350">
        <v>2007</v>
      </c>
      <c r="Q108" s="363"/>
      <c r="R108" s="363"/>
      <c r="S108" s="350">
        <v>2007</v>
      </c>
      <c r="T108" s="363"/>
      <c r="U108" s="363"/>
      <c r="V108" s="350">
        <v>2007</v>
      </c>
      <c r="W108" s="363"/>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407" t="s">
        <v>4896</v>
      </c>
      <c r="C109" s="363"/>
      <c r="D109" s="350">
        <v>2008</v>
      </c>
      <c r="E109" s="363"/>
      <c r="F109" s="363"/>
      <c r="G109" s="350">
        <v>2008</v>
      </c>
      <c r="H109" s="363"/>
      <c r="I109" s="363"/>
      <c r="J109" s="350">
        <v>2008</v>
      </c>
      <c r="K109" s="363"/>
      <c r="L109" s="363"/>
      <c r="M109" s="350">
        <v>2008</v>
      </c>
      <c r="N109" s="363"/>
      <c r="O109" s="363"/>
      <c r="P109" s="350">
        <v>2008</v>
      </c>
      <c r="Q109" s="363"/>
      <c r="R109" s="363"/>
      <c r="S109" s="350">
        <v>2008</v>
      </c>
      <c r="T109" s="363"/>
      <c r="U109" s="363"/>
      <c r="V109" s="350">
        <v>2008</v>
      </c>
      <c r="W109" s="363"/>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407" t="s">
        <v>4896</v>
      </c>
      <c r="C110" s="363"/>
      <c r="D110" s="350">
        <v>2009</v>
      </c>
      <c r="E110" s="363"/>
      <c r="F110" s="363"/>
      <c r="G110" s="350">
        <v>2009</v>
      </c>
      <c r="H110" s="363"/>
      <c r="I110" s="363"/>
      <c r="J110" s="350">
        <v>2009</v>
      </c>
      <c r="K110" s="363"/>
      <c r="L110" s="363"/>
      <c r="M110" s="350">
        <v>2009</v>
      </c>
      <c r="N110" s="363"/>
      <c r="O110" s="363"/>
      <c r="P110" s="350">
        <v>2009</v>
      </c>
      <c r="Q110" s="363"/>
      <c r="R110" s="363"/>
      <c r="S110" s="350">
        <v>2009</v>
      </c>
      <c r="T110" s="363"/>
      <c r="U110" s="363"/>
      <c r="V110" s="350">
        <v>2009</v>
      </c>
      <c r="W110" s="363"/>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407" t="s">
        <v>4896</v>
      </c>
      <c r="C111" s="363"/>
      <c r="D111" s="350">
        <v>2010</v>
      </c>
      <c r="E111" s="363"/>
      <c r="F111" s="363"/>
      <c r="G111" s="350">
        <v>2010</v>
      </c>
      <c r="H111" s="363"/>
      <c r="I111" s="363"/>
      <c r="J111" s="350">
        <v>2010</v>
      </c>
      <c r="K111" s="363"/>
      <c r="L111" s="363"/>
      <c r="M111" s="350">
        <v>2010</v>
      </c>
      <c r="N111" s="363"/>
      <c r="O111" s="363"/>
      <c r="P111" s="350">
        <v>2010</v>
      </c>
      <c r="Q111" s="363"/>
      <c r="R111" s="363"/>
      <c r="S111" s="350">
        <v>2010</v>
      </c>
      <c r="T111" s="363"/>
      <c r="U111" s="363"/>
      <c r="V111" s="350">
        <v>2010</v>
      </c>
      <c r="W111" s="363"/>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407" t="s">
        <v>4896</v>
      </c>
      <c r="C112" s="363"/>
      <c r="D112" s="350">
        <v>2011</v>
      </c>
      <c r="E112" s="363"/>
      <c r="F112" s="363"/>
      <c r="G112" s="350">
        <v>2011</v>
      </c>
      <c r="H112" s="363"/>
      <c r="I112" s="363"/>
      <c r="J112" s="350">
        <v>2011</v>
      </c>
      <c r="K112" s="363"/>
      <c r="L112" s="363"/>
      <c r="M112" s="350">
        <v>2011</v>
      </c>
      <c r="N112" s="363"/>
      <c r="O112" s="363"/>
      <c r="P112" s="350">
        <v>2011</v>
      </c>
      <c r="Q112" s="363"/>
      <c r="R112" s="363"/>
      <c r="S112" s="350">
        <v>2011</v>
      </c>
      <c r="T112" s="363"/>
      <c r="U112" s="363"/>
      <c r="V112" s="350">
        <v>2011</v>
      </c>
      <c r="W112" s="363"/>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407" t="s">
        <v>4896</v>
      </c>
      <c r="C113" s="363"/>
      <c r="D113" s="350">
        <v>2012</v>
      </c>
      <c r="E113" s="363"/>
      <c r="F113" s="363"/>
      <c r="G113" s="350">
        <v>2012</v>
      </c>
      <c r="H113" s="363"/>
      <c r="I113" s="363"/>
      <c r="J113" s="350">
        <v>2012</v>
      </c>
      <c r="K113" s="363"/>
      <c r="L113" s="363"/>
      <c r="M113" s="350">
        <v>2012</v>
      </c>
      <c r="N113" s="363"/>
      <c r="O113" s="363"/>
      <c r="P113" s="350">
        <v>2012</v>
      </c>
      <c r="Q113" s="363"/>
      <c r="R113" s="363"/>
      <c r="S113" s="350">
        <v>2012</v>
      </c>
      <c r="T113" s="363"/>
      <c r="U113" s="363"/>
      <c r="V113" s="350">
        <v>2012</v>
      </c>
      <c r="W113" s="363"/>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407" t="s">
        <v>4896</v>
      </c>
      <c r="C114" s="363"/>
      <c r="D114" s="350">
        <v>2013</v>
      </c>
      <c r="E114" s="363"/>
      <c r="F114" s="363"/>
      <c r="G114" s="350">
        <v>2013</v>
      </c>
      <c r="H114" s="363"/>
      <c r="I114" s="363"/>
      <c r="J114" s="350">
        <v>2013</v>
      </c>
      <c r="K114" s="363"/>
      <c r="L114" s="363"/>
      <c r="M114" s="350">
        <v>2013</v>
      </c>
      <c r="N114" s="363"/>
      <c r="O114" s="363"/>
      <c r="P114" s="350">
        <v>2013</v>
      </c>
      <c r="Q114" s="363"/>
      <c r="R114" s="363"/>
      <c r="S114" s="350">
        <v>2013</v>
      </c>
      <c r="T114" s="363"/>
      <c r="U114" s="363"/>
      <c r="V114" s="350">
        <v>2013</v>
      </c>
      <c r="W114" s="363"/>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5">AVERAGE(E115,((H115+K115)/2),((N115+Q115+T115)/3),W115)</f>
        <v>35.416666666666671</v>
      </c>
      <c r="C115" s="39"/>
      <c r="D115" s="43">
        <v>2014</v>
      </c>
      <c r="E115" s="19">
        <v>50</v>
      </c>
      <c r="F115" s="10" t="s">
        <v>2606</v>
      </c>
      <c r="G115" s="43">
        <v>2014</v>
      </c>
      <c r="H115" s="19">
        <v>0</v>
      </c>
      <c r="I115" s="10" t="s">
        <v>2605</v>
      </c>
      <c r="J115" s="43">
        <v>2014</v>
      </c>
      <c r="K115" s="49">
        <v>50</v>
      </c>
      <c r="L115" s="10" t="s">
        <v>2604</v>
      </c>
      <c r="M115" s="43">
        <v>2014</v>
      </c>
      <c r="N115" s="19">
        <v>100</v>
      </c>
      <c r="O115" s="10" t="s">
        <v>2603</v>
      </c>
      <c r="P115" s="43">
        <v>2014</v>
      </c>
      <c r="Q115" s="19">
        <v>100</v>
      </c>
      <c r="R115" s="10" t="s">
        <v>2602</v>
      </c>
      <c r="S115" s="43">
        <v>2014</v>
      </c>
      <c r="T115" s="19">
        <v>0</v>
      </c>
      <c r="U115" s="10" t="s">
        <v>2601</v>
      </c>
      <c r="V115" s="43">
        <v>2014</v>
      </c>
      <c r="W115" s="49">
        <v>0</v>
      </c>
      <c r="X115" s="11" t="s">
        <v>2600</v>
      </c>
    </row>
    <row r="116" spans="1:81" ht="24.75" customHeight="1">
      <c r="A116" s="43">
        <v>2015</v>
      </c>
      <c r="B116" s="2">
        <f t="shared" si="15"/>
        <v>35.416666666666671</v>
      </c>
      <c r="C116" s="80"/>
      <c r="D116" s="43">
        <v>2015</v>
      </c>
      <c r="E116" s="19">
        <v>50</v>
      </c>
      <c r="F116" s="10"/>
      <c r="G116" s="43">
        <v>2015</v>
      </c>
      <c r="H116" s="19">
        <v>0</v>
      </c>
      <c r="I116" s="10"/>
      <c r="J116" s="43">
        <v>2015</v>
      </c>
      <c r="K116" s="19">
        <v>50</v>
      </c>
      <c r="L116" s="10"/>
      <c r="M116" s="43">
        <v>2015</v>
      </c>
      <c r="N116" s="19">
        <v>100</v>
      </c>
      <c r="O116" s="10"/>
      <c r="P116" s="43">
        <v>2015</v>
      </c>
      <c r="Q116" s="49">
        <v>100</v>
      </c>
      <c r="R116" s="10"/>
      <c r="S116" s="43">
        <v>2015</v>
      </c>
      <c r="T116" s="49">
        <v>0</v>
      </c>
      <c r="U116" s="10"/>
      <c r="V116" s="43">
        <v>2015</v>
      </c>
      <c r="W116" s="49">
        <v>0</v>
      </c>
      <c r="X116" s="11"/>
    </row>
    <row r="117" spans="1:81" ht="24.75" customHeight="1">
      <c r="A117" s="43">
        <v>2016</v>
      </c>
      <c r="B117" s="2">
        <f t="shared" si="15"/>
        <v>68.75</v>
      </c>
      <c r="C117" s="80"/>
      <c r="D117" s="43">
        <v>2016</v>
      </c>
      <c r="E117" s="19">
        <v>50</v>
      </c>
      <c r="F117" s="10"/>
      <c r="G117" s="43">
        <v>2016</v>
      </c>
      <c r="H117" s="19">
        <v>0</v>
      </c>
      <c r="I117" s="10"/>
      <c r="J117" s="43">
        <v>2016</v>
      </c>
      <c r="K117" s="19">
        <v>50</v>
      </c>
      <c r="L117" s="10"/>
      <c r="M117" s="43">
        <v>2016</v>
      </c>
      <c r="N117" s="19">
        <v>100</v>
      </c>
      <c r="O117" s="10"/>
      <c r="P117" s="43">
        <v>2016</v>
      </c>
      <c r="Q117" s="49">
        <v>100</v>
      </c>
      <c r="R117" s="10"/>
      <c r="S117" s="43">
        <v>2016</v>
      </c>
      <c r="T117" s="19">
        <v>100</v>
      </c>
      <c r="U117" s="10" t="s">
        <v>2599</v>
      </c>
      <c r="V117" s="43">
        <v>2016</v>
      </c>
      <c r="W117" s="19">
        <v>100</v>
      </c>
      <c r="X117" s="11" t="s">
        <v>2598</v>
      </c>
    </row>
    <row r="118" spans="1:81" ht="24.75" customHeight="1">
      <c r="A118" s="43">
        <v>2017</v>
      </c>
      <c r="B118" s="2">
        <f t="shared" si="15"/>
        <v>68.75</v>
      </c>
      <c r="C118" s="80"/>
      <c r="D118" s="43">
        <v>2017</v>
      </c>
      <c r="E118" s="19">
        <v>50</v>
      </c>
      <c r="F118" s="10"/>
      <c r="G118" s="43">
        <v>2017</v>
      </c>
      <c r="H118" s="19">
        <v>0</v>
      </c>
      <c r="I118" s="10"/>
      <c r="J118" s="43">
        <v>2017</v>
      </c>
      <c r="K118" s="19">
        <v>50</v>
      </c>
      <c r="L118" s="10"/>
      <c r="M118" s="43">
        <v>2017</v>
      </c>
      <c r="N118" s="19">
        <v>100</v>
      </c>
      <c r="O118" s="10"/>
      <c r="P118" s="43">
        <v>2017</v>
      </c>
      <c r="Q118" s="49">
        <v>100</v>
      </c>
      <c r="R118" s="10"/>
      <c r="S118" s="43">
        <v>2017</v>
      </c>
      <c r="T118" s="19">
        <v>100</v>
      </c>
      <c r="U118" s="10"/>
      <c r="V118" s="43">
        <v>2017</v>
      </c>
      <c r="W118" s="19">
        <v>100</v>
      </c>
      <c r="X118" s="11"/>
    </row>
    <row r="119" spans="1:81" ht="24.75" customHeight="1">
      <c r="A119" s="43">
        <v>2018</v>
      </c>
      <c r="B119" s="2">
        <f t="shared" si="15"/>
        <v>68.75</v>
      </c>
      <c r="C119" s="80"/>
      <c r="D119" s="43">
        <v>2018</v>
      </c>
      <c r="E119" s="19">
        <v>50</v>
      </c>
      <c r="F119" s="10"/>
      <c r="G119" s="43">
        <v>2018</v>
      </c>
      <c r="H119" s="19">
        <v>0</v>
      </c>
      <c r="I119" s="10"/>
      <c r="J119" s="43">
        <v>2018</v>
      </c>
      <c r="K119" s="19">
        <v>50</v>
      </c>
      <c r="L119" s="10"/>
      <c r="M119" s="43">
        <v>2018</v>
      </c>
      <c r="N119" s="19">
        <v>100</v>
      </c>
      <c r="O119" s="10"/>
      <c r="P119" s="43">
        <v>2018</v>
      </c>
      <c r="Q119" s="49">
        <v>100</v>
      </c>
      <c r="R119" s="10"/>
      <c r="S119" s="43">
        <v>2018</v>
      </c>
      <c r="T119" s="19">
        <v>100</v>
      </c>
      <c r="U119" s="10"/>
      <c r="V119" s="43">
        <v>2018</v>
      </c>
      <c r="W119" s="19">
        <v>100</v>
      </c>
      <c r="X119" s="11" t="s">
        <v>2597</v>
      </c>
    </row>
    <row r="120" spans="1:81" ht="24.75" customHeight="1">
      <c r="A120" s="43">
        <v>2019</v>
      </c>
      <c r="B120" s="2">
        <f t="shared" si="15"/>
        <v>68.75</v>
      </c>
      <c r="C120" s="80"/>
      <c r="D120" s="43">
        <v>2019</v>
      </c>
      <c r="E120" s="19">
        <v>50</v>
      </c>
      <c r="F120" s="10" t="s">
        <v>2596</v>
      </c>
      <c r="G120" s="43">
        <v>2019</v>
      </c>
      <c r="H120" s="19">
        <v>0</v>
      </c>
      <c r="I120" s="10" t="s">
        <v>2595</v>
      </c>
      <c r="J120" s="43">
        <v>2019</v>
      </c>
      <c r="K120" s="19">
        <v>50</v>
      </c>
      <c r="L120" s="10"/>
      <c r="M120" s="43">
        <v>2019</v>
      </c>
      <c r="N120" s="19">
        <v>100</v>
      </c>
      <c r="O120" s="10"/>
      <c r="P120" s="43">
        <v>2019</v>
      </c>
      <c r="Q120" s="49">
        <v>100</v>
      </c>
      <c r="R120" s="10"/>
      <c r="S120" s="43">
        <v>2019</v>
      </c>
      <c r="T120" s="19">
        <v>100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t="e">
        <f t="shared" ref="B129:B135" si="16">AVERAGE(E129,H129,K129,Z129)</f>
        <v>#DIV/0!</v>
      </c>
      <c r="C129" s="363"/>
      <c r="D129" s="350">
        <v>2007</v>
      </c>
      <c r="E129" s="363"/>
      <c r="F129" s="363"/>
      <c r="G129" s="350">
        <v>2007</v>
      </c>
      <c r="H129" s="363"/>
      <c r="I129" s="363"/>
      <c r="J129" s="350">
        <v>2007</v>
      </c>
      <c r="K129" s="8" t="e">
        <f t="shared" ref="K129:K135" si="17">AVERAGE(N129,Q129,T129,W129)</f>
        <v>#DIV/0!</v>
      </c>
      <c r="L129" s="363"/>
      <c r="M129" s="350">
        <v>2007</v>
      </c>
      <c r="N129" s="363"/>
      <c r="O129" s="363"/>
      <c r="P129" s="350">
        <v>2007</v>
      </c>
      <c r="Q129" s="363"/>
      <c r="R129" s="363"/>
      <c r="S129" s="350">
        <v>2007</v>
      </c>
      <c r="T129" s="363"/>
      <c r="U129" s="363"/>
      <c r="V129" s="350">
        <v>2007</v>
      </c>
      <c r="W129" s="363"/>
      <c r="X129" s="363"/>
      <c r="Y129" s="350">
        <v>2007</v>
      </c>
      <c r="Z129" s="363"/>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t="e">
        <f t="shared" si="16"/>
        <v>#DIV/0!</v>
      </c>
      <c r="C130" s="363"/>
      <c r="D130" s="350">
        <v>2008</v>
      </c>
      <c r="E130" s="363"/>
      <c r="F130" s="363"/>
      <c r="G130" s="350">
        <v>2008</v>
      </c>
      <c r="H130" s="363"/>
      <c r="I130" s="363"/>
      <c r="J130" s="350">
        <v>2008</v>
      </c>
      <c r="K130" s="8" t="e">
        <f t="shared" si="17"/>
        <v>#DIV/0!</v>
      </c>
      <c r="L130" s="363"/>
      <c r="M130" s="350">
        <v>2008</v>
      </c>
      <c r="N130" s="363"/>
      <c r="O130" s="363"/>
      <c r="P130" s="350">
        <v>2008</v>
      </c>
      <c r="Q130" s="363"/>
      <c r="R130" s="363"/>
      <c r="S130" s="350">
        <v>2008</v>
      </c>
      <c r="T130" s="363"/>
      <c r="U130" s="363"/>
      <c r="V130" s="350">
        <v>2008</v>
      </c>
      <c r="W130" s="363"/>
      <c r="X130" s="363"/>
      <c r="Y130" s="350">
        <v>2008</v>
      </c>
      <c r="Z130" s="363"/>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t="e">
        <f t="shared" si="16"/>
        <v>#DIV/0!</v>
      </c>
      <c r="C131" s="363"/>
      <c r="D131" s="350">
        <v>2009</v>
      </c>
      <c r="E131" s="363"/>
      <c r="F131" s="363"/>
      <c r="G131" s="350">
        <v>2009</v>
      </c>
      <c r="H131" s="363"/>
      <c r="I131" s="363"/>
      <c r="J131" s="350">
        <v>2009</v>
      </c>
      <c r="K131" s="8" t="e">
        <f t="shared" si="17"/>
        <v>#DIV/0!</v>
      </c>
      <c r="L131" s="363"/>
      <c r="M131" s="350">
        <v>2009</v>
      </c>
      <c r="N131" s="363"/>
      <c r="O131" s="363"/>
      <c r="P131" s="350">
        <v>2009</v>
      </c>
      <c r="Q131" s="363"/>
      <c r="R131" s="363"/>
      <c r="S131" s="350">
        <v>2009</v>
      </c>
      <c r="T131" s="363"/>
      <c r="U131" s="363"/>
      <c r="V131" s="350">
        <v>2009</v>
      </c>
      <c r="W131" s="363"/>
      <c r="X131" s="363"/>
      <c r="Y131" s="350">
        <v>2009</v>
      </c>
      <c r="Z131" s="363"/>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t="e">
        <f t="shared" si="16"/>
        <v>#DIV/0!</v>
      </c>
      <c r="C132" s="363"/>
      <c r="D132" s="350">
        <v>2010</v>
      </c>
      <c r="E132" s="363"/>
      <c r="F132" s="363"/>
      <c r="G132" s="350">
        <v>2010</v>
      </c>
      <c r="H132" s="363"/>
      <c r="I132" s="363"/>
      <c r="J132" s="350">
        <v>2010</v>
      </c>
      <c r="K132" s="8" t="e">
        <f t="shared" si="17"/>
        <v>#DIV/0!</v>
      </c>
      <c r="L132" s="363"/>
      <c r="M132" s="350">
        <v>2010</v>
      </c>
      <c r="N132" s="363"/>
      <c r="O132" s="363"/>
      <c r="P132" s="350">
        <v>2010</v>
      </c>
      <c r="Q132" s="363"/>
      <c r="R132" s="363"/>
      <c r="S132" s="350">
        <v>2010</v>
      </c>
      <c r="T132" s="363"/>
      <c r="U132" s="363"/>
      <c r="V132" s="350">
        <v>2010</v>
      </c>
      <c r="W132" s="363"/>
      <c r="X132" s="363"/>
      <c r="Y132" s="350">
        <v>2010</v>
      </c>
      <c r="Z132" s="363"/>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t="e">
        <f t="shared" si="16"/>
        <v>#DIV/0!</v>
      </c>
      <c r="C133" s="363"/>
      <c r="D133" s="350">
        <v>2011</v>
      </c>
      <c r="E133" s="363"/>
      <c r="F133" s="363"/>
      <c r="G133" s="350">
        <v>2011</v>
      </c>
      <c r="H133" s="363"/>
      <c r="I133" s="363"/>
      <c r="J133" s="350">
        <v>2011</v>
      </c>
      <c r="K133" s="8" t="e">
        <f t="shared" si="17"/>
        <v>#DIV/0!</v>
      </c>
      <c r="L133" s="363"/>
      <c r="M133" s="350">
        <v>2011</v>
      </c>
      <c r="N133" s="363"/>
      <c r="O133" s="363"/>
      <c r="P133" s="350">
        <v>2011</v>
      </c>
      <c r="Q133" s="363"/>
      <c r="R133" s="363"/>
      <c r="S133" s="350">
        <v>2011</v>
      </c>
      <c r="T133" s="363"/>
      <c r="U133" s="363"/>
      <c r="V133" s="350">
        <v>2011</v>
      </c>
      <c r="W133" s="363"/>
      <c r="X133" s="363"/>
      <c r="Y133" s="350">
        <v>2011</v>
      </c>
      <c r="Z133" s="363"/>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t="e">
        <f t="shared" si="16"/>
        <v>#DIV/0!</v>
      </c>
      <c r="C134" s="363"/>
      <c r="D134" s="350">
        <v>2012</v>
      </c>
      <c r="E134" s="363"/>
      <c r="F134" s="363"/>
      <c r="G134" s="350">
        <v>2012</v>
      </c>
      <c r="H134" s="363"/>
      <c r="I134" s="363"/>
      <c r="J134" s="350">
        <v>2012</v>
      </c>
      <c r="K134" s="8" t="e">
        <f t="shared" si="17"/>
        <v>#DIV/0!</v>
      </c>
      <c r="L134" s="363"/>
      <c r="M134" s="350">
        <v>2012</v>
      </c>
      <c r="N134" s="363"/>
      <c r="O134" s="363"/>
      <c r="P134" s="350">
        <v>2012</v>
      </c>
      <c r="Q134" s="363"/>
      <c r="R134" s="363"/>
      <c r="S134" s="350">
        <v>2012</v>
      </c>
      <c r="T134" s="363"/>
      <c r="U134" s="363"/>
      <c r="V134" s="350">
        <v>2012</v>
      </c>
      <c r="W134" s="363"/>
      <c r="X134" s="363"/>
      <c r="Y134" s="350">
        <v>2012</v>
      </c>
      <c r="Z134" s="363"/>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t="e">
        <f t="shared" si="16"/>
        <v>#DIV/0!</v>
      </c>
      <c r="C135" s="363"/>
      <c r="D135" s="350">
        <v>2013</v>
      </c>
      <c r="E135" s="363"/>
      <c r="F135" s="363"/>
      <c r="G135" s="350">
        <v>2013</v>
      </c>
      <c r="H135" s="363"/>
      <c r="I135" s="363"/>
      <c r="J135" s="350">
        <v>2013</v>
      </c>
      <c r="K135" s="8" t="e">
        <f t="shared" si="17"/>
        <v>#DIV/0!</v>
      </c>
      <c r="L135" s="363"/>
      <c r="M135" s="350">
        <v>2013</v>
      </c>
      <c r="N135" s="363"/>
      <c r="O135" s="363"/>
      <c r="P135" s="350">
        <v>2013</v>
      </c>
      <c r="Q135" s="363"/>
      <c r="R135" s="363"/>
      <c r="S135" s="350">
        <v>2013</v>
      </c>
      <c r="T135" s="363"/>
      <c r="U135" s="363"/>
      <c r="V135" s="350">
        <v>2013</v>
      </c>
      <c r="W135" s="363"/>
      <c r="X135" s="363"/>
      <c r="Y135" s="350">
        <v>2013</v>
      </c>
      <c r="Z135" s="363"/>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18">AVERAGE(E136,H136,K136,Z136)</f>
        <v>37.5</v>
      </c>
      <c r="C136" s="80"/>
      <c r="D136" s="43">
        <v>2014</v>
      </c>
      <c r="E136" s="19">
        <v>0</v>
      </c>
      <c r="F136" s="10" t="s">
        <v>2594</v>
      </c>
      <c r="G136" s="43">
        <v>2014</v>
      </c>
      <c r="H136" s="19">
        <v>100</v>
      </c>
      <c r="I136" s="10" t="s">
        <v>2593</v>
      </c>
      <c r="J136" s="43">
        <v>2014</v>
      </c>
      <c r="K136" s="8">
        <f t="shared" ref="K136:K141" si="19">AVERAGE(N136,Q136,T136,W136)</f>
        <v>0</v>
      </c>
      <c r="L136" s="19"/>
      <c r="M136" s="43">
        <v>2014</v>
      </c>
      <c r="N136" s="19">
        <v>0</v>
      </c>
      <c r="O136" s="10" t="s">
        <v>2592</v>
      </c>
      <c r="P136" s="43">
        <v>2014</v>
      </c>
      <c r="Q136" s="19">
        <v>0</v>
      </c>
      <c r="R136" s="10" t="s">
        <v>2591</v>
      </c>
      <c r="S136" s="43">
        <v>2014</v>
      </c>
      <c r="T136" s="19">
        <v>0</v>
      </c>
      <c r="U136" s="10" t="s">
        <v>2590</v>
      </c>
      <c r="V136" s="43">
        <v>2014</v>
      </c>
      <c r="W136" s="19">
        <v>0</v>
      </c>
      <c r="X136" s="10" t="s">
        <v>2589</v>
      </c>
      <c r="Y136" s="350">
        <v>2014</v>
      </c>
      <c r="Z136" s="19">
        <v>50</v>
      </c>
      <c r="AA136" s="11" t="s">
        <v>2588</v>
      </c>
    </row>
    <row r="137" spans="1:81" ht="24.75" customHeight="1">
      <c r="A137" s="43">
        <v>2015</v>
      </c>
      <c r="B137" s="2">
        <f t="shared" si="18"/>
        <v>37.5</v>
      </c>
      <c r="C137" s="80"/>
      <c r="D137" s="43">
        <v>2015</v>
      </c>
      <c r="E137" s="19">
        <v>0</v>
      </c>
      <c r="F137" s="10"/>
      <c r="G137" s="43">
        <v>2015</v>
      </c>
      <c r="H137" s="19">
        <v>100</v>
      </c>
      <c r="I137" s="10"/>
      <c r="J137" s="43">
        <v>2015</v>
      </c>
      <c r="K137" s="8">
        <f t="shared" si="19"/>
        <v>0</v>
      </c>
      <c r="L137" s="19"/>
      <c r="M137" s="43">
        <v>2015</v>
      </c>
      <c r="N137" s="19">
        <v>0</v>
      </c>
      <c r="O137" s="10"/>
      <c r="P137" s="43">
        <v>2015</v>
      </c>
      <c r="Q137" s="19">
        <v>0</v>
      </c>
      <c r="R137" s="10"/>
      <c r="S137" s="43">
        <v>2015</v>
      </c>
      <c r="T137" s="19">
        <v>0</v>
      </c>
      <c r="U137" s="10"/>
      <c r="V137" s="43">
        <v>2015</v>
      </c>
      <c r="W137" s="49">
        <v>0</v>
      </c>
      <c r="X137" s="10"/>
      <c r="Y137" s="350">
        <v>2015</v>
      </c>
      <c r="Z137" s="49">
        <v>50</v>
      </c>
      <c r="AA137" s="11"/>
    </row>
    <row r="138" spans="1:81" ht="24.75" customHeight="1">
      <c r="A138" s="43">
        <v>2016</v>
      </c>
      <c r="B138" s="2">
        <f t="shared" si="18"/>
        <v>37.5</v>
      </c>
      <c r="C138" s="80"/>
      <c r="D138" s="43">
        <v>2016</v>
      </c>
      <c r="E138" s="19">
        <v>0</v>
      </c>
      <c r="F138" s="10" t="s">
        <v>2587</v>
      </c>
      <c r="G138" s="43">
        <v>2016</v>
      </c>
      <c r="H138" s="19">
        <v>100</v>
      </c>
      <c r="I138" s="10"/>
      <c r="J138" s="43">
        <v>2016</v>
      </c>
      <c r="K138" s="8">
        <f t="shared" si="19"/>
        <v>0</v>
      </c>
      <c r="L138" s="19"/>
      <c r="M138" s="43">
        <v>2016</v>
      </c>
      <c r="N138" s="19">
        <v>0</v>
      </c>
      <c r="O138" s="10"/>
      <c r="P138" s="43">
        <v>2016</v>
      </c>
      <c r="Q138" s="19">
        <v>0</v>
      </c>
      <c r="R138" s="10"/>
      <c r="S138" s="43">
        <v>2016</v>
      </c>
      <c r="T138" s="19">
        <v>0</v>
      </c>
      <c r="U138" s="10"/>
      <c r="V138" s="43">
        <v>2016</v>
      </c>
      <c r="W138" s="49">
        <v>0</v>
      </c>
      <c r="X138" s="10"/>
      <c r="Y138" s="350">
        <v>2016</v>
      </c>
      <c r="Z138" s="49">
        <v>50</v>
      </c>
      <c r="AA138" s="11"/>
    </row>
    <row r="139" spans="1:81" ht="24.75" customHeight="1">
      <c r="A139" s="43">
        <v>2017</v>
      </c>
      <c r="B139" s="2">
        <f t="shared" si="18"/>
        <v>37.5</v>
      </c>
      <c r="C139" s="80"/>
      <c r="D139" s="43">
        <v>2017</v>
      </c>
      <c r="E139" s="19">
        <v>0</v>
      </c>
      <c r="F139" s="10" t="s">
        <v>2586</v>
      </c>
      <c r="G139" s="43">
        <v>2017</v>
      </c>
      <c r="H139" s="19">
        <v>100</v>
      </c>
      <c r="I139" s="10" t="s">
        <v>2585</v>
      </c>
      <c r="J139" s="43">
        <v>2017</v>
      </c>
      <c r="K139" s="8">
        <f t="shared" si="19"/>
        <v>0</v>
      </c>
      <c r="L139" s="19"/>
      <c r="M139" s="43">
        <v>2017</v>
      </c>
      <c r="N139" s="19">
        <v>0</v>
      </c>
      <c r="O139" s="10"/>
      <c r="P139" s="43">
        <v>2017</v>
      </c>
      <c r="Q139" s="19">
        <v>0</v>
      </c>
      <c r="R139" s="10"/>
      <c r="S139" s="43">
        <v>2017</v>
      </c>
      <c r="T139" s="19">
        <v>0</v>
      </c>
      <c r="U139" s="10"/>
      <c r="V139" s="43">
        <v>2017</v>
      </c>
      <c r="W139" s="49">
        <v>0</v>
      </c>
      <c r="X139" s="10"/>
      <c r="Y139" s="350">
        <v>2017</v>
      </c>
      <c r="Z139" s="49">
        <v>50</v>
      </c>
      <c r="AA139" s="11"/>
    </row>
    <row r="140" spans="1:81" ht="24.75" customHeight="1">
      <c r="A140" s="43">
        <v>2018</v>
      </c>
      <c r="B140" s="2">
        <f t="shared" si="18"/>
        <v>41.75</v>
      </c>
      <c r="C140" s="80"/>
      <c r="D140" s="43">
        <v>2018</v>
      </c>
      <c r="E140" s="19">
        <v>0</v>
      </c>
      <c r="F140" s="10" t="s">
        <v>2584</v>
      </c>
      <c r="G140" s="43">
        <v>2018</v>
      </c>
      <c r="H140" s="49">
        <v>67</v>
      </c>
      <c r="I140" s="10"/>
      <c r="J140" s="43">
        <v>2018</v>
      </c>
      <c r="K140" s="8">
        <f t="shared" si="19"/>
        <v>0</v>
      </c>
      <c r="L140" s="19"/>
      <c r="M140" s="43">
        <v>2018</v>
      </c>
      <c r="N140" s="19">
        <v>0</v>
      </c>
      <c r="O140" s="10" t="s">
        <v>2583</v>
      </c>
      <c r="P140" s="43">
        <v>2018</v>
      </c>
      <c r="Q140" s="19">
        <v>0</v>
      </c>
      <c r="R140" s="10" t="s">
        <v>2582</v>
      </c>
      <c r="S140" s="43">
        <v>2018</v>
      </c>
      <c r="T140" s="19">
        <v>0</v>
      </c>
      <c r="U140" s="10"/>
      <c r="V140" s="43">
        <v>2018</v>
      </c>
      <c r="W140" s="49">
        <v>0</v>
      </c>
      <c r="X140" s="10"/>
      <c r="Y140" s="350">
        <v>2018</v>
      </c>
      <c r="Z140" s="19">
        <v>100</v>
      </c>
      <c r="AA140" s="11" t="s">
        <v>2581</v>
      </c>
    </row>
    <row r="141" spans="1:81" ht="24.75" customHeight="1">
      <c r="A141" s="43">
        <v>2019</v>
      </c>
      <c r="B141" s="2">
        <f t="shared" si="18"/>
        <v>41.75</v>
      </c>
      <c r="C141" s="80"/>
      <c r="D141" s="43">
        <v>2019</v>
      </c>
      <c r="E141" s="19">
        <v>0</v>
      </c>
      <c r="F141" s="10" t="s">
        <v>2580</v>
      </c>
      <c r="G141" s="43">
        <v>2019</v>
      </c>
      <c r="H141" s="49">
        <v>67</v>
      </c>
      <c r="I141" s="10"/>
      <c r="J141" s="43">
        <v>2019</v>
      </c>
      <c r="K141" s="8">
        <f t="shared" si="19"/>
        <v>0</v>
      </c>
      <c r="L141" s="19"/>
      <c r="M141" s="43">
        <v>2019</v>
      </c>
      <c r="N141" s="19">
        <v>0</v>
      </c>
      <c r="O141" s="10"/>
      <c r="P141" s="43">
        <v>2019</v>
      </c>
      <c r="Q141" s="19">
        <v>0</v>
      </c>
      <c r="R141" s="10"/>
      <c r="S141" s="43">
        <v>2019</v>
      </c>
      <c r="T141" s="19">
        <v>0</v>
      </c>
      <c r="U141" s="10" t="s">
        <v>2579</v>
      </c>
      <c r="V141" s="43">
        <v>2019</v>
      </c>
      <c r="W141" s="49">
        <v>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119</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t="e">
        <f t="shared" ref="B150:B156" si="20">AVERAGE(E150,H150, W150,((Z150+AC150+AF150)/3))</f>
        <v>#DIV/0!</v>
      </c>
      <c r="C150" s="363"/>
      <c r="D150" s="350">
        <v>2007</v>
      </c>
      <c r="E150" s="363"/>
      <c r="F150" s="363"/>
      <c r="G150" s="350">
        <v>2007</v>
      </c>
      <c r="H150" s="8" t="e">
        <f t="shared" ref="H150:H156" si="21">AVERAGE(K150,N150,Q150,T150)</f>
        <v>#DIV/0!</v>
      </c>
      <c r="I150" s="363"/>
      <c r="J150" s="350">
        <v>2007</v>
      </c>
      <c r="K150" s="363"/>
      <c r="L150" s="363"/>
      <c r="M150" s="350">
        <v>2007</v>
      </c>
      <c r="N150" s="363"/>
      <c r="O150" s="363"/>
      <c r="P150" s="350">
        <v>2007</v>
      </c>
      <c r="Q150" s="363"/>
      <c r="R150" s="363"/>
      <c r="S150" s="350">
        <v>2007</v>
      </c>
      <c r="T150" s="363"/>
      <c r="U150" s="363"/>
      <c r="V150" s="350">
        <v>2007</v>
      </c>
      <c r="W150" s="363"/>
      <c r="X150" s="363"/>
      <c r="Y150" s="350">
        <v>2007</v>
      </c>
      <c r="Z150" s="363"/>
      <c r="AA150" s="363"/>
      <c r="AB150" s="350">
        <v>2007</v>
      </c>
      <c r="AC150" s="363"/>
      <c r="AD150" s="363"/>
      <c r="AE150" s="350">
        <v>2007</v>
      </c>
      <c r="AF150" s="363"/>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t="e">
        <f t="shared" si="20"/>
        <v>#DIV/0!</v>
      </c>
      <c r="C151" s="363"/>
      <c r="D151" s="350">
        <v>2008</v>
      </c>
      <c r="E151" s="363"/>
      <c r="F151" s="363"/>
      <c r="G151" s="350">
        <v>2008</v>
      </c>
      <c r="H151" s="8" t="e">
        <f t="shared" si="21"/>
        <v>#DIV/0!</v>
      </c>
      <c r="I151" s="363"/>
      <c r="J151" s="350">
        <v>2008</v>
      </c>
      <c r="K151" s="363"/>
      <c r="L151" s="363"/>
      <c r="M151" s="350">
        <v>2008</v>
      </c>
      <c r="N151" s="363"/>
      <c r="O151" s="363"/>
      <c r="P151" s="350">
        <v>2008</v>
      </c>
      <c r="Q151" s="363"/>
      <c r="R151" s="363"/>
      <c r="S151" s="350">
        <v>2008</v>
      </c>
      <c r="T151" s="363"/>
      <c r="U151" s="363"/>
      <c r="V151" s="350">
        <v>2008</v>
      </c>
      <c r="W151" s="363"/>
      <c r="X151" s="363"/>
      <c r="Y151" s="350">
        <v>2008</v>
      </c>
      <c r="Z151" s="363"/>
      <c r="AA151" s="363"/>
      <c r="AB151" s="350">
        <v>2008</v>
      </c>
      <c r="AC151" s="363"/>
      <c r="AD151" s="363"/>
      <c r="AE151" s="350">
        <v>2008</v>
      </c>
      <c r="AF151" s="363"/>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t="e">
        <f t="shared" si="20"/>
        <v>#DIV/0!</v>
      </c>
      <c r="C152" s="363"/>
      <c r="D152" s="350">
        <v>2009</v>
      </c>
      <c r="E152" s="363"/>
      <c r="F152" s="363"/>
      <c r="G152" s="350">
        <v>2009</v>
      </c>
      <c r="H152" s="8" t="e">
        <f t="shared" si="21"/>
        <v>#DIV/0!</v>
      </c>
      <c r="I152" s="363"/>
      <c r="J152" s="350">
        <v>2009</v>
      </c>
      <c r="K152" s="363"/>
      <c r="L152" s="363"/>
      <c r="M152" s="350">
        <v>2009</v>
      </c>
      <c r="N152" s="363"/>
      <c r="O152" s="363"/>
      <c r="P152" s="350">
        <v>2009</v>
      </c>
      <c r="Q152" s="363"/>
      <c r="R152" s="363"/>
      <c r="S152" s="350">
        <v>2009</v>
      </c>
      <c r="T152" s="363"/>
      <c r="U152" s="363"/>
      <c r="V152" s="350">
        <v>2009</v>
      </c>
      <c r="W152" s="363"/>
      <c r="X152" s="363"/>
      <c r="Y152" s="350">
        <v>2009</v>
      </c>
      <c r="Z152" s="363"/>
      <c r="AA152" s="363"/>
      <c r="AB152" s="350">
        <v>2009</v>
      </c>
      <c r="AC152" s="363"/>
      <c r="AD152" s="363"/>
      <c r="AE152" s="350">
        <v>2009</v>
      </c>
      <c r="AF152" s="363"/>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t="e">
        <f t="shared" si="20"/>
        <v>#DIV/0!</v>
      </c>
      <c r="C153" s="363"/>
      <c r="D153" s="350">
        <v>2010</v>
      </c>
      <c r="E153" s="363"/>
      <c r="F153" s="363"/>
      <c r="G153" s="350">
        <v>2010</v>
      </c>
      <c r="H153" s="8" t="e">
        <f t="shared" si="21"/>
        <v>#DIV/0!</v>
      </c>
      <c r="I153" s="363"/>
      <c r="J153" s="350">
        <v>2010</v>
      </c>
      <c r="K153" s="363"/>
      <c r="L153" s="363"/>
      <c r="M153" s="350">
        <v>2010</v>
      </c>
      <c r="N153" s="363"/>
      <c r="O153" s="363"/>
      <c r="P153" s="350">
        <v>2010</v>
      </c>
      <c r="Q153" s="363"/>
      <c r="R153" s="363"/>
      <c r="S153" s="350">
        <v>2010</v>
      </c>
      <c r="T153" s="363"/>
      <c r="U153" s="363"/>
      <c r="V153" s="350">
        <v>2010</v>
      </c>
      <c r="W153" s="363"/>
      <c r="X153" s="363"/>
      <c r="Y153" s="350">
        <v>2010</v>
      </c>
      <c r="Z153" s="363"/>
      <c r="AA153" s="363"/>
      <c r="AB153" s="350">
        <v>2010</v>
      </c>
      <c r="AC153" s="363"/>
      <c r="AD153" s="363"/>
      <c r="AE153" s="350">
        <v>2010</v>
      </c>
      <c r="AF153" s="363"/>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t="e">
        <f t="shared" si="20"/>
        <v>#DIV/0!</v>
      </c>
      <c r="C154" s="363"/>
      <c r="D154" s="350">
        <v>2011</v>
      </c>
      <c r="E154" s="363"/>
      <c r="F154" s="363"/>
      <c r="G154" s="350">
        <v>2011</v>
      </c>
      <c r="H154" s="8" t="e">
        <f t="shared" si="21"/>
        <v>#DIV/0!</v>
      </c>
      <c r="I154" s="363"/>
      <c r="J154" s="350">
        <v>2011</v>
      </c>
      <c r="K154" s="363"/>
      <c r="L154" s="363"/>
      <c r="M154" s="350">
        <v>2011</v>
      </c>
      <c r="N154" s="363"/>
      <c r="O154" s="363"/>
      <c r="P154" s="350">
        <v>2011</v>
      </c>
      <c r="Q154" s="363"/>
      <c r="R154" s="363"/>
      <c r="S154" s="350">
        <v>2011</v>
      </c>
      <c r="T154" s="363"/>
      <c r="U154" s="363"/>
      <c r="V154" s="350">
        <v>2011</v>
      </c>
      <c r="W154" s="363"/>
      <c r="X154" s="363"/>
      <c r="Y154" s="350">
        <v>2011</v>
      </c>
      <c r="Z154" s="363"/>
      <c r="AA154" s="363"/>
      <c r="AB154" s="350">
        <v>2011</v>
      </c>
      <c r="AC154" s="363"/>
      <c r="AD154" s="363"/>
      <c r="AE154" s="350">
        <v>2011</v>
      </c>
      <c r="AF154" s="363"/>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t="e">
        <f t="shared" si="20"/>
        <v>#DIV/0!</v>
      </c>
      <c r="C155" s="363"/>
      <c r="D155" s="350">
        <v>2012</v>
      </c>
      <c r="E155" s="363"/>
      <c r="F155" s="363"/>
      <c r="G155" s="350">
        <v>2012</v>
      </c>
      <c r="H155" s="8" t="e">
        <f t="shared" si="21"/>
        <v>#DIV/0!</v>
      </c>
      <c r="I155" s="363"/>
      <c r="J155" s="350">
        <v>2012</v>
      </c>
      <c r="K155" s="363"/>
      <c r="L155" s="363"/>
      <c r="M155" s="350">
        <v>2012</v>
      </c>
      <c r="N155" s="363"/>
      <c r="O155" s="363"/>
      <c r="P155" s="350">
        <v>2012</v>
      </c>
      <c r="Q155" s="363"/>
      <c r="R155" s="363"/>
      <c r="S155" s="350">
        <v>2012</v>
      </c>
      <c r="T155" s="363"/>
      <c r="U155" s="363"/>
      <c r="V155" s="350">
        <v>2012</v>
      </c>
      <c r="W155" s="363"/>
      <c r="X155" s="363"/>
      <c r="Y155" s="350">
        <v>2012</v>
      </c>
      <c r="Z155" s="363"/>
      <c r="AA155" s="363"/>
      <c r="AB155" s="350">
        <v>2012</v>
      </c>
      <c r="AC155" s="363"/>
      <c r="AD155" s="363"/>
      <c r="AE155" s="350">
        <v>2012</v>
      </c>
      <c r="AF155" s="363"/>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t="e">
        <f t="shared" si="20"/>
        <v>#DIV/0!</v>
      </c>
      <c r="C156" s="363"/>
      <c r="D156" s="350">
        <v>2013</v>
      </c>
      <c r="E156" s="363"/>
      <c r="F156" s="363"/>
      <c r="G156" s="350">
        <v>2013</v>
      </c>
      <c r="H156" s="8" t="e">
        <f t="shared" si="21"/>
        <v>#DIV/0!</v>
      </c>
      <c r="I156" s="363"/>
      <c r="J156" s="350">
        <v>2013</v>
      </c>
      <c r="K156" s="363"/>
      <c r="L156" s="363"/>
      <c r="M156" s="350">
        <v>2013</v>
      </c>
      <c r="N156" s="363"/>
      <c r="O156" s="363"/>
      <c r="P156" s="350">
        <v>2013</v>
      </c>
      <c r="Q156" s="363"/>
      <c r="R156" s="363"/>
      <c r="S156" s="350">
        <v>2013</v>
      </c>
      <c r="T156" s="363"/>
      <c r="U156" s="363"/>
      <c r="V156" s="350">
        <v>2013</v>
      </c>
      <c r="W156" s="363"/>
      <c r="X156" s="363"/>
      <c r="Y156" s="350">
        <v>2013</v>
      </c>
      <c r="Z156" s="363"/>
      <c r="AA156" s="363"/>
      <c r="AB156" s="350">
        <v>2013</v>
      </c>
      <c r="AC156" s="363"/>
      <c r="AD156" s="363"/>
      <c r="AE156" s="350">
        <v>2013</v>
      </c>
      <c r="AF156" s="363"/>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2">AVERAGE(E157,H157, W157,((Z157+AC157+AF157)/3))</f>
        <v>84</v>
      </c>
      <c r="C157" s="80"/>
      <c r="D157" s="43">
        <v>2014</v>
      </c>
      <c r="E157" s="34">
        <v>100</v>
      </c>
      <c r="F157" s="10" t="s">
        <v>2578</v>
      </c>
      <c r="G157" s="43">
        <v>2014</v>
      </c>
      <c r="H157" s="8">
        <f t="shared" ref="H157:H162" si="23">AVERAGE(K157,N157,Q157,T157)</f>
        <v>100</v>
      </c>
      <c r="I157" s="19"/>
      <c r="J157" s="43">
        <v>2014</v>
      </c>
      <c r="K157" s="19">
        <v>100</v>
      </c>
      <c r="L157" s="10" t="s">
        <v>2577</v>
      </c>
      <c r="M157" s="43">
        <v>2014</v>
      </c>
      <c r="N157" s="19">
        <v>100</v>
      </c>
      <c r="O157" s="10" t="s">
        <v>2576</v>
      </c>
      <c r="P157" s="43">
        <v>2014</v>
      </c>
      <c r="Q157" s="19">
        <v>100</v>
      </c>
      <c r="R157" s="10" t="s">
        <v>2575</v>
      </c>
      <c r="S157" s="43">
        <v>2014</v>
      </c>
      <c r="T157" s="19">
        <v>100</v>
      </c>
      <c r="U157" s="10" t="s">
        <v>2574</v>
      </c>
      <c r="V157" s="43">
        <v>2014</v>
      </c>
      <c r="W157" s="49">
        <v>75</v>
      </c>
      <c r="X157" s="10" t="s">
        <v>4408</v>
      </c>
      <c r="Y157" s="350">
        <v>2014</v>
      </c>
      <c r="Z157" s="19">
        <v>100</v>
      </c>
      <c r="AA157" s="10" t="s">
        <v>2573</v>
      </c>
      <c r="AB157" s="350">
        <v>2014</v>
      </c>
      <c r="AC157" s="49">
        <v>33</v>
      </c>
      <c r="AD157" s="10" t="s">
        <v>2572</v>
      </c>
      <c r="AE157" s="350">
        <v>2014</v>
      </c>
      <c r="AF157" s="49">
        <v>50</v>
      </c>
      <c r="AG157" s="11" t="s">
        <v>2571</v>
      </c>
    </row>
    <row r="158" spans="1:81" ht="24.75" customHeight="1">
      <c r="A158" s="43">
        <v>2015</v>
      </c>
      <c r="B158" s="2">
        <f t="shared" si="22"/>
        <v>84</v>
      </c>
      <c r="C158" s="80"/>
      <c r="D158" s="43">
        <v>2015</v>
      </c>
      <c r="E158" s="34">
        <v>100</v>
      </c>
      <c r="F158" s="10"/>
      <c r="G158" s="43">
        <v>2015</v>
      </c>
      <c r="H158" s="8">
        <f t="shared" si="23"/>
        <v>100</v>
      </c>
      <c r="I158" s="19"/>
      <c r="J158" s="43">
        <v>2015</v>
      </c>
      <c r="K158" s="19">
        <v>100</v>
      </c>
      <c r="L158" s="10"/>
      <c r="M158" s="43">
        <v>2015</v>
      </c>
      <c r="N158" s="19">
        <v>100</v>
      </c>
      <c r="O158" s="10"/>
      <c r="P158" s="43">
        <v>2015</v>
      </c>
      <c r="Q158" s="19">
        <v>100</v>
      </c>
      <c r="R158" s="10"/>
      <c r="S158" s="43">
        <v>2015</v>
      </c>
      <c r="T158" s="19">
        <v>100</v>
      </c>
      <c r="U158" s="10"/>
      <c r="V158" s="43">
        <v>2015</v>
      </c>
      <c r="W158" s="49">
        <v>75</v>
      </c>
      <c r="X158" s="10"/>
      <c r="Y158" s="350">
        <v>2015</v>
      </c>
      <c r="Z158" s="19">
        <v>100</v>
      </c>
      <c r="AA158" s="10"/>
      <c r="AB158" s="350">
        <v>2015</v>
      </c>
      <c r="AC158" s="19">
        <v>33</v>
      </c>
      <c r="AD158" s="10"/>
      <c r="AE158" s="350">
        <v>2015</v>
      </c>
      <c r="AF158" s="49">
        <v>50</v>
      </c>
      <c r="AG158" s="11"/>
    </row>
    <row r="159" spans="1:81" ht="24.75" customHeight="1">
      <c r="A159" s="43">
        <v>2016</v>
      </c>
      <c r="B159" s="2">
        <f t="shared" si="22"/>
        <v>84</v>
      </c>
      <c r="C159" s="80"/>
      <c r="D159" s="43">
        <v>2016</v>
      </c>
      <c r="E159" s="34">
        <v>100</v>
      </c>
      <c r="F159" s="10"/>
      <c r="G159" s="43">
        <v>2016</v>
      </c>
      <c r="H159" s="8">
        <f t="shared" si="23"/>
        <v>100</v>
      </c>
      <c r="I159" s="19"/>
      <c r="J159" s="43">
        <v>2016</v>
      </c>
      <c r="K159" s="19">
        <v>100</v>
      </c>
      <c r="L159" s="10"/>
      <c r="M159" s="43">
        <v>2016</v>
      </c>
      <c r="N159" s="19">
        <v>100</v>
      </c>
      <c r="O159" s="10"/>
      <c r="P159" s="43">
        <v>2016</v>
      </c>
      <c r="Q159" s="19">
        <v>100</v>
      </c>
      <c r="R159" s="10"/>
      <c r="S159" s="43">
        <v>2016</v>
      </c>
      <c r="T159" s="19">
        <v>100</v>
      </c>
      <c r="U159" s="10"/>
      <c r="V159" s="43">
        <v>2016</v>
      </c>
      <c r="W159" s="49">
        <v>75</v>
      </c>
      <c r="X159" s="10"/>
      <c r="Y159" s="350">
        <v>2016</v>
      </c>
      <c r="Z159" s="19">
        <v>100</v>
      </c>
      <c r="AA159" s="10"/>
      <c r="AB159" s="350">
        <v>2016</v>
      </c>
      <c r="AC159" s="19">
        <v>33</v>
      </c>
      <c r="AD159" s="10"/>
      <c r="AE159" s="350">
        <v>2016</v>
      </c>
      <c r="AF159" s="49">
        <v>50</v>
      </c>
      <c r="AG159" s="11"/>
    </row>
    <row r="160" spans="1:81" ht="24.75" customHeight="1">
      <c r="A160" s="43">
        <v>2017</v>
      </c>
      <c r="B160" s="2">
        <f t="shared" si="22"/>
        <v>84</v>
      </c>
      <c r="C160" s="80"/>
      <c r="D160" s="43">
        <v>2017</v>
      </c>
      <c r="E160" s="34">
        <v>100</v>
      </c>
      <c r="F160" s="10"/>
      <c r="G160" s="43">
        <v>2017</v>
      </c>
      <c r="H160" s="8">
        <f t="shared" si="23"/>
        <v>100</v>
      </c>
      <c r="I160" s="19"/>
      <c r="J160" s="43">
        <v>2017</v>
      </c>
      <c r="K160" s="19">
        <v>100</v>
      </c>
      <c r="L160" s="10"/>
      <c r="M160" s="43">
        <v>2017</v>
      </c>
      <c r="N160" s="19">
        <v>100</v>
      </c>
      <c r="O160" s="10"/>
      <c r="P160" s="43">
        <v>2017</v>
      </c>
      <c r="Q160" s="19">
        <v>100</v>
      </c>
      <c r="R160" s="10"/>
      <c r="S160" s="43">
        <v>2017</v>
      </c>
      <c r="T160" s="19">
        <v>100</v>
      </c>
      <c r="U160" s="10"/>
      <c r="V160" s="43">
        <v>2017</v>
      </c>
      <c r="W160" s="49">
        <v>75</v>
      </c>
      <c r="X160" s="10"/>
      <c r="Y160" s="350">
        <v>2017</v>
      </c>
      <c r="Z160" s="19">
        <v>100</v>
      </c>
      <c r="AA160" s="10"/>
      <c r="AB160" s="350">
        <v>2017</v>
      </c>
      <c r="AC160" s="19">
        <v>33</v>
      </c>
      <c r="AD160" s="10"/>
      <c r="AE160" s="350">
        <v>2017</v>
      </c>
      <c r="AF160" s="49">
        <v>50</v>
      </c>
      <c r="AG160" s="11"/>
    </row>
    <row r="161" spans="1:41" ht="24.75" customHeight="1">
      <c r="A161" s="43">
        <v>2018</v>
      </c>
      <c r="B161" s="2">
        <f t="shared" si="22"/>
        <v>84</v>
      </c>
      <c r="C161" s="80"/>
      <c r="D161" s="43">
        <v>2018</v>
      </c>
      <c r="E161" s="34">
        <v>100</v>
      </c>
      <c r="F161" s="10"/>
      <c r="G161" s="43">
        <v>2018</v>
      </c>
      <c r="H161" s="8">
        <f t="shared" si="23"/>
        <v>100</v>
      </c>
      <c r="I161" s="19"/>
      <c r="J161" s="43">
        <v>2018</v>
      </c>
      <c r="K161" s="19">
        <v>100</v>
      </c>
      <c r="L161" s="10"/>
      <c r="M161" s="43">
        <v>2018</v>
      </c>
      <c r="N161" s="19">
        <v>100</v>
      </c>
      <c r="O161" s="10"/>
      <c r="P161" s="43">
        <v>2018</v>
      </c>
      <c r="Q161" s="19">
        <v>100</v>
      </c>
      <c r="R161" s="10"/>
      <c r="S161" s="43">
        <v>2018</v>
      </c>
      <c r="T161" s="19">
        <v>100</v>
      </c>
      <c r="U161" s="10"/>
      <c r="V161" s="43">
        <v>2018</v>
      </c>
      <c r="W161" s="49">
        <v>75</v>
      </c>
      <c r="X161" s="10"/>
      <c r="Y161" s="350">
        <v>2018</v>
      </c>
      <c r="Z161" s="19">
        <v>100</v>
      </c>
      <c r="AA161" s="10"/>
      <c r="AB161" s="350">
        <v>2018</v>
      </c>
      <c r="AC161" s="19">
        <v>33</v>
      </c>
      <c r="AD161" s="10"/>
      <c r="AE161" s="350">
        <v>2018</v>
      </c>
      <c r="AF161" s="49">
        <v>50</v>
      </c>
      <c r="AG161" s="11"/>
    </row>
    <row r="162" spans="1:41" ht="24.75" customHeight="1">
      <c r="A162" s="43">
        <v>2019</v>
      </c>
      <c r="B162" s="2">
        <f t="shared" si="22"/>
        <v>84</v>
      </c>
      <c r="C162" s="80"/>
      <c r="D162" s="43">
        <v>2019</v>
      </c>
      <c r="E162" s="34">
        <v>100</v>
      </c>
      <c r="F162" s="10"/>
      <c r="G162" s="43">
        <v>2019</v>
      </c>
      <c r="H162" s="8">
        <f t="shared" si="23"/>
        <v>100</v>
      </c>
      <c r="I162" s="19"/>
      <c r="J162" s="43">
        <v>2019</v>
      </c>
      <c r="K162" s="19">
        <v>100</v>
      </c>
      <c r="L162" s="10"/>
      <c r="M162" s="43">
        <v>2019</v>
      </c>
      <c r="N162" s="19">
        <v>100</v>
      </c>
      <c r="O162" s="10"/>
      <c r="P162" s="43">
        <v>2019</v>
      </c>
      <c r="Q162" s="19">
        <v>100</v>
      </c>
      <c r="R162" s="10"/>
      <c r="S162" s="43">
        <v>2019</v>
      </c>
      <c r="T162" s="19">
        <v>100</v>
      </c>
      <c r="U162" s="10"/>
      <c r="V162" s="43">
        <v>2019</v>
      </c>
      <c r="W162" s="49">
        <v>75</v>
      </c>
      <c r="X162" s="10"/>
      <c r="Y162" s="350">
        <v>2019</v>
      </c>
      <c r="Z162" s="19">
        <v>100</v>
      </c>
      <c r="AA162" s="10"/>
      <c r="AB162" s="350">
        <v>2019</v>
      </c>
      <c r="AC162" s="19">
        <v>33</v>
      </c>
      <c r="AD162" s="10"/>
      <c r="AE162" s="350">
        <v>2019</v>
      </c>
      <c r="AF162" s="49">
        <v>50</v>
      </c>
      <c r="AG162" s="11"/>
    </row>
    <row r="163" spans="1:41" ht="24.75" customHeight="1"/>
    <row r="164" spans="1:41" s="55" customFormat="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s="55" customFormat="1" ht="24.75" customHeight="1">
      <c r="A165" s="40" t="s">
        <v>106</v>
      </c>
      <c r="B165" s="597" t="s">
        <v>72</v>
      </c>
      <c r="C165" s="597"/>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s="55" customFormat="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s="55" customFormat="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s="55" customFormat="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s="55" customFormat="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s="55" customFormat="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s="55" customFormat="1" ht="24.75" customHeight="1">
      <c r="A171" s="43">
        <v>2014</v>
      </c>
      <c r="B171" s="2">
        <f>AVERAGE((E171+K171+Q171)/3+(H171+N171+T171)/3+W171+Z171+AC171+AF171+AI171+AL171)/8</f>
        <v>35.5</v>
      </c>
      <c r="C171" s="39"/>
      <c r="D171" s="43">
        <v>2014</v>
      </c>
      <c r="E171" s="19">
        <v>50</v>
      </c>
      <c r="F171" s="11" t="s">
        <v>4170</v>
      </c>
      <c r="G171" s="43">
        <v>2014</v>
      </c>
      <c r="H171" s="49">
        <v>50</v>
      </c>
      <c r="I171" s="11" t="s">
        <v>4176</v>
      </c>
      <c r="J171" s="43">
        <v>2014</v>
      </c>
      <c r="K171" s="19">
        <v>50</v>
      </c>
      <c r="L171" s="11" t="s">
        <v>4171</v>
      </c>
      <c r="M171" s="43">
        <v>2014</v>
      </c>
      <c r="N171" s="49">
        <v>50</v>
      </c>
      <c r="O171" s="11" t="s">
        <v>4172</v>
      </c>
      <c r="P171" s="43">
        <v>2014</v>
      </c>
      <c r="Q171" s="19">
        <v>50</v>
      </c>
      <c r="R171" s="11"/>
      <c r="S171" s="43">
        <v>2014</v>
      </c>
      <c r="T171" s="19">
        <v>50</v>
      </c>
      <c r="U171" s="11" t="s">
        <v>4173</v>
      </c>
      <c r="V171" s="43">
        <v>2014</v>
      </c>
      <c r="W171" s="49">
        <v>67</v>
      </c>
      <c r="X171" s="11" t="s">
        <v>4175</v>
      </c>
      <c r="Y171" s="43">
        <v>2014</v>
      </c>
      <c r="Z171" s="49">
        <v>67</v>
      </c>
      <c r="AA171" s="11" t="s">
        <v>4177</v>
      </c>
      <c r="AB171" s="43">
        <v>2014</v>
      </c>
      <c r="AC171" s="49">
        <v>50</v>
      </c>
      <c r="AD171" s="11"/>
      <c r="AE171" s="43">
        <v>2014</v>
      </c>
      <c r="AF171" s="49">
        <v>0</v>
      </c>
      <c r="AG171" s="11"/>
      <c r="AH171" s="43">
        <v>2014</v>
      </c>
      <c r="AI171" s="49">
        <v>0</v>
      </c>
      <c r="AJ171" s="11"/>
      <c r="AK171" s="43">
        <v>2014</v>
      </c>
      <c r="AL171" s="49">
        <v>0</v>
      </c>
      <c r="AM171" s="11"/>
      <c r="AN171" s="56"/>
      <c r="AO171" s="56"/>
    </row>
    <row r="172" spans="1:41" s="55" customFormat="1" ht="24.75" customHeight="1">
      <c r="A172" s="43">
        <v>2015</v>
      </c>
      <c r="B172" s="2"/>
      <c r="C172" s="80"/>
      <c r="D172" s="43">
        <v>2015</v>
      </c>
      <c r="E172" s="19">
        <v>50</v>
      </c>
      <c r="F172" s="11"/>
      <c r="G172" s="43">
        <v>2015</v>
      </c>
      <c r="H172" s="49">
        <v>50</v>
      </c>
      <c r="I172" s="11"/>
      <c r="J172" s="43">
        <v>2015</v>
      </c>
      <c r="K172" s="19">
        <v>50</v>
      </c>
      <c r="L172" s="11"/>
      <c r="M172" s="43">
        <v>2015</v>
      </c>
      <c r="N172" s="49">
        <v>50</v>
      </c>
      <c r="O172" s="11"/>
      <c r="P172" s="43">
        <v>2015</v>
      </c>
      <c r="Q172" s="19">
        <v>50</v>
      </c>
      <c r="R172" s="11"/>
      <c r="S172" s="43">
        <v>2015</v>
      </c>
      <c r="T172" s="19">
        <v>50</v>
      </c>
      <c r="U172" s="11"/>
      <c r="V172" s="43">
        <v>2015</v>
      </c>
      <c r="W172" s="49">
        <v>67</v>
      </c>
      <c r="X172" s="11"/>
      <c r="Y172" s="43">
        <v>2015</v>
      </c>
      <c r="Z172" s="49">
        <v>67</v>
      </c>
      <c r="AA172" s="11"/>
      <c r="AB172" s="43">
        <v>2015</v>
      </c>
      <c r="AC172" s="49">
        <v>50</v>
      </c>
      <c r="AD172" s="11"/>
      <c r="AE172" s="43">
        <v>2015</v>
      </c>
      <c r="AF172" s="49">
        <v>0</v>
      </c>
      <c r="AG172" s="11"/>
      <c r="AH172" s="43">
        <v>2015</v>
      </c>
      <c r="AI172" s="49">
        <v>0</v>
      </c>
      <c r="AJ172" s="11"/>
      <c r="AK172" s="43">
        <v>2015</v>
      </c>
      <c r="AL172" s="49">
        <v>0</v>
      </c>
      <c r="AM172" s="11"/>
      <c r="AN172" s="56"/>
      <c r="AO172" s="56"/>
    </row>
    <row r="173" spans="1:41" s="55" customFormat="1" ht="24.75" customHeight="1">
      <c r="A173" s="43">
        <v>2016</v>
      </c>
      <c r="B173" s="2"/>
      <c r="C173" s="80"/>
      <c r="D173" s="43">
        <v>2016</v>
      </c>
      <c r="E173" s="19">
        <v>50</v>
      </c>
      <c r="F173" s="11" t="s">
        <v>2570</v>
      </c>
      <c r="G173" s="43">
        <v>2016</v>
      </c>
      <c r="H173" s="49">
        <v>50</v>
      </c>
      <c r="I173" s="11"/>
      <c r="J173" s="43">
        <v>2016</v>
      </c>
      <c r="K173" s="19">
        <v>50</v>
      </c>
      <c r="L173" s="11" t="s">
        <v>2569</v>
      </c>
      <c r="M173" s="43">
        <v>2016</v>
      </c>
      <c r="N173" s="49">
        <v>50</v>
      </c>
      <c r="O173" s="11"/>
      <c r="P173" s="43">
        <v>2016</v>
      </c>
      <c r="Q173" s="19">
        <v>50</v>
      </c>
      <c r="R173" s="11"/>
      <c r="S173" s="43">
        <v>2016</v>
      </c>
      <c r="T173" s="19">
        <v>50</v>
      </c>
      <c r="U173" s="11"/>
      <c r="V173" s="43">
        <v>2016</v>
      </c>
      <c r="W173" s="49">
        <v>67</v>
      </c>
      <c r="X173" s="11"/>
      <c r="Y173" s="43">
        <v>2016</v>
      </c>
      <c r="Z173" s="49">
        <v>67</v>
      </c>
      <c r="AA173" s="11"/>
      <c r="AB173" s="43">
        <v>2016</v>
      </c>
      <c r="AC173" s="49">
        <v>50</v>
      </c>
      <c r="AD173" s="11"/>
      <c r="AE173" s="43">
        <v>2016</v>
      </c>
      <c r="AF173" s="49">
        <v>0</v>
      </c>
      <c r="AG173" s="11"/>
      <c r="AH173" s="43">
        <v>2016</v>
      </c>
      <c r="AI173" s="49">
        <v>0</v>
      </c>
      <c r="AJ173" s="11"/>
      <c r="AK173" s="43">
        <v>2016</v>
      </c>
      <c r="AL173" s="49">
        <v>0</v>
      </c>
      <c r="AM173" s="11"/>
      <c r="AN173" s="56"/>
      <c r="AO173" s="56"/>
    </row>
    <row r="174" spans="1:41" s="55" customFormat="1" ht="24.75" customHeight="1">
      <c r="A174" s="43">
        <v>2017</v>
      </c>
      <c r="B174" s="2"/>
      <c r="C174" s="80"/>
      <c r="D174" s="43">
        <v>2017</v>
      </c>
      <c r="E174" s="19">
        <v>50</v>
      </c>
      <c r="F174" s="11"/>
      <c r="G174" s="43">
        <v>2017</v>
      </c>
      <c r="H174" s="49">
        <v>50</v>
      </c>
      <c r="I174" s="11"/>
      <c r="J174" s="43">
        <v>2017</v>
      </c>
      <c r="K174" s="19">
        <v>50</v>
      </c>
      <c r="L174" s="11"/>
      <c r="M174" s="43">
        <v>2017</v>
      </c>
      <c r="N174" s="49">
        <v>50</v>
      </c>
      <c r="O174" s="11"/>
      <c r="P174" s="43">
        <v>2017</v>
      </c>
      <c r="Q174" s="19">
        <v>50</v>
      </c>
      <c r="R174" s="11"/>
      <c r="S174" s="43">
        <v>2017</v>
      </c>
      <c r="T174" s="19">
        <v>50</v>
      </c>
      <c r="U174" s="11"/>
      <c r="V174" s="43">
        <v>2017</v>
      </c>
      <c r="W174" s="49">
        <v>67</v>
      </c>
      <c r="X174" s="11" t="s">
        <v>2568</v>
      </c>
      <c r="Y174" s="43">
        <v>2017</v>
      </c>
      <c r="Z174" s="49">
        <v>67</v>
      </c>
      <c r="AA174" s="11"/>
      <c r="AB174" s="43">
        <v>2017</v>
      </c>
      <c r="AC174" s="49">
        <v>50</v>
      </c>
      <c r="AD174" s="11"/>
      <c r="AE174" s="43">
        <v>2017</v>
      </c>
      <c r="AF174" s="49">
        <v>0</v>
      </c>
      <c r="AG174" s="11"/>
      <c r="AH174" s="43">
        <v>2017</v>
      </c>
      <c r="AI174" s="49">
        <v>0</v>
      </c>
      <c r="AJ174" s="11"/>
      <c r="AK174" s="43">
        <v>2017</v>
      </c>
      <c r="AL174" s="49">
        <v>0</v>
      </c>
      <c r="AM174" s="11"/>
      <c r="AN174" s="56"/>
      <c r="AO174" s="56"/>
    </row>
    <row r="175" spans="1:41" s="55" customFormat="1" ht="24.75" customHeight="1">
      <c r="A175" s="43">
        <v>2018</v>
      </c>
      <c r="B175" s="2"/>
      <c r="C175" s="80"/>
      <c r="D175" s="43">
        <v>2018</v>
      </c>
      <c r="E175" s="19">
        <v>50</v>
      </c>
      <c r="F175" s="11"/>
      <c r="G175" s="43">
        <v>2018</v>
      </c>
      <c r="H175" s="49">
        <v>50</v>
      </c>
      <c r="I175" s="11"/>
      <c r="J175" s="43">
        <v>2018</v>
      </c>
      <c r="K175" s="19">
        <v>50</v>
      </c>
      <c r="L175" s="11"/>
      <c r="M175" s="43">
        <v>2018</v>
      </c>
      <c r="N175" s="49">
        <v>50</v>
      </c>
      <c r="O175" s="11"/>
      <c r="P175" s="43">
        <v>2018</v>
      </c>
      <c r="Q175" s="19">
        <v>50</v>
      </c>
      <c r="R175" s="11"/>
      <c r="S175" s="43">
        <v>2018</v>
      </c>
      <c r="T175" s="19">
        <v>50</v>
      </c>
      <c r="U175" s="11"/>
      <c r="V175" s="43">
        <v>2018</v>
      </c>
      <c r="W175" s="49">
        <v>67</v>
      </c>
      <c r="X175" s="11"/>
      <c r="Y175" s="43">
        <v>2018</v>
      </c>
      <c r="Z175" s="49">
        <v>67</v>
      </c>
      <c r="AA175" s="11"/>
      <c r="AB175" s="43">
        <v>2018</v>
      </c>
      <c r="AC175" s="49">
        <v>50</v>
      </c>
      <c r="AD175" s="11"/>
      <c r="AE175" s="43">
        <v>2018</v>
      </c>
      <c r="AF175" s="49">
        <v>0</v>
      </c>
      <c r="AG175" s="11"/>
      <c r="AH175" s="43">
        <v>2018</v>
      </c>
      <c r="AI175" s="49">
        <v>0</v>
      </c>
      <c r="AJ175" s="11"/>
      <c r="AK175" s="43">
        <v>2018</v>
      </c>
      <c r="AL175" s="49">
        <v>0</v>
      </c>
      <c r="AM175" s="11"/>
      <c r="AN175" s="56"/>
      <c r="AO175" s="56"/>
    </row>
    <row r="176" spans="1:41" s="55" customFormat="1" ht="24.75" customHeight="1">
      <c r="A176" s="43">
        <v>2019</v>
      </c>
      <c r="B176" s="2">
        <f>AVERAGE((E176+K176+Q176)/3+(H176+N176+T176)/3+W176+Z176+AC176+AF176+AI176+AL176)/8</f>
        <v>35.5</v>
      </c>
      <c r="C176" s="80"/>
      <c r="D176" s="43">
        <v>2019</v>
      </c>
      <c r="E176" s="19">
        <v>50</v>
      </c>
      <c r="F176" s="11" t="s">
        <v>4170</v>
      </c>
      <c r="G176" s="43">
        <v>2019</v>
      </c>
      <c r="H176" s="49">
        <v>50</v>
      </c>
      <c r="I176" s="11"/>
      <c r="J176" s="43">
        <v>2019</v>
      </c>
      <c r="K176" s="19">
        <v>50</v>
      </c>
      <c r="L176" s="11" t="s">
        <v>4171</v>
      </c>
      <c r="M176" s="43">
        <v>2019</v>
      </c>
      <c r="N176" s="49">
        <v>50</v>
      </c>
      <c r="O176" s="11" t="s">
        <v>4172</v>
      </c>
      <c r="P176" s="43">
        <v>2019</v>
      </c>
      <c r="Q176" s="19">
        <v>50</v>
      </c>
      <c r="R176" s="11" t="s">
        <v>4174</v>
      </c>
      <c r="S176" s="43">
        <v>2019</v>
      </c>
      <c r="T176" s="19">
        <v>50</v>
      </c>
      <c r="U176" s="11" t="s">
        <v>4173</v>
      </c>
      <c r="V176" s="43">
        <v>2019</v>
      </c>
      <c r="W176" s="49">
        <v>67</v>
      </c>
      <c r="X176" s="11" t="s">
        <v>4175</v>
      </c>
      <c r="Y176" s="43">
        <v>2019</v>
      </c>
      <c r="Z176" s="49">
        <v>67</v>
      </c>
      <c r="AA176" s="11" t="s">
        <v>4177</v>
      </c>
      <c r="AB176" s="43">
        <v>2019</v>
      </c>
      <c r="AC176" s="49">
        <v>50</v>
      </c>
      <c r="AD176" s="11" t="s">
        <v>2567</v>
      </c>
      <c r="AE176" s="43">
        <v>2019</v>
      </c>
      <c r="AF176" s="49">
        <v>0</v>
      </c>
      <c r="AG176" s="11"/>
      <c r="AH176" s="43">
        <v>2019</v>
      </c>
      <c r="AI176" s="49">
        <v>0</v>
      </c>
      <c r="AJ176" s="11"/>
      <c r="AK176" s="43">
        <v>2019</v>
      </c>
      <c r="AL176" s="49">
        <v>0</v>
      </c>
      <c r="AM176" s="11"/>
      <c r="AN176" s="56"/>
      <c r="AO176" s="56"/>
    </row>
  </sheetData>
  <mergeCells count="443">
    <mergeCell ref="AF168:AG168"/>
    <mergeCell ref="AI168:AJ168"/>
    <mergeCell ref="AL168:AM168"/>
    <mergeCell ref="B169:C169"/>
    <mergeCell ref="E169:F169"/>
    <mergeCell ref="H169:I169"/>
    <mergeCell ref="K169:L169"/>
    <mergeCell ref="N169:O169"/>
    <mergeCell ref="Q169:R169"/>
    <mergeCell ref="B167:C167"/>
    <mergeCell ref="E167:F167"/>
    <mergeCell ref="H167:I167"/>
    <mergeCell ref="K167:L167"/>
    <mergeCell ref="N167:O167"/>
    <mergeCell ref="Q167:R167"/>
    <mergeCell ref="T167:U167"/>
    <mergeCell ref="AL169:AM169"/>
    <mergeCell ref="B168:C168"/>
    <mergeCell ref="E168:F168"/>
    <mergeCell ref="H168:I168"/>
    <mergeCell ref="K168:L168"/>
    <mergeCell ref="N168:O168"/>
    <mergeCell ref="Q168:R168"/>
    <mergeCell ref="T168:U168"/>
    <mergeCell ref="W168:X168"/>
    <mergeCell ref="Z168:AA168"/>
    <mergeCell ref="T169:U169"/>
    <mergeCell ref="W169:X169"/>
    <mergeCell ref="Z169:AA169"/>
    <mergeCell ref="AC169:AD169"/>
    <mergeCell ref="AF169:AG169"/>
    <mergeCell ref="AI169:AJ169"/>
    <mergeCell ref="AC168:AD168"/>
    <mergeCell ref="AC167:AD167"/>
    <mergeCell ref="AF167:AG167"/>
    <mergeCell ref="AI167:AJ167"/>
    <mergeCell ref="AL167:AM167"/>
    <mergeCell ref="AF166:AG166"/>
    <mergeCell ref="AI166:AJ166"/>
    <mergeCell ref="AL166:AM166"/>
    <mergeCell ref="W166:X166"/>
    <mergeCell ref="Z166:AA166"/>
    <mergeCell ref="AC166:AD166"/>
    <mergeCell ref="Q165:R165"/>
    <mergeCell ref="E166:F166"/>
    <mergeCell ref="H166:I166"/>
    <mergeCell ref="K166:L166"/>
    <mergeCell ref="N166:O166"/>
    <mergeCell ref="Q166:R166"/>
    <mergeCell ref="T166:U166"/>
    <mergeCell ref="W167:X167"/>
    <mergeCell ref="Z167:AA167"/>
    <mergeCell ref="B148:C148"/>
    <mergeCell ref="E148:F148"/>
    <mergeCell ref="H148:I148"/>
    <mergeCell ref="K148:L148"/>
    <mergeCell ref="N148:O148"/>
    <mergeCell ref="Q148:R148"/>
    <mergeCell ref="AL165:AM165"/>
    <mergeCell ref="W148:X148"/>
    <mergeCell ref="Z148:AA148"/>
    <mergeCell ref="AC148:AD148"/>
    <mergeCell ref="AF148:AG148"/>
    <mergeCell ref="T148:U148"/>
    <mergeCell ref="T165:U165"/>
    <mergeCell ref="W165:X165"/>
    <mergeCell ref="Z165:AA165"/>
    <mergeCell ref="AC165:AD165"/>
    <mergeCell ref="AF165:AG165"/>
    <mergeCell ref="AI165:AJ165"/>
    <mergeCell ref="B164:AM164"/>
    <mergeCell ref="B165:C165"/>
    <mergeCell ref="E165:F165"/>
    <mergeCell ref="H165:I165"/>
    <mergeCell ref="K165:L165"/>
    <mergeCell ref="N165:O165"/>
    <mergeCell ref="T147:U147"/>
    <mergeCell ref="W147:X147"/>
    <mergeCell ref="Z147:AA147"/>
    <mergeCell ref="AC147:AD147"/>
    <mergeCell ref="AF147:AG147"/>
    <mergeCell ref="W146:X146"/>
    <mergeCell ref="Z146:AA146"/>
    <mergeCell ref="AC146:AD146"/>
    <mergeCell ref="AF146:AG146"/>
    <mergeCell ref="T146:U146"/>
    <mergeCell ref="B147:C147"/>
    <mergeCell ref="E147:F147"/>
    <mergeCell ref="H147:I147"/>
    <mergeCell ref="K147:L147"/>
    <mergeCell ref="N147:O147"/>
    <mergeCell ref="Q147:R147"/>
    <mergeCell ref="B146:C146"/>
    <mergeCell ref="E146:F146"/>
    <mergeCell ref="H146:I146"/>
    <mergeCell ref="K146:L146"/>
    <mergeCell ref="N146:O146"/>
    <mergeCell ref="Q146:R146"/>
    <mergeCell ref="H145:I145"/>
    <mergeCell ref="K145:L145"/>
    <mergeCell ref="N145:O145"/>
    <mergeCell ref="Q145:R145"/>
    <mergeCell ref="T145:U145"/>
    <mergeCell ref="B127:C127"/>
    <mergeCell ref="E127:F127"/>
    <mergeCell ref="H127:I127"/>
    <mergeCell ref="K127:L127"/>
    <mergeCell ref="N127:O127"/>
    <mergeCell ref="B143:AG143"/>
    <mergeCell ref="B144:C144"/>
    <mergeCell ref="E144:F144"/>
    <mergeCell ref="H144:I144"/>
    <mergeCell ref="K144:L144"/>
    <mergeCell ref="N144:O144"/>
    <mergeCell ref="W144:X144"/>
    <mergeCell ref="Z144:AA144"/>
    <mergeCell ref="AC144:AD144"/>
    <mergeCell ref="AF144:AG144"/>
    <mergeCell ref="W145:X145"/>
    <mergeCell ref="Z145:AA145"/>
    <mergeCell ref="AC145:AD145"/>
    <mergeCell ref="AF145:AG145"/>
    <mergeCell ref="Q126:R126"/>
    <mergeCell ref="T126:U126"/>
    <mergeCell ref="Q127:R127"/>
    <mergeCell ref="T127:U127"/>
    <mergeCell ref="Q144:R144"/>
    <mergeCell ref="T144:U144"/>
    <mergeCell ref="B125:C125"/>
    <mergeCell ref="E125:F125"/>
    <mergeCell ref="H125:I125"/>
    <mergeCell ref="K125:L125"/>
    <mergeCell ref="N125:O125"/>
    <mergeCell ref="Q125:R125"/>
    <mergeCell ref="W127:X127"/>
    <mergeCell ref="Z127:AA127"/>
    <mergeCell ref="Z124:AA124"/>
    <mergeCell ref="W126:X126"/>
    <mergeCell ref="Z126:AA126"/>
    <mergeCell ref="B122:AA122"/>
    <mergeCell ref="B123:C123"/>
    <mergeCell ref="E123:F123"/>
    <mergeCell ref="H123:I123"/>
    <mergeCell ref="K123:L123"/>
    <mergeCell ref="W125:X125"/>
    <mergeCell ref="Z125:AA125"/>
    <mergeCell ref="H124:I124"/>
    <mergeCell ref="K124:L124"/>
    <mergeCell ref="N124:O124"/>
    <mergeCell ref="Q124:R124"/>
    <mergeCell ref="T124:U124"/>
    <mergeCell ref="W124:X124"/>
    <mergeCell ref="T125:U125"/>
    <mergeCell ref="B126:C126"/>
    <mergeCell ref="E126:F126"/>
    <mergeCell ref="H126:I126"/>
    <mergeCell ref="K126:L126"/>
    <mergeCell ref="N126:O126"/>
    <mergeCell ref="N123:O123"/>
    <mergeCell ref="Q123:R123"/>
    <mergeCell ref="T123:U123"/>
    <mergeCell ref="W123:X123"/>
    <mergeCell ref="Z123:AA123"/>
    <mergeCell ref="B105:C105"/>
    <mergeCell ref="E105:F105"/>
    <mergeCell ref="H105:I105"/>
    <mergeCell ref="K105:L105"/>
    <mergeCell ref="N105:O105"/>
    <mergeCell ref="W106:X106"/>
    <mergeCell ref="Q105:R105"/>
    <mergeCell ref="T105:U105"/>
    <mergeCell ref="W105:X105"/>
    <mergeCell ref="H106:I106"/>
    <mergeCell ref="K106:L106"/>
    <mergeCell ref="N106:O106"/>
    <mergeCell ref="Q106:R106"/>
    <mergeCell ref="T106:U106"/>
    <mergeCell ref="H103:I103"/>
    <mergeCell ref="K103:L103"/>
    <mergeCell ref="N103:O103"/>
    <mergeCell ref="Q103:R103"/>
    <mergeCell ref="T103:U103"/>
    <mergeCell ref="W103:X103"/>
    <mergeCell ref="H104:I104"/>
    <mergeCell ref="K104:L104"/>
    <mergeCell ref="N104:O104"/>
    <mergeCell ref="Q104:R104"/>
    <mergeCell ref="T104:U104"/>
    <mergeCell ref="W104:X104"/>
    <mergeCell ref="H102:I102"/>
    <mergeCell ref="K102:L102"/>
    <mergeCell ref="N102:O102"/>
    <mergeCell ref="Q102:R102"/>
    <mergeCell ref="B85:C85"/>
    <mergeCell ref="E85:F85"/>
    <mergeCell ref="H85:I85"/>
    <mergeCell ref="K85:L85"/>
    <mergeCell ref="N85:O85"/>
    <mergeCell ref="Q85:R85"/>
    <mergeCell ref="B101:X101"/>
    <mergeCell ref="T102:U102"/>
    <mergeCell ref="W102:X102"/>
    <mergeCell ref="H84:I84"/>
    <mergeCell ref="K84:L84"/>
    <mergeCell ref="N84:O84"/>
    <mergeCell ref="Q84:R84"/>
    <mergeCell ref="E81:F81"/>
    <mergeCell ref="H81:I81"/>
    <mergeCell ref="B83:C83"/>
    <mergeCell ref="E83:F83"/>
    <mergeCell ref="H83:I83"/>
    <mergeCell ref="K83:L83"/>
    <mergeCell ref="N83:O83"/>
    <mergeCell ref="Q83:R83"/>
    <mergeCell ref="B84:C84"/>
    <mergeCell ref="E84:F84"/>
    <mergeCell ref="K81:L81"/>
    <mergeCell ref="N81:O81"/>
    <mergeCell ref="Q81:R81"/>
    <mergeCell ref="E82:F82"/>
    <mergeCell ref="B82:C82"/>
    <mergeCell ref="K60:L60"/>
    <mergeCell ref="N60:O60"/>
    <mergeCell ref="Q60:R60"/>
    <mergeCell ref="Z62:AA62"/>
    <mergeCell ref="H62:I62"/>
    <mergeCell ref="K62:L62"/>
    <mergeCell ref="Q64:R64"/>
    <mergeCell ref="K82:L82"/>
    <mergeCell ref="N82:O82"/>
    <mergeCell ref="Q82:R82"/>
    <mergeCell ref="H82:I82"/>
    <mergeCell ref="B80:R80"/>
    <mergeCell ref="B81:C81"/>
    <mergeCell ref="B64:C64"/>
    <mergeCell ref="E64:F64"/>
    <mergeCell ref="H64:I64"/>
    <mergeCell ref="K64:L64"/>
    <mergeCell ref="N64:O64"/>
    <mergeCell ref="B63:C63"/>
    <mergeCell ref="E63:F63"/>
    <mergeCell ref="H63:I63"/>
    <mergeCell ref="K63:L63"/>
    <mergeCell ref="N63:O63"/>
    <mergeCell ref="Q63:R63"/>
    <mergeCell ref="AI60:AJ60"/>
    <mergeCell ref="Z63:AA63"/>
    <mergeCell ref="B43:C43"/>
    <mergeCell ref="E43:F43"/>
    <mergeCell ref="H43:I43"/>
    <mergeCell ref="T60:U60"/>
    <mergeCell ref="W60:X60"/>
    <mergeCell ref="H61:I61"/>
    <mergeCell ref="K61:L61"/>
    <mergeCell ref="N61:O61"/>
    <mergeCell ref="Q61:R61"/>
    <mergeCell ref="K43:L43"/>
    <mergeCell ref="N43:O43"/>
    <mergeCell ref="Q43:R43"/>
    <mergeCell ref="T43:U43"/>
    <mergeCell ref="W43:X43"/>
    <mergeCell ref="N62:O62"/>
    <mergeCell ref="Q62:R62"/>
    <mergeCell ref="AC61:AD61"/>
    <mergeCell ref="T61:U61"/>
    <mergeCell ref="B60:C60"/>
    <mergeCell ref="E60:F60"/>
    <mergeCell ref="H60:I60"/>
    <mergeCell ref="AI61:AJ61"/>
    <mergeCell ref="AL61:AM61"/>
    <mergeCell ref="AC62:AD62"/>
    <mergeCell ref="AF62:AG62"/>
    <mergeCell ref="W64:X64"/>
    <mergeCell ref="Z64:AA64"/>
    <mergeCell ref="W62:X62"/>
    <mergeCell ref="AI64:AJ64"/>
    <mergeCell ref="AC63:AD63"/>
    <mergeCell ref="AF63:AG63"/>
    <mergeCell ref="AI63:AJ63"/>
    <mergeCell ref="AC64:AD64"/>
    <mergeCell ref="W63:X63"/>
    <mergeCell ref="AL63:AM63"/>
    <mergeCell ref="AF64:AG64"/>
    <mergeCell ref="AL64:AM64"/>
    <mergeCell ref="Z61:AA61"/>
    <mergeCell ref="AF61:AG61"/>
    <mergeCell ref="W61:X61"/>
    <mergeCell ref="AL60:AM60"/>
    <mergeCell ref="AI62:AJ62"/>
    <mergeCell ref="AR43:AS43"/>
    <mergeCell ref="AU43:AV43"/>
    <mergeCell ref="AU41:AV41"/>
    <mergeCell ref="AL62:AM62"/>
    <mergeCell ref="AX41:AY41"/>
    <mergeCell ref="Q41:R41"/>
    <mergeCell ref="T41:U41"/>
    <mergeCell ref="W41:X41"/>
    <mergeCell ref="Z41:AA41"/>
    <mergeCell ref="AU42:AV42"/>
    <mergeCell ref="AX42:AY42"/>
    <mergeCell ref="AF42:AG42"/>
    <mergeCell ref="AI42:AJ42"/>
    <mergeCell ref="W42:X42"/>
    <mergeCell ref="Z42:AA42"/>
    <mergeCell ref="AC42:AD42"/>
    <mergeCell ref="AL42:AM42"/>
    <mergeCell ref="AO42:AP42"/>
    <mergeCell ref="AR42:AS42"/>
    <mergeCell ref="AR41:AS41"/>
    <mergeCell ref="AC41:AD41"/>
    <mergeCell ref="AF41:AG41"/>
    <mergeCell ref="AL41:AM41"/>
    <mergeCell ref="AO41:AP41"/>
    <mergeCell ref="AX43:AY43"/>
    <mergeCell ref="AC43:AD43"/>
    <mergeCell ref="AF43:AG43"/>
    <mergeCell ref="AO43:AP43"/>
    <mergeCell ref="Z43:AA43"/>
    <mergeCell ref="B42:C42"/>
    <mergeCell ref="E42:F42"/>
    <mergeCell ref="H42:I42"/>
    <mergeCell ref="K42:L42"/>
    <mergeCell ref="N42:O42"/>
    <mergeCell ref="T42:U42"/>
    <mergeCell ref="AL43:AM43"/>
    <mergeCell ref="B41:C41"/>
    <mergeCell ref="E41:F41"/>
    <mergeCell ref="H41:I41"/>
    <mergeCell ref="K41:L41"/>
    <mergeCell ref="N41:O41"/>
    <mergeCell ref="AI41:AJ41"/>
    <mergeCell ref="Q42:R42"/>
    <mergeCell ref="AI43:AJ43"/>
    <mergeCell ref="AO40:AP40"/>
    <mergeCell ref="Z40:AA40"/>
    <mergeCell ref="AR39:AS39"/>
    <mergeCell ref="AU39:AV39"/>
    <mergeCell ref="AX39:AY39"/>
    <mergeCell ref="H40:I40"/>
    <mergeCell ref="K40:L40"/>
    <mergeCell ref="N40:O40"/>
    <mergeCell ref="Q40:R40"/>
    <mergeCell ref="T40:U40"/>
    <mergeCell ref="W40:X40"/>
    <mergeCell ref="AO39:AP39"/>
    <mergeCell ref="AL39:AM39"/>
    <mergeCell ref="AC39:AD39"/>
    <mergeCell ref="AF39:AG39"/>
    <mergeCell ref="AI39:AJ39"/>
    <mergeCell ref="AI40:AJ40"/>
    <mergeCell ref="AL40:AM40"/>
    <mergeCell ref="AF40:AG40"/>
    <mergeCell ref="AR40:AS40"/>
    <mergeCell ref="AU40:AV40"/>
    <mergeCell ref="AX40:AY40"/>
    <mergeCell ref="B22:C22"/>
    <mergeCell ref="E22:F22"/>
    <mergeCell ref="H22:I22"/>
    <mergeCell ref="K22:L22"/>
    <mergeCell ref="AC40:AD40"/>
    <mergeCell ref="B19:C19"/>
    <mergeCell ref="B39:C39"/>
    <mergeCell ref="E39:F39"/>
    <mergeCell ref="H39:I39"/>
    <mergeCell ref="K39:L39"/>
    <mergeCell ref="N39:O39"/>
    <mergeCell ref="Q39:R39"/>
    <mergeCell ref="AC22:AD22"/>
    <mergeCell ref="N22:O22"/>
    <mergeCell ref="Q22:R22"/>
    <mergeCell ref="T22:U22"/>
    <mergeCell ref="W22:X22"/>
    <mergeCell ref="Z22:AA22"/>
    <mergeCell ref="Z39:AA39"/>
    <mergeCell ref="T39:U39"/>
    <mergeCell ref="W39:X39"/>
    <mergeCell ref="AC20:AD20"/>
    <mergeCell ref="AC19:AD19"/>
    <mergeCell ref="B17:AD17"/>
    <mergeCell ref="B38:AY38"/>
    <mergeCell ref="B59:AM59"/>
    <mergeCell ref="A1:D1"/>
    <mergeCell ref="K18:L18"/>
    <mergeCell ref="T19:U19"/>
    <mergeCell ref="W19:X19"/>
    <mergeCell ref="Z19:AA19"/>
    <mergeCell ref="AC18:AD18"/>
    <mergeCell ref="N18:O18"/>
    <mergeCell ref="Q18:R18"/>
    <mergeCell ref="T18:U18"/>
    <mergeCell ref="W18:X18"/>
    <mergeCell ref="B21:C21"/>
    <mergeCell ref="T20:U20"/>
    <mergeCell ref="B18:C18"/>
    <mergeCell ref="E18:F18"/>
    <mergeCell ref="H18:I18"/>
    <mergeCell ref="B20:C20"/>
    <mergeCell ref="E20:F20"/>
    <mergeCell ref="H20:I20"/>
    <mergeCell ref="W21:X21"/>
    <mergeCell ref="Z21:AA21"/>
    <mergeCell ref="AC21:AD21"/>
    <mergeCell ref="Z18:AA18"/>
    <mergeCell ref="Q20:R20"/>
    <mergeCell ref="T21:U21"/>
    <mergeCell ref="E19:F19"/>
    <mergeCell ref="H19:I19"/>
    <mergeCell ref="K19:L19"/>
    <mergeCell ref="N19:O19"/>
    <mergeCell ref="Q19:R19"/>
    <mergeCell ref="E21:F21"/>
    <mergeCell ref="H21:I21"/>
    <mergeCell ref="K21:L21"/>
    <mergeCell ref="N21:O21"/>
    <mergeCell ref="Q21:R21"/>
    <mergeCell ref="W20:X20"/>
    <mergeCell ref="Z20:AA20"/>
    <mergeCell ref="K20:L20"/>
    <mergeCell ref="N20:O20"/>
    <mergeCell ref="AF60:AG60"/>
    <mergeCell ref="B103:C103"/>
    <mergeCell ref="E103:F103"/>
    <mergeCell ref="B124:C124"/>
    <mergeCell ref="E124:F124"/>
    <mergeCell ref="B145:C145"/>
    <mergeCell ref="E145:F145"/>
    <mergeCell ref="E40:F40"/>
    <mergeCell ref="B104:C104"/>
    <mergeCell ref="E104:F104"/>
    <mergeCell ref="B102:C102"/>
    <mergeCell ref="E102:F102"/>
    <mergeCell ref="B106:C106"/>
    <mergeCell ref="E106:F106"/>
    <mergeCell ref="B61:C61"/>
    <mergeCell ref="E61:F61"/>
    <mergeCell ref="B40:C40"/>
    <mergeCell ref="B62:C62"/>
    <mergeCell ref="E62:F62"/>
    <mergeCell ref="T64:U64"/>
    <mergeCell ref="Z60:AA60"/>
    <mergeCell ref="T62:U62"/>
    <mergeCell ref="T63:U63"/>
    <mergeCell ref="AC60:AD60"/>
  </mergeCells>
  <pageMargins left="0.70866141732283472" right="0.70866141732283472" top="0.74803149606299213" bottom="0.74803149606299213" header="0.31496062992125984" footer="0.31496062992125984"/>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7"/>
  <dimension ref="A1:CC176"/>
  <sheetViews>
    <sheetView topLeftCell="N138" zoomScale="60" zoomScaleNormal="60" workbookViewId="0">
      <selection activeCell="AA173" sqref="AA173"/>
    </sheetView>
  </sheetViews>
  <sheetFormatPr defaultColWidth="15.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15.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t="e">
        <f t="shared" ref="C6:C9" si="1">AVERAGE(B27,B48,B69,B90,B111,B132,B153)</f>
        <v>#DIV/0!</v>
      </c>
      <c r="D6" s="229" t="e">
        <f t="shared" si="0"/>
        <v>#DIV/0!</v>
      </c>
    </row>
    <row r="7" spans="1:4" ht="24.75" customHeight="1">
      <c r="A7" s="347">
        <v>2011</v>
      </c>
      <c r="B7" s="229"/>
      <c r="C7" s="229" t="e">
        <f t="shared" si="1"/>
        <v>#DIV/0!</v>
      </c>
      <c r="D7" s="229" t="e">
        <f t="shared" si="0"/>
        <v>#DIV/0!</v>
      </c>
    </row>
    <row r="8" spans="1:4" ht="24.75" customHeight="1">
      <c r="A8" s="347">
        <v>2012</v>
      </c>
      <c r="B8" s="229"/>
      <c r="C8" s="229" t="e">
        <f t="shared" si="1"/>
        <v>#DIV/0!</v>
      </c>
      <c r="D8" s="229" t="e">
        <f t="shared" si="0"/>
        <v>#DIV/0!</v>
      </c>
    </row>
    <row r="9" spans="1:4" ht="24.75" customHeight="1">
      <c r="A9" s="347">
        <v>2013</v>
      </c>
      <c r="B9" s="229"/>
      <c r="C9" s="229" t="e">
        <f t="shared" si="1"/>
        <v>#DIV/0!</v>
      </c>
      <c r="D9" s="229" t="e">
        <f t="shared" si="0"/>
        <v>#DIV/0!</v>
      </c>
    </row>
    <row r="10" spans="1:4" ht="24.75" customHeight="1">
      <c r="A10" s="38">
        <v>2014</v>
      </c>
      <c r="B10" s="229">
        <f>AVERAGE(B31,B52,B73,B94,B115,B136,B157,B171)</f>
        <v>41.727182539682545</v>
      </c>
      <c r="C10" s="229">
        <f t="shared" ref="C10:C15" si="2">AVERAGE(B31,B52,B73,B94,B115,B136,B157)</f>
        <v>42.325113378684811</v>
      </c>
      <c r="D10" s="229">
        <f t="shared" ref="D10:D15" si="3">AVERAGE(B31,B52,B94,B115,B136,B157)</f>
        <v>45.807870370370374</v>
      </c>
    </row>
    <row r="11" spans="1:4" ht="24.75" customHeight="1">
      <c r="A11" s="38">
        <v>2015</v>
      </c>
      <c r="B11" s="229"/>
      <c r="C11" s="229">
        <f t="shared" si="2"/>
        <v>42.325113378684811</v>
      </c>
      <c r="D11" s="229">
        <f t="shared" si="3"/>
        <v>45.807870370370374</v>
      </c>
    </row>
    <row r="12" spans="1:4" ht="24.75" customHeight="1">
      <c r="A12" s="38">
        <v>2016</v>
      </c>
      <c r="B12" s="229"/>
      <c r="C12" s="229">
        <f t="shared" si="2"/>
        <v>42.325113378684811</v>
      </c>
      <c r="D12" s="229">
        <f t="shared" si="3"/>
        <v>45.807870370370374</v>
      </c>
    </row>
    <row r="13" spans="1:4" ht="24.75" customHeight="1">
      <c r="A13" s="38">
        <v>2017</v>
      </c>
      <c r="B13" s="229"/>
      <c r="C13" s="229">
        <f t="shared" si="2"/>
        <v>42.325113378684811</v>
      </c>
      <c r="D13" s="229">
        <f t="shared" si="3"/>
        <v>45.807870370370374</v>
      </c>
    </row>
    <row r="14" spans="1:4" ht="24.75" customHeight="1">
      <c r="A14" s="38">
        <v>2018</v>
      </c>
      <c r="B14" s="229"/>
      <c r="C14" s="229">
        <f t="shared" si="2"/>
        <v>43.118764172335602</v>
      </c>
      <c r="D14" s="229">
        <f t="shared" si="3"/>
        <v>46.733796296296298</v>
      </c>
    </row>
    <row r="15" spans="1:4" ht="24.75" customHeight="1">
      <c r="A15" s="38">
        <v>2019</v>
      </c>
      <c r="B15" s="229">
        <f>AVERAGE(B36,B57,B78,B99,B120,B141,B162,B176)</f>
        <v>42.421626984126988</v>
      </c>
      <c r="C15" s="229">
        <f t="shared" si="2"/>
        <v>43.118764172335602</v>
      </c>
      <c r="D15" s="229">
        <f t="shared" si="3"/>
        <v>46.733796296296298</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c r="AK17" s="5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c r="AE19" s="51"/>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c r="AE20" s="51"/>
    </row>
    <row r="21" spans="1:81" ht="24.75" customHeight="1">
      <c r="A21" s="43" t="s">
        <v>81</v>
      </c>
      <c r="B21" s="595" t="s">
        <v>90</v>
      </c>
      <c r="C21" s="595"/>
      <c r="D21" s="43"/>
      <c r="E21" s="580" t="s">
        <v>268</v>
      </c>
      <c r="F21" s="580"/>
      <c r="G21" s="43"/>
      <c r="H21" s="580" t="s">
        <v>267</v>
      </c>
      <c r="I21" s="580"/>
      <c r="J21" s="43"/>
      <c r="K21" s="580" t="s">
        <v>266</v>
      </c>
      <c r="L21" s="580"/>
      <c r="M21" s="43"/>
      <c r="N21" s="580" t="s">
        <v>265</v>
      </c>
      <c r="O21" s="580"/>
      <c r="P21" s="43"/>
      <c r="Q21" s="580" t="s">
        <v>264</v>
      </c>
      <c r="R21" s="580"/>
      <c r="S21" s="43"/>
      <c r="T21" s="580" t="s">
        <v>263</v>
      </c>
      <c r="U21" s="580"/>
      <c r="V21" s="43"/>
      <c r="W21" s="601" t="s">
        <v>262</v>
      </c>
      <c r="X21" s="601"/>
      <c r="Y21" s="350"/>
      <c r="Z21" s="601" t="s">
        <v>261</v>
      </c>
      <c r="AA21" s="601"/>
      <c r="AB21" s="350"/>
      <c r="AC21" s="580" t="s">
        <v>260</v>
      </c>
      <c r="AD21" s="580"/>
    </row>
    <row r="22" spans="1:81" ht="24.75" customHeight="1">
      <c r="A22" s="43" t="s">
        <v>78</v>
      </c>
      <c r="B22" s="580" t="s">
        <v>79</v>
      </c>
      <c r="C22" s="580"/>
      <c r="D22" s="43"/>
      <c r="E22" s="580" t="s">
        <v>4320</v>
      </c>
      <c r="F22" s="580"/>
      <c r="G22" s="43"/>
      <c r="H22" s="601" t="s">
        <v>4321</v>
      </c>
      <c r="I22" s="601"/>
      <c r="J22" s="43"/>
      <c r="K22" s="601" t="s">
        <v>4322</v>
      </c>
      <c r="L22" s="601"/>
      <c r="M22" s="43"/>
      <c r="N22" s="580" t="s">
        <v>4323</v>
      </c>
      <c r="O22" s="580"/>
      <c r="P22" s="43">
        <v>33</v>
      </c>
      <c r="Q22" s="580" t="s">
        <v>4324</v>
      </c>
      <c r="R22" s="580"/>
      <c r="S22" s="43"/>
      <c r="T22" s="580" t="s">
        <v>4325</v>
      </c>
      <c r="U22" s="580"/>
      <c r="V22" s="43"/>
      <c r="W22" s="601" t="s">
        <v>4326</v>
      </c>
      <c r="X22" s="601"/>
      <c r="Y22" s="350"/>
      <c r="Z22" s="601" t="s">
        <v>4327</v>
      </c>
      <c r="AA22" s="601"/>
      <c r="AB22" s="350"/>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t="e">
        <f t="shared" ref="B24:B30" si="4">AVERAGE(E24, H24,K24,N24,Q24,T24,W24,Z24,AC24)</f>
        <v>#DIV/0!</v>
      </c>
      <c r="C24" s="363"/>
      <c r="D24" s="350">
        <v>2007</v>
      </c>
      <c r="E24" s="363"/>
      <c r="F24" s="363"/>
      <c r="G24" s="350">
        <v>2007</v>
      </c>
      <c r="H24" s="363"/>
      <c r="I24" s="363"/>
      <c r="J24" s="350">
        <v>2007</v>
      </c>
      <c r="K24" s="363"/>
      <c r="L24" s="363"/>
      <c r="M24" s="350">
        <v>2007</v>
      </c>
      <c r="N24" s="363"/>
      <c r="O24" s="363"/>
      <c r="P24" s="350">
        <v>2007</v>
      </c>
      <c r="Q24" s="363"/>
      <c r="R24" s="363"/>
      <c r="S24" s="350">
        <v>2007</v>
      </c>
      <c r="T24" s="363"/>
      <c r="U24" s="363"/>
      <c r="V24" s="350">
        <v>2007</v>
      </c>
      <c r="W24" s="363"/>
      <c r="X24" s="363"/>
      <c r="Y24" s="350">
        <v>2007</v>
      </c>
      <c r="Z24" s="363"/>
      <c r="AA24" s="363"/>
      <c r="AB24" s="350">
        <v>2007</v>
      </c>
      <c r="AC24" s="363"/>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t="e">
        <f t="shared" si="4"/>
        <v>#DIV/0!</v>
      </c>
      <c r="C25" s="363"/>
      <c r="D25" s="350">
        <v>2008</v>
      </c>
      <c r="E25" s="363"/>
      <c r="F25" s="363"/>
      <c r="G25" s="350">
        <v>2008</v>
      </c>
      <c r="H25" s="363"/>
      <c r="I25" s="363"/>
      <c r="J25" s="350">
        <v>2008</v>
      </c>
      <c r="K25" s="363"/>
      <c r="L25" s="363"/>
      <c r="M25" s="350">
        <v>2008</v>
      </c>
      <c r="N25" s="363"/>
      <c r="O25" s="363"/>
      <c r="P25" s="350">
        <v>2008</v>
      </c>
      <c r="Q25" s="363"/>
      <c r="R25" s="363"/>
      <c r="S25" s="350">
        <v>2008</v>
      </c>
      <c r="T25" s="363"/>
      <c r="U25" s="363"/>
      <c r="V25" s="350">
        <v>2008</v>
      </c>
      <c r="W25" s="363"/>
      <c r="X25" s="363"/>
      <c r="Y25" s="350">
        <v>2008</v>
      </c>
      <c r="Z25" s="363"/>
      <c r="AA25" s="363"/>
      <c r="AB25" s="350">
        <v>2008</v>
      </c>
      <c r="AC25" s="363"/>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t="e">
        <f t="shared" si="4"/>
        <v>#DIV/0!</v>
      </c>
      <c r="C26" s="363"/>
      <c r="D26" s="350">
        <v>2009</v>
      </c>
      <c r="E26" s="363"/>
      <c r="F26" s="363"/>
      <c r="G26" s="350">
        <v>2009</v>
      </c>
      <c r="H26" s="363"/>
      <c r="I26" s="363"/>
      <c r="J26" s="350">
        <v>2009</v>
      </c>
      <c r="K26" s="363"/>
      <c r="L26" s="363"/>
      <c r="M26" s="350">
        <v>2009</v>
      </c>
      <c r="N26" s="363"/>
      <c r="O26" s="363"/>
      <c r="P26" s="350">
        <v>2009</v>
      </c>
      <c r="Q26" s="363"/>
      <c r="R26" s="363"/>
      <c r="S26" s="350">
        <v>2009</v>
      </c>
      <c r="T26" s="363"/>
      <c r="U26" s="363"/>
      <c r="V26" s="350">
        <v>2009</v>
      </c>
      <c r="W26" s="363"/>
      <c r="X26" s="363"/>
      <c r="Y26" s="350">
        <v>2009</v>
      </c>
      <c r="Z26" s="363"/>
      <c r="AA26" s="363"/>
      <c r="AB26" s="350">
        <v>2009</v>
      </c>
      <c r="AC26" s="363"/>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t="e">
        <f t="shared" si="4"/>
        <v>#DIV/0!</v>
      </c>
      <c r="C27" s="363"/>
      <c r="D27" s="350">
        <v>2010</v>
      </c>
      <c r="E27" s="363"/>
      <c r="F27" s="363"/>
      <c r="G27" s="350">
        <v>2010</v>
      </c>
      <c r="H27" s="363"/>
      <c r="I27" s="363"/>
      <c r="J27" s="350">
        <v>2010</v>
      </c>
      <c r="K27" s="363"/>
      <c r="L27" s="363"/>
      <c r="M27" s="350">
        <v>2010</v>
      </c>
      <c r="N27" s="363"/>
      <c r="O27" s="363"/>
      <c r="P27" s="350">
        <v>2010</v>
      </c>
      <c r="Q27" s="363"/>
      <c r="R27" s="363"/>
      <c r="S27" s="350">
        <v>2010</v>
      </c>
      <c r="T27" s="363"/>
      <c r="U27" s="363"/>
      <c r="V27" s="350">
        <v>2010</v>
      </c>
      <c r="W27" s="363"/>
      <c r="X27" s="363"/>
      <c r="Y27" s="350">
        <v>2010</v>
      </c>
      <c r="Z27" s="363"/>
      <c r="AA27" s="363"/>
      <c r="AB27" s="350">
        <v>2010</v>
      </c>
      <c r="AC27" s="363"/>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t="e">
        <f t="shared" si="4"/>
        <v>#DIV/0!</v>
      </c>
      <c r="C28" s="363"/>
      <c r="D28" s="350">
        <v>2011</v>
      </c>
      <c r="E28" s="363"/>
      <c r="F28" s="363"/>
      <c r="G28" s="350">
        <v>2011</v>
      </c>
      <c r="H28" s="363"/>
      <c r="I28" s="363"/>
      <c r="J28" s="350">
        <v>2011</v>
      </c>
      <c r="K28" s="363"/>
      <c r="L28" s="363"/>
      <c r="M28" s="350">
        <v>2011</v>
      </c>
      <c r="N28" s="363"/>
      <c r="O28" s="363"/>
      <c r="P28" s="350">
        <v>2011</v>
      </c>
      <c r="Q28" s="363"/>
      <c r="R28" s="363"/>
      <c r="S28" s="350">
        <v>2011</v>
      </c>
      <c r="T28" s="363"/>
      <c r="U28" s="363"/>
      <c r="V28" s="350">
        <v>2011</v>
      </c>
      <c r="W28" s="363"/>
      <c r="X28" s="363"/>
      <c r="Y28" s="350">
        <v>2011</v>
      </c>
      <c r="Z28" s="363"/>
      <c r="AA28" s="363"/>
      <c r="AB28" s="350">
        <v>2011</v>
      </c>
      <c r="AC28" s="363"/>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t="e">
        <f t="shared" si="4"/>
        <v>#DIV/0!</v>
      </c>
      <c r="C29" s="363"/>
      <c r="D29" s="350">
        <v>2012</v>
      </c>
      <c r="E29" s="363"/>
      <c r="F29" s="363"/>
      <c r="G29" s="350">
        <v>2012</v>
      </c>
      <c r="H29" s="363"/>
      <c r="I29" s="363"/>
      <c r="J29" s="350">
        <v>2012</v>
      </c>
      <c r="K29" s="363"/>
      <c r="L29" s="363"/>
      <c r="M29" s="350">
        <v>2012</v>
      </c>
      <c r="N29" s="363"/>
      <c r="O29" s="363"/>
      <c r="P29" s="350">
        <v>2012</v>
      </c>
      <c r="Q29" s="363"/>
      <c r="R29" s="363"/>
      <c r="S29" s="350">
        <v>2012</v>
      </c>
      <c r="T29" s="363"/>
      <c r="U29" s="363"/>
      <c r="V29" s="350">
        <v>2012</v>
      </c>
      <c r="W29" s="363"/>
      <c r="X29" s="363"/>
      <c r="Y29" s="350">
        <v>2012</v>
      </c>
      <c r="Z29" s="363"/>
      <c r="AA29" s="363"/>
      <c r="AB29" s="350">
        <v>2012</v>
      </c>
      <c r="AC29" s="363"/>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t="e">
        <f t="shared" si="4"/>
        <v>#DIV/0!</v>
      </c>
      <c r="C30" s="363"/>
      <c r="D30" s="350">
        <v>2013</v>
      </c>
      <c r="E30" s="363"/>
      <c r="F30" s="363"/>
      <c r="G30" s="350">
        <v>2013</v>
      </c>
      <c r="H30" s="363"/>
      <c r="I30" s="363"/>
      <c r="J30" s="350">
        <v>2013</v>
      </c>
      <c r="K30" s="363"/>
      <c r="L30" s="363"/>
      <c r="M30" s="350">
        <v>2013</v>
      </c>
      <c r="N30" s="363"/>
      <c r="O30" s="363"/>
      <c r="P30" s="350">
        <v>2013</v>
      </c>
      <c r="Q30" s="363"/>
      <c r="R30" s="363"/>
      <c r="S30" s="350">
        <v>2013</v>
      </c>
      <c r="T30" s="363"/>
      <c r="U30" s="363"/>
      <c r="V30" s="350">
        <v>2013</v>
      </c>
      <c r="W30" s="363"/>
      <c r="X30" s="363"/>
      <c r="Y30" s="350">
        <v>2013</v>
      </c>
      <c r="Z30" s="363"/>
      <c r="AA30" s="363"/>
      <c r="AB30" s="350">
        <v>2013</v>
      </c>
      <c r="AC30" s="363"/>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31.444444444444443</v>
      </c>
      <c r="C31" s="39"/>
      <c r="D31" s="43">
        <v>2014</v>
      </c>
      <c r="E31" s="19">
        <v>50</v>
      </c>
      <c r="F31" s="10" t="s">
        <v>2423</v>
      </c>
      <c r="G31" s="43">
        <v>2014</v>
      </c>
      <c r="H31" s="19">
        <v>0</v>
      </c>
      <c r="I31" s="10" t="s">
        <v>2422</v>
      </c>
      <c r="J31" s="43">
        <v>2014</v>
      </c>
      <c r="K31" s="49">
        <v>100</v>
      </c>
      <c r="L31" s="10" t="s">
        <v>2421</v>
      </c>
      <c r="M31" s="43">
        <v>2014</v>
      </c>
      <c r="N31" s="19">
        <v>50</v>
      </c>
      <c r="O31" s="10" t="s">
        <v>2420</v>
      </c>
      <c r="P31" s="43">
        <v>2014</v>
      </c>
      <c r="Q31" s="19">
        <v>33</v>
      </c>
      <c r="R31" s="10" t="s">
        <v>2419</v>
      </c>
      <c r="S31" s="43">
        <v>2014</v>
      </c>
      <c r="T31" s="34">
        <v>50</v>
      </c>
      <c r="U31" s="10" t="s">
        <v>2418</v>
      </c>
      <c r="V31" s="43">
        <v>2014</v>
      </c>
      <c r="W31" s="34">
        <v>0</v>
      </c>
      <c r="X31" s="10"/>
      <c r="Y31" s="350">
        <v>2014</v>
      </c>
      <c r="Z31" s="34">
        <v>0</v>
      </c>
      <c r="AA31" s="10"/>
      <c r="AB31" s="350">
        <v>2014</v>
      </c>
      <c r="AC31" s="34">
        <v>0</v>
      </c>
      <c r="AD31" s="11" t="s">
        <v>2417</v>
      </c>
    </row>
    <row r="32" spans="1:81" ht="24.75" customHeight="1">
      <c r="A32" s="43">
        <v>2015</v>
      </c>
      <c r="B32" s="230">
        <f t="shared" si="5"/>
        <v>31.444444444444443</v>
      </c>
      <c r="C32" s="39"/>
      <c r="D32" s="43">
        <v>2015</v>
      </c>
      <c r="E32" s="49">
        <v>50</v>
      </c>
      <c r="F32" s="10"/>
      <c r="G32" s="43">
        <v>2015</v>
      </c>
      <c r="H32" s="19">
        <v>0</v>
      </c>
      <c r="I32" s="10"/>
      <c r="J32" s="43">
        <v>2015</v>
      </c>
      <c r="K32" s="19">
        <v>100</v>
      </c>
      <c r="L32" s="10"/>
      <c r="M32" s="43">
        <v>2015</v>
      </c>
      <c r="N32" s="49">
        <v>50</v>
      </c>
      <c r="O32" s="10"/>
      <c r="P32" s="43">
        <v>2015</v>
      </c>
      <c r="Q32" s="19">
        <v>33</v>
      </c>
      <c r="R32" s="10"/>
      <c r="S32" s="43">
        <v>2015</v>
      </c>
      <c r="T32" s="34">
        <v>50</v>
      </c>
      <c r="U32" s="10"/>
      <c r="V32" s="43">
        <v>2015</v>
      </c>
      <c r="W32" s="34">
        <v>0</v>
      </c>
      <c r="X32" s="10"/>
      <c r="Y32" s="350">
        <v>2015</v>
      </c>
      <c r="Z32" s="34">
        <v>0</v>
      </c>
      <c r="AA32" s="10"/>
      <c r="AB32" s="350">
        <v>2015</v>
      </c>
      <c r="AC32" s="34">
        <v>0</v>
      </c>
      <c r="AD32" s="11"/>
    </row>
    <row r="33" spans="1:81" ht="24.75" customHeight="1">
      <c r="A33" s="43">
        <v>2016</v>
      </c>
      <c r="B33" s="230">
        <f t="shared" si="5"/>
        <v>31.444444444444443</v>
      </c>
      <c r="C33" s="39"/>
      <c r="D33" s="43">
        <v>2016</v>
      </c>
      <c r="E33" s="49">
        <v>50</v>
      </c>
      <c r="F33" s="10"/>
      <c r="G33" s="43">
        <v>2016</v>
      </c>
      <c r="H33" s="19">
        <v>0</v>
      </c>
      <c r="I33" s="10"/>
      <c r="J33" s="43">
        <v>2016</v>
      </c>
      <c r="K33" s="19">
        <v>100</v>
      </c>
      <c r="L33" s="10"/>
      <c r="M33" s="43">
        <v>2016</v>
      </c>
      <c r="N33" s="49">
        <v>50</v>
      </c>
      <c r="O33" s="10"/>
      <c r="P33" s="43">
        <v>2016</v>
      </c>
      <c r="Q33" s="19">
        <v>33</v>
      </c>
      <c r="R33" s="10"/>
      <c r="S33" s="43">
        <v>2016</v>
      </c>
      <c r="T33" s="34">
        <v>50</v>
      </c>
      <c r="U33" s="10"/>
      <c r="V33" s="43">
        <v>2016</v>
      </c>
      <c r="W33" s="34">
        <v>0</v>
      </c>
      <c r="X33" s="10"/>
      <c r="Y33" s="350">
        <v>2016</v>
      </c>
      <c r="Z33" s="34">
        <v>0</v>
      </c>
      <c r="AA33" s="10"/>
      <c r="AB33" s="350">
        <v>2016</v>
      </c>
      <c r="AC33" s="34">
        <v>0</v>
      </c>
      <c r="AD33" s="11"/>
    </row>
    <row r="34" spans="1:81" ht="24.75" customHeight="1">
      <c r="A34" s="43">
        <v>2017</v>
      </c>
      <c r="B34" s="230">
        <f t="shared" si="5"/>
        <v>31.444444444444443</v>
      </c>
      <c r="C34" s="39"/>
      <c r="D34" s="43">
        <v>2017</v>
      </c>
      <c r="E34" s="49">
        <v>50</v>
      </c>
      <c r="F34" s="10"/>
      <c r="G34" s="43">
        <v>2017</v>
      </c>
      <c r="H34" s="19">
        <v>0</v>
      </c>
      <c r="I34" s="10"/>
      <c r="J34" s="43">
        <v>2017</v>
      </c>
      <c r="K34" s="19">
        <v>100</v>
      </c>
      <c r="L34" s="10"/>
      <c r="M34" s="43">
        <v>2017</v>
      </c>
      <c r="N34" s="49">
        <v>50</v>
      </c>
      <c r="O34" s="10"/>
      <c r="P34" s="43">
        <v>2017</v>
      </c>
      <c r="Q34" s="19">
        <v>33</v>
      </c>
      <c r="R34" s="10"/>
      <c r="S34" s="43">
        <v>2017</v>
      </c>
      <c r="T34" s="34">
        <v>50</v>
      </c>
      <c r="U34" s="10"/>
      <c r="V34" s="43">
        <v>2017</v>
      </c>
      <c r="W34" s="34">
        <v>0</v>
      </c>
      <c r="X34" s="10"/>
      <c r="Y34" s="350">
        <v>2017</v>
      </c>
      <c r="Z34" s="34">
        <v>0</v>
      </c>
      <c r="AA34" s="10"/>
      <c r="AB34" s="350">
        <v>2017</v>
      </c>
      <c r="AC34" s="34">
        <v>0</v>
      </c>
      <c r="AD34" s="11"/>
    </row>
    <row r="35" spans="1:81" ht="24.75" customHeight="1">
      <c r="A35" s="43">
        <v>2018</v>
      </c>
      <c r="B35" s="230">
        <f t="shared" si="5"/>
        <v>31.444444444444443</v>
      </c>
      <c r="C35" s="39"/>
      <c r="D35" s="43">
        <v>2018</v>
      </c>
      <c r="E35" s="49">
        <v>50</v>
      </c>
      <c r="F35" s="10"/>
      <c r="G35" s="43">
        <v>2018</v>
      </c>
      <c r="H35" s="19">
        <v>0</v>
      </c>
      <c r="I35" s="10"/>
      <c r="J35" s="43">
        <v>2018</v>
      </c>
      <c r="K35" s="19">
        <v>100</v>
      </c>
      <c r="L35" s="10"/>
      <c r="M35" s="43">
        <v>2018</v>
      </c>
      <c r="N35" s="49">
        <v>50</v>
      </c>
      <c r="O35" s="10"/>
      <c r="P35" s="43">
        <v>2018</v>
      </c>
      <c r="Q35" s="19">
        <v>33</v>
      </c>
      <c r="R35" s="10"/>
      <c r="S35" s="43">
        <v>2018</v>
      </c>
      <c r="T35" s="34">
        <v>50</v>
      </c>
      <c r="U35" s="10"/>
      <c r="V35" s="43">
        <v>2018</v>
      </c>
      <c r="W35" s="34">
        <v>0</v>
      </c>
      <c r="X35" s="10"/>
      <c r="Y35" s="350">
        <v>2018</v>
      </c>
      <c r="Z35" s="34">
        <v>0</v>
      </c>
      <c r="AA35" s="10"/>
      <c r="AB35" s="350">
        <v>2018</v>
      </c>
      <c r="AC35" s="34">
        <v>0</v>
      </c>
      <c r="AD35" s="11"/>
    </row>
    <row r="36" spans="1:81" ht="24.75" customHeight="1">
      <c r="A36" s="43">
        <v>2019</v>
      </c>
      <c r="B36" s="230">
        <f t="shared" si="5"/>
        <v>31.444444444444443</v>
      </c>
      <c r="C36" s="39"/>
      <c r="D36" s="43">
        <v>2019</v>
      </c>
      <c r="E36" s="49">
        <v>50</v>
      </c>
      <c r="F36" s="10"/>
      <c r="G36" s="43">
        <v>2019</v>
      </c>
      <c r="H36" s="19">
        <v>0</v>
      </c>
      <c r="I36" s="10"/>
      <c r="J36" s="43">
        <v>2019</v>
      </c>
      <c r="K36" s="19">
        <v>100</v>
      </c>
      <c r="L36" s="10"/>
      <c r="M36" s="43">
        <v>2019</v>
      </c>
      <c r="N36" s="49">
        <v>50</v>
      </c>
      <c r="O36" s="10"/>
      <c r="P36" s="43">
        <v>2019</v>
      </c>
      <c r="Q36" s="19">
        <v>33</v>
      </c>
      <c r="R36" s="10"/>
      <c r="S36" s="43">
        <v>2019</v>
      </c>
      <c r="T36" s="34">
        <v>50</v>
      </c>
      <c r="U36" s="10" t="s">
        <v>2416</v>
      </c>
      <c r="V36" s="43">
        <v>2019</v>
      </c>
      <c r="W36" s="34">
        <v>0</v>
      </c>
      <c r="X36" s="10" t="s">
        <v>2415</v>
      </c>
      <c r="Y36" s="350">
        <v>2019</v>
      </c>
      <c r="Z36" s="34">
        <v>0</v>
      </c>
      <c r="AA36" s="10" t="s">
        <v>2394</v>
      </c>
      <c r="AB36" s="350">
        <v>2019</v>
      </c>
      <c r="AC36" s="34">
        <v>0</v>
      </c>
      <c r="AD36" s="11" t="s">
        <v>2414</v>
      </c>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c r="E42" s="580" t="s">
        <v>4329</v>
      </c>
      <c r="F42" s="580"/>
      <c r="G42" s="43" t="s">
        <v>409</v>
      </c>
      <c r="H42" s="580" t="s">
        <v>242</v>
      </c>
      <c r="I42" s="580"/>
      <c r="J42" s="44"/>
      <c r="K42" s="580"/>
      <c r="L42" s="580"/>
      <c r="M42" s="43" t="s">
        <v>81</v>
      </c>
      <c r="N42" s="580" t="s">
        <v>1559</v>
      </c>
      <c r="O42" s="580"/>
      <c r="P42" s="43" t="s">
        <v>81</v>
      </c>
      <c r="Q42" s="580" t="s">
        <v>1560</v>
      </c>
      <c r="R42" s="580"/>
      <c r="S42" s="43" t="s">
        <v>81</v>
      </c>
      <c r="T42" s="580"/>
      <c r="U42" s="580"/>
      <c r="V42" s="43"/>
      <c r="W42" s="580" t="s">
        <v>240</v>
      </c>
      <c r="X42" s="580"/>
      <c r="Y42" s="348"/>
      <c r="Z42" s="580" t="s">
        <v>239</v>
      </c>
      <c r="AA42" s="580"/>
      <c r="AB42" s="350" t="s">
        <v>81</v>
      </c>
      <c r="AC42" s="580" t="s">
        <v>238</v>
      </c>
      <c r="AD42" s="580"/>
      <c r="AE42" s="350" t="s">
        <v>81</v>
      </c>
      <c r="AF42" s="580" t="s">
        <v>237</v>
      </c>
      <c r="AG42" s="580"/>
      <c r="AH42" s="350"/>
      <c r="AI42" s="580" t="s">
        <v>165</v>
      </c>
      <c r="AJ42" s="580"/>
      <c r="AK42" s="350" t="s">
        <v>409</v>
      </c>
      <c r="AL42" s="580" t="s">
        <v>236</v>
      </c>
      <c r="AM42" s="580"/>
      <c r="AN42" s="350" t="s">
        <v>409</v>
      </c>
      <c r="AO42" s="580" t="s">
        <v>235</v>
      </c>
      <c r="AP42" s="580"/>
      <c r="AQ42" s="350"/>
      <c r="AR42" s="580" t="s">
        <v>234</v>
      </c>
      <c r="AS42" s="580"/>
      <c r="AT42" s="350"/>
      <c r="AU42" s="580" t="s">
        <v>233</v>
      </c>
      <c r="AV42" s="580"/>
      <c r="AW42" s="350" t="s">
        <v>409</v>
      </c>
      <c r="AX42" s="580" t="s">
        <v>232</v>
      </c>
      <c r="AY42" s="580"/>
    </row>
    <row r="43" spans="1:81" ht="24.75" customHeight="1">
      <c r="A43" s="43" t="s">
        <v>78</v>
      </c>
      <c r="B43" s="580" t="s">
        <v>79</v>
      </c>
      <c r="C43" s="580"/>
      <c r="D43" s="43"/>
      <c r="E43" s="580" t="s">
        <v>4330</v>
      </c>
      <c r="F43" s="580"/>
      <c r="G43" s="44">
        <v>25</v>
      </c>
      <c r="H43" s="580" t="s">
        <v>4331</v>
      </c>
      <c r="I43" s="580"/>
      <c r="J43" s="43"/>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231</v>
      </c>
      <c r="AD43" s="580"/>
      <c r="AE43" s="350" t="s">
        <v>78</v>
      </c>
      <c r="AF43" s="580" t="s">
        <v>79</v>
      </c>
      <c r="AG43" s="580"/>
      <c r="AH43" s="350"/>
      <c r="AI43" s="580" t="s">
        <v>4336</v>
      </c>
      <c r="AJ43" s="580"/>
      <c r="AK43" s="348"/>
      <c r="AL43" s="580" t="s">
        <v>4337</v>
      </c>
      <c r="AM43" s="580"/>
      <c r="AN43" s="350"/>
      <c r="AO43" s="580" t="s">
        <v>4338</v>
      </c>
      <c r="AP43" s="580"/>
      <c r="AQ43" s="350"/>
      <c r="AR43" s="580" t="s">
        <v>4339</v>
      </c>
      <c r="AS43" s="580"/>
      <c r="AT43" s="350"/>
      <c r="AU43" s="580" t="s">
        <v>4340</v>
      </c>
      <c r="AV43" s="580"/>
      <c r="AW43" s="348"/>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t="e">
        <f t="shared" ref="B45:B51" si="6">AVERAGE(E45,H45,K45,T45,AF45,AO45,AU45,AX45,AR45)</f>
        <v>#DIV/0!</v>
      </c>
      <c r="C45" s="363"/>
      <c r="D45" s="350">
        <v>2007</v>
      </c>
      <c r="E45" s="363"/>
      <c r="F45" s="363"/>
      <c r="G45" s="350">
        <v>2007</v>
      </c>
      <c r="H45" s="363"/>
      <c r="I45" s="363"/>
      <c r="J45" s="350">
        <v>2007</v>
      </c>
      <c r="K45" s="363"/>
      <c r="L45" s="363"/>
      <c r="M45" s="350">
        <v>2007</v>
      </c>
      <c r="N45" s="363"/>
      <c r="O45" s="363"/>
      <c r="P45" s="350">
        <v>2007</v>
      </c>
      <c r="Q45" s="363"/>
      <c r="R45" s="363"/>
      <c r="S45" s="350">
        <v>2007</v>
      </c>
      <c r="T45" s="363"/>
      <c r="U45" s="363"/>
      <c r="V45" s="350">
        <v>2007</v>
      </c>
      <c r="W45" s="363"/>
      <c r="X45" s="363"/>
      <c r="Y45" s="350">
        <v>2007</v>
      </c>
      <c r="Z45" s="363"/>
      <c r="AA45" s="363"/>
      <c r="AB45" s="350">
        <v>2007</v>
      </c>
      <c r="AC45" s="363"/>
      <c r="AD45" s="363"/>
      <c r="AE45" s="350">
        <v>2007</v>
      </c>
      <c r="AF45" s="243"/>
      <c r="AG45" s="363"/>
      <c r="AH45" s="350">
        <v>2007</v>
      </c>
      <c r="AI45" s="363"/>
      <c r="AJ45" s="363"/>
      <c r="AK45" s="350">
        <v>2007</v>
      </c>
      <c r="AL45" s="363"/>
      <c r="AM45" s="363"/>
      <c r="AN45" s="350">
        <v>2007</v>
      </c>
      <c r="AO45" s="363"/>
      <c r="AP45" s="363"/>
      <c r="AQ45" s="350">
        <v>2007</v>
      </c>
      <c r="AR45" s="363"/>
      <c r="AS45" s="363"/>
      <c r="AT45" s="350">
        <v>2007</v>
      </c>
      <c r="AU45" s="363"/>
      <c r="AV45" s="363"/>
      <c r="AW45" s="350">
        <v>2007</v>
      </c>
      <c r="AX45" s="363"/>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t="e">
        <f t="shared" si="6"/>
        <v>#DIV/0!</v>
      </c>
      <c r="C46" s="363"/>
      <c r="D46" s="350">
        <v>2008</v>
      </c>
      <c r="E46" s="363"/>
      <c r="F46" s="363"/>
      <c r="G46" s="350">
        <v>2008</v>
      </c>
      <c r="H46" s="363"/>
      <c r="I46" s="363"/>
      <c r="J46" s="350">
        <v>2008</v>
      </c>
      <c r="K46" s="363"/>
      <c r="L46" s="363"/>
      <c r="M46" s="350">
        <v>2008</v>
      </c>
      <c r="N46" s="363"/>
      <c r="O46" s="363"/>
      <c r="P46" s="350">
        <v>2008</v>
      </c>
      <c r="Q46" s="363"/>
      <c r="R46" s="363"/>
      <c r="S46" s="350">
        <v>2008</v>
      </c>
      <c r="T46" s="363"/>
      <c r="U46" s="363"/>
      <c r="V46" s="350">
        <v>2008</v>
      </c>
      <c r="W46" s="363"/>
      <c r="X46" s="363"/>
      <c r="Y46" s="350">
        <v>2008</v>
      </c>
      <c r="Z46" s="363"/>
      <c r="AA46" s="363"/>
      <c r="AB46" s="350">
        <v>2008</v>
      </c>
      <c r="AC46" s="363"/>
      <c r="AD46" s="363"/>
      <c r="AE46" s="350">
        <v>2008</v>
      </c>
      <c r="AF46" s="243"/>
      <c r="AG46" s="363"/>
      <c r="AH46" s="350">
        <v>2008</v>
      </c>
      <c r="AI46" s="363"/>
      <c r="AJ46" s="363"/>
      <c r="AK46" s="350">
        <v>2008</v>
      </c>
      <c r="AL46" s="363"/>
      <c r="AM46" s="363"/>
      <c r="AN46" s="350">
        <v>2008</v>
      </c>
      <c r="AO46" s="363"/>
      <c r="AP46" s="363"/>
      <c r="AQ46" s="350">
        <v>2008</v>
      </c>
      <c r="AR46" s="363"/>
      <c r="AS46" s="363"/>
      <c r="AT46" s="350">
        <v>2008</v>
      </c>
      <c r="AU46" s="363"/>
      <c r="AV46" s="363"/>
      <c r="AW46" s="350">
        <v>2008</v>
      </c>
      <c r="AX46" s="363"/>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t="e">
        <f t="shared" si="6"/>
        <v>#DIV/0!</v>
      </c>
      <c r="C47" s="363"/>
      <c r="D47" s="350">
        <v>2009</v>
      </c>
      <c r="E47" s="363"/>
      <c r="F47" s="363"/>
      <c r="G47" s="350">
        <v>2009</v>
      </c>
      <c r="H47" s="363"/>
      <c r="I47" s="363"/>
      <c r="J47" s="350">
        <v>2009</v>
      </c>
      <c r="K47" s="363"/>
      <c r="L47" s="363"/>
      <c r="M47" s="350">
        <v>2009</v>
      </c>
      <c r="N47" s="363"/>
      <c r="O47" s="363"/>
      <c r="P47" s="350">
        <v>2009</v>
      </c>
      <c r="Q47" s="363"/>
      <c r="R47" s="363"/>
      <c r="S47" s="350">
        <v>2009</v>
      </c>
      <c r="T47" s="363"/>
      <c r="U47" s="363"/>
      <c r="V47" s="350">
        <v>2009</v>
      </c>
      <c r="W47" s="363"/>
      <c r="X47" s="363"/>
      <c r="Y47" s="350">
        <v>2009</v>
      </c>
      <c r="Z47" s="363"/>
      <c r="AA47" s="363"/>
      <c r="AB47" s="350">
        <v>2009</v>
      </c>
      <c r="AC47" s="363"/>
      <c r="AD47" s="363"/>
      <c r="AE47" s="350">
        <v>2009</v>
      </c>
      <c r="AF47" s="243"/>
      <c r="AG47" s="363"/>
      <c r="AH47" s="350">
        <v>2009</v>
      </c>
      <c r="AI47" s="363"/>
      <c r="AJ47" s="363"/>
      <c r="AK47" s="350">
        <v>2009</v>
      </c>
      <c r="AL47" s="363"/>
      <c r="AM47" s="363"/>
      <c r="AN47" s="350">
        <v>2009</v>
      </c>
      <c r="AO47" s="363"/>
      <c r="AP47" s="363"/>
      <c r="AQ47" s="350">
        <v>2009</v>
      </c>
      <c r="AR47" s="363"/>
      <c r="AS47" s="363"/>
      <c r="AT47" s="350">
        <v>2009</v>
      </c>
      <c r="AU47" s="363"/>
      <c r="AV47" s="363"/>
      <c r="AW47" s="350">
        <v>2009</v>
      </c>
      <c r="AX47" s="363"/>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t="e">
        <f t="shared" si="6"/>
        <v>#DIV/0!</v>
      </c>
      <c r="C48" s="363"/>
      <c r="D48" s="350">
        <v>2010</v>
      </c>
      <c r="E48" s="363"/>
      <c r="F48" s="363"/>
      <c r="G48" s="350">
        <v>2010</v>
      </c>
      <c r="H48" s="363"/>
      <c r="I48" s="363"/>
      <c r="J48" s="350">
        <v>2010</v>
      </c>
      <c r="K48" s="363"/>
      <c r="L48" s="363"/>
      <c r="M48" s="350">
        <v>2010</v>
      </c>
      <c r="N48" s="363"/>
      <c r="O48" s="363"/>
      <c r="P48" s="350">
        <v>2010</v>
      </c>
      <c r="Q48" s="363"/>
      <c r="R48" s="363"/>
      <c r="S48" s="350">
        <v>2010</v>
      </c>
      <c r="T48" s="363"/>
      <c r="U48" s="363"/>
      <c r="V48" s="350">
        <v>2010</v>
      </c>
      <c r="W48" s="363"/>
      <c r="X48" s="363"/>
      <c r="Y48" s="350">
        <v>2010</v>
      </c>
      <c r="Z48" s="363"/>
      <c r="AA48" s="363"/>
      <c r="AB48" s="350">
        <v>2010</v>
      </c>
      <c r="AC48" s="363"/>
      <c r="AD48" s="363"/>
      <c r="AE48" s="350">
        <v>2010</v>
      </c>
      <c r="AF48" s="243"/>
      <c r="AG48" s="363"/>
      <c r="AH48" s="350">
        <v>2010</v>
      </c>
      <c r="AI48" s="363"/>
      <c r="AJ48" s="363"/>
      <c r="AK48" s="350">
        <v>2010</v>
      </c>
      <c r="AL48" s="363"/>
      <c r="AM48" s="363"/>
      <c r="AN48" s="350">
        <v>2010</v>
      </c>
      <c r="AO48" s="363"/>
      <c r="AP48" s="363"/>
      <c r="AQ48" s="350">
        <v>2010</v>
      </c>
      <c r="AR48" s="363"/>
      <c r="AS48" s="363"/>
      <c r="AT48" s="350">
        <v>2010</v>
      </c>
      <c r="AU48" s="363"/>
      <c r="AV48" s="363"/>
      <c r="AW48" s="350">
        <v>2010</v>
      </c>
      <c r="AX48" s="363"/>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t="e">
        <f t="shared" si="6"/>
        <v>#DIV/0!</v>
      </c>
      <c r="C49" s="363"/>
      <c r="D49" s="350">
        <v>2011</v>
      </c>
      <c r="E49" s="363"/>
      <c r="F49" s="363"/>
      <c r="G49" s="350">
        <v>2011</v>
      </c>
      <c r="H49" s="363"/>
      <c r="I49" s="363"/>
      <c r="J49" s="350">
        <v>2011</v>
      </c>
      <c r="K49" s="363"/>
      <c r="L49" s="363"/>
      <c r="M49" s="350">
        <v>2011</v>
      </c>
      <c r="N49" s="363"/>
      <c r="O49" s="363"/>
      <c r="P49" s="350">
        <v>2011</v>
      </c>
      <c r="Q49" s="363"/>
      <c r="R49" s="363"/>
      <c r="S49" s="350">
        <v>2011</v>
      </c>
      <c r="T49" s="363"/>
      <c r="U49" s="363"/>
      <c r="V49" s="350">
        <v>2011</v>
      </c>
      <c r="W49" s="363"/>
      <c r="X49" s="363"/>
      <c r="Y49" s="350">
        <v>2011</v>
      </c>
      <c r="Z49" s="363"/>
      <c r="AA49" s="363"/>
      <c r="AB49" s="350">
        <v>2011</v>
      </c>
      <c r="AC49" s="363"/>
      <c r="AD49" s="363"/>
      <c r="AE49" s="350">
        <v>2011</v>
      </c>
      <c r="AF49" s="243"/>
      <c r="AG49" s="363"/>
      <c r="AH49" s="350">
        <v>2011</v>
      </c>
      <c r="AI49" s="363"/>
      <c r="AJ49" s="363"/>
      <c r="AK49" s="350">
        <v>2011</v>
      </c>
      <c r="AL49" s="363"/>
      <c r="AM49" s="363"/>
      <c r="AN49" s="350">
        <v>2011</v>
      </c>
      <c r="AO49" s="363"/>
      <c r="AP49" s="363"/>
      <c r="AQ49" s="350">
        <v>2011</v>
      </c>
      <c r="AR49" s="363"/>
      <c r="AS49" s="363"/>
      <c r="AT49" s="350">
        <v>2011</v>
      </c>
      <c r="AU49" s="363"/>
      <c r="AV49" s="363"/>
      <c r="AW49" s="350">
        <v>2011</v>
      </c>
      <c r="AX49" s="363"/>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t="e">
        <f t="shared" si="6"/>
        <v>#DIV/0!</v>
      </c>
      <c r="C50" s="363"/>
      <c r="D50" s="350">
        <v>2012</v>
      </c>
      <c r="E50" s="363"/>
      <c r="F50" s="363"/>
      <c r="G50" s="350">
        <v>2012</v>
      </c>
      <c r="H50" s="363"/>
      <c r="I50" s="363"/>
      <c r="J50" s="350">
        <v>2012</v>
      </c>
      <c r="K50" s="363"/>
      <c r="L50" s="363"/>
      <c r="M50" s="350">
        <v>2012</v>
      </c>
      <c r="N50" s="363"/>
      <c r="O50" s="363"/>
      <c r="P50" s="350">
        <v>2012</v>
      </c>
      <c r="Q50" s="363"/>
      <c r="R50" s="363"/>
      <c r="S50" s="350">
        <v>2012</v>
      </c>
      <c r="T50" s="363"/>
      <c r="U50" s="363"/>
      <c r="V50" s="350">
        <v>2012</v>
      </c>
      <c r="W50" s="363"/>
      <c r="X50" s="363"/>
      <c r="Y50" s="350">
        <v>2012</v>
      </c>
      <c r="Z50" s="363"/>
      <c r="AA50" s="363"/>
      <c r="AB50" s="350">
        <v>2012</v>
      </c>
      <c r="AC50" s="363"/>
      <c r="AD50" s="363"/>
      <c r="AE50" s="350">
        <v>2012</v>
      </c>
      <c r="AF50" s="243"/>
      <c r="AG50" s="363"/>
      <c r="AH50" s="350">
        <v>2012</v>
      </c>
      <c r="AI50" s="363"/>
      <c r="AJ50" s="363"/>
      <c r="AK50" s="350">
        <v>2012</v>
      </c>
      <c r="AL50" s="363"/>
      <c r="AM50" s="363"/>
      <c r="AN50" s="350">
        <v>2012</v>
      </c>
      <c r="AO50" s="363"/>
      <c r="AP50" s="363"/>
      <c r="AQ50" s="350">
        <v>2012</v>
      </c>
      <c r="AR50" s="363"/>
      <c r="AS50" s="363"/>
      <c r="AT50" s="350">
        <v>2012</v>
      </c>
      <c r="AU50" s="363"/>
      <c r="AV50" s="363"/>
      <c r="AW50" s="350">
        <v>2012</v>
      </c>
      <c r="AX50" s="363"/>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t="e">
        <f t="shared" si="6"/>
        <v>#DIV/0!</v>
      </c>
      <c r="C51" s="363"/>
      <c r="D51" s="350">
        <v>2013</v>
      </c>
      <c r="E51" s="363"/>
      <c r="F51" s="363"/>
      <c r="G51" s="350">
        <v>2013</v>
      </c>
      <c r="H51" s="363"/>
      <c r="I51" s="363"/>
      <c r="J51" s="350">
        <v>2013</v>
      </c>
      <c r="K51" s="363"/>
      <c r="L51" s="363"/>
      <c r="M51" s="350">
        <v>2013</v>
      </c>
      <c r="N51" s="363"/>
      <c r="O51" s="363"/>
      <c r="P51" s="350">
        <v>2013</v>
      </c>
      <c r="Q51" s="363"/>
      <c r="R51" s="363"/>
      <c r="S51" s="350">
        <v>2013</v>
      </c>
      <c r="T51" s="363"/>
      <c r="U51" s="363"/>
      <c r="V51" s="350">
        <v>2013</v>
      </c>
      <c r="W51" s="363"/>
      <c r="X51" s="363"/>
      <c r="Y51" s="350">
        <v>2013</v>
      </c>
      <c r="Z51" s="363"/>
      <c r="AA51" s="363"/>
      <c r="AB51" s="350">
        <v>2013</v>
      </c>
      <c r="AC51" s="363"/>
      <c r="AD51" s="363"/>
      <c r="AE51" s="350">
        <v>2013</v>
      </c>
      <c r="AF51" s="243"/>
      <c r="AG51" s="363"/>
      <c r="AH51" s="350">
        <v>2013</v>
      </c>
      <c r="AI51" s="363"/>
      <c r="AJ51" s="363"/>
      <c r="AK51" s="350">
        <v>2013</v>
      </c>
      <c r="AL51" s="363"/>
      <c r="AM51" s="363"/>
      <c r="AN51" s="350">
        <v>2013</v>
      </c>
      <c r="AO51" s="363"/>
      <c r="AP51" s="363"/>
      <c r="AQ51" s="350">
        <v>2013</v>
      </c>
      <c r="AR51" s="363"/>
      <c r="AS51" s="363"/>
      <c r="AT51" s="350">
        <v>2013</v>
      </c>
      <c r="AU51" s="363"/>
      <c r="AV51" s="363"/>
      <c r="AW51" s="350">
        <v>2013</v>
      </c>
      <c r="AX51" s="363"/>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7">AVERAGE(E52,H52,K52,T52,AF52,AO52,AU52,AX52,AR52)</f>
        <v>52.777777777777779</v>
      </c>
      <c r="C52" s="39"/>
      <c r="D52" s="43">
        <v>2014</v>
      </c>
      <c r="E52" s="19">
        <v>100</v>
      </c>
      <c r="F52" s="10" t="s">
        <v>2413</v>
      </c>
      <c r="G52" s="43">
        <v>2014</v>
      </c>
      <c r="H52" s="19">
        <v>25</v>
      </c>
      <c r="I52" s="10"/>
      <c r="J52" s="43">
        <v>2014</v>
      </c>
      <c r="K52" s="19">
        <v>100</v>
      </c>
      <c r="L52" s="10"/>
      <c r="M52" s="43">
        <v>2014</v>
      </c>
      <c r="N52" s="19">
        <v>100</v>
      </c>
      <c r="O52" s="10" t="s">
        <v>2400</v>
      </c>
      <c r="P52" s="43">
        <v>2014</v>
      </c>
      <c r="Q52" s="19">
        <v>100</v>
      </c>
      <c r="R52" s="10" t="s">
        <v>2400</v>
      </c>
      <c r="S52" s="43">
        <v>2014</v>
      </c>
      <c r="T52" s="52">
        <v>100</v>
      </c>
      <c r="U52" s="10"/>
      <c r="V52" s="43">
        <v>2014</v>
      </c>
      <c r="W52" s="52">
        <v>100</v>
      </c>
      <c r="X52" s="10" t="s">
        <v>2398</v>
      </c>
      <c r="Y52" s="350">
        <v>2014</v>
      </c>
      <c r="Z52" s="52">
        <v>100</v>
      </c>
      <c r="AA52" s="10"/>
      <c r="AB52" s="350">
        <v>2014</v>
      </c>
      <c r="AC52" s="52">
        <v>100</v>
      </c>
      <c r="AD52" s="10"/>
      <c r="AE52" s="350">
        <v>2014</v>
      </c>
      <c r="AF52" s="243">
        <f>0.67*AI52+0.33*AL52</f>
        <v>50</v>
      </c>
      <c r="AG52" s="10"/>
      <c r="AH52" s="350">
        <v>2014</v>
      </c>
      <c r="AI52" s="19">
        <v>50</v>
      </c>
      <c r="AJ52" s="10" t="s">
        <v>2412</v>
      </c>
      <c r="AK52" s="350">
        <v>2014</v>
      </c>
      <c r="AL52" s="49">
        <v>50</v>
      </c>
      <c r="AM52" s="10" t="s">
        <v>2411</v>
      </c>
      <c r="AN52" s="350">
        <v>2014</v>
      </c>
      <c r="AO52" s="19">
        <v>50</v>
      </c>
      <c r="AP52" s="10" t="s">
        <v>2410</v>
      </c>
      <c r="AQ52" s="350">
        <v>2014</v>
      </c>
      <c r="AR52" s="19">
        <v>0</v>
      </c>
      <c r="AS52" s="10" t="s">
        <v>2409</v>
      </c>
      <c r="AT52" s="350">
        <v>2014</v>
      </c>
      <c r="AU52" s="19">
        <v>50</v>
      </c>
      <c r="AV52" s="10" t="s">
        <v>2408</v>
      </c>
      <c r="AW52" s="350">
        <v>2014</v>
      </c>
      <c r="AX52" s="19">
        <v>0</v>
      </c>
      <c r="AY52" s="314" t="s">
        <v>4882</v>
      </c>
    </row>
    <row r="53" spans="1:81" ht="24.75" customHeight="1">
      <c r="A53" s="43">
        <v>2015</v>
      </c>
      <c r="B53" s="230">
        <f t="shared" si="7"/>
        <v>52.777777777777779</v>
      </c>
      <c r="C53" s="80"/>
      <c r="D53" s="43">
        <v>2015</v>
      </c>
      <c r="E53" s="49">
        <v>100</v>
      </c>
      <c r="F53" s="10"/>
      <c r="G53" s="43">
        <v>2015</v>
      </c>
      <c r="H53" s="19">
        <v>25</v>
      </c>
      <c r="I53" s="10"/>
      <c r="J53" s="43">
        <v>2015</v>
      </c>
      <c r="K53" s="19">
        <v>100</v>
      </c>
      <c r="L53" s="10"/>
      <c r="M53" s="43">
        <v>2015</v>
      </c>
      <c r="N53" s="19">
        <v>100</v>
      </c>
      <c r="O53" s="10"/>
      <c r="P53" s="43">
        <v>2015</v>
      </c>
      <c r="Q53" s="19">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7" si="8">0.67*AI53+0.33*AL53</f>
        <v>50</v>
      </c>
      <c r="AG53" s="10"/>
      <c r="AH53" s="350">
        <v>2015</v>
      </c>
      <c r="AI53" s="19">
        <v>50</v>
      </c>
      <c r="AJ53" s="10"/>
      <c r="AK53" s="350">
        <v>2015</v>
      </c>
      <c r="AL53" s="49">
        <v>50</v>
      </c>
      <c r="AM53" s="10"/>
      <c r="AN53" s="350">
        <v>2015</v>
      </c>
      <c r="AO53" s="19">
        <v>50</v>
      </c>
      <c r="AP53" s="10"/>
      <c r="AQ53" s="350">
        <v>2015</v>
      </c>
      <c r="AR53" s="19">
        <v>0</v>
      </c>
      <c r="AS53" s="10"/>
      <c r="AT53" s="350">
        <v>2015</v>
      </c>
      <c r="AU53" s="19">
        <v>50</v>
      </c>
      <c r="AV53" s="10"/>
      <c r="AW53" s="350">
        <v>2015</v>
      </c>
      <c r="AX53" s="19">
        <v>0</v>
      </c>
      <c r="AY53" s="11"/>
    </row>
    <row r="54" spans="1:81" ht="24.75" customHeight="1">
      <c r="A54" s="43">
        <v>2016</v>
      </c>
      <c r="B54" s="230">
        <f t="shared" si="7"/>
        <v>52.777777777777779</v>
      </c>
      <c r="C54" s="80"/>
      <c r="D54" s="43">
        <v>2016</v>
      </c>
      <c r="E54" s="49">
        <v>100</v>
      </c>
      <c r="F54" s="10"/>
      <c r="G54" s="43">
        <v>2016</v>
      </c>
      <c r="H54" s="19">
        <v>25</v>
      </c>
      <c r="I54" s="10"/>
      <c r="J54" s="43">
        <v>2016</v>
      </c>
      <c r="K54" s="19">
        <v>100</v>
      </c>
      <c r="L54" s="10"/>
      <c r="M54" s="43">
        <v>2016</v>
      </c>
      <c r="N54" s="19">
        <v>100</v>
      </c>
      <c r="O54" s="10"/>
      <c r="P54" s="43">
        <v>2016</v>
      </c>
      <c r="Q54" s="19">
        <v>100</v>
      </c>
      <c r="R54" s="10"/>
      <c r="S54" s="43">
        <v>2016</v>
      </c>
      <c r="T54" s="52">
        <v>100</v>
      </c>
      <c r="U54" s="10"/>
      <c r="V54" s="43">
        <v>2016</v>
      </c>
      <c r="W54" s="52">
        <v>100</v>
      </c>
      <c r="X54" s="10"/>
      <c r="Y54" s="350">
        <v>2016</v>
      </c>
      <c r="Z54" s="52">
        <v>100</v>
      </c>
      <c r="AA54" s="10"/>
      <c r="AB54" s="350">
        <v>2016</v>
      </c>
      <c r="AC54" s="52">
        <v>100</v>
      </c>
      <c r="AD54" s="10"/>
      <c r="AE54" s="350">
        <v>2016</v>
      </c>
      <c r="AF54" s="243">
        <f t="shared" si="8"/>
        <v>50</v>
      </c>
      <c r="AG54" s="10"/>
      <c r="AH54" s="350">
        <v>2016</v>
      </c>
      <c r="AI54" s="19">
        <v>50</v>
      </c>
      <c r="AJ54" s="10"/>
      <c r="AK54" s="350">
        <v>2016</v>
      </c>
      <c r="AL54" s="49">
        <v>50</v>
      </c>
      <c r="AM54" s="10"/>
      <c r="AN54" s="350">
        <v>2016</v>
      </c>
      <c r="AO54" s="19">
        <v>50</v>
      </c>
      <c r="AP54" s="10"/>
      <c r="AQ54" s="350">
        <v>2016</v>
      </c>
      <c r="AR54" s="19">
        <v>0</v>
      </c>
      <c r="AS54" s="10"/>
      <c r="AT54" s="350">
        <v>2016</v>
      </c>
      <c r="AU54" s="19">
        <v>50</v>
      </c>
      <c r="AV54" s="10"/>
      <c r="AW54" s="350">
        <v>2016</v>
      </c>
      <c r="AX54" s="19">
        <v>0</v>
      </c>
      <c r="AY54" s="11"/>
    </row>
    <row r="55" spans="1:81" ht="24.75" customHeight="1">
      <c r="A55" s="43">
        <v>2017</v>
      </c>
      <c r="B55" s="230">
        <f t="shared" si="7"/>
        <v>52.777777777777779</v>
      </c>
      <c r="C55" s="80"/>
      <c r="D55" s="43">
        <v>2017</v>
      </c>
      <c r="E55" s="49">
        <v>100</v>
      </c>
      <c r="F55" s="10"/>
      <c r="G55" s="43">
        <v>2017</v>
      </c>
      <c r="H55" s="19">
        <v>25</v>
      </c>
      <c r="I55" s="10"/>
      <c r="J55" s="43">
        <v>2017</v>
      </c>
      <c r="K55" s="19">
        <v>100</v>
      </c>
      <c r="L55" s="10"/>
      <c r="M55" s="43">
        <v>2017</v>
      </c>
      <c r="N55" s="19">
        <v>100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8"/>
        <v>50</v>
      </c>
      <c r="AG55" s="10"/>
      <c r="AH55" s="350">
        <v>2017</v>
      </c>
      <c r="AI55" s="19">
        <v>50</v>
      </c>
      <c r="AJ55" s="10"/>
      <c r="AK55" s="350">
        <v>2017</v>
      </c>
      <c r="AL55" s="49">
        <v>50</v>
      </c>
      <c r="AM55" s="10"/>
      <c r="AN55" s="350">
        <v>2017</v>
      </c>
      <c r="AO55" s="19">
        <v>50</v>
      </c>
      <c r="AP55" s="10"/>
      <c r="AQ55" s="350">
        <v>2017</v>
      </c>
      <c r="AR55" s="19">
        <v>0</v>
      </c>
      <c r="AS55" s="10"/>
      <c r="AT55" s="350">
        <v>2017</v>
      </c>
      <c r="AU55" s="19">
        <v>50</v>
      </c>
      <c r="AV55" s="10"/>
      <c r="AW55" s="350">
        <v>2017</v>
      </c>
      <c r="AX55" s="19">
        <v>0</v>
      </c>
      <c r="AY55" s="11"/>
    </row>
    <row r="56" spans="1:81" ht="24.75" customHeight="1">
      <c r="A56" s="43">
        <v>2018</v>
      </c>
      <c r="B56" s="230">
        <f t="shared" si="7"/>
        <v>58.333333333333336</v>
      </c>
      <c r="C56" s="80"/>
      <c r="D56" s="43">
        <v>2018</v>
      </c>
      <c r="E56" s="49">
        <v>100</v>
      </c>
      <c r="F56" s="10"/>
      <c r="G56" s="43">
        <v>2018</v>
      </c>
      <c r="H56" s="19">
        <v>25</v>
      </c>
      <c r="I56" s="10"/>
      <c r="J56" s="43">
        <v>2018</v>
      </c>
      <c r="K56" s="19">
        <v>100</v>
      </c>
      <c r="L56" s="10"/>
      <c r="M56" s="43">
        <v>2018</v>
      </c>
      <c r="N56" s="19">
        <v>100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8"/>
        <v>50</v>
      </c>
      <c r="AG56" s="10"/>
      <c r="AH56" s="350">
        <v>2018</v>
      </c>
      <c r="AI56" s="19">
        <v>50</v>
      </c>
      <c r="AJ56" s="10"/>
      <c r="AK56" s="350">
        <v>2018</v>
      </c>
      <c r="AL56" s="49">
        <v>50</v>
      </c>
      <c r="AM56" s="10" t="s">
        <v>2407</v>
      </c>
      <c r="AN56" s="350">
        <v>2018</v>
      </c>
      <c r="AO56" s="19">
        <v>50</v>
      </c>
      <c r="AP56" s="10"/>
      <c r="AQ56" s="350">
        <v>2018</v>
      </c>
      <c r="AR56" s="19">
        <v>0</v>
      </c>
      <c r="AS56" s="10"/>
      <c r="AT56" s="350">
        <v>2018</v>
      </c>
      <c r="AU56" s="19">
        <v>50</v>
      </c>
      <c r="AV56" s="10"/>
      <c r="AW56" s="350">
        <v>2018</v>
      </c>
      <c r="AX56" s="19">
        <v>50</v>
      </c>
      <c r="AY56" s="11" t="s">
        <v>4881</v>
      </c>
    </row>
    <row r="57" spans="1:81" ht="24.75" customHeight="1">
      <c r="A57" s="43">
        <v>2019</v>
      </c>
      <c r="B57" s="230">
        <f t="shared" si="7"/>
        <v>58.333333333333336</v>
      </c>
      <c r="C57" s="80"/>
      <c r="D57" s="43">
        <v>2019</v>
      </c>
      <c r="E57" s="49">
        <v>100</v>
      </c>
      <c r="F57" s="10" t="s">
        <v>2406</v>
      </c>
      <c r="G57" s="43">
        <v>2019</v>
      </c>
      <c r="H57" s="34">
        <v>25</v>
      </c>
      <c r="I57" s="10" t="s">
        <v>2405</v>
      </c>
      <c r="J57" s="43">
        <v>2019</v>
      </c>
      <c r="K57" s="34">
        <v>100</v>
      </c>
      <c r="L57" s="10"/>
      <c r="M57" s="43">
        <v>2019</v>
      </c>
      <c r="N57" s="34">
        <v>100</v>
      </c>
      <c r="O57" s="10" t="s">
        <v>2400</v>
      </c>
      <c r="P57" s="43">
        <v>2019</v>
      </c>
      <c r="Q57" s="34">
        <v>100</v>
      </c>
      <c r="R57" s="10" t="s">
        <v>2400</v>
      </c>
      <c r="S57" s="43">
        <v>2019</v>
      </c>
      <c r="T57" s="52">
        <v>100</v>
      </c>
      <c r="U57" s="10"/>
      <c r="V57" s="43">
        <v>2019</v>
      </c>
      <c r="W57" s="52">
        <v>100</v>
      </c>
      <c r="X57" s="10"/>
      <c r="Y57" s="350">
        <v>2019</v>
      </c>
      <c r="Z57" s="52">
        <v>100</v>
      </c>
      <c r="AA57" s="10"/>
      <c r="AB57" s="350">
        <v>2019</v>
      </c>
      <c r="AC57" s="52">
        <v>100</v>
      </c>
      <c r="AD57" s="10"/>
      <c r="AE57" s="350">
        <v>2019</v>
      </c>
      <c r="AF57" s="243">
        <f t="shared" si="8"/>
        <v>50</v>
      </c>
      <c r="AG57" s="10"/>
      <c r="AH57" s="350">
        <v>2019</v>
      </c>
      <c r="AI57" s="19">
        <v>50</v>
      </c>
      <c r="AJ57" s="10"/>
      <c r="AK57" s="350">
        <v>2019</v>
      </c>
      <c r="AL57" s="49">
        <v>50</v>
      </c>
      <c r="AM57" s="10" t="s">
        <v>2404</v>
      </c>
      <c r="AN57" s="350">
        <v>2019</v>
      </c>
      <c r="AO57" s="34">
        <v>50</v>
      </c>
      <c r="AP57" s="10"/>
      <c r="AQ57" s="350">
        <v>2019</v>
      </c>
      <c r="AR57" s="19">
        <v>0</v>
      </c>
      <c r="AS57" s="10"/>
      <c r="AT57" s="350">
        <v>2019</v>
      </c>
      <c r="AU57" s="34">
        <v>50</v>
      </c>
      <c r="AV57" s="10"/>
      <c r="AW57" s="350">
        <v>2019</v>
      </c>
      <c r="AX57" s="34">
        <v>50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2403</v>
      </c>
      <c r="E63" s="580" t="s">
        <v>203</v>
      </c>
      <c r="F63" s="580"/>
      <c r="G63" s="43"/>
      <c r="H63" s="580" t="s">
        <v>202</v>
      </c>
      <c r="I63" s="580"/>
      <c r="J63" s="43"/>
      <c r="K63" s="580" t="s">
        <v>201</v>
      </c>
      <c r="L63" s="580"/>
      <c r="M63" s="43" t="s">
        <v>81</v>
      </c>
      <c r="N63" s="580" t="s">
        <v>200</v>
      </c>
      <c r="O63" s="580"/>
      <c r="P63" s="43" t="s">
        <v>409</v>
      </c>
      <c r="Q63" s="580" t="s">
        <v>199</v>
      </c>
      <c r="R63" s="580"/>
      <c r="S63" s="43"/>
      <c r="T63" s="580" t="s">
        <v>198</v>
      </c>
      <c r="U63" s="580"/>
      <c r="V63" s="43" t="s">
        <v>2402</v>
      </c>
      <c r="W63" s="580" t="s">
        <v>197</v>
      </c>
      <c r="X63" s="580"/>
      <c r="Y63" s="350"/>
      <c r="Z63" s="580" t="s">
        <v>196</v>
      </c>
      <c r="AA63" s="580"/>
      <c r="AB63" s="350"/>
      <c r="AC63" s="580" t="s">
        <v>195</v>
      </c>
      <c r="AD63" s="580"/>
      <c r="AE63" s="350" t="s">
        <v>81</v>
      </c>
      <c r="AF63" s="580"/>
      <c r="AG63" s="580"/>
      <c r="AH63" s="350"/>
      <c r="AI63" s="580" t="s">
        <v>194</v>
      </c>
      <c r="AJ63" s="580"/>
      <c r="AK63" s="350"/>
      <c r="AL63" s="580" t="s">
        <v>193</v>
      </c>
      <c r="AM63" s="580"/>
    </row>
    <row r="64" spans="1:81" ht="24.75" customHeight="1">
      <c r="A64" s="43" t="s">
        <v>78</v>
      </c>
      <c r="B64" s="580" t="s">
        <v>79</v>
      </c>
      <c r="C64" s="580"/>
      <c r="D64" s="43"/>
      <c r="E64" s="580" t="s">
        <v>4343</v>
      </c>
      <c r="F64" s="580"/>
      <c r="G64" s="43"/>
      <c r="H64" s="580" t="s">
        <v>4344</v>
      </c>
      <c r="I64" s="580"/>
      <c r="J64" s="43"/>
      <c r="K64" s="580" t="s">
        <v>4409</v>
      </c>
      <c r="L64" s="580"/>
      <c r="M64" s="43" t="s">
        <v>78</v>
      </c>
      <c r="N64" s="580" t="s">
        <v>79</v>
      </c>
      <c r="O64" s="580"/>
      <c r="P64" s="43">
        <v>50</v>
      </c>
      <c r="Q64" s="580" t="s">
        <v>4415</v>
      </c>
      <c r="R64" s="580"/>
      <c r="S64" s="43"/>
      <c r="T64" s="580" t="s">
        <v>4347</v>
      </c>
      <c r="U64" s="580"/>
      <c r="V64" s="43">
        <v>0</v>
      </c>
      <c r="W64" s="580" t="s">
        <v>4348</v>
      </c>
      <c r="X64" s="580"/>
      <c r="Y64" s="350"/>
      <c r="Z64" s="580" t="s">
        <v>4349</v>
      </c>
      <c r="AA64" s="580"/>
      <c r="AB64" s="350"/>
      <c r="AC64" s="580" t="s">
        <v>4350</v>
      </c>
      <c r="AD64" s="580"/>
      <c r="AE64" s="350" t="s">
        <v>78</v>
      </c>
      <c r="AF64" s="579" t="s">
        <v>4878</v>
      </c>
      <c r="AG64" s="580"/>
      <c r="AH64" s="350"/>
      <c r="AI64" s="580" t="s">
        <v>4351</v>
      </c>
      <c r="AJ64" s="580"/>
      <c r="AK64" s="350"/>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9">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9"/>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9"/>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t="e">
        <f t="shared" ref="B69:B72" si="10">AVERAGE(E69,H69,K69,N69,Z69,AC69,AF69)</f>
        <v>#DIV/0!</v>
      </c>
      <c r="C69" s="363"/>
      <c r="D69" s="350">
        <v>2010</v>
      </c>
      <c r="E69" s="363"/>
      <c r="F69" s="363"/>
      <c r="G69" s="350">
        <v>2010</v>
      </c>
      <c r="H69" s="363"/>
      <c r="I69" s="363"/>
      <c r="J69" s="350">
        <v>2010</v>
      </c>
      <c r="K69" s="363"/>
      <c r="L69" s="363"/>
      <c r="M69" s="350">
        <v>2010</v>
      </c>
      <c r="N69" s="8" t="e">
        <f t="shared" si="9"/>
        <v>#DIV/0!</v>
      </c>
      <c r="O69" s="363"/>
      <c r="P69" s="350">
        <v>2010</v>
      </c>
      <c r="Q69" s="363"/>
      <c r="R69" s="363"/>
      <c r="S69" s="350">
        <v>2010</v>
      </c>
      <c r="T69" s="363"/>
      <c r="U69" s="363"/>
      <c r="V69" s="350">
        <v>2010</v>
      </c>
      <c r="W69" s="363"/>
      <c r="X69" s="363"/>
      <c r="Y69" s="350">
        <v>2010</v>
      </c>
      <c r="Z69" s="363"/>
      <c r="AA69" s="363"/>
      <c r="AB69" s="350">
        <v>2010</v>
      </c>
      <c r="AC69" s="363"/>
      <c r="AD69" s="363"/>
      <c r="AE69" s="350">
        <v>2010</v>
      </c>
      <c r="AF69" s="363"/>
      <c r="AG69" s="363"/>
      <c r="AH69" s="350">
        <v>2010</v>
      </c>
      <c r="AI69" s="363"/>
      <c r="AJ69" s="363"/>
      <c r="AK69" s="350">
        <v>2010</v>
      </c>
      <c r="AL69" s="363"/>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t="e">
        <f t="shared" si="10"/>
        <v>#DIV/0!</v>
      </c>
      <c r="C70" s="363"/>
      <c r="D70" s="350">
        <v>2011</v>
      </c>
      <c r="E70" s="363"/>
      <c r="F70" s="363"/>
      <c r="G70" s="350">
        <v>2011</v>
      </c>
      <c r="H70" s="363"/>
      <c r="I70" s="363"/>
      <c r="J70" s="350">
        <v>2011</v>
      </c>
      <c r="K70" s="363"/>
      <c r="L70" s="363"/>
      <c r="M70" s="350">
        <v>2011</v>
      </c>
      <c r="N70" s="8" t="e">
        <f t="shared" si="9"/>
        <v>#DIV/0!</v>
      </c>
      <c r="O70" s="363"/>
      <c r="P70" s="350">
        <v>2011</v>
      </c>
      <c r="Q70" s="363"/>
      <c r="R70" s="363"/>
      <c r="S70" s="350">
        <v>2011</v>
      </c>
      <c r="T70" s="363"/>
      <c r="U70" s="363"/>
      <c r="V70" s="350">
        <v>2011</v>
      </c>
      <c r="W70" s="363"/>
      <c r="X70" s="363"/>
      <c r="Y70" s="350">
        <v>2011</v>
      </c>
      <c r="Z70" s="363"/>
      <c r="AA70" s="363"/>
      <c r="AB70" s="350">
        <v>2011</v>
      </c>
      <c r="AC70" s="363"/>
      <c r="AD70" s="363"/>
      <c r="AE70" s="350">
        <v>2011</v>
      </c>
      <c r="AF70" s="363"/>
      <c r="AG70" s="363"/>
      <c r="AH70" s="350">
        <v>2011</v>
      </c>
      <c r="AI70" s="363"/>
      <c r="AJ70" s="363"/>
      <c r="AK70" s="350">
        <v>2011</v>
      </c>
      <c r="AL70" s="363"/>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t="e">
        <f t="shared" si="10"/>
        <v>#DIV/0!</v>
      </c>
      <c r="C71" s="363"/>
      <c r="D71" s="350">
        <v>2012</v>
      </c>
      <c r="E71" s="363"/>
      <c r="F71" s="363"/>
      <c r="G71" s="350">
        <v>2012</v>
      </c>
      <c r="H71" s="363"/>
      <c r="I71" s="363"/>
      <c r="J71" s="350">
        <v>2012</v>
      </c>
      <c r="K71" s="363"/>
      <c r="L71" s="363"/>
      <c r="M71" s="350">
        <v>2012</v>
      </c>
      <c r="N71" s="8" t="e">
        <f t="shared" si="9"/>
        <v>#DIV/0!</v>
      </c>
      <c r="O71" s="363"/>
      <c r="P71" s="350">
        <v>2012</v>
      </c>
      <c r="Q71" s="363"/>
      <c r="R71" s="363"/>
      <c r="S71" s="350">
        <v>2012</v>
      </c>
      <c r="T71" s="363"/>
      <c r="U71" s="363"/>
      <c r="V71" s="350">
        <v>2012</v>
      </c>
      <c r="W71" s="363"/>
      <c r="X71" s="363"/>
      <c r="Y71" s="350">
        <v>2012</v>
      </c>
      <c r="Z71" s="363"/>
      <c r="AA71" s="363"/>
      <c r="AB71" s="350">
        <v>2012</v>
      </c>
      <c r="AC71" s="363"/>
      <c r="AD71" s="363"/>
      <c r="AE71" s="350">
        <v>2012</v>
      </c>
      <c r="AF71" s="363"/>
      <c r="AG71" s="363"/>
      <c r="AH71" s="350">
        <v>2012</v>
      </c>
      <c r="AI71" s="363"/>
      <c r="AJ71" s="363"/>
      <c r="AK71" s="350">
        <v>2012</v>
      </c>
      <c r="AL71" s="363"/>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t="e">
        <f t="shared" si="10"/>
        <v>#DIV/0!</v>
      </c>
      <c r="C72" s="363"/>
      <c r="D72" s="350">
        <v>2013</v>
      </c>
      <c r="E72" s="363"/>
      <c r="F72" s="363"/>
      <c r="G72" s="350">
        <v>2013</v>
      </c>
      <c r="H72" s="363"/>
      <c r="I72" s="363"/>
      <c r="J72" s="350">
        <v>2013</v>
      </c>
      <c r="K72" s="363"/>
      <c r="L72" s="363"/>
      <c r="M72" s="350">
        <v>2013</v>
      </c>
      <c r="N72" s="8" t="e">
        <f t="shared" si="9"/>
        <v>#DIV/0!</v>
      </c>
      <c r="O72" s="363"/>
      <c r="P72" s="350">
        <v>2013</v>
      </c>
      <c r="Q72" s="363"/>
      <c r="R72" s="363"/>
      <c r="S72" s="350">
        <v>2013</v>
      </c>
      <c r="T72" s="363"/>
      <c r="U72" s="363"/>
      <c r="V72" s="350">
        <v>2013</v>
      </c>
      <c r="W72" s="363"/>
      <c r="X72" s="363"/>
      <c r="Y72" s="350">
        <v>2013</v>
      </c>
      <c r="Z72" s="363"/>
      <c r="AA72" s="363"/>
      <c r="AB72" s="350">
        <v>2013</v>
      </c>
      <c r="AC72" s="363"/>
      <c r="AD72" s="363"/>
      <c r="AE72" s="350">
        <v>2013</v>
      </c>
      <c r="AF72" s="363"/>
      <c r="AG72" s="363"/>
      <c r="AH72" s="350">
        <v>2013</v>
      </c>
      <c r="AI72" s="363"/>
      <c r="AJ72" s="363"/>
      <c r="AK72" s="350">
        <v>2013</v>
      </c>
      <c r="AL72" s="363"/>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1">AVERAGE(E73,H73,K73,N73,Z73,AC73,AF73)</f>
        <v>21.428571428571427</v>
      </c>
      <c r="C73" s="39"/>
      <c r="D73" s="43">
        <v>2014</v>
      </c>
      <c r="E73" s="19">
        <v>100</v>
      </c>
      <c r="F73" s="10"/>
      <c r="G73" s="43">
        <v>2014</v>
      </c>
      <c r="H73" s="19">
        <v>0</v>
      </c>
      <c r="I73" s="10"/>
      <c r="J73" s="43">
        <v>2014</v>
      </c>
      <c r="K73" s="19">
        <v>0</v>
      </c>
      <c r="L73" s="10" t="s">
        <v>2394</v>
      </c>
      <c r="M73" s="43">
        <v>2014</v>
      </c>
      <c r="N73" s="8">
        <f t="shared" ref="N73:N78" si="12">AVERAGE(Q73,T73,W73)</f>
        <v>0</v>
      </c>
      <c r="O73" s="19"/>
      <c r="P73" s="43">
        <v>2014</v>
      </c>
      <c r="Q73" s="49">
        <v>0</v>
      </c>
      <c r="R73" s="10" t="s">
        <v>2401</v>
      </c>
      <c r="S73" s="43">
        <v>2014</v>
      </c>
      <c r="T73" s="19">
        <v>0</v>
      </c>
      <c r="U73" s="10" t="s">
        <v>2398</v>
      </c>
      <c r="V73" s="43">
        <v>2014</v>
      </c>
      <c r="W73" s="19">
        <v>0</v>
      </c>
      <c r="X73" s="10" t="s">
        <v>2398</v>
      </c>
      <c r="Y73" s="350">
        <v>2014</v>
      </c>
      <c r="Z73" s="19">
        <v>0</v>
      </c>
      <c r="AA73" s="10" t="s">
        <v>2400</v>
      </c>
      <c r="AB73" s="350">
        <v>2014</v>
      </c>
      <c r="AC73" s="19">
        <v>50</v>
      </c>
      <c r="AD73" s="10" t="s">
        <v>2399</v>
      </c>
      <c r="AE73" s="350">
        <v>2014</v>
      </c>
      <c r="AF73" s="19">
        <v>0</v>
      </c>
      <c r="AG73" s="19"/>
      <c r="AH73" s="350">
        <v>2014</v>
      </c>
      <c r="AI73" s="19">
        <v>0</v>
      </c>
      <c r="AJ73" s="10" t="s">
        <v>2398</v>
      </c>
      <c r="AK73" s="350">
        <v>2014</v>
      </c>
      <c r="AL73" s="19">
        <v>0</v>
      </c>
      <c r="AM73" s="11" t="s">
        <v>2397</v>
      </c>
    </row>
    <row r="74" spans="1:81" ht="24.75" customHeight="1">
      <c r="A74" s="43">
        <v>2015</v>
      </c>
      <c r="B74" s="5">
        <f t="shared" si="11"/>
        <v>21.428571428571427</v>
      </c>
      <c r="C74" s="39"/>
      <c r="D74" s="43">
        <v>2015</v>
      </c>
      <c r="E74" s="19">
        <v>100</v>
      </c>
      <c r="F74" s="10"/>
      <c r="G74" s="43">
        <v>2015</v>
      </c>
      <c r="H74" s="19">
        <v>0</v>
      </c>
      <c r="I74" s="10"/>
      <c r="J74" s="43">
        <v>2015</v>
      </c>
      <c r="K74" s="19">
        <v>0</v>
      </c>
      <c r="L74" s="10"/>
      <c r="M74" s="43">
        <v>2015</v>
      </c>
      <c r="N74" s="8">
        <f t="shared" si="12"/>
        <v>0</v>
      </c>
      <c r="O74" s="19"/>
      <c r="P74" s="43">
        <v>2015</v>
      </c>
      <c r="Q74" s="49">
        <v>0</v>
      </c>
      <c r="R74" s="10"/>
      <c r="S74" s="43">
        <v>2015</v>
      </c>
      <c r="T74" s="19">
        <v>0</v>
      </c>
      <c r="U74" s="10"/>
      <c r="V74" s="43">
        <v>2015</v>
      </c>
      <c r="W74" s="19">
        <v>0</v>
      </c>
      <c r="X74" s="10"/>
      <c r="Y74" s="350">
        <v>2015</v>
      </c>
      <c r="Z74" s="19">
        <v>0</v>
      </c>
      <c r="AA74" s="10"/>
      <c r="AB74" s="350">
        <v>2015</v>
      </c>
      <c r="AC74" s="19">
        <v>50</v>
      </c>
      <c r="AD74" s="10"/>
      <c r="AE74" s="350">
        <v>2015</v>
      </c>
      <c r="AF74" s="19">
        <v>0</v>
      </c>
      <c r="AG74" s="19"/>
      <c r="AH74" s="350">
        <v>2015</v>
      </c>
      <c r="AI74" s="19">
        <v>0</v>
      </c>
      <c r="AJ74" s="10"/>
      <c r="AK74" s="350">
        <v>2015</v>
      </c>
      <c r="AL74" s="49">
        <v>0</v>
      </c>
      <c r="AM74" s="11"/>
    </row>
    <row r="75" spans="1:81" ht="24.75" customHeight="1">
      <c r="A75" s="43">
        <v>2016</v>
      </c>
      <c r="B75" s="5">
        <f t="shared" si="11"/>
        <v>21.428571428571427</v>
      </c>
      <c r="C75" s="39"/>
      <c r="D75" s="43">
        <v>2016</v>
      </c>
      <c r="E75" s="19">
        <v>100</v>
      </c>
      <c r="F75" s="10"/>
      <c r="G75" s="43">
        <v>2016</v>
      </c>
      <c r="H75" s="19">
        <v>0</v>
      </c>
      <c r="I75" s="10"/>
      <c r="J75" s="43">
        <v>2016</v>
      </c>
      <c r="K75" s="19">
        <v>0</v>
      </c>
      <c r="L75" s="10"/>
      <c r="M75" s="43">
        <v>2016</v>
      </c>
      <c r="N75" s="8">
        <f t="shared" si="12"/>
        <v>0</v>
      </c>
      <c r="O75" s="19"/>
      <c r="P75" s="43">
        <v>2016</v>
      </c>
      <c r="Q75" s="49">
        <v>0</v>
      </c>
      <c r="R75" s="10"/>
      <c r="S75" s="43">
        <v>2016</v>
      </c>
      <c r="T75" s="19">
        <v>0</v>
      </c>
      <c r="U75" s="10"/>
      <c r="V75" s="43">
        <v>2016</v>
      </c>
      <c r="W75" s="19">
        <v>0</v>
      </c>
      <c r="X75" s="10"/>
      <c r="Y75" s="350">
        <v>2016</v>
      </c>
      <c r="Z75" s="19">
        <v>0</v>
      </c>
      <c r="AA75" s="10"/>
      <c r="AB75" s="350">
        <v>2016</v>
      </c>
      <c r="AC75" s="19">
        <v>50</v>
      </c>
      <c r="AD75" s="10"/>
      <c r="AE75" s="350">
        <v>2016</v>
      </c>
      <c r="AF75" s="19">
        <v>0</v>
      </c>
      <c r="AG75" s="19"/>
      <c r="AH75" s="350">
        <v>2016</v>
      </c>
      <c r="AI75" s="19">
        <v>0</v>
      </c>
      <c r="AJ75" s="10"/>
      <c r="AK75" s="350">
        <v>2016</v>
      </c>
      <c r="AL75" s="49">
        <v>0</v>
      </c>
      <c r="AM75" s="11"/>
    </row>
    <row r="76" spans="1:81" ht="24.75" customHeight="1">
      <c r="A76" s="43">
        <v>2017</v>
      </c>
      <c r="B76" s="5">
        <f t="shared" si="11"/>
        <v>21.428571428571427</v>
      </c>
      <c r="C76" s="39"/>
      <c r="D76" s="43">
        <v>2017</v>
      </c>
      <c r="E76" s="19">
        <v>100</v>
      </c>
      <c r="F76" s="10"/>
      <c r="G76" s="43">
        <v>2017</v>
      </c>
      <c r="H76" s="19">
        <v>0</v>
      </c>
      <c r="I76" s="10"/>
      <c r="J76" s="43">
        <v>2017</v>
      </c>
      <c r="K76" s="19">
        <v>0</v>
      </c>
      <c r="L76" s="10"/>
      <c r="M76" s="43">
        <v>2017</v>
      </c>
      <c r="N76" s="8">
        <f t="shared" si="12"/>
        <v>0</v>
      </c>
      <c r="O76" s="19"/>
      <c r="P76" s="43">
        <v>2017</v>
      </c>
      <c r="Q76" s="49">
        <v>0</v>
      </c>
      <c r="R76" s="10"/>
      <c r="S76" s="43">
        <v>2017</v>
      </c>
      <c r="T76" s="19">
        <v>0</v>
      </c>
      <c r="U76" s="10"/>
      <c r="V76" s="43">
        <v>2017</v>
      </c>
      <c r="W76" s="19">
        <v>0</v>
      </c>
      <c r="X76" s="10"/>
      <c r="Y76" s="350">
        <v>2017</v>
      </c>
      <c r="Z76" s="19">
        <v>0</v>
      </c>
      <c r="AA76" s="10"/>
      <c r="AB76" s="350">
        <v>2017</v>
      </c>
      <c r="AC76" s="19">
        <v>50</v>
      </c>
      <c r="AD76" s="10"/>
      <c r="AE76" s="350">
        <v>2017</v>
      </c>
      <c r="AF76" s="19">
        <v>0</v>
      </c>
      <c r="AG76" s="19"/>
      <c r="AH76" s="350">
        <v>2017</v>
      </c>
      <c r="AI76" s="19">
        <v>0</v>
      </c>
      <c r="AJ76" s="10"/>
      <c r="AK76" s="350">
        <v>2017</v>
      </c>
      <c r="AL76" s="49">
        <v>0</v>
      </c>
      <c r="AM76" s="11"/>
    </row>
    <row r="77" spans="1:81" ht="24.75" customHeight="1">
      <c r="A77" s="43">
        <v>2018</v>
      </c>
      <c r="B77" s="5">
        <f t="shared" si="11"/>
        <v>21.428571428571427</v>
      </c>
      <c r="C77" s="39"/>
      <c r="D77" s="43">
        <v>2018</v>
      </c>
      <c r="E77" s="19">
        <v>100</v>
      </c>
      <c r="F77" s="10"/>
      <c r="G77" s="43">
        <v>2018</v>
      </c>
      <c r="H77" s="19">
        <v>0</v>
      </c>
      <c r="I77" s="10"/>
      <c r="J77" s="43">
        <v>2018</v>
      </c>
      <c r="K77" s="19">
        <v>0</v>
      </c>
      <c r="L77" s="10"/>
      <c r="M77" s="43">
        <v>2018</v>
      </c>
      <c r="N77" s="8">
        <f t="shared" si="12"/>
        <v>0</v>
      </c>
      <c r="O77" s="19"/>
      <c r="P77" s="43">
        <v>2018</v>
      </c>
      <c r="Q77" s="49">
        <v>0</v>
      </c>
      <c r="R77" s="10"/>
      <c r="S77" s="43">
        <v>2018</v>
      </c>
      <c r="T77" s="19">
        <v>0</v>
      </c>
      <c r="U77" s="10"/>
      <c r="V77" s="43">
        <v>2018</v>
      </c>
      <c r="W77" s="19">
        <v>0</v>
      </c>
      <c r="X77" s="10"/>
      <c r="Y77" s="350">
        <v>2018</v>
      </c>
      <c r="Z77" s="19">
        <v>0</v>
      </c>
      <c r="AA77" s="10"/>
      <c r="AB77" s="350">
        <v>2018</v>
      </c>
      <c r="AC77" s="19">
        <v>50</v>
      </c>
      <c r="AD77" s="10"/>
      <c r="AE77" s="350">
        <v>2018</v>
      </c>
      <c r="AF77" s="19">
        <v>0</v>
      </c>
      <c r="AG77" s="19"/>
      <c r="AH77" s="350">
        <v>2018</v>
      </c>
      <c r="AI77" s="19">
        <v>0</v>
      </c>
      <c r="AJ77" s="10"/>
      <c r="AK77" s="350">
        <v>2018</v>
      </c>
      <c r="AL77" s="49">
        <v>0</v>
      </c>
      <c r="AM77" s="11"/>
    </row>
    <row r="78" spans="1:81" ht="24.75" customHeight="1">
      <c r="A78" s="43">
        <v>2019</v>
      </c>
      <c r="B78" s="5">
        <f t="shared" si="11"/>
        <v>21.428571428571427</v>
      </c>
      <c r="C78" s="39"/>
      <c r="D78" s="43">
        <v>2019</v>
      </c>
      <c r="E78" s="19">
        <v>100</v>
      </c>
      <c r="F78" s="10" t="s">
        <v>2396</v>
      </c>
      <c r="G78" s="43">
        <v>2019</v>
      </c>
      <c r="H78" s="19">
        <v>0</v>
      </c>
      <c r="I78" s="10" t="s">
        <v>2395</v>
      </c>
      <c r="J78" s="43">
        <v>2019</v>
      </c>
      <c r="K78" s="19">
        <v>0</v>
      </c>
      <c r="L78" s="10" t="s">
        <v>2394</v>
      </c>
      <c r="M78" s="43">
        <v>2019</v>
      </c>
      <c r="N78" s="8">
        <f t="shared" si="12"/>
        <v>0</v>
      </c>
      <c r="O78" s="19"/>
      <c r="P78" s="43">
        <v>2019</v>
      </c>
      <c r="Q78" s="49">
        <v>0</v>
      </c>
      <c r="R78" s="10"/>
      <c r="S78" s="43">
        <v>2019</v>
      </c>
      <c r="T78" s="19">
        <v>0</v>
      </c>
      <c r="U78" s="10"/>
      <c r="V78" s="43">
        <v>2019</v>
      </c>
      <c r="W78" s="19">
        <v>0</v>
      </c>
      <c r="X78" s="10"/>
      <c r="Y78" s="350">
        <v>2019</v>
      </c>
      <c r="Z78" s="19">
        <v>0</v>
      </c>
      <c r="AA78" s="10"/>
      <c r="AB78" s="350">
        <v>2019</v>
      </c>
      <c r="AC78" s="19">
        <v>50</v>
      </c>
      <c r="AD78" s="10"/>
      <c r="AE78" s="350">
        <v>2019</v>
      </c>
      <c r="AF78" s="19">
        <v>0</v>
      </c>
      <c r="AG78" s="19"/>
      <c r="AH78" s="350">
        <v>2019</v>
      </c>
      <c r="AI78" s="19">
        <v>0</v>
      </c>
      <c r="AJ78" s="10"/>
      <c r="AK78" s="350">
        <v>2019</v>
      </c>
      <c r="AL78" s="49">
        <v>0</v>
      </c>
      <c r="AM78" s="11" t="s">
        <v>2393</v>
      </c>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c r="E84" s="580" t="s">
        <v>182</v>
      </c>
      <c r="F84" s="580"/>
      <c r="G84" s="43"/>
      <c r="H84" s="580" t="s">
        <v>181</v>
      </c>
      <c r="I84" s="580"/>
      <c r="J84" s="43"/>
      <c r="K84" s="580" t="s">
        <v>4353</v>
      </c>
      <c r="L84" s="580"/>
      <c r="M84" s="43"/>
      <c r="N84" s="580" t="s">
        <v>1565</v>
      </c>
      <c r="O84" s="580"/>
      <c r="P84" s="43"/>
      <c r="Q84" s="580" t="s">
        <v>180</v>
      </c>
      <c r="R84" s="580"/>
    </row>
    <row r="85" spans="1:81" ht="24.75" customHeight="1">
      <c r="A85" s="43" t="s">
        <v>78</v>
      </c>
      <c r="B85" s="580" t="s">
        <v>79</v>
      </c>
      <c r="C85" s="580"/>
      <c r="D85" s="43"/>
      <c r="E85" s="580" t="s">
        <v>4354</v>
      </c>
      <c r="F85" s="580"/>
      <c r="G85" s="43"/>
      <c r="H85" s="580" t="s">
        <v>4355</v>
      </c>
      <c r="I85" s="580"/>
      <c r="J85" s="43"/>
      <c r="K85" s="580" t="s">
        <v>4356</v>
      </c>
      <c r="L85" s="580"/>
      <c r="M85" s="43"/>
      <c r="N85" s="595" t="s">
        <v>4357</v>
      </c>
      <c r="O85" s="580"/>
      <c r="P85" s="43"/>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t="e">
        <f t="shared" ref="B87:B93" si="13">AVERAGE(E87,H87,K87,N87,Q87)</f>
        <v>#DIV/0!</v>
      </c>
      <c r="C87" s="363"/>
      <c r="D87" s="350">
        <v>2007</v>
      </c>
      <c r="E87" s="363"/>
      <c r="F87" s="363"/>
      <c r="G87" s="350">
        <v>2007</v>
      </c>
      <c r="H87" s="363"/>
      <c r="I87" s="363"/>
      <c r="J87" s="350">
        <v>2007</v>
      </c>
      <c r="K87" s="363"/>
      <c r="L87" s="363"/>
      <c r="M87" s="350">
        <v>2007</v>
      </c>
      <c r="N87" s="363"/>
      <c r="O87" s="363"/>
      <c r="P87" s="350">
        <v>2007</v>
      </c>
      <c r="Q87" s="363"/>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t="e">
        <f t="shared" si="13"/>
        <v>#DIV/0!</v>
      </c>
      <c r="C88" s="363"/>
      <c r="D88" s="350">
        <v>2008</v>
      </c>
      <c r="E88" s="363"/>
      <c r="F88" s="363"/>
      <c r="G88" s="350">
        <v>2008</v>
      </c>
      <c r="H88" s="363"/>
      <c r="I88" s="363"/>
      <c r="J88" s="350">
        <v>2008</v>
      </c>
      <c r="K88" s="363"/>
      <c r="L88" s="363"/>
      <c r="M88" s="350">
        <v>2008</v>
      </c>
      <c r="N88" s="363"/>
      <c r="O88" s="363"/>
      <c r="P88" s="350">
        <v>2008</v>
      </c>
      <c r="Q88" s="363"/>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t="e">
        <f t="shared" si="13"/>
        <v>#DIV/0!</v>
      </c>
      <c r="C89" s="363"/>
      <c r="D89" s="350">
        <v>2009</v>
      </c>
      <c r="E89" s="363"/>
      <c r="F89" s="363"/>
      <c r="G89" s="350">
        <v>2009</v>
      </c>
      <c r="H89" s="363"/>
      <c r="I89" s="363"/>
      <c r="J89" s="350">
        <v>2009</v>
      </c>
      <c r="K89" s="363"/>
      <c r="L89" s="363"/>
      <c r="M89" s="350">
        <v>2009</v>
      </c>
      <c r="N89" s="363"/>
      <c r="O89" s="363"/>
      <c r="P89" s="350">
        <v>2009</v>
      </c>
      <c r="Q89" s="363"/>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t="e">
        <f t="shared" si="13"/>
        <v>#DIV/0!</v>
      </c>
      <c r="C90" s="363"/>
      <c r="D90" s="350">
        <v>2010</v>
      </c>
      <c r="E90" s="363"/>
      <c r="F90" s="363"/>
      <c r="G90" s="350">
        <v>2010</v>
      </c>
      <c r="H90" s="363"/>
      <c r="I90" s="363"/>
      <c r="J90" s="350">
        <v>2010</v>
      </c>
      <c r="K90" s="363"/>
      <c r="L90" s="363"/>
      <c r="M90" s="350">
        <v>2010</v>
      </c>
      <c r="N90" s="363"/>
      <c r="O90" s="363"/>
      <c r="P90" s="350">
        <v>2010</v>
      </c>
      <c r="Q90" s="363"/>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t="e">
        <f t="shared" si="13"/>
        <v>#DIV/0!</v>
      </c>
      <c r="C91" s="363"/>
      <c r="D91" s="350">
        <v>2011</v>
      </c>
      <c r="E91" s="363"/>
      <c r="F91" s="363"/>
      <c r="G91" s="350">
        <v>2011</v>
      </c>
      <c r="H91" s="363"/>
      <c r="I91" s="363"/>
      <c r="J91" s="350">
        <v>2011</v>
      </c>
      <c r="K91" s="363"/>
      <c r="L91" s="363"/>
      <c r="M91" s="350">
        <v>2011</v>
      </c>
      <c r="N91" s="363"/>
      <c r="O91" s="363"/>
      <c r="P91" s="350">
        <v>2011</v>
      </c>
      <c r="Q91" s="363"/>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t="e">
        <f t="shared" si="13"/>
        <v>#DIV/0!</v>
      </c>
      <c r="C92" s="363"/>
      <c r="D92" s="350">
        <v>2012</v>
      </c>
      <c r="E92" s="363"/>
      <c r="F92" s="363"/>
      <c r="G92" s="350">
        <v>2012</v>
      </c>
      <c r="H92" s="363"/>
      <c r="I92" s="363"/>
      <c r="J92" s="350">
        <v>2012</v>
      </c>
      <c r="K92" s="363"/>
      <c r="L92" s="363"/>
      <c r="M92" s="350">
        <v>2012</v>
      </c>
      <c r="N92" s="363"/>
      <c r="O92" s="363"/>
      <c r="P92" s="350">
        <v>2012</v>
      </c>
      <c r="Q92" s="363"/>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t="e">
        <f t="shared" si="13"/>
        <v>#DIV/0!</v>
      </c>
      <c r="C93" s="363"/>
      <c r="D93" s="350">
        <v>2013</v>
      </c>
      <c r="E93" s="363"/>
      <c r="F93" s="363"/>
      <c r="G93" s="350">
        <v>2013</v>
      </c>
      <c r="H93" s="363"/>
      <c r="I93" s="363"/>
      <c r="J93" s="350">
        <v>2013</v>
      </c>
      <c r="K93" s="363"/>
      <c r="L93" s="363"/>
      <c r="M93" s="350">
        <v>2013</v>
      </c>
      <c r="N93" s="363"/>
      <c r="O93" s="363"/>
      <c r="P93" s="350">
        <v>2013</v>
      </c>
      <c r="Q93" s="363"/>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0</v>
      </c>
      <c r="C94" s="39"/>
      <c r="D94" s="43">
        <v>2014</v>
      </c>
      <c r="E94" s="19">
        <v>0</v>
      </c>
      <c r="F94" s="10" t="s">
        <v>2392</v>
      </c>
      <c r="G94" s="43">
        <v>2014</v>
      </c>
      <c r="H94" s="19">
        <v>0</v>
      </c>
      <c r="I94" s="10" t="s">
        <v>2391</v>
      </c>
      <c r="J94" s="43">
        <v>2014</v>
      </c>
      <c r="K94" s="19">
        <v>0</v>
      </c>
      <c r="L94" s="10" t="s">
        <v>2390</v>
      </c>
      <c r="M94" s="43">
        <v>2014</v>
      </c>
      <c r="N94" s="19">
        <v>0</v>
      </c>
      <c r="O94" s="10" t="s">
        <v>2390</v>
      </c>
      <c r="P94" s="43">
        <v>2014</v>
      </c>
      <c r="Q94" s="19">
        <v>0</v>
      </c>
      <c r="R94" s="11" t="s">
        <v>2389</v>
      </c>
    </row>
    <row r="95" spans="1:81" ht="24.75" customHeight="1">
      <c r="A95" s="43">
        <v>2015</v>
      </c>
      <c r="B95" s="2">
        <f>AVERAGE(E95,H95,K95,N95,Q95)</f>
        <v>0</v>
      </c>
      <c r="C95" s="80"/>
      <c r="D95" s="43">
        <v>2015</v>
      </c>
      <c r="E95" s="19">
        <v>0</v>
      </c>
      <c r="F95" s="10"/>
      <c r="G95" s="43">
        <v>2015</v>
      </c>
      <c r="H95" s="19">
        <v>0</v>
      </c>
      <c r="I95" s="10"/>
      <c r="J95" s="43">
        <v>2015</v>
      </c>
      <c r="K95" s="19">
        <v>0</v>
      </c>
      <c r="L95" s="10"/>
      <c r="M95" s="43">
        <v>2015</v>
      </c>
      <c r="N95" s="19">
        <v>0</v>
      </c>
      <c r="O95" s="10"/>
      <c r="P95" s="43">
        <v>2015</v>
      </c>
      <c r="Q95" s="19">
        <v>0</v>
      </c>
      <c r="R95" s="11"/>
    </row>
    <row r="96" spans="1:81" ht="24.75" customHeight="1">
      <c r="A96" s="43">
        <v>2016</v>
      </c>
      <c r="B96" s="2">
        <f>AVERAGE(E96,H96,K96,N96,Q96)</f>
        <v>0</v>
      </c>
      <c r="C96" s="80"/>
      <c r="D96" s="43">
        <v>2016</v>
      </c>
      <c r="E96" s="19">
        <v>0</v>
      </c>
      <c r="F96" s="10"/>
      <c r="G96" s="43">
        <v>2016</v>
      </c>
      <c r="H96" s="19">
        <v>0</v>
      </c>
      <c r="I96" s="10"/>
      <c r="J96" s="43">
        <v>2016</v>
      </c>
      <c r="K96" s="19">
        <v>0</v>
      </c>
      <c r="L96" s="10"/>
      <c r="M96" s="43">
        <v>2016</v>
      </c>
      <c r="N96" s="19">
        <v>0</v>
      </c>
      <c r="O96" s="10"/>
      <c r="P96" s="43">
        <v>2016</v>
      </c>
      <c r="Q96" s="19">
        <v>0</v>
      </c>
      <c r="R96" s="11"/>
    </row>
    <row r="97" spans="1:81" ht="24.75" customHeight="1">
      <c r="A97" s="43">
        <v>2017</v>
      </c>
      <c r="B97" s="2">
        <f t="shared" ref="B97:B99" si="14">AVERAGE(E97,H97,K97,N97,Q97)</f>
        <v>0</v>
      </c>
      <c r="C97" s="80"/>
      <c r="D97" s="43">
        <v>2017</v>
      </c>
      <c r="E97" s="19">
        <v>0</v>
      </c>
      <c r="F97" s="10"/>
      <c r="G97" s="43">
        <v>2017</v>
      </c>
      <c r="H97" s="19">
        <v>0</v>
      </c>
      <c r="I97" s="10"/>
      <c r="J97" s="43">
        <v>2017</v>
      </c>
      <c r="K97" s="19">
        <v>0</v>
      </c>
      <c r="L97" s="10"/>
      <c r="M97" s="43">
        <v>2017</v>
      </c>
      <c r="N97" s="19">
        <v>0</v>
      </c>
      <c r="O97" s="10"/>
      <c r="P97" s="43">
        <v>2017</v>
      </c>
      <c r="Q97" s="19">
        <v>0</v>
      </c>
      <c r="R97" s="11"/>
    </row>
    <row r="98" spans="1:81" ht="24.75" customHeight="1">
      <c r="A98" s="43">
        <v>2018</v>
      </c>
      <c r="B98" s="2">
        <f t="shared" si="14"/>
        <v>0</v>
      </c>
      <c r="C98" s="80"/>
      <c r="D98" s="43">
        <v>2018</v>
      </c>
      <c r="E98" s="19">
        <v>0</v>
      </c>
      <c r="F98" s="10"/>
      <c r="G98" s="43">
        <v>2018</v>
      </c>
      <c r="H98" s="19">
        <v>0</v>
      </c>
      <c r="I98" s="10"/>
      <c r="J98" s="43">
        <v>2018</v>
      </c>
      <c r="K98" s="19">
        <v>0</v>
      </c>
      <c r="L98" s="10"/>
      <c r="M98" s="43">
        <v>2018</v>
      </c>
      <c r="N98" s="19">
        <v>0</v>
      </c>
      <c r="O98" s="10"/>
      <c r="P98" s="43">
        <v>2018</v>
      </c>
      <c r="Q98" s="19">
        <v>0</v>
      </c>
      <c r="R98" s="11"/>
    </row>
    <row r="99" spans="1:81" ht="24.75" customHeight="1">
      <c r="A99" s="43">
        <v>2019</v>
      </c>
      <c r="B99" s="2">
        <f t="shared" si="14"/>
        <v>0</v>
      </c>
      <c r="C99" s="80"/>
      <c r="D99" s="43">
        <v>2019</v>
      </c>
      <c r="E99" s="19">
        <v>0</v>
      </c>
      <c r="F99" s="10"/>
      <c r="G99" s="43">
        <v>2019</v>
      </c>
      <c r="H99" s="19">
        <v>0</v>
      </c>
      <c r="I99" s="10"/>
      <c r="J99" s="43">
        <v>2019</v>
      </c>
      <c r="K99" s="19">
        <v>0</v>
      </c>
      <c r="L99" s="10"/>
      <c r="M99" s="43">
        <v>2019</v>
      </c>
      <c r="N99" s="19">
        <v>0</v>
      </c>
      <c r="O99" s="10"/>
      <c r="P99" s="43">
        <v>2019</v>
      </c>
      <c r="Q99" s="19">
        <v>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c r="E105" s="580" t="s">
        <v>167</v>
      </c>
      <c r="F105" s="580"/>
      <c r="G105" s="43" t="s">
        <v>409</v>
      </c>
      <c r="H105" s="580" t="s">
        <v>166</v>
      </c>
      <c r="I105" s="580"/>
      <c r="J105" s="43"/>
      <c r="K105" s="580" t="s">
        <v>165</v>
      </c>
      <c r="L105" s="580"/>
      <c r="M105" s="43" t="s">
        <v>409</v>
      </c>
      <c r="N105" s="580" t="s">
        <v>164</v>
      </c>
      <c r="O105" s="580"/>
      <c r="P105" s="43"/>
      <c r="Q105" s="580" t="s">
        <v>163</v>
      </c>
      <c r="R105" s="580"/>
      <c r="S105" s="43"/>
      <c r="T105" s="580" t="s">
        <v>162</v>
      </c>
      <c r="U105" s="580"/>
      <c r="V105" s="43"/>
      <c r="W105" s="601" t="s">
        <v>161</v>
      </c>
      <c r="X105" s="601"/>
    </row>
    <row r="106" spans="1:81" ht="24.75" customHeight="1">
      <c r="A106" s="43" t="s">
        <v>78</v>
      </c>
      <c r="B106" s="580" t="s">
        <v>79</v>
      </c>
      <c r="C106" s="580"/>
      <c r="D106" s="43"/>
      <c r="E106" s="580" t="s">
        <v>4359</v>
      </c>
      <c r="F106" s="580"/>
      <c r="G106" s="43"/>
      <c r="H106" s="580" t="s">
        <v>4360</v>
      </c>
      <c r="I106" s="580"/>
      <c r="J106" s="43"/>
      <c r="K106" s="580" t="s">
        <v>4336</v>
      </c>
      <c r="L106" s="580"/>
      <c r="M106" s="43"/>
      <c r="N106" s="580" t="s">
        <v>4361</v>
      </c>
      <c r="O106" s="580"/>
      <c r="P106" s="43">
        <v>50</v>
      </c>
      <c r="Q106" s="580" t="s">
        <v>4362</v>
      </c>
      <c r="R106" s="580"/>
      <c r="S106" s="43">
        <v>0</v>
      </c>
      <c r="T106" s="580" t="s">
        <v>4363</v>
      </c>
      <c r="U106" s="580"/>
      <c r="V106" s="43">
        <v>100</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407" t="s">
        <v>4896</v>
      </c>
      <c r="C108" s="363"/>
      <c r="D108" s="350">
        <v>2007</v>
      </c>
      <c r="E108" s="403"/>
      <c r="F108" s="363"/>
      <c r="G108" s="350">
        <v>2007</v>
      </c>
      <c r="H108" s="363"/>
      <c r="I108" s="363"/>
      <c r="J108" s="350">
        <v>2007</v>
      </c>
      <c r="K108" s="363"/>
      <c r="L108" s="363"/>
      <c r="M108" s="350">
        <v>2007</v>
      </c>
      <c r="N108" s="363"/>
      <c r="O108" s="363"/>
      <c r="P108" s="350">
        <v>2007</v>
      </c>
      <c r="Q108" s="363"/>
      <c r="R108" s="363"/>
      <c r="S108" s="350">
        <v>2007</v>
      </c>
      <c r="T108" s="363"/>
      <c r="U108" s="363"/>
      <c r="V108" s="350">
        <v>2007</v>
      </c>
      <c r="W108" s="363"/>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407" t="s">
        <v>4896</v>
      </c>
      <c r="C109" s="363"/>
      <c r="D109" s="350">
        <v>2008</v>
      </c>
      <c r="E109" s="363"/>
      <c r="F109" s="363"/>
      <c r="G109" s="350">
        <v>2008</v>
      </c>
      <c r="H109" s="363"/>
      <c r="I109" s="363"/>
      <c r="J109" s="350">
        <v>2008</v>
      </c>
      <c r="K109" s="363"/>
      <c r="L109" s="363"/>
      <c r="M109" s="350">
        <v>2008</v>
      </c>
      <c r="N109" s="363"/>
      <c r="O109" s="363"/>
      <c r="P109" s="350">
        <v>2008</v>
      </c>
      <c r="Q109" s="363"/>
      <c r="R109" s="363"/>
      <c r="S109" s="350">
        <v>2008</v>
      </c>
      <c r="T109" s="363"/>
      <c r="U109" s="363"/>
      <c r="V109" s="350">
        <v>2008</v>
      </c>
      <c r="W109" s="363"/>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407" t="s">
        <v>4896</v>
      </c>
      <c r="C110" s="363"/>
      <c r="D110" s="350">
        <v>2009</v>
      </c>
      <c r="E110" s="363"/>
      <c r="F110" s="363"/>
      <c r="G110" s="350">
        <v>2009</v>
      </c>
      <c r="H110" s="363"/>
      <c r="I110" s="363"/>
      <c r="J110" s="350">
        <v>2009</v>
      </c>
      <c r="K110" s="363"/>
      <c r="L110" s="363"/>
      <c r="M110" s="350">
        <v>2009</v>
      </c>
      <c r="N110" s="363"/>
      <c r="O110" s="363"/>
      <c r="P110" s="350">
        <v>2009</v>
      </c>
      <c r="Q110" s="363"/>
      <c r="R110" s="363"/>
      <c r="S110" s="350">
        <v>2009</v>
      </c>
      <c r="T110" s="363"/>
      <c r="U110" s="363"/>
      <c r="V110" s="350">
        <v>2009</v>
      </c>
      <c r="W110" s="363"/>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407" t="s">
        <v>4896</v>
      </c>
      <c r="C111" s="363"/>
      <c r="D111" s="350">
        <v>2010</v>
      </c>
      <c r="E111" s="363"/>
      <c r="F111" s="363"/>
      <c r="G111" s="350">
        <v>2010</v>
      </c>
      <c r="H111" s="363"/>
      <c r="I111" s="363"/>
      <c r="J111" s="350">
        <v>2010</v>
      </c>
      <c r="K111" s="363"/>
      <c r="L111" s="363"/>
      <c r="M111" s="350">
        <v>2010</v>
      </c>
      <c r="N111" s="363"/>
      <c r="O111" s="363"/>
      <c r="P111" s="350">
        <v>2010</v>
      </c>
      <c r="Q111" s="363"/>
      <c r="R111" s="363"/>
      <c r="S111" s="350">
        <v>2010</v>
      </c>
      <c r="T111" s="363"/>
      <c r="U111" s="363"/>
      <c r="V111" s="350">
        <v>2010</v>
      </c>
      <c r="W111" s="363"/>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407" t="s">
        <v>4896</v>
      </c>
      <c r="C112" s="363"/>
      <c r="D112" s="350">
        <v>2011</v>
      </c>
      <c r="E112" s="363"/>
      <c r="F112" s="363"/>
      <c r="G112" s="350">
        <v>2011</v>
      </c>
      <c r="H112" s="363"/>
      <c r="I112" s="363"/>
      <c r="J112" s="350">
        <v>2011</v>
      </c>
      <c r="K112" s="363"/>
      <c r="L112" s="363"/>
      <c r="M112" s="350">
        <v>2011</v>
      </c>
      <c r="N112" s="363"/>
      <c r="O112" s="363"/>
      <c r="P112" s="350">
        <v>2011</v>
      </c>
      <c r="Q112" s="363"/>
      <c r="R112" s="363"/>
      <c r="S112" s="350">
        <v>2011</v>
      </c>
      <c r="T112" s="363"/>
      <c r="U112" s="363"/>
      <c r="V112" s="350">
        <v>2011</v>
      </c>
      <c r="W112" s="363"/>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407" t="s">
        <v>4896</v>
      </c>
      <c r="C113" s="363"/>
      <c r="D113" s="350">
        <v>2012</v>
      </c>
      <c r="E113" s="363"/>
      <c r="F113" s="363"/>
      <c r="G113" s="350">
        <v>2012</v>
      </c>
      <c r="H113" s="363"/>
      <c r="I113" s="363"/>
      <c r="J113" s="350">
        <v>2012</v>
      </c>
      <c r="K113" s="363"/>
      <c r="L113" s="363"/>
      <c r="M113" s="350">
        <v>2012</v>
      </c>
      <c r="N113" s="363"/>
      <c r="O113" s="363"/>
      <c r="P113" s="350">
        <v>2012</v>
      </c>
      <c r="Q113" s="363"/>
      <c r="R113" s="363"/>
      <c r="S113" s="350">
        <v>2012</v>
      </c>
      <c r="T113" s="363"/>
      <c r="U113" s="363"/>
      <c r="V113" s="350">
        <v>2012</v>
      </c>
      <c r="W113" s="363"/>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407" t="s">
        <v>4896</v>
      </c>
      <c r="C114" s="363"/>
      <c r="D114" s="350">
        <v>2013</v>
      </c>
      <c r="E114" s="363"/>
      <c r="F114" s="363"/>
      <c r="G114" s="350">
        <v>2013</v>
      </c>
      <c r="H114" s="363"/>
      <c r="I114" s="363"/>
      <c r="J114" s="350">
        <v>2013</v>
      </c>
      <c r="K114" s="363"/>
      <c r="L114" s="363"/>
      <c r="M114" s="350">
        <v>2013</v>
      </c>
      <c r="N114" s="363"/>
      <c r="O114" s="363"/>
      <c r="P114" s="350">
        <v>2013</v>
      </c>
      <c r="Q114" s="363"/>
      <c r="R114" s="363"/>
      <c r="S114" s="350">
        <v>2013</v>
      </c>
      <c r="T114" s="363"/>
      <c r="U114" s="363"/>
      <c r="V114" s="350">
        <v>2013</v>
      </c>
      <c r="W114" s="363"/>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5">AVERAGE(E115,((H115+K115)/2),((N115+Q115+T115)/3),W115)</f>
        <v>68.75</v>
      </c>
      <c r="C115" s="39"/>
      <c r="D115" s="43">
        <v>2014</v>
      </c>
      <c r="E115" s="19">
        <v>50</v>
      </c>
      <c r="F115" s="10" t="s">
        <v>2388</v>
      </c>
      <c r="G115" s="43">
        <v>2014</v>
      </c>
      <c r="H115" s="19">
        <v>100</v>
      </c>
      <c r="I115" s="10" t="s">
        <v>2387</v>
      </c>
      <c r="J115" s="43">
        <v>2014</v>
      </c>
      <c r="K115" s="19">
        <v>50</v>
      </c>
      <c r="L115" s="10" t="s">
        <v>2386</v>
      </c>
      <c r="M115" s="43">
        <v>2014</v>
      </c>
      <c r="N115" s="19">
        <v>100</v>
      </c>
      <c r="O115" s="10" t="s">
        <v>2385</v>
      </c>
      <c r="P115" s="43">
        <v>2014</v>
      </c>
      <c r="Q115" s="19">
        <v>50</v>
      </c>
      <c r="R115" s="10" t="s">
        <v>2384</v>
      </c>
      <c r="S115" s="43">
        <v>2014</v>
      </c>
      <c r="T115" s="19">
        <v>0</v>
      </c>
      <c r="U115" s="10" t="s">
        <v>2383</v>
      </c>
      <c r="V115" s="43">
        <v>2014</v>
      </c>
      <c r="W115" s="19">
        <v>100</v>
      </c>
      <c r="X115" s="11" t="s">
        <v>2382</v>
      </c>
    </row>
    <row r="116" spans="1:81" ht="24.75" customHeight="1">
      <c r="A116" s="43">
        <v>2015</v>
      </c>
      <c r="B116" s="2">
        <f t="shared" si="15"/>
        <v>68.75</v>
      </c>
      <c r="C116" s="80"/>
      <c r="D116" s="43">
        <v>2015</v>
      </c>
      <c r="E116" s="19">
        <v>50</v>
      </c>
      <c r="F116" s="10"/>
      <c r="G116" s="43">
        <v>2015</v>
      </c>
      <c r="H116" s="19">
        <v>100</v>
      </c>
      <c r="I116" s="10"/>
      <c r="J116" s="43">
        <v>2015</v>
      </c>
      <c r="K116" s="19">
        <v>50</v>
      </c>
      <c r="L116" s="10"/>
      <c r="M116" s="43">
        <v>2015</v>
      </c>
      <c r="N116" s="19">
        <v>100</v>
      </c>
      <c r="O116" s="10"/>
      <c r="P116" s="43">
        <v>2015</v>
      </c>
      <c r="Q116" s="19">
        <v>50</v>
      </c>
      <c r="R116" s="10"/>
      <c r="S116" s="43">
        <v>2015</v>
      </c>
      <c r="T116" s="19">
        <v>0</v>
      </c>
      <c r="U116" s="10"/>
      <c r="V116" s="43">
        <v>2015</v>
      </c>
      <c r="W116" s="19">
        <v>100</v>
      </c>
      <c r="X116" s="11"/>
    </row>
    <row r="117" spans="1:81" ht="24.75" customHeight="1">
      <c r="A117" s="43">
        <v>2016</v>
      </c>
      <c r="B117" s="2">
        <f t="shared" si="15"/>
        <v>68.75</v>
      </c>
      <c r="C117" s="80"/>
      <c r="D117" s="43">
        <v>2016</v>
      </c>
      <c r="E117" s="19">
        <v>50</v>
      </c>
      <c r="F117" s="10"/>
      <c r="G117" s="43">
        <v>2016</v>
      </c>
      <c r="H117" s="19">
        <v>100</v>
      </c>
      <c r="I117" s="10"/>
      <c r="J117" s="43">
        <v>2016</v>
      </c>
      <c r="K117" s="19">
        <v>50</v>
      </c>
      <c r="L117" s="10"/>
      <c r="M117" s="43">
        <v>2016</v>
      </c>
      <c r="N117" s="19">
        <v>100</v>
      </c>
      <c r="O117" s="10"/>
      <c r="P117" s="43">
        <v>2016</v>
      </c>
      <c r="Q117" s="19">
        <v>50</v>
      </c>
      <c r="R117" s="10"/>
      <c r="S117" s="43">
        <v>2016</v>
      </c>
      <c r="T117" s="19">
        <v>0</v>
      </c>
      <c r="U117" s="10"/>
      <c r="V117" s="43">
        <v>2016</v>
      </c>
      <c r="W117" s="19">
        <v>100</v>
      </c>
      <c r="X117" s="11"/>
    </row>
    <row r="118" spans="1:81" ht="24.75" customHeight="1">
      <c r="A118" s="43">
        <v>2017</v>
      </c>
      <c r="B118" s="2">
        <f t="shared" si="15"/>
        <v>68.75</v>
      </c>
      <c r="C118" s="80"/>
      <c r="D118" s="43">
        <v>2017</v>
      </c>
      <c r="E118" s="19">
        <v>50</v>
      </c>
      <c r="F118" s="10"/>
      <c r="G118" s="43">
        <v>2017</v>
      </c>
      <c r="H118" s="19">
        <v>100</v>
      </c>
      <c r="I118" s="10"/>
      <c r="J118" s="43">
        <v>2017</v>
      </c>
      <c r="K118" s="19">
        <v>50</v>
      </c>
      <c r="L118" s="10"/>
      <c r="M118" s="43">
        <v>2017</v>
      </c>
      <c r="N118" s="19">
        <v>100</v>
      </c>
      <c r="O118" s="10"/>
      <c r="P118" s="43">
        <v>2017</v>
      </c>
      <c r="Q118" s="19">
        <v>50</v>
      </c>
      <c r="R118" s="10"/>
      <c r="S118" s="43">
        <v>2017</v>
      </c>
      <c r="T118" s="19">
        <v>0</v>
      </c>
      <c r="U118" s="10"/>
      <c r="V118" s="43">
        <v>2017</v>
      </c>
      <c r="W118" s="19">
        <v>100</v>
      </c>
      <c r="X118" s="11"/>
    </row>
    <row r="119" spans="1:81" ht="24.75" customHeight="1">
      <c r="A119" s="43">
        <v>2018</v>
      </c>
      <c r="B119" s="2">
        <f t="shared" si="15"/>
        <v>68.75</v>
      </c>
      <c r="C119" s="80"/>
      <c r="D119" s="43">
        <v>2018</v>
      </c>
      <c r="E119" s="19">
        <v>50</v>
      </c>
      <c r="F119" s="10"/>
      <c r="G119" s="43">
        <v>2018</v>
      </c>
      <c r="H119" s="19">
        <v>100</v>
      </c>
      <c r="I119" s="10"/>
      <c r="J119" s="43">
        <v>2018</v>
      </c>
      <c r="K119" s="19">
        <v>50</v>
      </c>
      <c r="L119" s="10"/>
      <c r="M119" s="43">
        <v>2018</v>
      </c>
      <c r="N119" s="19">
        <v>100</v>
      </c>
      <c r="O119" s="10"/>
      <c r="P119" s="43">
        <v>2018</v>
      </c>
      <c r="Q119" s="19">
        <v>50</v>
      </c>
      <c r="R119" s="10"/>
      <c r="S119" s="43">
        <v>2018</v>
      </c>
      <c r="T119" s="19">
        <v>0</v>
      </c>
      <c r="U119" s="10"/>
      <c r="V119" s="43">
        <v>2018</v>
      </c>
      <c r="W119" s="19">
        <v>100</v>
      </c>
      <c r="X119" s="11"/>
    </row>
    <row r="120" spans="1:81" ht="24.75" customHeight="1">
      <c r="A120" s="43">
        <v>2019</v>
      </c>
      <c r="B120" s="2">
        <f t="shared" si="15"/>
        <v>68.75</v>
      </c>
      <c r="C120" s="80"/>
      <c r="D120" s="43">
        <v>2019</v>
      </c>
      <c r="E120" s="19">
        <v>50</v>
      </c>
      <c r="F120" s="10"/>
      <c r="G120" s="43">
        <v>2019</v>
      </c>
      <c r="H120" s="19">
        <v>100</v>
      </c>
      <c r="I120" s="10"/>
      <c r="J120" s="43">
        <v>2019</v>
      </c>
      <c r="K120" s="19">
        <v>50</v>
      </c>
      <c r="L120" s="10"/>
      <c r="M120" s="43">
        <v>2019</v>
      </c>
      <c r="N120" s="19">
        <v>100</v>
      </c>
      <c r="O120" s="10"/>
      <c r="P120" s="43">
        <v>2019</v>
      </c>
      <c r="Q120" s="19">
        <v>50</v>
      </c>
      <c r="R120" s="10"/>
      <c r="S120" s="43">
        <v>2019</v>
      </c>
      <c r="T120" s="19">
        <v>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t="e">
        <f t="shared" ref="B129:B135" si="16">AVERAGE(E129,H129,K129,Z129)</f>
        <v>#DIV/0!</v>
      </c>
      <c r="C129" s="363"/>
      <c r="D129" s="350">
        <v>2007</v>
      </c>
      <c r="E129" s="363"/>
      <c r="F129" s="363"/>
      <c r="G129" s="350">
        <v>2007</v>
      </c>
      <c r="H129" s="363"/>
      <c r="I129" s="363"/>
      <c r="J129" s="350">
        <v>2007</v>
      </c>
      <c r="K129" s="8" t="e">
        <f t="shared" ref="K129:K135" si="17">AVERAGE(N129,Q129,T129,W129)</f>
        <v>#DIV/0!</v>
      </c>
      <c r="L129" s="363"/>
      <c r="M129" s="350">
        <v>2007</v>
      </c>
      <c r="N129" s="363"/>
      <c r="O129" s="363"/>
      <c r="P129" s="350">
        <v>2007</v>
      </c>
      <c r="Q129" s="363"/>
      <c r="R129" s="363"/>
      <c r="S129" s="350">
        <v>2007</v>
      </c>
      <c r="T129" s="363"/>
      <c r="U129" s="363"/>
      <c r="V129" s="350">
        <v>2007</v>
      </c>
      <c r="W129" s="363"/>
      <c r="X129" s="363"/>
      <c r="Y129" s="350">
        <v>2007</v>
      </c>
      <c r="Z129" s="363"/>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t="e">
        <f t="shared" si="16"/>
        <v>#DIV/0!</v>
      </c>
      <c r="C130" s="363"/>
      <c r="D130" s="350">
        <v>2008</v>
      </c>
      <c r="E130" s="363"/>
      <c r="F130" s="363"/>
      <c r="G130" s="350">
        <v>2008</v>
      </c>
      <c r="H130" s="363"/>
      <c r="I130" s="363"/>
      <c r="J130" s="350">
        <v>2008</v>
      </c>
      <c r="K130" s="8" t="e">
        <f t="shared" si="17"/>
        <v>#DIV/0!</v>
      </c>
      <c r="L130" s="363"/>
      <c r="M130" s="350">
        <v>2008</v>
      </c>
      <c r="N130" s="363"/>
      <c r="O130" s="363"/>
      <c r="P130" s="350">
        <v>2008</v>
      </c>
      <c r="Q130" s="363"/>
      <c r="R130" s="363"/>
      <c r="S130" s="350">
        <v>2008</v>
      </c>
      <c r="T130" s="363"/>
      <c r="U130" s="363"/>
      <c r="V130" s="350">
        <v>2008</v>
      </c>
      <c r="W130" s="363"/>
      <c r="X130" s="363"/>
      <c r="Y130" s="350">
        <v>2008</v>
      </c>
      <c r="Z130" s="363"/>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t="e">
        <f t="shared" si="16"/>
        <v>#DIV/0!</v>
      </c>
      <c r="C131" s="363"/>
      <c r="D131" s="350">
        <v>2009</v>
      </c>
      <c r="E131" s="363"/>
      <c r="F131" s="363"/>
      <c r="G131" s="350">
        <v>2009</v>
      </c>
      <c r="H131" s="363"/>
      <c r="I131" s="363"/>
      <c r="J131" s="350">
        <v>2009</v>
      </c>
      <c r="K131" s="8" t="e">
        <f t="shared" si="17"/>
        <v>#DIV/0!</v>
      </c>
      <c r="L131" s="363"/>
      <c r="M131" s="350">
        <v>2009</v>
      </c>
      <c r="N131" s="363"/>
      <c r="O131" s="363"/>
      <c r="P131" s="350">
        <v>2009</v>
      </c>
      <c r="Q131" s="363"/>
      <c r="R131" s="363"/>
      <c r="S131" s="350">
        <v>2009</v>
      </c>
      <c r="T131" s="363"/>
      <c r="U131" s="363"/>
      <c r="V131" s="350">
        <v>2009</v>
      </c>
      <c r="W131" s="363"/>
      <c r="X131" s="363"/>
      <c r="Y131" s="350">
        <v>2009</v>
      </c>
      <c r="Z131" s="363"/>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t="e">
        <f t="shared" si="16"/>
        <v>#DIV/0!</v>
      </c>
      <c r="C132" s="363"/>
      <c r="D132" s="350">
        <v>2010</v>
      </c>
      <c r="E132" s="363"/>
      <c r="F132" s="363"/>
      <c r="G132" s="350">
        <v>2010</v>
      </c>
      <c r="H132" s="363"/>
      <c r="I132" s="363"/>
      <c r="J132" s="350">
        <v>2010</v>
      </c>
      <c r="K132" s="8" t="e">
        <f t="shared" si="17"/>
        <v>#DIV/0!</v>
      </c>
      <c r="L132" s="363"/>
      <c r="M132" s="350">
        <v>2010</v>
      </c>
      <c r="N132" s="363"/>
      <c r="O132" s="363"/>
      <c r="P132" s="350">
        <v>2010</v>
      </c>
      <c r="Q132" s="363"/>
      <c r="R132" s="363"/>
      <c r="S132" s="350">
        <v>2010</v>
      </c>
      <c r="T132" s="363"/>
      <c r="U132" s="363"/>
      <c r="V132" s="350">
        <v>2010</v>
      </c>
      <c r="W132" s="363"/>
      <c r="X132" s="363"/>
      <c r="Y132" s="350">
        <v>2010</v>
      </c>
      <c r="Z132" s="363"/>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t="e">
        <f t="shared" si="16"/>
        <v>#DIV/0!</v>
      </c>
      <c r="C133" s="363"/>
      <c r="D133" s="350">
        <v>2011</v>
      </c>
      <c r="E133" s="363"/>
      <c r="F133" s="363"/>
      <c r="G133" s="350">
        <v>2011</v>
      </c>
      <c r="H133" s="363"/>
      <c r="I133" s="363"/>
      <c r="J133" s="350">
        <v>2011</v>
      </c>
      <c r="K133" s="8" t="e">
        <f t="shared" si="17"/>
        <v>#DIV/0!</v>
      </c>
      <c r="L133" s="363"/>
      <c r="M133" s="350">
        <v>2011</v>
      </c>
      <c r="N133" s="363"/>
      <c r="O133" s="363"/>
      <c r="P133" s="350">
        <v>2011</v>
      </c>
      <c r="Q133" s="363"/>
      <c r="R133" s="363"/>
      <c r="S133" s="350">
        <v>2011</v>
      </c>
      <c r="T133" s="363"/>
      <c r="U133" s="363"/>
      <c r="V133" s="350">
        <v>2011</v>
      </c>
      <c r="W133" s="363"/>
      <c r="X133" s="363"/>
      <c r="Y133" s="350">
        <v>2011</v>
      </c>
      <c r="Z133" s="363"/>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t="e">
        <f t="shared" si="16"/>
        <v>#DIV/0!</v>
      </c>
      <c r="C134" s="363"/>
      <c r="D134" s="350">
        <v>2012</v>
      </c>
      <c r="E134" s="363"/>
      <c r="F134" s="363"/>
      <c r="G134" s="350">
        <v>2012</v>
      </c>
      <c r="H134" s="363"/>
      <c r="I134" s="363"/>
      <c r="J134" s="350">
        <v>2012</v>
      </c>
      <c r="K134" s="8" t="e">
        <f t="shared" si="17"/>
        <v>#DIV/0!</v>
      </c>
      <c r="L134" s="363"/>
      <c r="M134" s="350">
        <v>2012</v>
      </c>
      <c r="N134" s="363"/>
      <c r="O134" s="363"/>
      <c r="P134" s="350">
        <v>2012</v>
      </c>
      <c r="Q134" s="363"/>
      <c r="R134" s="363"/>
      <c r="S134" s="350">
        <v>2012</v>
      </c>
      <c r="T134" s="363"/>
      <c r="U134" s="363"/>
      <c r="V134" s="350">
        <v>2012</v>
      </c>
      <c r="W134" s="363"/>
      <c r="X134" s="363"/>
      <c r="Y134" s="350">
        <v>2012</v>
      </c>
      <c r="Z134" s="363"/>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t="e">
        <f t="shared" si="16"/>
        <v>#DIV/0!</v>
      </c>
      <c r="C135" s="363"/>
      <c r="D135" s="350">
        <v>2013</v>
      </c>
      <c r="E135" s="363"/>
      <c r="F135" s="363"/>
      <c r="G135" s="350">
        <v>2013</v>
      </c>
      <c r="H135" s="363"/>
      <c r="I135" s="363"/>
      <c r="J135" s="350">
        <v>2013</v>
      </c>
      <c r="K135" s="8" t="e">
        <f t="shared" si="17"/>
        <v>#DIV/0!</v>
      </c>
      <c r="L135" s="363"/>
      <c r="M135" s="350">
        <v>2013</v>
      </c>
      <c r="N135" s="363"/>
      <c r="O135" s="363"/>
      <c r="P135" s="350">
        <v>2013</v>
      </c>
      <c r="Q135" s="363"/>
      <c r="R135" s="363"/>
      <c r="S135" s="350">
        <v>2013</v>
      </c>
      <c r="T135" s="363"/>
      <c r="U135" s="363"/>
      <c r="V135" s="350">
        <v>2013</v>
      </c>
      <c r="W135" s="363"/>
      <c r="X135" s="363"/>
      <c r="Y135" s="350">
        <v>2013</v>
      </c>
      <c r="Z135" s="363"/>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18">AVERAGE(E136,H136,K136,Z136)</f>
        <v>21.875</v>
      </c>
      <c r="C136" s="80"/>
      <c r="D136" s="43">
        <v>2014</v>
      </c>
      <c r="E136" s="19">
        <v>0</v>
      </c>
      <c r="F136" s="10" t="s">
        <v>2381</v>
      </c>
      <c r="G136" s="43">
        <v>2014</v>
      </c>
      <c r="H136" s="19">
        <v>0</v>
      </c>
      <c r="I136" s="10" t="s">
        <v>2380</v>
      </c>
      <c r="J136" s="43">
        <v>2014</v>
      </c>
      <c r="K136" s="8">
        <f t="shared" ref="K136:K141" si="19">AVERAGE(N136,Q136,T136,W136)</f>
        <v>37.5</v>
      </c>
      <c r="L136" s="19"/>
      <c r="M136" s="43">
        <v>2014</v>
      </c>
      <c r="N136" s="19">
        <v>0</v>
      </c>
      <c r="O136" s="10" t="s">
        <v>2379</v>
      </c>
      <c r="P136" s="43">
        <v>2014</v>
      </c>
      <c r="Q136" s="19">
        <v>100</v>
      </c>
      <c r="R136" s="10" t="s">
        <v>2378</v>
      </c>
      <c r="S136" s="43">
        <v>2014</v>
      </c>
      <c r="T136" s="19">
        <v>0</v>
      </c>
      <c r="U136" s="10" t="s">
        <v>2377</v>
      </c>
      <c r="V136" s="43">
        <v>2014</v>
      </c>
      <c r="W136" s="19">
        <v>50</v>
      </c>
      <c r="X136" s="10" t="s">
        <v>2376</v>
      </c>
      <c r="Y136" s="350">
        <v>2014</v>
      </c>
      <c r="Z136" s="19">
        <v>50</v>
      </c>
      <c r="AA136" s="11" t="s">
        <v>2375</v>
      </c>
    </row>
    <row r="137" spans="1:81" ht="24.75" customHeight="1">
      <c r="A137" s="43">
        <v>2015</v>
      </c>
      <c r="B137" s="2">
        <f t="shared" si="18"/>
        <v>21.875</v>
      </c>
      <c r="C137" s="80"/>
      <c r="D137" s="43">
        <v>2015</v>
      </c>
      <c r="E137" s="19">
        <v>0</v>
      </c>
      <c r="F137" s="10"/>
      <c r="G137" s="43">
        <v>2015</v>
      </c>
      <c r="H137" s="19">
        <v>0</v>
      </c>
      <c r="I137" s="10"/>
      <c r="J137" s="43">
        <v>2015</v>
      </c>
      <c r="K137" s="8">
        <f t="shared" si="19"/>
        <v>37.5</v>
      </c>
      <c r="L137" s="19"/>
      <c r="M137" s="43">
        <v>2015</v>
      </c>
      <c r="N137" s="19">
        <v>0</v>
      </c>
      <c r="O137" s="10"/>
      <c r="P137" s="43">
        <v>2015</v>
      </c>
      <c r="Q137" s="19">
        <v>100</v>
      </c>
      <c r="R137" s="10"/>
      <c r="S137" s="43">
        <v>2015</v>
      </c>
      <c r="T137" s="19">
        <v>0</v>
      </c>
      <c r="U137" s="10"/>
      <c r="V137" s="43">
        <v>2015</v>
      </c>
      <c r="W137" s="19">
        <v>50</v>
      </c>
      <c r="X137" s="10"/>
      <c r="Y137" s="350">
        <v>2015</v>
      </c>
      <c r="Z137" s="19">
        <v>50</v>
      </c>
      <c r="AA137" s="11"/>
    </row>
    <row r="138" spans="1:81" ht="24.75" customHeight="1">
      <c r="A138" s="43">
        <v>2016</v>
      </c>
      <c r="B138" s="2">
        <f t="shared" si="18"/>
        <v>21.875</v>
      </c>
      <c r="C138" s="80"/>
      <c r="D138" s="43">
        <v>2016</v>
      </c>
      <c r="E138" s="19">
        <v>0</v>
      </c>
      <c r="F138" s="10"/>
      <c r="G138" s="43">
        <v>2016</v>
      </c>
      <c r="H138" s="19">
        <v>0</v>
      </c>
      <c r="I138" s="10"/>
      <c r="J138" s="43">
        <v>2016</v>
      </c>
      <c r="K138" s="8">
        <f t="shared" si="19"/>
        <v>37.5</v>
      </c>
      <c r="L138" s="19"/>
      <c r="M138" s="43">
        <v>2016</v>
      </c>
      <c r="N138" s="19">
        <v>0</v>
      </c>
      <c r="O138" s="10"/>
      <c r="P138" s="43">
        <v>2016</v>
      </c>
      <c r="Q138" s="19">
        <v>100</v>
      </c>
      <c r="R138" s="10"/>
      <c r="S138" s="43">
        <v>2016</v>
      </c>
      <c r="T138" s="19">
        <v>0</v>
      </c>
      <c r="U138" s="10"/>
      <c r="V138" s="43">
        <v>2016</v>
      </c>
      <c r="W138" s="19">
        <v>50</v>
      </c>
      <c r="X138" s="10"/>
      <c r="Y138" s="350">
        <v>2016</v>
      </c>
      <c r="Z138" s="19">
        <v>50</v>
      </c>
      <c r="AA138" s="11"/>
    </row>
    <row r="139" spans="1:81" ht="24.75" customHeight="1">
      <c r="A139" s="43">
        <v>2017</v>
      </c>
      <c r="B139" s="2">
        <f t="shared" si="18"/>
        <v>21.875</v>
      </c>
      <c r="C139" s="80"/>
      <c r="D139" s="43">
        <v>2017</v>
      </c>
      <c r="E139" s="19">
        <v>0</v>
      </c>
      <c r="F139" s="10"/>
      <c r="G139" s="43">
        <v>2017</v>
      </c>
      <c r="H139" s="19">
        <v>0</v>
      </c>
      <c r="I139" s="10"/>
      <c r="J139" s="43">
        <v>2017</v>
      </c>
      <c r="K139" s="8">
        <f t="shared" si="19"/>
        <v>37.5</v>
      </c>
      <c r="L139" s="19"/>
      <c r="M139" s="43">
        <v>2017</v>
      </c>
      <c r="N139" s="19">
        <v>0</v>
      </c>
      <c r="O139" s="10"/>
      <c r="P139" s="43">
        <v>2017</v>
      </c>
      <c r="Q139" s="19">
        <v>100</v>
      </c>
      <c r="R139" s="10"/>
      <c r="S139" s="43">
        <v>2017</v>
      </c>
      <c r="T139" s="19">
        <v>0</v>
      </c>
      <c r="U139" s="10"/>
      <c r="V139" s="43">
        <v>2017</v>
      </c>
      <c r="W139" s="19">
        <v>50</v>
      </c>
      <c r="X139" s="10"/>
      <c r="Y139" s="350">
        <v>2017</v>
      </c>
      <c r="Z139" s="19">
        <v>50</v>
      </c>
      <c r="AA139" s="11"/>
    </row>
    <row r="140" spans="1:81" ht="24.75" customHeight="1">
      <c r="A140" s="43">
        <v>2018</v>
      </c>
      <c r="B140" s="2">
        <f t="shared" si="18"/>
        <v>21.875</v>
      </c>
      <c r="C140" s="80"/>
      <c r="D140" s="43">
        <v>2018</v>
      </c>
      <c r="E140" s="19">
        <v>0</v>
      </c>
      <c r="F140" s="10"/>
      <c r="G140" s="43">
        <v>2018</v>
      </c>
      <c r="H140" s="19">
        <v>0</v>
      </c>
      <c r="I140" s="10"/>
      <c r="J140" s="43">
        <v>2018</v>
      </c>
      <c r="K140" s="8">
        <f t="shared" si="19"/>
        <v>37.5</v>
      </c>
      <c r="L140" s="19"/>
      <c r="M140" s="43">
        <v>2018</v>
      </c>
      <c r="N140" s="19">
        <v>0</v>
      </c>
      <c r="O140" s="10"/>
      <c r="P140" s="43">
        <v>2018</v>
      </c>
      <c r="Q140" s="19">
        <v>100</v>
      </c>
      <c r="R140" s="10"/>
      <c r="S140" s="43">
        <v>2018</v>
      </c>
      <c r="T140" s="19">
        <v>0</v>
      </c>
      <c r="U140" s="10"/>
      <c r="V140" s="43">
        <v>2018</v>
      </c>
      <c r="W140" s="19">
        <v>50</v>
      </c>
      <c r="X140" s="10"/>
      <c r="Y140" s="350">
        <v>2018</v>
      </c>
      <c r="Z140" s="19">
        <v>50</v>
      </c>
      <c r="AA140" s="11"/>
    </row>
    <row r="141" spans="1:81" ht="24.75" customHeight="1">
      <c r="A141" s="43">
        <v>2019</v>
      </c>
      <c r="B141" s="2">
        <f t="shared" si="18"/>
        <v>21.875</v>
      </c>
      <c r="C141" s="39"/>
      <c r="D141" s="43">
        <v>2019</v>
      </c>
      <c r="E141" s="19">
        <v>0</v>
      </c>
      <c r="F141" s="10"/>
      <c r="G141" s="43">
        <v>2019</v>
      </c>
      <c r="H141" s="19">
        <v>0</v>
      </c>
      <c r="I141" s="10"/>
      <c r="J141" s="43">
        <v>2019</v>
      </c>
      <c r="K141" s="8">
        <f t="shared" si="19"/>
        <v>37.5</v>
      </c>
      <c r="L141" s="19"/>
      <c r="M141" s="43">
        <v>2019</v>
      </c>
      <c r="N141" s="19">
        <v>0</v>
      </c>
      <c r="O141" s="10"/>
      <c r="P141" s="43">
        <v>2019</v>
      </c>
      <c r="Q141" s="19">
        <v>100</v>
      </c>
      <c r="R141" s="10"/>
      <c r="S141" s="43">
        <v>2019</v>
      </c>
      <c r="T141" s="19">
        <v>0</v>
      </c>
      <c r="U141" s="10"/>
      <c r="V141" s="43">
        <v>2019</v>
      </c>
      <c r="W141" s="19">
        <v>50</v>
      </c>
      <c r="X141" s="10"/>
      <c r="Y141" s="350">
        <v>2019</v>
      </c>
      <c r="Z141" s="19">
        <v>50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119</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t="e">
        <f t="shared" ref="B150:B156" si="20">AVERAGE(E150,H150, W150,((Z150+AC150+AF150)/3))</f>
        <v>#DIV/0!</v>
      </c>
      <c r="C150" s="363"/>
      <c r="D150" s="350">
        <v>2007</v>
      </c>
      <c r="E150" s="363"/>
      <c r="F150" s="363"/>
      <c r="G150" s="350">
        <v>2007</v>
      </c>
      <c r="H150" s="8" t="e">
        <f t="shared" ref="H150:H156" si="21">AVERAGE(K150,N150,Q150,T150)</f>
        <v>#DIV/0!</v>
      </c>
      <c r="I150" s="363"/>
      <c r="J150" s="350">
        <v>2007</v>
      </c>
      <c r="K150" s="363"/>
      <c r="L150" s="363"/>
      <c r="M150" s="350">
        <v>2007</v>
      </c>
      <c r="N150" s="363"/>
      <c r="O150" s="363"/>
      <c r="P150" s="350">
        <v>2007</v>
      </c>
      <c r="Q150" s="363"/>
      <c r="R150" s="363"/>
      <c r="S150" s="350">
        <v>2007</v>
      </c>
      <c r="T150" s="363"/>
      <c r="U150" s="363"/>
      <c r="V150" s="350">
        <v>2007</v>
      </c>
      <c r="W150" s="363"/>
      <c r="X150" s="363"/>
      <c r="Y150" s="350">
        <v>2007</v>
      </c>
      <c r="Z150" s="363"/>
      <c r="AA150" s="363"/>
      <c r="AB150" s="350">
        <v>2007</v>
      </c>
      <c r="AC150" s="363"/>
      <c r="AD150" s="363"/>
      <c r="AE150" s="350">
        <v>2007</v>
      </c>
      <c r="AF150" s="363"/>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t="e">
        <f t="shared" si="20"/>
        <v>#DIV/0!</v>
      </c>
      <c r="C151" s="363"/>
      <c r="D151" s="350">
        <v>2008</v>
      </c>
      <c r="E151" s="363"/>
      <c r="F151" s="363"/>
      <c r="G151" s="350">
        <v>2008</v>
      </c>
      <c r="H151" s="8" t="e">
        <f t="shared" si="21"/>
        <v>#DIV/0!</v>
      </c>
      <c r="I151" s="363"/>
      <c r="J151" s="350">
        <v>2008</v>
      </c>
      <c r="K151" s="363"/>
      <c r="L151" s="363"/>
      <c r="M151" s="350">
        <v>2008</v>
      </c>
      <c r="N151" s="363"/>
      <c r="O151" s="363"/>
      <c r="P151" s="350">
        <v>2008</v>
      </c>
      <c r="Q151" s="363"/>
      <c r="R151" s="363"/>
      <c r="S151" s="350">
        <v>2008</v>
      </c>
      <c r="T151" s="363"/>
      <c r="U151" s="363"/>
      <c r="V151" s="350">
        <v>2008</v>
      </c>
      <c r="W151" s="363"/>
      <c r="X151" s="363"/>
      <c r="Y151" s="350">
        <v>2008</v>
      </c>
      <c r="Z151" s="363"/>
      <c r="AA151" s="363"/>
      <c r="AB151" s="350">
        <v>2008</v>
      </c>
      <c r="AC151" s="363"/>
      <c r="AD151" s="363"/>
      <c r="AE151" s="350">
        <v>2008</v>
      </c>
      <c r="AF151" s="363"/>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t="e">
        <f t="shared" si="20"/>
        <v>#DIV/0!</v>
      </c>
      <c r="C152" s="363"/>
      <c r="D152" s="350">
        <v>2009</v>
      </c>
      <c r="E152" s="363"/>
      <c r="F152" s="363"/>
      <c r="G152" s="350">
        <v>2009</v>
      </c>
      <c r="H152" s="8" t="e">
        <f t="shared" si="21"/>
        <v>#DIV/0!</v>
      </c>
      <c r="I152" s="363"/>
      <c r="J152" s="350">
        <v>2009</v>
      </c>
      <c r="K152" s="363"/>
      <c r="L152" s="363"/>
      <c r="M152" s="350">
        <v>2009</v>
      </c>
      <c r="N152" s="363"/>
      <c r="O152" s="363"/>
      <c r="P152" s="350">
        <v>2009</v>
      </c>
      <c r="Q152" s="363"/>
      <c r="R152" s="363"/>
      <c r="S152" s="350">
        <v>2009</v>
      </c>
      <c r="T152" s="363"/>
      <c r="U152" s="363"/>
      <c r="V152" s="350">
        <v>2009</v>
      </c>
      <c r="W152" s="363"/>
      <c r="X152" s="363"/>
      <c r="Y152" s="350">
        <v>2009</v>
      </c>
      <c r="Z152" s="363"/>
      <c r="AA152" s="363"/>
      <c r="AB152" s="350">
        <v>2009</v>
      </c>
      <c r="AC152" s="363"/>
      <c r="AD152" s="363"/>
      <c r="AE152" s="350">
        <v>2009</v>
      </c>
      <c r="AF152" s="363"/>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t="e">
        <f t="shared" si="20"/>
        <v>#DIV/0!</v>
      </c>
      <c r="C153" s="363"/>
      <c r="D153" s="350">
        <v>2010</v>
      </c>
      <c r="E153" s="363"/>
      <c r="F153" s="363"/>
      <c r="G153" s="350">
        <v>2010</v>
      </c>
      <c r="H153" s="8" t="e">
        <f t="shared" si="21"/>
        <v>#DIV/0!</v>
      </c>
      <c r="I153" s="363"/>
      <c r="J153" s="350">
        <v>2010</v>
      </c>
      <c r="K153" s="363"/>
      <c r="L153" s="363"/>
      <c r="M153" s="350">
        <v>2010</v>
      </c>
      <c r="N153" s="363"/>
      <c r="O153" s="363"/>
      <c r="P153" s="350">
        <v>2010</v>
      </c>
      <c r="Q153" s="363"/>
      <c r="R153" s="363"/>
      <c r="S153" s="350">
        <v>2010</v>
      </c>
      <c r="T153" s="363"/>
      <c r="U153" s="363"/>
      <c r="V153" s="350">
        <v>2010</v>
      </c>
      <c r="W153" s="363"/>
      <c r="X153" s="363"/>
      <c r="Y153" s="350">
        <v>2010</v>
      </c>
      <c r="Z153" s="363"/>
      <c r="AA153" s="363"/>
      <c r="AB153" s="350">
        <v>2010</v>
      </c>
      <c r="AC153" s="363"/>
      <c r="AD153" s="363"/>
      <c r="AE153" s="350">
        <v>2010</v>
      </c>
      <c r="AF153" s="363"/>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t="e">
        <f t="shared" si="20"/>
        <v>#DIV/0!</v>
      </c>
      <c r="C154" s="363"/>
      <c r="D154" s="350">
        <v>2011</v>
      </c>
      <c r="E154" s="363"/>
      <c r="F154" s="363"/>
      <c r="G154" s="350">
        <v>2011</v>
      </c>
      <c r="H154" s="8" t="e">
        <f t="shared" si="21"/>
        <v>#DIV/0!</v>
      </c>
      <c r="I154" s="363"/>
      <c r="J154" s="350">
        <v>2011</v>
      </c>
      <c r="K154" s="363"/>
      <c r="L154" s="363"/>
      <c r="M154" s="350">
        <v>2011</v>
      </c>
      <c r="N154" s="363"/>
      <c r="O154" s="363"/>
      <c r="P154" s="350">
        <v>2011</v>
      </c>
      <c r="Q154" s="363"/>
      <c r="R154" s="363"/>
      <c r="S154" s="350">
        <v>2011</v>
      </c>
      <c r="T154" s="363"/>
      <c r="U154" s="363"/>
      <c r="V154" s="350">
        <v>2011</v>
      </c>
      <c r="W154" s="363"/>
      <c r="X154" s="363"/>
      <c r="Y154" s="350">
        <v>2011</v>
      </c>
      <c r="Z154" s="363"/>
      <c r="AA154" s="363"/>
      <c r="AB154" s="350">
        <v>2011</v>
      </c>
      <c r="AC154" s="363"/>
      <c r="AD154" s="363"/>
      <c r="AE154" s="350">
        <v>2011</v>
      </c>
      <c r="AF154" s="363"/>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t="e">
        <f t="shared" si="20"/>
        <v>#DIV/0!</v>
      </c>
      <c r="C155" s="363"/>
      <c r="D155" s="350">
        <v>2012</v>
      </c>
      <c r="E155" s="363"/>
      <c r="F155" s="363"/>
      <c r="G155" s="350">
        <v>2012</v>
      </c>
      <c r="H155" s="8" t="e">
        <f t="shared" si="21"/>
        <v>#DIV/0!</v>
      </c>
      <c r="I155" s="363"/>
      <c r="J155" s="350">
        <v>2012</v>
      </c>
      <c r="K155" s="363"/>
      <c r="L155" s="363"/>
      <c r="M155" s="350">
        <v>2012</v>
      </c>
      <c r="N155" s="363"/>
      <c r="O155" s="363"/>
      <c r="P155" s="350">
        <v>2012</v>
      </c>
      <c r="Q155" s="363"/>
      <c r="R155" s="363"/>
      <c r="S155" s="350">
        <v>2012</v>
      </c>
      <c r="T155" s="363"/>
      <c r="U155" s="363"/>
      <c r="V155" s="350">
        <v>2012</v>
      </c>
      <c r="W155" s="363"/>
      <c r="X155" s="363"/>
      <c r="Y155" s="350">
        <v>2012</v>
      </c>
      <c r="Z155" s="363"/>
      <c r="AA155" s="363"/>
      <c r="AB155" s="350">
        <v>2012</v>
      </c>
      <c r="AC155" s="363"/>
      <c r="AD155" s="363"/>
      <c r="AE155" s="350">
        <v>2012</v>
      </c>
      <c r="AF155" s="363"/>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t="e">
        <f t="shared" si="20"/>
        <v>#DIV/0!</v>
      </c>
      <c r="C156" s="363"/>
      <c r="D156" s="350">
        <v>2013</v>
      </c>
      <c r="E156" s="363"/>
      <c r="F156" s="363"/>
      <c r="G156" s="350">
        <v>2013</v>
      </c>
      <c r="H156" s="8" t="e">
        <f t="shared" si="21"/>
        <v>#DIV/0!</v>
      </c>
      <c r="I156" s="363"/>
      <c r="J156" s="350">
        <v>2013</v>
      </c>
      <c r="K156" s="363"/>
      <c r="L156" s="363"/>
      <c r="M156" s="350">
        <v>2013</v>
      </c>
      <c r="N156" s="363"/>
      <c r="O156" s="363"/>
      <c r="P156" s="350">
        <v>2013</v>
      </c>
      <c r="Q156" s="363"/>
      <c r="R156" s="363"/>
      <c r="S156" s="350">
        <v>2013</v>
      </c>
      <c r="T156" s="363"/>
      <c r="U156" s="363"/>
      <c r="V156" s="350">
        <v>2013</v>
      </c>
      <c r="W156" s="363"/>
      <c r="X156" s="363"/>
      <c r="Y156" s="350">
        <v>2013</v>
      </c>
      <c r="Z156" s="363"/>
      <c r="AA156" s="363"/>
      <c r="AB156" s="350">
        <v>2013</v>
      </c>
      <c r="AC156" s="363"/>
      <c r="AD156" s="363"/>
      <c r="AE156" s="350">
        <v>2013</v>
      </c>
      <c r="AF156" s="363"/>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2">AVERAGE(E157,H157, W157,((Z157+AC157+AF157)/3))</f>
        <v>100</v>
      </c>
      <c r="C157" s="80"/>
      <c r="D157" s="43">
        <v>2014</v>
      </c>
      <c r="E157" s="19">
        <v>100</v>
      </c>
      <c r="F157" s="10" t="s">
        <v>2374</v>
      </c>
      <c r="G157" s="43">
        <v>2014</v>
      </c>
      <c r="H157" s="8">
        <f t="shared" ref="H157:H162" si="23">AVERAGE(K157,N157,Q157,T157)</f>
        <v>100</v>
      </c>
      <c r="I157" s="19"/>
      <c r="J157" s="43">
        <v>2014</v>
      </c>
      <c r="K157" s="19">
        <v>100</v>
      </c>
      <c r="L157" s="10" t="s">
        <v>2372</v>
      </c>
      <c r="M157" s="43">
        <v>2014</v>
      </c>
      <c r="N157" s="19">
        <v>100</v>
      </c>
      <c r="O157" s="10" t="s">
        <v>2373</v>
      </c>
      <c r="P157" s="43">
        <v>2014</v>
      </c>
      <c r="Q157" s="19">
        <v>100</v>
      </c>
      <c r="R157" s="10" t="s">
        <v>2372</v>
      </c>
      <c r="S157" s="43">
        <v>2014</v>
      </c>
      <c r="T157" s="19">
        <v>100</v>
      </c>
      <c r="U157" s="10" t="s">
        <v>2372</v>
      </c>
      <c r="V157" s="43">
        <v>2014</v>
      </c>
      <c r="W157" s="19">
        <v>100</v>
      </c>
      <c r="X157" s="10" t="s">
        <v>2371</v>
      </c>
      <c r="Y157" s="350">
        <v>2014</v>
      </c>
      <c r="Z157" s="19">
        <v>100</v>
      </c>
      <c r="AA157" s="10" t="s">
        <v>2370</v>
      </c>
      <c r="AB157" s="350">
        <v>2014</v>
      </c>
      <c r="AC157" s="49">
        <v>100</v>
      </c>
      <c r="AD157" s="10" t="s">
        <v>2369</v>
      </c>
      <c r="AE157" s="350">
        <v>2014</v>
      </c>
      <c r="AF157" s="19">
        <v>100</v>
      </c>
      <c r="AG157" s="11" t="s">
        <v>2368</v>
      </c>
    </row>
    <row r="158" spans="1:81" ht="24.75" customHeight="1">
      <c r="A158" s="43">
        <v>2015</v>
      </c>
      <c r="B158" s="2">
        <f t="shared" si="22"/>
        <v>100</v>
      </c>
      <c r="C158" s="80"/>
      <c r="D158" s="43">
        <v>2015</v>
      </c>
      <c r="E158" s="19">
        <v>100</v>
      </c>
      <c r="F158" s="10"/>
      <c r="G158" s="43">
        <v>2015</v>
      </c>
      <c r="H158" s="8">
        <f t="shared" si="23"/>
        <v>100</v>
      </c>
      <c r="I158" s="19"/>
      <c r="J158" s="43">
        <v>2015</v>
      </c>
      <c r="K158" s="19">
        <v>100</v>
      </c>
      <c r="L158" s="10"/>
      <c r="M158" s="43">
        <v>2015</v>
      </c>
      <c r="N158" s="19">
        <v>100</v>
      </c>
      <c r="O158" s="10"/>
      <c r="P158" s="43">
        <v>2015</v>
      </c>
      <c r="Q158" s="19">
        <v>100</v>
      </c>
      <c r="R158" s="10"/>
      <c r="S158" s="43">
        <v>2015</v>
      </c>
      <c r="T158" s="19">
        <v>100</v>
      </c>
      <c r="U158" s="10"/>
      <c r="V158" s="43">
        <v>2015</v>
      </c>
      <c r="W158" s="19">
        <v>100</v>
      </c>
      <c r="X158" s="10"/>
      <c r="Y158" s="350">
        <v>2015</v>
      </c>
      <c r="Z158" s="19">
        <v>100</v>
      </c>
      <c r="AA158" s="10"/>
      <c r="AB158" s="350">
        <v>2015</v>
      </c>
      <c r="AC158" s="19">
        <v>100</v>
      </c>
      <c r="AD158" s="10"/>
      <c r="AE158" s="350">
        <v>2015</v>
      </c>
      <c r="AF158" s="19">
        <v>100</v>
      </c>
      <c r="AG158" s="11"/>
    </row>
    <row r="159" spans="1:81" ht="24.75" customHeight="1">
      <c r="A159" s="43">
        <v>2016</v>
      </c>
      <c r="B159" s="2">
        <f t="shared" si="22"/>
        <v>100</v>
      </c>
      <c r="C159" s="80"/>
      <c r="D159" s="43">
        <v>2016</v>
      </c>
      <c r="E159" s="19">
        <v>100</v>
      </c>
      <c r="F159" s="10"/>
      <c r="G159" s="43">
        <v>2016</v>
      </c>
      <c r="H159" s="8">
        <f t="shared" si="23"/>
        <v>100</v>
      </c>
      <c r="I159" s="19"/>
      <c r="J159" s="43">
        <v>2016</v>
      </c>
      <c r="K159" s="19">
        <v>100</v>
      </c>
      <c r="L159" s="10"/>
      <c r="M159" s="43">
        <v>2016</v>
      </c>
      <c r="N159" s="19">
        <v>100</v>
      </c>
      <c r="O159" s="10"/>
      <c r="P159" s="43">
        <v>2016</v>
      </c>
      <c r="Q159" s="19">
        <v>100</v>
      </c>
      <c r="R159" s="10"/>
      <c r="S159" s="43">
        <v>2016</v>
      </c>
      <c r="T159" s="19">
        <v>100</v>
      </c>
      <c r="U159" s="10"/>
      <c r="V159" s="43">
        <v>2016</v>
      </c>
      <c r="W159" s="19">
        <v>100</v>
      </c>
      <c r="X159" s="10"/>
      <c r="Y159" s="350">
        <v>2016</v>
      </c>
      <c r="Z159" s="19">
        <v>100</v>
      </c>
      <c r="AA159" s="10"/>
      <c r="AB159" s="350">
        <v>2016</v>
      </c>
      <c r="AC159" s="19">
        <v>100</v>
      </c>
      <c r="AD159" s="10"/>
      <c r="AE159" s="350">
        <v>2016</v>
      </c>
      <c r="AF159" s="19">
        <v>100</v>
      </c>
      <c r="AG159" s="11"/>
    </row>
    <row r="160" spans="1:81" ht="24.75" customHeight="1">
      <c r="A160" s="43">
        <v>2017</v>
      </c>
      <c r="B160" s="2">
        <f t="shared" si="22"/>
        <v>100</v>
      </c>
      <c r="C160" s="80"/>
      <c r="D160" s="43">
        <v>2017</v>
      </c>
      <c r="E160" s="19">
        <v>100</v>
      </c>
      <c r="F160" s="10"/>
      <c r="G160" s="43">
        <v>2017</v>
      </c>
      <c r="H160" s="8">
        <f t="shared" si="23"/>
        <v>100</v>
      </c>
      <c r="I160" s="19"/>
      <c r="J160" s="43">
        <v>2017</v>
      </c>
      <c r="K160" s="19">
        <v>100</v>
      </c>
      <c r="L160" s="10"/>
      <c r="M160" s="43">
        <v>2017</v>
      </c>
      <c r="N160" s="19">
        <v>100</v>
      </c>
      <c r="O160" s="10"/>
      <c r="P160" s="43">
        <v>2017</v>
      </c>
      <c r="Q160" s="19">
        <v>100</v>
      </c>
      <c r="R160" s="10"/>
      <c r="S160" s="43">
        <v>2017</v>
      </c>
      <c r="T160" s="19">
        <v>100</v>
      </c>
      <c r="U160" s="10"/>
      <c r="V160" s="43">
        <v>2017</v>
      </c>
      <c r="W160" s="19">
        <v>100</v>
      </c>
      <c r="X160" s="10"/>
      <c r="Y160" s="350">
        <v>2017</v>
      </c>
      <c r="Z160" s="19">
        <v>100</v>
      </c>
      <c r="AA160" s="10"/>
      <c r="AB160" s="350">
        <v>2017</v>
      </c>
      <c r="AC160" s="19">
        <v>100</v>
      </c>
      <c r="AD160" s="10"/>
      <c r="AE160" s="350">
        <v>2017</v>
      </c>
      <c r="AF160" s="19">
        <v>100</v>
      </c>
      <c r="AG160" s="11"/>
    </row>
    <row r="161" spans="1:41" ht="24.75" customHeight="1">
      <c r="A161" s="43">
        <v>2018</v>
      </c>
      <c r="B161" s="2">
        <f t="shared" si="22"/>
        <v>100</v>
      </c>
      <c r="C161" s="80"/>
      <c r="D161" s="43">
        <v>2018</v>
      </c>
      <c r="E161" s="19">
        <v>100</v>
      </c>
      <c r="F161" s="10"/>
      <c r="G161" s="43">
        <v>2018</v>
      </c>
      <c r="H161" s="8">
        <f t="shared" si="23"/>
        <v>100</v>
      </c>
      <c r="I161" s="19"/>
      <c r="J161" s="43">
        <v>2018</v>
      </c>
      <c r="K161" s="19">
        <v>100</v>
      </c>
      <c r="L161" s="10"/>
      <c r="M161" s="43">
        <v>2018</v>
      </c>
      <c r="N161" s="19">
        <v>100</v>
      </c>
      <c r="O161" s="10"/>
      <c r="P161" s="43">
        <v>2018</v>
      </c>
      <c r="Q161" s="19">
        <v>100</v>
      </c>
      <c r="R161" s="10"/>
      <c r="S161" s="43">
        <v>2018</v>
      </c>
      <c r="T161" s="19">
        <v>100</v>
      </c>
      <c r="U161" s="10"/>
      <c r="V161" s="43">
        <v>2018</v>
      </c>
      <c r="W161" s="19">
        <v>100</v>
      </c>
      <c r="X161" s="10"/>
      <c r="Y161" s="350">
        <v>2018</v>
      </c>
      <c r="Z161" s="19">
        <v>100</v>
      </c>
      <c r="AA161" s="10"/>
      <c r="AB161" s="350">
        <v>2018</v>
      </c>
      <c r="AC161" s="19">
        <v>100</v>
      </c>
      <c r="AD161" s="10"/>
      <c r="AE161" s="350">
        <v>2018</v>
      </c>
      <c r="AF161" s="19">
        <v>100</v>
      </c>
      <c r="AG161" s="11"/>
    </row>
    <row r="162" spans="1:41" ht="24.75" customHeight="1">
      <c r="A162" s="43">
        <v>2019</v>
      </c>
      <c r="B162" s="2">
        <f t="shared" si="22"/>
        <v>100</v>
      </c>
      <c r="C162" s="80"/>
      <c r="D162" s="43">
        <v>2019</v>
      </c>
      <c r="E162" s="19">
        <v>100</v>
      </c>
      <c r="F162" s="10"/>
      <c r="G162" s="43">
        <v>2019</v>
      </c>
      <c r="H162" s="8">
        <f t="shared" si="23"/>
        <v>100</v>
      </c>
      <c r="I162" s="19"/>
      <c r="J162" s="43">
        <v>2019</v>
      </c>
      <c r="K162" s="19">
        <v>100</v>
      </c>
      <c r="L162" s="10"/>
      <c r="M162" s="43">
        <v>2019</v>
      </c>
      <c r="N162" s="19">
        <v>100</v>
      </c>
      <c r="O162" s="10"/>
      <c r="P162" s="43">
        <v>2019</v>
      </c>
      <c r="Q162" s="19">
        <v>100</v>
      </c>
      <c r="R162" s="10"/>
      <c r="S162" s="43">
        <v>2019</v>
      </c>
      <c r="T162" s="19">
        <v>100</v>
      </c>
      <c r="U162" s="10"/>
      <c r="V162" s="43">
        <v>2019</v>
      </c>
      <c r="W162" s="19">
        <v>100</v>
      </c>
      <c r="X162" s="10"/>
      <c r="Y162" s="350">
        <v>2019</v>
      </c>
      <c r="Z162" s="19">
        <v>100</v>
      </c>
      <c r="AA162" s="10" t="s">
        <v>409</v>
      </c>
      <c r="AB162" s="350">
        <v>2019</v>
      </c>
      <c r="AC162" s="19">
        <v>100</v>
      </c>
      <c r="AD162" s="10"/>
      <c r="AE162" s="350">
        <v>2019</v>
      </c>
      <c r="AF162" s="19">
        <v>100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37.541666666666671</v>
      </c>
      <c r="C171" s="39"/>
      <c r="D171" s="43">
        <v>2014</v>
      </c>
      <c r="E171" s="8">
        <v>100</v>
      </c>
      <c r="F171" s="67" t="s">
        <v>2367</v>
      </c>
      <c r="G171" s="43">
        <v>2014</v>
      </c>
      <c r="H171" s="8">
        <v>100</v>
      </c>
      <c r="I171" s="11" t="s">
        <v>2359</v>
      </c>
      <c r="J171" s="43">
        <v>2014</v>
      </c>
      <c r="K171" s="8">
        <v>100</v>
      </c>
      <c r="L171" s="11" t="s">
        <v>2366</v>
      </c>
      <c r="M171" s="43">
        <v>2014</v>
      </c>
      <c r="N171" s="19">
        <v>100</v>
      </c>
      <c r="O171" s="11" t="s">
        <v>2357</v>
      </c>
      <c r="P171" s="43">
        <v>2014</v>
      </c>
      <c r="Q171" s="8">
        <v>0</v>
      </c>
      <c r="R171" s="11" t="s">
        <v>2365</v>
      </c>
      <c r="S171" s="43">
        <v>2014</v>
      </c>
      <c r="T171" s="19">
        <v>0</v>
      </c>
      <c r="U171" s="11" t="s">
        <v>2355</v>
      </c>
      <c r="V171" s="43">
        <v>2014</v>
      </c>
      <c r="W171" s="19">
        <v>67</v>
      </c>
      <c r="X171" s="11" t="s">
        <v>2364</v>
      </c>
      <c r="Y171" s="43">
        <v>2014</v>
      </c>
      <c r="Z171" s="19">
        <v>0</v>
      </c>
      <c r="AA171" s="11"/>
      <c r="AB171" s="43">
        <v>2014</v>
      </c>
      <c r="AC171" s="19">
        <v>0</v>
      </c>
      <c r="AD171" s="11" t="s">
        <v>2363</v>
      </c>
      <c r="AE171" s="43">
        <v>2014</v>
      </c>
      <c r="AF171" s="19">
        <v>0</v>
      </c>
      <c r="AG171" s="67"/>
      <c r="AH171" s="43">
        <v>2014</v>
      </c>
      <c r="AI171" s="19">
        <v>100</v>
      </c>
      <c r="AJ171" s="11" t="s">
        <v>2362</v>
      </c>
      <c r="AK171" s="43">
        <v>2014</v>
      </c>
      <c r="AL171" s="19">
        <v>0</v>
      </c>
      <c r="AM171" s="11" t="s">
        <v>2361</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37.541666666666671</v>
      </c>
      <c r="C176" s="80"/>
      <c r="D176" s="43">
        <v>2019</v>
      </c>
      <c r="E176" s="19">
        <v>100</v>
      </c>
      <c r="F176" s="11" t="s">
        <v>2360</v>
      </c>
      <c r="G176" s="43">
        <v>2019</v>
      </c>
      <c r="H176" s="8">
        <v>100</v>
      </c>
      <c r="I176" s="67" t="s">
        <v>2359</v>
      </c>
      <c r="J176" s="43">
        <v>2019</v>
      </c>
      <c r="K176" s="8">
        <v>100</v>
      </c>
      <c r="L176" s="11" t="s">
        <v>2358</v>
      </c>
      <c r="M176" s="43">
        <v>2019</v>
      </c>
      <c r="N176" s="19">
        <v>100</v>
      </c>
      <c r="O176" s="11" t="s">
        <v>2357</v>
      </c>
      <c r="P176" s="43">
        <v>2019</v>
      </c>
      <c r="Q176" s="19">
        <v>0</v>
      </c>
      <c r="R176" s="11" t="s">
        <v>2356</v>
      </c>
      <c r="S176" s="43">
        <v>2019</v>
      </c>
      <c r="T176" s="19">
        <v>0</v>
      </c>
      <c r="U176" s="11" t="s">
        <v>2355</v>
      </c>
      <c r="V176" s="43">
        <v>2019</v>
      </c>
      <c r="W176" s="19">
        <v>67</v>
      </c>
      <c r="X176" s="11" t="s">
        <v>2354</v>
      </c>
      <c r="Y176" s="43">
        <v>2019</v>
      </c>
      <c r="Z176" s="19">
        <v>0</v>
      </c>
      <c r="AA176" s="11"/>
      <c r="AB176" s="43">
        <v>2019</v>
      </c>
      <c r="AC176" s="19">
        <v>0</v>
      </c>
      <c r="AD176" s="11" t="s">
        <v>2353</v>
      </c>
      <c r="AE176" s="43">
        <v>2019</v>
      </c>
      <c r="AF176" s="19">
        <v>0</v>
      </c>
      <c r="AG176" s="11"/>
      <c r="AH176" s="43">
        <v>2019</v>
      </c>
      <c r="AI176" s="19">
        <v>100</v>
      </c>
      <c r="AJ176" s="11" t="s">
        <v>2352</v>
      </c>
      <c r="AK176" s="43">
        <v>2019</v>
      </c>
      <c r="AL176" s="19">
        <v>0</v>
      </c>
      <c r="AM176" s="11" t="s">
        <v>2351</v>
      </c>
      <c r="AN176" s="42"/>
      <c r="AO176" s="42"/>
    </row>
  </sheetData>
  <mergeCells count="443">
    <mergeCell ref="AF168:AG168"/>
    <mergeCell ref="AI168:AJ168"/>
    <mergeCell ref="AL168:AM168"/>
    <mergeCell ref="B169:C169"/>
    <mergeCell ref="E169:F169"/>
    <mergeCell ref="H169:I169"/>
    <mergeCell ref="K169:L169"/>
    <mergeCell ref="N169:O169"/>
    <mergeCell ref="Q169:R169"/>
    <mergeCell ref="B167:C167"/>
    <mergeCell ref="E167:F167"/>
    <mergeCell ref="H167:I167"/>
    <mergeCell ref="K167:L167"/>
    <mergeCell ref="N167:O167"/>
    <mergeCell ref="Q167:R167"/>
    <mergeCell ref="T167:U167"/>
    <mergeCell ref="AL169:AM169"/>
    <mergeCell ref="B168:C168"/>
    <mergeCell ref="E168:F168"/>
    <mergeCell ref="H168:I168"/>
    <mergeCell ref="K168:L168"/>
    <mergeCell ref="N168:O168"/>
    <mergeCell ref="Q168:R168"/>
    <mergeCell ref="T168:U168"/>
    <mergeCell ref="W168:X168"/>
    <mergeCell ref="Z168:AA168"/>
    <mergeCell ref="T169:U169"/>
    <mergeCell ref="W169:X169"/>
    <mergeCell ref="Z169:AA169"/>
    <mergeCell ref="AC169:AD169"/>
    <mergeCell ref="AF169:AG169"/>
    <mergeCell ref="AI169:AJ169"/>
    <mergeCell ref="AC168:AD168"/>
    <mergeCell ref="W167:X167"/>
    <mergeCell ref="Z167:AA167"/>
    <mergeCell ref="AC167:AD167"/>
    <mergeCell ref="AF167:AG167"/>
    <mergeCell ref="AI167:AJ167"/>
    <mergeCell ref="AL167:AM167"/>
    <mergeCell ref="AF166:AG166"/>
    <mergeCell ref="AI166:AJ166"/>
    <mergeCell ref="AL166:AM166"/>
    <mergeCell ref="W166:X166"/>
    <mergeCell ref="Z166:AA166"/>
    <mergeCell ref="AC166:AD166"/>
    <mergeCell ref="B164:AM164"/>
    <mergeCell ref="B165:C165"/>
    <mergeCell ref="E165:F165"/>
    <mergeCell ref="H165:I165"/>
    <mergeCell ref="K165:L165"/>
    <mergeCell ref="N165:O165"/>
    <mergeCell ref="Q165:R165"/>
    <mergeCell ref="E166:F166"/>
    <mergeCell ref="H166:I166"/>
    <mergeCell ref="K166:L166"/>
    <mergeCell ref="N166:O166"/>
    <mergeCell ref="Q166:R166"/>
    <mergeCell ref="T166:U166"/>
    <mergeCell ref="AL165:AM165"/>
    <mergeCell ref="T165:U165"/>
    <mergeCell ref="W165:X165"/>
    <mergeCell ref="Z165:AA165"/>
    <mergeCell ref="AC165:AD165"/>
    <mergeCell ref="AF165:AG165"/>
    <mergeCell ref="AI165:AJ165"/>
    <mergeCell ref="W148:X148"/>
    <mergeCell ref="Z148:AA148"/>
    <mergeCell ref="AC148:AD148"/>
    <mergeCell ref="AF148:AG148"/>
    <mergeCell ref="T147:U147"/>
    <mergeCell ref="W147:X147"/>
    <mergeCell ref="Z147:AA147"/>
    <mergeCell ref="AC147:AD147"/>
    <mergeCell ref="AF147:AG147"/>
    <mergeCell ref="B148:C148"/>
    <mergeCell ref="E148:F148"/>
    <mergeCell ref="H148:I148"/>
    <mergeCell ref="K148:L148"/>
    <mergeCell ref="N148:O148"/>
    <mergeCell ref="Q148:R148"/>
    <mergeCell ref="T148:U148"/>
    <mergeCell ref="B146:C146"/>
    <mergeCell ref="E146:F146"/>
    <mergeCell ref="B147:C147"/>
    <mergeCell ref="E147:F147"/>
    <mergeCell ref="H147:I147"/>
    <mergeCell ref="K147:L147"/>
    <mergeCell ref="N147:O147"/>
    <mergeCell ref="Q147:R147"/>
    <mergeCell ref="H146:I146"/>
    <mergeCell ref="K146:L146"/>
    <mergeCell ref="N146:O146"/>
    <mergeCell ref="Q146:R146"/>
    <mergeCell ref="AC144:AD144"/>
    <mergeCell ref="AF144:AG144"/>
    <mergeCell ref="AC145:AD145"/>
    <mergeCell ref="AF145:AG145"/>
    <mergeCell ref="K144:L144"/>
    <mergeCell ref="N144:O144"/>
    <mergeCell ref="T146:U146"/>
    <mergeCell ref="W146:X146"/>
    <mergeCell ref="Z146:AA146"/>
    <mergeCell ref="AC146:AD146"/>
    <mergeCell ref="AF146:AG146"/>
    <mergeCell ref="Z144:AA144"/>
    <mergeCell ref="T145:U145"/>
    <mergeCell ref="B125:C125"/>
    <mergeCell ref="E125:F125"/>
    <mergeCell ref="H125:I125"/>
    <mergeCell ref="K125:L125"/>
    <mergeCell ref="N125:O125"/>
    <mergeCell ref="Q144:R144"/>
    <mergeCell ref="H145:I145"/>
    <mergeCell ref="K145:L145"/>
    <mergeCell ref="N145:O145"/>
    <mergeCell ref="Q145:R145"/>
    <mergeCell ref="Q127:R127"/>
    <mergeCell ref="T126:U126"/>
    <mergeCell ref="W126:X126"/>
    <mergeCell ref="Z126:AA126"/>
    <mergeCell ref="T127:U127"/>
    <mergeCell ref="W127:X127"/>
    <mergeCell ref="Z145:AA145"/>
    <mergeCell ref="B143:AG143"/>
    <mergeCell ref="B144:C144"/>
    <mergeCell ref="E144:F144"/>
    <mergeCell ref="H144:I144"/>
    <mergeCell ref="B126:C126"/>
    <mergeCell ref="E126:F126"/>
    <mergeCell ref="H126:I126"/>
    <mergeCell ref="K126:L126"/>
    <mergeCell ref="N126:O126"/>
    <mergeCell ref="Q126:R126"/>
    <mergeCell ref="W145:X145"/>
    <mergeCell ref="B127:C127"/>
    <mergeCell ref="T144:U144"/>
    <mergeCell ref="W144:X144"/>
    <mergeCell ref="E127:F127"/>
    <mergeCell ref="H127:I127"/>
    <mergeCell ref="K127:L127"/>
    <mergeCell ref="N127:O127"/>
    <mergeCell ref="Q123:R123"/>
    <mergeCell ref="T123:U123"/>
    <mergeCell ref="Z125:AA125"/>
    <mergeCell ref="H124:I124"/>
    <mergeCell ref="K124:L124"/>
    <mergeCell ref="N124:O124"/>
    <mergeCell ref="Q124:R124"/>
    <mergeCell ref="T124:U124"/>
    <mergeCell ref="W124:X124"/>
    <mergeCell ref="Q125:R125"/>
    <mergeCell ref="T125:U125"/>
    <mergeCell ref="W125:X125"/>
    <mergeCell ref="W123:X123"/>
    <mergeCell ref="Z123:AA123"/>
    <mergeCell ref="Z127:AA127"/>
    <mergeCell ref="Z124:AA124"/>
    <mergeCell ref="T105:U105"/>
    <mergeCell ref="W105:X105"/>
    <mergeCell ref="B106:C106"/>
    <mergeCell ref="E106:F106"/>
    <mergeCell ref="H106:I106"/>
    <mergeCell ref="K106:L106"/>
    <mergeCell ref="N106:O106"/>
    <mergeCell ref="Q106:R106"/>
    <mergeCell ref="T106:U106"/>
    <mergeCell ref="W106:X106"/>
    <mergeCell ref="B105:C105"/>
    <mergeCell ref="E105:F105"/>
    <mergeCell ref="H105:I105"/>
    <mergeCell ref="K105:L105"/>
    <mergeCell ref="N105:O105"/>
    <mergeCell ref="Q105:R105"/>
    <mergeCell ref="B122:AA122"/>
    <mergeCell ref="B123:C123"/>
    <mergeCell ref="E123:F123"/>
    <mergeCell ref="H123:I123"/>
    <mergeCell ref="K123:L123"/>
    <mergeCell ref="N123:O123"/>
    <mergeCell ref="H104:I104"/>
    <mergeCell ref="K104:L104"/>
    <mergeCell ref="N104:O104"/>
    <mergeCell ref="Q104:R104"/>
    <mergeCell ref="T104:U104"/>
    <mergeCell ref="W104:X104"/>
    <mergeCell ref="H103:I103"/>
    <mergeCell ref="K103:L103"/>
    <mergeCell ref="N103:O103"/>
    <mergeCell ref="Q103:R103"/>
    <mergeCell ref="T103:U103"/>
    <mergeCell ref="W103:X103"/>
    <mergeCell ref="Q102:R102"/>
    <mergeCell ref="T102:U102"/>
    <mergeCell ref="W102:X102"/>
    <mergeCell ref="B85:C85"/>
    <mergeCell ref="E85:F85"/>
    <mergeCell ref="H85:I85"/>
    <mergeCell ref="K85:L85"/>
    <mergeCell ref="N85:O85"/>
    <mergeCell ref="Q85:R85"/>
    <mergeCell ref="H84:I84"/>
    <mergeCell ref="K84:L84"/>
    <mergeCell ref="N84:O84"/>
    <mergeCell ref="Q84:R84"/>
    <mergeCell ref="B83:C83"/>
    <mergeCell ref="E83:F83"/>
    <mergeCell ref="H83:I83"/>
    <mergeCell ref="K83:L83"/>
    <mergeCell ref="N83:O83"/>
    <mergeCell ref="Q83:R83"/>
    <mergeCell ref="K82:L82"/>
    <mergeCell ref="N82:O82"/>
    <mergeCell ref="Q82:R82"/>
    <mergeCell ref="H82:I82"/>
    <mergeCell ref="B80:R80"/>
    <mergeCell ref="B81:C81"/>
    <mergeCell ref="E81:F81"/>
    <mergeCell ref="H81:I81"/>
    <mergeCell ref="K81:L81"/>
    <mergeCell ref="N81:O81"/>
    <mergeCell ref="Q81:R81"/>
    <mergeCell ref="E82:F82"/>
    <mergeCell ref="B82:C82"/>
    <mergeCell ref="AC64:AD64"/>
    <mergeCell ref="T63:U63"/>
    <mergeCell ref="W63:X63"/>
    <mergeCell ref="Z63:AA63"/>
    <mergeCell ref="B60:C60"/>
    <mergeCell ref="E60:F60"/>
    <mergeCell ref="H60:I60"/>
    <mergeCell ref="K60:L60"/>
    <mergeCell ref="N60:O60"/>
    <mergeCell ref="Q60:R60"/>
    <mergeCell ref="B62:C62"/>
    <mergeCell ref="E62:F62"/>
    <mergeCell ref="H62:I62"/>
    <mergeCell ref="K62:L62"/>
    <mergeCell ref="N62:O62"/>
    <mergeCell ref="Q62:R62"/>
    <mergeCell ref="AC61:AD61"/>
    <mergeCell ref="B64:C64"/>
    <mergeCell ref="E64:F64"/>
    <mergeCell ref="H64:I64"/>
    <mergeCell ref="K64:L64"/>
    <mergeCell ref="N64:O64"/>
    <mergeCell ref="Q64:R64"/>
    <mergeCell ref="B63:C63"/>
    <mergeCell ref="H63:I63"/>
    <mergeCell ref="K63:L63"/>
    <mergeCell ref="N63:O63"/>
    <mergeCell ref="Q63:R63"/>
    <mergeCell ref="T64:U64"/>
    <mergeCell ref="W64:X64"/>
    <mergeCell ref="Z64:AA64"/>
    <mergeCell ref="B43:C43"/>
    <mergeCell ref="E43:F43"/>
    <mergeCell ref="H43:I43"/>
    <mergeCell ref="T60:U60"/>
    <mergeCell ref="W60:X60"/>
    <mergeCell ref="H61:I61"/>
    <mergeCell ref="K61:L61"/>
    <mergeCell ref="N61:O61"/>
    <mergeCell ref="Q61:R61"/>
    <mergeCell ref="B61:C61"/>
    <mergeCell ref="E61:F61"/>
    <mergeCell ref="AI64:AJ64"/>
    <mergeCell ref="AC63:AD63"/>
    <mergeCell ref="AF63:AG63"/>
    <mergeCell ref="AI63:AJ63"/>
    <mergeCell ref="AL43:AM43"/>
    <mergeCell ref="K43:L43"/>
    <mergeCell ref="N43:O43"/>
    <mergeCell ref="AL63:AM63"/>
    <mergeCell ref="AF64:AG64"/>
    <mergeCell ref="AL64:AM64"/>
    <mergeCell ref="Q43:R43"/>
    <mergeCell ref="T43:U43"/>
    <mergeCell ref="W43:X43"/>
    <mergeCell ref="Z43:AA43"/>
    <mergeCell ref="T61:U61"/>
    <mergeCell ref="W61:X61"/>
    <mergeCell ref="AL62:AM62"/>
    <mergeCell ref="T62:U62"/>
    <mergeCell ref="AI61:AJ61"/>
    <mergeCell ref="AL61:AM61"/>
    <mergeCell ref="AC62:AD62"/>
    <mergeCell ref="AF62:AG62"/>
    <mergeCell ref="W62:X62"/>
    <mergeCell ref="Z60:AA60"/>
    <mergeCell ref="AI60:AJ60"/>
    <mergeCell ref="Z62:AA62"/>
    <mergeCell ref="AC43:AD43"/>
    <mergeCell ref="AF43:AG43"/>
    <mergeCell ref="AL60:AM60"/>
    <mergeCell ref="AI62:AJ62"/>
    <mergeCell ref="AI43:AJ43"/>
    <mergeCell ref="AF60:AG60"/>
    <mergeCell ref="AO43:AP43"/>
    <mergeCell ref="AC60:AD60"/>
    <mergeCell ref="Z61:AA61"/>
    <mergeCell ref="AF61:AG61"/>
    <mergeCell ref="AR43:AS43"/>
    <mergeCell ref="AU43:AV43"/>
    <mergeCell ref="AU41:AV41"/>
    <mergeCell ref="AX41:AY41"/>
    <mergeCell ref="Q41:R41"/>
    <mergeCell ref="T41:U41"/>
    <mergeCell ref="W41:X41"/>
    <mergeCell ref="Z41:AA41"/>
    <mergeCell ref="AU42:AV42"/>
    <mergeCell ref="AX42:AY42"/>
    <mergeCell ref="AF42:AG42"/>
    <mergeCell ref="AI42:AJ42"/>
    <mergeCell ref="W42:X42"/>
    <mergeCell ref="Z42:AA42"/>
    <mergeCell ref="AC42:AD42"/>
    <mergeCell ref="AL42:AM42"/>
    <mergeCell ref="AO42:AP42"/>
    <mergeCell ref="AR42:AS42"/>
    <mergeCell ref="AX43:AY43"/>
    <mergeCell ref="K42:L42"/>
    <mergeCell ref="N42:O42"/>
    <mergeCell ref="AR41:AS41"/>
    <mergeCell ref="T42:U42"/>
    <mergeCell ref="AC41:AD41"/>
    <mergeCell ref="AF41:AG41"/>
    <mergeCell ref="AL41:AM41"/>
    <mergeCell ref="AO41:AP41"/>
    <mergeCell ref="H41:I41"/>
    <mergeCell ref="K41:L41"/>
    <mergeCell ref="N41:O41"/>
    <mergeCell ref="AI41:AJ41"/>
    <mergeCell ref="Q42:R42"/>
    <mergeCell ref="AO40:AP40"/>
    <mergeCell ref="Z40:AA40"/>
    <mergeCell ref="AR39:AS39"/>
    <mergeCell ref="AU39:AV39"/>
    <mergeCell ref="AX39:AY39"/>
    <mergeCell ref="H40:I40"/>
    <mergeCell ref="K40:L40"/>
    <mergeCell ref="N40:O40"/>
    <mergeCell ref="Q40:R40"/>
    <mergeCell ref="T40:U40"/>
    <mergeCell ref="W40:X40"/>
    <mergeCell ref="AO39:AP39"/>
    <mergeCell ref="AL39:AM39"/>
    <mergeCell ref="AC39:AD39"/>
    <mergeCell ref="AF39:AG39"/>
    <mergeCell ref="AI39:AJ39"/>
    <mergeCell ref="AI40:AJ40"/>
    <mergeCell ref="AL40:AM40"/>
    <mergeCell ref="AF40:AG40"/>
    <mergeCell ref="AR40:AS40"/>
    <mergeCell ref="AU40:AV40"/>
    <mergeCell ref="AX40:AY40"/>
    <mergeCell ref="AC20:AD20"/>
    <mergeCell ref="AC19:AD19"/>
    <mergeCell ref="B22:C22"/>
    <mergeCell ref="E22:F22"/>
    <mergeCell ref="H22:I22"/>
    <mergeCell ref="K22:L22"/>
    <mergeCell ref="AC40:AD40"/>
    <mergeCell ref="B19:C19"/>
    <mergeCell ref="B39:C39"/>
    <mergeCell ref="E39:F39"/>
    <mergeCell ref="H39:I39"/>
    <mergeCell ref="K39:L39"/>
    <mergeCell ref="N39:O39"/>
    <mergeCell ref="Q39:R39"/>
    <mergeCell ref="AC22:AD22"/>
    <mergeCell ref="N22:O22"/>
    <mergeCell ref="Q22:R22"/>
    <mergeCell ref="T22:U22"/>
    <mergeCell ref="W22:X22"/>
    <mergeCell ref="Z22:AA22"/>
    <mergeCell ref="Z39:AA39"/>
    <mergeCell ref="T39:U39"/>
    <mergeCell ref="W39:X39"/>
    <mergeCell ref="B17:AD17"/>
    <mergeCell ref="B38:AY38"/>
    <mergeCell ref="B59:AM59"/>
    <mergeCell ref="A1:D1"/>
    <mergeCell ref="K18:L18"/>
    <mergeCell ref="T19:U19"/>
    <mergeCell ref="W19:X19"/>
    <mergeCell ref="Z19:AA19"/>
    <mergeCell ref="AC18:AD18"/>
    <mergeCell ref="N18:O18"/>
    <mergeCell ref="Q18:R18"/>
    <mergeCell ref="T18:U18"/>
    <mergeCell ref="W18:X18"/>
    <mergeCell ref="B21:C21"/>
    <mergeCell ref="T20:U20"/>
    <mergeCell ref="B18:C18"/>
    <mergeCell ref="E18:F18"/>
    <mergeCell ref="H18:I18"/>
    <mergeCell ref="B20:C20"/>
    <mergeCell ref="E20:F20"/>
    <mergeCell ref="H20:I20"/>
    <mergeCell ref="W21:X21"/>
    <mergeCell ref="Z21:AA21"/>
    <mergeCell ref="AC21:AD21"/>
    <mergeCell ref="Z18:AA18"/>
    <mergeCell ref="Q20:R20"/>
    <mergeCell ref="T21:U21"/>
    <mergeCell ref="E19:F19"/>
    <mergeCell ref="H19:I19"/>
    <mergeCell ref="K19:L19"/>
    <mergeCell ref="N19:O19"/>
    <mergeCell ref="Q19:R19"/>
    <mergeCell ref="E21:F21"/>
    <mergeCell ref="H21:I21"/>
    <mergeCell ref="K21:L21"/>
    <mergeCell ref="N21:O21"/>
    <mergeCell ref="Q21:R21"/>
    <mergeCell ref="W20:X20"/>
    <mergeCell ref="Z20:AA20"/>
    <mergeCell ref="K20:L20"/>
    <mergeCell ref="N20:O20"/>
    <mergeCell ref="B103:C103"/>
    <mergeCell ref="E103:F103"/>
    <mergeCell ref="B124:C124"/>
    <mergeCell ref="E124:F124"/>
    <mergeCell ref="B145:C145"/>
    <mergeCell ref="E145:F145"/>
    <mergeCell ref="E40:F40"/>
    <mergeCell ref="B42:C42"/>
    <mergeCell ref="E42:F42"/>
    <mergeCell ref="B41:C41"/>
    <mergeCell ref="E41:F41"/>
    <mergeCell ref="E63:F63"/>
    <mergeCell ref="B104:C104"/>
    <mergeCell ref="E104:F104"/>
    <mergeCell ref="B84:C84"/>
    <mergeCell ref="E84:F84"/>
    <mergeCell ref="B101:X101"/>
    <mergeCell ref="B102:C102"/>
    <mergeCell ref="E102:F102"/>
    <mergeCell ref="H102:I102"/>
    <mergeCell ref="K102:L102"/>
    <mergeCell ref="N102:O102"/>
    <mergeCell ref="B40:C40"/>
    <mergeCell ref="H42:I42"/>
  </mergeCells>
  <pageMargins left="0.70866141732283472" right="0.70866141732283472" top="0.74803149606299213" bottom="0.74803149606299213" header="0.31496062992125984" footer="0.31496062992125984"/>
  <pageSetup paperSize="9" scale="50"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8"/>
  <dimension ref="A1:CC176"/>
  <sheetViews>
    <sheetView topLeftCell="AT41" zoomScale="110" zoomScaleNormal="110" workbookViewId="0">
      <selection activeCell="AA173" sqref="AA173"/>
    </sheetView>
  </sheetViews>
  <sheetFormatPr defaultColWidth="8.855468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855468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45.418981481481488</v>
      </c>
    </row>
    <row r="4" spans="1:4" ht="24.75" customHeight="1">
      <c r="A4" s="347">
        <v>2008</v>
      </c>
      <c r="B4" s="229"/>
      <c r="C4" s="229"/>
      <c r="D4" s="229">
        <f t="shared" si="0"/>
        <v>44.798611111111114</v>
      </c>
    </row>
    <row r="5" spans="1:4" ht="24.75" customHeight="1">
      <c r="A5" s="347">
        <v>2009</v>
      </c>
      <c r="B5" s="229"/>
      <c r="C5" s="229"/>
      <c r="D5" s="229">
        <f t="shared" si="0"/>
        <v>44.798611111111114</v>
      </c>
    </row>
    <row r="6" spans="1:4" ht="24.75" customHeight="1">
      <c r="A6" s="347">
        <v>2010</v>
      </c>
      <c r="B6" s="229"/>
      <c r="C6" s="229">
        <f t="shared" ref="C6:C9" si="1">AVERAGE(B27,B48,B69,B90,B111,B132,B153)</f>
        <v>38.087585034013607</v>
      </c>
      <c r="D6" s="229">
        <f t="shared" si="0"/>
        <v>41.673611111111114</v>
      </c>
    </row>
    <row r="7" spans="1:4" ht="24.75" customHeight="1">
      <c r="A7" s="347">
        <v>2011</v>
      </c>
      <c r="B7" s="229"/>
      <c r="C7" s="229">
        <f t="shared" si="1"/>
        <v>38.087585034013607</v>
      </c>
      <c r="D7" s="229">
        <f t="shared" si="0"/>
        <v>41.673611111111114</v>
      </c>
    </row>
    <row r="8" spans="1:4" ht="24.75" customHeight="1">
      <c r="A8" s="347">
        <v>2012</v>
      </c>
      <c r="B8" s="229"/>
      <c r="C8" s="229">
        <f t="shared" si="1"/>
        <v>40.414965986394563</v>
      </c>
      <c r="D8" s="229">
        <f t="shared" si="0"/>
        <v>44.388888888888893</v>
      </c>
    </row>
    <row r="9" spans="1:4" ht="24.75" customHeight="1">
      <c r="A9" s="347">
        <v>2013</v>
      </c>
      <c r="B9" s="229"/>
      <c r="C9" s="229">
        <f t="shared" si="1"/>
        <v>40.414965986394563</v>
      </c>
      <c r="D9" s="229">
        <f t="shared" si="0"/>
        <v>44.388888888888893</v>
      </c>
    </row>
    <row r="10" spans="1:4" ht="24.75" customHeight="1">
      <c r="A10" s="38">
        <v>2014</v>
      </c>
      <c r="B10" s="229">
        <f>AVERAGE(B31,B52,B73,B94,B115,B136,B157,B171)</f>
        <v>43.11904761904762</v>
      </c>
      <c r="C10" s="229">
        <f t="shared" ref="C10:C15" si="2">AVERAGE(B31,B52,B73,B94,B115,B136,B157)</f>
        <v>41.231292517006807</v>
      </c>
      <c r="D10" s="229">
        <f t="shared" ref="D10:D15" si="3">AVERAGE(B31,B52,B94,B115,B136,B157)</f>
        <v>44.94444444444445</v>
      </c>
    </row>
    <row r="11" spans="1:4" ht="24.75" customHeight="1">
      <c r="A11" s="38">
        <v>2015</v>
      </c>
      <c r="B11" s="229"/>
      <c r="C11" s="229">
        <f t="shared" si="2"/>
        <v>41.231292517006807</v>
      </c>
      <c r="D11" s="229">
        <f t="shared" si="3"/>
        <v>44.94444444444445</v>
      </c>
    </row>
    <row r="12" spans="1:4" ht="24.75" customHeight="1">
      <c r="A12" s="38">
        <v>2016</v>
      </c>
      <c r="B12" s="229"/>
      <c r="C12" s="229">
        <f t="shared" si="2"/>
        <v>41.231292517006807</v>
      </c>
      <c r="D12" s="229">
        <f t="shared" si="3"/>
        <v>44.94444444444445</v>
      </c>
    </row>
    <row r="13" spans="1:4" ht="24.75" customHeight="1">
      <c r="A13" s="38">
        <v>2017</v>
      </c>
      <c r="B13" s="229"/>
      <c r="C13" s="229">
        <f t="shared" si="2"/>
        <v>47.229024943310655</v>
      </c>
      <c r="D13" s="229">
        <f t="shared" si="3"/>
        <v>48.370370370370374</v>
      </c>
    </row>
    <row r="14" spans="1:4" ht="24.75" customHeight="1">
      <c r="A14" s="38">
        <v>2018</v>
      </c>
      <c r="B14" s="229"/>
      <c r="C14" s="229">
        <f t="shared" si="2"/>
        <v>47.229024943310655</v>
      </c>
      <c r="D14" s="229">
        <f t="shared" si="3"/>
        <v>48.370370370370374</v>
      </c>
    </row>
    <row r="15" spans="1:4" ht="24.75" customHeight="1">
      <c r="A15" s="38">
        <v>2019</v>
      </c>
      <c r="B15" s="229">
        <f>AVERAGE(B36,B57,B78,B99,B120,B141,B162,B176)</f>
        <v>48.367063492063487</v>
      </c>
      <c r="C15" s="229">
        <f t="shared" si="2"/>
        <v>47.229024943310655</v>
      </c>
      <c r="D15" s="229">
        <f t="shared" si="3"/>
        <v>48.370370370370374</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37</v>
      </c>
      <c r="C24" s="363"/>
      <c r="D24" s="350">
        <v>2007</v>
      </c>
      <c r="E24" s="363">
        <v>0</v>
      </c>
      <c r="F24" s="363"/>
      <c r="G24" s="350">
        <v>2007</v>
      </c>
      <c r="H24" s="49">
        <v>100</v>
      </c>
      <c r="I24" s="363"/>
      <c r="J24" s="350">
        <v>2007</v>
      </c>
      <c r="K24" s="49">
        <v>100</v>
      </c>
      <c r="L24" s="363"/>
      <c r="M24" s="350">
        <v>2007</v>
      </c>
      <c r="N24" s="417">
        <v>0</v>
      </c>
      <c r="O24" s="363"/>
      <c r="P24" s="350">
        <v>2007</v>
      </c>
      <c r="Q24" s="417">
        <v>33</v>
      </c>
      <c r="R24" s="363"/>
      <c r="S24" s="350">
        <v>2007</v>
      </c>
      <c r="T24" s="34">
        <v>100</v>
      </c>
      <c r="U24" s="363"/>
      <c r="V24" s="350">
        <v>2007</v>
      </c>
      <c r="W24" s="417">
        <v>0</v>
      </c>
      <c r="X24" s="363"/>
      <c r="Y24" s="350">
        <v>2007</v>
      </c>
      <c r="Z24" s="417">
        <v>0</v>
      </c>
      <c r="AA24" s="363"/>
      <c r="AB24" s="350">
        <v>2007</v>
      </c>
      <c r="AC24" s="417">
        <v>0</v>
      </c>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37</v>
      </c>
      <c r="C25" s="363"/>
      <c r="D25" s="350">
        <v>2008</v>
      </c>
      <c r="E25" s="416">
        <v>0</v>
      </c>
      <c r="F25" s="363"/>
      <c r="G25" s="350">
        <v>2008</v>
      </c>
      <c r="H25" s="49">
        <v>100</v>
      </c>
      <c r="I25" s="363"/>
      <c r="J25" s="350">
        <v>2008</v>
      </c>
      <c r="K25" s="49">
        <v>100</v>
      </c>
      <c r="L25" s="363"/>
      <c r="M25" s="350">
        <v>2008</v>
      </c>
      <c r="N25" s="417">
        <v>0</v>
      </c>
      <c r="O25" s="363"/>
      <c r="P25" s="350">
        <v>2008</v>
      </c>
      <c r="Q25" s="417">
        <v>33</v>
      </c>
      <c r="R25" s="363"/>
      <c r="S25" s="350">
        <v>2008</v>
      </c>
      <c r="T25" s="34">
        <v>100</v>
      </c>
      <c r="U25" s="363"/>
      <c r="V25" s="350">
        <v>2008</v>
      </c>
      <c r="W25" s="417">
        <v>0</v>
      </c>
      <c r="X25" s="363"/>
      <c r="Y25" s="350">
        <v>2008</v>
      </c>
      <c r="Z25" s="417">
        <v>0</v>
      </c>
      <c r="AA25" s="363"/>
      <c r="AB25" s="350">
        <v>2008</v>
      </c>
      <c r="AC25" s="417">
        <v>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37</v>
      </c>
      <c r="C26" s="363"/>
      <c r="D26" s="350">
        <v>2009</v>
      </c>
      <c r="E26" s="416">
        <v>0</v>
      </c>
      <c r="F26" s="363"/>
      <c r="G26" s="350">
        <v>2009</v>
      </c>
      <c r="H26" s="49">
        <v>100</v>
      </c>
      <c r="I26" s="363"/>
      <c r="J26" s="350">
        <v>2009</v>
      </c>
      <c r="K26" s="49">
        <v>100</v>
      </c>
      <c r="L26" s="363"/>
      <c r="M26" s="350">
        <v>2009</v>
      </c>
      <c r="N26" s="417">
        <v>0</v>
      </c>
      <c r="O26" s="363"/>
      <c r="P26" s="350">
        <v>2009</v>
      </c>
      <c r="Q26" s="417">
        <v>33</v>
      </c>
      <c r="R26" s="363"/>
      <c r="S26" s="350">
        <v>2009</v>
      </c>
      <c r="T26" s="34">
        <v>100</v>
      </c>
      <c r="U26" s="363"/>
      <c r="V26" s="350">
        <v>2009</v>
      </c>
      <c r="W26" s="417">
        <v>0</v>
      </c>
      <c r="X26" s="363"/>
      <c r="Y26" s="350">
        <v>2009</v>
      </c>
      <c r="Z26" s="417">
        <v>0</v>
      </c>
      <c r="AA26" s="363"/>
      <c r="AB26" s="350">
        <v>2009</v>
      </c>
      <c r="AC26" s="417">
        <v>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37</v>
      </c>
      <c r="C27" s="363"/>
      <c r="D27" s="350">
        <v>2010</v>
      </c>
      <c r="E27" s="416">
        <v>0</v>
      </c>
      <c r="F27" s="363"/>
      <c r="G27" s="350">
        <v>2010</v>
      </c>
      <c r="H27" s="49">
        <v>100</v>
      </c>
      <c r="I27" s="363"/>
      <c r="J27" s="350">
        <v>2010</v>
      </c>
      <c r="K27" s="49">
        <v>100</v>
      </c>
      <c r="L27" s="363"/>
      <c r="M27" s="350">
        <v>2010</v>
      </c>
      <c r="N27" s="417">
        <v>0</v>
      </c>
      <c r="O27" s="363"/>
      <c r="P27" s="350">
        <v>2010</v>
      </c>
      <c r="Q27" s="417">
        <v>33</v>
      </c>
      <c r="R27" s="363"/>
      <c r="S27" s="350">
        <v>2010</v>
      </c>
      <c r="T27" s="34">
        <v>100</v>
      </c>
      <c r="U27" s="363"/>
      <c r="V27" s="350">
        <v>2010</v>
      </c>
      <c r="W27" s="417">
        <v>0</v>
      </c>
      <c r="X27" s="363"/>
      <c r="Y27" s="350">
        <v>2010</v>
      </c>
      <c r="Z27" s="417">
        <v>0</v>
      </c>
      <c r="AA27" s="363"/>
      <c r="AB27" s="350">
        <v>2010</v>
      </c>
      <c r="AC27" s="417">
        <v>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37</v>
      </c>
      <c r="C28" s="363"/>
      <c r="D28" s="350">
        <v>2011</v>
      </c>
      <c r="E28" s="416">
        <v>0</v>
      </c>
      <c r="F28" s="363"/>
      <c r="G28" s="350">
        <v>2011</v>
      </c>
      <c r="H28" s="49">
        <v>100</v>
      </c>
      <c r="I28" s="363"/>
      <c r="J28" s="350">
        <v>2011</v>
      </c>
      <c r="K28" s="49">
        <v>100</v>
      </c>
      <c r="L28" s="363"/>
      <c r="M28" s="350">
        <v>2011</v>
      </c>
      <c r="N28" s="417">
        <v>0</v>
      </c>
      <c r="O28" s="363"/>
      <c r="P28" s="350">
        <v>2011</v>
      </c>
      <c r="Q28" s="417">
        <v>33</v>
      </c>
      <c r="R28" s="363"/>
      <c r="S28" s="350">
        <v>2011</v>
      </c>
      <c r="T28" s="34">
        <v>100</v>
      </c>
      <c r="U28" s="363"/>
      <c r="V28" s="350">
        <v>2011</v>
      </c>
      <c r="W28" s="417">
        <v>0</v>
      </c>
      <c r="X28" s="363"/>
      <c r="Y28" s="350">
        <v>2011</v>
      </c>
      <c r="Z28" s="417">
        <v>0</v>
      </c>
      <c r="AA28" s="363"/>
      <c r="AB28" s="350">
        <v>2011</v>
      </c>
      <c r="AC28" s="417">
        <v>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37</v>
      </c>
      <c r="C29" s="363"/>
      <c r="D29" s="350">
        <v>2012</v>
      </c>
      <c r="E29" s="416">
        <v>0</v>
      </c>
      <c r="F29" s="363"/>
      <c r="G29" s="350">
        <v>2012</v>
      </c>
      <c r="H29" s="49">
        <v>100</v>
      </c>
      <c r="I29" s="363"/>
      <c r="J29" s="350">
        <v>2012</v>
      </c>
      <c r="K29" s="49">
        <v>100</v>
      </c>
      <c r="L29" s="363"/>
      <c r="M29" s="350">
        <v>2012</v>
      </c>
      <c r="N29" s="417">
        <v>0</v>
      </c>
      <c r="O29" s="363"/>
      <c r="P29" s="350">
        <v>2012</v>
      </c>
      <c r="Q29" s="417">
        <v>33</v>
      </c>
      <c r="R29" s="363"/>
      <c r="S29" s="350">
        <v>2012</v>
      </c>
      <c r="T29" s="34">
        <v>100</v>
      </c>
      <c r="U29" s="363"/>
      <c r="V29" s="350">
        <v>2012</v>
      </c>
      <c r="W29" s="417">
        <v>0</v>
      </c>
      <c r="X29" s="363"/>
      <c r="Y29" s="350">
        <v>2012</v>
      </c>
      <c r="Z29" s="417">
        <v>0</v>
      </c>
      <c r="AA29" s="363"/>
      <c r="AB29" s="350">
        <v>2012</v>
      </c>
      <c r="AC29" s="417">
        <v>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37</v>
      </c>
      <c r="C30" s="363"/>
      <c r="D30" s="350">
        <v>2013</v>
      </c>
      <c r="E30" s="416">
        <v>0</v>
      </c>
      <c r="F30" s="363"/>
      <c r="G30" s="350">
        <v>2013</v>
      </c>
      <c r="H30" s="49">
        <v>100</v>
      </c>
      <c r="I30" s="363"/>
      <c r="J30" s="350">
        <v>2013</v>
      </c>
      <c r="K30" s="49">
        <v>100</v>
      </c>
      <c r="L30" s="363"/>
      <c r="M30" s="350">
        <v>2013</v>
      </c>
      <c r="N30" s="417">
        <v>0</v>
      </c>
      <c r="O30" s="363"/>
      <c r="P30" s="350">
        <v>2013</v>
      </c>
      <c r="Q30" s="417">
        <v>33</v>
      </c>
      <c r="R30" s="363"/>
      <c r="S30" s="350">
        <v>2013</v>
      </c>
      <c r="T30" s="34">
        <v>100</v>
      </c>
      <c r="U30" s="363"/>
      <c r="V30" s="350">
        <v>2013</v>
      </c>
      <c r="W30" s="417">
        <v>0</v>
      </c>
      <c r="X30" s="363"/>
      <c r="Y30" s="350">
        <v>2013</v>
      </c>
      <c r="Z30" s="417">
        <v>0</v>
      </c>
      <c r="AA30" s="363"/>
      <c r="AB30" s="350">
        <v>2013</v>
      </c>
      <c r="AC30" s="417">
        <v>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42.555555555555557</v>
      </c>
      <c r="C31" s="39"/>
      <c r="D31" s="43">
        <v>2014</v>
      </c>
      <c r="E31" s="73">
        <v>50</v>
      </c>
      <c r="F31" s="10" t="s">
        <v>2509</v>
      </c>
      <c r="G31" s="43">
        <v>2014</v>
      </c>
      <c r="H31" s="49">
        <v>100</v>
      </c>
      <c r="I31" s="10" t="s">
        <v>2508</v>
      </c>
      <c r="J31" s="43">
        <v>2014</v>
      </c>
      <c r="K31" s="19">
        <v>100</v>
      </c>
      <c r="L31" s="10" t="s">
        <v>2507</v>
      </c>
      <c r="M31" s="43">
        <v>2014</v>
      </c>
      <c r="N31" s="19">
        <v>0</v>
      </c>
      <c r="O31" s="71"/>
      <c r="P31" s="43">
        <v>2014</v>
      </c>
      <c r="Q31" s="19">
        <v>33</v>
      </c>
      <c r="R31" s="10" t="s">
        <v>2506</v>
      </c>
      <c r="S31" s="43">
        <v>2014</v>
      </c>
      <c r="T31" s="34">
        <v>100</v>
      </c>
      <c r="U31" s="10" t="s">
        <v>2505</v>
      </c>
      <c r="V31" s="43">
        <v>2014</v>
      </c>
      <c r="W31" s="19">
        <v>0</v>
      </c>
      <c r="X31" s="10" t="s">
        <v>2504</v>
      </c>
      <c r="Y31" s="350">
        <v>2014</v>
      </c>
      <c r="Z31" s="19">
        <v>0</v>
      </c>
      <c r="AA31" s="10" t="s">
        <v>2503</v>
      </c>
      <c r="AB31" s="350">
        <v>2014</v>
      </c>
      <c r="AC31" s="19">
        <v>0</v>
      </c>
      <c r="AD31" s="11" t="s">
        <v>2502</v>
      </c>
    </row>
    <row r="32" spans="1:81" ht="24.75" customHeight="1">
      <c r="A32" s="43">
        <v>2015</v>
      </c>
      <c r="B32" s="230">
        <f t="shared" si="5"/>
        <v>42.555555555555557</v>
      </c>
      <c r="C32" s="39"/>
      <c r="D32" s="43">
        <v>2015</v>
      </c>
      <c r="E32" s="19">
        <v>50</v>
      </c>
      <c r="F32" s="10"/>
      <c r="G32" s="43">
        <v>2015</v>
      </c>
      <c r="H32" s="49">
        <v>100</v>
      </c>
      <c r="I32" s="10"/>
      <c r="J32" s="43">
        <v>2015</v>
      </c>
      <c r="K32" s="19">
        <v>100</v>
      </c>
      <c r="L32" s="70"/>
      <c r="M32" s="43">
        <v>2015</v>
      </c>
      <c r="N32" s="19">
        <v>0</v>
      </c>
      <c r="O32" s="10"/>
      <c r="P32" s="43">
        <v>2015</v>
      </c>
      <c r="Q32" s="19">
        <v>33</v>
      </c>
      <c r="R32" s="10"/>
      <c r="S32" s="43">
        <v>2015</v>
      </c>
      <c r="T32" s="34">
        <v>100</v>
      </c>
      <c r="U32" s="10"/>
      <c r="V32" s="43">
        <v>2015</v>
      </c>
      <c r="W32" s="19">
        <v>0</v>
      </c>
      <c r="X32" s="10"/>
      <c r="Y32" s="350">
        <v>2015</v>
      </c>
      <c r="Z32" s="19">
        <v>0</v>
      </c>
      <c r="AA32" s="10"/>
      <c r="AB32" s="350">
        <v>2015</v>
      </c>
      <c r="AC32" s="19">
        <v>0</v>
      </c>
      <c r="AD32" s="11"/>
    </row>
    <row r="33" spans="1:81" ht="24.75" customHeight="1">
      <c r="A33" s="43">
        <v>2016</v>
      </c>
      <c r="B33" s="230">
        <f t="shared" si="5"/>
        <v>42.555555555555557</v>
      </c>
      <c r="C33" s="39"/>
      <c r="D33" s="43">
        <v>2016</v>
      </c>
      <c r="E33" s="19">
        <v>50</v>
      </c>
      <c r="F33" s="10"/>
      <c r="G33" s="43">
        <v>2016</v>
      </c>
      <c r="H33" s="49">
        <v>100</v>
      </c>
      <c r="I33" s="10"/>
      <c r="J33" s="43">
        <v>2016</v>
      </c>
      <c r="K33" s="19">
        <v>100</v>
      </c>
      <c r="L33" s="10"/>
      <c r="M33" s="43">
        <v>2016</v>
      </c>
      <c r="N33" s="19">
        <v>0</v>
      </c>
      <c r="O33" s="10"/>
      <c r="P33" s="43">
        <v>2016</v>
      </c>
      <c r="Q33" s="19">
        <v>33</v>
      </c>
      <c r="R33" s="10"/>
      <c r="S33" s="43">
        <v>2016</v>
      </c>
      <c r="T33" s="34">
        <v>100</v>
      </c>
      <c r="U33" s="10"/>
      <c r="V33" s="43">
        <v>2016</v>
      </c>
      <c r="W33" s="19">
        <v>0</v>
      </c>
      <c r="X33" s="10"/>
      <c r="Y33" s="350">
        <v>2016</v>
      </c>
      <c r="Z33" s="19">
        <v>0</v>
      </c>
      <c r="AA33" s="10"/>
      <c r="AB33" s="350">
        <v>2016</v>
      </c>
      <c r="AC33" s="19">
        <v>0</v>
      </c>
      <c r="AD33" s="11"/>
    </row>
    <row r="34" spans="1:81" ht="24.75" customHeight="1">
      <c r="A34" s="43">
        <v>2017</v>
      </c>
      <c r="B34" s="230">
        <f t="shared" si="5"/>
        <v>48.111111111111114</v>
      </c>
      <c r="C34" s="39"/>
      <c r="D34" s="43">
        <v>2017</v>
      </c>
      <c r="E34" s="19">
        <v>50</v>
      </c>
      <c r="F34" s="10" t="s">
        <v>2501</v>
      </c>
      <c r="G34" s="43">
        <v>2017</v>
      </c>
      <c r="H34" s="49">
        <v>100</v>
      </c>
      <c r="I34" s="10"/>
      <c r="J34" s="43">
        <v>2017</v>
      </c>
      <c r="K34" s="19">
        <v>100</v>
      </c>
      <c r="L34" s="71"/>
      <c r="M34" s="43">
        <v>2017</v>
      </c>
      <c r="N34" s="19">
        <v>0</v>
      </c>
      <c r="O34" s="10"/>
      <c r="P34" s="43">
        <v>2017</v>
      </c>
      <c r="Q34" s="19">
        <v>33</v>
      </c>
      <c r="R34" s="10"/>
      <c r="S34" s="43">
        <v>2017</v>
      </c>
      <c r="T34" s="34">
        <v>100</v>
      </c>
      <c r="U34" s="10"/>
      <c r="V34" s="43">
        <v>2017</v>
      </c>
      <c r="W34" s="49">
        <v>50</v>
      </c>
      <c r="X34" s="10" t="s">
        <v>2500</v>
      </c>
      <c r="Y34" s="350">
        <v>2017</v>
      </c>
      <c r="Z34" s="19">
        <v>0</v>
      </c>
      <c r="AA34" s="10" t="s">
        <v>2499</v>
      </c>
      <c r="AB34" s="350">
        <v>2017</v>
      </c>
      <c r="AC34" s="19">
        <v>0</v>
      </c>
      <c r="AD34" s="11"/>
    </row>
    <row r="35" spans="1:81" ht="24.75" customHeight="1">
      <c r="A35" s="43">
        <v>2018</v>
      </c>
      <c r="B35" s="230">
        <f t="shared" si="5"/>
        <v>48.111111111111114</v>
      </c>
      <c r="C35" s="39"/>
      <c r="D35" s="43">
        <v>2018</v>
      </c>
      <c r="E35" s="49">
        <v>50</v>
      </c>
      <c r="F35" s="10" t="s">
        <v>2498</v>
      </c>
      <c r="G35" s="43">
        <v>2018</v>
      </c>
      <c r="H35" s="49">
        <v>100</v>
      </c>
      <c r="I35" s="71"/>
      <c r="J35" s="43">
        <v>2018</v>
      </c>
      <c r="K35" s="19">
        <v>100</v>
      </c>
      <c r="L35" s="10"/>
      <c r="M35" s="43">
        <v>2018</v>
      </c>
      <c r="N35" s="19">
        <v>0</v>
      </c>
      <c r="O35" s="10" t="s">
        <v>2497</v>
      </c>
      <c r="P35" s="43">
        <v>2018</v>
      </c>
      <c r="Q35" s="19">
        <v>33</v>
      </c>
      <c r="R35" s="10"/>
      <c r="S35" s="43">
        <v>2018</v>
      </c>
      <c r="T35" s="34">
        <v>100</v>
      </c>
      <c r="U35" s="10"/>
      <c r="V35" s="43">
        <v>2018</v>
      </c>
      <c r="W35" s="49">
        <v>50</v>
      </c>
      <c r="X35" s="10"/>
      <c r="Y35" s="350">
        <v>2018</v>
      </c>
      <c r="Z35" s="19">
        <v>0</v>
      </c>
      <c r="AA35" s="10"/>
      <c r="AB35" s="350">
        <v>2018</v>
      </c>
      <c r="AC35" s="19">
        <v>0</v>
      </c>
      <c r="AD35" s="11"/>
    </row>
    <row r="36" spans="1:81" ht="24.75" customHeight="1">
      <c r="A36" s="43">
        <v>2019</v>
      </c>
      <c r="B36" s="230">
        <f t="shared" si="5"/>
        <v>48.111111111111114</v>
      </c>
      <c r="C36" s="39"/>
      <c r="D36" s="43">
        <v>2019</v>
      </c>
      <c r="E36" s="49">
        <v>50</v>
      </c>
      <c r="F36" s="10"/>
      <c r="G36" s="43">
        <v>2019</v>
      </c>
      <c r="H36" s="49">
        <v>100</v>
      </c>
      <c r="I36" s="71"/>
      <c r="J36" s="43">
        <v>2019</v>
      </c>
      <c r="K36" s="19">
        <v>100</v>
      </c>
      <c r="L36" s="10"/>
      <c r="M36" s="43">
        <v>2019</v>
      </c>
      <c r="N36" s="19">
        <v>0</v>
      </c>
      <c r="O36" s="10"/>
      <c r="P36" s="43">
        <v>2019</v>
      </c>
      <c r="Q36" s="19">
        <v>33</v>
      </c>
      <c r="R36" s="10"/>
      <c r="S36" s="43">
        <v>2019</v>
      </c>
      <c r="T36" s="34">
        <v>100</v>
      </c>
      <c r="U36" s="10"/>
      <c r="V36" s="43">
        <v>2019</v>
      </c>
      <c r="W36" s="49">
        <v>50</v>
      </c>
      <c r="X36" s="10"/>
      <c r="Y36" s="350">
        <v>2019</v>
      </c>
      <c r="Z36" s="19">
        <v>0</v>
      </c>
      <c r="AA36" s="10"/>
      <c r="AB36" s="350">
        <v>2019</v>
      </c>
      <c r="AC36" s="19">
        <v>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240</v>
      </c>
      <c r="X42" s="580"/>
      <c r="Y42" s="350" t="s">
        <v>81</v>
      </c>
      <c r="Z42" s="580" t="s">
        <v>239</v>
      </c>
      <c r="AA42" s="580"/>
      <c r="AB42" s="350" t="s">
        <v>81</v>
      </c>
      <c r="AC42" s="580" t="s">
        <v>2496</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2495</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4410</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42.222222222222221</v>
      </c>
      <c r="C45" s="363"/>
      <c r="D45" s="350">
        <v>2007</v>
      </c>
      <c r="E45" s="417">
        <v>0</v>
      </c>
      <c r="F45" s="363" t="s">
        <v>5266</v>
      </c>
      <c r="G45" s="350">
        <v>2007</v>
      </c>
      <c r="H45" s="417">
        <v>0</v>
      </c>
      <c r="I45" s="363"/>
      <c r="J45" s="350">
        <v>2007</v>
      </c>
      <c r="K45" s="417">
        <v>100</v>
      </c>
      <c r="L45" s="363"/>
      <c r="M45" s="350">
        <v>2007</v>
      </c>
      <c r="N45" s="417">
        <v>100</v>
      </c>
      <c r="O45" s="363"/>
      <c r="P45" s="350">
        <v>2007</v>
      </c>
      <c r="Q45" s="417">
        <v>100</v>
      </c>
      <c r="R45" s="363"/>
      <c r="S45" s="350">
        <v>2007</v>
      </c>
      <c r="T45" s="363">
        <v>80</v>
      </c>
      <c r="U45" s="363"/>
      <c r="V45" s="350">
        <v>2007</v>
      </c>
      <c r="W45" s="74">
        <v>0</v>
      </c>
      <c r="X45" s="363"/>
      <c r="Y45" s="350">
        <v>2007</v>
      </c>
      <c r="Z45" s="363">
        <v>100</v>
      </c>
      <c r="AA45" s="363"/>
      <c r="AB45" s="350">
        <v>2007</v>
      </c>
      <c r="AC45" s="416">
        <v>100</v>
      </c>
      <c r="AD45" s="363"/>
      <c r="AE45" s="350">
        <v>2007</v>
      </c>
      <c r="AF45" s="243">
        <f t="shared" ref="AF45:AF51" si="7">0.67*AI45+0.33*AL45</f>
        <v>50</v>
      </c>
      <c r="AG45" s="363"/>
      <c r="AH45" s="350">
        <v>2007</v>
      </c>
      <c r="AI45" s="363">
        <v>50</v>
      </c>
      <c r="AJ45" s="363"/>
      <c r="AK45" s="350">
        <v>2007</v>
      </c>
      <c r="AL45" s="417">
        <v>50</v>
      </c>
      <c r="AM45" s="363"/>
      <c r="AN45" s="350">
        <v>2007</v>
      </c>
      <c r="AO45" s="417">
        <v>50</v>
      </c>
      <c r="AP45" s="363"/>
      <c r="AQ45" s="350">
        <v>2007</v>
      </c>
      <c r="AR45" s="417">
        <v>0</v>
      </c>
      <c r="AS45" s="363"/>
      <c r="AT45" s="350">
        <v>2007</v>
      </c>
      <c r="AU45" s="49">
        <v>50</v>
      </c>
      <c r="AV45" s="431" t="s">
        <v>4198</v>
      </c>
      <c r="AW45" s="350">
        <v>2007</v>
      </c>
      <c r="AX45" s="49">
        <v>50</v>
      </c>
      <c r="AY45" s="363" t="s">
        <v>5269</v>
      </c>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38.5</v>
      </c>
      <c r="C46" s="363"/>
      <c r="D46" s="350">
        <v>2008</v>
      </c>
      <c r="E46" s="417">
        <v>0</v>
      </c>
      <c r="F46" s="363"/>
      <c r="G46" s="350">
        <v>2008</v>
      </c>
      <c r="H46" s="417">
        <v>0</v>
      </c>
      <c r="I46" s="363"/>
      <c r="J46" s="350">
        <v>2008</v>
      </c>
      <c r="K46" s="417">
        <v>100</v>
      </c>
      <c r="L46" s="363"/>
      <c r="M46" s="350">
        <v>2008</v>
      </c>
      <c r="N46" s="417">
        <v>100</v>
      </c>
      <c r="O46" s="363"/>
      <c r="P46" s="350">
        <v>2008</v>
      </c>
      <c r="Q46" s="417">
        <v>100</v>
      </c>
      <c r="R46" s="363"/>
      <c r="S46" s="350">
        <v>2008</v>
      </c>
      <c r="T46" s="416">
        <v>80</v>
      </c>
      <c r="U46" s="363"/>
      <c r="V46" s="350">
        <v>2008</v>
      </c>
      <c r="W46" s="74">
        <v>0</v>
      </c>
      <c r="X46" s="363"/>
      <c r="Y46" s="350">
        <v>2008</v>
      </c>
      <c r="Z46" s="416">
        <v>100</v>
      </c>
      <c r="AA46" s="363"/>
      <c r="AB46" s="350">
        <v>2008</v>
      </c>
      <c r="AC46" s="416">
        <v>100</v>
      </c>
      <c r="AD46" s="363"/>
      <c r="AE46" s="350">
        <v>2008</v>
      </c>
      <c r="AF46" s="243">
        <f t="shared" si="7"/>
        <v>16.5</v>
      </c>
      <c r="AG46" s="363"/>
      <c r="AH46" s="350">
        <v>2008</v>
      </c>
      <c r="AI46" s="363">
        <v>0</v>
      </c>
      <c r="AJ46" s="363"/>
      <c r="AK46" s="350">
        <v>2008</v>
      </c>
      <c r="AL46" s="417">
        <v>50</v>
      </c>
      <c r="AM46" s="363"/>
      <c r="AN46" s="350">
        <v>2008</v>
      </c>
      <c r="AO46" s="417">
        <v>50</v>
      </c>
      <c r="AP46" s="363"/>
      <c r="AQ46" s="350">
        <v>2008</v>
      </c>
      <c r="AR46" s="417">
        <v>0</v>
      </c>
      <c r="AS46" s="363"/>
      <c r="AT46" s="350">
        <v>2008</v>
      </c>
      <c r="AU46" s="49">
        <v>50</v>
      </c>
      <c r="AV46" s="363"/>
      <c r="AW46" s="350">
        <v>2008</v>
      </c>
      <c r="AX46" s="49">
        <v>50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38.5</v>
      </c>
      <c r="C47" s="363"/>
      <c r="D47" s="350">
        <v>2009</v>
      </c>
      <c r="E47" s="417">
        <v>0</v>
      </c>
      <c r="F47" s="363"/>
      <c r="G47" s="350">
        <v>2009</v>
      </c>
      <c r="H47" s="417">
        <v>0</v>
      </c>
      <c r="I47" s="363"/>
      <c r="J47" s="350">
        <v>2009</v>
      </c>
      <c r="K47" s="417">
        <v>100</v>
      </c>
      <c r="L47" s="363"/>
      <c r="M47" s="350">
        <v>2009</v>
      </c>
      <c r="N47" s="417">
        <v>100</v>
      </c>
      <c r="O47" s="363"/>
      <c r="P47" s="350">
        <v>2009</v>
      </c>
      <c r="Q47" s="417">
        <v>100</v>
      </c>
      <c r="R47" s="363"/>
      <c r="S47" s="350">
        <v>2009</v>
      </c>
      <c r="T47" s="416">
        <v>80</v>
      </c>
      <c r="U47" s="363"/>
      <c r="V47" s="350">
        <v>2009</v>
      </c>
      <c r="W47" s="74">
        <v>0</v>
      </c>
      <c r="X47" s="363"/>
      <c r="Y47" s="350">
        <v>2009</v>
      </c>
      <c r="Z47" s="416">
        <v>100</v>
      </c>
      <c r="AA47" s="363"/>
      <c r="AB47" s="350">
        <v>2009</v>
      </c>
      <c r="AC47" s="416">
        <v>100</v>
      </c>
      <c r="AD47" s="363"/>
      <c r="AE47" s="350">
        <v>2009</v>
      </c>
      <c r="AF47" s="243">
        <f t="shared" si="7"/>
        <v>16.5</v>
      </c>
      <c r="AG47" s="363"/>
      <c r="AH47" s="350">
        <v>2009</v>
      </c>
      <c r="AI47" s="416">
        <v>0</v>
      </c>
      <c r="AJ47" s="363"/>
      <c r="AK47" s="350">
        <v>2009</v>
      </c>
      <c r="AL47" s="417">
        <v>50</v>
      </c>
      <c r="AM47" s="363"/>
      <c r="AN47" s="350">
        <v>2009</v>
      </c>
      <c r="AO47" s="417">
        <v>50</v>
      </c>
      <c r="AP47" s="363"/>
      <c r="AQ47" s="350">
        <v>2009</v>
      </c>
      <c r="AR47" s="417">
        <v>0</v>
      </c>
      <c r="AS47" s="363"/>
      <c r="AT47" s="350">
        <v>2009</v>
      </c>
      <c r="AU47" s="49">
        <v>50</v>
      </c>
      <c r="AV47" s="363"/>
      <c r="AW47" s="350">
        <v>2009</v>
      </c>
      <c r="AX47" s="49">
        <v>50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38.5</v>
      </c>
      <c r="C48" s="363"/>
      <c r="D48" s="350">
        <v>2010</v>
      </c>
      <c r="E48" s="417">
        <v>0</v>
      </c>
      <c r="F48" s="363"/>
      <c r="G48" s="350">
        <v>2010</v>
      </c>
      <c r="H48" s="417">
        <v>0</v>
      </c>
      <c r="I48" s="363"/>
      <c r="J48" s="350">
        <v>2010</v>
      </c>
      <c r="K48" s="417">
        <v>100</v>
      </c>
      <c r="L48" s="363"/>
      <c r="M48" s="350">
        <v>2010</v>
      </c>
      <c r="N48" s="417">
        <v>100</v>
      </c>
      <c r="O48" s="363"/>
      <c r="P48" s="350">
        <v>2010</v>
      </c>
      <c r="Q48" s="417">
        <v>100</v>
      </c>
      <c r="R48" s="363"/>
      <c r="S48" s="350">
        <v>2010</v>
      </c>
      <c r="T48" s="416">
        <v>80</v>
      </c>
      <c r="U48" s="363"/>
      <c r="V48" s="350">
        <v>2010</v>
      </c>
      <c r="W48" s="74">
        <v>0</v>
      </c>
      <c r="X48" s="363"/>
      <c r="Y48" s="350">
        <v>2010</v>
      </c>
      <c r="Z48" s="416">
        <v>100</v>
      </c>
      <c r="AA48" s="363"/>
      <c r="AB48" s="350">
        <v>2010</v>
      </c>
      <c r="AC48" s="416">
        <v>100</v>
      </c>
      <c r="AD48" s="363"/>
      <c r="AE48" s="350">
        <v>2010</v>
      </c>
      <c r="AF48" s="243">
        <f t="shared" si="7"/>
        <v>16.5</v>
      </c>
      <c r="AG48" s="363"/>
      <c r="AH48" s="350">
        <v>2010</v>
      </c>
      <c r="AI48" s="416">
        <v>0</v>
      </c>
      <c r="AJ48" s="363"/>
      <c r="AK48" s="350">
        <v>2010</v>
      </c>
      <c r="AL48" s="417">
        <v>50</v>
      </c>
      <c r="AM48" s="363"/>
      <c r="AN48" s="350">
        <v>2010</v>
      </c>
      <c r="AO48" s="417">
        <v>50</v>
      </c>
      <c r="AP48" s="363" t="s">
        <v>5267</v>
      </c>
      <c r="AQ48" s="350">
        <v>2010</v>
      </c>
      <c r="AR48" s="417">
        <v>0</v>
      </c>
      <c r="AS48" s="363" t="s">
        <v>5268</v>
      </c>
      <c r="AT48" s="350">
        <v>2010</v>
      </c>
      <c r="AU48" s="49">
        <v>50</v>
      </c>
      <c r="AV48" s="363"/>
      <c r="AW48" s="350">
        <v>2010</v>
      </c>
      <c r="AX48" s="49">
        <v>50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38.5</v>
      </c>
      <c r="C49" s="363"/>
      <c r="D49" s="350">
        <v>2011</v>
      </c>
      <c r="E49" s="417">
        <v>0</v>
      </c>
      <c r="F49" s="363"/>
      <c r="G49" s="350">
        <v>2011</v>
      </c>
      <c r="H49" s="417">
        <v>0</v>
      </c>
      <c r="I49" s="363"/>
      <c r="J49" s="350">
        <v>2011</v>
      </c>
      <c r="K49" s="417">
        <v>100</v>
      </c>
      <c r="L49" s="363"/>
      <c r="M49" s="350">
        <v>2011</v>
      </c>
      <c r="N49" s="417">
        <v>100</v>
      </c>
      <c r="O49" s="363"/>
      <c r="P49" s="350">
        <v>2011</v>
      </c>
      <c r="Q49" s="417">
        <v>100</v>
      </c>
      <c r="R49" s="363"/>
      <c r="S49" s="350">
        <v>2011</v>
      </c>
      <c r="T49" s="416">
        <v>80</v>
      </c>
      <c r="U49" s="363"/>
      <c r="V49" s="350">
        <v>2011</v>
      </c>
      <c r="W49" s="74">
        <v>0</v>
      </c>
      <c r="X49" s="363"/>
      <c r="Y49" s="350">
        <v>2011</v>
      </c>
      <c r="Z49" s="416">
        <v>100</v>
      </c>
      <c r="AA49" s="363"/>
      <c r="AB49" s="350">
        <v>2011</v>
      </c>
      <c r="AC49" s="416">
        <v>100</v>
      </c>
      <c r="AD49" s="363"/>
      <c r="AE49" s="350">
        <v>2011</v>
      </c>
      <c r="AF49" s="243">
        <f t="shared" si="7"/>
        <v>16.5</v>
      </c>
      <c r="AG49" s="363"/>
      <c r="AH49" s="350">
        <v>2011</v>
      </c>
      <c r="AI49" s="416">
        <v>0</v>
      </c>
      <c r="AJ49" s="363"/>
      <c r="AK49" s="350">
        <v>2011</v>
      </c>
      <c r="AL49" s="417">
        <v>50</v>
      </c>
      <c r="AM49" s="363"/>
      <c r="AN49" s="350">
        <v>2011</v>
      </c>
      <c r="AO49" s="417">
        <v>50</v>
      </c>
      <c r="AP49" s="363"/>
      <c r="AQ49" s="350">
        <v>2011</v>
      </c>
      <c r="AR49" s="417">
        <v>0</v>
      </c>
      <c r="AS49" s="363"/>
      <c r="AT49" s="350">
        <v>2011</v>
      </c>
      <c r="AU49" s="49">
        <v>50</v>
      </c>
      <c r="AV49" s="363"/>
      <c r="AW49" s="350">
        <v>2011</v>
      </c>
      <c r="AX49" s="49">
        <v>50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38.5</v>
      </c>
      <c r="C50" s="363"/>
      <c r="D50" s="350">
        <v>2012</v>
      </c>
      <c r="E50" s="417">
        <v>0</v>
      </c>
      <c r="F50" s="363"/>
      <c r="G50" s="350">
        <v>2012</v>
      </c>
      <c r="H50" s="417">
        <v>0</v>
      </c>
      <c r="I50" s="363"/>
      <c r="J50" s="350">
        <v>2012</v>
      </c>
      <c r="K50" s="417">
        <v>100</v>
      </c>
      <c r="L50" s="363"/>
      <c r="M50" s="350">
        <v>2012</v>
      </c>
      <c r="N50" s="417">
        <v>100</v>
      </c>
      <c r="O50" s="363"/>
      <c r="P50" s="350">
        <v>2012</v>
      </c>
      <c r="Q50" s="417">
        <v>100</v>
      </c>
      <c r="R50" s="363"/>
      <c r="S50" s="350">
        <v>2012</v>
      </c>
      <c r="T50" s="416">
        <v>80</v>
      </c>
      <c r="U50" s="363"/>
      <c r="V50" s="350">
        <v>2012</v>
      </c>
      <c r="W50" s="74">
        <v>0</v>
      </c>
      <c r="X50" s="363"/>
      <c r="Y50" s="350">
        <v>2012</v>
      </c>
      <c r="Z50" s="416">
        <v>100</v>
      </c>
      <c r="AA50" s="363"/>
      <c r="AB50" s="350">
        <v>2012</v>
      </c>
      <c r="AC50" s="416">
        <v>100</v>
      </c>
      <c r="AD50" s="363"/>
      <c r="AE50" s="350">
        <v>2012</v>
      </c>
      <c r="AF50" s="243">
        <f t="shared" si="7"/>
        <v>16.5</v>
      </c>
      <c r="AG50" s="363"/>
      <c r="AH50" s="350">
        <v>2012</v>
      </c>
      <c r="AI50" s="416">
        <v>0</v>
      </c>
      <c r="AJ50" s="363"/>
      <c r="AK50" s="350">
        <v>2012</v>
      </c>
      <c r="AL50" s="417">
        <v>50</v>
      </c>
      <c r="AM50" s="363"/>
      <c r="AN50" s="350">
        <v>2012</v>
      </c>
      <c r="AO50" s="417">
        <v>50</v>
      </c>
      <c r="AP50" s="363"/>
      <c r="AQ50" s="350">
        <v>2012</v>
      </c>
      <c r="AR50" s="417">
        <v>0</v>
      </c>
      <c r="AS50" s="363"/>
      <c r="AT50" s="350">
        <v>2012</v>
      </c>
      <c r="AU50" s="49">
        <v>50</v>
      </c>
      <c r="AV50" s="363"/>
      <c r="AW50" s="350">
        <v>2012</v>
      </c>
      <c r="AX50" s="49">
        <v>50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38.5</v>
      </c>
      <c r="C51" s="363"/>
      <c r="D51" s="350">
        <v>2013</v>
      </c>
      <c r="E51" s="417">
        <v>0</v>
      </c>
      <c r="F51" s="363"/>
      <c r="G51" s="350">
        <v>2013</v>
      </c>
      <c r="H51" s="417">
        <v>0</v>
      </c>
      <c r="I51" s="363"/>
      <c r="J51" s="350">
        <v>2013</v>
      </c>
      <c r="K51" s="417">
        <v>100</v>
      </c>
      <c r="L51" s="363"/>
      <c r="M51" s="350">
        <v>2013</v>
      </c>
      <c r="N51" s="417">
        <v>100</v>
      </c>
      <c r="O51" s="363"/>
      <c r="P51" s="350">
        <v>2013</v>
      </c>
      <c r="Q51" s="417">
        <v>100</v>
      </c>
      <c r="R51" s="363"/>
      <c r="S51" s="350">
        <v>2013</v>
      </c>
      <c r="T51" s="416">
        <v>80</v>
      </c>
      <c r="U51" s="363"/>
      <c r="V51" s="350">
        <v>2013</v>
      </c>
      <c r="W51" s="74">
        <v>0</v>
      </c>
      <c r="X51" s="363"/>
      <c r="Y51" s="350">
        <v>2013</v>
      </c>
      <c r="Z51" s="416">
        <v>100</v>
      </c>
      <c r="AA51" s="363"/>
      <c r="AB51" s="350">
        <v>2013</v>
      </c>
      <c r="AC51" s="416">
        <v>100</v>
      </c>
      <c r="AD51" s="363"/>
      <c r="AE51" s="350">
        <v>2013</v>
      </c>
      <c r="AF51" s="243">
        <f t="shared" si="7"/>
        <v>16.5</v>
      </c>
      <c r="AG51" s="363"/>
      <c r="AH51" s="350">
        <v>2013</v>
      </c>
      <c r="AI51" s="416">
        <v>0</v>
      </c>
      <c r="AJ51" s="363"/>
      <c r="AK51" s="350">
        <v>2013</v>
      </c>
      <c r="AL51" s="417">
        <v>50</v>
      </c>
      <c r="AM51" s="363"/>
      <c r="AN51" s="350">
        <v>2013</v>
      </c>
      <c r="AO51" s="417">
        <v>50</v>
      </c>
      <c r="AP51" s="363"/>
      <c r="AQ51" s="350">
        <v>2013</v>
      </c>
      <c r="AR51" s="417">
        <v>0</v>
      </c>
      <c r="AS51" s="363"/>
      <c r="AT51" s="350">
        <v>2013</v>
      </c>
      <c r="AU51" s="49">
        <v>50</v>
      </c>
      <c r="AV51" s="363"/>
      <c r="AW51" s="350">
        <v>2013</v>
      </c>
      <c r="AX51" s="49">
        <v>50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AVERAGE(E52,H52,K52,T52,AF52,AO52,AU52,AX52,AR52)</f>
        <v>36.277777777777779</v>
      </c>
      <c r="C52" s="39"/>
      <c r="D52" s="43">
        <v>2014</v>
      </c>
      <c r="E52" s="19">
        <v>0</v>
      </c>
      <c r="F52" s="10" t="s">
        <v>2494</v>
      </c>
      <c r="G52" s="43">
        <v>2014</v>
      </c>
      <c r="H52" s="19">
        <v>0</v>
      </c>
      <c r="I52" s="10" t="s">
        <v>2493</v>
      </c>
      <c r="J52" s="43">
        <v>2014</v>
      </c>
      <c r="K52" s="19">
        <v>100</v>
      </c>
      <c r="L52" s="10"/>
      <c r="M52" s="43">
        <v>2014</v>
      </c>
      <c r="N52" s="19">
        <v>100</v>
      </c>
      <c r="O52" s="10" t="s">
        <v>2492</v>
      </c>
      <c r="P52" s="43">
        <v>2014</v>
      </c>
      <c r="Q52" s="19">
        <v>100</v>
      </c>
      <c r="R52" s="10" t="s">
        <v>2492</v>
      </c>
      <c r="S52" s="43">
        <v>2014</v>
      </c>
      <c r="T52" s="52">
        <v>60</v>
      </c>
      <c r="U52" s="10"/>
      <c r="V52" s="43">
        <v>2014</v>
      </c>
      <c r="W52" s="74">
        <v>0</v>
      </c>
      <c r="X52" s="10" t="s">
        <v>2491</v>
      </c>
      <c r="Y52" s="350">
        <v>2014</v>
      </c>
      <c r="Z52" s="74">
        <v>0</v>
      </c>
      <c r="AA52" s="10" t="s">
        <v>4411</v>
      </c>
      <c r="AB52" s="350">
        <v>2014</v>
      </c>
      <c r="AC52" s="74">
        <v>100</v>
      </c>
      <c r="AD52" s="10" t="s">
        <v>4197</v>
      </c>
      <c r="AE52" s="350">
        <v>2014</v>
      </c>
      <c r="AF52" s="243">
        <f>0.67*AI52+0.33*AL52</f>
        <v>16.5</v>
      </c>
      <c r="AG52" s="10"/>
      <c r="AH52" s="350">
        <v>2014</v>
      </c>
      <c r="AI52" s="19">
        <v>0</v>
      </c>
      <c r="AJ52" s="10" t="s">
        <v>2490</v>
      </c>
      <c r="AK52" s="350">
        <v>2014</v>
      </c>
      <c r="AL52" s="19">
        <v>50</v>
      </c>
      <c r="AM52" s="10" t="s">
        <v>2489</v>
      </c>
      <c r="AN52" s="350">
        <v>2014</v>
      </c>
      <c r="AO52" s="19">
        <v>50</v>
      </c>
      <c r="AP52" s="10" t="s">
        <v>2488</v>
      </c>
      <c r="AQ52" s="350">
        <v>2014</v>
      </c>
      <c r="AR52" s="19">
        <v>0</v>
      </c>
      <c r="AS52" s="10" t="s">
        <v>2487</v>
      </c>
      <c r="AT52" s="350">
        <v>2014</v>
      </c>
      <c r="AU52" s="49">
        <v>50</v>
      </c>
      <c r="AV52" s="10" t="s">
        <v>4198</v>
      </c>
      <c r="AW52" s="350">
        <v>2014</v>
      </c>
      <c r="AX52" s="19">
        <v>50</v>
      </c>
      <c r="AY52" s="11" t="s">
        <v>2486</v>
      </c>
    </row>
    <row r="53" spans="1:81" ht="24.75" customHeight="1">
      <c r="A53" s="43">
        <v>2015</v>
      </c>
      <c r="B53" s="230">
        <f t="shared" ref="B53:B57" si="8">AVERAGE(E53,H53,K53,T53,AF53,AO53,AU53,AX53,AR53)</f>
        <v>36.277777777777779</v>
      </c>
      <c r="C53" s="80"/>
      <c r="D53" s="43">
        <v>2015</v>
      </c>
      <c r="E53" s="19">
        <v>0</v>
      </c>
      <c r="F53" s="10"/>
      <c r="G53" s="43">
        <v>2015</v>
      </c>
      <c r="H53" s="19">
        <v>0</v>
      </c>
      <c r="I53" s="10"/>
      <c r="J53" s="43">
        <v>2015</v>
      </c>
      <c r="K53" s="19">
        <v>100</v>
      </c>
      <c r="L53" s="10"/>
      <c r="M53" s="43">
        <v>2015</v>
      </c>
      <c r="N53" s="19">
        <v>100</v>
      </c>
      <c r="O53" s="10"/>
      <c r="P53" s="43">
        <v>2015</v>
      </c>
      <c r="Q53" s="19">
        <v>100</v>
      </c>
      <c r="R53" s="10"/>
      <c r="S53" s="43">
        <v>2015</v>
      </c>
      <c r="T53" s="52">
        <v>60</v>
      </c>
      <c r="U53" s="10"/>
      <c r="V53" s="43">
        <v>2015</v>
      </c>
      <c r="W53" s="75">
        <v>0</v>
      </c>
      <c r="X53" s="10"/>
      <c r="Y53" s="350">
        <v>2015</v>
      </c>
      <c r="Z53" s="75">
        <v>0</v>
      </c>
      <c r="AA53" s="10"/>
      <c r="AB53" s="350">
        <v>2015</v>
      </c>
      <c r="AC53" s="75">
        <v>100</v>
      </c>
      <c r="AD53" s="10"/>
      <c r="AE53" s="350">
        <v>2015</v>
      </c>
      <c r="AF53" s="243">
        <f t="shared" ref="AF53:AF57" si="9">0.67*AI53+0.33*AL53</f>
        <v>16.5</v>
      </c>
      <c r="AG53" s="10"/>
      <c r="AH53" s="350">
        <v>2015</v>
      </c>
      <c r="AI53" s="19">
        <v>0</v>
      </c>
      <c r="AJ53" s="10"/>
      <c r="AK53" s="350">
        <v>2015</v>
      </c>
      <c r="AL53" s="19">
        <v>50</v>
      </c>
      <c r="AM53" s="10"/>
      <c r="AN53" s="350">
        <v>2015</v>
      </c>
      <c r="AO53" s="19">
        <v>50</v>
      </c>
      <c r="AP53" s="10"/>
      <c r="AQ53" s="350">
        <v>2015</v>
      </c>
      <c r="AR53" s="19">
        <v>0</v>
      </c>
      <c r="AS53" s="10"/>
      <c r="AT53" s="350">
        <v>2015</v>
      </c>
      <c r="AU53" s="19">
        <v>50</v>
      </c>
      <c r="AV53" s="10"/>
      <c r="AW53" s="350">
        <v>2015</v>
      </c>
      <c r="AX53" s="19">
        <v>50</v>
      </c>
      <c r="AY53" s="11"/>
    </row>
    <row r="54" spans="1:81" ht="24.75" customHeight="1">
      <c r="A54" s="43">
        <v>2016</v>
      </c>
      <c r="B54" s="230">
        <f t="shared" si="8"/>
        <v>36.277777777777779</v>
      </c>
      <c r="C54" s="80"/>
      <c r="D54" s="43">
        <v>2016</v>
      </c>
      <c r="E54" s="19">
        <v>0</v>
      </c>
      <c r="F54" s="10"/>
      <c r="G54" s="43">
        <v>2016</v>
      </c>
      <c r="H54" s="19">
        <v>0</v>
      </c>
      <c r="I54" s="10"/>
      <c r="J54" s="43">
        <v>2016</v>
      </c>
      <c r="K54" s="19">
        <v>100</v>
      </c>
      <c r="L54" s="10"/>
      <c r="M54" s="43">
        <v>2016</v>
      </c>
      <c r="N54" s="19">
        <v>100</v>
      </c>
      <c r="O54" s="10"/>
      <c r="P54" s="43">
        <v>2016</v>
      </c>
      <c r="Q54" s="19">
        <v>100</v>
      </c>
      <c r="R54" s="10"/>
      <c r="S54" s="43">
        <v>2016</v>
      </c>
      <c r="T54" s="52">
        <v>60</v>
      </c>
      <c r="U54" s="10"/>
      <c r="V54" s="43">
        <v>2016</v>
      </c>
      <c r="W54" s="75">
        <v>0</v>
      </c>
      <c r="X54" s="10"/>
      <c r="Y54" s="350">
        <v>2016</v>
      </c>
      <c r="Z54" s="75">
        <v>0</v>
      </c>
      <c r="AA54" s="10"/>
      <c r="AB54" s="350">
        <v>2016</v>
      </c>
      <c r="AC54" s="75">
        <v>100</v>
      </c>
      <c r="AD54" s="10"/>
      <c r="AE54" s="350">
        <v>2016</v>
      </c>
      <c r="AF54" s="243">
        <f t="shared" si="9"/>
        <v>16.5</v>
      </c>
      <c r="AG54" s="10"/>
      <c r="AH54" s="350">
        <v>2016</v>
      </c>
      <c r="AI54" s="19">
        <v>0</v>
      </c>
      <c r="AJ54" s="10"/>
      <c r="AK54" s="350">
        <v>2016</v>
      </c>
      <c r="AL54" s="19">
        <v>50</v>
      </c>
      <c r="AM54" s="10"/>
      <c r="AN54" s="350">
        <v>2016</v>
      </c>
      <c r="AO54" s="19">
        <v>50</v>
      </c>
      <c r="AP54" s="10"/>
      <c r="AQ54" s="350">
        <v>2016</v>
      </c>
      <c r="AR54" s="19">
        <v>0</v>
      </c>
      <c r="AS54" s="10"/>
      <c r="AT54" s="350">
        <v>2016</v>
      </c>
      <c r="AU54" s="19">
        <v>50</v>
      </c>
      <c r="AV54" s="10"/>
      <c r="AW54" s="350">
        <v>2016</v>
      </c>
      <c r="AX54" s="19">
        <v>50</v>
      </c>
      <c r="AY54" s="11"/>
    </row>
    <row r="55" spans="1:81" ht="24.75" customHeight="1">
      <c r="A55" s="43">
        <v>2017</v>
      </c>
      <c r="B55" s="230">
        <f t="shared" si="8"/>
        <v>36.277777777777779</v>
      </c>
      <c r="C55" s="80"/>
      <c r="D55" s="43">
        <v>2017</v>
      </c>
      <c r="E55" s="19">
        <v>0</v>
      </c>
      <c r="F55" s="10"/>
      <c r="G55" s="43">
        <v>2017</v>
      </c>
      <c r="H55" s="19">
        <v>0</v>
      </c>
      <c r="I55" s="10"/>
      <c r="J55" s="43">
        <v>2017</v>
      </c>
      <c r="K55" s="19">
        <v>100</v>
      </c>
      <c r="L55" s="10"/>
      <c r="M55" s="43">
        <v>2017</v>
      </c>
      <c r="N55" s="19">
        <v>100</v>
      </c>
      <c r="O55" s="10"/>
      <c r="P55" s="43">
        <v>2017</v>
      </c>
      <c r="Q55" s="19">
        <v>100</v>
      </c>
      <c r="R55" s="10"/>
      <c r="S55" s="43">
        <v>2017</v>
      </c>
      <c r="T55" s="52">
        <v>60</v>
      </c>
      <c r="U55" s="10"/>
      <c r="V55" s="43">
        <v>2017</v>
      </c>
      <c r="W55" s="75">
        <v>0</v>
      </c>
      <c r="X55" s="10"/>
      <c r="Y55" s="350">
        <v>2017</v>
      </c>
      <c r="Z55" s="75">
        <v>0</v>
      </c>
      <c r="AA55" s="10"/>
      <c r="AB55" s="350">
        <v>2017</v>
      </c>
      <c r="AC55" s="75">
        <v>100</v>
      </c>
      <c r="AD55" s="10"/>
      <c r="AE55" s="350">
        <v>2017</v>
      </c>
      <c r="AF55" s="243">
        <f t="shared" si="9"/>
        <v>16.5</v>
      </c>
      <c r="AG55" s="10"/>
      <c r="AH55" s="350">
        <v>2017</v>
      </c>
      <c r="AI55" s="19">
        <v>0</v>
      </c>
      <c r="AJ55" s="10"/>
      <c r="AK55" s="350">
        <v>2017</v>
      </c>
      <c r="AL55" s="19">
        <v>50</v>
      </c>
      <c r="AM55" s="10"/>
      <c r="AN55" s="350">
        <v>2017</v>
      </c>
      <c r="AO55" s="19">
        <v>50</v>
      </c>
      <c r="AP55" s="10"/>
      <c r="AQ55" s="350">
        <v>2017</v>
      </c>
      <c r="AR55" s="19">
        <v>0</v>
      </c>
      <c r="AS55" s="10"/>
      <c r="AT55" s="350">
        <v>2017</v>
      </c>
      <c r="AU55" s="19">
        <v>50</v>
      </c>
      <c r="AV55" s="10"/>
      <c r="AW55" s="350">
        <v>2017</v>
      </c>
      <c r="AX55" s="19">
        <v>50</v>
      </c>
      <c r="AY55" s="11"/>
    </row>
    <row r="56" spans="1:81" ht="24.75" customHeight="1">
      <c r="A56" s="43">
        <v>2018</v>
      </c>
      <c r="B56" s="230">
        <f>AVERAGE(E56,H56,K56,T56,AF56,AO56,AU56,AX56,AR56)</f>
        <v>36.277777777777779</v>
      </c>
      <c r="C56" s="80"/>
      <c r="D56" s="43">
        <v>2018</v>
      </c>
      <c r="E56" s="19">
        <v>0</v>
      </c>
      <c r="F56" s="10" t="s">
        <v>2485</v>
      </c>
      <c r="G56" s="43">
        <v>2018</v>
      </c>
      <c r="H56" s="19">
        <v>0</v>
      </c>
      <c r="I56" s="10"/>
      <c r="J56" s="43">
        <v>2018</v>
      </c>
      <c r="K56" s="19">
        <v>100</v>
      </c>
      <c r="L56" s="10"/>
      <c r="M56" s="43">
        <v>2018</v>
      </c>
      <c r="N56" s="19">
        <v>100</v>
      </c>
      <c r="O56" s="10"/>
      <c r="P56" s="43">
        <v>2018</v>
      </c>
      <c r="Q56" s="19">
        <v>100</v>
      </c>
      <c r="R56" s="10"/>
      <c r="S56" s="43">
        <v>2018</v>
      </c>
      <c r="T56" s="52">
        <v>60</v>
      </c>
      <c r="U56" s="10"/>
      <c r="V56" s="43">
        <v>2018</v>
      </c>
      <c r="W56" s="75">
        <v>0</v>
      </c>
      <c r="X56" s="10"/>
      <c r="Y56" s="350">
        <v>2018</v>
      </c>
      <c r="Z56" s="75">
        <v>0</v>
      </c>
      <c r="AA56" s="10"/>
      <c r="AB56" s="350">
        <v>2018</v>
      </c>
      <c r="AC56" s="75">
        <v>100</v>
      </c>
      <c r="AD56" s="10"/>
      <c r="AE56" s="350">
        <v>2018</v>
      </c>
      <c r="AF56" s="243">
        <f t="shared" si="9"/>
        <v>16.5</v>
      </c>
      <c r="AG56" s="10"/>
      <c r="AH56" s="350">
        <v>2018</v>
      </c>
      <c r="AI56" s="19">
        <v>0</v>
      </c>
      <c r="AJ56" s="10"/>
      <c r="AK56" s="350">
        <v>2018</v>
      </c>
      <c r="AL56" s="19">
        <v>50</v>
      </c>
      <c r="AM56" s="10"/>
      <c r="AN56" s="350">
        <v>2018</v>
      </c>
      <c r="AO56" s="19">
        <v>50</v>
      </c>
      <c r="AP56" s="10"/>
      <c r="AQ56" s="350">
        <v>2018</v>
      </c>
      <c r="AR56" s="19">
        <v>0</v>
      </c>
      <c r="AS56" s="10"/>
      <c r="AT56" s="350">
        <v>2018</v>
      </c>
      <c r="AU56" s="19">
        <v>50</v>
      </c>
      <c r="AV56" s="10"/>
      <c r="AW56" s="350">
        <v>2018</v>
      </c>
      <c r="AX56" s="19">
        <v>50</v>
      </c>
      <c r="AY56" s="11"/>
    </row>
    <row r="57" spans="1:81" ht="24.75" customHeight="1">
      <c r="A57" s="43">
        <v>2019</v>
      </c>
      <c r="B57" s="230">
        <f t="shared" si="8"/>
        <v>36.277777777777779</v>
      </c>
      <c r="C57" s="80"/>
      <c r="D57" s="43">
        <v>2019</v>
      </c>
      <c r="E57" s="19">
        <v>0</v>
      </c>
      <c r="F57" s="10"/>
      <c r="G57" s="43">
        <v>2019</v>
      </c>
      <c r="H57" s="34">
        <v>0</v>
      </c>
      <c r="I57" s="10"/>
      <c r="J57" s="43">
        <v>2019</v>
      </c>
      <c r="K57" s="34">
        <v>100</v>
      </c>
      <c r="L57" s="10"/>
      <c r="M57" s="43">
        <v>2019</v>
      </c>
      <c r="N57" s="19">
        <v>100</v>
      </c>
      <c r="O57" s="10"/>
      <c r="P57" s="43">
        <v>2019</v>
      </c>
      <c r="Q57" s="19">
        <v>100</v>
      </c>
      <c r="R57" s="10"/>
      <c r="S57" s="43">
        <v>2019</v>
      </c>
      <c r="T57" s="52">
        <v>60</v>
      </c>
      <c r="U57" s="10"/>
      <c r="V57" s="43">
        <v>2019</v>
      </c>
      <c r="W57" s="75">
        <v>0</v>
      </c>
      <c r="X57" s="10"/>
      <c r="Y57" s="350">
        <v>2019</v>
      </c>
      <c r="Z57" s="75">
        <v>0</v>
      </c>
      <c r="AA57" s="10"/>
      <c r="AB57" s="350">
        <v>2019</v>
      </c>
      <c r="AC57" s="75">
        <v>100</v>
      </c>
      <c r="AD57" s="10"/>
      <c r="AE57" s="350">
        <v>2019</v>
      </c>
      <c r="AF57" s="243">
        <f t="shared" si="9"/>
        <v>16.5</v>
      </c>
      <c r="AG57" s="10"/>
      <c r="AH57" s="350">
        <v>2019</v>
      </c>
      <c r="AI57" s="19">
        <v>0</v>
      </c>
      <c r="AJ57" s="10"/>
      <c r="AK57" s="350">
        <v>2019</v>
      </c>
      <c r="AL57" s="19">
        <v>50</v>
      </c>
      <c r="AM57" s="10"/>
      <c r="AN57" s="350">
        <v>2019</v>
      </c>
      <c r="AO57" s="19">
        <v>50</v>
      </c>
      <c r="AP57" s="10"/>
      <c r="AQ57" s="350">
        <v>2019</v>
      </c>
      <c r="AR57" s="19">
        <v>0</v>
      </c>
      <c r="AS57" s="10"/>
      <c r="AT57" s="350">
        <v>2019</v>
      </c>
      <c r="AU57" s="19">
        <v>50</v>
      </c>
      <c r="AV57" s="10"/>
      <c r="AW57" s="350">
        <v>2019</v>
      </c>
      <c r="AX57" s="19">
        <v>50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4412</v>
      </c>
      <c r="L64" s="580"/>
      <c r="M64" s="43" t="s">
        <v>78</v>
      </c>
      <c r="N64" s="580" t="s">
        <v>79</v>
      </c>
      <c r="O64" s="580"/>
      <c r="P64" s="43" t="s">
        <v>78</v>
      </c>
      <c r="Q64" s="580" t="s">
        <v>4413</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16.571428571428573</v>
      </c>
      <c r="C69" s="363"/>
      <c r="D69" s="350">
        <v>2010</v>
      </c>
      <c r="E69" s="417">
        <v>33</v>
      </c>
      <c r="F69" s="363"/>
      <c r="G69" s="350">
        <v>2010</v>
      </c>
      <c r="H69" s="417">
        <v>0</v>
      </c>
      <c r="I69" s="363"/>
      <c r="J69" s="350">
        <v>2010</v>
      </c>
      <c r="K69" s="417">
        <v>0</v>
      </c>
      <c r="L69" s="363"/>
      <c r="M69" s="350">
        <v>2010</v>
      </c>
      <c r="N69" s="8">
        <f t="shared" si="10"/>
        <v>0</v>
      </c>
      <c r="O69" s="363"/>
      <c r="P69" s="350">
        <v>2010</v>
      </c>
      <c r="Q69" s="417">
        <v>0</v>
      </c>
      <c r="R69" s="363"/>
      <c r="S69" s="350">
        <v>2010</v>
      </c>
      <c r="T69" s="417">
        <v>0</v>
      </c>
      <c r="U69" s="363"/>
      <c r="V69" s="350">
        <v>2010</v>
      </c>
      <c r="W69" s="417">
        <v>0</v>
      </c>
      <c r="X69" s="363"/>
      <c r="Y69" s="350">
        <v>2010</v>
      </c>
      <c r="Z69" s="417">
        <v>0</v>
      </c>
      <c r="AA69" s="363"/>
      <c r="AB69" s="350">
        <v>2010</v>
      </c>
      <c r="AC69" s="417">
        <v>50</v>
      </c>
      <c r="AD69" s="363" t="s">
        <v>5270</v>
      </c>
      <c r="AE69" s="350">
        <v>2010</v>
      </c>
      <c r="AF69" s="417">
        <v>33</v>
      </c>
      <c r="AG69" s="363"/>
      <c r="AH69" s="350">
        <v>2010</v>
      </c>
      <c r="AI69" s="417">
        <v>0</v>
      </c>
      <c r="AJ69" s="363"/>
      <c r="AK69" s="350">
        <v>2010</v>
      </c>
      <c r="AL69" s="417">
        <v>50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16.571428571428573</v>
      </c>
      <c r="C70" s="363"/>
      <c r="D70" s="350">
        <v>2011</v>
      </c>
      <c r="E70" s="417">
        <v>33</v>
      </c>
      <c r="F70" s="363"/>
      <c r="G70" s="350">
        <v>2011</v>
      </c>
      <c r="H70" s="417">
        <v>0</v>
      </c>
      <c r="I70" s="363"/>
      <c r="J70" s="350">
        <v>2011</v>
      </c>
      <c r="K70" s="417">
        <v>0</v>
      </c>
      <c r="L70" s="363"/>
      <c r="M70" s="350">
        <v>2011</v>
      </c>
      <c r="N70" s="8">
        <f t="shared" si="10"/>
        <v>0</v>
      </c>
      <c r="O70" s="363"/>
      <c r="P70" s="350">
        <v>2011</v>
      </c>
      <c r="Q70" s="417">
        <v>0</v>
      </c>
      <c r="R70" s="363"/>
      <c r="S70" s="350">
        <v>2011</v>
      </c>
      <c r="T70" s="417">
        <v>0</v>
      </c>
      <c r="U70" s="363"/>
      <c r="V70" s="350">
        <v>2011</v>
      </c>
      <c r="W70" s="417">
        <v>0</v>
      </c>
      <c r="X70" s="363"/>
      <c r="Y70" s="350">
        <v>2011</v>
      </c>
      <c r="Z70" s="417">
        <v>0</v>
      </c>
      <c r="AA70" s="363"/>
      <c r="AB70" s="350">
        <v>2011</v>
      </c>
      <c r="AC70" s="417">
        <v>50</v>
      </c>
      <c r="AD70" s="363"/>
      <c r="AE70" s="350">
        <v>2011</v>
      </c>
      <c r="AF70" s="417">
        <v>33</v>
      </c>
      <c r="AG70" s="363"/>
      <c r="AH70" s="350">
        <v>2011</v>
      </c>
      <c r="AI70" s="417">
        <v>0</v>
      </c>
      <c r="AJ70" s="363"/>
      <c r="AK70" s="350">
        <v>2011</v>
      </c>
      <c r="AL70" s="417">
        <v>50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16.571428571428573</v>
      </c>
      <c r="C71" s="363"/>
      <c r="D71" s="350">
        <v>2012</v>
      </c>
      <c r="E71" s="417">
        <v>33</v>
      </c>
      <c r="F71" s="363"/>
      <c r="G71" s="350">
        <v>2012</v>
      </c>
      <c r="H71" s="417">
        <v>0</v>
      </c>
      <c r="I71" s="363"/>
      <c r="J71" s="350">
        <v>2012</v>
      </c>
      <c r="K71" s="417">
        <v>0</v>
      </c>
      <c r="L71" s="363"/>
      <c r="M71" s="350">
        <v>2012</v>
      </c>
      <c r="N71" s="8">
        <f t="shared" si="10"/>
        <v>0</v>
      </c>
      <c r="O71" s="363"/>
      <c r="P71" s="350">
        <v>2012</v>
      </c>
      <c r="Q71" s="417">
        <v>0</v>
      </c>
      <c r="R71" s="363"/>
      <c r="S71" s="350">
        <v>2012</v>
      </c>
      <c r="T71" s="417">
        <v>0</v>
      </c>
      <c r="U71" s="363"/>
      <c r="V71" s="350">
        <v>2012</v>
      </c>
      <c r="W71" s="417">
        <v>0</v>
      </c>
      <c r="X71" s="363"/>
      <c r="Y71" s="350">
        <v>2012</v>
      </c>
      <c r="Z71" s="417">
        <v>0</v>
      </c>
      <c r="AA71" s="363"/>
      <c r="AB71" s="350">
        <v>2012</v>
      </c>
      <c r="AC71" s="417">
        <v>50</v>
      </c>
      <c r="AD71" s="363"/>
      <c r="AE71" s="350">
        <v>2012</v>
      </c>
      <c r="AF71" s="417">
        <v>33</v>
      </c>
      <c r="AG71" s="363"/>
      <c r="AH71" s="350">
        <v>2012</v>
      </c>
      <c r="AI71" s="417">
        <v>0</v>
      </c>
      <c r="AJ71" s="363"/>
      <c r="AK71" s="350">
        <v>2012</v>
      </c>
      <c r="AL71" s="417">
        <v>50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16.571428571428573</v>
      </c>
      <c r="C72" s="363"/>
      <c r="D72" s="350">
        <v>2013</v>
      </c>
      <c r="E72" s="417">
        <v>33</v>
      </c>
      <c r="F72" s="363"/>
      <c r="G72" s="350">
        <v>2013</v>
      </c>
      <c r="H72" s="417">
        <v>0</v>
      </c>
      <c r="I72" s="363"/>
      <c r="J72" s="350">
        <v>2013</v>
      </c>
      <c r="K72" s="417">
        <v>0</v>
      </c>
      <c r="L72" s="363"/>
      <c r="M72" s="350">
        <v>2013</v>
      </c>
      <c r="N72" s="8">
        <f t="shared" si="10"/>
        <v>0</v>
      </c>
      <c r="O72" s="363"/>
      <c r="P72" s="350">
        <v>2013</v>
      </c>
      <c r="Q72" s="417">
        <v>0</v>
      </c>
      <c r="R72" s="363"/>
      <c r="S72" s="350">
        <v>2013</v>
      </c>
      <c r="T72" s="417">
        <v>0</v>
      </c>
      <c r="U72" s="363"/>
      <c r="V72" s="350">
        <v>2013</v>
      </c>
      <c r="W72" s="417">
        <v>0</v>
      </c>
      <c r="X72" s="363"/>
      <c r="Y72" s="350">
        <v>2013</v>
      </c>
      <c r="Z72" s="417">
        <v>0</v>
      </c>
      <c r="AA72" s="363"/>
      <c r="AB72" s="350">
        <v>2013</v>
      </c>
      <c r="AC72" s="417">
        <v>50</v>
      </c>
      <c r="AD72" s="363"/>
      <c r="AE72" s="350">
        <v>2013</v>
      </c>
      <c r="AF72" s="417">
        <v>33</v>
      </c>
      <c r="AG72" s="363"/>
      <c r="AH72" s="350">
        <v>2013</v>
      </c>
      <c r="AI72" s="417">
        <v>0</v>
      </c>
      <c r="AJ72" s="363"/>
      <c r="AK72" s="350">
        <v>2013</v>
      </c>
      <c r="AL72" s="417">
        <v>50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18.952380952380956</v>
      </c>
      <c r="C73" s="39"/>
      <c r="D73" s="43">
        <v>2014</v>
      </c>
      <c r="E73" s="19">
        <v>33</v>
      </c>
      <c r="F73" s="10" t="s">
        <v>2484</v>
      </c>
      <c r="G73" s="43">
        <v>2014</v>
      </c>
      <c r="H73" s="19">
        <v>0</v>
      </c>
      <c r="I73" s="10" t="s">
        <v>2483</v>
      </c>
      <c r="J73" s="43">
        <v>2014</v>
      </c>
      <c r="K73" s="34">
        <v>0</v>
      </c>
      <c r="L73" s="10"/>
      <c r="M73" s="43">
        <v>2014</v>
      </c>
      <c r="N73" s="8">
        <f t="shared" ref="N73:N78" si="13">AVERAGE(Q73,T73,W73)</f>
        <v>16.666666666666668</v>
      </c>
      <c r="O73" s="19"/>
      <c r="P73" s="43">
        <v>2014</v>
      </c>
      <c r="Q73" s="49">
        <v>50</v>
      </c>
      <c r="R73" s="10" t="s">
        <v>2482</v>
      </c>
      <c r="S73" s="43">
        <v>2014</v>
      </c>
      <c r="T73" s="19">
        <v>0</v>
      </c>
      <c r="U73" s="10" t="s">
        <v>2481</v>
      </c>
      <c r="V73" s="43">
        <v>2014</v>
      </c>
      <c r="W73" s="19">
        <v>0</v>
      </c>
      <c r="X73" s="10" t="s">
        <v>2480</v>
      </c>
      <c r="Y73" s="350">
        <v>2014</v>
      </c>
      <c r="Z73" s="19">
        <v>0</v>
      </c>
      <c r="AA73" s="10" t="s">
        <v>2479</v>
      </c>
      <c r="AB73" s="350">
        <v>2014</v>
      </c>
      <c r="AC73" s="19">
        <v>50</v>
      </c>
      <c r="AD73" s="10" t="s">
        <v>2478</v>
      </c>
      <c r="AE73" s="350">
        <v>2014</v>
      </c>
      <c r="AF73" s="19">
        <v>33</v>
      </c>
      <c r="AG73" s="19"/>
      <c r="AH73" s="350">
        <v>2014</v>
      </c>
      <c r="AI73" s="19">
        <v>0</v>
      </c>
      <c r="AJ73" s="10"/>
      <c r="AK73" s="350">
        <v>2014</v>
      </c>
      <c r="AL73" s="19">
        <v>50</v>
      </c>
      <c r="AM73" s="11" t="s">
        <v>2477</v>
      </c>
    </row>
    <row r="74" spans="1:81" ht="24.75" customHeight="1">
      <c r="A74" s="43">
        <v>2015</v>
      </c>
      <c r="B74" s="5">
        <f t="shared" si="12"/>
        <v>18.952380952380956</v>
      </c>
      <c r="C74" s="39"/>
      <c r="D74" s="43">
        <v>2015</v>
      </c>
      <c r="E74" s="19">
        <v>33</v>
      </c>
      <c r="F74" s="10"/>
      <c r="G74" s="43">
        <v>2015</v>
      </c>
      <c r="H74" s="19">
        <v>0</v>
      </c>
      <c r="I74" s="10"/>
      <c r="J74" s="43">
        <v>2015</v>
      </c>
      <c r="K74" s="19">
        <v>0</v>
      </c>
      <c r="L74" s="10"/>
      <c r="M74" s="43">
        <v>2015</v>
      </c>
      <c r="N74" s="8">
        <f t="shared" si="13"/>
        <v>16.666666666666668</v>
      </c>
      <c r="O74" s="19"/>
      <c r="P74" s="43">
        <v>2015</v>
      </c>
      <c r="Q74" s="49">
        <v>50</v>
      </c>
      <c r="R74" s="10" t="s">
        <v>2476</v>
      </c>
      <c r="S74" s="43">
        <v>2015</v>
      </c>
      <c r="T74" s="19">
        <v>0</v>
      </c>
      <c r="U74" s="10"/>
      <c r="V74" s="43">
        <v>2015</v>
      </c>
      <c r="W74" s="19">
        <v>0</v>
      </c>
      <c r="X74" s="10"/>
      <c r="Y74" s="350">
        <v>2015</v>
      </c>
      <c r="Z74" s="19">
        <v>0</v>
      </c>
      <c r="AA74" s="10"/>
      <c r="AB74" s="350">
        <v>2015</v>
      </c>
      <c r="AC74" s="19">
        <v>50</v>
      </c>
      <c r="AD74" s="10"/>
      <c r="AE74" s="350">
        <v>2015</v>
      </c>
      <c r="AF74" s="19">
        <v>33</v>
      </c>
      <c r="AG74" s="19"/>
      <c r="AH74" s="350">
        <v>2015</v>
      </c>
      <c r="AI74" s="19">
        <v>0</v>
      </c>
      <c r="AJ74" s="10"/>
      <c r="AK74" s="350">
        <v>2015</v>
      </c>
      <c r="AL74" s="19">
        <v>50</v>
      </c>
      <c r="AM74" s="11"/>
    </row>
    <row r="75" spans="1:81" ht="24.75" customHeight="1">
      <c r="A75" s="43">
        <v>2016</v>
      </c>
      <c r="B75" s="5">
        <f t="shared" si="12"/>
        <v>18.952380952380956</v>
      </c>
      <c r="C75" s="39"/>
      <c r="D75" s="43">
        <v>2016</v>
      </c>
      <c r="E75" s="19">
        <v>33</v>
      </c>
      <c r="F75" s="10"/>
      <c r="G75" s="43">
        <v>2016</v>
      </c>
      <c r="H75" s="19">
        <v>0</v>
      </c>
      <c r="I75" s="10"/>
      <c r="J75" s="43">
        <v>2016</v>
      </c>
      <c r="K75" s="19">
        <v>0</v>
      </c>
      <c r="L75" s="10"/>
      <c r="M75" s="43">
        <v>2016</v>
      </c>
      <c r="N75" s="8">
        <f t="shared" si="13"/>
        <v>16.666666666666668</v>
      </c>
      <c r="O75" s="19"/>
      <c r="P75" s="43">
        <v>2016</v>
      </c>
      <c r="Q75" s="49">
        <v>50</v>
      </c>
      <c r="R75" s="10" t="s">
        <v>2475</v>
      </c>
      <c r="S75" s="43">
        <v>2016</v>
      </c>
      <c r="T75" s="19">
        <v>0</v>
      </c>
      <c r="U75" s="10"/>
      <c r="V75" s="43">
        <v>2016</v>
      </c>
      <c r="W75" s="19">
        <v>0</v>
      </c>
      <c r="X75" s="10"/>
      <c r="Y75" s="350">
        <v>2016</v>
      </c>
      <c r="Z75" s="19">
        <v>0</v>
      </c>
      <c r="AA75" s="10"/>
      <c r="AB75" s="350">
        <v>2016</v>
      </c>
      <c r="AC75" s="19">
        <v>50</v>
      </c>
      <c r="AD75" s="10"/>
      <c r="AE75" s="350">
        <v>2016</v>
      </c>
      <c r="AF75" s="19">
        <v>33</v>
      </c>
      <c r="AG75" s="19"/>
      <c r="AH75" s="350">
        <v>2016</v>
      </c>
      <c r="AI75" s="19">
        <v>0</v>
      </c>
      <c r="AJ75" s="10"/>
      <c r="AK75" s="350">
        <v>2016</v>
      </c>
      <c r="AL75" s="19">
        <v>50</v>
      </c>
      <c r="AM75" s="11"/>
    </row>
    <row r="76" spans="1:81" ht="24.75" customHeight="1">
      <c r="A76" s="43">
        <v>2017</v>
      </c>
      <c r="B76" s="5">
        <f t="shared" si="12"/>
        <v>40.380952380952372</v>
      </c>
      <c r="C76" s="39"/>
      <c r="D76" s="43">
        <v>2017</v>
      </c>
      <c r="E76" s="19">
        <v>33</v>
      </c>
      <c r="F76" s="10" t="s">
        <v>2474</v>
      </c>
      <c r="G76" s="43">
        <v>2017</v>
      </c>
      <c r="H76" s="19">
        <v>0</v>
      </c>
      <c r="I76" s="10"/>
      <c r="J76" s="43">
        <v>2017</v>
      </c>
      <c r="K76" s="19">
        <v>100</v>
      </c>
      <c r="L76" s="10" t="s">
        <v>2473</v>
      </c>
      <c r="M76" s="43">
        <v>2017</v>
      </c>
      <c r="N76" s="8">
        <f t="shared" si="13"/>
        <v>16.666666666666668</v>
      </c>
      <c r="O76" s="19"/>
      <c r="P76" s="43">
        <v>2017</v>
      </c>
      <c r="Q76" s="19">
        <v>50</v>
      </c>
      <c r="R76" s="10" t="s">
        <v>2472</v>
      </c>
      <c r="S76" s="43">
        <v>2017</v>
      </c>
      <c r="T76" s="19">
        <v>0</v>
      </c>
      <c r="U76" s="10"/>
      <c r="V76" s="43">
        <v>2017</v>
      </c>
      <c r="W76" s="19">
        <v>0</v>
      </c>
      <c r="X76" s="10"/>
      <c r="Y76" s="350">
        <v>2017</v>
      </c>
      <c r="Z76" s="19">
        <v>50</v>
      </c>
      <c r="AA76" s="10" t="s">
        <v>2471</v>
      </c>
      <c r="AB76" s="350">
        <v>2017</v>
      </c>
      <c r="AC76" s="19">
        <v>50</v>
      </c>
      <c r="AD76" s="10"/>
      <c r="AE76" s="350">
        <v>2017</v>
      </c>
      <c r="AF76" s="19">
        <v>33</v>
      </c>
      <c r="AG76" s="19"/>
      <c r="AH76" s="350">
        <v>2017</v>
      </c>
      <c r="AI76" s="19">
        <v>0</v>
      </c>
      <c r="AJ76" s="10"/>
      <c r="AK76" s="350">
        <v>2017</v>
      </c>
      <c r="AL76" s="19">
        <v>50</v>
      </c>
      <c r="AM76" s="11"/>
    </row>
    <row r="77" spans="1:81" ht="24.75" customHeight="1">
      <c r="A77" s="43">
        <v>2018</v>
      </c>
      <c r="B77" s="5">
        <f t="shared" si="12"/>
        <v>40.380952380952372</v>
      </c>
      <c r="C77" s="39"/>
      <c r="D77" s="43">
        <v>2018</v>
      </c>
      <c r="E77" s="19">
        <v>33</v>
      </c>
      <c r="F77" s="10"/>
      <c r="G77" s="43">
        <v>2018</v>
      </c>
      <c r="H77" s="19">
        <v>0</v>
      </c>
      <c r="I77" s="10"/>
      <c r="J77" s="43">
        <v>2018</v>
      </c>
      <c r="K77" s="19">
        <v>100</v>
      </c>
      <c r="L77" s="10"/>
      <c r="M77" s="43">
        <v>2018</v>
      </c>
      <c r="N77" s="8">
        <f t="shared" si="13"/>
        <v>16.666666666666668</v>
      </c>
      <c r="O77" s="19"/>
      <c r="P77" s="43">
        <v>2018</v>
      </c>
      <c r="Q77" s="19">
        <v>50</v>
      </c>
      <c r="R77" s="10"/>
      <c r="S77" s="43">
        <v>2018</v>
      </c>
      <c r="T77" s="19">
        <v>0</v>
      </c>
      <c r="U77" s="10"/>
      <c r="V77" s="43">
        <v>2018</v>
      </c>
      <c r="W77" s="19">
        <v>0</v>
      </c>
      <c r="X77" s="10"/>
      <c r="Y77" s="350">
        <v>2018</v>
      </c>
      <c r="Z77" s="19">
        <v>50</v>
      </c>
      <c r="AA77" s="10"/>
      <c r="AB77" s="350">
        <v>2018</v>
      </c>
      <c r="AC77" s="19">
        <v>50</v>
      </c>
      <c r="AD77" s="10"/>
      <c r="AE77" s="350">
        <v>2018</v>
      </c>
      <c r="AF77" s="19">
        <v>33</v>
      </c>
      <c r="AG77" s="19"/>
      <c r="AH77" s="350">
        <v>2018</v>
      </c>
      <c r="AI77" s="19">
        <v>0</v>
      </c>
      <c r="AJ77" s="10"/>
      <c r="AK77" s="350">
        <v>2018</v>
      </c>
      <c r="AL77" s="19">
        <v>50</v>
      </c>
      <c r="AM77" s="11"/>
    </row>
    <row r="78" spans="1:81" ht="24.75" customHeight="1">
      <c r="A78" s="43">
        <v>2019</v>
      </c>
      <c r="B78" s="5">
        <f t="shared" si="12"/>
        <v>40.380952380952372</v>
      </c>
      <c r="C78" s="39"/>
      <c r="D78" s="43">
        <v>2019</v>
      </c>
      <c r="E78" s="19">
        <v>33</v>
      </c>
      <c r="F78" s="10"/>
      <c r="G78" s="43">
        <v>2019</v>
      </c>
      <c r="H78" s="19">
        <v>0</v>
      </c>
      <c r="I78" s="10"/>
      <c r="J78" s="43">
        <v>2019</v>
      </c>
      <c r="K78" s="19">
        <v>100</v>
      </c>
      <c r="L78" s="10"/>
      <c r="M78" s="43">
        <v>2019</v>
      </c>
      <c r="N78" s="8">
        <f t="shared" si="13"/>
        <v>16.666666666666668</v>
      </c>
      <c r="O78" s="19"/>
      <c r="P78" s="43">
        <v>2019</v>
      </c>
      <c r="Q78" s="19">
        <v>50</v>
      </c>
      <c r="R78" s="10"/>
      <c r="S78" s="43">
        <v>2019</v>
      </c>
      <c r="T78" s="19">
        <v>0</v>
      </c>
      <c r="U78" s="10"/>
      <c r="V78" s="43">
        <v>2019</v>
      </c>
      <c r="W78" s="19">
        <v>0</v>
      </c>
      <c r="X78" s="10"/>
      <c r="Y78" s="350">
        <v>2019</v>
      </c>
      <c r="Z78" s="19">
        <v>50</v>
      </c>
      <c r="AA78" s="10"/>
      <c r="AB78" s="350">
        <v>2019</v>
      </c>
      <c r="AC78" s="19">
        <v>50</v>
      </c>
      <c r="AD78" s="10"/>
      <c r="AE78" s="350">
        <v>2019</v>
      </c>
      <c r="AF78" s="19">
        <v>33</v>
      </c>
      <c r="AG78" s="19"/>
      <c r="AH78" s="350">
        <v>2019</v>
      </c>
      <c r="AI78" s="19">
        <v>0</v>
      </c>
      <c r="AJ78" s="10" t="s">
        <v>2470</v>
      </c>
      <c r="AK78" s="350">
        <v>2019</v>
      </c>
      <c r="AL78" s="19">
        <v>50</v>
      </c>
      <c r="AM78" s="11" t="s">
        <v>2469</v>
      </c>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873</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c r="U85" s="5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4">AVERAGE(E87,H87,K87,N87,Q87)</f>
        <v>20</v>
      </c>
      <c r="C87" s="363"/>
      <c r="D87" s="350">
        <v>2007</v>
      </c>
      <c r="E87" s="417">
        <v>0</v>
      </c>
      <c r="F87" s="363" t="s">
        <v>5271</v>
      </c>
      <c r="G87" s="350">
        <v>2007</v>
      </c>
      <c r="H87" s="49">
        <v>100</v>
      </c>
      <c r="I87" s="363"/>
      <c r="J87" s="350">
        <v>2007</v>
      </c>
      <c r="K87" s="417">
        <v>0</v>
      </c>
      <c r="L87" s="363"/>
      <c r="M87" s="350">
        <v>2007</v>
      </c>
      <c r="N87" s="417">
        <v>0</v>
      </c>
      <c r="O87" s="363"/>
      <c r="P87" s="350">
        <v>2007</v>
      </c>
      <c r="Q87" s="417">
        <v>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4"/>
        <v>20</v>
      </c>
      <c r="C88" s="363"/>
      <c r="D88" s="350">
        <v>2008</v>
      </c>
      <c r="E88" s="417">
        <v>0</v>
      </c>
      <c r="F88" s="363"/>
      <c r="G88" s="350">
        <v>2008</v>
      </c>
      <c r="H88" s="49">
        <v>100</v>
      </c>
      <c r="I88" s="363"/>
      <c r="J88" s="350">
        <v>2008</v>
      </c>
      <c r="K88" s="417">
        <v>0</v>
      </c>
      <c r="L88" s="363"/>
      <c r="M88" s="350">
        <v>2008</v>
      </c>
      <c r="N88" s="417">
        <v>0</v>
      </c>
      <c r="O88" s="363"/>
      <c r="P88" s="350">
        <v>2008</v>
      </c>
      <c r="Q88" s="417">
        <v>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4"/>
        <v>20</v>
      </c>
      <c r="C89" s="363"/>
      <c r="D89" s="350">
        <v>2009</v>
      </c>
      <c r="E89" s="417">
        <v>0</v>
      </c>
      <c r="F89" s="363"/>
      <c r="G89" s="350">
        <v>2009</v>
      </c>
      <c r="H89" s="49">
        <v>100</v>
      </c>
      <c r="I89" s="363"/>
      <c r="J89" s="350">
        <v>2009</v>
      </c>
      <c r="K89" s="417">
        <v>0</v>
      </c>
      <c r="L89" s="363"/>
      <c r="M89" s="350">
        <v>2009</v>
      </c>
      <c r="N89" s="417">
        <v>0</v>
      </c>
      <c r="O89" s="363"/>
      <c r="P89" s="350">
        <v>2009</v>
      </c>
      <c r="Q89" s="417">
        <v>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20</v>
      </c>
      <c r="C90" s="363"/>
      <c r="D90" s="350">
        <v>2010</v>
      </c>
      <c r="E90" s="417">
        <v>0</v>
      </c>
      <c r="F90" s="363"/>
      <c r="G90" s="350">
        <v>2010</v>
      </c>
      <c r="H90" s="49">
        <v>100</v>
      </c>
      <c r="I90" s="363"/>
      <c r="J90" s="350">
        <v>2010</v>
      </c>
      <c r="K90" s="417">
        <v>0</v>
      </c>
      <c r="L90" s="363"/>
      <c r="M90" s="350">
        <v>2010</v>
      </c>
      <c r="N90" s="417">
        <v>0</v>
      </c>
      <c r="O90" s="363"/>
      <c r="P90" s="350">
        <v>2010</v>
      </c>
      <c r="Q90" s="417">
        <v>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20</v>
      </c>
      <c r="C91" s="363"/>
      <c r="D91" s="350">
        <v>2011</v>
      </c>
      <c r="E91" s="417">
        <v>0</v>
      </c>
      <c r="F91" s="363"/>
      <c r="G91" s="350">
        <v>2011</v>
      </c>
      <c r="H91" s="49">
        <v>100</v>
      </c>
      <c r="I91" s="363"/>
      <c r="J91" s="350">
        <v>2011</v>
      </c>
      <c r="K91" s="417">
        <v>0</v>
      </c>
      <c r="L91" s="363"/>
      <c r="M91" s="350">
        <v>2011</v>
      </c>
      <c r="N91" s="417">
        <v>0</v>
      </c>
      <c r="O91" s="363"/>
      <c r="P91" s="350">
        <v>2011</v>
      </c>
      <c r="Q91" s="417">
        <v>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20</v>
      </c>
      <c r="C92" s="363"/>
      <c r="D92" s="350">
        <v>2012</v>
      </c>
      <c r="E92" s="417">
        <v>0</v>
      </c>
      <c r="F92" s="363"/>
      <c r="G92" s="350">
        <v>2012</v>
      </c>
      <c r="H92" s="49">
        <v>100</v>
      </c>
      <c r="I92" s="363"/>
      <c r="J92" s="350">
        <v>2012</v>
      </c>
      <c r="K92" s="417">
        <v>0</v>
      </c>
      <c r="L92" s="363"/>
      <c r="M92" s="350">
        <v>2012</v>
      </c>
      <c r="N92" s="417">
        <v>0</v>
      </c>
      <c r="O92" s="363"/>
      <c r="P92" s="350">
        <v>2012</v>
      </c>
      <c r="Q92" s="417">
        <v>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20</v>
      </c>
      <c r="C93" s="363"/>
      <c r="D93" s="350">
        <v>2013</v>
      </c>
      <c r="E93" s="417">
        <v>0</v>
      </c>
      <c r="F93" s="363"/>
      <c r="G93" s="350">
        <v>2013</v>
      </c>
      <c r="H93" s="49">
        <v>100</v>
      </c>
      <c r="I93" s="363"/>
      <c r="J93" s="350">
        <v>2013</v>
      </c>
      <c r="K93" s="417">
        <v>0</v>
      </c>
      <c r="L93" s="363"/>
      <c r="M93" s="350">
        <v>2013</v>
      </c>
      <c r="N93" s="417">
        <v>0</v>
      </c>
      <c r="O93" s="363"/>
      <c r="P93" s="350">
        <v>2013</v>
      </c>
      <c r="Q93" s="417">
        <v>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20</v>
      </c>
      <c r="C94" s="39"/>
      <c r="D94" s="43">
        <v>2014</v>
      </c>
      <c r="E94" s="19">
        <v>0</v>
      </c>
      <c r="F94" s="76" t="s">
        <v>4242</v>
      </c>
      <c r="G94" s="43">
        <v>2014</v>
      </c>
      <c r="H94" s="49">
        <v>100</v>
      </c>
      <c r="I94" s="10"/>
      <c r="J94" s="43">
        <v>2014</v>
      </c>
      <c r="K94" s="19">
        <v>0</v>
      </c>
      <c r="L94" s="10" t="s">
        <v>2468</v>
      </c>
      <c r="M94" s="43">
        <v>2014</v>
      </c>
      <c r="N94" s="19">
        <v>0</v>
      </c>
      <c r="O94" s="10"/>
      <c r="P94" s="43">
        <v>2014</v>
      </c>
      <c r="Q94" s="19">
        <v>0</v>
      </c>
      <c r="R94" s="11"/>
    </row>
    <row r="95" spans="1:81" ht="24.75" customHeight="1">
      <c r="A95" s="43">
        <v>2015</v>
      </c>
      <c r="B95" s="2">
        <f>AVERAGE(E95,H95,K95,N95,Q95)</f>
        <v>20</v>
      </c>
      <c r="C95" s="80"/>
      <c r="D95" s="43">
        <v>2015</v>
      </c>
      <c r="E95" s="19">
        <v>0</v>
      </c>
      <c r="F95" s="10"/>
      <c r="G95" s="43">
        <v>2015</v>
      </c>
      <c r="H95" s="49">
        <v>100</v>
      </c>
      <c r="I95" s="71"/>
      <c r="J95" s="43">
        <v>2015</v>
      </c>
      <c r="K95" s="19">
        <v>0</v>
      </c>
      <c r="L95" s="10"/>
      <c r="M95" s="43">
        <v>2015</v>
      </c>
      <c r="N95" s="19">
        <v>0</v>
      </c>
      <c r="O95" s="10"/>
      <c r="P95" s="43">
        <v>2015</v>
      </c>
      <c r="Q95" s="19">
        <v>0</v>
      </c>
      <c r="R95" s="11"/>
    </row>
    <row r="96" spans="1:81" ht="24.75" customHeight="1">
      <c r="A96" s="43">
        <v>2016</v>
      </c>
      <c r="B96" s="2">
        <f>AVERAGE(E96,H96,K96,N96,Q96)</f>
        <v>20</v>
      </c>
      <c r="C96" s="80"/>
      <c r="D96" s="43">
        <v>2016</v>
      </c>
      <c r="E96" s="19">
        <v>0</v>
      </c>
      <c r="F96" s="10"/>
      <c r="G96" s="43">
        <v>2016</v>
      </c>
      <c r="H96" s="49">
        <v>100</v>
      </c>
      <c r="I96" s="10"/>
      <c r="J96" s="43">
        <v>2016</v>
      </c>
      <c r="K96" s="19">
        <v>0</v>
      </c>
      <c r="L96" s="10"/>
      <c r="M96" s="43">
        <v>2016</v>
      </c>
      <c r="N96" s="19">
        <v>0</v>
      </c>
      <c r="O96" s="10"/>
      <c r="P96" s="43">
        <v>2016</v>
      </c>
      <c r="Q96" s="19">
        <v>0</v>
      </c>
      <c r="R96" s="11"/>
    </row>
    <row r="97" spans="1:81" ht="24.75" customHeight="1">
      <c r="A97" s="43">
        <v>2017</v>
      </c>
      <c r="B97" s="2">
        <f t="shared" ref="B97:B99" si="15">AVERAGE(E97,H97,K97,N97,Q97)</f>
        <v>35</v>
      </c>
      <c r="C97" s="80"/>
      <c r="D97" s="43">
        <v>2017</v>
      </c>
      <c r="E97" s="19">
        <v>0</v>
      </c>
      <c r="F97" s="10"/>
      <c r="G97" s="43">
        <v>2017</v>
      </c>
      <c r="H97" s="49">
        <v>100</v>
      </c>
      <c r="I97" s="10"/>
      <c r="J97" s="43">
        <v>2017</v>
      </c>
      <c r="K97" s="19">
        <v>25</v>
      </c>
      <c r="L97" s="10" t="s">
        <v>2467</v>
      </c>
      <c r="M97" s="43">
        <v>2017</v>
      </c>
      <c r="N97" s="19">
        <v>50</v>
      </c>
      <c r="O97" s="10" t="s">
        <v>2466</v>
      </c>
      <c r="P97" s="43">
        <v>2017</v>
      </c>
      <c r="Q97" s="19">
        <v>0</v>
      </c>
      <c r="R97" s="11" t="s">
        <v>2465</v>
      </c>
    </row>
    <row r="98" spans="1:81" ht="24.75" customHeight="1">
      <c r="A98" s="43">
        <v>2018</v>
      </c>
      <c r="B98" s="2">
        <f t="shared" si="15"/>
        <v>35</v>
      </c>
      <c r="C98" s="80"/>
      <c r="D98" s="43">
        <v>2018</v>
      </c>
      <c r="E98" s="19">
        <v>0</v>
      </c>
      <c r="F98" s="10"/>
      <c r="G98" s="43">
        <v>2018</v>
      </c>
      <c r="H98" s="49">
        <v>100</v>
      </c>
      <c r="I98" s="10"/>
      <c r="J98" s="43">
        <v>2018</v>
      </c>
      <c r="K98" s="19">
        <v>25</v>
      </c>
      <c r="L98" s="10"/>
      <c r="M98" s="43">
        <v>2018</v>
      </c>
      <c r="N98" s="19">
        <v>50</v>
      </c>
      <c r="O98" s="10"/>
      <c r="P98" s="43">
        <v>2018</v>
      </c>
      <c r="Q98" s="19">
        <v>0</v>
      </c>
      <c r="R98" s="11"/>
    </row>
    <row r="99" spans="1:81" ht="24.75" customHeight="1">
      <c r="A99" s="43">
        <v>2019</v>
      </c>
      <c r="B99" s="2">
        <f t="shared" si="15"/>
        <v>35</v>
      </c>
      <c r="C99" s="80"/>
      <c r="D99" s="43">
        <v>2019</v>
      </c>
      <c r="E99" s="19">
        <v>0</v>
      </c>
      <c r="F99" s="10"/>
      <c r="G99" s="43">
        <v>2019</v>
      </c>
      <c r="H99" s="49">
        <v>100</v>
      </c>
      <c r="I99" s="10"/>
      <c r="J99" s="43">
        <v>2019</v>
      </c>
      <c r="K99" s="19">
        <v>25</v>
      </c>
      <c r="L99" s="10"/>
      <c r="M99" s="43">
        <v>2019</v>
      </c>
      <c r="N99" s="19">
        <v>50</v>
      </c>
      <c r="O99" s="10"/>
      <c r="P99" s="43">
        <v>2019</v>
      </c>
      <c r="Q99" s="19">
        <v>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269</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6">AVERAGE(E108,((H108+K108)/2),((N108+Q108+T108)/3),W108)</f>
        <v>64.583333333333343</v>
      </c>
      <c r="C108" s="363"/>
      <c r="D108" s="350">
        <v>2007</v>
      </c>
      <c r="E108" s="417">
        <v>50</v>
      </c>
      <c r="F108" s="363"/>
      <c r="G108" s="350">
        <v>2007</v>
      </c>
      <c r="H108" s="363">
        <v>100</v>
      </c>
      <c r="I108" s="363"/>
      <c r="J108" s="350">
        <v>2007</v>
      </c>
      <c r="K108" s="416">
        <v>50</v>
      </c>
      <c r="L108" s="363" t="s">
        <v>5273</v>
      </c>
      <c r="M108" s="350">
        <v>2007</v>
      </c>
      <c r="N108" s="416">
        <v>50</v>
      </c>
      <c r="O108" s="363"/>
      <c r="P108" s="350">
        <v>2007</v>
      </c>
      <c r="Q108" s="416">
        <v>50</v>
      </c>
      <c r="R108" s="363"/>
      <c r="S108" s="350">
        <v>2007</v>
      </c>
      <c r="T108" s="417">
        <v>0</v>
      </c>
      <c r="U108" s="363" t="s">
        <v>5274</v>
      </c>
      <c r="V108" s="350">
        <v>2007</v>
      </c>
      <c r="W108" s="417">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6"/>
        <v>64.583333333333343</v>
      </c>
      <c r="C109" s="363"/>
      <c r="D109" s="350">
        <v>2008</v>
      </c>
      <c r="E109" s="417">
        <v>50</v>
      </c>
      <c r="F109" s="363"/>
      <c r="G109" s="350">
        <v>2008</v>
      </c>
      <c r="H109" s="363">
        <v>100</v>
      </c>
      <c r="I109" s="363"/>
      <c r="J109" s="350">
        <v>2008</v>
      </c>
      <c r="K109" s="416">
        <v>50</v>
      </c>
      <c r="L109" s="363"/>
      <c r="M109" s="350">
        <v>2008</v>
      </c>
      <c r="N109" s="416">
        <v>50</v>
      </c>
      <c r="O109" s="363"/>
      <c r="P109" s="350">
        <v>2008</v>
      </c>
      <c r="Q109" s="416">
        <v>50</v>
      </c>
      <c r="R109" s="363"/>
      <c r="S109" s="350">
        <v>2008</v>
      </c>
      <c r="T109" s="417">
        <v>0</v>
      </c>
      <c r="U109" s="363"/>
      <c r="V109" s="350">
        <v>2008</v>
      </c>
      <c r="W109" s="417">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6"/>
        <v>64.583333333333343</v>
      </c>
      <c r="C110" s="363"/>
      <c r="D110" s="350">
        <v>2009</v>
      </c>
      <c r="E110" s="417">
        <v>50</v>
      </c>
      <c r="F110" s="363"/>
      <c r="G110" s="350">
        <v>2009</v>
      </c>
      <c r="H110" s="363">
        <v>100</v>
      </c>
      <c r="I110" s="363"/>
      <c r="J110" s="350">
        <v>2009</v>
      </c>
      <c r="K110" s="416">
        <v>50</v>
      </c>
      <c r="L110" s="363"/>
      <c r="M110" s="350">
        <v>2009</v>
      </c>
      <c r="N110" s="416">
        <v>50</v>
      </c>
      <c r="O110" s="363"/>
      <c r="P110" s="350">
        <v>2009</v>
      </c>
      <c r="Q110" s="416">
        <v>50</v>
      </c>
      <c r="R110" s="363"/>
      <c r="S110" s="350">
        <v>2009</v>
      </c>
      <c r="T110" s="417">
        <v>0</v>
      </c>
      <c r="U110" s="363"/>
      <c r="V110" s="350">
        <v>2009</v>
      </c>
      <c r="W110" s="417">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6"/>
        <v>45.833333333333336</v>
      </c>
      <c r="C111" s="363"/>
      <c r="D111" s="350">
        <v>2010</v>
      </c>
      <c r="E111" s="417">
        <v>50</v>
      </c>
      <c r="F111" s="363"/>
      <c r="G111" s="350">
        <v>2010</v>
      </c>
      <c r="H111" s="363">
        <v>0</v>
      </c>
      <c r="I111" s="363" t="s">
        <v>5272</v>
      </c>
      <c r="J111" s="350">
        <v>2010</v>
      </c>
      <c r="K111" s="416">
        <v>0</v>
      </c>
      <c r="L111" s="363" t="s">
        <v>2462</v>
      </c>
      <c r="M111" s="350">
        <v>2010</v>
      </c>
      <c r="N111" s="416">
        <v>50</v>
      </c>
      <c r="O111" s="363"/>
      <c r="P111" s="350">
        <v>2010</v>
      </c>
      <c r="Q111" s="416">
        <v>50</v>
      </c>
      <c r="R111" s="363"/>
      <c r="S111" s="350">
        <v>2010</v>
      </c>
      <c r="T111" s="417">
        <v>0</v>
      </c>
      <c r="U111" s="363"/>
      <c r="V111" s="350">
        <v>2010</v>
      </c>
      <c r="W111" s="417">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45.833333333333336</v>
      </c>
      <c r="C112" s="363"/>
      <c r="D112" s="350">
        <v>2011</v>
      </c>
      <c r="E112" s="417">
        <v>50</v>
      </c>
      <c r="F112" s="363"/>
      <c r="G112" s="350">
        <v>2011</v>
      </c>
      <c r="H112" s="363">
        <v>0</v>
      </c>
      <c r="I112" s="363"/>
      <c r="J112" s="350">
        <v>2011</v>
      </c>
      <c r="K112" s="416">
        <v>0</v>
      </c>
      <c r="L112" s="363"/>
      <c r="M112" s="350">
        <v>2011</v>
      </c>
      <c r="N112" s="416">
        <v>50</v>
      </c>
      <c r="O112" s="363"/>
      <c r="P112" s="350">
        <v>2011</v>
      </c>
      <c r="Q112" s="416">
        <v>50</v>
      </c>
      <c r="R112" s="363"/>
      <c r="S112" s="350">
        <v>2011</v>
      </c>
      <c r="T112" s="417">
        <v>0</v>
      </c>
      <c r="U112" s="363"/>
      <c r="V112" s="350">
        <v>2011</v>
      </c>
      <c r="W112" s="417">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45.833333333333336</v>
      </c>
      <c r="C113" s="363"/>
      <c r="D113" s="350">
        <v>2012</v>
      </c>
      <c r="E113" s="417">
        <v>50</v>
      </c>
      <c r="F113" s="363"/>
      <c r="G113" s="350">
        <v>2012</v>
      </c>
      <c r="H113" s="363">
        <v>0</v>
      </c>
      <c r="I113" s="363"/>
      <c r="J113" s="350">
        <v>2012</v>
      </c>
      <c r="K113" s="416">
        <v>0</v>
      </c>
      <c r="L113" s="363"/>
      <c r="M113" s="350">
        <v>2012</v>
      </c>
      <c r="N113" s="416">
        <v>50</v>
      </c>
      <c r="O113" s="363"/>
      <c r="P113" s="350">
        <v>2012</v>
      </c>
      <c r="Q113" s="416">
        <v>50</v>
      </c>
      <c r="R113" s="363"/>
      <c r="S113" s="350">
        <v>2012</v>
      </c>
      <c r="T113" s="417">
        <v>0</v>
      </c>
      <c r="U113" s="363"/>
      <c r="V113" s="350">
        <v>2012</v>
      </c>
      <c r="W113" s="417">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45.833333333333336</v>
      </c>
      <c r="C114" s="363"/>
      <c r="D114" s="350">
        <v>2013</v>
      </c>
      <c r="E114" s="417">
        <v>50</v>
      </c>
      <c r="F114" s="363"/>
      <c r="G114" s="350">
        <v>2013</v>
      </c>
      <c r="H114" s="363">
        <v>0</v>
      </c>
      <c r="I114" s="363"/>
      <c r="J114" s="350">
        <v>2013</v>
      </c>
      <c r="K114" s="416">
        <v>0</v>
      </c>
      <c r="L114" s="363"/>
      <c r="M114" s="350">
        <v>2013</v>
      </c>
      <c r="N114" s="363">
        <v>50</v>
      </c>
      <c r="O114" s="363"/>
      <c r="P114" s="350">
        <v>2013</v>
      </c>
      <c r="Q114" s="416">
        <v>50</v>
      </c>
      <c r="R114" s="363"/>
      <c r="S114" s="350">
        <v>2013</v>
      </c>
      <c r="T114" s="417">
        <v>0</v>
      </c>
      <c r="U114" s="363"/>
      <c r="V114" s="350">
        <v>2013</v>
      </c>
      <c r="W114" s="417">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45.833333333333336</v>
      </c>
      <c r="C115" s="39"/>
      <c r="D115" s="43">
        <v>2014</v>
      </c>
      <c r="E115" s="19">
        <v>50</v>
      </c>
      <c r="F115" s="10" t="s">
        <v>2464</v>
      </c>
      <c r="G115" s="43">
        <v>2014</v>
      </c>
      <c r="H115" s="19">
        <v>0</v>
      </c>
      <c r="I115" s="10" t="s">
        <v>2463</v>
      </c>
      <c r="J115" s="43">
        <v>2014</v>
      </c>
      <c r="K115" s="19">
        <v>0</v>
      </c>
      <c r="L115" s="10" t="s">
        <v>2462</v>
      </c>
      <c r="M115" s="43">
        <v>2014</v>
      </c>
      <c r="N115" s="19">
        <v>50</v>
      </c>
      <c r="O115" s="10" t="s">
        <v>2461</v>
      </c>
      <c r="P115" s="43">
        <v>2014</v>
      </c>
      <c r="Q115" s="19">
        <v>50</v>
      </c>
      <c r="R115" s="10"/>
      <c r="S115" s="43">
        <v>2014</v>
      </c>
      <c r="T115" s="19">
        <v>0</v>
      </c>
      <c r="U115" s="10" t="s">
        <v>2460</v>
      </c>
      <c r="V115" s="43">
        <v>2014</v>
      </c>
      <c r="W115" s="19">
        <v>100</v>
      </c>
      <c r="X115" s="11" t="s">
        <v>2459</v>
      </c>
    </row>
    <row r="116" spans="1:81" ht="24.75" customHeight="1">
      <c r="A116" s="43">
        <v>2015</v>
      </c>
      <c r="B116" s="2">
        <f t="shared" si="17"/>
        <v>45.833333333333336</v>
      </c>
      <c r="C116" s="80"/>
      <c r="D116" s="43">
        <v>2015</v>
      </c>
      <c r="E116" s="19">
        <v>50</v>
      </c>
      <c r="F116" s="10"/>
      <c r="G116" s="43">
        <v>2015</v>
      </c>
      <c r="H116" s="19">
        <v>0</v>
      </c>
      <c r="I116" s="10"/>
      <c r="J116" s="43">
        <v>2015</v>
      </c>
      <c r="K116" s="19">
        <v>0</v>
      </c>
      <c r="L116" s="10"/>
      <c r="M116" s="43">
        <v>2015</v>
      </c>
      <c r="N116" s="19">
        <v>50</v>
      </c>
      <c r="O116" s="10"/>
      <c r="P116" s="43">
        <v>2015</v>
      </c>
      <c r="Q116" s="19">
        <v>50</v>
      </c>
      <c r="R116" s="10"/>
      <c r="S116" s="43">
        <v>2015</v>
      </c>
      <c r="T116" s="19">
        <v>0</v>
      </c>
      <c r="U116" s="10"/>
      <c r="V116" s="43">
        <v>2015</v>
      </c>
      <c r="W116" s="19">
        <v>100</v>
      </c>
      <c r="X116" s="11"/>
    </row>
    <row r="117" spans="1:81" ht="24.75" customHeight="1">
      <c r="A117" s="43">
        <v>2016</v>
      </c>
      <c r="B117" s="2">
        <f t="shared" si="17"/>
        <v>45.833333333333336</v>
      </c>
      <c r="C117" s="80"/>
      <c r="D117" s="43">
        <v>2016</v>
      </c>
      <c r="E117" s="19">
        <v>50</v>
      </c>
      <c r="F117" s="10"/>
      <c r="G117" s="43">
        <v>2016</v>
      </c>
      <c r="H117" s="19">
        <v>0</v>
      </c>
      <c r="I117" s="10"/>
      <c r="J117" s="43">
        <v>2016</v>
      </c>
      <c r="K117" s="19">
        <v>0</v>
      </c>
      <c r="L117" s="10"/>
      <c r="M117" s="43">
        <v>2016</v>
      </c>
      <c r="N117" s="19">
        <v>50</v>
      </c>
      <c r="O117" s="10"/>
      <c r="P117" s="43">
        <v>2016</v>
      </c>
      <c r="Q117" s="19">
        <v>50</v>
      </c>
      <c r="R117" s="10"/>
      <c r="S117" s="43">
        <v>2016</v>
      </c>
      <c r="T117" s="19">
        <v>0</v>
      </c>
      <c r="U117" s="10"/>
      <c r="V117" s="43">
        <v>2016</v>
      </c>
      <c r="W117" s="19">
        <v>100</v>
      </c>
      <c r="X117" s="11"/>
    </row>
    <row r="118" spans="1:81" ht="24.75" customHeight="1">
      <c r="A118" s="43">
        <v>2017</v>
      </c>
      <c r="B118" s="2">
        <f t="shared" si="17"/>
        <v>45.833333333333336</v>
      </c>
      <c r="C118" s="80"/>
      <c r="D118" s="43">
        <v>2017</v>
      </c>
      <c r="E118" s="19">
        <v>50</v>
      </c>
      <c r="F118" s="10"/>
      <c r="G118" s="43">
        <v>2017</v>
      </c>
      <c r="H118" s="19">
        <v>0</v>
      </c>
      <c r="I118" s="10" t="s">
        <v>2458</v>
      </c>
      <c r="J118" s="43">
        <v>2017</v>
      </c>
      <c r="K118" s="19">
        <v>0</v>
      </c>
      <c r="L118" s="10"/>
      <c r="M118" s="43">
        <v>2017</v>
      </c>
      <c r="N118" s="19">
        <v>50</v>
      </c>
      <c r="O118" s="10"/>
      <c r="P118" s="43">
        <v>2017</v>
      </c>
      <c r="Q118" s="19">
        <v>50</v>
      </c>
      <c r="R118" s="10"/>
      <c r="S118" s="43">
        <v>2017</v>
      </c>
      <c r="T118" s="19">
        <v>0</v>
      </c>
      <c r="U118" s="10"/>
      <c r="V118" s="43">
        <v>2017</v>
      </c>
      <c r="W118" s="19">
        <v>100</v>
      </c>
      <c r="X118" s="11"/>
    </row>
    <row r="119" spans="1:81" ht="24.75" customHeight="1">
      <c r="A119" s="43">
        <v>2018</v>
      </c>
      <c r="B119" s="2">
        <f t="shared" si="17"/>
        <v>45.833333333333336</v>
      </c>
      <c r="C119" s="80"/>
      <c r="D119" s="43">
        <v>2018</v>
      </c>
      <c r="E119" s="19">
        <v>50</v>
      </c>
      <c r="F119" s="10"/>
      <c r="G119" s="43">
        <v>2018</v>
      </c>
      <c r="H119" s="19">
        <v>0</v>
      </c>
      <c r="I119" s="10"/>
      <c r="J119" s="43">
        <v>2018</v>
      </c>
      <c r="K119" s="19">
        <v>0</v>
      </c>
      <c r="L119" s="10"/>
      <c r="M119" s="43">
        <v>2018</v>
      </c>
      <c r="N119" s="19">
        <v>50</v>
      </c>
      <c r="O119" s="10"/>
      <c r="P119" s="43">
        <v>2018</v>
      </c>
      <c r="Q119" s="19">
        <v>50</v>
      </c>
      <c r="R119" s="10"/>
      <c r="S119" s="43">
        <v>2018</v>
      </c>
      <c r="T119" s="19">
        <v>0</v>
      </c>
      <c r="U119" s="10"/>
      <c r="V119" s="43">
        <v>2018</v>
      </c>
      <c r="W119" s="19">
        <v>100</v>
      </c>
      <c r="X119" s="11"/>
    </row>
    <row r="120" spans="1:81" ht="24.75" customHeight="1">
      <c r="A120" s="43">
        <v>2019</v>
      </c>
      <c r="B120" s="2">
        <f t="shared" si="17"/>
        <v>45.833333333333336</v>
      </c>
      <c r="C120" s="80"/>
      <c r="D120" s="43">
        <v>2019</v>
      </c>
      <c r="E120" s="19">
        <v>50</v>
      </c>
      <c r="F120" s="10"/>
      <c r="G120" s="43">
        <v>2019</v>
      </c>
      <c r="H120" s="19">
        <v>0</v>
      </c>
      <c r="I120" s="10"/>
      <c r="J120" s="43">
        <v>2019</v>
      </c>
      <c r="K120" s="19">
        <v>0</v>
      </c>
      <c r="L120" s="10"/>
      <c r="M120" s="43">
        <v>2019</v>
      </c>
      <c r="N120" s="19">
        <v>50</v>
      </c>
      <c r="O120" s="10"/>
      <c r="P120" s="43">
        <v>2019</v>
      </c>
      <c r="Q120" s="19">
        <v>50</v>
      </c>
      <c r="R120" s="10"/>
      <c r="S120" s="43">
        <v>2019</v>
      </c>
      <c r="T120" s="19">
        <v>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4414</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AVERAGE(E129,H129,K129,Z129)</f>
        <v>62.5</v>
      </c>
      <c r="C129" s="363"/>
      <c r="D129" s="350">
        <v>2007</v>
      </c>
      <c r="E129" s="49">
        <v>100</v>
      </c>
      <c r="F129" s="363"/>
      <c r="G129" s="350">
        <v>2007</v>
      </c>
      <c r="H129" s="417">
        <v>0</v>
      </c>
      <c r="I129" s="363" t="s">
        <v>5275</v>
      </c>
      <c r="J129" s="350">
        <v>2007</v>
      </c>
      <c r="K129" s="8">
        <f t="shared" ref="K129:K135" si="18">AVERAGE(N129,Q129,T129,W129)</f>
        <v>50</v>
      </c>
      <c r="L129" s="363"/>
      <c r="M129" s="350">
        <v>2007</v>
      </c>
      <c r="N129" s="417">
        <v>0</v>
      </c>
      <c r="O129" s="363"/>
      <c r="P129" s="350">
        <v>2007</v>
      </c>
      <c r="Q129" s="417">
        <v>100</v>
      </c>
      <c r="R129" s="363"/>
      <c r="S129" s="350">
        <v>2007</v>
      </c>
      <c r="T129" s="417">
        <v>100</v>
      </c>
      <c r="U129" s="363"/>
      <c r="V129" s="350">
        <v>2007</v>
      </c>
      <c r="W129" s="417">
        <v>0</v>
      </c>
      <c r="X129" s="363" t="s">
        <v>5276</v>
      </c>
      <c r="Y129" s="350">
        <v>2007</v>
      </c>
      <c r="Z129" s="417">
        <v>100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ref="B130:B135" si="19">AVERAGE(E130,H130,K130,Z130)</f>
        <v>62.5</v>
      </c>
      <c r="C130" s="363"/>
      <c r="D130" s="350">
        <v>2008</v>
      </c>
      <c r="E130" s="49">
        <v>100</v>
      </c>
      <c r="F130" s="363"/>
      <c r="G130" s="350">
        <v>2008</v>
      </c>
      <c r="H130" s="417">
        <v>0</v>
      </c>
      <c r="I130" s="363"/>
      <c r="J130" s="350">
        <v>2008</v>
      </c>
      <c r="K130" s="8">
        <f t="shared" si="18"/>
        <v>50</v>
      </c>
      <c r="L130" s="363"/>
      <c r="M130" s="350">
        <v>2008</v>
      </c>
      <c r="N130" s="417">
        <v>0</v>
      </c>
      <c r="O130" s="363"/>
      <c r="P130" s="350">
        <v>2008</v>
      </c>
      <c r="Q130" s="417">
        <v>100</v>
      </c>
      <c r="R130" s="363"/>
      <c r="S130" s="350">
        <v>2008</v>
      </c>
      <c r="T130" s="417">
        <v>100</v>
      </c>
      <c r="U130" s="363"/>
      <c r="V130" s="350">
        <v>2008</v>
      </c>
      <c r="W130" s="417">
        <v>0</v>
      </c>
      <c r="X130" s="363"/>
      <c r="Y130" s="350">
        <v>2008</v>
      </c>
      <c r="Z130" s="417">
        <v>100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19"/>
        <v>62.5</v>
      </c>
      <c r="C131" s="363"/>
      <c r="D131" s="350">
        <v>2009</v>
      </c>
      <c r="E131" s="49">
        <v>100</v>
      </c>
      <c r="F131" s="363"/>
      <c r="G131" s="350">
        <v>2009</v>
      </c>
      <c r="H131" s="417">
        <v>0</v>
      </c>
      <c r="I131" s="363"/>
      <c r="J131" s="350">
        <v>2009</v>
      </c>
      <c r="K131" s="8">
        <f t="shared" si="18"/>
        <v>50</v>
      </c>
      <c r="L131" s="363"/>
      <c r="M131" s="350">
        <v>2009</v>
      </c>
      <c r="N131" s="417">
        <v>0</v>
      </c>
      <c r="O131" s="363"/>
      <c r="P131" s="350">
        <v>2009</v>
      </c>
      <c r="Q131" s="417">
        <v>100</v>
      </c>
      <c r="R131" s="363"/>
      <c r="S131" s="350">
        <v>2009</v>
      </c>
      <c r="T131" s="417">
        <v>100</v>
      </c>
      <c r="U131" s="363"/>
      <c r="V131" s="350">
        <v>2009</v>
      </c>
      <c r="W131" s="417">
        <v>0</v>
      </c>
      <c r="X131" s="363"/>
      <c r="Y131" s="350">
        <v>2009</v>
      </c>
      <c r="Z131" s="417">
        <v>100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9"/>
        <v>62.5</v>
      </c>
      <c r="C132" s="363"/>
      <c r="D132" s="350">
        <v>2010</v>
      </c>
      <c r="E132" s="49">
        <v>100</v>
      </c>
      <c r="F132" s="363"/>
      <c r="G132" s="350">
        <v>2010</v>
      </c>
      <c r="H132" s="417">
        <v>0</v>
      </c>
      <c r="I132" s="363"/>
      <c r="J132" s="350">
        <v>2010</v>
      </c>
      <c r="K132" s="8">
        <f t="shared" si="18"/>
        <v>50</v>
      </c>
      <c r="L132" s="363"/>
      <c r="M132" s="350">
        <v>2010</v>
      </c>
      <c r="N132" s="417">
        <v>0</v>
      </c>
      <c r="O132" s="363"/>
      <c r="P132" s="350">
        <v>2010</v>
      </c>
      <c r="Q132" s="417">
        <v>100</v>
      </c>
      <c r="R132" s="363"/>
      <c r="S132" s="350">
        <v>2010</v>
      </c>
      <c r="T132" s="417">
        <v>100</v>
      </c>
      <c r="U132" s="363"/>
      <c r="V132" s="350">
        <v>2010</v>
      </c>
      <c r="W132" s="417">
        <v>0</v>
      </c>
      <c r="X132" s="363"/>
      <c r="Y132" s="350">
        <v>2010</v>
      </c>
      <c r="Z132" s="417">
        <v>100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9"/>
        <v>62.5</v>
      </c>
      <c r="C133" s="363"/>
      <c r="D133" s="350">
        <v>2011</v>
      </c>
      <c r="E133" s="49">
        <v>100</v>
      </c>
      <c r="F133" s="363"/>
      <c r="G133" s="350">
        <v>2011</v>
      </c>
      <c r="H133" s="417">
        <v>0</v>
      </c>
      <c r="I133" s="363"/>
      <c r="J133" s="350">
        <v>2011</v>
      </c>
      <c r="K133" s="8">
        <f t="shared" si="18"/>
        <v>50</v>
      </c>
      <c r="L133" s="363"/>
      <c r="M133" s="350">
        <v>2011</v>
      </c>
      <c r="N133" s="417">
        <v>0</v>
      </c>
      <c r="O133" s="363"/>
      <c r="P133" s="350">
        <v>2011</v>
      </c>
      <c r="Q133" s="417">
        <v>100</v>
      </c>
      <c r="R133" s="363"/>
      <c r="S133" s="350">
        <v>2011</v>
      </c>
      <c r="T133" s="417">
        <v>100</v>
      </c>
      <c r="U133" s="363"/>
      <c r="V133" s="350">
        <v>2011</v>
      </c>
      <c r="W133" s="417">
        <v>0</v>
      </c>
      <c r="X133" s="363"/>
      <c r="Y133" s="350">
        <v>2011</v>
      </c>
      <c r="Z133" s="417">
        <v>100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9"/>
        <v>62.5</v>
      </c>
      <c r="C134" s="363"/>
      <c r="D134" s="350">
        <v>2012</v>
      </c>
      <c r="E134" s="49">
        <v>100</v>
      </c>
      <c r="F134" s="363"/>
      <c r="G134" s="350">
        <v>2012</v>
      </c>
      <c r="H134" s="417">
        <v>0</v>
      </c>
      <c r="I134" s="363"/>
      <c r="J134" s="350">
        <v>2012</v>
      </c>
      <c r="K134" s="8">
        <f t="shared" si="18"/>
        <v>50</v>
      </c>
      <c r="L134" s="363"/>
      <c r="M134" s="350">
        <v>2012</v>
      </c>
      <c r="N134" s="417">
        <v>0</v>
      </c>
      <c r="O134" s="363"/>
      <c r="P134" s="350">
        <v>2012</v>
      </c>
      <c r="Q134" s="417">
        <v>100</v>
      </c>
      <c r="R134" s="363"/>
      <c r="S134" s="350">
        <v>2012</v>
      </c>
      <c r="T134" s="417">
        <v>100</v>
      </c>
      <c r="U134" s="363"/>
      <c r="V134" s="350">
        <v>2012</v>
      </c>
      <c r="W134" s="417">
        <v>0</v>
      </c>
      <c r="X134" s="363"/>
      <c r="Y134" s="350">
        <v>2012</v>
      </c>
      <c r="Z134" s="417">
        <v>100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9"/>
        <v>62.5</v>
      </c>
      <c r="C135" s="363"/>
      <c r="D135" s="350">
        <v>2013</v>
      </c>
      <c r="E135" s="49">
        <v>100</v>
      </c>
      <c r="F135" s="363"/>
      <c r="G135" s="350">
        <v>2013</v>
      </c>
      <c r="H135" s="417">
        <v>0</v>
      </c>
      <c r="I135" s="363"/>
      <c r="J135" s="350">
        <v>2013</v>
      </c>
      <c r="K135" s="8">
        <f t="shared" si="18"/>
        <v>50</v>
      </c>
      <c r="L135" s="363"/>
      <c r="M135" s="350">
        <v>2013</v>
      </c>
      <c r="N135" s="417">
        <v>0</v>
      </c>
      <c r="O135" s="363"/>
      <c r="P135" s="350">
        <v>2013</v>
      </c>
      <c r="Q135" s="417">
        <v>100</v>
      </c>
      <c r="R135" s="363"/>
      <c r="S135" s="350">
        <v>2013</v>
      </c>
      <c r="T135" s="417">
        <v>100</v>
      </c>
      <c r="U135" s="363"/>
      <c r="V135" s="350">
        <v>2013</v>
      </c>
      <c r="W135" s="417">
        <v>0</v>
      </c>
      <c r="X135" s="363"/>
      <c r="Y135" s="350">
        <v>2013</v>
      </c>
      <c r="Z135" s="417">
        <v>100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62.5</v>
      </c>
      <c r="C136" s="80"/>
      <c r="D136" s="43">
        <v>2014</v>
      </c>
      <c r="E136" s="49">
        <v>100</v>
      </c>
      <c r="F136" s="10" t="s">
        <v>2457</v>
      </c>
      <c r="G136" s="43">
        <v>2014</v>
      </c>
      <c r="H136" s="19">
        <v>0</v>
      </c>
      <c r="I136" s="10" t="s">
        <v>2456</v>
      </c>
      <c r="J136" s="43">
        <v>2014</v>
      </c>
      <c r="K136" s="8">
        <f t="shared" ref="K136:K141" si="21">AVERAGE(N136,Q136,T136,W136)</f>
        <v>50</v>
      </c>
      <c r="L136" s="19"/>
      <c r="M136" s="43">
        <v>2014</v>
      </c>
      <c r="N136" s="19">
        <v>0</v>
      </c>
      <c r="O136" s="10" t="s">
        <v>2455</v>
      </c>
      <c r="P136" s="43">
        <v>2014</v>
      </c>
      <c r="Q136" s="19">
        <v>100</v>
      </c>
      <c r="R136" s="10" t="s">
        <v>2454</v>
      </c>
      <c r="S136" s="43">
        <v>2014</v>
      </c>
      <c r="T136" s="19">
        <v>100</v>
      </c>
      <c r="U136" s="10" t="s">
        <v>2453</v>
      </c>
      <c r="V136" s="43">
        <v>2014</v>
      </c>
      <c r="W136" s="19">
        <v>0</v>
      </c>
      <c r="X136" s="10" t="s">
        <v>2452</v>
      </c>
      <c r="Y136" s="350">
        <v>2014</v>
      </c>
      <c r="Z136" s="19">
        <v>100</v>
      </c>
      <c r="AA136" s="11" t="s">
        <v>2451</v>
      </c>
    </row>
    <row r="137" spans="1:81" ht="24.75" customHeight="1">
      <c r="A137" s="43">
        <v>2015</v>
      </c>
      <c r="B137" s="2">
        <f t="shared" si="20"/>
        <v>62.5</v>
      </c>
      <c r="C137" s="80"/>
      <c r="D137" s="43">
        <v>2015</v>
      </c>
      <c r="E137" s="49">
        <v>100</v>
      </c>
      <c r="F137" s="71"/>
      <c r="G137" s="43">
        <v>2015</v>
      </c>
      <c r="H137" s="19">
        <v>0</v>
      </c>
      <c r="I137" s="10"/>
      <c r="J137" s="43">
        <v>2015</v>
      </c>
      <c r="K137" s="8">
        <f t="shared" si="21"/>
        <v>50</v>
      </c>
      <c r="L137" s="19"/>
      <c r="M137" s="43">
        <v>2015</v>
      </c>
      <c r="N137" s="19">
        <v>0</v>
      </c>
      <c r="O137" s="10"/>
      <c r="P137" s="43">
        <v>2015</v>
      </c>
      <c r="Q137" s="19">
        <v>100</v>
      </c>
      <c r="R137" s="10"/>
      <c r="S137" s="43">
        <v>2015</v>
      </c>
      <c r="T137" s="19">
        <v>100</v>
      </c>
      <c r="U137" s="10" t="s">
        <v>2450</v>
      </c>
      <c r="V137" s="43">
        <v>2015</v>
      </c>
      <c r="W137" s="19">
        <v>0</v>
      </c>
      <c r="X137" s="10"/>
      <c r="Y137" s="350">
        <v>2015</v>
      </c>
      <c r="Z137" s="19">
        <v>100</v>
      </c>
      <c r="AA137" s="11"/>
    </row>
    <row r="138" spans="1:81" ht="24.75" customHeight="1">
      <c r="A138" s="43">
        <v>2016</v>
      </c>
      <c r="B138" s="2">
        <f t="shared" si="20"/>
        <v>62.5</v>
      </c>
      <c r="C138" s="80"/>
      <c r="D138" s="43">
        <v>2016</v>
      </c>
      <c r="E138" s="49">
        <v>100</v>
      </c>
      <c r="F138" s="10"/>
      <c r="G138" s="43">
        <v>2016</v>
      </c>
      <c r="H138" s="19">
        <v>0</v>
      </c>
      <c r="I138" s="10"/>
      <c r="J138" s="43">
        <v>2016</v>
      </c>
      <c r="K138" s="8">
        <f t="shared" si="21"/>
        <v>50</v>
      </c>
      <c r="L138" s="19"/>
      <c r="M138" s="43">
        <v>2016</v>
      </c>
      <c r="N138" s="19">
        <v>0</v>
      </c>
      <c r="O138" s="10"/>
      <c r="P138" s="43">
        <v>2016</v>
      </c>
      <c r="Q138" s="19">
        <v>100</v>
      </c>
      <c r="R138" s="10"/>
      <c r="S138" s="43">
        <v>2016</v>
      </c>
      <c r="T138" s="19">
        <v>100</v>
      </c>
      <c r="U138" s="10"/>
      <c r="V138" s="43">
        <v>2016</v>
      </c>
      <c r="W138" s="19">
        <v>0</v>
      </c>
      <c r="X138" s="10"/>
      <c r="Y138" s="350">
        <v>2016</v>
      </c>
      <c r="Z138" s="19">
        <v>100</v>
      </c>
      <c r="AA138" s="11"/>
    </row>
    <row r="139" spans="1:81" ht="24.75" customHeight="1">
      <c r="A139" s="43">
        <v>2017</v>
      </c>
      <c r="B139" s="2">
        <f t="shared" si="20"/>
        <v>62.5</v>
      </c>
      <c r="C139" s="80"/>
      <c r="D139" s="43">
        <v>2017</v>
      </c>
      <c r="E139" s="49">
        <v>100</v>
      </c>
      <c r="F139" s="10"/>
      <c r="G139" s="43">
        <v>2017</v>
      </c>
      <c r="H139" s="19">
        <v>0</v>
      </c>
      <c r="I139" s="10"/>
      <c r="J139" s="43">
        <v>2017</v>
      </c>
      <c r="K139" s="8">
        <f t="shared" si="21"/>
        <v>50</v>
      </c>
      <c r="L139" s="19"/>
      <c r="M139" s="43">
        <v>2017</v>
      </c>
      <c r="N139" s="19">
        <v>0</v>
      </c>
      <c r="O139" s="10"/>
      <c r="P139" s="43">
        <v>2017</v>
      </c>
      <c r="Q139" s="19">
        <v>100</v>
      </c>
      <c r="R139" s="10"/>
      <c r="S139" s="43">
        <v>2017</v>
      </c>
      <c r="T139" s="19">
        <v>100</v>
      </c>
      <c r="U139" s="10"/>
      <c r="V139" s="43">
        <v>2017</v>
      </c>
      <c r="W139" s="19">
        <v>0</v>
      </c>
      <c r="X139" s="10"/>
      <c r="Y139" s="350">
        <v>2017</v>
      </c>
      <c r="Z139" s="19">
        <v>100</v>
      </c>
      <c r="AA139" s="11"/>
    </row>
    <row r="140" spans="1:81" ht="24.75" customHeight="1">
      <c r="A140" s="43">
        <v>2018</v>
      </c>
      <c r="B140" s="2">
        <f t="shared" si="20"/>
        <v>62.5</v>
      </c>
      <c r="C140" s="80"/>
      <c r="D140" s="43">
        <v>2018</v>
      </c>
      <c r="E140" s="49">
        <v>100</v>
      </c>
      <c r="F140" s="10"/>
      <c r="G140" s="43">
        <v>2018</v>
      </c>
      <c r="H140" s="19">
        <v>0</v>
      </c>
      <c r="I140" s="10"/>
      <c r="J140" s="43">
        <v>2018</v>
      </c>
      <c r="K140" s="8">
        <f t="shared" si="21"/>
        <v>50</v>
      </c>
      <c r="L140" s="19"/>
      <c r="M140" s="43">
        <v>2018</v>
      </c>
      <c r="N140" s="19">
        <v>0</v>
      </c>
      <c r="O140" s="10"/>
      <c r="P140" s="43">
        <v>2018</v>
      </c>
      <c r="Q140" s="19">
        <v>100</v>
      </c>
      <c r="R140" s="10"/>
      <c r="S140" s="43">
        <v>2018</v>
      </c>
      <c r="T140" s="19">
        <v>100</v>
      </c>
      <c r="U140" s="10"/>
      <c r="V140" s="43">
        <v>2018</v>
      </c>
      <c r="W140" s="19">
        <v>0</v>
      </c>
      <c r="X140" s="10"/>
      <c r="Y140" s="350">
        <v>2018</v>
      </c>
      <c r="Z140" s="19">
        <v>100</v>
      </c>
      <c r="AA140" s="11"/>
    </row>
    <row r="141" spans="1:81" ht="24.75" customHeight="1">
      <c r="A141" s="43">
        <v>2019</v>
      </c>
      <c r="B141" s="2">
        <f t="shared" si="20"/>
        <v>62.5</v>
      </c>
      <c r="C141" s="80"/>
      <c r="D141" s="43">
        <v>2019</v>
      </c>
      <c r="E141" s="49">
        <v>100</v>
      </c>
      <c r="F141" s="10"/>
      <c r="G141" s="43">
        <v>2019</v>
      </c>
      <c r="H141" s="19">
        <v>0</v>
      </c>
      <c r="I141" s="10"/>
      <c r="J141" s="43">
        <v>2019</v>
      </c>
      <c r="K141" s="8">
        <f t="shared" si="21"/>
        <v>50</v>
      </c>
      <c r="L141" s="19"/>
      <c r="M141" s="43">
        <v>2019</v>
      </c>
      <c r="N141" s="19">
        <v>0</v>
      </c>
      <c r="O141" s="10"/>
      <c r="P141" s="43">
        <v>2019</v>
      </c>
      <c r="Q141" s="19">
        <v>100</v>
      </c>
      <c r="R141" s="10"/>
      <c r="S141" s="43">
        <v>2019</v>
      </c>
      <c r="T141" s="19">
        <v>100</v>
      </c>
      <c r="U141" s="10"/>
      <c r="V141" s="43">
        <v>2019</v>
      </c>
      <c r="W141" s="19">
        <v>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119</v>
      </c>
      <c r="AA147" s="580"/>
      <c r="AB147" s="350" t="s">
        <v>81</v>
      </c>
      <c r="AC147" s="580" t="s">
        <v>118</v>
      </c>
      <c r="AD147" s="580"/>
      <c r="AE147" s="350" t="s">
        <v>81</v>
      </c>
      <c r="AF147" s="580" t="s">
        <v>1668</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f t="shared" ref="B150:B156" si="22">AVERAGE(E150,H150, W150,((Z150+AC150+AF150)/3))</f>
        <v>46.208333333333336</v>
      </c>
      <c r="C150" s="363"/>
      <c r="D150" s="350">
        <v>2007</v>
      </c>
      <c r="E150" s="34">
        <v>50</v>
      </c>
      <c r="F150" s="363"/>
      <c r="G150" s="350">
        <v>2007</v>
      </c>
      <c r="H150" s="8">
        <f t="shared" ref="H150:H156" si="23">AVERAGE(K150,N150,Q150,T150)</f>
        <v>12.5</v>
      </c>
      <c r="I150" s="363"/>
      <c r="J150" s="350">
        <v>2007</v>
      </c>
      <c r="K150" s="417">
        <v>50</v>
      </c>
      <c r="L150" s="363"/>
      <c r="M150" s="350">
        <v>2007</v>
      </c>
      <c r="N150" s="363">
        <v>0</v>
      </c>
      <c r="O150" s="363"/>
      <c r="P150" s="350">
        <v>2007</v>
      </c>
      <c r="Q150" s="416">
        <v>0</v>
      </c>
      <c r="R150" s="363"/>
      <c r="S150" s="350">
        <v>2007</v>
      </c>
      <c r="T150" s="416">
        <v>0</v>
      </c>
      <c r="U150" s="363"/>
      <c r="V150" s="350">
        <v>2007</v>
      </c>
      <c r="W150" s="417">
        <v>100</v>
      </c>
      <c r="X150" s="363" t="s">
        <v>5279</v>
      </c>
      <c r="Y150" s="350">
        <v>2007</v>
      </c>
      <c r="Z150" s="363">
        <v>0</v>
      </c>
      <c r="AA150" s="363"/>
      <c r="AB150" s="350">
        <v>2007</v>
      </c>
      <c r="AC150" s="363">
        <v>67</v>
      </c>
      <c r="AD150" s="363"/>
      <c r="AE150" s="350">
        <v>2007</v>
      </c>
      <c r="AF150" s="417">
        <v>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f t="shared" si="22"/>
        <v>46.208333333333336</v>
      </c>
      <c r="C151" s="363"/>
      <c r="D151" s="350">
        <v>2008</v>
      </c>
      <c r="E151" s="34">
        <v>50</v>
      </c>
      <c r="F151" s="363"/>
      <c r="G151" s="350">
        <v>2008</v>
      </c>
      <c r="H151" s="8">
        <f t="shared" si="23"/>
        <v>12.5</v>
      </c>
      <c r="I151" s="363"/>
      <c r="J151" s="350">
        <v>2008</v>
      </c>
      <c r="K151" s="417">
        <v>50</v>
      </c>
      <c r="L151" s="363"/>
      <c r="M151" s="350">
        <v>2008</v>
      </c>
      <c r="N151" s="416">
        <v>0</v>
      </c>
      <c r="O151" s="363"/>
      <c r="P151" s="350">
        <v>2008</v>
      </c>
      <c r="Q151" s="416">
        <v>0</v>
      </c>
      <c r="R151" s="363"/>
      <c r="S151" s="350">
        <v>2008</v>
      </c>
      <c r="T151" s="416">
        <v>0</v>
      </c>
      <c r="U151" s="363"/>
      <c r="V151" s="350">
        <v>2008</v>
      </c>
      <c r="W151" s="417">
        <v>100</v>
      </c>
      <c r="X151" s="363"/>
      <c r="Y151" s="350">
        <v>2008</v>
      </c>
      <c r="Z151" s="363">
        <v>0</v>
      </c>
      <c r="AA151" s="363"/>
      <c r="AB151" s="350">
        <v>2008</v>
      </c>
      <c r="AC151" s="416">
        <v>67</v>
      </c>
      <c r="AD151" s="363"/>
      <c r="AE151" s="350">
        <v>2008</v>
      </c>
      <c r="AF151" s="417">
        <v>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f t="shared" si="22"/>
        <v>46.208333333333336</v>
      </c>
      <c r="C152" s="363"/>
      <c r="D152" s="350">
        <v>2009</v>
      </c>
      <c r="E152" s="34">
        <v>50</v>
      </c>
      <c r="F152" s="363"/>
      <c r="G152" s="350">
        <v>2009</v>
      </c>
      <c r="H152" s="8">
        <f t="shared" si="23"/>
        <v>12.5</v>
      </c>
      <c r="I152" s="363"/>
      <c r="J152" s="350">
        <v>2009</v>
      </c>
      <c r="K152" s="417">
        <v>50</v>
      </c>
      <c r="L152" s="363"/>
      <c r="M152" s="350">
        <v>2009</v>
      </c>
      <c r="N152" s="416">
        <v>0</v>
      </c>
      <c r="O152" s="363"/>
      <c r="P152" s="350">
        <v>2009</v>
      </c>
      <c r="Q152" s="416">
        <v>0</v>
      </c>
      <c r="R152" s="363"/>
      <c r="S152" s="350">
        <v>2009</v>
      </c>
      <c r="T152" s="416">
        <v>0</v>
      </c>
      <c r="U152" s="363"/>
      <c r="V152" s="350">
        <v>2009</v>
      </c>
      <c r="W152" s="417">
        <v>100</v>
      </c>
      <c r="X152" s="363"/>
      <c r="Y152" s="350">
        <v>2009</v>
      </c>
      <c r="Z152" s="363">
        <v>0</v>
      </c>
      <c r="AA152" s="363"/>
      <c r="AB152" s="350">
        <v>2009</v>
      </c>
      <c r="AC152" s="416">
        <v>67</v>
      </c>
      <c r="AD152" s="363"/>
      <c r="AE152" s="350">
        <v>2009</v>
      </c>
      <c r="AF152" s="417">
        <v>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46.208333333333336</v>
      </c>
      <c r="C153" s="363"/>
      <c r="D153" s="350">
        <v>2010</v>
      </c>
      <c r="E153" s="34">
        <v>50</v>
      </c>
      <c r="F153" s="363"/>
      <c r="G153" s="350">
        <v>2010</v>
      </c>
      <c r="H153" s="8">
        <f t="shared" si="23"/>
        <v>12.5</v>
      </c>
      <c r="I153" s="363"/>
      <c r="J153" s="350">
        <v>2010</v>
      </c>
      <c r="K153" s="417">
        <v>50</v>
      </c>
      <c r="L153" s="363"/>
      <c r="M153" s="350">
        <v>2010</v>
      </c>
      <c r="N153" s="416">
        <v>0</v>
      </c>
      <c r="O153" s="363" t="s">
        <v>5278</v>
      </c>
      <c r="P153" s="350">
        <v>2010</v>
      </c>
      <c r="Q153" s="416">
        <v>0</v>
      </c>
      <c r="R153" s="363" t="s">
        <v>5278</v>
      </c>
      <c r="S153" s="350">
        <v>2010</v>
      </c>
      <c r="T153" s="416">
        <v>0</v>
      </c>
      <c r="U153" s="363" t="s">
        <v>5278</v>
      </c>
      <c r="V153" s="350">
        <v>2010</v>
      </c>
      <c r="W153" s="417">
        <v>100</v>
      </c>
      <c r="X153" s="363"/>
      <c r="Y153" s="350">
        <v>2010</v>
      </c>
      <c r="Z153" s="363">
        <v>0</v>
      </c>
      <c r="AA153" s="363" t="s">
        <v>5280</v>
      </c>
      <c r="AB153" s="350">
        <v>2010</v>
      </c>
      <c r="AC153" s="416">
        <v>67</v>
      </c>
      <c r="AD153" s="363" t="s">
        <v>5282</v>
      </c>
      <c r="AE153" s="350">
        <v>2010</v>
      </c>
      <c r="AF153" s="417">
        <v>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46.208333333333336</v>
      </c>
      <c r="C154" s="363"/>
      <c r="D154" s="350">
        <v>2011</v>
      </c>
      <c r="E154" s="34">
        <v>50</v>
      </c>
      <c r="F154" s="363"/>
      <c r="G154" s="350">
        <v>2011</v>
      </c>
      <c r="H154" s="8">
        <f t="shared" si="23"/>
        <v>12.5</v>
      </c>
      <c r="I154" s="363"/>
      <c r="J154" s="350">
        <v>2011</v>
      </c>
      <c r="K154" s="417">
        <v>50</v>
      </c>
      <c r="L154" s="363"/>
      <c r="M154" s="350">
        <v>2011</v>
      </c>
      <c r="N154" s="416">
        <v>0</v>
      </c>
      <c r="O154" s="363"/>
      <c r="P154" s="350">
        <v>2011</v>
      </c>
      <c r="Q154" s="416">
        <v>0</v>
      </c>
      <c r="R154" s="363"/>
      <c r="S154" s="350">
        <v>2011</v>
      </c>
      <c r="T154" s="416">
        <v>0</v>
      </c>
      <c r="U154" s="363"/>
      <c r="V154" s="350">
        <v>2011</v>
      </c>
      <c r="W154" s="417">
        <v>100</v>
      </c>
      <c r="X154" s="363"/>
      <c r="Y154" s="350">
        <v>2011</v>
      </c>
      <c r="Z154" s="363">
        <v>0</v>
      </c>
      <c r="AA154" s="363"/>
      <c r="AB154" s="350">
        <v>2011</v>
      </c>
      <c r="AC154" s="416">
        <v>67</v>
      </c>
      <c r="AD154" s="363"/>
      <c r="AE154" s="350">
        <v>2011</v>
      </c>
      <c r="AF154" s="417">
        <v>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62.5</v>
      </c>
      <c r="C155" s="363"/>
      <c r="D155" s="350">
        <v>2012</v>
      </c>
      <c r="E155" s="34">
        <v>50</v>
      </c>
      <c r="F155" s="363" t="s">
        <v>5277</v>
      </c>
      <c r="G155" s="350">
        <v>2012</v>
      </c>
      <c r="H155" s="8">
        <f t="shared" si="23"/>
        <v>50</v>
      </c>
      <c r="I155" s="363"/>
      <c r="J155" s="350">
        <v>2012</v>
      </c>
      <c r="K155" s="417">
        <v>50</v>
      </c>
      <c r="L155" s="363"/>
      <c r="M155" s="350">
        <v>2012</v>
      </c>
      <c r="N155" s="363">
        <v>50</v>
      </c>
      <c r="O155" s="363" t="s">
        <v>5277</v>
      </c>
      <c r="P155" s="350">
        <v>2012</v>
      </c>
      <c r="Q155" s="416">
        <v>50</v>
      </c>
      <c r="R155" s="363" t="s">
        <v>5277</v>
      </c>
      <c r="S155" s="350">
        <v>2012</v>
      </c>
      <c r="T155" s="416">
        <v>50</v>
      </c>
      <c r="U155" s="363" t="s">
        <v>5277</v>
      </c>
      <c r="V155" s="350">
        <v>2012</v>
      </c>
      <c r="W155" s="417">
        <v>100</v>
      </c>
      <c r="X155" s="363"/>
      <c r="Y155" s="350">
        <v>2012</v>
      </c>
      <c r="Z155" s="417">
        <v>50</v>
      </c>
      <c r="AA155" s="363" t="s">
        <v>5281</v>
      </c>
      <c r="AB155" s="350">
        <v>2012</v>
      </c>
      <c r="AC155" s="417">
        <v>100</v>
      </c>
      <c r="AD155" s="363" t="s">
        <v>5283</v>
      </c>
      <c r="AE155" s="350">
        <v>2012</v>
      </c>
      <c r="AF155" s="417">
        <v>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62.5</v>
      </c>
      <c r="C156" s="363"/>
      <c r="D156" s="350">
        <v>2013</v>
      </c>
      <c r="E156" s="34">
        <v>50</v>
      </c>
      <c r="F156" s="363"/>
      <c r="G156" s="350">
        <v>2013</v>
      </c>
      <c r="H156" s="8">
        <f t="shared" si="23"/>
        <v>50</v>
      </c>
      <c r="I156" s="363"/>
      <c r="J156" s="350">
        <v>2013</v>
      </c>
      <c r="K156" s="417">
        <v>50</v>
      </c>
      <c r="L156" s="363"/>
      <c r="M156" s="350">
        <v>2013</v>
      </c>
      <c r="N156" s="363">
        <v>50</v>
      </c>
      <c r="O156" s="363"/>
      <c r="P156" s="350">
        <v>2013</v>
      </c>
      <c r="Q156" s="416">
        <v>50</v>
      </c>
      <c r="R156" s="363"/>
      <c r="S156" s="350">
        <v>2013</v>
      </c>
      <c r="T156" s="416">
        <v>50</v>
      </c>
      <c r="U156" s="363"/>
      <c r="V156" s="350">
        <v>2013</v>
      </c>
      <c r="W156" s="417">
        <v>100</v>
      </c>
      <c r="X156" s="363"/>
      <c r="Y156" s="350">
        <v>2013</v>
      </c>
      <c r="Z156" s="417">
        <v>50</v>
      </c>
      <c r="AA156" s="363"/>
      <c r="AB156" s="350">
        <v>2013</v>
      </c>
      <c r="AC156" s="417">
        <v>100</v>
      </c>
      <c r="AD156" s="363"/>
      <c r="AE156" s="350">
        <v>2013</v>
      </c>
      <c r="AF156" s="417">
        <v>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62.5</v>
      </c>
      <c r="C157" s="80"/>
      <c r="D157" s="43">
        <v>2014</v>
      </c>
      <c r="E157" s="34">
        <v>50</v>
      </c>
      <c r="F157" s="10" t="s">
        <v>2449</v>
      </c>
      <c r="G157" s="43">
        <v>2014</v>
      </c>
      <c r="H157" s="8">
        <f t="shared" ref="H157:H162" si="25">AVERAGE(K157,N157,Q157,T157)</f>
        <v>50</v>
      </c>
      <c r="I157" s="19"/>
      <c r="J157" s="43">
        <v>2014</v>
      </c>
      <c r="K157" s="19">
        <v>50</v>
      </c>
      <c r="L157" s="10" t="s">
        <v>2448</v>
      </c>
      <c r="M157" s="43">
        <v>2014</v>
      </c>
      <c r="N157" s="19">
        <v>50</v>
      </c>
      <c r="O157" s="10" t="s">
        <v>2447</v>
      </c>
      <c r="P157" s="43">
        <v>2014</v>
      </c>
      <c r="Q157" s="19">
        <v>50</v>
      </c>
      <c r="R157" s="10" t="s">
        <v>2446</v>
      </c>
      <c r="S157" s="43">
        <v>2014</v>
      </c>
      <c r="T157" s="19">
        <v>50</v>
      </c>
      <c r="U157" s="10" t="s">
        <v>2445</v>
      </c>
      <c r="V157" s="43">
        <v>2014</v>
      </c>
      <c r="W157" s="19">
        <v>100</v>
      </c>
      <c r="X157" s="10" t="s">
        <v>2444</v>
      </c>
      <c r="Y157" s="350">
        <v>2014</v>
      </c>
      <c r="Z157" s="19">
        <v>50</v>
      </c>
      <c r="AA157" s="10" t="s">
        <v>2443</v>
      </c>
      <c r="AB157" s="350">
        <v>2014</v>
      </c>
      <c r="AC157" s="19">
        <v>100</v>
      </c>
      <c r="AD157" s="10" t="s">
        <v>2442</v>
      </c>
      <c r="AE157" s="350">
        <v>2014</v>
      </c>
      <c r="AF157" s="19">
        <v>0</v>
      </c>
      <c r="AG157" s="11"/>
      <c r="AH157" s="77"/>
    </row>
    <row r="158" spans="1:81" ht="24.75" customHeight="1">
      <c r="A158" s="43">
        <v>2015</v>
      </c>
      <c r="B158" s="2">
        <f t="shared" si="24"/>
        <v>62.5</v>
      </c>
      <c r="C158" s="80"/>
      <c r="D158" s="43">
        <v>2015</v>
      </c>
      <c r="E158" s="49">
        <v>50</v>
      </c>
      <c r="F158" s="10"/>
      <c r="G158" s="43">
        <v>2015</v>
      </c>
      <c r="H158" s="8">
        <f t="shared" si="25"/>
        <v>50</v>
      </c>
      <c r="I158" s="19"/>
      <c r="J158" s="43">
        <v>2015</v>
      </c>
      <c r="K158" s="19">
        <v>50</v>
      </c>
      <c r="L158" s="10"/>
      <c r="M158" s="43">
        <v>2015</v>
      </c>
      <c r="N158" s="49">
        <v>50</v>
      </c>
      <c r="O158" s="10"/>
      <c r="P158" s="43">
        <v>2015</v>
      </c>
      <c r="Q158" s="49">
        <v>50</v>
      </c>
      <c r="R158" s="10"/>
      <c r="S158" s="43">
        <v>2015</v>
      </c>
      <c r="T158" s="49">
        <v>50</v>
      </c>
      <c r="U158" s="10"/>
      <c r="V158" s="43">
        <v>2015</v>
      </c>
      <c r="W158" s="19">
        <v>100</v>
      </c>
      <c r="X158" s="10"/>
      <c r="Y158" s="350">
        <v>2015</v>
      </c>
      <c r="Z158" s="19">
        <v>50</v>
      </c>
      <c r="AA158" s="10"/>
      <c r="AB158" s="350">
        <v>2015</v>
      </c>
      <c r="AC158" s="19">
        <v>100</v>
      </c>
      <c r="AD158" s="10"/>
      <c r="AE158" s="350">
        <v>2015</v>
      </c>
      <c r="AF158" s="49">
        <v>0</v>
      </c>
      <c r="AG158" s="11"/>
    </row>
    <row r="159" spans="1:81" ht="24.75" customHeight="1">
      <c r="A159" s="43">
        <v>2016</v>
      </c>
      <c r="B159" s="2">
        <f t="shared" si="24"/>
        <v>62.5</v>
      </c>
      <c r="C159" s="80"/>
      <c r="D159" s="43">
        <v>2016</v>
      </c>
      <c r="E159" s="49">
        <v>50</v>
      </c>
      <c r="F159" s="10"/>
      <c r="G159" s="43">
        <v>2016</v>
      </c>
      <c r="H159" s="8">
        <f t="shared" si="25"/>
        <v>50</v>
      </c>
      <c r="I159" s="19"/>
      <c r="J159" s="43">
        <v>2016</v>
      </c>
      <c r="K159" s="19">
        <v>50</v>
      </c>
      <c r="L159" s="10"/>
      <c r="M159" s="43">
        <v>2016</v>
      </c>
      <c r="N159" s="49">
        <v>50</v>
      </c>
      <c r="O159" s="10"/>
      <c r="P159" s="43">
        <v>2016</v>
      </c>
      <c r="Q159" s="49">
        <v>50</v>
      </c>
      <c r="R159" s="10"/>
      <c r="S159" s="43">
        <v>2016</v>
      </c>
      <c r="T159" s="49">
        <v>50</v>
      </c>
      <c r="U159" s="10"/>
      <c r="V159" s="43">
        <v>2016</v>
      </c>
      <c r="W159" s="19">
        <v>100</v>
      </c>
      <c r="X159" s="10"/>
      <c r="Y159" s="350">
        <v>2016</v>
      </c>
      <c r="Z159" s="19">
        <v>50</v>
      </c>
      <c r="AA159" s="10"/>
      <c r="AB159" s="350">
        <v>2016</v>
      </c>
      <c r="AC159" s="19">
        <v>100</v>
      </c>
      <c r="AD159" s="10"/>
      <c r="AE159" s="350">
        <v>2016</v>
      </c>
      <c r="AF159" s="49">
        <v>0</v>
      </c>
      <c r="AG159" s="11"/>
    </row>
    <row r="160" spans="1:81" ht="24.75" customHeight="1">
      <c r="A160" s="43">
        <v>2017</v>
      </c>
      <c r="B160" s="2">
        <f t="shared" si="24"/>
        <v>62.5</v>
      </c>
      <c r="C160" s="80"/>
      <c r="D160" s="43">
        <v>2017</v>
      </c>
      <c r="E160" s="49">
        <v>50</v>
      </c>
      <c r="F160" s="10"/>
      <c r="G160" s="43">
        <v>2017</v>
      </c>
      <c r="H160" s="8">
        <f t="shared" si="25"/>
        <v>50</v>
      </c>
      <c r="I160" s="19"/>
      <c r="J160" s="43">
        <v>2017</v>
      </c>
      <c r="K160" s="19">
        <v>50</v>
      </c>
      <c r="L160" s="10"/>
      <c r="M160" s="43">
        <v>2017</v>
      </c>
      <c r="N160" s="49">
        <v>50</v>
      </c>
      <c r="O160" s="10"/>
      <c r="P160" s="43">
        <v>2017</v>
      </c>
      <c r="Q160" s="49">
        <v>50</v>
      </c>
      <c r="R160" s="10"/>
      <c r="S160" s="43">
        <v>2017</v>
      </c>
      <c r="T160" s="49">
        <v>50</v>
      </c>
      <c r="U160" s="10"/>
      <c r="V160" s="43">
        <v>2017</v>
      </c>
      <c r="W160" s="19">
        <v>100</v>
      </c>
      <c r="X160" s="10"/>
      <c r="Y160" s="350">
        <v>2017</v>
      </c>
      <c r="Z160" s="19">
        <v>50</v>
      </c>
      <c r="AA160" s="10"/>
      <c r="AB160" s="350">
        <v>2017</v>
      </c>
      <c r="AC160" s="19">
        <v>100</v>
      </c>
      <c r="AD160" s="10"/>
      <c r="AE160" s="350">
        <v>2017</v>
      </c>
      <c r="AF160" s="49">
        <v>0</v>
      </c>
      <c r="AG160" s="11"/>
    </row>
    <row r="161" spans="1:41" ht="24.75" customHeight="1">
      <c r="A161" s="43">
        <v>2018</v>
      </c>
      <c r="B161" s="2">
        <f t="shared" si="24"/>
        <v>62.5</v>
      </c>
      <c r="C161" s="80"/>
      <c r="D161" s="43">
        <v>2018</v>
      </c>
      <c r="E161" s="49">
        <v>50</v>
      </c>
      <c r="F161" s="10"/>
      <c r="G161" s="43">
        <v>2018</v>
      </c>
      <c r="H161" s="8">
        <f t="shared" si="25"/>
        <v>50</v>
      </c>
      <c r="I161" s="19"/>
      <c r="J161" s="43">
        <v>2018</v>
      </c>
      <c r="K161" s="19">
        <v>50</v>
      </c>
      <c r="L161" s="10"/>
      <c r="M161" s="43">
        <v>2018</v>
      </c>
      <c r="N161" s="49">
        <v>50</v>
      </c>
      <c r="O161" s="10"/>
      <c r="P161" s="43">
        <v>2018</v>
      </c>
      <c r="Q161" s="49">
        <v>50</v>
      </c>
      <c r="R161" s="10"/>
      <c r="S161" s="43">
        <v>2018</v>
      </c>
      <c r="T161" s="49">
        <v>50</v>
      </c>
      <c r="U161" s="10"/>
      <c r="V161" s="43">
        <v>2018</v>
      </c>
      <c r="W161" s="19">
        <v>100</v>
      </c>
      <c r="X161" s="10"/>
      <c r="Y161" s="350">
        <v>2018</v>
      </c>
      <c r="Z161" s="19">
        <v>50</v>
      </c>
      <c r="AA161" s="10"/>
      <c r="AB161" s="350">
        <v>2018</v>
      </c>
      <c r="AC161" s="19">
        <v>100</v>
      </c>
      <c r="AD161" s="10"/>
      <c r="AE161" s="350">
        <v>2018</v>
      </c>
      <c r="AF161" s="49">
        <v>0</v>
      </c>
      <c r="AG161" s="11"/>
    </row>
    <row r="162" spans="1:41" ht="24.75" customHeight="1">
      <c r="A162" s="43">
        <v>2019</v>
      </c>
      <c r="B162" s="2">
        <f t="shared" si="24"/>
        <v>62.5</v>
      </c>
      <c r="C162" s="80"/>
      <c r="D162" s="43">
        <v>2019</v>
      </c>
      <c r="E162" s="49">
        <v>50</v>
      </c>
      <c r="F162" s="10"/>
      <c r="G162" s="43">
        <v>2019</v>
      </c>
      <c r="H162" s="8">
        <f t="shared" si="25"/>
        <v>50</v>
      </c>
      <c r="I162" s="19"/>
      <c r="J162" s="43">
        <v>2019</v>
      </c>
      <c r="K162" s="19">
        <v>50</v>
      </c>
      <c r="L162" s="10"/>
      <c r="M162" s="43">
        <v>2019</v>
      </c>
      <c r="N162" s="49">
        <v>50</v>
      </c>
      <c r="O162" s="10"/>
      <c r="P162" s="43">
        <v>2019</v>
      </c>
      <c r="Q162" s="49">
        <v>50</v>
      </c>
      <c r="R162" s="10"/>
      <c r="S162" s="43">
        <v>2019</v>
      </c>
      <c r="T162" s="49">
        <v>50</v>
      </c>
      <c r="U162" s="10"/>
      <c r="V162" s="43">
        <v>2019</v>
      </c>
      <c r="W162" s="19">
        <v>100</v>
      </c>
      <c r="X162" s="10"/>
      <c r="Y162" s="350">
        <v>2019</v>
      </c>
      <c r="Z162" s="19">
        <v>50</v>
      </c>
      <c r="AA162" s="10"/>
      <c r="AB162" s="350">
        <v>2019</v>
      </c>
      <c r="AC162" s="19">
        <v>100</v>
      </c>
      <c r="AD162" s="10"/>
      <c r="AE162" s="350">
        <v>2019</v>
      </c>
      <c r="AF162" s="49">
        <v>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56.333333333333336</v>
      </c>
      <c r="C171" s="39"/>
      <c r="D171" s="43">
        <v>2014</v>
      </c>
      <c r="E171" s="8">
        <v>50</v>
      </c>
      <c r="F171" s="67" t="s">
        <v>2441</v>
      </c>
      <c r="G171" s="43">
        <v>2014</v>
      </c>
      <c r="H171" s="8">
        <v>50</v>
      </c>
      <c r="I171" s="11" t="s">
        <v>2440</v>
      </c>
      <c r="J171" s="43">
        <v>2014</v>
      </c>
      <c r="K171" s="8">
        <v>50</v>
      </c>
      <c r="L171" s="11" t="s">
        <v>2439</v>
      </c>
      <c r="M171" s="43">
        <v>2014</v>
      </c>
      <c r="N171" s="19">
        <v>0</v>
      </c>
      <c r="O171" s="11" t="s">
        <v>2437</v>
      </c>
      <c r="P171" s="43">
        <v>2014</v>
      </c>
      <c r="Q171" s="8">
        <v>50</v>
      </c>
      <c r="R171" s="11" t="s">
        <v>2438</v>
      </c>
      <c r="S171" s="43">
        <v>2014</v>
      </c>
      <c r="T171" s="19">
        <v>0</v>
      </c>
      <c r="U171" s="11" t="s">
        <v>2437</v>
      </c>
      <c r="V171" s="43">
        <v>2014</v>
      </c>
      <c r="W171" s="19">
        <v>67</v>
      </c>
      <c r="X171" s="11" t="s">
        <v>2429</v>
      </c>
      <c r="Y171" s="43">
        <v>2014</v>
      </c>
      <c r="Z171" s="19">
        <v>67</v>
      </c>
      <c r="AA171" s="11" t="s">
        <v>2428</v>
      </c>
      <c r="AB171" s="43">
        <v>2014</v>
      </c>
      <c r="AC171" s="19">
        <v>50</v>
      </c>
      <c r="AD171" s="11" t="s">
        <v>2427</v>
      </c>
      <c r="AE171" s="43">
        <v>2014</v>
      </c>
      <c r="AF171" s="19">
        <v>50</v>
      </c>
      <c r="AG171" s="67" t="s">
        <v>2426</v>
      </c>
      <c r="AH171" s="43">
        <v>2014</v>
      </c>
      <c r="AI171" s="19">
        <v>100</v>
      </c>
      <c r="AJ171" s="11" t="s">
        <v>2436</v>
      </c>
      <c r="AK171" s="43">
        <v>2014</v>
      </c>
      <c r="AL171" s="19">
        <v>50</v>
      </c>
      <c r="AM171" s="11" t="s">
        <v>2435</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56.333333333333336</v>
      </c>
      <c r="C176" s="80"/>
      <c r="D176" s="43">
        <v>2019</v>
      </c>
      <c r="E176" s="19">
        <v>50</v>
      </c>
      <c r="F176" s="11" t="s">
        <v>2434</v>
      </c>
      <c r="G176" s="43">
        <v>2019</v>
      </c>
      <c r="H176" s="8">
        <v>50</v>
      </c>
      <c r="I176" s="67" t="s">
        <v>2433</v>
      </c>
      <c r="J176" s="43">
        <v>2019</v>
      </c>
      <c r="K176" s="19">
        <v>50</v>
      </c>
      <c r="L176" s="11" t="s">
        <v>2432</v>
      </c>
      <c r="M176" s="43">
        <v>2019</v>
      </c>
      <c r="N176" s="19">
        <v>0</v>
      </c>
      <c r="O176" s="11" t="s">
        <v>2431</v>
      </c>
      <c r="P176" s="43">
        <v>2019</v>
      </c>
      <c r="Q176" s="19">
        <v>50</v>
      </c>
      <c r="R176" s="11" t="s">
        <v>2430</v>
      </c>
      <c r="S176" s="43">
        <v>2019</v>
      </c>
      <c r="T176" s="19">
        <v>0</v>
      </c>
      <c r="U176" s="11" t="s">
        <v>2430</v>
      </c>
      <c r="V176" s="43">
        <v>2019</v>
      </c>
      <c r="W176" s="19">
        <v>67</v>
      </c>
      <c r="X176" s="11" t="s">
        <v>2429</v>
      </c>
      <c r="Y176" s="43">
        <v>2019</v>
      </c>
      <c r="Z176" s="19">
        <v>67</v>
      </c>
      <c r="AA176" s="11" t="s">
        <v>2428</v>
      </c>
      <c r="AB176" s="43">
        <v>2019</v>
      </c>
      <c r="AC176" s="19">
        <v>50</v>
      </c>
      <c r="AD176" s="11" t="s">
        <v>2427</v>
      </c>
      <c r="AE176" s="43">
        <v>2019</v>
      </c>
      <c r="AF176" s="19">
        <v>50</v>
      </c>
      <c r="AG176" s="11" t="s">
        <v>2426</v>
      </c>
      <c r="AH176" s="43">
        <v>2019</v>
      </c>
      <c r="AI176" s="19">
        <v>100</v>
      </c>
      <c r="AJ176" s="11" t="s">
        <v>2425</v>
      </c>
      <c r="AK176" s="43">
        <v>2019</v>
      </c>
      <c r="AL176" s="19">
        <v>50</v>
      </c>
      <c r="AM176" s="11" t="s">
        <v>2424</v>
      </c>
      <c r="AN176" s="42"/>
      <c r="AO176" s="42"/>
    </row>
  </sheetData>
  <mergeCells count="443">
    <mergeCell ref="AF168:AG168"/>
    <mergeCell ref="AI168:AJ168"/>
    <mergeCell ref="AL168:AM168"/>
    <mergeCell ref="B169:C169"/>
    <mergeCell ref="E169:F169"/>
    <mergeCell ref="H169:I169"/>
    <mergeCell ref="K169:L169"/>
    <mergeCell ref="N169:O169"/>
    <mergeCell ref="Q169:R169"/>
    <mergeCell ref="B167:C167"/>
    <mergeCell ref="E167:F167"/>
    <mergeCell ref="H167:I167"/>
    <mergeCell ref="K167:L167"/>
    <mergeCell ref="N167:O167"/>
    <mergeCell ref="Q167:R167"/>
    <mergeCell ref="T167:U167"/>
    <mergeCell ref="AL169:AM169"/>
    <mergeCell ref="B168:C168"/>
    <mergeCell ref="E168:F168"/>
    <mergeCell ref="H168:I168"/>
    <mergeCell ref="K168:L168"/>
    <mergeCell ref="N168:O168"/>
    <mergeCell ref="Q168:R168"/>
    <mergeCell ref="T168:U168"/>
    <mergeCell ref="W168:X168"/>
    <mergeCell ref="Z168:AA168"/>
    <mergeCell ref="T169:U169"/>
    <mergeCell ref="W169:X169"/>
    <mergeCell ref="Z169:AA169"/>
    <mergeCell ref="AC169:AD169"/>
    <mergeCell ref="AF169:AG169"/>
    <mergeCell ref="AI169:AJ169"/>
    <mergeCell ref="AC168:AD168"/>
    <mergeCell ref="W167:X167"/>
    <mergeCell ref="Z167:AA167"/>
    <mergeCell ref="AC167:AD167"/>
    <mergeCell ref="AF167:AG167"/>
    <mergeCell ref="AI167:AJ167"/>
    <mergeCell ref="AL167:AM167"/>
    <mergeCell ref="AF166:AG166"/>
    <mergeCell ref="AI166:AJ166"/>
    <mergeCell ref="AL166:AM166"/>
    <mergeCell ref="W166:X166"/>
    <mergeCell ref="Z166:AA166"/>
    <mergeCell ref="AC166:AD166"/>
    <mergeCell ref="E166:F166"/>
    <mergeCell ref="H166:I166"/>
    <mergeCell ref="K166:L166"/>
    <mergeCell ref="N166:O166"/>
    <mergeCell ref="Q166:R166"/>
    <mergeCell ref="T166:U166"/>
    <mergeCell ref="AL165:AM165"/>
    <mergeCell ref="T165:U165"/>
    <mergeCell ref="W165:X165"/>
    <mergeCell ref="Z165:AA165"/>
    <mergeCell ref="AC165:AD165"/>
    <mergeCell ref="AF165:AG165"/>
    <mergeCell ref="AI165:AJ165"/>
    <mergeCell ref="W18:X18"/>
    <mergeCell ref="Z18:AA18"/>
    <mergeCell ref="AC18:AD18"/>
    <mergeCell ref="B164:AM164"/>
    <mergeCell ref="B165:C165"/>
    <mergeCell ref="E165:F165"/>
    <mergeCell ref="H165:I165"/>
    <mergeCell ref="K165:L165"/>
    <mergeCell ref="N165:O165"/>
    <mergeCell ref="Q165:R165"/>
    <mergeCell ref="B20:C20"/>
    <mergeCell ref="E20:F20"/>
    <mergeCell ref="H20:I20"/>
    <mergeCell ref="K20:L20"/>
    <mergeCell ref="N20:O20"/>
    <mergeCell ref="Q20:R20"/>
    <mergeCell ref="T20:U20"/>
    <mergeCell ref="B18:C18"/>
    <mergeCell ref="E18:F18"/>
    <mergeCell ref="H18:I18"/>
    <mergeCell ref="K18:L18"/>
    <mergeCell ref="N18:O18"/>
    <mergeCell ref="Q18:R18"/>
    <mergeCell ref="T18:U18"/>
    <mergeCell ref="Z21:AA21"/>
    <mergeCell ref="Q22:R22"/>
    <mergeCell ref="T22:U22"/>
    <mergeCell ref="E19:F19"/>
    <mergeCell ref="H19:I19"/>
    <mergeCell ref="K19:L19"/>
    <mergeCell ref="N19:O19"/>
    <mergeCell ref="Q19:R19"/>
    <mergeCell ref="T19:U19"/>
    <mergeCell ref="W19:X19"/>
    <mergeCell ref="Z19:AA19"/>
    <mergeCell ref="W20:X20"/>
    <mergeCell ref="Z20:AA20"/>
    <mergeCell ref="B39:C39"/>
    <mergeCell ref="E39:F39"/>
    <mergeCell ref="H39:I39"/>
    <mergeCell ref="T39:U39"/>
    <mergeCell ref="W39:X39"/>
    <mergeCell ref="Z39:AA39"/>
    <mergeCell ref="AC20:AD20"/>
    <mergeCell ref="B21:C21"/>
    <mergeCell ref="E21:F21"/>
    <mergeCell ref="H21:I21"/>
    <mergeCell ref="K21:L21"/>
    <mergeCell ref="AC21:AD21"/>
    <mergeCell ref="W22:X22"/>
    <mergeCell ref="Z22:AA22"/>
    <mergeCell ref="AC22:AD22"/>
    <mergeCell ref="B22:C22"/>
    <mergeCell ref="E22:F22"/>
    <mergeCell ref="H22:I22"/>
    <mergeCell ref="K22:L22"/>
    <mergeCell ref="N22:O22"/>
    <mergeCell ref="N21:O21"/>
    <mergeCell ref="Q21:R21"/>
    <mergeCell ref="T21:U21"/>
    <mergeCell ref="W21:X21"/>
    <mergeCell ref="K39:L39"/>
    <mergeCell ref="N39:O39"/>
    <mergeCell ref="Q39:R39"/>
    <mergeCell ref="Q40:R40"/>
    <mergeCell ref="Q41:R41"/>
    <mergeCell ref="AX39:AY39"/>
    <mergeCell ref="AC40:AD40"/>
    <mergeCell ref="AF40:AG40"/>
    <mergeCell ref="AI40:AJ40"/>
    <mergeCell ref="AL40:AM40"/>
    <mergeCell ref="AO40:AP40"/>
    <mergeCell ref="AC39:AD39"/>
    <mergeCell ref="AF39:AG39"/>
    <mergeCell ref="AI39:AJ39"/>
    <mergeCell ref="AX41:AY41"/>
    <mergeCell ref="T40:U40"/>
    <mergeCell ref="W40:X40"/>
    <mergeCell ref="Z40:AA40"/>
    <mergeCell ref="AL39:AM39"/>
    <mergeCell ref="AO39:AP39"/>
    <mergeCell ref="AR39:AS39"/>
    <mergeCell ref="AU39:AV39"/>
    <mergeCell ref="K40:L40"/>
    <mergeCell ref="N40:O40"/>
    <mergeCell ref="B41:C41"/>
    <mergeCell ref="E41:F41"/>
    <mergeCell ref="T42:U42"/>
    <mergeCell ref="AL42:AM42"/>
    <mergeCell ref="T41:U41"/>
    <mergeCell ref="W41:X41"/>
    <mergeCell ref="Z41:AA41"/>
    <mergeCell ref="AC41:AD41"/>
    <mergeCell ref="H41:I41"/>
    <mergeCell ref="K41:L41"/>
    <mergeCell ref="N41:O41"/>
    <mergeCell ref="B42:C42"/>
    <mergeCell ref="E42:F42"/>
    <mergeCell ref="W42:X42"/>
    <mergeCell ref="Z42:AA42"/>
    <mergeCell ref="AC42:AD42"/>
    <mergeCell ref="H42:I42"/>
    <mergeCell ref="K42:L42"/>
    <mergeCell ref="N42:O42"/>
    <mergeCell ref="Q42:R42"/>
    <mergeCell ref="AX42:AY42"/>
    <mergeCell ref="AF41:AG41"/>
    <mergeCell ref="AI41:AJ41"/>
    <mergeCell ref="AL41:AM41"/>
    <mergeCell ref="AF42:AG42"/>
    <mergeCell ref="AI42:AJ42"/>
    <mergeCell ref="AO41:AP41"/>
    <mergeCell ref="AR41:AS41"/>
    <mergeCell ref="AU41:AV41"/>
    <mergeCell ref="AO42:AP42"/>
    <mergeCell ref="AR42:AS42"/>
    <mergeCell ref="AU42:AV42"/>
    <mergeCell ref="AX43:AY43"/>
    <mergeCell ref="Q43:R43"/>
    <mergeCell ref="T43:U43"/>
    <mergeCell ref="W43:X43"/>
    <mergeCell ref="Z43:AA43"/>
    <mergeCell ref="AC43:AD43"/>
    <mergeCell ref="AF43:AG43"/>
    <mergeCell ref="AF63:AG63"/>
    <mergeCell ref="AL43:AM43"/>
    <mergeCell ref="AO43:AP43"/>
    <mergeCell ref="W62:X62"/>
    <mergeCell ref="Z62:AA62"/>
    <mergeCell ref="W61:X61"/>
    <mergeCell ref="T62:U62"/>
    <mergeCell ref="AL62:AM62"/>
    <mergeCell ref="AL60:AM60"/>
    <mergeCell ref="AC60:AD60"/>
    <mergeCell ref="AC61:AD61"/>
    <mergeCell ref="AL63:AM63"/>
    <mergeCell ref="AC63:AD63"/>
    <mergeCell ref="T63:U63"/>
    <mergeCell ref="B104:C104"/>
    <mergeCell ref="E104:F104"/>
    <mergeCell ref="AI43:AJ43"/>
    <mergeCell ref="AF60:AG60"/>
    <mergeCell ref="B62:C62"/>
    <mergeCell ref="E62:F62"/>
    <mergeCell ref="H62:I62"/>
    <mergeCell ref="K62:L62"/>
    <mergeCell ref="N62:O62"/>
    <mergeCell ref="Q62:R62"/>
    <mergeCell ref="B43:C43"/>
    <mergeCell ref="E43:F43"/>
    <mergeCell ref="H43:I43"/>
    <mergeCell ref="K43:L43"/>
    <mergeCell ref="N43:O43"/>
    <mergeCell ref="Q60:R60"/>
    <mergeCell ref="B60:C60"/>
    <mergeCell ref="AF62:AG62"/>
    <mergeCell ref="AI62:AJ62"/>
    <mergeCell ref="AC62:AD62"/>
    <mergeCell ref="T60:U60"/>
    <mergeCell ref="W60:X60"/>
    <mergeCell ref="Z60:AA60"/>
    <mergeCell ref="AI60:AJ60"/>
    <mergeCell ref="AI64:AJ64"/>
    <mergeCell ref="AL64:AM64"/>
    <mergeCell ref="B80:R80"/>
    <mergeCell ref="B64:C64"/>
    <mergeCell ref="E64:F64"/>
    <mergeCell ref="AF64:AG64"/>
    <mergeCell ref="H64:I64"/>
    <mergeCell ref="B63:C63"/>
    <mergeCell ref="E63:F63"/>
    <mergeCell ref="AC64:AD64"/>
    <mergeCell ref="W64:X64"/>
    <mergeCell ref="Z64:AA64"/>
    <mergeCell ref="T64:U64"/>
    <mergeCell ref="K64:L64"/>
    <mergeCell ref="N64:O64"/>
    <mergeCell ref="Q64:R64"/>
    <mergeCell ref="AI63:AJ63"/>
    <mergeCell ref="W63:X63"/>
    <mergeCell ref="H63:I63"/>
    <mergeCell ref="K63:L63"/>
    <mergeCell ref="N63:O63"/>
    <mergeCell ref="Z63:AA63"/>
    <mergeCell ref="Q63:R63"/>
    <mergeCell ref="B83:C83"/>
    <mergeCell ref="E83:F83"/>
    <mergeCell ref="H83:I83"/>
    <mergeCell ref="K83:L83"/>
    <mergeCell ref="N83:O83"/>
    <mergeCell ref="Q83:R83"/>
    <mergeCell ref="B81:C81"/>
    <mergeCell ref="E81:F81"/>
    <mergeCell ref="H81:I81"/>
    <mergeCell ref="K81:L81"/>
    <mergeCell ref="N81:O81"/>
    <mergeCell ref="Q81:R81"/>
    <mergeCell ref="Q82:R82"/>
    <mergeCell ref="H82:I82"/>
    <mergeCell ref="K82:L82"/>
    <mergeCell ref="N82:O82"/>
    <mergeCell ref="E82:F82"/>
    <mergeCell ref="B82:C82"/>
    <mergeCell ref="B85:C85"/>
    <mergeCell ref="E85:F85"/>
    <mergeCell ref="H85:I85"/>
    <mergeCell ref="K85:L85"/>
    <mergeCell ref="N85:O85"/>
    <mergeCell ref="Q85:R85"/>
    <mergeCell ref="B84:C84"/>
    <mergeCell ref="E84:F84"/>
    <mergeCell ref="H84:I84"/>
    <mergeCell ref="K84:L84"/>
    <mergeCell ref="N84:O84"/>
    <mergeCell ref="Q84:R84"/>
    <mergeCell ref="B101:X101"/>
    <mergeCell ref="B102:C102"/>
    <mergeCell ref="E102:F102"/>
    <mergeCell ref="H102:I102"/>
    <mergeCell ref="K102:L102"/>
    <mergeCell ref="N102:O102"/>
    <mergeCell ref="Q102:R102"/>
    <mergeCell ref="T102:U102"/>
    <mergeCell ref="W102:X102"/>
    <mergeCell ref="H104:I104"/>
    <mergeCell ref="K104:L104"/>
    <mergeCell ref="N104:O104"/>
    <mergeCell ref="Q104:R104"/>
    <mergeCell ref="T104:U104"/>
    <mergeCell ref="W104:X104"/>
    <mergeCell ref="H103:I103"/>
    <mergeCell ref="K103:L103"/>
    <mergeCell ref="N103:O103"/>
    <mergeCell ref="Q103:R103"/>
    <mergeCell ref="T103:U103"/>
    <mergeCell ref="W103:X103"/>
    <mergeCell ref="T105:U105"/>
    <mergeCell ref="W105:X105"/>
    <mergeCell ref="B106:C106"/>
    <mergeCell ref="E106:F106"/>
    <mergeCell ref="H106:I106"/>
    <mergeCell ref="K106:L106"/>
    <mergeCell ref="N106:O106"/>
    <mergeCell ref="Q106:R106"/>
    <mergeCell ref="T106:U106"/>
    <mergeCell ref="W106:X106"/>
    <mergeCell ref="B105:C105"/>
    <mergeCell ref="E105:F105"/>
    <mergeCell ref="H105:I105"/>
    <mergeCell ref="K105:L105"/>
    <mergeCell ref="N105:O105"/>
    <mergeCell ref="Q105:R105"/>
    <mergeCell ref="B122:AA122"/>
    <mergeCell ref="B123:C123"/>
    <mergeCell ref="E123:F123"/>
    <mergeCell ref="H123:I123"/>
    <mergeCell ref="K123:L123"/>
    <mergeCell ref="N123:O123"/>
    <mergeCell ref="Q123:R123"/>
    <mergeCell ref="T123:U123"/>
    <mergeCell ref="W123:X123"/>
    <mergeCell ref="Z123:AA123"/>
    <mergeCell ref="T126:U126"/>
    <mergeCell ref="W126:X126"/>
    <mergeCell ref="Z124:AA124"/>
    <mergeCell ref="B125:C125"/>
    <mergeCell ref="E125:F125"/>
    <mergeCell ref="H125:I125"/>
    <mergeCell ref="K125:L125"/>
    <mergeCell ref="N125:O125"/>
    <mergeCell ref="Q125:R125"/>
    <mergeCell ref="T125:U125"/>
    <mergeCell ref="W125:X125"/>
    <mergeCell ref="Z125:AA125"/>
    <mergeCell ref="H124:I124"/>
    <mergeCell ref="K124:L124"/>
    <mergeCell ref="N124:O124"/>
    <mergeCell ref="Q124:R124"/>
    <mergeCell ref="T124:U124"/>
    <mergeCell ref="W124:X124"/>
    <mergeCell ref="AC144:AD144"/>
    <mergeCell ref="AF144:AG144"/>
    <mergeCell ref="W144:X144"/>
    <mergeCell ref="K144:L144"/>
    <mergeCell ref="N144:O144"/>
    <mergeCell ref="Q144:R144"/>
    <mergeCell ref="T144:U144"/>
    <mergeCell ref="K145:L145"/>
    <mergeCell ref="N145:O145"/>
    <mergeCell ref="Q145:R145"/>
    <mergeCell ref="W145:X145"/>
    <mergeCell ref="Z145:AA145"/>
    <mergeCell ref="Z144:AA144"/>
    <mergeCell ref="A1:D1"/>
    <mergeCell ref="AF146:AG146"/>
    <mergeCell ref="W146:X146"/>
    <mergeCell ref="Z146:AA146"/>
    <mergeCell ref="T146:U146"/>
    <mergeCell ref="B103:C103"/>
    <mergeCell ref="E103:F103"/>
    <mergeCell ref="B124:C124"/>
    <mergeCell ref="E124:F124"/>
    <mergeCell ref="AC19:AD19"/>
    <mergeCell ref="B40:C40"/>
    <mergeCell ref="E40:F40"/>
    <mergeCell ref="B19:C19"/>
    <mergeCell ref="Z126:AA126"/>
    <mergeCell ref="W127:X127"/>
    <mergeCell ref="Z127:AA127"/>
    <mergeCell ref="T127:U127"/>
    <mergeCell ref="AC146:AD146"/>
    <mergeCell ref="AF145:AG145"/>
    <mergeCell ref="B143:AG143"/>
    <mergeCell ref="B144:C144"/>
    <mergeCell ref="E144:F144"/>
    <mergeCell ref="H144:I144"/>
    <mergeCell ref="T145:U145"/>
    <mergeCell ref="AF148:AG148"/>
    <mergeCell ref="T147:U147"/>
    <mergeCell ref="W147:X147"/>
    <mergeCell ref="Z147:AA147"/>
    <mergeCell ref="AC147:AD147"/>
    <mergeCell ref="AF147:AG147"/>
    <mergeCell ref="W148:X148"/>
    <mergeCell ref="Z148:AA148"/>
    <mergeCell ref="T148:U148"/>
    <mergeCell ref="B148:C148"/>
    <mergeCell ref="E148:F148"/>
    <mergeCell ref="H148:I148"/>
    <mergeCell ref="K148:L148"/>
    <mergeCell ref="N148:O148"/>
    <mergeCell ref="Q148:R148"/>
    <mergeCell ref="B146:C146"/>
    <mergeCell ref="E146:F146"/>
    <mergeCell ref="AC145:AD145"/>
    <mergeCell ref="B145:C145"/>
    <mergeCell ref="E145:F145"/>
    <mergeCell ref="AC148:AD148"/>
    <mergeCell ref="Q146:R146"/>
    <mergeCell ref="B147:C147"/>
    <mergeCell ref="E147:F147"/>
    <mergeCell ref="H147:I147"/>
    <mergeCell ref="K147:L147"/>
    <mergeCell ref="N147:O147"/>
    <mergeCell ref="Q147:R147"/>
    <mergeCell ref="H145:I145"/>
    <mergeCell ref="H146:I146"/>
    <mergeCell ref="K146:L146"/>
    <mergeCell ref="N146:O146"/>
    <mergeCell ref="AR40:AS40"/>
    <mergeCell ref="AU40:AV40"/>
    <mergeCell ref="AX40:AY40"/>
    <mergeCell ref="B61:C61"/>
    <mergeCell ref="E61:F61"/>
    <mergeCell ref="Z61:AA61"/>
    <mergeCell ref="AF61:AG61"/>
    <mergeCell ref="B17:AD17"/>
    <mergeCell ref="B38:AY38"/>
    <mergeCell ref="B59:AM59"/>
    <mergeCell ref="AI61:AJ61"/>
    <mergeCell ref="Q61:R61"/>
    <mergeCell ref="T61:U61"/>
    <mergeCell ref="AR43:AS43"/>
    <mergeCell ref="AU43:AV43"/>
    <mergeCell ref="AL61:AM61"/>
    <mergeCell ref="N60:O60"/>
    <mergeCell ref="E60:F60"/>
    <mergeCell ref="H60:I60"/>
    <mergeCell ref="K60:L60"/>
    <mergeCell ref="H61:I61"/>
    <mergeCell ref="K61:L61"/>
    <mergeCell ref="N61:O61"/>
    <mergeCell ref="H40:I40"/>
    <mergeCell ref="B127:C127"/>
    <mergeCell ref="E127:F127"/>
    <mergeCell ref="H127:I127"/>
    <mergeCell ref="K127:L127"/>
    <mergeCell ref="N127:O127"/>
    <mergeCell ref="Q127:R127"/>
    <mergeCell ref="B126:C126"/>
    <mergeCell ref="E126:F126"/>
    <mergeCell ref="H126:I126"/>
    <mergeCell ref="K126:L126"/>
    <mergeCell ref="N126:O126"/>
    <mergeCell ref="Q126:R126"/>
  </mergeCells>
  <pageMargins left="0.70866141732283472" right="0.70866141732283472" top="0.74803149606299213" bottom="0.74803149606299213" header="0.31496062992125984" footer="0.31496062992125984"/>
  <pageSetup paperSize="9" scale="50"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4"/>
  <dimension ref="A1:CC178"/>
  <sheetViews>
    <sheetView topLeftCell="N138" zoomScale="60" zoomScaleNormal="60" workbookViewId="0">
      <selection activeCell="AA173" sqref="AA173"/>
    </sheetView>
  </sheetViews>
  <sheetFormatPr defaultColWidth="8.855468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855468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t="e">
        <f t="shared" ref="C6:C9" si="1">AVERAGE(B27,B48,B69,B90,B111,B132,B153)</f>
        <v>#DIV/0!</v>
      </c>
      <c r="D6" s="229" t="e">
        <f t="shared" si="0"/>
        <v>#DIV/0!</v>
      </c>
    </row>
    <row r="7" spans="1:4" ht="24.75" customHeight="1">
      <c r="A7" s="347">
        <v>2011</v>
      </c>
      <c r="B7" s="229"/>
      <c r="C7" s="229" t="e">
        <f t="shared" si="1"/>
        <v>#DIV/0!</v>
      </c>
      <c r="D7" s="229" t="e">
        <f t="shared" si="0"/>
        <v>#DIV/0!</v>
      </c>
    </row>
    <row r="8" spans="1:4" ht="24.75" customHeight="1">
      <c r="A8" s="347">
        <v>2012</v>
      </c>
      <c r="B8" s="229"/>
      <c r="C8" s="229" t="e">
        <f t="shared" si="1"/>
        <v>#DIV/0!</v>
      </c>
      <c r="D8" s="229" t="e">
        <f t="shared" si="0"/>
        <v>#DIV/0!</v>
      </c>
    </row>
    <row r="9" spans="1:4" ht="24.75" customHeight="1">
      <c r="A9" s="347">
        <v>2013</v>
      </c>
      <c r="B9" s="229"/>
      <c r="C9" s="229" t="e">
        <f t="shared" si="1"/>
        <v>#DIV/0!</v>
      </c>
      <c r="D9" s="229" t="e">
        <f t="shared" si="0"/>
        <v>#DIV/0!</v>
      </c>
    </row>
    <row r="10" spans="1:4" ht="24.75" customHeight="1">
      <c r="A10" s="38">
        <v>2014</v>
      </c>
      <c r="B10" s="229">
        <f>AVERAGE(B31,B52,B73,B94,B115,B136,B157,B171)</f>
        <v>52.088789682539684</v>
      </c>
      <c r="C10" s="229">
        <f t="shared" ref="C10:C15" si="2">AVERAGE(B31,B52,B73,B94,B115,B136,B157)</f>
        <v>52.387188208616784</v>
      </c>
      <c r="D10" s="229">
        <f t="shared" ref="D10:D15" si="3">AVERAGE(B31,B52,B94,B115,B136,B157)</f>
        <v>56.356481481481488</v>
      </c>
    </row>
    <row r="11" spans="1:4" ht="24.75" customHeight="1">
      <c r="A11" s="38">
        <v>2015</v>
      </c>
      <c r="B11" s="229"/>
      <c r="C11" s="229">
        <f t="shared" si="2"/>
        <v>52.387188208616784</v>
      </c>
      <c r="D11" s="229">
        <f t="shared" si="3"/>
        <v>56.356481481481488</v>
      </c>
    </row>
    <row r="12" spans="1:4" ht="24.75" customHeight="1">
      <c r="A12" s="38">
        <v>2016</v>
      </c>
      <c r="B12" s="229"/>
      <c r="C12" s="229">
        <f t="shared" si="2"/>
        <v>52.387188208616784</v>
      </c>
      <c r="D12" s="229">
        <f t="shared" si="3"/>
        <v>56.356481481481488</v>
      </c>
    </row>
    <row r="13" spans="1:4" ht="24.75" customHeight="1">
      <c r="A13" s="38">
        <v>2017</v>
      </c>
      <c r="B13" s="229"/>
      <c r="C13" s="229">
        <f t="shared" si="2"/>
        <v>52.387188208616784</v>
      </c>
      <c r="D13" s="229">
        <f t="shared" si="3"/>
        <v>56.356481481481488</v>
      </c>
    </row>
    <row r="14" spans="1:4" ht="24.75" customHeight="1">
      <c r="A14" s="38">
        <v>2018</v>
      </c>
      <c r="B14" s="229"/>
      <c r="C14" s="229">
        <f t="shared" si="2"/>
        <v>52.387188208616784</v>
      </c>
      <c r="D14" s="229">
        <f t="shared" si="3"/>
        <v>56.356481481481488</v>
      </c>
    </row>
    <row r="15" spans="1:4" ht="24.75" customHeight="1">
      <c r="A15" s="38">
        <v>2019</v>
      </c>
      <c r="B15" s="229">
        <f>AVERAGE(B36,B57,B78,B99,B120,B141,B162,B176)</f>
        <v>51.047123015873019</v>
      </c>
      <c r="C15" s="229">
        <f t="shared" si="2"/>
        <v>52.387188208616784</v>
      </c>
      <c r="D15" s="229">
        <f t="shared" si="3"/>
        <v>56.356481481481488</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t="e">
        <f t="shared" ref="B24:B30" si="4">AVERAGE(E24, H24,K24,N24,Q24,T24,W24,Z24,AC24)</f>
        <v>#DIV/0!</v>
      </c>
      <c r="C24" s="363"/>
      <c r="D24" s="350">
        <v>2007</v>
      </c>
      <c r="E24" s="363"/>
      <c r="F24" s="363"/>
      <c r="G24" s="350">
        <v>2007</v>
      </c>
      <c r="H24" s="363"/>
      <c r="I24" s="363"/>
      <c r="J24" s="350">
        <v>2007</v>
      </c>
      <c r="K24" s="363"/>
      <c r="L24" s="363"/>
      <c r="M24" s="350">
        <v>2007</v>
      </c>
      <c r="N24" s="363"/>
      <c r="O24" s="363"/>
      <c r="P24" s="350">
        <v>2007</v>
      </c>
      <c r="Q24" s="363"/>
      <c r="R24" s="363"/>
      <c r="S24" s="350">
        <v>2007</v>
      </c>
      <c r="T24" s="363"/>
      <c r="U24" s="363"/>
      <c r="V24" s="350">
        <v>2007</v>
      </c>
      <c r="W24" s="363"/>
      <c r="X24" s="363"/>
      <c r="Y24" s="350">
        <v>2007</v>
      </c>
      <c r="Z24" s="363"/>
      <c r="AA24" s="363"/>
      <c r="AB24" s="350">
        <v>2007</v>
      </c>
      <c r="AC24" s="363"/>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t="e">
        <f t="shared" si="4"/>
        <v>#DIV/0!</v>
      </c>
      <c r="C25" s="363"/>
      <c r="D25" s="350">
        <v>2008</v>
      </c>
      <c r="E25" s="363"/>
      <c r="F25" s="363"/>
      <c r="G25" s="350">
        <v>2008</v>
      </c>
      <c r="H25" s="363"/>
      <c r="I25" s="363"/>
      <c r="J25" s="350">
        <v>2008</v>
      </c>
      <c r="K25" s="363"/>
      <c r="L25" s="363"/>
      <c r="M25" s="350">
        <v>2008</v>
      </c>
      <c r="N25" s="363"/>
      <c r="O25" s="363"/>
      <c r="P25" s="350">
        <v>2008</v>
      </c>
      <c r="Q25" s="363"/>
      <c r="R25" s="363"/>
      <c r="S25" s="350">
        <v>2008</v>
      </c>
      <c r="T25" s="363"/>
      <c r="U25" s="363"/>
      <c r="V25" s="350">
        <v>2008</v>
      </c>
      <c r="W25" s="363"/>
      <c r="X25" s="363"/>
      <c r="Y25" s="350">
        <v>2008</v>
      </c>
      <c r="Z25" s="363"/>
      <c r="AA25" s="363"/>
      <c r="AB25" s="350">
        <v>2008</v>
      </c>
      <c r="AC25" s="363"/>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t="e">
        <f t="shared" si="4"/>
        <v>#DIV/0!</v>
      </c>
      <c r="C26" s="363"/>
      <c r="D26" s="350">
        <v>2009</v>
      </c>
      <c r="E26" s="363"/>
      <c r="F26" s="363"/>
      <c r="G26" s="350">
        <v>2009</v>
      </c>
      <c r="H26" s="363"/>
      <c r="I26" s="363"/>
      <c r="J26" s="350">
        <v>2009</v>
      </c>
      <c r="K26" s="363"/>
      <c r="L26" s="363"/>
      <c r="M26" s="350">
        <v>2009</v>
      </c>
      <c r="N26" s="363"/>
      <c r="O26" s="363"/>
      <c r="P26" s="350">
        <v>2009</v>
      </c>
      <c r="Q26" s="363"/>
      <c r="R26" s="363"/>
      <c r="S26" s="350">
        <v>2009</v>
      </c>
      <c r="T26" s="363"/>
      <c r="U26" s="363"/>
      <c r="V26" s="350">
        <v>2009</v>
      </c>
      <c r="W26" s="363"/>
      <c r="X26" s="363"/>
      <c r="Y26" s="350">
        <v>2009</v>
      </c>
      <c r="Z26" s="363"/>
      <c r="AA26" s="363"/>
      <c r="AB26" s="350">
        <v>2009</v>
      </c>
      <c r="AC26" s="363"/>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t="e">
        <f t="shared" si="4"/>
        <v>#DIV/0!</v>
      </c>
      <c r="C27" s="363"/>
      <c r="D27" s="350">
        <v>2010</v>
      </c>
      <c r="E27" s="363"/>
      <c r="F27" s="363"/>
      <c r="G27" s="350">
        <v>2010</v>
      </c>
      <c r="H27" s="363"/>
      <c r="I27" s="363"/>
      <c r="J27" s="350">
        <v>2010</v>
      </c>
      <c r="K27" s="363"/>
      <c r="L27" s="363"/>
      <c r="M27" s="350">
        <v>2010</v>
      </c>
      <c r="N27" s="363"/>
      <c r="O27" s="363"/>
      <c r="P27" s="350">
        <v>2010</v>
      </c>
      <c r="Q27" s="363"/>
      <c r="R27" s="363"/>
      <c r="S27" s="350">
        <v>2010</v>
      </c>
      <c r="T27" s="363"/>
      <c r="U27" s="363"/>
      <c r="V27" s="350">
        <v>2010</v>
      </c>
      <c r="W27" s="363"/>
      <c r="X27" s="363"/>
      <c r="Y27" s="350">
        <v>2010</v>
      </c>
      <c r="Z27" s="363"/>
      <c r="AA27" s="363"/>
      <c r="AB27" s="350">
        <v>2010</v>
      </c>
      <c r="AC27" s="363"/>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t="e">
        <f t="shared" si="4"/>
        <v>#DIV/0!</v>
      </c>
      <c r="C28" s="363"/>
      <c r="D28" s="350">
        <v>2011</v>
      </c>
      <c r="E28" s="363"/>
      <c r="F28" s="363"/>
      <c r="G28" s="350">
        <v>2011</v>
      </c>
      <c r="H28" s="363"/>
      <c r="I28" s="363"/>
      <c r="J28" s="350">
        <v>2011</v>
      </c>
      <c r="K28" s="363"/>
      <c r="L28" s="363"/>
      <c r="M28" s="350">
        <v>2011</v>
      </c>
      <c r="N28" s="363"/>
      <c r="O28" s="363"/>
      <c r="P28" s="350">
        <v>2011</v>
      </c>
      <c r="Q28" s="363"/>
      <c r="R28" s="363"/>
      <c r="S28" s="350">
        <v>2011</v>
      </c>
      <c r="T28" s="363"/>
      <c r="U28" s="363"/>
      <c r="V28" s="350">
        <v>2011</v>
      </c>
      <c r="W28" s="363"/>
      <c r="X28" s="363"/>
      <c r="Y28" s="350">
        <v>2011</v>
      </c>
      <c r="Z28" s="363"/>
      <c r="AA28" s="363"/>
      <c r="AB28" s="350">
        <v>2011</v>
      </c>
      <c r="AC28" s="363"/>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t="e">
        <f t="shared" si="4"/>
        <v>#DIV/0!</v>
      </c>
      <c r="C29" s="363"/>
      <c r="D29" s="350">
        <v>2012</v>
      </c>
      <c r="E29" s="363"/>
      <c r="F29" s="363"/>
      <c r="G29" s="350">
        <v>2012</v>
      </c>
      <c r="H29" s="363"/>
      <c r="I29" s="363"/>
      <c r="J29" s="350">
        <v>2012</v>
      </c>
      <c r="K29" s="363"/>
      <c r="L29" s="363"/>
      <c r="M29" s="350">
        <v>2012</v>
      </c>
      <c r="N29" s="363"/>
      <c r="O29" s="363"/>
      <c r="P29" s="350">
        <v>2012</v>
      </c>
      <c r="Q29" s="363"/>
      <c r="R29" s="363"/>
      <c r="S29" s="350">
        <v>2012</v>
      </c>
      <c r="T29" s="363"/>
      <c r="U29" s="363"/>
      <c r="V29" s="350">
        <v>2012</v>
      </c>
      <c r="W29" s="363"/>
      <c r="X29" s="363"/>
      <c r="Y29" s="350">
        <v>2012</v>
      </c>
      <c r="Z29" s="363"/>
      <c r="AA29" s="363"/>
      <c r="AB29" s="350">
        <v>2012</v>
      </c>
      <c r="AC29" s="363"/>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t="e">
        <f t="shared" si="4"/>
        <v>#DIV/0!</v>
      </c>
      <c r="C30" s="363"/>
      <c r="D30" s="350">
        <v>2013</v>
      </c>
      <c r="E30" s="363"/>
      <c r="F30" s="363"/>
      <c r="G30" s="350">
        <v>2013</v>
      </c>
      <c r="H30" s="363"/>
      <c r="I30" s="363"/>
      <c r="J30" s="350">
        <v>2013</v>
      </c>
      <c r="K30" s="363"/>
      <c r="L30" s="363"/>
      <c r="M30" s="350">
        <v>2013</v>
      </c>
      <c r="N30" s="363"/>
      <c r="O30" s="363"/>
      <c r="P30" s="350">
        <v>2013</v>
      </c>
      <c r="Q30" s="363"/>
      <c r="R30" s="363"/>
      <c r="S30" s="350">
        <v>2013</v>
      </c>
      <c r="T30" s="363"/>
      <c r="U30" s="363"/>
      <c r="V30" s="350">
        <v>2013</v>
      </c>
      <c r="W30" s="363"/>
      <c r="X30" s="363"/>
      <c r="Y30" s="350">
        <v>2013</v>
      </c>
      <c r="Z30" s="363"/>
      <c r="AA30" s="363"/>
      <c r="AB30" s="350">
        <v>2013</v>
      </c>
      <c r="AC30" s="363"/>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53.666666666666664</v>
      </c>
      <c r="C31" s="39"/>
      <c r="D31" s="43">
        <v>2014</v>
      </c>
      <c r="E31" s="19">
        <v>50</v>
      </c>
      <c r="F31" s="10" t="s">
        <v>1123</v>
      </c>
      <c r="G31" s="43">
        <v>2014</v>
      </c>
      <c r="H31" s="19">
        <v>0</v>
      </c>
      <c r="I31" s="10" t="s">
        <v>1121</v>
      </c>
      <c r="J31" s="43">
        <v>2014</v>
      </c>
      <c r="K31" s="19">
        <v>100</v>
      </c>
      <c r="L31" s="10" t="s">
        <v>1120</v>
      </c>
      <c r="M31" s="43">
        <v>2014</v>
      </c>
      <c r="N31" s="19">
        <v>100</v>
      </c>
      <c r="O31" s="10" t="s">
        <v>1119</v>
      </c>
      <c r="P31" s="43">
        <v>2014</v>
      </c>
      <c r="Q31" s="19">
        <v>33</v>
      </c>
      <c r="R31" s="10" t="s">
        <v>1118</v>
      </c>
      <c r="S31" s="43">
        <v>2014</v>
      </c>
      <c r="T31" s="19">
        <v>100</v>
      </c>
      <c r="U31" s="10" t="s">
        <v>1117</v>
      </c>
      <c r="V31" s="43">
        <v>2014</v>
      </c>
      <c r="W31" s="19">
        <v>0</v>
      </c>
      <c r="X31" s="10" t="s">
        <v>1744</v>
      </c>
      <c r="Y31" s="350">
        <v>2014</v>
      </c>
      <c r="Z31" s="19">
        <v>0</v>
      </c>
      <c r="AA31" s="10" t="s">
        <v>1288</v>
      </c>
      <c r="AB31" s="350">
        <v>2014</v>
      </c>
      <c r="AC31" s="19">
        <v>100</v>
      </c>
      <c r="AD31" s="11" t="s">
        <v>1116</v>
      </c>
    </row>
    <row r="32" spans="1:81" ht="24.75" customHeight="1">
      <c r="A32" s="43">
        <v>2015</v>
      </c>
      <c r="B32" s="230">
        <f t="shared" si="5"/>
        <v>53.666666666666664</v>
      </c>
      <c r="C32" s="39"/>
      <c r="D32" s="43">
        <v>2015</v>
      </c>
      <c r="E32" s="19">
        <v>50</v>
      </c>
      <c r="F32" s="10" t="s">
        <v>1123</v>
      </c>
      <c r="G32" s="43">
        <v>2015</v>
      </c>
      <c r="H32" s="19">
        <v>0</v>
      </c>
      <c r="I32" s="10"/>
      <c r="J32" s="43">
        <v>2015</v>
      </c>
      <c r="K32" s="19">
        <v>100</v>
      </c>
      <c r="L32" s="10"/>
      <c r="M32" s="43">
        <v>2015</v>
      </c>
      <c r="N32" s="19">
        <v>100</v>
      </c>
      <c r="O32" s="10"/>
      <c r="P32" s="43">
        <v>2015</v>
      </c>
      <c r="Q32" s="19">
        <v>33</v>
      </c>
      <c r="R32" s="10"/>
      <c r="S32" s="43">
        <v>2015</v>
      </c>
      <c r="T32" s="19">
        <v>100</v>
      </c>
      <c r="U32" s="10"/>
      <c r="V32" s="43">
        <v>2015</v>
      </c>
      <c r="W32" s="19">
        <v>0</v>
      </c>
      <c r="X32" s="10"/>
      <c r="Y32" s="350">
        <v>2015</v>
      </c>
      <c r="Z32" s="19">
        <v>0</v>
      </c>
      <c r="AA32" s="10"/>
      <c r="AB32" s="350">
        <v>2015</v>
      </c>
      <c r="AC32" s="19">
        <v>100</v>
      </c>
      <c r="AD32" s="11"/>
    </row>
    <row r="33" spans="1:81" ht="24.75" customHeight="1">
      <c r="A33" s="43">
        <v>2016</v>
      </c>
      <c r="B33" s="230">
        <f t="shared" si="5"/>
        <v>53.666666666666664</v>
      </c>
      <c r="C33" s="39"/>
      <c r="D33" s="43">
        <v>2016</v>
      </c>
      <c r="E33" s="19">
        <v>50</v>
      </c>
      <c r="F33" s="10" t="s">
        <v>1123</v>
      </c>
      <c r="G33" s="43">
        <v>2016</v>
      </c>
      <c r="H33" s="19">
        <v>0</v>
      </c>
      <c r="I33" s="10"/>
      <c r="J33" s="43">
        <v>2016</v>
      </c>
      <c r="K33" s="19">
        <v>100</v>
      </c>
      <c r="L33" s="10"/>
      <c r="M33" s="43">
        <v>2016</v>
      </c>
      <c r="N33" s="19">
        <v>100</v>
      </c>
      <c r="O33" s="10"/>
      <c r="P33" s="43">
        <v>2016</v>
      </c>
      <c r="Q33" s="19">
        <v>33</v>
      </c>
      <c r="R33" s="10"/>
      <c r="S33" s="43">
        <v>2016</v>
      </c>
      <c r="T33" s="19">
        <v>100</v>
      </c>
      <c r="U33" s="10"/>
      <c r="V33" s="43">
        <v>2016</v>
      </c>
      <c r="W33" s="19">
        <v>0</v>
      </c>
      <c r="X33" s="10"/>
      <c r="Y33" s="350">
        <v>2016</v>
      </c>
      <c r="Z33" s="19">
        <v>0</v>
      </c>
      <c r="AA33" s="10"/>
      <c r="AB33" s="350">
        <v>2016</v>
      </c>
      <c r="AC33" s="19">
        <v>100</v>
      </c>
      <c r="AD33" s="11"/>
    </row>
    <row r="34" spans="1:81" ht="24.75" customHeight="1">
      <c r="A34" s="43">
        <v>2017</v>
      </c>
      <c r="B34" s="230">
        <f t="shared" si="5"/>
        <v>53.666666666666664</v>
      </c>
      <c r="C34" s="39"/>
      <c r="D34" s="43">
        <v>2017</v>
      </c>
      <c r="E34" s="19">
        <v>50</v>
      </c>
      <c r="F34" s="10" t="s">
        <v>1123</v>
      </c>
      <c r="G34" s="43">
        <v>2017</v>
      </c>
      <c r="H34" s="19">
        <v>0</v>
      </c>
      <c r="I34" s="10"/>
      <c r="J34" s="43">
        <v>2017</v>
      </c>
      <c r="K34" s="19">
        <v>100</v>
      </c>
      <c r="L34" s="10"/>
      <c r="M34" s="43">
        <v>2017</v>
      </c>
      <c r="N34" s="19">
        <v>100</v>
      </c>
      <c r="O34" s="10"/>
      <c r="P34" s="43">
        <v>2017</v>
      </c>
      <c r="Q34" s="19">
        <v>33</v>
      </c>
      <c r="R34" s="10"/>
      <c r="S34" s="43">
        <v>2017</v>
      </c>
      <c r="T34" s="19">
        <v>100</v>
      </c>
      <c r="U34" s="10"/>
      <c r="V34" s="43">
        <v>2017</v>
      </c>
      <c r="W34" s="19">
        <v>0</v>
      </c>
      <c r="X34" s="10"/>
      <c r="Y34" s="350">
        <v>2017</v>
      </c>
      <c r="Z34" s="19">
        <v>0</v>
      </c>
      <c r="AA34" s="10"/>
      <c r="AB34" s="350">
        <v>2017</v>
      </c>
      <c r="AC34" s="19">
        <v>100</v>
      </c>
      <c r="AD34" s="11"/>
    </row>
    <row r="35" spans="1:81" ht="24.75" customHeight="1">
      <c r="A35" s="43">
        <v>2018</v>
      </c>
      <c r="B35" s="230">
        <f t="shared" si="5"/>
        <v>53.666666666666664</v>
      </c>
      <c r="C35" s="39"/>
      <c r="D35" s="43">
        <v>2018</v>
      </c>
      <c r="E35" s="19">
        <v>50</v>
      </c>
      <c r="F35" s="10" t="s">
        <v>1122</v>
      </c>
      <c r="G35" s="43">
        <v>2018</v>
      </c>
      <c r="H35" s="19">
        <v>0</v>
      </c>
      <c r="I35" s="10"/>
      <c r="J35" s="43">
        <v>2018</v>
      </c>
      <c r="K35" s="19">
        <v>100</v>
      </c>
      <c r="L35" s="10"/>
      <c r="M35" s="43">
        <v>2018</v>
      </c>
      <c r="N35" s="19">
        <v>100</v>
      </c>
      <c r="O35" s="10"/>
      <c r="P35" s="43">
        <v>2018</v>
      </c>
      <c r="Q35" s="19">
        <v>33</v>
      </c>
      <c r="R35" s="10"/>
      <c r="S35" s="43">
        <v>2018</v>
      </c>
      <c r="T35" s="19">
        <v>100</v>
      </c>
      <c r="U35" s="10"/>
      <c r="V35" s="43">
        <v>2018</v>
      </c>
      <c r="W35" s="19">
        <v>0</v>
      </c>
      <c r="X35" s="10"/>
      <c r="Y35" s="350">
        <v>2018</v>
      </c>
      <c r="Z35" s="19">
        <v>0</v>
      </c>
      <c r="AA35" s="10"/>
      <c r="AB35" s="350">
        <v>2018</v>
      </c>
      <c r="AC35" s="19">
        <v>100</v>
      </c>
      <c r="AD35" s="11"/>
    </row>
    <row r="36" spans="1:81" ht="24.75" customHeight="1">
      <c r="A36" s="43">
        <v>2019</v>
      </c>
      <c r="B36" s="230">
        <f t="shared" si="5"/>
        <v>53.666666666666664</v>
      </c>
      <c r="C36" s="39"/>
      <c r="D36" s="43">
        <v>2019</v>
      </c>
      <c r="E36" s="19">
        <v>50</v>
      </c>
      <c r="F36" s="10" t="s">
        <v>1122</v>
      </c>
      <c r="G36" s="43">
        <v>2019</v>
      </c>
      <c r="H36" s="19">
        <v>0</v>
      </c>
      <c r="I36" s="10" t="s">
        <v>1121</v>
      </c>
      <c r="J36" s="43">
        <v>2019</v>
      </c>
      <c r="K36" s="19">
        <v>100</v>
      </c>
      <c r="L36" s="10" t="s">
        <v>1120</v>
      </c>
      <c r="M36" s="43">
        <v>2019</v>
      </c>
      <c r="N36" s="19">
        <v>100</v>
      </c>
      <c r="O36" s="10" t="s">
        <v>1119</v>
      </c>
      <c r="P36" s="43">
        <v>2019</v>
      </c>
      <c r="Q36" s="19">
        <v>33</v>
      </c>
      <c r="R36" s="10" t="s">
        <v>1118</v>
      </c>
      <c r="S36" s="43">
        <v>2019</v>
      </c>
      <c r="T36" s="19">
        <v>100</v>
      </c>
      <c r="U36" s="10" t="s">
        <v>1117</v>
      </c>
      <c r="V36" s="43">
        <v>2019</v>
      </c>
      <c r="W36" s="19">
        <v>0</v>
      </c>
      <c r="X36" s="10"/>
      <c r="Y36" s="350">
        <v>2019</v>
      </c>
      <c r="Z36" s="19">
        <v>0</v>
      </c>
      <c r="AA36" s="10"/>
      <c r="AB36" s="350">
        <v>2019</v>
      </c>
      <c r="AC36" s="19">
        <v>100</v>
      </c>
      <c r="AD36" s="11" t="s">
        <v>1116</v>
      </c>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240</v>
      </c>
      <c r="X42" s="580"/>
      <c r="Y42" s="350" t="s">
        <v>81</v>
      </c>
      <c r="Z42" s="580" t="s">
        <v>239</v>
      </c>
      <c r="AA42" s="580"/>
      <c r="AB42" s="350" t="s">
        <v>81</v>
      </c>
      <c r="AC42" s="580" t="s">
        <v>238</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231</v>
      </c>
      <c r="AD43" s="580"/>
      <c r="AE43" s="350" t="s">
        <v>78</v>
      </c>
      <c r="AF43" s="580" t="s">
        <v>79</v>
      </c>
      <c r="AG43" s="580"/>
      <c r="AH43" s="350" t="s">
        <v>78</v>
      </c>
      <c r="AI43" s="580" t="s">
        <v>1115</v>
      </c>
      <c r="AJ43" s="580"/>
      <c r="AK43" s="350" t="s">
        <v>78</v>
      </c>
      <c r="AL43" s="580" t="s">
        <v>4337</v>
      </c>
      <c r="AM43" s="580"/>
      <c r="AN43" s="350" t="s">
        <v>78</v>
      </c>
      <c r="AO43" s="580" t="s">
        <v>4338</v>
      </c>
      <c r="AP43" s="580"/>
      <c r="AQ43" s="350" t="s">
        <v>78</v>
      </c>
      <c r="AR43" s="580" t="s">
        <v>1114</v>
      </c>
      <c r="AS43" s="580"/>
      <c r="AT43" s="350" t="s">
        <v>78</v>
      </c>
      <c r="AU43" s="580" t="s">
        <v>1113</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t="e">
        <f t="shared" ref="B45:B51" si="6">AVERAGE(E45,H45,K45,T45,AF45,AO45,AU45,AX45,AR45)</f>
        <v>#DIV/0!</v>
      </c>
      <c r="C45" s="363"/>
      <c r="D45" s="350">
        <v>2007</v>
      </c>
      <c r="E45" s="363"/>
      <c r="F45" s="363"/>
      <c r="G45" s="350">
        <v>2007</v>
      </c>
      <c r="H45" s="363"/>
      <c r="I45" s="363"/>
      <c r="J45" s="350">
        <v>2007</v>
      </c>
      <c r="K45" s="363"/>
      <c r="L45" s="363"/>
      <c r="M45" s="350">
        <v>2007</v>
      </c>
      <c r="N45" s="363"/>
      <c r="O45" s="363"/>
      <c r="P45" s="350">
        <v>2007</v>
      </c>
      <c r="Q45" s="363"/>
      <c r="R45" s="363"/>
      <c r="S45" s="350">
        <v>2007</v>
      </c>
      <c r="T45" s="363"/>
      <c r="U45" s="363"/>
      <c r="V45" s="350">
        <v>2007</v>
      </c>
      <c r="W45" s="363"/>
      <c r="X45" s="363"/>
      <c r="Y45" s="350">
        <v>2007</v>
      </c>
      <c r="Z45" s="363"/>
      <c r="AA45" s="363"/>
      <c r="AB45" s="350">
        <v>2007</v>
      </c>
      <c r="AC45" s="363"/>
      <c r="AD45" s="363"/>
      <c r="AE45" s="350">
        <v>2007</v>
      </c>
      <c r="AF45" s="243"/>
      <c r="AG45" s="363"/>
      <c r="AH45" s="350">
        <v>2007</v>
      </c>
      <c r="AI45" s="363"/>
      <c r="AJ45" s="363"/>
      <c r="AK45" s="350">
        <v>2007</v>
      </c>
      <c r="AL45" s="363"/>
      <c r="AM45" s="363"/>
      <c r="AN45" s="350">
        <v>2007</v>
      </c>
      <c r="AO45" s="363"/>
      <c r="AP45" s="363"/>
      <c r="AQ45" s="350">
        <v>2007</v>
      </c>
      <c r="AR45" s="363"/>
      <c r="AS45" s="363"/>
      <c r="AT45" s="350">
        <v>2007</v>
      </c>
      <c r="AU45" s="363"/>
      <c r="AV45" s="363"/>
      <c r="AW45" s="350">
        <v>2007</v>
      </c>
      <c r="AX45" s="363"/>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t="e">
        <f t="shared" si="6"/>
        <v>#DIV/0!</v>
      </c>
      <c r="C46" s="363"/>
      <c r="D46" s="350">
        <v>2008</v>
      </c>
      <c r="E46" s="363"/>
      <c r="F46" s="363"/>
      <c r="G46" s="350">
        <v>2008</v>
      </c>
      <c r="H46" s="363"/>
      <c r="I46" s="363"/>
      <c r="J46" s="350">
        <v>2008</v>
      </c>
      <c r="K46" s="363"/>
      <c r="L46" s="363"/>
      <c r="M46" s="350">
        <v>2008</v>
      </c>
      <c r="N46" s="363"/>
      <c r="O46" s="363"/>
      <c r="P46" s="350">
        <v>2008</v>
      </c>
      <c r="Q46" s="363"/>
      <c r="R46" s="363"/>
      <c r="S46" s="350">
        <v>2008</v>
      </c>
      <c r="T46" s="363"/>
      <c r="U46" s="363"/>
      <c r="V46" s="350">
        <v>2008</v>
      </c>
      <c r="W46" s="363"/>
      <c r="X46" s="363"/>
      <c r="Y46" s="350">
        <v>2008</v>
      </c>
      <c r="Z46" s="363"/>
      <c r="AA46" s="363"/>
      <c r="AB46" s="350">
        <v>2008</v>
      </c>
      <c r="AC46" s="363"/>
      <c r="AD46" s="363"/>
      <c r="AE46" s="350">
        <v>2008</v>
      </c>
      <c r="AF46" s="243"/>
      <c r="AG46" s="363"/>
      <c r="AH46" s="350">
        <v>2008</v>
      </c>
      <c r="AI46" s="363"/>
      <c r="AJ46" s="363"/>
      <c r="AK46" s="350">
        <v>2008</v>
      </c>
      <c r="AL46" s="363"/>
      <c r="AM46" s="363"/>
      <c r="AN46" s="350">
        <v>2008</v>
      </c>
      <c r="AO46" s="363"/>
      <c r="AP46" s="363"/>
      <c r="AQ46" s="350">
        <v>2008</v>
      </c>
      <c r="AR46" s="363"/>
      <c r="AS46" s="363"/>
      <c r="AT46" s="350">
        <v>2008</v>
      </c>
      <c r="AU46" s="363"/>
      <c r="AV46" s="363"/>
      <c r="AW46" s="350">
        <v>2008</v>
      </c>
      <c r="AX46" s="363"/>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t="e">
        <f t="shared" si="6"/>
        <v>#DIV/0!</v>
      </c>
      <c r="C47" s="363"/>
      <c r="D47" s="350">
        <v>2009</v>
      </c>
      <c r="E47" s="363"/>
      <c r="F47" s="363"/>
      <c r="G47" s="350">
        <v>2009</v>
      </c>
      <c r="H47" s="363"/>
      <c r="I47" s="363"/>
      <c r="J47" s="350">
        <v>2009</v>
      </c>
      <c r="K47" s="363"/>
      <c r="L47" s="363"/>
      <c r="M47" s="350">
        <v>2009</v>
      </c>
      <c r="N47" s="363"/>
      <c r="O47" s="363"/>
      <c r="P47" s="350">
        <v>2009</v>
      </c>
      <c r="Q47" s="363"/>
      <c r="R47" s="363"/>
      <c r="S47" s="350">
        <v>2009</v>
      </c>
      <c r="T47" s="363"/>
      <c r="U47" s="363"/>
      <c r="V47" s="350">
        <v>2009</v>
      </c>
      <c r="W47" s="363"/>
      <c r="X47" s="363"/>
      <c r="Y47" s="350">
        <v>2009</v>
      </c>
      <c r="Z47" s="363"/>
      <c r="AA47" s="363"/>
      <c r="AB47" s="350">
        <v>2009</v>
      </c>
      <c r="AC47" s="363"/>
      <c r="AD47" s="363"/>
      <c r="AE47" s="350">
        <v>2009</v>
      </c>
      <c r="AF47" s="243"/>
      <c r="AG47" s="363"/>
      <c r="AH47" s="350">
        <v>2009</v>
      </c>
      <c r="AI47" s="363"/>
      <c r="AJ47" s="363"/>
      <c r="AK47" s="350">
        <v>2009</v>
      </c>
      <c r="AL47" s="363"/>
      <c r="AM47" s="363"/>
      <c r="AN47" s="350">
        <v>2009</v>
      </c>
      <c r="AO47" s="363"/>
      <c r="AP47" s="363"/>
      <c r="AQ47" s="350">
        <v>2009</v>
      </c>
      <c r="AR47" s="363"/>
      <c r="AS47" s="363"/>
      <c r="AT47" s="350">
        <v>2009</v>
      </c>
      <c r="AU47" s="363"/>
      <c r="AV47" s="363"/>
      <c r="AW47" s="350">
        <v>2009</v>
      </c>
      <c r="AX47" s="363"/>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t="e">
        <f t="shared" si="6"/>
        <v>#DIV/0!</v>
      </c>
      <c r="C48" s="363"/>
      <c r="D48" s="350">
        <v>2010</v>
      </c>
      <c r="E48" s="363"/>
      <c r="F48" s="363"/>
      <c r="G48" s="350">
        <v>2010</v>
      </c>
      <c r="H48" s="363"/>
      <c r="I48" s="363"/>
      <c r="J48" s="350">
        <v>2010</v>
      </c>
      <c r="K48" s="363"/>
      <c r="L48" s="363"/>
      <c r="M48" s="350">
        <v>2010</v>
      </c>
      <c r="N48" s="363"/>
      <c r="O48" s="363"/>
      <c r="P48" s="350">
        <v>2010</v>
      </c>
      <c r="Q48" s="363"/>
      <c r="R48" s="363"/>
      <c r="S48" s="350">
        <v>2010</v>
      </c>
      <c r="T48" s="363"/>
      <c r="U48" s="363"/>
      <c r="V48" s="350">
        <v>2010</v>
      </c>
      <c r="W48" s="363"/>
      <c r="X48" s="363"/>
      <c r="Y48" s="350">
        <v>2010</v>
      </c>
      <c r="Z48" s="363"/>
      <c r="AA48" s="363"/>
      <c r="AB48" s="350">
        <v>2010</v>
      </c>
      <c r="AC48" s="363"/>
      <c r="AD48" s="363"/>
      <c r="AE48" s="350">
        <v>2010</v>
      </c>
      <c r="AF48" s="243"/>
      <c r="AG48" s="363"/>
      <c r="AH48" s="350">
        <v>2010</v>
      </c>
      <c r="AI48" s="363"/>
      <c r="AJ48" s="363"/>
      <c r="AK48" s="350">
        <v>2010</v>
      </c>
      <c r="AL48" s="363"/>
      <c r="AM48" s="363"/>
      <c r="AN48" s="350">
        <v>2010</v>
      </c>
      <c r="AO48" s="363"/>
      <c r="AP48" s="363"/>
      <c r="AQ48" s="350">
        <v>2010</v>
      </c>
      <c r="AR48" s="363"/>
      <c r="AS48" s="363"/>
      <c r="AT48" s="350">
        <v>2010</v>
      </c>
      <c r="AU48" s="363"/>
      <c r="AV48" s="363"/>
      <c r="AW48" s="350">
        <v>2010</v>
      </c>
      <c r="AX48" s="363"/>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t="e">
        <f t="shared" si="6"/>
        <v>#DIV/0!</v>
      </c>
      <c r="C49" s="363"/>
      <c r="D49" s="350">
        <v>2011</v>
      </c>
      <c r="E49" s="363"/>
      <c r="F49" s="363"/>
      <c r="G49" s="350">
        <v>2011</v>
      </c>
      <c r="H49" s="363"/>
      <c r="I49" s="363"/>
      <c r="J49" s="350">
        <v>2011</v>
      </c>
      <c r="K49" s="363"/>
      <c r="L49" s="363"/>
      <c r="M49" s="350">
        <v>2011</v>
      </c>
      <c r="N49" s="363"/>
      <c r="O49" s="363"/>
      <c r="P49" s="350">
        <v>2011</v>
      </c>
      <c r="Q49" s="363"/>
      <c r="R49" s="363"/>
      <c r="S49" s="350">
        <v>2011</v>
      </c>
      <c r="T49" s="363"/>
      <c r="U49" s="363"/>
      <c r="V49" s="350">
        <v>2011</v>
      </c>
      <c r="W49" s="363"/>
      <c r="X49" s="363"/>
      <c r="Y49" s="350">
        <v>2011</v>
      </c>
      <c r="Z49" s="363"/>
      <c r="AA49" s="363"/>
      <c r="AB49" s="350">
        <v>2011</v>
      </c>
      <c r="AC49" s="363"/>
      <c r="AD49" s="363"/>
      <c r="AE49" s="350">
        <v>2011</v>
      </c>
      <c r="AF49" s="243"/>
      <c r="AG49" s="363"/>
      <c r="AH49" s="350">
        <v>2011</v>
      </c>
      <c r="AI49" s="363"/>
      <c r="AJ49" s="363"/>
      <c r="AK49" s="350">
        <v>2011</v>
      </c>
      <c r="AL49" s="363"/>
      <c r="AM49" s="363"/>
      <c r="AN49" s="350">
        <v>2011</v>
      </c>
      <c r="AO49" s="363"/>
      <c r="AP49" s="363"/>
      <c r="AQ49" s="350">
        <v>2011</v>
      </c>
      <c r="AR49" s="363"/>
      <c r="AS49" s="363"/>
      <c r="AT49" s="350">
        <v>2011</v>
      </c>
      <c r="AU49" s="363"/>
      <c r="AV49" s="363"/>
      <c r="AW49" s="350">
        <v>2011</v>
      </c>
      <c r="AX49" s="363"/>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t="e">
        <f t="shared" si="6"/>
        <v>#DIV/0!</v>
      </c>
      <c r="C50" s="363"/>
      <c r="D50" s="350">
        <v>2012</v>
      </c>
      <c r="E50" s="363"/>
      <c r="F50" s="363"/>
      <c r="G50" s="350">
        <v>2012</v>
      </c>
      <c r="H50" s="363"/>
      <c r="I50" s="363"/>
      <c r="J50" s="350">
        <v>2012</v>
      </c>
      <c r="K50" s="363"/>
      <c r="L50" s="363"/>
      <c r="M50" s="350">
        <v>2012</v>
      </c>
      <c r="N50" s="363"/>
      <c r="O50" s="363"/>
      <c r="P50" s="350">
        <v>2012</v>
      </c>
      <c r="Q50" s="363"/>
      <c r="R50" s="363"/>
      <c r="S50" s="350">
        <v>2012</v>
      </c>
      <c r="T50" s="363"/>
      <c r="U50" s="363"/>
      <c r="V50" s="350">
        <v>2012</v>
      </c>
      <c r="W50" s="363"/>
      <c r="X50" s="363"/>
      <c r="Y50" s="350">
        <v>2012</v>
      </c>
      <c r="Z50" s="363"/>
      <c r="AA50" s="363"/>
      <c r="AB50" s="350">
        <v>2012</v>
      </c>
      <c r="AC50" s="363"/>
      <c r="AD50" s="363"/>
      <c r="AE50" s="350">
        <v>2012</v>
      </c>
      <c r="AF50" s="243"/>
      <c r="AG50" s="363"/>
      <c r="AH50" s="350">
        <v>2012</v>
      </c>
      <c r="AI50" s="363"/>
      <c r="AJ50" s="363"/>
      <c r="AK50" s="350">
        <v>2012</v>
      </c>
      <c r="AL50" s="363"/>
      <c r="AM50" s="363"/>
      <c r="AN50" s="350">
        <v>2012</v>
      </c>
      <c r="AO50" s="363"/>
      <c r="AP50" s="363"/>
      <c r="AQ50" s="350">
        <v>2012</v>
      </c>
      <c r="AR50" s="363"/>
      <c r="AS50" s="363"/>
      <c r="AT50" s="350">
        <v>2012</v>
      </c>
      <c r="AU50" s="363"/>
      <c r="AV50" s="363"/>
      <c r="AW50" s="350">
        <v>2012</v>
      </c>
      <c r="AX50" s="363"/>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t="e">
        <f t="shared" si="6"/>
        <v>#DIV/0!</v>
      </c>
      <c r="C51" s="363"/>
      <c r="D51" s="350">
        <v>2013</v>
      </c>
      <c r="E51" s="363"/>
      <c r="F51" s="363"/>
      <c r="G51" s="350">
        <v>2013</v>
      </c>
      <c r="H51" s="363"/>
      <c r="I51" s="363"/>
      <c r="J51" s="350">
        <v>2013</v>
      </c>
      <c r="K51" s="363"/>
      <c r="L51" s="363"/>
      <c r="M51" s="350">
        <v>2013</v>
      </c>
      <c r="N51" s="363"/>
      <c r="O51" s="363"/>
      <c r="P51" s="350">
        <v>2013</v>
      </c>
      <c r="Q51" s="363"/>
      <c r="R51" s="363"/>
      <c r="S51" s="350">
        <v>2013</v>
      </c>
      <c r="T51" s="363"/>
      <c r="U51" s="363"/>
      <c r="V51" s="350">
        <v>2013</v>
      </c>
      <c r="W51" s="363"/>
      <c r="X51" s="363"/>
      <c r="Y51" s="350">
        <v>2013</v>
      </c>
      <c r="Z51" s="363"/>
      <c r="AA51" s="363"/>
      <c r="AB51" s="350">
        <v>2013</v>
      </c>
      <c r="AC51" s="363"/>
      <c r="AD51" s="363"/>
      <c r="AE51" s="350">
        <v>2013</v>
      </c>
      <c r="AF51" s="243"/>
      <c r="AG51" s="363"/>
      <c r="AH51" s="350">
        <v>2013</v>
      </c>
      <c r="AI51" s="363"/>
      <c r="AJ51" s="363"/>
      <c r="AK51" s="350">
        <v>2013</v>
      </c>
      <c r="AL51" s="363"/>
      <c r="AM51" s="363"/>
      <c r="AN51" s="350">
        <v>2013</v>
      </c>
      <c r="AO51" s="363"/>
      <c r="AP51" s="363"/>
      <c r="AQ51" s="350">
        <v>2013</v>
      </c>
      <c r="AR51" s="363"/>
      <c r="AS51" s="363"/>
      <c r="AT51" s="350">
        <v>2013</v>
      </c>
      <c r="AU51" s="363"/>
      <c r="AV51" s="363"/>
      <c r="AW51" s="350">
        <v>2013</v>
      </c>
      <c r="AX51" s="363"/>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7">AVERAGE(E52,H52,K52,T52,AF52,AO52,AU52,AX52,AR52)</f>
        <v>65.722222222222229</v>
      </c>
      <c r="C52" s="39"/>
      <c r="D52" s="43">
        <v>2014</v>
      </c>
      <c r="E52" s="49">
        <v>100</v>
      </c>
      <c r="F52" s="10" t="s">
        <v>1745</v>
      </c>
      <c r="G52" s="43">
        <v>2014</v>
      </c>
      <c r="H52" s="49">
        <v>75</v>
      </c>
      <c r="I52" s="10" t="s">
        <v>1746</v>
      </c>
      <c r="J52" s="43">
        <v>2014</v>
      </c>
      <c r="K52" s="19">
        <v>100</v>
      </c>
      <c r="L52" s="10"/>
      <c r="M52" s="43">
        <v>2014</v>
      </c>
      <c r="N52" s="19">
        <v>100</v>
      </c>
      <c r="O52" s="10" t="s">
        <v>329</v>
      </c>
      <c r="P52" s="43">
        <v>2014</v>
      </c>
      <c r="Q52" s="19">
        <v>100</v>
      </c>
      <c r="R52" s="10" t="s">
        <v>329</v>
      </c>
      <c r="S52" s="43">
        <v>2014</v>
      </c>
      <c r="T52" s="52">
        <v>100</v>
      </c>
      <c r="U52" s="10"/>
      <c r="V52" s="43">
        <v>2014</v>
      </c>
      <c r="W52" s="19">
        <v>100</v>
      </c>
      <c r="X52" s="10" t="s">
        <v>329</v>
      </c>
      <c r="Y52" s="350">
        <v>2014</v>
      </c>
      <c r="Z52" s="19">
        <v>100</v>
      </c>
      <c r="AA52" s="10" t="s">
        <v>329</v>
      </c>
      <c r="AB52" s="350">
        <v>2014</v>
      </c>
      <c r="AC52" s="19">
        <v>100</v>
      </c>
      <c r="AD52" s="10" t="s">
        <v>329</v>
      </c>
      <c r="AE52" s="350">
        <v>2014</v>
      </c>
      <c r="AF52" s="243">
        <f>0.67*AI52+0.33*AL52</f>
        <v>66.5</v>
      </c>
      <c r="AG52" s="10"/>
      <c r="AH52" s="350">
        <v>2014</v>
      </c>
      <c r="AI52" s="19">
        <v>50</v>
      </c>
      <c r="AJ52" s="10" t="s">
        <v>1080</v>
      </c>
      <c r="AK52" s="350">
        <v>2014</v>
      </c>
      <c r="AL52" s="19">
        <v>100</v>
      </c>
      <c r="AM52" s="10" t="s">
        <v>1105</v>
      </c>
      <c r="AN52" s="350">
        <v>2014</v>
      </c>
      <c r="AO52" s="19">
        <v>50</v>
      </c>
      <c r="AP52" s="10" t="s">
        <v>1112</v>
      </c>
      <c r="AQ52" s="350">
        <v>2014</v>
      </c>
      <c r="AR52" s="19">
        <v>0</v>
      </c>
      <c r="AS52" s="10" t="s">
        <v>1111</v>
      </c>
      <c r="AT52" s="350">
        <v>2014</v>
      </c>
      <c r="AU52" s="49">
        <v>100</v>
      </c>
      <c r="AV52" s="10" t="s">
        <v>1110</v>
      </c>
      <c r="AW52" s="350">
        <v>2014</v>
      </c>
      <c r="AX52" s="19">
        <v>0</v>
      </c>
      <c r="AY52" s="11" t="s">
        <v>1109</v>
      </c>
    </row>
    <row r="53" spans="1:81" ht="24.75" customHeight="1">
      <c r="A53" s="43">
        <v>2015</v>
      </c>
      <c r="B53" s="230">
        <f t="shared" si="7"/>
        <v>65.722222222222229</v>
      </c>
      <c r="C53" s="80"/>
      <c r="D53" s="43">
        <v>2015</v>
      </c>
      <c r="E53" s="49">
        <v>100</v>
      </c>
      <c r="F53" s="10" t="s">
        <v>1745</v>
      </c>
      <c r="G53" s="43">
        <v>2015</v>
      </c>
      <c r="H53" s="49">
        <v>75</v>
      </c>
      <c r="I53" s="10" t="s">
        <v>1108</v>
      </c>
      <c r="J53" s="43">
        <v>2015</v>
      </c>
      <c r="K53" s="19">
        <v>100</v>
      </c>
      <c r="L53" s="10"/>
      <c r="M53" s="43">
        <v>2015</v>
      </c>
      <c r="N53" s="19">
        <v>100</v>
      </c>
      <c r="O53" s="10"/>
      <c r="P53" s="43">
        <v>2015</v>
      </c>
      <c r="Q53" s="19">
        <v>100</v>
      </c>
      <c r="R53" s="10"/>
      <c r="S53" s="43">
        <v>2015</v>
      </c>
      <c r="T53" s="52">
        <v>100</v>
      </c>
      <c r="U53" s="10"/>
      <c r="V53" s="43">
        <v>2015</v>
      </c>
      <c r="W53" s="19">
        <v>100</v>
      </c>
      <c r="X53" s="10"/>
      <c r="Y53" s="350">
        <v>2015</v>
      </c>
      <c r="Z53" s="19">
        <v>100</v>
      </c>
      <c r="AA53" s="10"/>
      <c r="AB53" s="350">
        <v>2015</v>
      </c>
      <c r="AC53" s="19">
        <v>100</v>
      </c>
      <c r="AD53" s="10"/>
      <c r="AE53" s="350">
        <v>2015</v>
      </c>
      <c r="AF53" s="243">
        <f t="shared" ref="AF53:AF57" si="8">0.67*AI53+0.33*AL53</f>
        <v>66.5</v>
      </c>
      <c r="AG53" s="10"/>
      <c r="AH53" s="350">
        <v>2015</v>
      </c>
      <c r="AI53" s="19">
        <v>50</v>
      </c>
      <c r="AJ53" s="10"/>
      <c r="AK53" s="350">
        <v>2015</v>
      </c>
      <c r="AL53" s="19">
        <v>100</v>
      </c>
      <c r="AM53" s="10"/>
      <c r="AN53" s="350">
        <v>2015</v>
      </c>
      <c r="AO53" s="19">
        <v>50</v>
      </c>
      <c r="AP53" s="10"/>
      <c r="AQ53" s="350">
        <v>2015</v>
      </c>
      <c r="AR53" s="19">
        <v>0</v>
      </c>
      <c r="AS53" s="10"/>
      <c r="AT53" s="350">
        <v>2015</v>
      </c>
      <c r="AU53" s="49">
        <v>100</v>
      </c>
      <c r="AV53" s="10"/>
      <c r="AW53" s="350">
        <v>2015</v>
      </c>
      <c r="AX53" s="19">
        <v>0</v>
      </c>
      <c r="AY53" s="11"/>
    </row>
    <row r="54" spans="1:81" ht="24.75" customHeight="1">
      <c r="A54" s="43">
        <v>2016</v>
      </c>
      <c r="B54" s="230">
        <f t="shared" si="7"/>
        <v>65.722222222222229</v>
      </c>
      <c r="C54" s="80"/>
      <c r="D54" s="43">
        <v>2016</v>
      </c>
      <c r="E54" s="49">
        <v>100</v>
      </c>
      <c r="F54" s="10" t="s">
        <v>1745</v>
      </c>
      <c r="G54" s="43">
        <v>2016</v>
      </c>
      <c r="H54" s="49">
        <v>75</v>
      </c>
      <c r="I54" s="10" t="s">
        <v>1108</v>
      </c>
      <c r="J54" s="43">
        <v>2016</v>
      </c>
      <c r="K54" s="19">
        <v>100</v>
      </c>
      <c r="L54" s="10"/>
      <c r="M54" s="43">
        <v>2016</v>
      </c>
      <c r="N54" s="19">
        <v>100</v>
      </c>
      <c r="O54" s="10"/>
      <c r="P54" s="43">
        <v>2016</v>
      </c>
      <c r="Q54" s="19">
        <v>100</v>
      </c>
      <c r="R54" s="10"/>
      <c r="S54" s="43">
        <v>2016</v>
      </c>
      <c r="T54" s="52">
        <v>100</v>
      </c>
      <c r="U54" s="10"/>
      <c r="V54" s="43">
        <v>2016</v>
      </c>
      <c r="W54" s="19">
        <v>100</v>
      </c>
      <c r="X54" s="10"/>
      <c r="Y54" s="350">
        <v>2016</v>
      </c>
      <c r="Z54" s="19">
        <v>100</v>
      </c>
      <c r="AA54" s="10"/>
      <c r="AB54" s="350">
        <v>2016</v>
      </c>
      <c r="AC54" s="19">
        <v>100</v>
      </c>
      <c r="AD54" s="10"/>
      <c r="AE54" s="350">
        <v>2016</v>
      </c>
      <c r="AF54" s="243">
        <f t="shared" si="8"/>
        <v>66.5</v>
      </c>
      <c r="AG54" s="10"/>
      <c r="AH54" s="350">
        <v>2016</v>
      </c>
      <c r="AI54" s="19">
        <v>50</v>
      </c>
      <c r="AJ54" s="10"/>
      <c r="AK54" s="350">
        <v>2016</v>
      </c>
      <c r="AL54" s="19">
        <v>100</v>
      </c>
      <c r="AM54" s="10"/>
      <c r="AN54" s="350">
        <v>2016</v>
      </c>
      <c r="AO54" s="19">
        <v>50</v>
      </c>
      <c r="AP54" s="10"/>
      <c r="AQ54" s="350">
        <v>2016</v>
      </c>
      <c r="AR54" s="19">
        <v>0</v>
      </c>
      <c r="AS54" s="10"/>
      <c r="AT54" s="350">
        <v>2016</v>
      </c>
      <c r="AU54" s="49">
        <v>100</v>
      </c>
      <c r="AV54" s="10"/>
      <c r="AW54" s="350">
        <v>2016</v>
      </c>
      <c r="AX54" s="19">
        <v>0</v>
      </c>
      <c r="AY54" s="11"/>
    </row>
    <row r="55" spans="1:81" ht="24.75" customHeight="1">
      <c r="A55" s="43">
        <v>2017</v>
      </c>
      <c r="B55" s="230">
        <f t="shared" si="7"/>
        <v>65.722222222222229</v>
      </c>
      <c r="C55" s="80"/>
      <c r="D55" s="43">
        <v>2017</v>
      </c>
      <c r="E55" s="49">
        <v>100</v>
      </c>
      <c r="F55" s="10" t="s">
        <v>1745</v>
      </c>
      <c r="G55" s="43">
        <v>2017</v>
      </c>
      <c r="H55" s="49">
        <v>75</v>
      </c>
      <c r="I55" s="10" t="s">
        <v>1108</v>
      </c>
      <c r="J55" s="43">
        <v>2017</v>
      </c>
      <c r="K55" s="19">
        <v>100</v>
      </c>
      <c r="L55" s="10"/>
      <c r="M55" s="43">
        <v>2017</v>
      </c>
      <c r="N55" s="19">
        <v>100</v>
      </c>
      <c r="O55" s="10"/>
      <c r="P55" s="43">
        <v>2017</v>
      </c>
      <c r="Q55" s="19">
        <v>100</v>
      </c>
      <c r="R55" s="10"/>
      <c r="S55" s="43">
        <v>2017</v>
      </c>
      <c r="T55" s="52">
        <v>100</v>
      </c>
      <c r="U55" s="10"/>
      <c r="V55" s="43">
        <v>2017</v>
      </c>
      <c r="W55" s="19">
        <v>100</v>
      </c>
      <c r="X55" s="10"/>
      <c r="Y55" s="350">
        <v>2017</v>
      </c>
      <c r="Z55" s="19">
        <v>100</v>
      </c>
      <c r="AA55" s="10"/>
      <c r="AB55" s="350">
        <v>2017</v>
      </c>
      <c r="AC55" s="19">
        <v>100</v>
      </c>
      <c r="AD55" s="10"/>
      <c r="AE55" s="350">
        <v>2017</v>
      </c>
      <c r="AF55" s="243">
        <f t="shared" si="8"/>
        <v>66.5</v>
      </c>
      <c r="AG55" s="10"/>
      <c r="AH55" s="350">
        <v>2017</v>
      </c>
      <c r="AI55" s="19">
        <v>50</v>
      </c>
      <c r="AJ55" s="10"/>
      <c r="AK55" s="350">
        <v>2017</v>
      </c>
      <c r="AL55" s="19">
        <v>100</v>
      </c>
      <c r="AM55" s="10"/>
      <c r="AN55" s="350">
        <v>2017</v>
      </c>
      <c r="AO55" s="19">
        <v>50</v>
      </c>
      <c r="AP55" s="10"/>
      <c r="AQ55" s="350">
        <v>2017</v>
      </c>
      <c r="AR55" s="19">
        <v>0</v>
      </c>
      <c r="AS55" s="10"/>
      <c r="AT55" s="350">
        <v>2017</v>
      </c>
      <c r="AU55" s="49">
        <v>100</v>
      </c>
      <c r="AV55" s="10"/>
      <c r="AW55" s="350">
        <v>2017</v>
      </c>
      <c r="AX55" s="19">
        <v>0</v>
      </c>
      <c r="AY55" s="11"/>
    </row>
    <row r="56" spans="1:81" ht="24.75" customHeight="1">
      <c r="A56" s="43">
        <v>2018</v>
      </c>
      <c r="B56" s="230">
        <f t="shared" si="7"/>
        <v>65.722222222222229</v>
      </c>
      <c r="C56" s="80"/>
      <c r="D56" s="43">
        <v>2018</v>
      </c>
      <c r="E56" s="49">
        <v>100</v>
      </c>
      <c r="F56" s="10" t="s">
        <v>1745</v>
      </c>
      <c r="G56" s="43">
        <v>2018</v>
      </c>
      <c r="H56" s="49">
        <v>75</v>
      </c>
      <c r="I56" s="10" t="s">
        <v>1107</v>
      </c>
      <c r="J56" s="43">
        <v>2018</v>
      </c>
      <c r="K56" s="19">
        <v>100</v>
      </c>
      <c r="L56" s="10"/>
      <c r="M56" s="43">
        <v>2018</v>
      </c>
      <c r="N56" s="19">
        <v>100</v>
      </c>
      <c r="O56" s="10"/>
      <c r="P56" s="43">
        <v>2018</v>
      </c>
      <c r="Q56" s="19">
        <v>100</v>
      </c>
      <c r="R56" s="10"/>
      <c r="S56" s="43">
        <v>2018</v>
      </c>
      <c r="T56" s="52">
        <v>100</v>
      </c>
      <c r="U56" s="10"/>
      <c r="V56" s="43">
        <v>2018</v>
      </c>
      <c r="W56" s="19">
        <v>100</v>
      </c>
      <c r="X56" s="10"/>
      <c r="Y56" s="350">
        <v>2018</v>
      </c>
      <c r="Z56" s="19">
        <v>100</v>
      </c>
      <c r="AA56" s="10"/>
      <c r="AB56" s="350">
        <v>2018</v>
      </c>
      <c r="AC56" s="19">
        <v>100</v>
      </c>
      <c r="AD56" s="10"/>
      <c r="AE56" s="350"/>
      <c r="AF56" s="243">
        <f t="shared" si="8"/>
        <v>66.5</v>
      </c>
      <c r="AG56" s="10"/>
      <c r="AH56" s="350">
        <v>2018</v>
      </c>
      <c r="AI56" s="19">
        <v>50</v>
      </c>
      <c r="AJ56" s="10"/>
      <c r="AK56" s="350">
        <v>2018</v>
      </c>
      <c r="AL56" s="19">
        <v>100</v>
      </c>
      <c r="AM56" s="10"/>
      <c r="AN56" s="350">
        <v>2018</v>
      </c>
      <c r="AO56" s="19">
        <v>50</v>
      </c>
      <c r="AP56" s="10"/>
      <c r="AQ56" s="350">
        <v>2018</v>
      </c>
      <c r="AR56" s="19">
        <v>0</v>
      </c>
      <c r="AS56" s="10"/>
      <c r="AT56" s="350">
        <v>2018</v>
      </c>
      <c r="AU56" s="49">
        <v>100</v>
      </c>
      <c r="AV56" s="10"/>
      <c r="AW56" s="350">
        <v>2018</v>
      </c>
      <c r="AX56" s="19">
        <v>0</v>
      </c>
      <c r="AY56" s="11"/>
    </row>
    <row r="57" spans="1:81" ht="24.75" customHeight="1">
      <c r="A57" s="43">
        <v>2019</v>
      </c>
      <c r="B57" s="230">
        <f t="shared" si="7"/>
        <v>65.722222222222229</v>
      </c>
      <c r="C57" s="80"/>
      <c r="D57" s="43">
        <v>2019</v>
      </c>
      <c r="E57" s="49">
        <v>100</v>
      </c>
      <c r="F57" s="10" t="s">
        <v>1745</v>
      </c>
      <c r="G57" s="43">
        <v>2019</v>
      </c>
      <c r="H57" s="49">
        <v>75</v>
      </c>
      <c r="I57" s="10" t="s">
        <v>1107</v>
      </c>
      <c r="J57" s="43">
        <v>2019</v>
      </c>
      <c r="K57" s="34">
        <v>100</v>
      </c>
      <c r="L57" s="10"/>
      <c r="M57" s="43">
        <v>2019</v>
      </c>
      <c r="N57" s="19">
        <v>100</v>
      </c>
      <c r="O57" s="10" t="s">
        <v>1106</v>
      </c>
      <c r="P57" s="43">
        <v>2019</v>
      </c>
      <c r="Q57" s="19">
        <v>100</v>
      </c>
      <c r="R57" s="10" t="s">
        <v>1106</v>
      </c>
      <c r="S57" s="43">
        <v>2019</v>
      </c>
      <c r="T57" s="52">
        <v>100</v>
      </c>
      <c r="U57" s="10"/>
      <c r="V57" s="43">
        <v>2019</v>
      </c>
      <c r="W57" s="19">
        <v>100</v>
      </c>
      <c r="X57" s="10" t="s">
        <v>329</v>
      </c>
      <c r="Y57" s="350">
        <v>2019</v>
      </c>
      <c r="Z57" s="19">
        <v>100</v>
      </c>
      <c r="AA57" s="10" t="s">
        <v>329</v>
      </c>
      <c r="AB57" s="350">
        <v>2019</v>
      </c>
      <c r="AC57" s="19">
        <v>100</v>
      </c>
      <c r="AD57" s="10" t="s">
        <v>329</v>
      </c>
      <c r="AE57" s="350">
        <v>2019</v>
      </c>
      <c r="AF57" s="243">
        <f t="shared" si="8"/>
        <v>66.5</v>
      </c>
      <c r="AG57" s="10"/>
      <c r="AH57" s="350">
        <v>2019</v>
      </c>
      <c r="AI57" s="19">
        <v>50</v>
      </c>
      <c r="AJ57" s="10" t="s">
        <v>1080</v>
      </c>
      <c r="AK57" s="350">
        <v>2019</v>
      </c>
      <c r="AL57" s="19">
        <v>100</v>
      </c>
      <c r="AM57" s="10" t="s">
        <v>1105</v>
      </c>
      <c r="AN57" s="350">
        <v>2019</v>
      </c>
      <c r="AO57" s="19">
        <v>50</v>
      </c>
      <c r="AP57" s="10" t="s">
        <v>1104</v>
      </c>
      <c r="AQ57" s="350">
        <v>2019</v>
      </c>
      <c r="AR57" s="19">
        <v>0</v>
      </c>
      <c r="AS57" s="10" t="s">
        <v>1103</v>
      </c>
      <c r="AT57" s="350">
        <v>2019</v>
      </c>
      <c r="AU57" s="49">
        <v>100</v>
      </c>
      <c r="AV57" s="10" t="s">
        <v>1102</v>
      </c>
      <c r="AW57" s="350">
        <v>2019</v>
      </c>
      <c r="AX57" s="19">
        <v>0</v>
      </c>
      <c r="AY57" s="11" t="s">
        <v>1101</v>
      </c>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4591</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9">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9"/>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9"/>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t="e">
        <f t="shared" ref="B69:B72" si="10">AVERAGE(E69,H69,K69,N69,Z69,AC69,AF69)</f>
        <v>#DIV/0!</v>
      </c>
      <c r="C69" s="363"/>
      <c r="D69" s="350">
        <v>2010</v>
      </c>
      <c r="E69" s="363"/>
      <c r="F69" s="363"/>
      <c r="G69" s="350">
        <v>2010</v>
      </c>
      <c r="H69" s="363"/>
      <c r="I69" s="363"/>
      <c r="J69" s="350">
        <v>2010</v>
      </c>
      <c r="K69" s="363"/>
      <c r="L69" s="363"/>
      <c r="M69" s="350">
        <v>2010</v>
      </c>
      <c r="N69" s="8" t="e">
        <f t="shared" si="9"/>
        <v>#DIV/0!</v>
      </c>
      <c r="O69" s="363"/>
      <c r="P69" s="350">
        <v>2010</v>
      </c>
      <c r="Q69" s="363"/>
      <c r="R69" s="363"/>
      <c r="S69" s="350">
        <v>2010</v>
      </c>
      <c r="T69" s="363"/>
      <c r="U69" s="363"/>
      <c r="V69" s="350">
        <v>2010</v>
      </c>
      <c r="W69" s="363"/>
      <c r="X69" s="363"/>
      <c r="Y69" s="350">
        <v>2010</v>
      </c>
      <c r="Z69" s="363"/>
      <c r="AA69" s="363"/>
      <c r="AB69" s="350">
        <v>2010</v>
      </c>
      <c r="AC69" s="363"/>
      <c r="AD69" s="363"/>
      <c r="AE69" s="350">
        <v>2010</v>
      </c>
      <c r="AF69" s="363"/>
      <c r="AG69" s="363"/>
      <c r="AH69" s="350">
        <v>2010</v>
      </c>
      <c r="AI69" s="363"/>
      <c r="AJ69" s="363"/>
      <c r="AK69" s="350">
        <v>2010</v>
      </c>
      <c r="AL69" s="363"/>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t="e">
        <f t="shared" si="10"/>
        <v>#DIV/0!</v>
      </c>
      <c r="C70" s="363"/>
      <c r="D70" s="350">
        <v>2011</v>
      </c>
      <c r="E70" s="363"/>
      <c r="F70" s="363"/>
      <c r="G70" s="350">
        <v>2011</v>
      </c>
      <c r="H70" s="363"/>
      <c r="I70" s="363"/>
      <c r="J70" s="350">
        <v>2011</v>
      </c>
      <c r="K70" s="363"/>
      <c r="L70" s="363"/>
      <c r="M70" s="350">
        <v>2011</v>
      </c>
      <c r="N70" s="8" t="e">
        <f t="shared" si="9"/>
        <v>#DIV/0!</v>
      </c>
      <c r="O70" s="363"/>
      <c r="P70" s="350">
        <v>2011</v>
      </c>
      <c r="Q70" s="363"/>
      <c r="R70" s="363"/>
      <c r="S70" s="350">
        <v>2011</v>
      </c>
      <c r="T70" s="363"/>
      <c r="U70" s="363"/>
      <c r="V70" s="350">
        <v>2011</v>
      </c>
      <c r="W70" s="363"/>
      <c r="X70" s="363"/>
      <c r="Y70" s="350">
        <v>2011</v>
      </c>
      <c r="Z70" s="363"/>
      <c r="AA70" s="363"/>
      <c r="AB70" s="350">
        <v>2011</v>
      </c>
      <c r="AC70" s="363"/>
      <c r="AD70" s="363"/>
      <c r="AE70" s="350">
        <v>2011</v>
      </c>
      <c r="AF70" s="363"/>
      <c r="AG70" s="363"/>
      <c r="AH70" s="350">
        <v>2011</v>
      </c>
      <c r="AI70" s="363"/>
      <c r="AJ70" s="363"/>
      <c r="AK70" s="350">
        <v>2011</v>
      </c>
      <c r="AL70" s="363"/>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t="e">
        <f t="shared" si="10"/>
        <v>#DIV/0!</v>
      </c>
      <c r="C71" s="363"/>
      <c r="D71" s="350">
        <v>2012</v>
      </c>
      <c r="E71" s="363"/>
      <c r="F71" s="363"/>
      <c r="G71" s="350">
        <v>2012</v>
      </c>
      <c r="H71" s="363"/>
      <c r="I71" s="363"/>
      <c r="J71" s="350">
        <v>2012</v>
      </c>
      <c r="K71" s="363"/>
      <c r="L71" s="363"/>
      <c r="M71" s="350">
        <v>2012</v>
      </c>
      <c r="N71" s="8" t="e">
        <f t="shared" si="9"/>
        <v>#DIV/0!</v>
      </c>
      <c r="O71" s="363"/>
      <c r="P71" s="350">
        <v>2012</v>
      </c>
      <c r="Q71" s="363"/>
      <c r="R71" s="363"/>
      <c r="S71" s="350">
        <v>2012</v>
      </c>
      <c r="T71" s="363"/>
      <c r="U71" s="363"/>
      <c r="V71" s="350">
        <v>2012</v>
      </c>
      <c r="W71" s="363"/>
      <c r="X71" s="363"/>
      <c r="Y71" s="350">
        <v>2012</v>
      </c>
      <c r="Z71" s="363"/>
      <c r="AA71" s="363"/>
      <c r="AB71" s="350">
        <v>2012</v>
      </c>
      <c r="AC71" s="363"/>
      <c r="AD71" s="363"/>
      <c r="AE71" s="350">
        <v>2012</v>
      </c>
      <c r="AF71" s="363"/>
      <c r="AG71" s="363"/>
      <c r="AH71" s="350">
        <v>2012</v>
      </c>
      <c r="AI71" s="363"/>
      <c r="AJ71" s="363"/>
      <c r="AK71" s="350">
        <v>2012</v>
      </c>
      <c r="AL71" s="363"/>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t="e">
        <f t="shared" si="10"/>
        <v>#DIV/0!</v>
      </c>
      <c r="C72" s="363"/>
      <c r="D72" s="350">
        <v>2013</v>
      </c>
      <c r="E72" s="363"/>
      <c r="F72" s="363"/>
      <c r="G72" s="350">
        <v>2013</v>
      </c>
      <c r="H72" s="363"/>
      <c r="I72" s="363"/>
      <c r="J72" s="350">
        <v>2013</v>
      </c>
      <c r="K72" s="363"/>
      <c r="L72" s="363"/>
      <c r="M72" s="350">
        <v>2013</v>
      </c>
      <c r="N72" s="8" t="e">
        <f t="shared" si="9"/>
        <v>#DIV/0!</v>
      </c>
      <c r="O72" s="363"/>
      <c r="P72" s="350">
        <v>2013</v>
      </c>
      <c r="Q72" s="363"/>
      <c r="R72" s="363"/>
      <c r="S72" s="350">
        <v>2013</v>
      </c>
      <c r="T72" s="363"/>
      <c r="U72" s="363"/>
      <c r="V72" s="350">
        <v>2013</v>
      </c>
      <c r="W72" s="363"/>
      <c r="X72" s="363"/>
      <c r="Y72" s="350">
        <v>2013</v>
      </c>
      <c r="Z72" s="363"/>
      <c r="AA72" s="363"/>
      <c r="AB72" s="350">
        <v>2013</v>
      </c>
      <c r="AC72" s="363"/>
      <c r="AD72" s="363"/>
      <c r="AE72" s="350">
        <v>2013</v>
      </c>
      <c r="AF72" s="363"/>
      <c r="AG72" s="363"/>
      <c r="AH72" s="350">
        <v>2013</v>
      </c>
      <c r="AI72" s="363"/>
      <c r="AJ72" s="363"/>
      <c r="AK72" s="350">
        <v>2013</v>
      </c>
      <c r="AL72" s="363"/>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1">AVERAGE(E73,H73,K73,N73,Z73,AC73,AF73)</f>
        <v>28.571428571428573</v>
      </c>
      <c r="C73" s="39"/>
      <c r="D73" s="43">
        <v>2014</v>
      </c>
      <c r="E73" s="19">
        <v>100</v>
      </c>
      <c r="F73" s="10" t="s">
        <v>1100</v>
      </c>
      <c r="G73" s="43">
        <v>2014</v>
      </c>
      <c r="H73" s="19">
        <v>0</v>
      </c>
      <c r="I73" s="10" t="s">
        <v>1099</v>
      </c>
      <c r="J73" s="43">
        <v>2014</v>
      </c>
      <c r="K73" s="49">
        <v>50</v>
      </c>
      <c r="L73" s="10" t="s">
        <v>1096</v>
      </c>
      <c r="M73" s="43">
        <v>2014</v>
      </c>
      <c r="N73" s="8">
        <f t="shared" ref="N73:N78" si="12">AVERAGE(Q73,T73,W73)</f>
        <v>0</v>
      </c>
      <c r="O73" s="19"/>
      <c r="P73" s="43">
        <v>2014</v>
      </c>
      <c r="Q73" s="19">
        <v>0</v>
      </c>
      <c r="R73" s="10" t="s">
        <v>1095</v>
      </c>
      <c r="S73" s="43">
        <v>2014</v>
      </c>
      <c r="T73" s="19">
        <v>0</v>
      </c>
      <c r="U73" s="10"/>
      <c r="V73" s="43">
        <v>2014</v>
      </c>
      <c r="W73" s="19">
        <v>0</v>
      </c>
      <c r="X73" s="10"/>
      <c r="Y73" s="350">
        <v>2014</v>
      </c>
      <c r="Z73" s="19">
        <v>0</v>
      </c>
      <c r="AA73" s="10" t="s">
        <v>1094</v>
      </c>
      <c r="AB73" s="350">
        <v>2014</v>
      </c>
      <c r="AC73" s="19">
        <v>50</v>
      </c>
      <c r="AD73" s="10" t="s">
        <v>1093</v>
      </c>
      <c r="AE73" s="350">
        <v>2014</v>
      </c>
      <c r="AF73" s="19">
        <v>0</v>
      </c>
      <c r="AG73" s="19"/>
      <c r="AH73" s="350">
        <v>2014</v>
      </c>
      <c r="AI73" s="19">
        <v>0</v>
      </c>
      <c r="AJ73" s="10"/>
      <c r="AK73" s="350">
        <v>2014</v>
      </c>
      <c r="AL73" s="19">
        <v>0</v>
      </c>
      <c r="AM73" s="11" t="s">
        <v>1092</v>
      </c>
    </row>
    <row r="74" spans="1:81" ht="24.75" customHeight="1">
      <c r="A74" s="43">
        <v>2015</v>
      </c>
      <c r="B74" s="5">
        <f t="shared" si="11"/>
        <v>28.571428571428573</v>
      </c>
      <c r="C74" s="39"/>
      <c r="D74" s="43">
        <v>2015</v>
      </c>
      <c r="E74" s="19">
        <v>100</v>
      </c>
      <c r="F74" s="10"/>
      <c r="G74" s="43">
        <v>2015</v>
      </c>
      <c r="H74" s="19">
        <v>0</v>
      </c>
      <c r="I74" s="10"/>
      <c r="J74" s="43">
        <v>2015</v>
      </c>
      <c r="K74" s="49">
        <v>50</v>
      </c>
      <c r="L74" s="10"/>
      <c r="M74" s="43">
        <v>2015</v>
      </c>
      <c r="N74" s="8">
        <f t="shared" si="12"/>
        <v>0</v>
      </c>
      <c r="O74" s="19"/>
      <c r="P74" s="43">
        <v>2015</v>
      </c>
      <c r="Q74" s="19">
        <v>0</v>
      </c>
      <c r="R74" s="10"/>
      <c r="S74" s="43">
        <v>2015</v>
      </c>
      <c r="T74" s="19">
        <v>0</v>
      </c>
      <c r="U74" s="10"/>
      <c r="V74" s="43">
        <v>2015</v>
      </c>
      <c r="W74" s="19">
        <v>0</v>
      </c>
      <c r="X74" s="10"/>
      <c r="Y74" s="350">
        <v>2015</v>
      </c>
      <c r="Z74" s="19">
        <v>0</v>
      </c>
      <c r="AA74" s="10"/>
      <c r="AB74" s="350">
        <v>2015</v>
      </c>
      <c r="AC74" s="19">
        <v>50</v>
      </c>
      <c r="AD74" s="10"/>
      <c r="AE74" s="350">
        <v>2015</v>
      </c>
      <c r="AF74" s="19">
        <v>0</v>
      </c>
      <c r="AG74" s="19"/>
      <c r="AH74" s="350">
        <v>2015</v>
      </c>
      <c r="AI74" s="19">
        <v>0</v>
      </c>
      <c r="AJ74" s="10"/>
      <c r="AK74" s="350">
        <v>2015</v>
      </c>
      <c r="AL74" s="19">
        <v>0</v>
      </c>
      <c r="AM74" s="11"/>
    </row>
    <row r="75" spans="1:81" ht="24.75" customHeight="1">
      <c r="A75" s="43">
        <v>2016</v>
      </c>
      <c r="B75" s="5">
        <f t="shared" si="11"/>
        <v>28.571428571428573</v>
      </c>
      <c r="C75" s="39"/>
      <c r="D75" s="43">
        <v>2016</v>
      </c>
      <c r="E75" s="19">
        <v>100</v>
      </c>
      <c r="F75" s="10"/>
      <c r="G75" s="43">
        <v>2016</v>
      </c>
      <c r="H75" s="19">
        <v>0</v>
      </c>
      <c r="I75" s="10"/>
      <c r="J75" s="43">
        <v>2016</v>
      </c>
      <c r="K75" s="49">
        <v>50</v>
      </c>
      <c r="L75" s="10"/>
      <c r="M75" s="43">
        <v>2016</v>
      </c>
      <c r="N75" s="8">
        <f t="shared" si="12"/>
        <v>0</v>
      </c>
      <c r="O75" s="19"/>
      <c r="P75" s="43">
        <v>2016</v>
      </c>
      <c r="Q75" s="19">
        <v>0</v>
      </c>
      <c r="R75" s="10"/>
      <c r="S75" s="43">
        <v>2016</v>
      </c>
      <c r="T75" s="19">
        <v>0</v>
      </c>
      <c r="U75" s="10"/>
      <c r="V75" s="43">
        <v>2016</v>
      </c>
      <c r="W75" s="19">
        <v>0</v>
      </c>
      <c r="X75" s="10"/>
      <c r="Y75" s="350">
        <v>2016</v>
      </c>
      <c r="Z75" s="19">
        <v>0</v>
      </c>
      <c r="AA75" s="10"/>
      <c r="AB75" s="350">
        <v>2016</v>
      </c>
      <c r="AC75" s="19">
        <v>50</v>
      </c>
      <c r="AD75" s="10"/>
      <c r="AE75" s="350">
        <v>2016</v>
      </c>
      <c r="AF75" s="19">
        <v>0</v>
      </c>
      <c r="AG75" s="19"/>
      <c r="AH75" s="350">
        <v>2016</v>
      </c>
      <c r="AI75" s="19">
        <v>0</v>
      </c>
      <c r="AJ75" s="10"/>
      <c r="AK75" s="350">
        <v>2016</v>
      </c>
      <c r="AL75" s="19">
        <v>0</v>
      </c>
      <c r="AM75" s="11"/>
    </row>
    <row r="76" spans="1:81" ht="24.75" customHeight="1">
      <c r="A76" s="43">
        <v>2017</v>
      </c>
      <c r="B76" s="5">
        <f t="shared" si="11"/>
        <v>28.571428571428573</v>
      </c>
      <c r="C76" s="39"/>
      <c r="D76" s="43">
        <v>2017</v>
      </c>
      <c r="E76" s="19">
        <v>100</v>
      </c>
      <c r="F76" s="10"/>
      <c r="G76" s="43">
        <v>2017</v>
      </c>
      <c r="H76" s="19">
        <v>0</v>
      </c>
      <c r="I76" s="10"/>
      <c r="J76" s="43">
        <v>2017</v>
      </c>
      <c r="K76" s="49">
        <v>50</v>
      </c>
      <c r="L76" s="10"/>
      <c r="M76" s="43">
        <v>2017</v>
      </c>
      <c r="N76" s="8">
        <f t="shared" si="12"/>
        <v>0</v>
      </c>
      <c r="O76" s="19"/>
      <c r="P76" s="43">
        <v>2017</v>
      </c>
      <c r="Q76" s="19">
        <v>0</v>
      </c>
      <c r="R76" s="10"/>
      <c r="S76" s="43">
        <v>2017</v>
      </c>
      <c r="T76" s="19">
        <v>0</v>
      </c>
      <c r="U76" s="10"/>
      <c r="V76" s="43">
        <v>2017</v>
      </c>
      <c r="W76" s="19">
        <v>0</v>
      </c>
      <c r="X76" s="10"/>
      <c r="Y76" s="350">
        <v>2017</v>
      </c>
      <c r="Z76" s="19">
        <v>0</v>
      </c>
      <c r="AA76" s="10"/>
      <c r="AB76" s="350">
        <v>2017</v>
      </c>
      <c r="AC76" s="19">
        <v>50</v>
      </c>
      <c r="AD76" s="10"/>
      <c r="AE76" s="350">
        <v>2017</v>
      </c>
      <c r="AF76" s="19">
        <v>0</v>
      </c>
      <c r="AG76" s="19"/>
      <c r="AH76" s="350">
        <v>2017</v>
      </c>
      <c r="AI76" s="19">
        <v>0</v>
      </c>
      <c r="AJ76" s="10"/>
      <c r="AK76" s="350">
        <v>2017</v>
      </c>
      <c r="AL76" s="19">
        <v>0</v>
      </c>
      <c r="AM76" s="11"/>
    </row>
    <row r="77" spans="1:81" ht="24.75" customHeight="1">
      <c r="A77" s="43">
        <v>2018</v>
      </c>
      <c r="B77" s="5">
        <f t="shared" si="11"/>
        <v>28.571428571428573</v>
      </c>
      <c r="C77" s="39"/>
      <c r="D77" s="43">
        <v>2018</v>
      </c>
      <c r="E77" s="19">
        <v>100</v>
      </c>
      <c r="F77" s="10"/>
      <c r="G77" s="43">
        <v>2018</v>
      </c>
      <c r="H77" s="19">
        <v>0</v>
      </c>
      <c r="I77" s="10"/>
      <c r="J77" s="43">
        <v>2018</v>
      </c>
      <c r="K77" s="49">
        <v>50</v>
      </c>
      <c r="L77" s="10"/>
      <c r="M77" s="43">
        <v>2018</v>
      </c>
      <c r="N77" s="8">
        <f t="shared" si="12"/>
        <v>0</v>
      </c>
      <c r="O77" s="19"/>
      <c r="P77" s="43">
        <v>2018</v>
      </c>
      <c r="Q77" s="19">
        <v>0</v>
      </c>
      <c r="R77" s="10"/>
      <c r="S77" s="43">
        <v>2018</v>
      </c>
      <c r="T77" s="19">
        <v>0</v>
      </c>
      <c r="U77" s="10"/>
      <c r="V77" s="43">
        <v>2018</v>
      </c>
      <c r="W77" s="19">
        <v>0</v>
      </c>
      <c r="X77" s="10"/>
      <c r="Y77" s="350">
        <v>2018</v>
      </c>
      <c r="Z77" s="19">
        <v>0</v>
      </c>
      <c r="AA77" s="10"/>
      <c r="AB77" s="350">
        <v>2018</v>
      </c>
      <c r="AC77" s="19">
        <v>50</v>
      </c>
      <c r="AD77" s="10"/>
      <c r="AE77" s="350">
        <v>2018</v>
      </c>
      <c r="AF77" s="19">
        <v>0</v>
      </c>
      <c r="AG77" s="19"/>
      <c r="AH77" s="350">
        <v>2018</v>
      </c>
      <c r="AI77" s="19">
        <v>0</v>
      </c>
      <c r="AJ77" s="10"/>
      <c r="AK77" s="350">
        <v>2018</v>
      </c>
      <c r="AL77" s="19">
        <v>0</v>
      </c>
      <c r="AM77" s="11"/>
    </row>
    <row r="78" spans="1:81" ht="24.75" customHeight="1">
      <c r="A78" s="43">
        <v>2019</v>
      </c>
      <c r="B78" s="5">
        <f t="shared" si="11"/>
        <v>28.571428571428573</v>
      </c>
      <c r="C78" s="39"/>
      <c r="D78" s="43">
        <v>2019</v>
      </c>
      <c r="E78" s="19">
        <v>100</v>
      </c>
      <c r="F78" s="10" t="s">
        <v>1098</v>
      </c>
      <c r="G78" s="43">
        <v>2019</v>
      </c>
      <c r="H78" s="19">
        <v>0</v>
      </c>
      <c r="I78" s="10" t="s">
        <v>1097</v>
      </c>
      <c r="J78" s="43">
        <v>2019</v>
      </c>
      <c r="K78" s="49">
        <v>50</v>
      </c>
      <c r="L78" s="10" t="s">
        <v>1096</v>
      </c>
      <c r="M78" s="43">
        <v>2019</v>
      </c>
      <c r="N78" s="8">
        <f t="shared" si="12"/>
        <v>0</v>
      </c>
      <c r="O78" s="19"/>
      <c r="P78" s="43">
        <v>2019</v>
      </c>
      <c r="Q78" s="19">
        <v>0</v>
      </c>
      <c r="R78" s="10" t="s">
        <v>1095</v>
      </c>
      <c r="S78" s="43">
        <v>2019</v>
      </c>
      <c r="T78" s="19">
        <v>0</v>
      </c>
      <c r="U78" s="10"/>
      <c r="V78" s="43">
        <v>2019</v>
      </c>
      <c r="W78" s="19">
        <v>0</v>
      </c>
      <c r="X78" s="10"/>
      <c r="Y78" s="350">
        <v>2019</v>
      </c>
      <c r="Z78" s="19">
        <v>0</v>
      </c>
      <c r="AA78" s="10" t="s">
        <v>1094</v>
      </c>
      <c r="AB78" s="350">
        <v>2019</v>
      </c>
      <c r="AC78" s="19">
        <v>50</v>
      </c>
      <c r="AD78" s="10" t="s">
        <v>1093</v>
      </c>
      <c r="AE78" s="350">
        <v>2019</v>
      </c>
      <c r="AF78" s="19">
        <v>0</v>
      </c>
      <c r="AG78" s="19"/>
      <c r="AH78" s="350">
        <v>2019</v>
      </c>
      <c r="AI78" s="19">
        <v>0</v>
      </c>
      <c r="AJ78" s="10"/>
      <c r="AK78" s="350">
        <v>2019</v>
      </c>
      <c r="AL78" s="19">
        <v>0</v>
      </c>
      <c r="AM78" s="11" t="s">
        <v>1092</v>
      </c>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1091</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4355</v>
      </c>
      <c r="I85" s="580"/>
      <c r="J85" s="43" t="s">
        <v>78</v>
      </c>
      <c r="K85" s="580" t="s">
        <v>1090</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t="e">
        <f t="shared" ref="B87:B93" si="13">AVERAGE(E87,H87,K87,N87,Q87)</f>
        <v>#DIV/0!</v>
      </c>
      <c r="C87" s="363"/>
      <c r="D87" s="350">
        <v>2007</v>
      </c>
      <c r="E87" s="363"/>
      <c r="F87" s="363"/>
      <c r="G87" s="350">
        <v>2007</v>
      </c>
      <c r="H87" s="363"/>
      <c r="I87" s="363"/>
      <c r="J87" s="350">
        <v>2007</v>
      </c>
      <c r="K87" s="363"/>
      <c r="L87" s="363"/>
      <c r="M87" s="350">
        <v>2007</v>
      </c>
      <c r="N87" s="363"/>
      <c r="O87" s="363"/>
      <c r="P87" s="350">
        <v>2007</v>
      </c>
      <c r="Q87" s="363"/>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t="e">
        <f t="shared" si="13"/>
        <v>#DIV/0!</v>
      </c>
      <c r="C88" s="363"/>
      <c r="D88" s="350">
        <v>2008</v>
      </c>
      <c r="E88" s="363"/>
      <c r="F88" s="363"/>
      <c r="G88" s="350">
        <v>2008</v>
      </c>
      <c r="H88" s="363"/>
      <c r="I88" s="363"/>
      <c r="J88" s="350">
        <v>2008</v>
      </c>
      <c r="K88" s="363"/>
      <c r="L88" s="363"/>
      <c r="M88" s="350">
        <v>2008</v>
      </c>
      <c r="N88" s="363"/>
      <c r="O88" s="363"/>
      <c r="P88" s="350">
        <v>2008</v>
      </c>
      <c r="Q88" s="363"/>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t="e">
        <f t="shared" si="13"/>
        <v>#DIV/0!</v>
      </c>
      <c r="C89" s="363"/>
      <c r="D89" s="350">
        <v>2009</v>
      </c>
      <c r="E89" s="363"/>
      <c r="F89" s="363"/>
      <c r="G89" s="350">
        <v>2009</v>
      </c>
      <c r="H89" s="363"/>
      <c r="I89" s="363"/>
      <c r="J89" s="350">
        <v>2009</v>
      </c>
      <c r="K89" s="363"/>
      <c r="L89" s="363"/>
      <c r="M89" s="350">
        <v>2009</v>
      </c>
      <c r="N89" s="363"/>
      <c r="O89" s="363"/>
      <c r="P89" s="350">
        <v>2009</v>
      </c>
      <c r="Q89" s="363"/>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t="e">
        <f t="shared" si="13"/>
        <v>#DIV/0!</v>
      </c>
      <c r="C90" s="363"/>
      <c r="D90" s="350">
        <v>2010</v>
      </c>
      <c r="E90" s="363"/>
      <c r="F90" s="363"/>
      <c r="G90" s="350">
        <v>2010</v>
      </c>
      <c r="H90" s="363"/>
      <c r="I90" s="363"/>
      <c r="J90" s="350">
        <v>2010</v>
      </c>
      <c r="K90" s="363"/>
      <c r="L90" s="363"/>
      <c r="M90" s="350">
        <v>2010</v>
      </c>
      <c r="N90" s="363"/>
      <c r="O90" s="363"/>
      <c r="P90" s="350">
        <v>2010</v>
      </c>
      <c r="Q90" s="363"/>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t="e">
        <f t="shared" si="13"/>
        <v>#DIV/0!</v>
      </c>
      <c r="C91" s="363"/>
      <c r="D91" s="350">
        <v>2011</v>
      </c>
      <c r="E91" s="363"/>
      <c r="F91" s="363"/>
      <c r="G91" s="350">
        <v>2011</v>
      </c>
      <c r="H91" s="363"/>
      <c r="I91" s="363"/>
      <c r="J91" s="350">
        <v>2011</v>
      </c>
      <c r="K91" s="363"/>
      <c r="L91" s="363"/>
      <c r="M91" s="350">
        <v>2011</v>
      </c>
      <c r="N91" s="363"/>
      <c r="O91" s="363"/>
      <c r="P91" s="350">
        <v>2011</v>
      </c>
      <c r="Q91" s="363"/>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t="e">
        <f t="shared" si="13"/>
        <v>#DIV/0!</v>
      </c>
      <c r="C92" s="363"/>
      <c r="D92" s="350">
        <v>2012</v>
      </c>
      <c r="E92" s="363"/>
      <c r="F92" s="363"/>
      <c r="G92" s="350">
        <v>2012</v>
      </c>
      <c r="H92" s="363"/>
      <c r="I92" s="363"/>
      <c r="J92" s="350">
        <v>2012</v>
      </c>
      <c r="K92" s="363"/>
      <c r="L92" s="363"/>
      <c r="M92" s="350">
        <v>2012</v>
      </c>
      <c r="N92" s="363"/>
      <c r="O92" s="363"/>
      <c r="P92" s="350">
        <v>2012</v>
      </c>
      <c r="Q92" s="363"/>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t="e">
        <f t="shared" si="13"/>
        <v>#DIV/0!</v>
      </c>
      <c r="C93" s="363"/>
      <c r="D93" s="350">
        <v>2013</v>
      </c>
      <c r="E93" s="363"/>
      <c r="F93" s="363"/>
      <c r="G93" s="350">
        <v>2013</v>
      </c>
      <c r="H93" s="363"/>
      <c r="I93" s="363"/>
      <c r="J93" s="350">
        <v>2013</v>
      </c>
      <c r="K93" s="363"/>
      <c r="L93" s="363"/>
      <c r="M93" s="350">
        <v>2013</v>
      </c>
      <c r="N93" s="363"/>
      <c r="O93" s="363"/>
      <c r="P93" s="350">
        <v>2013</v>
      </c>
      <c r="Q93" s="363"/>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25</v>
      </c>
      <c r="C94" s="39"/>
      <c r="D94" s="43">
        <v>2014</v>
      </c>
      <c r="E94" s="19">
        <v>0</v>
      </c>
      <c r="F94" s="10" t="s">
        <v>1089</v>
      </c>
      <c r="G94" s="43">
        <v>2014</v>
      </c>
      <c r="H94" s="19">
        <v>0</v>
      </c>
      <c r="I94" s="10" t="s">
        <v>1747</v>
      </c>
      <c r="J94" s="43">
        <v>2014</v>
      </c>
      <c r="K94" s="19">
        <v>25</v>
      </c>
      <c r="L94" s="10" t="s">
        <v>1088</v>
      </c>
      <c r="M94" s="43">
        <v>2014</v>
      </c>
      <c r="N94" s="49">
        <v>0</v>
      </c>
      <c r="O94" s="134" t="s">
        <v>1748</v>
      </c>
      <c r="P94" s="43">
        <v>2014</v>
      </c>
      <c r="Q94" s="19">
        <v>100</v>
      </c>
      <c r="R94" s="11" t="s">
        <v>1084</v>
      </c>
    </row>
    <row r="95" spans="1:81" ht="24.75" customHeight="1">
      <c r="A95" s="43">
        <v>2015</v>
      </c>
      <c r="B95" s="2">
        <f>AVERAGE(E95,H95,K95,N95,Q95)</f>
        <v>25</v>
      </c>
      <c r="C95" s="80"/>
      <c r="D95" s="43">
        <v>2015</v>
      </c>
      <c r="E95" s="19">
        <v>0</v>
      </c>
      <c r="F95" s="10"/>
      <c r="G95" s="43">
        <v>2015</v>
      </c>
      <c r="H95" s="19">
        <v>0</v>
      </c>
      <c r="I95" s="10"/>
      <c r="J95" s="43">
        <v>2015</v>
      </c>
      <c r="K95" s="19">
        <v>25</v>
      </c>
      <c r="L95" s="10"/>
      <c r="M95" s="43">
        <v>2015</v>
      </c>
      <c r="N95" s="49">
        <v>0</v>
      </c>
      <c r="O95" s="134"/>
      <c r="P95" s="43">
        <v>2015</v>
      </c>
      <c r="Q95" s="19">
        <v>100</v>
      </c>
      <c r="R95" s="11"/>
    </row>
    <row r="96" spans="1:81" ht="24.75" customHeight="1">
      <c r="A96" s="43">
        <v>2016</v>
      </c>
      <c r="B96" s="2">
        <f>AVERAGE(E96,H96,K96,N96,Q96)</f>
        <v>25</v>
      </c>
      <c r="C96" s="80"/>
      <c r="D96" s="43">
        <v>2016</v>
      </c>
      <c r="E96" s="19">
        <v>0</v>
      </c>
      <c r="F96" s="10"/>
      <c r="G96" s="43">
        <v>2016</v>
      </c>
      <c r="H96" s="19">
        <v>0</v>
      </c>
      <c r="I96" s="10"/>
      <c r="J96" s="43">
        <v>2016</v>
      </c>
      <c r="K96" s="19">
        <v>25</v>
      </c>
      <c r="L96" s="10"/>
      <c r="M96" s="43">
        <v>2016</v>
      </c>
      <c r="N96" s="49">
        <v>0</v>
      </c>
      <c r="O96" s="134"/>
      <c r="P96" s="43">
        <v>2016</v>
      </c>
      <c r="Q96" s="19">
        <v>100</v>
      </c>
      <c r="R96" s="11"/>
    </row>
    <row r="97" spans="1:81" ht="24.75" customHeight="1">
      <c r="A97" s="43">
        <v>2017</v>
      </c>
      <c r="B97" s="2">
        <f t="shared" ref="B97:B99" si="14">AVERAGE(E97,H97,K97,N97,Q97)</f>
        <v>25</v>
      </c>
      <c r="C97" s="80"/>
      <c r="D97" s="43">
        <v>2017</v>
      </c>
      <c r="E97" s="19">
        <v>0</v>
      </c>
      <c r="F97" s="10"/>
      <c r="G97" s="43">
        <v>2017</v>
      </c>
      <c r="H97" s="19">
        <v>0</v>
      </c>
      <c r="I97" s="10"/>
      <c r="J97" s="43">
        <v>2017</v>
      </c>
      <c r="K97" s="19">
        <v>25</v>
      </c>
      <c r="L97" s="10"/>
      <c r="M97" s="43">
        <v>2017</v>
      </c>
      <c r="N97" s="49">
        <v>0</v>
      </c>
      <c r="O97" s="134"/>
      <c r="P97" s="43">
        <v>2017</v>
      </c>
      <c r="Q97" s="19">
        <v>100</v>
      </c>
      <c r="R97" s="11"/>
    </row>
    <row r="98" spans="1:81" ht="24.75" customHeight="1">
      <c r="A98" s="43">
        <v>2018</v>
      </c>
      <c r="B98" s="2">
        <f t="shared" si="14"/>
        <v>25</v>
      </c>
      <c r="C98" s="80"/>
      <c r="D98" s="43">
        <v>2018</v>
      </c>
      <c r="E98" s="19">
        <v>0</v>
      </c>
      <c r="F98" s="10"/>
      <c r="G98" s="43">
        <v>2018</v>
      </c>
      <c r="H98" s="19">
        <v>0</v>
      </c>
      <c r="I98" s="10"/>
      <c r="J98" s="43">
        <v>2018</v>
      </c>
      <c r="K98" s="19">
        <v>25</v>
      </c>
      <c r="L98" s="10"/>
      <c r="M98" s="43">
        <v>2018</v>
      </c>
      <c r="N98" s="49">
        <v>0</v>
      </c>
      <c r="O98" s="134"/>
      <c r="P98" s="43">
        <v>2018</v>
      </c>
      <c r="Q98" s="19">
        <v>100</v>
      </c>
      <c r="R98" s="11"/>
    </row>
    <row r="99" spans="1:81" ht="24.75" customHeight="1">
      <c r="A99" s="43">
        <v>2019</v>
      </c>
      <c r="B99" s="2">
        <f t="shared" si="14"/>
        <v>25</v>
      </c>
      <c r="C99" s="80"/>
      <c r="D99" s="43">
        <v>2019</v>
      </c>
      <c r="E99" s="19">
        <v>0</v>
      </c>
      <c r="F99" s="10" t="s">
        <v>1087</v>
      </c>
      <c r="G99" s="43">
        <v>2019</v>
      </c>
      <c r="H99" s="19">
        <v>0</v>
      </c>
      <c r="I99" s="10" t="s">
        <v>1749</v>
      </c>
      <c r="J99" s="43">
        <v>2019</v>
      </c>
      <c r="K99" s="19">
        <v>25</v>
      </c>
      <c r="L99" s="10" t="s">
        <v>1086</v>
      </c>
      <c r="M99" s="43">
        <v>2019</v>
      </c>
      <c r="N99" s="49">
        <v>0</v>
      </c>
      <c r="O99" s="134" t="s">
        <v>1085</v>
      </c>
      <c r="P99" s="43">
        <v>2019</v>
      </c>
      <c r="Q99" s="19">
        <v>100</v>
      </c>
      <c r="R99" s="11" t="s">
        <v>1084</v>
      </c>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407" t="s">
        <v>4896</v>
      </c>
      <c r="C108" s="363"/>
      <c r="D108" s="350">
        <v>2007</v>
      </c>
      <c r="E108" s="403"/>
      <c r="F108" s="363"/>
      <c r="G108" s="350">
        <v>2007</v>
      </c>
      <c r="H108" s="363"/>
      <c r="I108" s="363"/>
      <c r="J108" s="350">
        <v>2007</v>
      </c>
      <c r="K108" s="363"/>
      <c r="L108" s="363"/>
      <c r="M108" s="350">
        <v>2007</v>
      </c>
      <c r="N108" s="363"/>
      <c r="O108" s="363"/>
      <c r="P108" s="350">
        <v>2007</v>
      </c>
      <c r="Q108" s="363"/>
      <c r="R108" s="363"/>
      <c r="S108" s="350">
        <v>2007</v>
      </c>
      <c r="T108" s="363"/>
      <c r="U108" s="363"/>
      <c r="V108" s="350">
        <v>2007</v>
      </c>
      <c r="W108" s="363"/>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407" t="s">
        <v>4896</v>
      </c>
      <c r="C109" s="363"/>
      <c r="D109" s="350">
        <v>2008</v>
      </c>
      <c r="E109" s="363"/>
      <c r="F109" s="363"/>
      <c r="G109" s="350">
        <v>2008</v>
      </c>
      <c r="H109" s="363"/>
      <c r="I109" s="363"/>
      <c r="J109" s="350">
        <v>2008</v>
      </c>
      <c r="K109" s="363"/>
      <c r="L109" s="363"/>
      <c r="M109" s="350">
        <v>2008</v>
      </c>
      <c r="N109" s="363"/>
      <c r="O109" s="363"/>
      <c r="P109" s="350">
        <v>2008</v>
      </c>
      <c r="Q109" s="363"/>
      <c r="R109" s="363"/>
      <c r="S109" s="350">
        <v>2008</v>
      </c>
      <c r="T109" s="363"/>
      <c r="U109" s="363"/>
      <c r="V109" s="350">
        <v>2008</v>
      </c>
      <c r="W109" s="363"/>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407" t="s">
        <v>4896</v>
      </c>
      <c r="C110" s="363"/>
      <c r="D110" s="350">
        <v>2009</v>
      </c>
      <c r="E110" s="363"/>
      <c r="F110" s="363"/>
      <c r="G110" s="350">
        <v>2009</v>
      </c>
      <c r="H110" s="363"/>
      <c r="I110" s="363"/>
      <c r="J110" s="350">
        <v>2009</v>
      </c>
      <c r="K110" s="363"/>
      <c r="L110" s="363"/>
      <c r="M110" s="350">
        <v>2009</v>
      </c>
      <c r="N110" s="363"/>
      <c r="O110" s="363"/>
      <c r="P110" s="350">
        <v>2009</v>
      </c>
      <c r="Q110" s="363"/>
      <c r="R110" s="363"/>
      <c r="S110" s="350">
        <v>2009</v>
      </c>
      <c r="T110" s="363"/>
      <c r="U110" s="363"/>
      <c r="V110" s="350">
        <v>2009</v>
      </c>
      <c r="W110" s="363"/>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407" t="s">
        <v>4896</v>
      </c>
      <c r="C111" s="363"/>
      <c r="D111" s="350">
        <v>2010</v>
      </c>
      <c r="E111" s="363"/>
      <c r="F111" s="363"/>
      <c r="G111" s="350">
        <v>2010</v>
      </c>
      <c r="H111" s="363"/>
      <c r="I111" s="363"/>
      <c r="J111" s="350">
        <v>2010</v>
      </c>
      <c r="K111" s="363"/>
      <c r="L111" s="363"/>
      <c r="M111" s="350">
        <v>2010</v>
      </c>
      <c r="N111" s="363"/>
      <c r="O111" s="363"/>
      <c r="P111" s="350">
        <v>2010</v>
      </c>
      <c r="Q111" s="363"/>
      <c r="R111" s="363"/>
      <c r="S111" s="350">
        <v>2010</v>
      </c>
      <c r="T111" s="363"/>
      <c r="U111" s="363"/>
      <c r="V111" s="350">
        <v>2010</v>
      </c>
      <c r="W111" s="363"/>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407" t="s">
        <v>4896</v>
      </c>
      <c r="C112" s="363"/>
      <c r="D112" s="350">
        <v>2011</v>
      </c>
      <c r="E112" s="363"/>
      <c r="F112" s="363"/>
      <c r="G112" s="350">
        <v>2011</v>
      </c>
      <c r="H112" s="363"/>
      <c r="I112" s="363"/>
      <c r="J112" s="350">
        <v>2011</v>
      </c>
      <c r="K112" s="363"/>
      <c r="L112" s="363"/>
      <c r="M112" s="350">
        <v>2011</v>
      </c>
      <c r="N112" s="363"/>
      <c r="O112" s="363"/>
      <c r="P112" s="350">
        <v>2011</v>
      </c>
      <c r="Q112" s="363"/>
      <c r="R112" s="363"/>
      <c r="S112" s="350">
        <v>2011</v>
      </c>
      <c r="T112" s="363"/>
      <c r="U112" s="363"/>
      <c r="V112" s="350">
        <v>2011</v>
      </c>
      <c r="W112" s="363"/>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407" t="s">
        <v>4896</v>
      </c>
      <c r="C113" s="363"/>
      <c r="D113" s="350">
        <v>2012</v>
      </c>
      <c r="E113" s="363"/>
      <c r="F113" s="363"/>
      <c r="G113" s="350">
        <v>2012</v>
      </c>
      <c r="H113" s="363"/>
      <c r="I113" s="363"/>
      <c r="J113" s="350">
        <v>2012</v>
      </c>
      <c r="K113" s="363"/>
      <c r="L113" s="363"/>
      <c r="M113" s="350">
        <v>2012</v>
      </c>
      <c r="N113" s="363"/>
      <c r="O113" s="363"/>
      <c r="P113" s="350">
        <v>2012</v>
      </c>
      <c r="Q113" s="363"/>
      <c r="R113" s="363"/>
      <c r="S113" s="350">
        <v>2012</v>
      </c>
      <c r="T113" s="363"/>
      <c r="U113" s="363"/>
      <c r="V113" s="350">
        <v>2012</v>
      </c>
      <c r="W113" s="363"/>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407" t="s">
        <v>4896</v>
      </c>
      <c r="C114" s="363"/>
      <c r="D114" s="350">
        <v>2013</v>
      </c>
      <c r="E114" s="363"/>
      <c r="F114" s="363"/>
      <c r="G114" s="350">
        <v>2013</v>
      </c>
      <c r="H114" s="363"/>
      <c r="I114" s="363"/>
      <c r="J114" s="350">
        <v>2013</v>
      </c>
      <c r="K114" s="363"/>
      <c r="L114" s="363"/>
      <c r="M114" s="350">
        <v>2013</v>
      </c>
      <c r="N114" s="363"/>
      <c r="O114" s="363"/>
      <c r="P114" s="350">
        <v>2013</v>
      </c>
      <c r="Q114" s="363"/>
      <c r="R114" s="363"/>
      <c r="S114" s="350">
        <v>2013</v>
      </c>
      <c r="T114" s="363"/>
      <c r="U114" s="363"/>
      <c r="V114" s="350">
        <v>2013</v>
      </c>
      <c r="W114" s="363"/>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5">AVERAGE(E115,((H115+K115)/2),((N115+Q115+T115)/3),W115)</f>
        <v>89.583333333333329</v>
      </c>
      <c r="C115" s="39"/>
      <c r="D115" s="43">
        <v>2014</v>
      </c>
      <c r="E115" s="19">
        <v>100</v>
      </c>
      <c r="F115" s="10" t="s">
        <v>1081</v>
      </c>
      <c r="G115" s="43">
        <v>2014</v>
      </c>
      <c r="H115" s="19">
        <v>100</v>
      </c>
      <c r="I115" s="10" t="s">
        <v>315</v>
      </c>
      <c r="J115" s="43">
        <v>2014</v>
      </c>
      <c r="K115" s="19">
        <v>50</v>
      </c>
      <c r="L115" s="10" t="s">
        <v>1080</v>
      </c>
      <c r="M115" s="43">
        <v>2014</v>
      </c>
      <c r="N115" s="19">
        <v>100</v>
      </c>
      <c r="O115" s="10" t="s">
        <v>1083</v>
      </c>
      <c r="P115" s="43">
        <v>2014</v>
      </c>
      <c r="Q115" s="19">
        <v>50</v>
      </c>
      <c r="R115" s="10" t="s">
        <v>1082</v>
      </c>
      <c r="S115" s="43">
        <v>2014</v>
      </c>
      <c r="T115" s="19">
        <v>100</v>
      </c>
      <c r="U115" s="10" t="s">
        <v>1077</v>
      </c>
      <c r="V115" s="43">
        <v>2014</v>
      </c>
      <c r="W115" s="19">
        <v>100</v>
      </c>
      <c r="X115" s="11" t="s">
        <v>1750</v>
      </c>
    </row>
    <row r="116" spans="1:81" ht="24.75" customHeight="1">
      <c r="A116" s="43">
        <v>2015</v>
      </c>
      <c r="B116" s="2">
        <f t="shared" si="15"/>
        <v>89.583333333333329</v>
      </c>
      <c r="C116" s="80"/>
      <c r="D116" s="43">
        <v>2015</v>
      </c>
      <c r="E116" s="19">
        <v>100</v>
      </c>
      <c r="F116" s="10"/>
      <c r="G116" s="43">
        <v>2015</v>
      </c>
      <c r="H116" s="19">
        <v>100</v>
      </c>
      <c r="I116" s="10"/>
      <c r="J116" s="43">
        <v>2015</v>
      </c>
      <c r="K116" s="19">
        <v>50</v>
      </c>
      <c r="L116" s="10"/>
      <c r="M116" s="43">
        <v>2015</v>
      </c>
      <c r="N116" s="19">
        <v>100</v>
      </c>
      <c r="O116" s="10"/>
      <c r="P116" s="43">
        <v>2015</v>
      </c>
      <c r="Q116" s="19">
        <v>50</v>
      </c>
      <c r="R116" s="10"/>
      <c r="S116" s="43">
        <v>2015</v>
      </c>
      <c r="T116" s="19">
        <v>100</v>
      </c>
      <c r="U116" s="10"/>
      <c r="V116" s="43">
        <v>2015</v>
      </c>
      <c r="W116" s="19">
        <v>100</v>
      </c>
      <c r="X116" s="11"/>
    </row>
    <row r="117" spans="1:81" ht="24.75" customHeight="1">
      <c r="A117" s="43">
        <v>2016</v>
      </c>
      <c r="B117" s="2">
        <f t="shared" si="15"/>
        <v>89.583333333333329</v>
      </c>
      <c r="C117" s="80"/>
      <c r="D117" s="43">
        <v>2016</v>
      </c>
      <c r="E117" s="19">
        <v>100</v>
      </c>
      <c r="F117" s="10"/>
      <c r="G117" s="43">
        <v>2016</v>
      </c>
      <c r="H117" s="19">
        <v>100</v>
      </c>
      <c r="I117" s="10"/>
      <c r="J117" s="43">
        <v>2016</v>
      </c>
      <c r="K117" s="19">
        <v>50</v>
      </c>
      <c r="L117" s="10"/>
      <c r="M117" s="43">
        <v>2016</v>
      </c>
      <c r="N117" s="19">
        <v>100</v>
      </c>
      <c r="O117" s="10"/>
      <c r="P117" s="43">
        <v>2016</v>
      </c>
      <c r="Q117" s="19">
        <v>50</v>
      </c>
      <c r="R117" s="10"/>
      <c r="S117" s="43">
        <v>2016</v>
      </c>
      <c r="T117" s="19">
        <v>100</v>
      </c>
      <c r="U117" s="10"/>
      <c r="V117" s="43">
        <v>2016</v>
      </c>
      <c r="W117" s="19">
        <v>100</v>
      </c>
      <c r="X117" s="11"/>
    </row>
    <row r="118" spans="1:81" ht="24.75" customHeight="1">
      <c r="A118" s="43">
        <v>2017</v>
      </c>
      <c r="B118" s="2">
        <f t="shared" si="15"/>
        <v>89.583333333333329</v>
      </c>
      <c r="C118" s="80"/>
      <c r="D118" s="43">
        <v>2017</v>
      </c>
      <c r="E118" s="19">
        <v>100</v>
      </c>
      <c r="F118" s="10"/>
      <c r="G118" s="43">
        <v>2017</v>
      </c>
      <c r="H118" s="19">
        <v>100</v>
      </c>
      <c r="I118" s="10"/>
      <c r="J118" s="43">
        <v>2017</v>
      </c>
      <c r="K118" s="19">
        <v>50</v>
      </c>
      <c r="L118" s="10"/>
      <c r="M118" s="43">
        <v>2017</v>
      </c>
      <c r="N118" s="19">
        <v>100</v>
      </c>
      <c r="O118" s="10"/>
      <c r="P118" s="43">
        <v>2017</v>
      </c>
      <c r="Q118" s="19">
        <v>50</v>
      </c>
      <c r="R118" s="10"/>
      <c r="S118" s="43">
        <v>2017</v>
      </c>
      <c r="T118" s="19">
        <v>100</v>
      </c>
      <c r="U118" s="10"/>
      <c r="V118" s="43">
        <v>2017</v>
      </c>
      <c r="W118" s="19">
        <v>100</v>
      </c>
      <c r="X118" s="11"/>
    </row>
    <row r="119" spans="1:81" ht="24.75" customHeight="1">
      <c r="A119" s="43">
        <v>2018</v>
      </c>
      <c r="B119" s="2">
        <f t="shared" si="15"/>
        <v>89.583333333333329</v>
      </c>
      <c r="C119" s="80"/>
      <c r="D119" s="43">
        <v>2018</v>
      </c>
      <c r="E119" s="19">
        <v>100</v>
      </c>
      <c r="F119" s="10"/>
      <c r="G119" s="43">
        <v>2018</v>
      </c>
      <c r="H119" s="19">
        <v>100</v>
      </c>
      <c r="I119" s="10"/>
      <c r="J119" s="43">
        <v>2018</v>
      </c>
      <c r="K119" s="19">
        <v>50</v>
      </c>
      <c r="L119" s="10"/>
      <c r="M119" s="43">
        <v>2018</v>
      </c>
      <c r="N119" s="19">
        <v>100</v>
      </c>
      <c r="O119" s="10"/>
      <c r="P119" s="43">
        <v>2018</v>
      </c>
      <c r="Q119" s="19">
        <v>50</v>
      </c>
      <c r="R119" s="10"/>
      <c r="S119" s="43">
        <v>2018</v>
      </c>
      <c r="T119" s="19">
        <v>100</v>
      </c>
      <c r="U119" s="10"/>
      <c r="V119" s="43">
        <v>2018</v>
      </c>
      <c r="W119" s="19">
        <v>100</v>
      </c>
      <c r="X119" s="11"/>
    </row>
    <row r="120" spans="1:81" ht="24.75" customHeight="1">
      <c r="A120" s="43">
        <v>2019</v>
      </c>
      <c r="B120" s="2">
        <f t="shared" si="15"/>
        <v>89.583333333333329</v>
      </c>
      <c r="C120" s="80"/>
      <c r="D120" s="43">
        <v>2019</v>
      </c>
      <c r="E120" s="19">
        <v>100</v>
      </c>
      <c r="F120" s="10" t="s">
        <v>1081</v>
      </c>
      <c r="G120" s="43">
        <v>2019</v>
      </c>
      <c r="H120" s="19">
        <v>100</v>
      </c>
      <c r="I120" s="10" t="s">
        <v>315</v>
      </c>
      <c r="J120" s="43">
        <v>2019</v>
      </c>
      <c r="K120" s="19">
        <v>50</v>
      </c>
      <c r="L120" s="10" t="s">
        <v>1080</v>
      </c>
      <c r="M120" s="43">
        <v>2019</v>
      </c>
      <c r="N120" s="19">
        <v>100</v>
      </c>
      <c r="O120" s="10" t="s">
        <v>1079</v>
      </c>
      <c r="P120" s="43">
        <v>2019</v>
      </c>
      <c r="Q120" s="19">
        <v>50</v>
      </c>
      <c r="R120" s="10" t="s">
        <v>1078</v>
      </c>
      <c r="S120" s="43">
        <v>2019</v>
      </c>
      <c r="T120" s="19">
        <v>100</v>
      </c>
      <c r="U120" s="10" t="s">
        <v>1077</v>
      </c>
      <c r="V120" s="43">
        <v>2019</v>
      </c>
      <c r="W120" s="19">
        <v>100</v>
      </c>
      <c r="X120" s="11" t="s">
        <v>1076</v>
      </c>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t="e">
        <f t="shared" ref="B129:B135" si="16">AVERAGE(E129,H129,K129,Z129)</f>
        <v>#DIV/0!</v>
      </c>
      <c r="C129" s="363"/>
      <c r="D129" s="350">
        <v>2007</v>
      </c>
      <c r="E129" s="363"/>
      <c r="F129" s="363"/>
      <c r="G129" s="350">
        <v>2007</v>
      </c>
      <c r="H129" s="363"/>
      <c r="I129" s="363"/>
      <c r="J129" s="350">
        <v>2007</v>
      </c>
      <c r="K129" s="8" t="e">
        <f t="shared" ref="K129:K135" si="17">AVERAGE(N129,Q129,T129,W129)</f>
        <v>#DIV/0!</v>
      </c>
      <c r="L129" s="363"/>
      <c r="M129" s="350">
        <v>2007</v>
      </c>
      <c r="N129" s="363"/>
      <c r="O129" s="363"/>
      <c r="P129" s="350">
        <v>2007</v>
      </c>
      <c r="Q129" s="363"/>
      <c r="R129" s="363"/>
      <c r="S129" s="350">
        <v>2007</v>
      </c>
      <c r="T129" s="363"/>
      <c r="U129" s="363"/>
      <c r="V129" s="350">
        <v>2007</v>
      </c>
      <c r="W129" s="363"/>
      <c r="X129" s="363"/>
      <c r="Y129" s="350">
        <v>2007</v>
      </c>
      <c r="Z129" s="363"/>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t="e">
        <f t="shared" si="16"/>
        <v>#DIV/0!</v>
      </c>
      <c r="C130" s="363"/>
      <c r="D130" s="350">
        <v>2008</v>
      </c>
      <c r="E130" s="363"/>
      <c r="F130" s="363"/>
      <c r="G130" s="350">
        <v>2008</v>
      </c>
      <c r="H130" s="363"/>
      <c r="I130" s="363"/>
      <c r="J130" s="350">
        <v>2008</v>
      </c>
      <c r="K130" s="8" t="e">
        <f t="shared" si="17"/>
        <v>#DIV/0!</v>
      </c>
      <c r="L130" s="363"/>
      <c r="M130" s="350">
        <v>2008</v>
      </c>
      <c r="N130" s="363"/>
      <c r="O130" s="363"/>
      <c r="P130" s="350">
        <v>2008</v>
      </c>
      <c r="Q130" s="363"/>
      <c r="R130" s="363"/>
      <c r="S130" s="350">
        <v>2008</v>
      </c>
      <c r="T130" s="363"/>
      <c r="U130" s="363"/>
      <c r="V130" s="350">
        <v>2008</v>
      </c>
      <c r="W130" s="363"/>
      <c r="X130" s="363"/>
      <c r="Y130" s="350">
        <v>2008</v>
      </c>
      <c r="Z130" s="363"/>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t="e">
        <f t="shared" si="16"/>
        <v>#DIV/0!</v>
      </c>
      <c r="C131" s="363"/>
      <c r="D131" s="350">
        <v>2009</v>
      </c>
      <c r="E131" s="363"/>
      <c r="F131" s="363"/>
      <c r="G131" s="350">
        <v>2009</v>
      </c>
      <c r="H131" s="363"/>
      <c r="I131" s="363"/>
      <c r="J131" s="350">
        <v>2009</v>
      </c>
      <c r="K131" s="8" t="e">
        <f t="shared" si="17"/>
        <v>#DIV/0!</v>
      </c>
      <c r="L131" s="363"/>
      <c r="M131" s="350">
        <v>2009</v>
      </c>
      <c r="N131" s="363"/>
      <c r="O131" s="363"/>
      <c r="P131" s="350">
        <v>2009</v>
      </c>
      <c r="Q131" s="363"/>
      <c r="R131" s="363"/>
      <c r="S131" s="350">
        <v>2009</v>
      </c>
      <c r="T131" s="363"/>
      <c r="U131" s="363"/>
      <c r="V131" s="350">
        <v>2009</v>
      </c>
      <c r="W131" s="363"/>
      <c r="X131" s="363"/>
      <c r="Y131" s="350">
        <v>2009</v>
      </c>
      <c r="Z131" s="363"/>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t="e">
        <f t="shared" si="16"/>
        <v>#DIV/0!</v>
      </c>
      <c r="C132" s="363"/>
      <c r="D132" s="350">
        <v>2010</v>
      </c>
      <c r="E132" s="363"/>
      <c r="F132" s="363"/>
      <c r="G132" s="350">
        <v>2010</v>
      </c>
      <c r="H132" s="363"/>
      <c r="I132" s="363"/>
      <c r="J132" s="350">
        <v>2010</v>
      </c>
      <c r="K132" s="8" t="e">
        <f t="shared" si="17"/>
        <v>#DIV/0!</v>
      </c>
      <c r="L132" s="363"/>
      <c r="M132" s="350">
        <v>2010</v>
      </c>
      <c r="N132" s="363"/>
      <c r="O132" s="363"/>
      <c r="P132" s="350">
        <v>2010</v>
      </c>
      <c r="Q132" s="363"/>
      <c r="R132" s="363"/>
      <c r="S132" s="350">
        <v>2010</v>
      </c>
      <c r="T132" s="363"/>
      <c r="U132" s="363"/>
      <c r="V132" s="350">
        <v>2010</v>
      </c>
      <c r="W132" s="363"/>
      <c r="X132" s="363"/>
      <c r="Y132" s="350">
        <v>2010</v>
      </c>
      <c r="Z132" s="363"/>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t="e">
        <f t="shared" si="16"/>
        <v>#DIV/0!</v>
      </c>
      <c r="C133" s="363"/>
      <c r="D133" s="350">
        <v>2011</v>
      </c>
      <c r="E133" s="363"/>
      <c r="F133" s="363"/>
      <c r="G133" s="350">
        <v>2011</v>
      </c>
      <c r="H133" s="363"/>
      <c r="I133" s="363"/>
      <c r="J133" s="350">
        <v>2011</v>
      </c>
      <c r="K133" s="8" t="e">
        <f t="shared" si="17"/>
        <v>#DIV/0!</v>
      </c>
      <c r="L133" s="363"/>
      <c r="M133" s="350">
        <v>2011</v>
      </c>
      <c r="N133" s="363"/>
      <c r="O133" s="363"/>
      <c r="P133" s="350">
        <v>2011</v>
      </c>
      <c r="Q133" s="363"/>
      <c r="R133" s="363"/>
      <c r="S133" s="350">
        <v>2011</v>
      </c>
      <c r="T133" s="363"/>
      <c r="U133" s="363"/>
      <c r="V133" s="350">
        <v>2011</v>
      </c>
      <c r="W133" s="363"/>
      <c r="X133" s="363"/>
      <c r="Y133" s="350">
        <v>2011</v>
      </c>
      <c r="Z133" s="363"/>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t="e">
        <f t="shared" si="16"/>
        <v>#DIV/0!</v>
      </c>
      <c r="C134" s="363"/>
      <c r="D134" s="350">
        <v>2012</v>
      </c>
      <c r="E134" s="363"/>
      <c r="F134" s="363"/>
      <c r="G134" s="350">
        <v>2012</v>
      </c>
      <c r="H134" s="363"/>
      <c r="I134" s="363"/>
      <c r="J134" s="350">
        <v>2012</v>
      </c>
      <c r="K134" s="8" t="e">
        <f t="shared" si="17"/>
        <v>#DIV/0!</v>
      </c>
      <c r="L134" s="363"/>
      <c r="M134" s="350">
        <v>2012</v>
      </c>
      <c r="N134" s="363"/>
      <c r="O134" s="363"/>
      <c r="P134" s="350">
        <v>2012</v>
      </c>
      <c r="Q134" s="363"/>
      <c r="R134" s="363"/>
      <c r="S134" s="350">
        <v>2012</v>
      </c>
      <c r="T134" s="363"/>
      <c r="U134" s="363"/>
      <c r="V134" s="350">
        <v>2012</v>
      </c>
      <c r="W134" s="363"/>
      <c r="X134" s="363"/>
      <c r="Y134" s="350">
        <v>2012</v>
      </c>
      <c r="Z134" s="363"/>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t="e">
        <f t="shared" si="16"/>
        <v>#DIV/0!</v>
      </c>
      <c r="C135" s="363"/>
      <c r="D135" s="350">
        <v>2013</v>
      </c>
      <c r="E135" s="363"/>
      <c r="F135" s="363"/>
      <c r="G135" s="350">
        <v>2013</v>
      </c>
      <c r="H135" s="363"/>
      <c r="I135" s="363"/>
      <c r="J135" s="350">
        <v>2013</v>
      </c>
      <c r="K135" s="8" t="e">
        <f t="shared" si="17"/>
        <v>#DIV/0!</v>
      </c>
      <c r="L135" s="363"/>
      <c r="M135" s="350">
        <v>2013</v>
      </c>
      <c r="N135" s="363"/>
      <c r="O135" s="363"/>
      <c r="P135" s="350">
        <v>2013</v>
      </c>
      <c r="Q135" s="363"/>
      <c r="R135" s="363"/>
      <c r="S135" s="350">
        <v>2013</v>
      </c>
      <c r="T135" s="363"/>
      <c r="U135" s="363"/>
      <c r="V135" s="350">
        <v>2013</v>
      </c>
      <c r="W135" s="363"/>
      <c r="X135" s="363"/>
      <c r="Y135" s="350">
        <v>2013</v>
      </c>
      <c r="Z135" s="363"/>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18">AVERAGE(E136,H136,K136,Z136)</f>
        <v>37.5</v>
      </c>
      <c r="C136" s="80"/>
      <c r="D136" s="43">
        <v>2014</v>
      </c>
      <c r="E136" s="19">
        <v>0</v>
      </c>
      <c r="F136" s="10" t="s">
        <v>1751</v>
      </c>
      <c r="G136" s="43">
        <v>2014</v>
      </c>
      <c r="H136" s="19">
        <v>100</v>
      </c>
      <c r="I136" s="10" t="s">
        <v>1752</v>
      </c>
      <c r="J136" s="43">
        <v>2014</v>
      </c>
      <c r="K136" s="8">
        <f t="shared" ref="K136:K141" si="19">AVERAGE(N136,Q136,T136,W136)</f>
        <v>50</v>
      </c>
      <c r="L136" s="19"/>
      <c r="M136" s="43">
        <v>2014</v>
      </c>
      <c r="N136" s="19">
        <v>0</v>
      </c>
      <c r="O136" s="10" t="s">
        <v>1075</v>
      </c>
      <c r="P136" s="43">
        <v>2014</v>
      </c>
      <c r="Q136" s="49">
        <v>0</v>
      </c>
      <c r="R136" s="10" t="s">
        <v>1753</v>
      </c>
      <c r="S136" s="43">
        <v>2014</v>
      </c>
      <c r="T136" s="19">
        <v>100</v>
      </c>
      <c r="U136" s="10"/>
      <c r="V136" s="43">
        <v>2014</v>
      </c>
      <c r="W136" s="19">
        <v>100</v>
      </c>
      <c r="X136" s="10"/>
      <c r="Y136" s="350">
        <v>2014</v>
      </c>
      <c r="Z136" s="19">
        <v>0</v>
      </c>
      <c r="AA136" s="11" t="s">
        <v>1073</v>
      </c>
    </row>
    <row r="137" spans="1:81" ht="24.75" customHeight="1">
      <c r="A137" s="43">
        <v>2015</v>
      </c>
      <c r="B137" s="2">
        <f t="shared" si="18"/>
        <v>37.5</v>
      </c>
      <c r="C137" s="80"/>
      <c r="D137" s="43">
        <v>2015</v>
      </c>
      <c r="E137" s="19">
        <v>0</v>
      </c>
      <c r="F137" s="10"/>
      <c r="G137" s="43">
        <v>2015</v>
      </c>
      <c r="H137" s="19">
        <v>100</v>
      </c>
      <c r="I137" s="10"/>
      <c r="J137" s="43">
        <v>2015</v>
      </c>
      <c r="K137" s="8">
        <f t="shared" si="19"/>
        <v>50</v>
      </c>
      <c r="L137" s="19"/>
      <c r="M137" s="43">
        <v>2015</v>
      </c>
      <c r="N137" s="19">
        <v>0</v>
      </c>
      <c r="O137" s="10"/>
      <c r="P137" s="43">
        <v>2015</v>
      </c>
      <c r="Q137" s="49">
        <v>0</v>
      </c>
      <c r="R137" s="10"/>
      <c r="S137" s="43">
        <v>2015</v>
      </c>
      <c r="T137" s="19">
        <v>100</v>
      </c>
      <c r="U137" s="10"/>
      <c r="V137" s="43">
        <v>2015</v>
      </c>
      <c r="W137" s="19">
        <v>100</v>
      </c>
      <c r="X137" s="10"/>
      <c r="Y137" s="350">
        <v>2015</v>
      </c>
      <c r="Z137" s="19">
        <v>0</v>
      </c>
      <c r="AA137" s="11"/>
    </row>
    <row r="138" spans="1:81" ht="24.75" customHeight="1">
      <c r="A138" s="43">
        <v>2016</v>
      </c>
      <c r="B138" s="2">
        <f t="shared" si="18"/>
        <v>37.5</v>
      </c>
      <c r="C138" s="80"/>
      <c r="D138" s="43">
        <v>2016</v>
      </c>
      <c r="E138" s="19">
        <v>0</v>
      </c>
      <c r="F138" s="10"/>
      <c r="G138" s="43">
        <v>2016</v>
      </c>
      <c r="H138" s="19">
        <v>100</v>
      </c>
      <c r="I138" s="10"/>
      <c r="J138" s="43">
        <v>2016</v>
      </c>
      <c r="K138" s="8">
        <f t="shared" si="19"/>
        <v>50</v>
      </c>
      <c r="L138" s="19"/>
      <c r="M138" s="43">
        <v>2016</v>
      </c>
      <c r="N138" s="19">
        <v>0</v>
      </c>
      <c r="O138" s="10"/>
      <c r="P138" s="43">
        <v>2016</v>
      </c>
      <c r="Q138" s="49">
        <v>0</v>
      </c>
      <c r="R138" s="10"/>
      <c r="S138" s="43">
        <v>2016</v>
      </c>
      <c r="T138" s="19">
        <v>100</v>
      </c>
      <c r="U138" s="10"/>
      <c r="V138" s="43">
        <v>2016</v>
      </c>
      <c r="W138" s="19">
        <v>100</v>
      </c>
      <c r="X138" s="10"/>
      <c r="Y138" s="350">
        <v>2016</v>
      </c>
      <c r="Z138" s="19">
        <v>0</v>
      </c>
      <c r="AA138" s="11"/>
    </row>
    <row r="139" spans="1:81" ht="24.75" customHeight="1">
      <c r="A139" s="43">
        <v>2017</v>
      </c>
      <c r="B139" s="2">
        <f t="shared" si="18"/>
        <v>37.5</v>
      </c>
      <c r="C139" s="80"/>
      <c r="D139" s="43">
        <v>2017</v>
      </c>
      <c r="E139" s="19">
        <v>0</v>
      </c>
      <c r="F139" s="10"/>
      <c r="G139" s="43">
        <v>2017</v>
      </c>
      <c r="H139" s="19">
        <v>100</v>
      </c>
      <c r="I139" s="10"/>
      <c r="J139" s="43">
        <v>2017</v>
      </c>
      <c r="K139" s="8">
        <f t="shared" si="19"/>
        <v>50</v>
      </c>
      <c r="L139" s="19"/>
      <c r="M139" s="43">
        <v>2017</v>
      </c>
      <c r="N139" s="19">
        <v>0</v>
      </c>
      <c r="O139" s="10"/>
      <c r="P139" s="43">
        <v>2017</v>
      </c>
      <c r="Q139" s="49">
        <v>0</v>
      </c>
      <c r="R139" s="10"/>
      <c r="S139" s="43">
        <v>2017</v>
      </c>
      <c r="T139" s="19">
        <v>100</v>
      </c>
      <c r="U139" s="10"/>
      <c r="V139" s="43">
        <v>2017</v>
      </c>
      <c r="W139" s="19">
        <v>100</v>
      </c>
      <c r="X139" s="10"/>
      <c r="Y139" s="350">
        <v>2017</v>
      </c>
      <c r="Z139" s="19">
        <v>0</v>
      </c>
      <c r="AA139" s="11"/>
    </row>
    <row r="140" spans="1:81" ht="24.75" customHeight="1">
      <c r="A140" s="43">
        <v>2018</v>
      </c>
      <c r="B140" s="2">
        <f t="shared" si="18"/>
        <v>37.5</v>
      </c>
      <c r="C140" s="80"/>
      <c r="D140" s="43">
        <v>2018</v>
      </c>
      <c r="E140" s="19">
        <v>0</v>
      </c>
      <c r="F140" s="10"/>
      <c r="G140" s="43">
        <v>2018</v>
      </c>
      <c r="H140" s="19">
        <v>100</v>
      </c>
      <c r="I140" s="10"/>
      <c r="J140" s="43">
        <v>2018</v>
      </c>
      <c r="K140" s="8">
        <f t="shared" si="19"/>
        <v>50</v>
      </c>
      <c r="L140" s="19"/>
      <c r="M140" s="43">
        <v>2018</v>
      </c>
      <c r="N140" s="19">
        <v>0</v>
      </c>
      <c r="O140" s="10"/>
      <c r="P140" s="43">
        <v>2018</v>
      </c>
      <c r="Q140" s="49">
        <v>0</v>
      </c>
      <c r="R140" s="10"/>
      <c r="S140" s="43">
        <v>2018</v>
      </c>
      <c r="T140" s="19">
        <v>100</v>
      </c>
      <c r="U140" s="10"/>
      <c r="V140" s="43">
        <v>2018</v>
      </c>
      <c r="W140" s="19">
        <v>100</v>
      </c>
      <c r="X140" s="10"/>
      <c r="Y140" s="350">
        <v>2018</v>
      </c>
      <c r="Z140" s="19">
        <v>0</v>
      </c>
      <c r="AA140" s="11"/>
    </row>
    <row r="141" spans="1:81" ht="24.75" customHeight="1">
      <c r="A141" s="43">
        <v>2019</v>
      </c>
      <c r="B141" s="2">
        <f t="shared" si="18"/>
        <v>37.5</v>
      </c>
      <c r="C141" s="80"/>
      <c r="D141" s="43">
        <v>2019</v>
      </c>
      <c r="E141" s="19">
        <v>0</v>
      </c>
      <c r="F141" s="10"/>
      <c r="G141" s="43">
        <v>2019</v>
      </c>
      <c r="H141" s="19">
        <v>100</v>
      </c>
      <c r="I141" s="10" t="s">
        <v>1752</v>
      </c>
      <c r="J141" s="43">
        <v>2019</v>
      </c>
      <c r="K141" s="8">
        <f t="shared" si="19"/>
        <v>50</v>
      </c>
      <c r="L141" s="19"/>
      <c r="M141" s="43">
        <v>2019</v>
      </c>
      <c r="N141" s="19">
        <v>0</v>
      </c>
      <c r="O141" s="10" t="s">
        <v>1075</v>
      </c>
      <c r="P141" s="43">
        <v>2019</v>
      </c>
      <c r="Q141" s="49">
        <v>0</v>
      </c>
      <c r="R141" s="10" t="s">
        <v>1074</v>
      </c>
      <c r="S141" s="43">
        <v>2019</v>
      </c>
      <c r="T141" s="19">
        <v>100</v>
      </c>
      <c r="U141" s="10"/>
      <c r="V141" s="43">
        <v>2019</v>
      </c>
      <c r="W141" s="19">
        <v>100</v>
      </c>
      <c r="X141" s="10"/>
      <c r="Y141" s="350">
        <v>2019</v>
      </c>
      <c r="Z141" s="19">
        <v>0</v>
      </c>
      <c r="AA141" s="11" t="s">
        <v>1073</v>
      </c>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119</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t="e">
        <f t="shared" ref="B150:B156" si="20">AVERAGE(E150,H150, W150,((Z150+AC150+AF150)/3))</f>
        <v>#DIV/0!</v>
      </c>
      <c r="C150" s="363"/>
      <c r="D150" s="350">
        <v>2007</v>
      </c>
      <c r="E150" s="363"/>
      <c r="F150" s="363"/>
      <c r="G150" s="350">
        <v>2007</v>
      </c>
      <c r="H150" s="8" t="e">
        <f t="shared" ref="H150:H156" si="21">AVERAGE(K150,N150,Q150,T150)</f>
        <v>#DIV/0!</v>
      </c>
      <c r="I150" s="363"/>
      <c r="J150" s="350">
        <v>2007</v>
      </c>
      <c r="K150" s="363"/>
      <c r="L150" s="363"/>
      <c r="M150" s="350">
        <v>2007</v>
      </c>
      <c r="N150" s="363"/>
      <c r="O150" s="363"/>
      <c r="P150" s="350">
        <v>2007</v>
      </c>
      <c r="Q150" s="363"/>
      <c r="R150" s="363"/>
      <c r="S150" s="350">
        <v>2007</v>
      </c>
      <c r="T150" s="363"/>
      <c r="U150" s="363"/>
      <c r="V150" s="350">
        <v>2007</v>
      </c>
      <c r="W150" s="363"/>
      <c r="X150" s="363"/>
      <c r="Y150" s="350">
        <v>2007</v>
      </c>
      <c r="Z150" s="363"/>
      <c r="AA150" s="363"/>
      <c r="AB150" s="350">
        <v>2007</v>
      </c>
      <c r="AC150" s="363"/>
      <c r="AD150" s="363"/>
      <c r="AE150" s="350">
        <v>2007</v>
      </c>
      <c r="AF150" s="363"/>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t="e">
        <f t="shared" si="20"/>
        <v>#DIV/0!</v>
      </c>
      <c r="C151" s="363"/>
      <c r="D151" s="350">
        <v>2008</v>
      </c>
      <c r="E151" s="363"/>
      <c r="F151" s="363"/>
      <c r="G151" s="350">
        <v>2008</v>
      </c>
      <c r="H151" s="8" t="e">
        <f t="shared" si="21"/>
        <v>#DIV/0!</v>
      </c>
      <c r="I151" s="363"/>
      <c r="J151" s="350">
        <v>2008</v>
      </c>
      <c r="K151" s="363"/>
      <c r="L151" s="363"/>
      <c r="M151" s="350">
        <v>2008</v>
      </c>
      <c r="N151" s="363"/>
      <c r="O151" s="363"/>
      <c r="P151" s="350">
        <v>2008</v>
      </c>
      <c r="Q151" s="363"/>
      <c r="R151" s="363"/>
      <c r="S151" s="350">
        <v>2008</v>
      </c>
      <c r="T151" s="363"/>
      <c r="U151" s="363"/>
      <c r="V151" s="350">
        <v>2008</v>
      </c>
      <c r="W151" s="363"/>
      <c r="X151" s="363"/>
      <c r="Y151" s="350">
        <v>2008</v>
      </c>
      <c r="Z151" s="363"/>
      <c r="AA151" s="363"/>
      <c r="AB151" s="350">
        <v>2008</v>
      </c>
      <c r="AC151" s="363"/>
      <c r="AD151" s="363"/>
      <c r="AE151" s="350">
        <v>2008</v>
      </c>
      <c r="AF151" s="363"/>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t="e">
        <f t="shared" si="20"/>
        <v>#DIV/0!</v>
      </c>
      <c r="C152" s="363"/>
      <c r="D152" s="350">
        <v>2009</v>
      </c>
      <c r="E152" s="363"/>
      <c r="F152" s="363"/>
      <c r="G152" s="350">
        <v>2009</v>
      </c>
      <c r="H152" s="8" t="e">
        <f t="shared" si="21"/>
        <v>#DIV/0!</v>
      </c>
      <c r="I152" s="363"/>
      <c r="J152" s="350">
        <v>2009</v>
      </c>
      <c r="K152" s="363"/>
      <c r="L152" s="363"/>
      <c r="M152" s="350">
        <v>2009</v>
      </c>
      <c r="N152" s="363"/>
      <c r="O152" s="363"/>
      <c r="P152" s="350">
        <v>2009</v>
      </c>
      <c r="Q152" s="363"/>
      <c r="R152" s="363"/>
      <c r="S152" s="350">
        <v>2009</v>
      </c>
      <c r="T152" s="363"/>
      <c r="U152" s="363"/>
      <c r="V152" s="350">
        <v>2009</v>
      </c>
      <c r="W152" s="363"/>
      <c r="X152" s="363"/>
      <c r="Y152" s="350">
        <v>2009</v>
      </c>
      <c r="Z152" s="363"/>
      <c r="AA152" s="363"/>
      <c r="AB152" s="350">
        <v>2009</v>
      </c>
      <c r="AC152" s="363"/>
      <c r="AD152" s="363"/>
      <c r="AE152" s="350">
        <v>2009</v>
      </c>
      <c r="AF152" s="363"/>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t="e">
        <f t="shared" si="20"/>
        <v>#DIV/0!</v>
      </c>
      <c r="C153" s="363"/>
      <c r="D153" s="350">
        <v>2010</v>
      </c>
      <c r="E153" s="363"/>
      <c r="F153" s="363"/>
      <c r="G153" s="350">
        <v>2010</v>
      </c>
      <c r="H153" s="8" t="e">
        <f t="shared" si="21"/>
        <v>#DIV/0!</v>
      </c>
      <c r="I153" s="363"/>
      <c r="J153" s="350">
        <v>2010</v>
      </c>
      <c r="K153" s="363"/>
      <c r="L153" s="363"/>
      <c r="M153" s="350">
        <v>2010</v>
      </c>
      <c r="N153" s="363"/>
      <c r="O153" s="363"/>
      <c r="P153" s="350">
        <v>2010</v>
      </c>
      <c r="Q153" s="363"/>
      <c r="R153" s="363"/>
      <c r="S153" s="350">
        <v>2010</v>
      </c>
      <c r="T153" s="363"/>
      <c r="U153" s="363"/>
      <c r="V153" s="350">
        <v>2010</v>
      </c>
      <c r="W153" s="363"/>
      <c r="X153" s="363"/>
      <c r="Y153" s="350">
        <v>2010</v>
      </c>
      <c r="Z153" s="363"/>
      <c r="AA153" s="363"/>
      <c r="AB153" s="350">
        <v>2010</v>
      </c>
      <c r="AC153" s="363"/>
      <c r="AD153" s="363"/>
      <c r="AE153" s="350">
        <v>2010</v>
      </c>
      <c r="AF153" s="363"/>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t="e">
        <f t="shared" si="20"/>
        <v>#DIV/0!</v>
      </c>
      <c r="C154" s="363"/>
      <c r="D154" s="350">
        <v>2011</v>
      </c>
      <c r="E154" s="363"/>
      <c r="F154" s="363"/>
      <c r="G154" s="350">
        <v>2011</v>
      </c>
      <c r="H154" s="8" t="e">
        <f t="shared" si="21"/>
        <v>#DIV/0!</v>
      </c>
      <c r="I154" s="363"/>
      <c r="J154" s="350">
        <v>2011</v>
      </c>
      <c r="K154" s="363"/>
      <c r="L154" s="363"/>
      <c r="M154" s="350">
        <v>2011</v>
      </c>
      <c r="N154" s="363"/>
      <c r="O154" s="363"/>
      <c r="P154" s="350">
        <v>2011</v>
      </c>
      <c r="Q154" s="363"/>
      <c r="R154" s="363"/>
      <c r="S154" s="350">
        <v>2011</v>
      </c>
      <c r="T154" s="363"/>
      <c r="U154" s="363"/>
      <c r="V154" s="350">
        <v>2011</v>
      </c>
      <c r="W154" s="363"/>
      <c r="X154" s="363"/>
      <c r="Y154" s="350">
        <v>2011</v>
      </c>
      <c r="Z154" s="363"/>
      <c r="AA154" s="363"/>
      <c r="AB154" s="350">
        <v>2011</v>
      </c>
      <c r="AC154" s="363"/>
      <c r="AD154" s="363"/>
      <c r="AE154" s="350">
        <v>2011</v>
      </c>
      <c r="AF154" s="363"/>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t="e">
        <f t="shared" si="20"/>
        <v>#DIV/0!</v>
      </c>
      <c r="C155" s="363"/>
      <c r="D155" s="350">
        <v>2012</v>
      </c>
      <c r="E155" s="363"/>
      <c r="F155" s="363"/>
      <c r="G155" s="350">
        <v>2012</v>
      </c>
      <c r="H155" s="8" t="e">
        <f t="shared" si="21"/>
        <v>#DIV/0!</v>
      </c>
      <c r="I155" s="363"/>
      <c r="J155" s="350">
        <v>2012</v>
      </c>
      <c r="K155" s="363"/>
      <c r="L155" s="363"/>
      <c r="M155" s="350">
        <v>2012</v>
      </c>
      <c r="N155" s="363"/>
      <c r="O155" s="363"/>
      <c r="P155" s="350">
        <v>2012</v>
      </c>
      <c r="Q155" s="363"/>
      <c r="R155" s="363"/>
      <c r="S155" s="350">
        <v>2012</v>
      </c>
      <c r="T155" s="363"/>
      <c r="U155" s="363"/>
      <c r="V155" s="350">
        <v>2012</v>
      </c>
      <c r="W155" s="363"/>
      <c r="X155" s="363"/>
      <c r="Y155" s="350">
        <v>2012</v>
      </c>
      <c r="Z155" s="363"/>
      <c r="AA155" s="363"/>
      <c r="AB155" s="350">
        <v>2012</v>
      </c>
      <c r="AC155" s="363"/>
      <c r="AD155" s="363"/>
      <c r="AE155" s="350">
        <v>2012</v>
      </c>
      <c r="AF155" s="363"/>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t="e">
        <f t="shared" si="20"/>
        <v>#DIV/0!</v>
      </c>
      <c r="C156" s="363"/>
      <c r="D156" s="350">
        <v>2013</v>
      </c>
      <c r="E156" s="363"/>
      <c r="F156" s="363"/>
      <c r="G156" s="350">
        <v>2013</v>
      </c>
      <c r="H156" s="8" t="e">
        <f t="shared" si="21"/>
        <v>#DIV/0!</v>
      </c>
      <c r="I156" s="363"/>
      <c r="J156" s="350">
        <v>2013</v>
      </c>
      <c r="K156" s="363"/>
      <c r="L156" s="363"/>
      <c r="M156" s="350">
        <v>2013</v>
      </c>
      <c r="N156" s="363"/>
      <c r="O156" s="363"/>
      <c r="P156" s="350">
        <v>2013</v>
      </c>
      <c r="Q156" s="363"/>
      <c r="R156" s="363"/>
      <c r="S156" s="350">
        <v>2013</v>
      </c>
      <c r="T156" s="363"/>
      <c r="U156" s="363"/>
      <c r="V156" s="350">
        <v>2013</v>
      </c>
      <c r="W156" s="363"/>
      <c r="X156" s="363"/>
      <c r="Y156" s="350">
        <v>2013</v>
      </c>
      <c r="Z156" s="363"/>
      <c r="AA156" s="363"/>
      <c r="AB156" s="350">
        <v>2013</v>
      </c>
      <c r="AC156" s="363"/>
      <c r="AD156" s="363"/>
      <c r="AE156" s="350">
        <v>2013</v>
      </c>
      <c r="AF156" s="363"/>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2">AVERAGE(E157,H157, W157,((Z157+AC157+AF157)/3))</f>
        <v>66.666666666666671</v>
      </c>
      <c r="C157" s="80"/>
      <c r="D157" s="43">
        <v>2014</v>
      </c>
      <c r="E157" s="49">
        <v>50</v>
      </c>
      <c r="F157" s="10" t="s">
        <v>1754</v>
      </c>
      <c r="G157" s="43">
        <v>2014</v>
      </c>
      <c r="H157" s="8">
        <f t="shared" ref="H157:H162" si="23">AVERAGE(K157,N157,Q157,T157)</f>
        <v>50</v>
      </c>
      <c r="I157" s="19"/>
      <c r="J157" s="43">
        <v>2014</v>
      </c>
      <c r="K157" s="49">
        <v>50</v>
      </c>
      <c r="L157" s="10"/>
      <c r="M157" s="43">
        <v>2014</v>
      </c>
      <c r="N157" s="49">
        <v>50</v>
      </c>
      <c r="O157" s="10"/>
      <c r="P157" s="43">
        <v>2014</v>
      </c>
      <c r="Q157" s="49">
        <v>50</v>
      </c>
      <c r="R157" s="10"/>
      <c r="S157" s="43">
        <v>2014</v>
      </c>
      <c r="T157" s="19">
        <v>50</v>
      </c>
      <c r="U157" s="10"/>
      <c r="V157" s="43">
        <v>2014</v>
      </c>
      <c r="W157" s="19">
        <v>100</v>
      </c>
      <c r="X157" s="10"/>
      <c r="Y157" s="350">
        <v>2014</v>
      </c>
      <c r="Z157" s="49">
        <v>50</v>
      </c>
      <c r="AA157" s="10" t="s">
        <v>1072</v>
      </c>
      <c r="AB157" s="350">
        <v>2014</v>
      </c>
      <c r="AC157" s="19">
        <v>100</v>
      </c>
      <c r="AD157" s="10" t="s">
        <v>1755</v>
      </c>
      <c r="AE157" s="350">
        <v>2014</v>
      </c>
      <c r="AF157" s="19">
        <v>50</v>
      </c>
      <c r="AG157" s="11" t="s">
        <v>1756</v>
      </c>
    </row>
    <row r="158" spans="1:81" ht="24.75" customHeight="1">
      <c r="A158" s="43">
        <v>2015</v>
      </c>
      <c r="B158" s="2">
        <f t="shared" si="22"/>
        <v>66.666666666666671</v>
      </c>
      <c r="C158" s="80"/>
      <c r="D158" s="43">
        <v>2015</v>
      </c>
      <c r="E158" s="49">
        <v>50</v>
      </c>
      <c r="F158" s="10"/>
      <c r="G158" s="43">
        <v>2015</v>
      </c>
      <c r="H158" s="8">
        <f t="shared" si="23"/>
        <v>50</v>
      </c>
      <c r="I158" s="19"/>
      <c r="J158" s="43">
        <v>2015</v>
      </c>
      <c r="K158" s="49">
        <v>50</v>
      </c>
      <c r="L158" s="10"/>
      <c r="M158" s="43">
        <v>2015</v>
      </c>
      <c r="N158" s="49">
        <v>50</v>
      </c>
      <c r="O158" s="10"/>
      <c r="P158" s="43">
        <v>2015</v>
      </c>
      <c r="Q158" s="49">
        <v>50</v>
      </c>
      <c r="R158" s="10"/>
      <c r="S158" s="43">
        <v>2015</v>
      </c>
      <c r="T158" s="49">
        <v>50</v>
      </c>
      <c r="U158" s="10"/>
      <c r="V158" s="43">
        <v>2015</v>
      </c>
      <c r="W158" s="19">
        <v>100</v>
      </c>
      <c r="X158" s="10"/>
      <c r="Y158" s="350">
        <v>2015</v>
      </c>
      <c r="Z158" s="49">
        <v>50</v>
      </c>
      <c r="AA158" s="10"/>
      <c r="AB158" s="350">
        <v>2015</v>
      </c>
      <c r="AC158" s="19">
        <v>100</v>
      </c>
      <c r="AD158" s="10"/>
      <c r="AE158" s="350">
        <v>2015</v>
      </c>
      <c r="AF158" s="19">
        <v>50</v>
      </c>
      <c r="AG158" s="11"/>
    </row>
    <row r="159" spans="1:81" ht="24.75" customHeight="1">
      <c r="A159" s="43">
        <v>2016</v>
      </c>
      <c r="B159" s="2">
        <f t="shared" si="22"/>
        <v>66.666666666666671</v>
      </c>
      <c r="C159" s="80"/>
      <c r="D159" s="43">
        <v>2016</v>
      </c>
      <c r="E159" s="49">
        <v>50</v>
      </c>
      <c r="F159" s="10"/>
      <c r="G159" s="43">
        <v>2016</v>
      </c>
      <c r="H159" s="8">
        <f t="shared" si="23"/>
        <v>50</v>
      </c>
      <c r="I159" s="19"/>
      <c r="J159" s="43">
        <v>2016</v>
      </c>
      <c r="K159" s="49">
        <v>50</v>
      </c>
      <c r="L159" s="10"/>
      <c r="M159" s="43">
        <v>2016</v>
      </c>
      <c r="N159" s="49">
        <v>50</v>
      </c>
      <c r="O159" s="10"/>
      <c r="P159" s="43">
        <v>2016</v>
      </c>
      <c r="Q159" s="49">
        <v>50</v>
      </c>
      <c r="R159" s="10"/>
      <c r="S159" s="43">
        <v>2016</v>
      </c>
      <c r="T159" s="49">
        <v>50</v>
      </c>
      <c r="U159" s="10"/>
      <c r="V159" s="43">
        <v>2016</v>
      </c>
      <c r="W159" s="19">
        <v>100</v>
      </c>
      <c r="X159" s="10"/>
      <c r="Y159" s="350">
        <v>2016</v>
      </c>
      <c r="Z159" s="49">
        <v>50</v>
      </c>
      <c r="AA159" s="10"/>
      <c r="AB159" s="350">
        <v>2016</v>
      </c>
      <c r="AC159" s="19">
        <v>100</v>
      </c>
      <c r="AD159" s="10"/>
      <c r="AE159" s="350">
        <v>2016</v>
      </c>
      <c r="AF159" s="19">
        <v>50</v>
      </c>
      <c r="AG159" s="11"/>
    </row>
    <row r="160" spans="1:81" ht="24.75" customHeight="1">
      <c r="A160" s="43">
        <v>2017</v>
      </c>
      <c r="B160" s="2">
        <f t="shared" si="22"/>
        <v>66.666666666666671</v>
      </c>
      <c r="C160" s="80"/>
      <c r="D160" s="43">
        <v>2017</v>
      </c>
      <c r="E160" s="49">
        <v>50</v>
      </c>
      <c r="F160" s="10"/>
      <c r="G160" s="43">
        <v>2017</v>
      </c>
      <c r="H160" s="8">
        <f t="shared" si="23"/>
        <v>50</v>
      </c>
      <c r="I160" s="19"/>
      <c r="J160" s="43">
        <v>2017</v>
      </c>
      <c r="K160" s="49">
        <v>50</v>
      </c>
      <c r="L160" s="10"/>
      <c r="M160" s="43">
        <v>2017</v>
      </c>
      <c r="N160" s="49">
        <v>50</v>
      </c>
      <c r="O160" s="10"/>
      <c r="P160" s="43">
        <v>2017</v>
      </c>
      <c r="Q160" s="49">
        <v>50</v>
      </c>
      <c r="R160" s="10"/>
      <c r="S160" s="43">
        <v>2017</v>
      </c>
      <c r="T160" s="49">
        <v>50</v>
      </c>
      <c r="U160" s="10"/>
      <c r="V160" s="43">
        <v>2017</v>
      </c>
      <c r="W160" s="19">
        <v>100</v>
      </c>
      <c r="X160" s="10"/>
      <c r="Y160" s="350">
        <v>2017</v>
      </c>
      <c r="Z160" s="49">
        <v>50</v>
      </c>
      <c r="AA160" s="10"/>
      <c r="AB160" s="350">
        <v>2017</v>
      </c>
      <c r="AC160" s="19">
        <v>100</v>
      </c>
      <c r="AD160" s="10"/>
      <c r="AE160" s="350">
        <v>2017</v>
      </c>
      <c r="AF160" s="19">
        <v>50</v>
      </c>
      <c r="AG160" s="11"/>
    </row>
    <row r="161" spans="1:51" ht="24.75" customHeight="1">
      <c r="A161" s="43">
        <v>2018</v>
      </c>
      <c r="B161" s="2">
        <f t="shared" si="22"/>
        <v>66.666666666666671</v>
      </c>
      <c r="C161" s="80"/>
      <c r="D161" s="43">
        <v>2018</v>
      </c>
      <c r="E161" s="49">
        <v>50</v>
      </c>
      <c r="F161" s="10"/>
      <c r="G161" s="43">
        <v>2018</v>
      </c>
      <c r="H161" s="8">
        <f t="shared" si="23"/>
        <v>50</v>
      </c>
      <c r="I161" s="19"/>
      <c r="J161" s="43">
        <v>2018</v>
      </c>
      <c r="K161" s="49">
        <v>50</v>
      </c>
      <c r="L161" s="10"/>
      <c r="M161" s="43">
        <v>2018</v>
      </c>
      <c r="N161" s="49">
        <v>50</v>
      </c>
      <c r="O161" s="10"/>
      <c r="P161" s="43">
        <v>2018</v>
      </c>
      <c r="Q161" s="49">
        <v>50</v>
      </c>
      <c r="R161" s="10"/>
      <c r="S161" s="43">
        <v>2018</v>
      </c>
      <c r="T161" s="49">
        <v>50</v>
      </c>
      <c r="U161" s="10"/>
      <c r="V161" s="43">
        <v>2018</v>
      </c>
      <c r="W161" s="19">
        <v>100</v>
      </c>
      <c r="X161" s="10"/>
      <c r="Y161" s="350">
        <v>2018</v>
      </c>
      <c r="Z161" s="49">
        <v>50</v>
      </c>
      <c r="AA161" s="10"/>
      <c r="AB161" s="350">
        <v>2018</v>
      </c>
      <c r="AC161" s="19">
        <v>100</v>
      </c>
      <c r="AD161" s="10"/>
      <c r="AE161" s="350">
        <v>2018</v>
      </c>
      <c r="AF161" s="19">
        <v>50</v>
      </c>
      <c r="AG161" s="11"/>
    </row>
    <row r="162" spans="1:51" ht="24.75" customHeight="1">
      <c r="A162" s="43">
        <v>2019</v>
      </c>
      <c r="B162" s="2">
        <f t="shared" si="22"/>
        <v>66.666666666666671</v>
      </c>
      <c r="C162" s="80"/>
      <c r="D162" s="43">
        <v>2019</v>
      </c>
      <c r="E162" s="49">
        <v>50</v>
      </c>
      <c r="F162" s="10" t="s">
        <v>1757</v>
      </c>
      <c r="G162" s="43">
        <v>2019</v>
      </c>
      <c r="H162" s="8">
        <f t="shared" si="23"/>
        <v>50</v>
      </c>
      <c r="I162" s="19"/>
      <c r="J162" s="43">
        <v>2019</v>
      </c>
      <c r="K162" s="49">
        <v>50</v>
      </c>
      <c r="L162" s="10"/>
      <c r="M162" s="43">
        <v>2019</v>
      </c>
      <c r="N162" s="49">
        <v>50</v>
      </c>
      <c r="O162" s="10"/>
      <c r="P162" s="43">
        <v>2019</v>
      </c>
      <c r="Q162" s="49">
        <v>50</v>
      </c>
      <c r="R162" s="10"/>
      <c r="S162" s="43">
        <v>2019</v>
      </c>
      <c r="T162" s="49">
        <v>50</v>
      </c>
      <c r="U162" s="10"/>
      <c r="V162" s="43">
        <v>2019</v>
      </c>
      <c r="W162" s="19">
        <v>100</v>
      </c>
      <c r="X162" s="10"/>
      <c r="Y162" s="350">
        <v>2019</v>
      </c>
      <c r="Z162" s="49">
        <v>50</v>
      </c>
      <c r="AA162" s="10" t="s">
        <v>1072</v>
      </c>
      <c r="AB162" s="350">
        <v>2019</v>
      </c>
      <c r="AC162" s="19">
        <v>100</v>
      </c>
      <c r="AD162" s="10"/>
      <c r="AE162" s="350">
        <v>2019</v>
      </c>
      <c r="AF162" s="19">
        <v>50</v>
      </c>
      <c r="AG162" s="11"/>
    </row>
    <row r="163" spans="1:51" ht="24.75" customHeight="1"/>
    <row r="164" spans="1:51" s="18" customFormat="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c r="AN164" s="146"/>
      <c r="AO164" s="146"/>
      <c r="AP164" s="146"/>
      <c r="AQ164" s="146"/>
      <c r="AR164" s="146"/>
      <c r="AS164" s="146"/>
      <c r="AT164" s="146"/>
      <c r="AU164" s="146"/>
      <c r="AV164" s="146"/>
      <c r="AW164" s="146"/>
      <c r="AX164" s="146"/>
      <c r="AY164" s="146"/>
    </row>
    <row r="165" spans="1:51" s="18" customFormat="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c r="AN165" s="146"/>
      <c r="AO165" s="146"/>
      <c r="AP165" s="146"/>
      <c r="AQ165" s="146"/>
      <c r="AR165" s="146"/>
      <c r="AS165" s="146"/>
      <c r="AT165" s="146"/>
      <c r="AU165" s="146"/>
      <c r="AV165" s="146"/>
      <c r="AW165" s="146"/>
      <c r="AX165" s="146"/>
      <c r="AY165" s="146"/>
    </row>
    <row r="166" spans="1:51" s="18" customFormat="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c r="AN166" s="146"/>
      <c r="AO166" s="146"/>
      <c r="AP166" s="146"/>
      <c r="AQ166" s="146"/>
      <c r="AR166" s="146"/>
      <c r="AS166" s="146"/>
      <c r="AT166" s="146"/>
      <c r="AU166" s="146"/>
      <c r="AV166" s="146"/>
      <c r="AW166" s="146"/>
      <c r="AX166" s="146"/>
      <c r="AY166" s="146"/>
    </row>
    <row r="167" spans="1:51" s="18" customFormat="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c r="AN167" s="146"/>
      <c r="AO167" s="146"/>
      <c r="AP167" s="146"/>
      <c r="AQ167" s="146"/>
      <c r="AR167" s="146"/>
      <c r="AS167" s="146"/>
      <c r="AT167" s="146"/>
      <c r="AU167" s="146"/>
      <c r="AV167" s="146"/>
      <c r="AW167" s="146"/>
      <c r="AX167" s="146"/>
      <c r="AY167" s="146"/>
    </row>
    <row r="168" spans="1:51" s="18" customFormat="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c r="AN168" s="146"/>
      <c r="AO168" s="146"/>
      <c r="AP168" s="146"/>
      <c r="AQ168" s="146"/>
      <c r="AR168" s="146"/>
      <c r="AS168" s="146"/>
      <c r="AT168" s="146"/>
      <c r="AU168" s="146"/>
      <c r="AV168" s="146"/>
      <c r="AW168" s="146"/>
      <c r="AX168" s="146"/>
      <c r="AY168" s="146"/>
    </row>
    <row r="169" spans="1:51" s="18" customFormat="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c r="AN169" s="146"/>
      <c r="AO169" s="146"/>
      <c r="AP169" s="146"/>
      <c r="AQ169" s="146"/>
      <c r="AR169" s="146"/>
      <c r="AS169" s="146"/>
      <c r="AT169" s="146"/>
      <c r="AU169" s="146"/>
      <c r="AV169" s="146"/>
      <c r="AW169" s="146"/>
      <c r="AX169" s="146"/>
      <c r="AY169" s="146"/>
    </row>
    <row r="170" spans="1:51" s="18" customFormat="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c r="AN170" s="146"/>
      <c r="AO170" s="146"/>
      <c r="AP170" s="146"/>
      <c r="AQ170" s="146"/>
      <c r="AR170" s="146"/>
      <c r="AS170" s="146"/>
      <c r="AT170" s="146"/>
      <c r="AU170" s="146"/>
      <c r="AV170" s="146"/>
      <c r="AW170" s="146"/>
      <c r="AX170" s="146"/>
      <c r="AY170" s="146"/>
    </row>
    <row r="171" spans="1:51" s="18" customFormat="1" ht="24.75" customHeight="1">
      <c r="A171" s="43">
        <v>2014</v>
      </c>
      <c r="B171" s="2">
        <f>AVERAGE((E171+K171+Q171)/3+(H171+N171+T171)/3+W171+Z171+AC171+AF171+AI171+AL171)/8</f>
        <v>50</v>
      </c>
      <c r="C171" s="39"/>
      <c r="D171" s="43">
        <v>2014</v>
      </c>
      <c r="E171" s="19">
        <v>100</v>
      </c>
      <c r="F171" s="11" t="s">
        <v>4154</v>
      </c>
      <c r="G171" s="43">
        <v>2014</v>
      </c>
      <c r="H171" s="49">
        <v>100</v>
      </c>
      <c r="I171" s="11"/>
      <c r="J171" s="43">
        <v>2014</v>
      </c>
      <c r="K171" s="49">
        <v>50</v>
      </c>
      <c r="L171" s="11" t="s">
        <v>4158</v>
      </c>
      <c r="M171" s="43">
        <v>2014</v>
      </c>
      <c r="N171" s="49">
        <v>100</v>
      </c>
      <c r="O171" s="11" t="s">
        <v>4159</v>
      </c>
      <c r="P171" s="43">
        <v>2014</v>
      </c>
      <c r="Q171" s="19">
        <v>50</v>
      </c>
      <c r="R171" s="11" t="s">
        <v>4161</v>
      </c>
      <c r="S171" s="43">
        <v>2014</v>
      </c>
      <c r="T171" s="49">
        <v>50</v>
      </c>
      <c r="U171" s="11" t="s">
        <v>4163</v>
      </c>
      <c r="V171" s="43">
        <v>2014</v>
      </c>
      <c r="W171" s="49">
        <v>0</v>
      </c>
      <c r="X171" s="11" t="s">
        <v>4203</v>
      </c>
      <c r="Y171" s="43">
        <v>2014</v>
      </c>
      <c r="Z171" s="19">
        <v>100</v>
      </c>
      <c r="AA171" s="11" t="s">
        <v>4165</v>
      </c>
      <c r="AB171" s="43">
        <v>2014</v>
      </c>
      <c r="AC171" s="49">
        <v>0</v>
      </c>
      <c r="AD171" s="11" t="s">
        <v>4166</v>
      </c>
      <c r="AE171" s="43">
        <v>2014</v>
      </c>
      <c r="AF171" s="19">
        <v>0</v>
      </c>
      <c r="AG171" s="10" t="s">
        <v>1510</v>
      </c>
      <c r="AH171" s="43">
        <v>2014</v>
      </c>
      <c r="AI171" s="49">
        <v>100</v>
      </c>
      <c r="AJ171" s="10" t="s">
        <v>4167</v>
      </c>
      <c r="AK171" s="43">
        <v>2014</v>
      </c>
      <c r="AL171" s="19">
        <v>50</v>
      </c>
      <c r="AM171" s="11" t="s">
        <v>4168</v>
      </c>
      <c r="AN171" s="147"/>
      <c r="AO171" s="147"/>
      <c r="AP171" s="146"/>
      <c r="AQ171" s="146"/>
      <c r="AR171" s="146"/>
      <c r="AS171" s="146"/>
      <c r="AT171" s="146"/>
      <c r="AU171" s="146"/>
      <c r="AV171" s="146"/>
      <c r="AW171" s="146"/>
      <c r="AX171" s="146"/>
      <c r="AY171" s="146"/>
    </row>
    <row r="172" spans="1:51" s="18" customFormat="1" ht="24.75" customHeight="1">
      <c r="A172" s="43">
        <v>2015</v>
      </c>
      <c r="B172" s="2"/>
      <c r="C172" s="80"/>
      <c r="D172" s="43">
        <v>2015</v>
      </c>
      <c r="E172" s="19">
        <v>100</v>
      </c>
      <c r="F172" s="11"/>
      <c r="G172" s="43">
        <v>2015</v>
      </c>
      <c r="H172" s="49">
        <v>100</v>
      </c>
      <c r="I172" s="11"/>
      <c r="J172" s="43">
        <v>2015</v>
      </c>
      <c r="K172" s="49">
        <v>50</v>
      </c>
      <c r="L172" s="11"/>
      <c r="M172" s="43">
        <v>2015</v>
      </c>
      <c r="N172" s="49">
        <v>100</v>
      </c>
      <c r="O172" s="11"/>
      <c r="P172" s="43">
        <v>2015</v>
      </c>
      <c r="Q172" s="19">
        <v>50</v>
      </c>
      <c r="R172" s="11"/>
      <c r="S172" s="43">
        <v>2015</v>
      </c>
      <c r="T172" s="49">
        <v>50</v>
      </c>
      <c r="U172" s="11"/>
      <c r="V172" s="43">
        <v>2015</v>
      </c>
      <c r="W172" s="49">
        <v>0</v>
      </c>
      <c r="X172" s="11"/>
      <c r="Y172" s="43">
        <v>2015</v>
      </c>
      <c r="Z172" s="19">
        <v>100</v>
      </c>
      <c r="AA172" s="11"/>
      <c r="AB172" s="43">
        <v>2015</v>
      </c>
      <c r="AC172" s="49">
        <v>0</v>
      </c>
      <c r="AD172" s="11"/>
      <c r="AE172" s="43">
        <v>2015</v>
      </c>
      <c r="AF172" s="19">
        <v>0</v>
      </c>
      <c r="AG172" s="11"/>
      <c r="AH172" s="43">
        <v>2015</v>
      </c>
      <c r="AI172" s="49">
        <v>100</v>
      </c>
      <c r="AJ172" s="11"/>
      <c r="AK172" s="43">
        <v>2015</v>
      </c>
      <c r="AL172" s="19">
        <v>50</v>
      </c>
      <c r="AM172" s="11"/>
      <c r="AN172" s="147"/>
      <c r="AO172" s="147"/>
      <c r="AP172" s="146"/>
      <c r="AQ172" s="146"/>
      <c r="AR172" s="146"/>
      <c r="AS172" s="146"/>
      <c r="AT172" s="146"/>
      <c r="AU172" s="146"/>
      <c r="AV172" s="146"/>
      <c r="AW172" s="146"/>
      <c r="AX172" s="146"/>
      <c r="AY172" s="146"/>
    </row>
    <row r="173" spans="1:51" s="18" customFormat="1" ht="24.75" customHeight="1">
      <c r="A173" s="43">
        <v>2016</v>
      </c>
      <c r="B173" s="2"/>
      <c r="C173" s="80"/>
      <c r="D173" s="43">
        <v>2016</v>
      </c>
      <c r="E173" s="19">
        <v>100</v>
      </c>
      <c r="F173" s="11"/>
      <c r="G173" s="43">
        <v>2016</v>
      </c>
      <c r="H173" s="49">
        <v>100</v>
      </c>
      <c r="I173" s="11"/>
      <c r="J173" s="43">
        <v>2016</v>
      </c>
      <c r="K173" s="49">
        <v>50</v>
      </c>
      <c r="L173" s="11"/>
      <c r="M173" s="43">
        <v>2016</v>
      </c>
      <c r="N173" s="49">
        <v>100</v>
      </c>
      <c r="O173" s="11"/>
      <c r="P173" s="43">
        <v>2016</v>
      </c>
      <c r="Q173" s="19">
        <v>50</v>
      </c>
      <c r="R173" s="11"/>
      <c r="S173" s="43">
        <v>2016</v>
      </c>
      <c r="T173" s="49">
        <v>50</v>
      </c>
      <c r="U173" s="11"/>
      <c r="V173" s="43">
        <v>2016</v>
      </c>
      <c r="W173" s="49">
        <v>0</v>
      </c>
      <c r="X173" s="11"/>
      <c r="Y173" s="43">
        <v>2016</v>
      </c>
      <c r="Z173" s="19">
        <v>100</v>
      </c>
      <c r="AA173" s="11"/>
      <c r="AB173" s="43">
        <v>2016</v>
      </c>
      <c r="AC173" s="49">
        <v>0</v>
      </c>
      <c r="AD173" s="11"/>
      <c r="AE173" s="43">
        <v>2016</v>
      </c>
      <c r="AF173" s="19">
        <v>0</v>
      </c>
      <c r="AG173" s="11"/>
      <c r="AH173" s="43">
        <v>2016</v>
      </c>
      <c r="AI173" s="49">
        <v>100</v>
      </c>
      <c r="AJ173" s="11"/>
      <c r="AK173" s="43">
        <v>2016</v>
      </c>
      <c r="AL173" s="19">
        <v>50</v>
      </c>
      <c r="AM173" s="11"/>
      <c r="AN173" s="147"/>
      <c r="AO173" s="147"/>
      <c r="AP173" s="146"/>
      <c r="AQ173" s="146"/>
      <c r="AR173" s="146"/>
      <c r="AS173" s="146"/>
      <c r="AT173" s="146"/>
      <c r="AU173" s="146"/>
      <c r="AV173" s="146"/>
      <c r="AW173" s="146"/>
      <c r="AX173" s="146"/>
      <c r="AY173" s="146"/>
    </row>
    <row r="174" spans="1:51" s="18" customFormat="1" ht="24.75" customHeight="1">
      <c r="A174" s="43">
        <v>2017</v>
      </c>
      <c r="B174" s="2"/>
      <c r="C174" s="80"/>
      <c r="D174" s="43">
        <v>2017</v>
      </c>
      <c r="E174" s="19">
        <v>100</v>
      </c>
      <c r="F174" s="11"/>
      <c r="G174" s="43">
        <v>2017</v>
      </c>
      <c r="H174" s="49">
        <v>100</v>
      </c>
      <c r="I174" s="11"/>
      <c r="J174" s="43">
        <v>2017</v>
      </c>
      <c r="K174" s="49">
        <v>50</v>
      </c>
      <c r="L174" s="11"/>
      <c r="M174" s="43">
        <v>2017</v>
      </c>
      <c r="N174" s="49">
        <v>100</v>
      </c>
      <c r="O174" s="11"/>
      <c r="P174" s="43">
        <v>2017</v>
      </c>
      <c r="Q174" s="19">
        <v>50</v>
      </c>
      <c r="R174" s="11"/>
      <c r="S174" s="43">
        <v>2017</v>
      </c>
      <c r="T174" s="49">
        <v>50</v>
      </c>
      <c r="U174" s="11"/>
      <c r="V174" s="43">
        <v>2017</v>
      </c>
      <c r="W174" s="49">
        <v>0</v>
      </c>
      <c r="X174" s="11"/>
      <c r="Y174" s="43">
        <v>2017</v>
      </c>
      <c r="Z174" s="19">
        <v>100</v>
      </c>
      <c r="AA174" s="11"/>
      <c r="AB174" s="43">
        <v>2017</v>
      </c>
      <c r="AC174" s="49">
        <v>0</v>
      </c>
      <c r="AD174" s="11"/>
      <c r="AE174" s="43">
        <v>2017</v>
      </c>
      <c r="AF174" s="19">
        <v>0</v>
      </c>
      <c r="AG174" s="11"/>
      <c r="AH174" s="43">
        <v>2017</v>
      </c>
      <c r="AI174" s="49">
        <v>100</v>
      </c>
      <c r="AJ174" s="11"/>
      <c r="AK174" s="43">
        <v>2017</v>
      </c>
      <c r="AL174" s="19">
        <v>50</v>
      </c>
      <c r="AM174" s="11"/>
      <c r="AN174" s="147"/>
      <c r="AO174" s="147"/>
      <c r="AP174" s="146"/>
      <c r="AQ174" s="146"/>
      <c r="AR174" s="146"/>
      <c r="AS174" s="146"/>
      <c r="AT174" s="146"/>
      <c r="AU174" s="146"/>
      <c r="AV174" s="146"/>
      <c r="AW174" s="146"/>
      <c r="AX174" s="146"/>
      <c r="AY174" s="146"/>
    </row>
    <row r="175" spans="1:51" s="18" customFormat="1" ht="24.75" customHeight="1">
      <c r="A175" s="43">
        <v>2018</v>
      </c>
      <c r="B175" s="2"/>
      <c r="C175" s="80"/>
      <c r="D175" s="43">
        <v>2018</v>
      </c>
      <c r="E175" s="19">
        <v>100</v>
      </c>
      <c r="F175" s="11"/>
      <c r="G175" s="43">
        <v>2018</v>
      </c>
      <c r="H175" s="49">
        <v>50</v>
      </c>
      <c r="I175" s="11" t="s">
        <v>4156</v>
      </c>
      <c r="J175" s="43">
        <v>2018</v>
      </c>
      <c r="K175" s="49">
        <v>50</v>
      </c>
      <c r="L175" s="11"/>
      <c r="M175" s="43">
        <v>2018</v>
      </c>
      <c r="N175" s="49">
        <v>100</v>
      </c>
      <c r="O175" s="11"/>
      <c r="P175" s="43">
        <v>2018</v>
      </c>
      <c r="Q175" s="19">
        <v>50</v>
      </c>
      <c r="R175" s="11"/>
      <c r="S175" s="43">
        <v>2018</v>
      </c>
      <c r="T175" s="49">
        <v>50</v>
      </c>
      <c r="U175" s="11"/>
      <c r="V175" s="43">
        <v>2018</v>
      </c>
      <c r="W175" s="49">
        <v>0</v>
      </c>
      <c r="X175" s="11"/>
      <c r="Y175" s="43">
        <v>2018</v>
      </c>
      <c r="Z175" s="19">
        <v>100</v>
      </c>
      <c r="AA175" s="11"/>
      <c r="AB175" s="43">
        <v>2018</v>
      </c>
      <c r="AC175" s="49">
        <v>0</v>
      </c>
      <c r="AD175" s="11"/>
      <c r="AE175" s="43">
        <v>2018</v>
      </c>
      <c r="AF175" s="19">
        <v>0</v>
      </c>
      <c r="AG175" s="11"/>
      <c r="AH175" s="43">
        <v>2018</v>
      </c>
      <c r="AI175" s="49">
        <v>100</v>
      </c>
      <c r="AJ175" s="11"/>
      <c r="AK175" s="43">
        <v>2018</v>
      </c>
      <c r="AL175" s="19">
        <v>50</v>
      </c>
      <c r="AM175" s="11"/>
      <c r="AN175" s="147"/>
      <c r="AO175" s="147"/>
      <c r="AP175" s="146"/>
      <c r="AQ175" s="146"/>
      <c r="AR175" s="146"/>
      <c r="AS175" s="146"/>
      <c r="AT175" s="146"/>
      <c r="AU175" s="146"/>
      <c r="AV175" s="146"/>
      <c r="AW175" s="146"/>
      <c r="AX175" s="146"/>
      <c r="AY175" s="146"/>
    </row>
    <row r="176" spans="1:51" s="18" customFormat="1" ht="24.75" customHeight="1">
      <c r="A176" s="43">
        <v>2019</v>
      </c>
      <c r="B176" s="2">
        <f>AVERAGE((E176+K176+Q176)/3+(H176+N176+T176)/3+W176+Z176+AC176+AF176+AI176+AL176)/8</f>
        <v>41.666666666666664</v>
      </c>
      <c r="C176" s="80"/>
      <c r="D176" s="43">
        <v>2019</v>
      </c>
      <c r="E176" s="19">
        <v>100</v>
      </c>
      <c r="F176" s="11" t="s">
        <v>4155</v>
      </c>
      <c r="G176" s="43">
        <v>2019</v>
      </c>
      <c r="H176" s="49">
        <v>0</v>
      </c>
      <c r="I176" s="11" t="s">
        <v>4157</v>
      </c>
      <c r="J176" s="43">
        <v>2019</v>
      </c>
      <c r="K176" s="49">
        <v>50</v>
      </c>
      <c r="L176" s="11"/>
      <c r="M176" s="43">
        <v>2019</v>
      </c>
      <c r="N176" s="49">
        <v>0</v>
      </c>
      <c r="O176" s="11" t="s">
        <v>4160</v>
      </c>
      <c r="P176" s="43">
        <v>2019</v>
      </c>
      <c r="Q176" s="49">
        <v>100</v>
      </c>
      <c r="R176" s="11" t="s">
        <v>4162</v>
      </c>
      <c r="S176" s="43">
        <v>2019</v>
      </c>
      <c r="T176" s="49">
        <v>0</v>
      </c>
      <c r="U176" s="11" t="s">
        <v>4164</v>
      </c>
      <c r="V176" s="43">
        <v>2019</v>
      </c>
      <c r="W176" s="49">
        <v>0</v>
      </c>
      <c r="X176" s="11" t="s">
        <v>4203</v>
      </c>
      <c r="Y176" s="43">
        <v>2019</v>
      </c>
      <c r="Z176" s="19">
        <v>100</v>
      </c>
      <c r="AA176" s="11" t="s">
        <v>4165</v>
      </c>
      <c r="AB176" s="43">
        <v>2019</v>
      </c>
      <c r="AC176" s="49">
        <v>0</v>
      </c>
      <c r="AD176" s="11" t="s">
        <v>4166</v>
      </c>
      <c r="AE176" s="43">
        <v>2019</v>
      </c>
      <c r="AF176" s="19">
        <v>0</v>
      </c>
      <c r="AG176" s="10" t="s">
        <v>1510</v>
      </c>
      <c r="AH176" s="43">
        <v>2019</v>
      </c>
      <c r="AI176" s="49">
        <v>100</v>
      </c>
      <c r="AJ176" s="10" t="s">
        <v>4167</v>
      </c>
      <c r="AK176" s="43">
        <v>2019</v>
      </c>
      <c r="AL176" s="19">
        <v>50</v>
      </c>
      <c r="AM176" s="11" t="s">
        <v>4169</v>
      </c>
      <c r="AN176" s="147"/>
      <c r="AO176" s="147"/>
      <c r="AP176" s="146"/>
      <c r="AQ176" s="146"/>
      <c r="AR176" s="146"/>
      <c r="AS176" s="146"/>
      <c r="AT176" s="146"/>
      <c r="AU176" s="146"/>
      <c r="AV176" s="146"/>
      <c r="AW176" s="146"/>
      <c r="AX176" s="146"/>
      <c r="AY176" s="146"/>
    </row>
    <row r="178" spans="8:20" ht="15" customHeight="1">
      <c r="H178" s="46"/>
      <c r="N178" s="46"/>
      <c r="O178" s="46"/>
      <c r="T178" s="46"/>
    </row>
  </sheetData>
  <mergeCells count="443">
    <mergeCell ref="B168:C168"/>
    <mergeCell ref="E168:F168"/>
    <mergeCell ref="H168:I168"/>
    <mergeCell ref="K168:L168"/>
    <mergeCell ref="AC169:AD169"/>
    <mergeCell ref="AF169:AG169"/>
    <mergeCell ref="AI169:AJ169"/>
    <mergeCell ref="AL169:AM169"/>
    <mergeCell ref="B169:C169"/>
    <mergeCell ref="E169:F169"/>
    <mergeCell ref="H169:I169"/>
    <mergeCell ref="K169:L169"/>
    <mergeCell ref="N169:O169"/>
    <mergeCell ref="Q169:R169"/>
    <mergeCell ref="T169:U169"/>
    <mergeCell ref="W169:X169"/>
    <mergeCell ref="Z169:AA169"/>
    <mergeCell ref="AC168:AD168"/>
    <mergeCell ref="AF168:AG168"/>
    <mergeCell ref="AI168:AJ168"/>
    <mergeCell ref="AL168:AM168"/>
    <mergeCell ref="N168:O168"/>
    <mergeCell ref="Q168:R168"/>
    <mergeCell ref="T168:U168"/>
    <mergeCell ref="W168:X168"/>
    <mergeCell ref="Z168:AA168"/>
    <mergeCell ref="AI166:AJ166"/>
    <mergeCell ref="T166:U166"/>
    <mergeCell ref="W166:X166"/>
    <mergeCell ref="Z166:AA166"/>
    <mergeCell ref="AC166:AD166"/>
    <mergeCell ref="AI167:AJ167"/>
    <mergeCell ref="AL167:AM167"/>
    <mergeCell ref="AL166:AM166"/>
    <mergeCell ref="AF166:AG166"/>
    <mergeCell ref="T167:U167"/>
    <mergeCell ref="W167:X167"/>
    <mergeCell ref="Z167:AA167"/>
    <mergeCell ref="AC167:AD167"/>
    <mergeCell ref="AF167:AG167"/>
    <mergeCell ref="B167:C167"/>
    <mergeCell ref="E167:F167"/>
    <mergeCell ref="H167:I167"/>
    <mergeCell ref="K167:L167"/>
    <mergeCell ref="N167:O167"/>
    <mergeCell ref="H166:I166"/>
    <mergeCell ref="K166:L166"/>
    <mergeCell ref="N166:O166"/>
    <mergeCell ref="Q166:R166"/>
    <mergeCell ref="Q167:R167"/>
    <mergeCell ref="E166:F166"/>
    <mergeCell ref="AC165:AD165"/>
    <mergeCell ref="AF165:AG165"/>
    <mergeCell ref="AI165:AJ165"/>
    <mergeCell ref="AL165:AM165"/>
    <mergeCell ref="B164:AM164"/>
    <mergeCell ref="Z148:AA148"/>
    <mergeCell ref="AC148:AD148"/>
    <mergeCell ref="AF148:AG148"/>
    <mergeCell ref="T147:U147"/>
    <mergeCell ref="W147:X147"/>
    <mergeCell ref="Z147:AA147"/>
    <mergeCell ref="AC147:AD147"/>
    <mergeCell ref="AF147:AG147"/>
    <mergeCell ref="B148:C148"/>
    <mergeCell ref="E148:F148"/>
    <mergeCell ref="B165:C165"/>
    <mergeCell ref="E165:F165"/>
    <mergeCell ref="H165:I165"/>
    <mergeCell ref="K165:L165"/>
    <mergeCell ref="N165:O165"/>
    <mergeCell ref="Q165:R165"/>
    <mergeCell ref="T165:U165"/>
    <mergeCell ref="W165:X165"/>
    <mergeCell ref="Z165:AA165"/>
    <mergeCell ref="W148:X148"/>
    <mergeCell ref="AC146:AD146"/>
    <mergeCell ref="AF146:AG146"/>
    <mergeCell ref="W146:X146"/>
    <mergeCell ref="Z146:AA146"/>
    <mergeCell ref="H148:I148"/>
    <mergeCell ref="K148:L148"/>
    <mergeCell ref="N148:O148"/>
    <mergeCell ref="Q148:R148"/>
    <mergeCell ref="T148:U148"/>
    <mergeCell ref="N144:O144"/>
    <mergeCell ref="Q144:R144"/>
    <mergeCell ref="T144:U144"/>
    <mergeCell ref="B147:C147"/>
    <mergeCell ref="E147:F147"/>
    <mergeCell ref="H147:I147"/>
    <mergeCell ref="K147:L147"/>
    <mergeCell ref="N147:O147"/>
    <mergeCell ref="Q147:R147"/>
    <mergeCell ref="B146:C146"/>
    <mergeCell ref="E146:F146"/>
    <mergeCell ref="K145:L145"/>
    <mergeCell ref="N145:O145"/>
    <mergeCell ref="Q145:R145"/>
    <mergeCell ref="H146:I146"/>
    <mergeCell ref="K146:L146"/>
    <mergeCell ref="N146:O146"/>
    <mergeCell ref="Q146:R146"/>
    <mergeCell ref="T146:U146"/>
    <mergeCell ref="W127:X127"/>
    <mergeCell ref="Z127:AA127"/>
    <mergeCell ref="W145:X145"/>
    <mergeCell ref="Z145:AA145"/>
    <mergeCell ref="AC145:AD145"/>
    <mergeCell ref="AF145:AG145"/>
    <mergeCell ref="B143:AG143"/>
    <mergeCell ref="B144:C144"/>
    <mergeCell ref="E144:F144"/>
    <mergeCell ref="H144:I144"/>
    <mergeCell ref="B127:C127"/>
    <mergeCell ref="E127:F127"/>
    <mergeCell ref="H127:I127"/>
    <mergeCell ref="K127:L127"/>
    <mergeCell ref="N127:O127"/>
    <mergeCell ref="Q127:R127"/>
    <mergeCell ref="T127:U127"/>
    <mergeCell ref="T145:U145"/>
    <mergeCell ref="AC144:AD144"/>
    <mergeCell ref="AF144:AG144"/>
    <mergeCell ref="W144:X144"/>
    <mergeCell ref="Z144:AA144"/>
    <mergeCell ref="H145:I145"/>
    <mergeCell ref="K144:L144"/>
    <mergeCell ref="B126:C126"/>
    <mergeCell ref="E126:F126"/>
    <mergeCell ref="H126:I126"/>
    <mergeCell ref="K126:L126"/>
    <mergeCell ref="N126:O126"/>
    <mergeCell ref="Q126:R126"/>
    <mergeCell ref="T126:U126"/>
    <mergeCell ref="W126:X126"/>
    <mergeCell ref="Z126:AA126"/>
    <mergeCell ref="H124:I124"/>
    <mergeCell ref="K124:L124"/>
    <mergeCell ref="N124:O124"/>
    <mergeCell ref="Q124:R124"/>
    <mergeCell ref="T124:U124"/>
    <mergeCell ref="W124:X124"/>
    <mergeCell ref="Z124:AA124"/>
    <mergeCell ref="B125:C125"/>
    <mergeCell ref="E125:F125"/>
    <mergeCell ref="H125:I125"/>
    <mergeCell ref="K125:L125"/>
    <mergeCell ref="N125:O125"/>
    <mergeCell ref="Q125:R125"/>
    <mergeCell ref="T125:U125"/>
    <mergeCell ref="W125:X125"/>
    <mergeCell ref="Z125:AA125"/>
    <mergeCell ref="B122:AA122"/>
    <mergeCell ref="B123:C123"/>
    <mergeCell ref="E123:F123"/>
    <mergeCell ref="H123:I123"/>
    <mergeCell ref="K123:L123"/>
    <mergeCell ref="N123:O123"/>
    <mergeCell ref="Q123:R123"/>
    <mergeCell ref="T123:U123"/>
    <mergeCell ref="W123:X123"/>
    <mergeCell ref="Z123:AA123"/>
    <mergeCell ref="B105:C105"/>
    <mergeCell ref="E105:F105"/>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03:I103"/>
    <mergeCell ref="K103:L103"/>
    <mergeCell ref="N103:O103"/>
    <mergeCell ref="Q103:R103"/>
    <mergeCell ref="T103:U103"/>
    <mergeCell ref="W103:X103"/>
    <mergeCell ref="H104:I104"/>
    <mergeCell ref="K104:L104"/>
    <mergeCell ref="N104:O104"/>
    <mergeCell ref="Q104:R104"/>
    <mergeCell ref="T104:U104"/>
    <mergeCell ref="W104:X104"/>
    <mergeCell ref="B101:X101"/>
    <mergeCell ref="B102:C102"/>
    <mergeCell ref="E102:F102"/>
    <mergeCell ref="H102:I102"/>
    <mergeCell ref="K102:L102"/>
    <mergeCell ref="N102:O102"/>
    <mergeCell ref="Q102:R102"/>
    <mergeCell ref="T102:U102"/>
    <mergeCell ref="W102:X102"/>
    <mergeCell ref="B84:C84"/>
    <mergeCell ref="E84:F84"/>
    <mergeCell ref="H84:I84"/>
    <mergeCell ref="K84:L84"/>
    <mergeCell ref="N84:O84"/>
    <mergeCell ref="Q84:R84"/>
    <mergeCell ref="B85:C85"/>
    <mergeCell ref="E85:F85"/>
    <mergeCell ref="H85:I85"/>
    <mergeCell ref="K85:L85"/>
    <mergeCell ref="N85:O85"/>
    <mergeCell ref="Q85:R85"/>
    <mergeCell ref="B83:C83"/>
    <mergeCell ref="E83:F83"/>
    <mergeCell ref="H83:I83"/>
    <mergeCell ref="K83:L83"/>
    <mergeCell ref="N83:O83"/>
    <mergeCell ref="Q83:R83"/>
    <mergeCell ref="W64:X64"/>
    <mergeCell ref="Z64:AA64"/>
    <mergeCell ref="Q82:R82"/>
    <mergeCell ref="H82:I82"/>
    <mergeCell ref="T64:U64"/>
    <mergeCell ref="K82:L82"/>
    <mergeCell ref="N82:O82"/>
    <mergeCell ref="E82:F82"/>
    <mergeCell ref="B82:C82"/>
    <mergeCell ref="AI64:AJ64"/>
    <mergeCell ref="AL64:AM64"/>
    <mergeCell ref="B80:R80"/>
    <mergeCell ref="B81:C81"/>
    <mergeCell ref="E81:F81"/>
    <mergeCell ref="H81:I81"/>
    <mergeCell ref="K81:L81"/>
    <mergeCell ref="N81:O81"/>
    <mergeCell ref="Q81:R81"/>
    <mergeCell ref="B64:C64"/>
    <mergeCell ref="E64:F64"/>
    <mergeCell ref="AF64:AG64"/>
    <mergeCell ref="H64:I64"/>
    <mergeCell ref="K64:L64"/>
    <mergeCell ref="N64:O64"/>
    <mergeCell ref="Q64:R64"/>
    <mergeCell ref="AC64:AD64"/>
    <mergeCell ref="AC61:AD61"/>
    <mergeCell ref="AI61:AJ61"/>
    <mergeCell ref="AL61:AM61"/>
    <mergeCell ref="AL62:AM62"/>
    <mergeCell ref="AF62:AG62"/>
    <mergeCell ref="AI62:AJ62"/>
    <mergeCell ref="N60:O60"/>
    <mergeCell ref="AC60:AD60"/>
    <mergeCell ref="AF63:AG63"/>
    <mergeCell ref="AI63:AJ63"/>
    <mergeCell ref="W63:X63"/>
    <mergeCell ref="Z63:AA63"/>
    <mergeCell ref="W62:X62"/>
    <mergeCell ref="Z62:AA62"/>
    <mergeCell ref="AC62:AD62"/>
    <mergeCell ref="AL63:AM63"/>
    <mergeCell ref="AC63:AD63"/>
    <mergeCell ref="K63:L63"/>
    <mergeCell ref="N63:O63"/>
    <mergeCell ref="Q63:R63"/>
    <mergeCell ref="T63:U63"/>
    <mergeCell ref="AR43:AS43"/>
    <mergeCell ref="AU43:AV43"/>
    <mergeCell ref="B43:C43"/>
    <mergeCell ref="E43:F43"/>
    <mergeCell ref="H43:I43"/>
    <mergeCell ref="K43:L43"/>
    <mergeCell ref="N43:O43"/>
    <mergeCell ref="Q60:R60"/>
    <mergeCell ref="T60:U60"/>
    <mergeCell ref="W60:X60"/>
    <mergeCell ref="Z60:AA60"/>
    <mergeCell ref="AI60:AJ60"/>
    <mergeCell ref="AL60:AM60"/>
    <mergeCell ref="H61:I61"/>
    <mergeCell ref="K61:L61"/>
    <mergeCell ref="N61:O61"/>
    <mergeCell ref="Q61:R61"/>
    <mergeCell ref="T61:U61"/>
    <mergeCell ref="W61:X61"/>
    <mergeCell ref="T62:U62"/>
    <mergeCell ref="AX43:AY43"/>
    <mergeCell ref="Q43:R43"/>
    <mergeCell ref="T43:U43"/>
    <mergeCell ref="W43:X43"/>
    <mergeCell ref="Z43:AA43"/>
    <mergeCell ref="AC43:AD43"/>
    <mergeCell ref="B104:C104"/>
    <mergeCell ref="E104:F104"/>
    <mergeCell ref="AI43:AJ43"/>
    <mergeCell ref="AF60:AG60"/>
    <mergeCell ref="B62:C62"/>
    <mergeCell ref="E62:F62"/>
    <mergeCell ref="H62:I62"/>
    <mergeCell ref="K62:L62"/>
    <mergeCell ref="N62:O62"/>
    <mergeCell ref="Q62:R62"/>
    <mergeCell ref="AF43:AG43"/>
    <mergeCell ref="B60:C60"/>
    <mergeCell ref="E60:F60"/>
    <mergeCell ref="H60:I60"/>
    <mergeCell ref="K60:L60"/>
    <mergeCell ref="B63:C63"/>
    <mergeCell ref="E63:F63"/>
    <mergeCell ref="H63:I63"/>
    <mergeCell ref="B42:C42"/>
    <mergeCell ref="E42:F42"/>
    <mergeCell ref="H42:I42"/>
    <mergeCell ref="K42:L42"/>
    <mergeCell ref="N42:O42"/>
    <mergeCell ref="Q42:R42"/>
    <mergeCell ref="T42:U42"/>
    <mergeCell ref="AL43:AM43"/>
    <mergeCell ref="AO43:AP43"/>
    <mergeCell ref="T40:U40"/>
    <mergeCell ref="W40:X40"/>
    <mergeCell ref="Z40:AA40"/>
    <mergeCell ref="AL42:AM42"/>
    <mergeCell ref="AO42:AP42"/>
    <mergeCell ref="AR42:AS42"/>
    <mergeCell ref="AU42:AV42"/>
    <mergeCell ref="AX42:AY42"/>
    <mergeCell ref="AF42:AG42"/>
    <mergeCell ref="AI42:AJ42"/>
    <mergeCell ref="T41:U41"/>
    <mergeCell ref="W41:X41"/>
    <mergeCell ref="Z41:AA41"/>
    <mergeCell ref="AC41:AD41"/>
    <mergeCell ref="AF41:AG41"/>
    <mergeCell ref="AI41:AJ41"/>
    <mergeCell ref="AL41:AM41"/>
    <mergeCell ref="AO41:AP41"/>
    <mergeCell ref="AR41:AS41"/>
    <mergeCell ref="AU41:AV41"/>
    <mergeCell ref="AX41:AY41"/>
    <mergeCell ref="W42:X42"/>
    <mergeCell ref="Z42:AA42"/>
    <mergeCell ref="AC42:AD42"/>
    <mergeCell ref="B41:C41"/>
    <mergeCell ref="E41:F41"/>
    <mergeCell ref="H41:I41"/>
    <mergeCell ref="K41:L41"/>
    <mergeCell ref="N41:O41"/>
    <mergeCell ref="H40:I40"/>
    <mergeCell ref="K40:L40"/>
    <mergeCell ref="N40:O40"/>
    <mergeCell ref="Q40:R40"/>
    <mergeCell ref="Q41:R41"/>
    <mergeCell ref="B39:C39"/>
    <mergeCell ref="E39:F39"/>
    <mergeCell ref="H39:I39"/>
    <mergeCell ref="K39:L39"/>
    <mergeCell ref="N39:O39"/>
    <mergeCell ref="Q39:R39"/>
    <mergeCell ref="T39:U39"/>
    <mergeCell ref="W39:X39"/>
    <mergeCell ref="Z39:AA39"/>
    <mergeCell ref="AL39:AM39"/>
    <mergeCell ref="AO39:AP39"/>
    <mergeCell ref="AR39:AS39"/>
    <mergeCell ref="AU39:AV39"/>
    <mergeCell ref="AX39:AY39"/>
    <mergeCell ref="AC40:AD40"/>
    <mergeCell ref="AF40:AG40"/>
    <mergeCell ref="AI40:AJ40"/>
    <mergeCell ref="AL40:AM40"/>
    <mergeCell ref="AO40:AP40"/>
    <mergeCell ref="AC39:AD39"/>
    <mergeCell ref="AF39:AG39"/>
    <mergeCell ref="AI39:AJ39"/>
    <mergeCell ref="AR40:AS40"/>
    <mergeCell ref="AU40:AV40"/>
    <mergeCell ref="AX40:AY40"/>
    <mergeCell ref="Z22:AA22"/>
    <mergeCell ref="AC22:AD22"/>
    <mergeCell ref="B22:C22"/>
    <mergeCell ref="E22:F22"/>
    <mergeCell ref="H22:I22"/>
    <mergeCell ref="K22:L22"/>
    <mergeCell ref="N22:O22"/>
    <mergeCell ref="Q22:R22"/>
    <mergeCell ref="T22:U22"/>
    <mergeCell ref="A1:D1"/>
    <mergeCell ref="B18:C18"/>
    <mergeCell ref="E18:F18"/>
    <mergeCell ref="H18:I18"/>
    <mergeCell ref="K18:L18"/>
    <mergeCell ref="N18:O18"/>
    <mergeCell ref="Q18:R18"/>
    <mergeCell ref="T18:U18"/>
    <mergeCell ref="W18:X18"/>
    <mergeCell ref="B61:C61"/>
    <mergeCell ref="E61:F61"/>
    <mergeCell ref="Z61:AA61"/>
    <mergeCell ref="AF61:AG61"/>
    <mergeCell ref="B17:AD17"/>
    <mergeCell ref="B38:AY38"/>
    <mergeCell ref="B59:AM59"/>
    <mergeCell ref="Z18:AA18"/>
    <mergeCell ref="AC18:AD18"/>
    <mergeCell ref="E19:F19"/>
    <mergeCell ref="H19:I19"/>
    <mergeCell ref="K19:L19"/>
    <mergeCell ref="N19:O19"/>
    <mergeCell ref="Q19:R19"/>
    <mergeCell ref="T19:U19"/>
    <mergeCell ref="W19:X19"/>
    <mergeCell ref="Z19:AA19"/>
    <mergeCell ref="B20:C20"/>
    <mergeCell ref="E20:F20"/>
    <mergeCell ref="H20:I20"/>
    <mergeCell ref="K20:L20"/>
    <mergeCell ref="Z21:AA21"/>
    <mergeCell ref="AC21:AD21"/>
    <mergeCell ref="W22:X22"/>
    <mergeCell ref="B103:C103"/>
    <mergeCell ref="E103:F103"/>
    <mergeCell ref="B124:C124"/>
    <mergeCell ref="E124:F124"/>
    <mergeCell ref="B145:C145"/>
    <mergeCell ref="E145:F145"/>
    <mergeCell ref="AC19:AD19"/>
    <mergeCell ref="B40:C40"/>
    <mergeCell ref="E40:F40"/>
    <mergeCell ref="B19:C19"/>
    <mergeCell ref="N20:O20"/>
    <mergeCell ref="Q20:R20"/>
    <mergeCell ref="T20:U20"/>
    <mergeCell ref="W20:X20"/>
    <mergeCell ref="Z20:AA20"/>
    <mergeCell ref="AC20:AD20"/>
    <mergeCell ref="B21:C21"/>
    <mergeCell ref="E21:F21"/>
    <mergeCell ref="H21:I21"/>
    <mergeCell ref="K21:L21"/>
    <mergeCell ref="N21:O21"/>
    <mergeCell ref="Q21:R21"/>
    <mergeCell ref="T21:U21"/>
    <mergeCell ref="W21:X21"/>
  </mergeCells>
  <pageMargins left="0.70866141732283472" right="0.70866141732283472" top="0.74803149606299213" bottom="0.74803149606299213" header="0.31496062992125984" footer="0.31496062992125984"/>
  <pageSetup paperSize="9" scale="5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5"/>
  <dimension ref="A1:CC176"/>
  <sheetViews>
    <sheetView topLeftCell="P144" zoomScale="110" zoomScaleNormal="110" zoomScaleSheetLayoutView="50" workbookViewId="0">
      <selection activeCell="AA173" sqref="AA173"/>
    </sheetView>
  </sheetViews>
  <sheetFormatPr defaultColWidth="8.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68.048611111111114</v>
      </c>
    </row>
    <row r="4" spans="1:4" ht="24.75" customHeight="1">
      <c r="A4" s="347">
        <v>2008</v>
      </c>
      <c r="B4" s="229"/>
      <c r="C4" s="229"/>
      <c r="D4" s="229">
        <f t="shared" si="0"/>
        <v>68.048611111111114</v>
      </c>
    </row>
    <row r="5" spans="1:4" ht="24.75" customHeight="1">
      <c r="A5" s="347">
        <v>2009</v>
      </c>
      <c r="B5" s="229"/>
      <c r="C5" s="229"/>
      <c r="D5" s="229">
        <f t="shared" si="0"/>
        <v>69.289351851851862</v>
      </c>
    </row>
    <row r="6" spans="1:4" ht="24.75" customHeight="1">
      <c r="A6" s="347">
        <v>2010</v>
      </c>
      <c r="B6" s="229"/>
      <c r="C6" s="229">
        <f t="shared" ref="C6:C9" si="1">AVERAGE(B27,B48,B69,B90,B111,B132,B153)</f>
        <v>66.987244897959187</v>
      </c>
      <c r="D6" s="229">
        <f t="shared" si="0"/>
        <v>67.4375</v>
      </c>
    </row>
    <row r="7" spans="1:4" ht="24.75" customHeight="1">
      <c r="A7" s="347">
        <v>2011</v>
      </c>
      <c r="B7" s="229"/>
      <c r="C7" s="229">
        <f t="shared" si="1"/>
        <v>62.884070294784578</v>
      </c>
      <c r="D7" s="229">
        <f t="shared" si="0"/>
        <v>62.650462962962962</v>
      </c>
    </row>
    <row r="8" spans="1:4" ht="24.75" customHeight="1">
      <c r="A8" s="347">
        <v>2012</v>
      </c>
      <c r="B8" s="229"/>
      <c r="C8" s="229">
        <f t="shared" si="1"/>
        <v>61.466836734693878</v>
      </c>
      <c r="D8" s="229">
        <f t="shared" si="0"/>
        <v>62.187500000000007</v>
      </c>
    </row>
    <row r="9" spans="1:4" ht="24.75" customHeight="1">
      <c r="A9" s="347">
        <v>2013</v>
      </c>
      <c r="B9" s="229"/>
      <c r="C9" s="229">
        <f t="shared" si="1"/>
        <v>55.673185941043087</v>
      </c>
      <c r="D9" s="229">
        <f t="shared" si="0"/>
        <v>55.42824074074074</v>
      </c>
    </row>
    <row r="10" spans="1:4" ht="24.75" customHeight="1">
      <c r="A10" s="38">
        <v>2014</v>
      </c>
      <c r="B10" s="229">
        <f>AVERAGE(B31,B52,B73,B94,B115,B136,B157,B171)</f>
        <v>57.057787698412703</v>
      </c>
      <c r="C10" s="229">
        <f t="shared" ref="C10:C15" si="2">AVERAGE(B31,B52,B73,B94,B115,B136,B157)</f>
        <v>55.673185941043087</v>
      </c>
      <c r="D10" s="229">
        <f t="shared" ref="D10:D15" si="3">AVERAGE(B31,B52,B94,B115,B136,B157)</f>
        <v>55.42824074074074</v>
      </c>
    </row>
    <row r="11" spans="1:4" ht="24.75" customHeight="1">
      <c r="A11" s="38">
        <v>2015</v>
      </c>
      <c r="B11" s="229"/>
      <c r="C11" s="229">
        <f t="shared" si="2"/>
        <v>55.673185941043087</v>
      </c>
      <c r="D11" s="229">
        <f t="shared" si="3"/>
        <v>55.42824074074074</v>
      </c>
    </row>
    <row r="12" spans="1:4" ht="24.75" customHeight="1">
      <c r="A12" s="38">
        <v>2016</v>
      </c>
      <c r="B12" s="229"/>
      <c r="C12" s="229">
        <f t="shared" si="2"/>
        <v>55.673185941043087</v>
      </c>
      <c r="D12" s="229">
        <f t="shared" si="3"/>
        <v>55.42824074074074</v>
      </c>
    </row>
    <row r="13" spans="1:4" ht="24.75" customHeight="1">
      <c r="A13" s="38">
        <v>2017</v>
      </c>
      <c r="B13" s="229"/>
      <c r="C13" s="229">
        <f t="shared" si="2"/>
        <v>55.673185941043087</v>
      </c>
      <c r="D13" s="229">
        <f t="shared" si="3"/>
        <v>55.42824074074074</v>
      </c>
    </row>
    <row r="14" spans="1:4" ht="24.75" customHeight="1">
      <c r="A14" s="38">
        <v>2018</v>
      </c>
      <c r="B14" s="229"/>
      <c r="C14" s="229">
        <f t="shared" si="2"/>
        <v>55.673185941043087</v>
      </c>
      <c r="D14" s="229">
        <f t="shared" si="3"/>
        <v>55.42824074074074</v>
      </c>
    </row>
    <row r="15" spans="1:4" ht="24.75" customHeight="1">
      <c r="A15" s="38">
        <v>2019</v>
      </c>
      <c r="B15" s="229">
        <f>AVERAGE(B36,B57,B78,B99,B120,B141,B162,B176)</f>
        <v>57.491815476190482</v>
      </c>
      <c r="C15" s="229">
        <f t="shared" si="2"/>
        <v>56.466836734693878</v>
      </c>
      <c r="D15" s="229">
        <f t="shared" si="3"/>
        <v>56.354166666666664</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1127</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87</v>
      </c>
      <c r="C24" s="363"/>
      <c r="D24" s="350">
        <v>2007</v>
      </c>
      <c r="E24" s="363">
        <v>100</v>
      </c>
      <c r="F24" s="363"/>
      <c r="G24" s="350">
        <v>2007</v>
      </c>
      <c r="H24" s="29">
        <v>100</v>
      </c>
      <c r="I24" s="363"/>
      <c r="J24" s="350">
        <v>2007</v>
      </c>
      <c r="K24" s="73">
        <v>50</v>
      </c>
      <c r="L24" s="431" t="s">
        <v>3360</v>
      </c>
      <c r="M24" s="350">
        <v>2007</v>
      </c>
      <c r="N24" s="29">
        <v>100</v>
      </c>
      <c r="O24" s="363"/>
      <c r="P24" s="350">
        <v>2007</v>
      </c>
      <c r="Q24" s="29">
        <v>33</v>
      </c>
      <c r="R24" s="363"/>
      <c r="S24" s="350">
        <v>2007</v>
      </c>
      <c r="T24" s="29">
        <v>100</v>
      </c>
      <c r="U24" s="363"/>
      <c r="V24" s="350">
        <v>2007</v>
      </c>
      <c r="W24" s="29">
        <v>100</v>
      </c>
      <c r="X24" s="363"/>
      <c r="Y24" s="350">
        <v>2007</v>
      </c>
      <c r="Z24" s="29">
        <v>100</v>
      </c>
      <c r="AA24" s="363"/>
      <c r="AB24" s="350">
        <v>2007</v>
      </c>
      <c r="AC24" s="29">
        <v>100</v>
      </c>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87</v>
      </c>
      <c r="C25" s="363"/>
      <c r="D25" s="350">
        <v>2008</v>
      </c>
      <c r="E25" s="416">
        <v>100</v>
      </c>
      <c r="F25" s="363"/>
      <c r="G25" s="350">
        <v>2008</v>
      </c>
      <c r="H25" s="29">
        <v>100</v>
      </c>
      <c r="I25" s="363"/>
      <c r="J25" s="350">
        <v>2008</v>
      </c>
      <c r="K25" s="73">
        <v>50</v>
      </c>
      <c r="L25" s="363"/>
      <c r="M25" s="350">
        <v>2008</v>
      </c>
      <c r="N25" s="29">
        <v>100</v>
      </c>
      <c r="O25" s="363"/>
      <c r="P25" s="350">
        <v>2008</v>
      </c>
      <c r="Q25" s="29">
        <v>33</v>
      </c>
      <c r="R25" s="363"/>
      <c r="S25" s="350">
        <v>2008</v>
      </c>
      <c r="T25" s="29">
        <v>100</v>
      </c>
      <c r="U25" s="363"/>
      <c r="V25" s="350">
        <v>2008</v>
      </c>
      <c r="W25" s="29">
        <v>100</v>
      </c>
      <c r="X25" s="363"/>
      <c r="Y25" s="350">
        <v>2008</v>
      </c>
      <c r="Z25" s="29">
        <v>100</v>
      </c>
      <c r="AA25" s="363"/>
      <c r="AB25" s="350">
        <v>2008</v>
      </c>
      <c r="AC25" s="29">
        <v>100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87</v>
      </c>
      <c r="C26" s="363"/>
      <c r="D26" s="350">
        <v>2009</v>
      </c>
      <c r="E26" s="416">
        <v>100</v>
      </c>
      <c r="F26" s="363"/>
      <c r="G26" s="350">
        <v>2009</v>
      </c>
      <c r="H26" s="29">
        <v>100</v>
      </c>
      <c r="I26" s="363"/>
      <c r="J26" s="350">
        <v>2009</v>
      </c>
      <c r="K26" s="73">
        <v>50</v>
      </c>
      <c r="L26" s="363"/>
      <c r="M26" s="350">
        <v>2009</v>
      </c>
      <c r="N26" s="29">
        <v>100</v>
      </c>
      <c r="O26" s="363"/>
      <c r="P26" s="350">
        <v>2009</v>
      </c>
      <c r="Q26" s="29">
        <v>33</v>
      </c>
      <c r="R26" s="363"/>
      <c r="S26" s="350">
        <v>2009</v>
      </c>
      <c r="T26" s="29">
        <v>100</v>
      </c>
      <c r="U26" s="363"/>
      <c r="V26" s="350">
        <v>2009</v>
      </c>
      <c r="W26" s="29">
        <v>100</v>
      </c>
      <c r="X26" s="363"/>
      <c r="Y26" s="350">
        <v>2009</v>
      </c>
      <c r="Z26" s="29">
        <v>100</v>
      </c>
      <c r="AA26" s="363"/>
      <c r="AB26" s="350">
        <v>2009</v>
      </c>
      <c r="AC26" s="29">
        <v>100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87</v>
      </c>
      <c r="C27" s="363"/>
      <c r="D27" s="350">
        <v>2010</v>
      </c>
      <c r="E27" s="416">
        <v>100</v>
      </c>
      <c r="F27" s="363"/>
      <c r="G27" s="350">
        <v>2010</v>
      </c>
      <c r="H27" s="29">
        <v>100</v>
      </c>
      <c r="I27" s="363"/>
      <c r="J27" s="350">
        <v>2010</v>
      </c>
      <c r="K27" s="73">
        <v>50</v>
      </c>
      <c r="L27" s="363"/>
      <c r="M27" s="350">
        <v>2010</v>
      </c>
      <c r="N27" s="29">
        <v>100</v>
      </c>
      <c r="O27" s="363" t="s">
        <v>5285</v>
      </c>
      <c r="P27" s="350">
        <v>2010</v>
      </c>
      <c r="Q27" s="29">
        <v>33</v>
      </c>
      <c r="R27" s="363" t="s">
        <v>5286</v>
      </c>
      <c r="S27" s="350">
        <v>2010</v>
      </c>
      <c r="T27" s="29">
        <v>100</v>
      </c>
      <c r="U27" s="363"/>
      <c r="V27" s="350">
        <v>2010</v>
      </c>
      <c r="W27" s="29">
        <v>100</v>
      </c>
      <c r="X27" s="363" t="s">
        <v>5287</v>
      </c>
      <c r="Y27" s="350">
        <v>2010</v>
      </c>
      <c r="Z27" s="29">
        <v>100</v>
      </c>
      <c r="AA27" s="363" t="s">
        <v>5289</v>
      </c>
      <c r="AB27" s="350">
        <v>2010</v>
      </c>
      <c r="AC27" s="29">
        <v>100</v>
      </c>
      <c r="AD27" s="363" t="s">
        <v>5291</v>
      </c>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64.777777777777771</v>
      </c>
      <c r="C28" s="363"/>
      <c r="D28" s="350">
        <v>2011</v>
      </c>
      <c r="E28" s="416">
        <v>100</v>
      </c>
      <c r="F28" s="363"/>
      <c r="G28" s="350">
        <v>2011</v>
      </c>
      <c r="H28" s="29">
        <v>100</v>
      </c>
      <c r="I28" s="363"/>
      <c r="J28" s="350">
        <v>2011</v>
      </c>
      <c r="K28" s="73">
        <v>50</v>
      </c>
      <c r="L28" s="363"/>
      <c r="M28" s="350">
        <v>2011</v>
      </c>
      <c r="N28" s="29">
        <v>100</v>
      </c>
      <c r="O28" s="363"/>
      <c r="P28" s="350">
        <v>2011</v>
      </c>
      <c r="Q28" s="29">
        <v>33</v>
      </c>
      <c r="R28" s="363"/>
      <c r="S28" s="350">
        <v>2011</v>
      </c>
      <c r="T28" s="29">
        <v>100</v>
      </c>
      <c r="U28" s="363"/>
      <c r="V28" s="350">
        <v>2011</v>
      </c>
      <c r="W28" s="417">
        <v>0</v>
      </c>
      <c r="X28" s="363" t="s">
        <v>5288</v>
      </c>
      <c r="Y28" s="350">
        <v>2011</v>
      </c>
      <c r="Z28" s="417">
        <v>0</v>
      </c>
      <c r="AA28" s="363" t="s">
        <v>5290</v>
      </c>
      <c r="AB28" s="350">
        <v>2011</v>
      </c>
      <c r="AC28" s="29">
        <v>100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64.777777777777771</v>
      </c>
      <c r="C29" s="363"/>
      <c r="D29" s="350">
        <v>2012</v>
      </c>
      <c r="E29" s="416">
        <v>100</v>
      </c>
      <c r="F29" s="363"/>
      <c r="G29" s="350">
        <v>2012</v>
      </c>
      <c r="H29" s="29">
        <v>100</v>
      </c>
      <c r="I29" s="363"/>
      <c r="J29" s="350">
        <v>2012</v>
      </c>
      <c r="K29" s="73">
        <v>50</v>
      </c>
      <c r="L29" s="363"/>
      <c r="M29" s="350">
        <v>2012</v>
      </c>
      <c r="N29" s="29">
        <v>100</v>
      </c>
      <c r="O29" s="363"/>
      <c r="P29" s="350">
        <v>2012</v>
      </c>
      <c r="Q29" s="29">
        <v>33</v>
      </c>
      <c r="R29" s="363"/>
      <c r="S29" s="350">
        <v>2012</v>
      </c>
      <c r="T29" s="29">
        <v>100</v>
      </c>
      <c r="U29" s="363"/>
      <c r="V29" s="350">
        <v>2012</v>
      </c>
      <c r="W29" s="417">
        <v>0</v>
      </c>
      <c r="X29" s="363"/>
      <c r="Y29" s="350">
        <v>2012</v>
      </c>
      <c r="Z29" s="417">
        <v>0</v>
      </c>
      <c r="AA29" s="363"/>
      <c r="AB29" s="350">
        <v>2012</v>
      </c>
      <c r="AC29" s="29">
        <v>100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59.222222222222221</v>
      </c>
      <c r="C30" s="363"/>
      <c r="D30" s="350">
        <v>2013</v>
      </c>
      <c r="E30" s="363">
        <v>50</v>
      </c>
      <c r="F30" s="363" t="s">
        <v>5284</v>
      </c>
      <c r="G30" s="350">
        <v>2013</v>
      </c>
      <c r="H30" s="29">
        <v>100</v>
      </c>
      <c r="I30" s="363"/>
      <c r="J30" s="350">
        <v>2013</v>
      </c>
      <c r="K30" s="73">
        <v>50</v>
      </c>
      <c r="L30" s="363"/>
      <c r="M30" s="350">
        <v>2013</v>
      </c>
      <c r="N30" s="29">
        <v>100</v>
      </c>
      <c r="O30" s="363"/>
      <c r="P30" s="350">
        <v>2013</v>
      </c>
      <c r="Q30" s="29">
        <v>33</v>
      </c>
      <c r="R30" s="363"/>
      <c r="S30" s="350">
        <v>2013</v>
      </c>
      <c r="T30" s="29">
        <v>100</v>
      </c>
      <c r="U30" s="363"/>
      <c r="V30" s="350">
        <v>2013</v>
      </c>
      <c r="W30" s="417">
        <v>0</v>
      </c>
      <c r="X30" s="363"/>
      <c r="Y30" s="350">
        <v>2013</v>
      </c>
      <c r="Z30" s="417">
        <v>0</v>
      </c>
      <c r="AA30" s="363"/>
      <c r="AB30" s="350">
        <v>2013</v>
      </c>
      <c r="AC30" s="29">
        <v>100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59.222222222222221</v>
      </c>
      <c r="C31" s="39"/>
      <c r="D31" s="43">
        <v>2014</v>
      </c>
      <c r="E31" s="19">
        <v>50</v>
      </c>
      <c r="F31" s="10" t="s">
        <v>3358</v>
      </c>
      <c r="G31" s="43">
        <v>2014</v>
      </c>
      <c r="H31" s="29">
        <v>100</v>
      </c>
      <c r="I31" s="10" t="s">
        <v>3359</v>
      </c>
      <c r="J31" s="43">
        <v>2014</v>
      </c>
      <c r="K31" s="73">
        <v>50</v>
      </c>
      <c r="L31" s="10" t="s">
        <v>3360</v>
      </c>
      <c r="M31" s="43">
        <v>2014</v>
      </c>
      <c r="N31" s="29">
        <v>100</v>
      </c>
      <c r="O31" s="10" t="s">
        <v>3361</v>
      </c>
      <c r="P31" s="43">
        <v>2014</v>
      </c>
      <c r="Q31" s="29">
        <v>33</v>
      </c>
      <c r="R31" s="71" t="s">
        <v>4582</v>
      </c>
      <c r="S31" s="43">
        <v>2014</v>
      </c>
      <c r="T31" s="29">
        <v>100</v>
      </c>
      <c r="U31" s="10" t="s">
        <v>3362</v>
      </c>
      <c r="V31" s="43">
        <v>2014</v>
      </c>
      <c r="W31" s="19">
        <v>0</v>
      </c>
      <c r="X31" s="10" t="s">
        <v>3363</v>
      </c>
      <c r="Y31" s="350">
        <v>2014</v>
      </c>
      <c r="Z31" s="19">
        <v>0</v>
      </c>
      <c r="AA31" s="10" t="s">
        <v>3364</v>
      </c>
      <c r="AB31" s="350">
        <v>2014</v>
      </c>
      <c r="AC31" s="29">
        <v>100</v>
      </c>
      <c r="AD31" s="11" t="s">
        <v>3365</v>
      </c>
    </row>
    <row r="32" spans="1:81" ht="24.75" customHeight="1">
      <c r="A32" s="43">
        <v>2015</v>
      </c>
      <c r="B32" s="230">
        <f t="shared" si="5"/>
        <v>59.222222222222221</v>
      </c>
      <c r="C32" s="39"/>
      <c r="D32" s="43">
        <v>2015</v>
      </c>
      <c r="E32" s="19">
        <v>50</v>
      </c>
      <c r="F32" s="10"/>
      <c r="G32" s="43">
        <v>2015</v>
      </c>
      <c r="H32" s="29">
        <v>100</v>
      </c>
      <c r="I32" s="10"/>
      <c r="J32" s="43">
        <v>2015</v>
      </c>
      <c r="K32" s="73">
        <v>50</v>
      </c>
      <c r="L32" s="10"/>
      <c r="M32" s="43">
        <v>2015</v>
      </c>
      <c r="N32" s="29">
        <v>100</v>
      </c>
      <c r="O32" s="10"/>
      <c r="P32" s="43">
        <v>2015</v>
      </c>
      <c r="Q32" s="73">
        <v>33</v>
      </c>
      <c r="R32" s="10"/>
      <c r="S32" s="43">
        <v>2015</v>
      </c>
      <c r="T32" s="29">
        <v>100</v>
      </c>
      <c r="U32" s="10"/>
      <c r="V32" s="43">
        <v>2015</v>
      </c>
      <c r="W32" s="19">
        <v>0</v>
      </c>
      <c r="X32" s="10" t="s">
        <v>1126</v>
      </c>
      <c r="Y32" s="350">
        <v>2015</v>
      </c>
      <c r="Z32" s="19">
        <v>0</v>
      </c>
      <c r="AA32" s="10"/>
      <c r="AB32" s="350">
        <v>2015</v>
      </c>
      <c r="AC32" s="29">
        <v>100</v>
      </c>
      <c r="AD32" s="11"/>
    </row>
    <row r="33" spans="1:81" ht="24.75" customHeight="1">
      <c r="A33" s="43">
        <v>2016</v>
      </c>
      <c r="B33" s="230">
        <f t="shared" si="5"/>
        <v>59.222222222222221</v>
      </c>
      <c r="C33" s="39"/>
      <c r="D33" s="43">
        <v>2016</v>
      </c>
      <c r="E33" s="19">
        <v>50</v>
      </c>
      <c r="F33" s="10"/>
      <c r="G33" s="43">
        <v>2016</v>
      </c>
      <c r="H33" s="29">
        <v>100</v>
      </c>
      <c r="I33" s="10"/>
      <c r="J33" s="43">
        <v>2016</v>
      </c>
      <c r="K33" s="73">
        <v>50</v>
      </c>
      <c r="L33" s="10"/>
      <c r="M33" s="43">
        <v>2016</v>
      </c>
      <c r="N33" s="29">
        <v>100</v>
      </c>
      <c r="O33" s="10"/>
      <c r="P33" s="43">
        <v>2016</v>
      </c>
      <c r="Q33" s="73">
        <v>33</v>
      </c>
      <c r="R33" s="10"/>
      <c r="S33" s="43">
        <v>2016</v>
      </c>
      <c r="T33" s="29">
        <v>100</v>
      </c>
      <c r="U33" s="10"/>
      <c r="V33" s="43">
        <v>2016</v>
      </c>
      <c r="W33" s="19">
        <v>0</v>
      </c>
      <c r="X33" s="10"/>
      <c r="Y33" s="350">
        <v>2016</v>
      </c>
      <c r="Z33" s="19">
        <v>0</v>
      </c>
      <c r="AA33" s="10"/>
      <c r="AB33" s="350">
        <v>2016</v>
      </c>
      <c r="AC33" s="29">
        <v>100</v>
      </c>
      <c r="AD33" s="11"/>
    </row>
    <row r="34" spans="1:81" ht="24.75" customHeight="1">
      <c r="A34" s="43">
        <v>2017</v>
      </c>
      <c r="B34" s="230">
        <f t="shared" si="5"/>
        <v>59.222222222222221</v>
      </c>
      <c r="C34" s="39"/>
      <c r="D34" s="43">
        <v>2017</v>
      </c>
      <c r="E34" s="19">
        <v>50</v>
      </c>
      <c r="F34" s="10"/>
      <c r="G34" s="43">
        <v>2017</v>
      </c>
      <c r="H34" s="29">
        <v>100</v>
      </c>
      <c r="I34" s="10"/>
      <c r="J34" s="43">
        <v>2017</v>
      </c>
      <c r="K34" s="73">
        <v>50</v>
      </c>
      <c r="L34" s="10"/>
      <c r="M34" s="43">
        <v>2017</v>
      </c>
      <c r="N34" s="29">
        <v>100</v>
      </c>
      <c r="O34" s="10"/>
      <c r="P34" s="43">
        <v>2017</v>
      </c>
      <c r="Q34" s="73">
        <v>33</v>
      </c>
      <c r="R34" s="10"/>
      <c r="S34" s="43">
        <v>2017</v>
      </c>
      <c r="T34" s="29">
        <v>100</v>
      </c>
      <c r="U34" s="10"/>
      <c r="V34" s="43">
        <v>2017</v>
      </c>
      <c r="W34" s="19">
        <v>0</v>
      </c>
      <c r="X34" s="10"/>
      <c r="Y34" s="350">
        <v>2017</v>
      </c>
      <c r="Z34" s="19">
        <v>0</v>
      </c>
      <c r="AA34" s="10"/>
      <c r="AB34" s="350">
        <v>2017</v>
      </c>
      <c r="AC34" s="29">
        <v>100</v>
      </c>
      <c r="AD34" s="11"/>
    </row>
    <row r="35" spans="1:81" ht="24.75" customHeight="1">
      <c r="A35" s="43">
        <v>2018</v>
      </c>
      <c r="B35" s="230">
        <f t="shared" si="5"/>
        <v>59.222222222222221</v>
      </c>
      <c r="C35" s="39"/>
      <c r="D35" s="43">
        <v>2018</v>
      </c>
      <c r="E35" s="19">
        <v>50</v>
      </c>
      <c r="F35" s="10"/>
      <c r="G35" s="43">
        <v>2018</v>
      </c>
      <c r="H35" s="29">
        <v>100</v>
      </c>
      <c r="I35" s="10"/>
      <c r="J35" s="43">
        <v>2018</v>
      </c>
      <c r="K35" s="73">
        <v>50</v>
      </c>
      <c r="L35" s="10"/>
      <c r="M35" s="43">
        <v>2018</v>
      </c>
      <c r="N35" s="29">
        <v>100</v>
      </c>
      <c r="O35" s="10"/>
      <c r="P35" s="43">
        <v>2018</v>
      </c>
      <c r="Q35" s="73">
        <v>33</v>
      </c>
      <c r="R35" s="10"/>
      <c r="S35" s="43">
        <v>2018</v>
      </c>
      <c r="T35" s="29">
        <v>100</v>
      </c>
      <c r="U35" s="10"/>
      <c r="V35" s="43">
        <v>2018</v>
      </c>
      <c r="W35" s="19">
        <v>0</v>
      </c>
      <c r="X35" s="10"/>
      <c r="Y35" s="350">
        <v>2018</v>
      </c>
      <c r="Z35" s="19">
        <v>0</v>
      </c>
      <c r="AA35" s="10"/>
      <c r="AB35" s="350">
        <v>2018</v>
      </c>
      <c r="AC35" s="29">
        <v>100</v>
      </c>
      <c r="AD35" s="11"/>
    </row>
    <row r="36" spans="1:81" ht="24.75" customHeight="1">
      <c r="A36" s="43">
        <v>2019</v>
      </c>
      <c r="B36" s="230">
        <f t="shared" si="5"/>
        <v>64.777777777777771</v>
      </c>
      <c r="C36" s="39"/>
      <c r="D36" s="43">
        <v>2019</v>
      </c>
      <c r="E36" s="19">
        <v>50</v>
      </c>
      <c r="F36" s="10"/>
      <c r="G36" s="43">
        <v>2019</v>
      </c>
      <c r="H36" s="29">
        <v>100</v>
      </c>
      <c r="I36" s="10"/>
      <c r="J36" s="43">
        <v>2019</v>
      </c>
      <c r="K36" s="73">
        <v>50</v>
      </c>
      <c r="L36" s="10"/>
      <c r="M36" s="43">
        <v>2019</v>
      </c>
      <c r="N36" s="29">
        <v>100</v>
      </c>
      <c r="O36" s="10"/>
      <c r="P36" s="43">
        <v>2019</v>
      </c>
      <c r="Q36" s="73">
        <v>33</v>
      </c>
      <c r="R36" s="10"/>
      <c r="S36" s="43">
        <v>2019</v>
      </c>
      <c r="T36" s="29">
        <v>100</v>
      </c>
      <c r="U36" s="10"/>
      <c r="V36" s="43">
        <v>2019</v>
      </c>
      <c r="W36" s="19">
        <v>0</v>
      </c>
      <c r="X36" s="10"/>
      <c r="Y36" s="350">
        <v>2019</v>
      </c>
      <c r="Z36" s="19">
        <v>50</v>
      </c>
      <c r="AA36" s="10" t="s">
        <v>1125</v>
      </c>
      <c r="AB36" s="350">
        <v>2019</v>
      </c>
      <c r="AC36" s="29">
        <v>100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1613</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4448</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43.666666666666664</v>
      </c>
      <c r="C45" s="363"/>
      <c r="D45" s="350">
        <v>2007</v>
      </c>
      <c r="E45" s="29">
        <v>50</v>
      </c>
      <c r="F45" s="363"/>
      <c r="G45" s="350">
        <v>2007</v>
      </c>
      <c r="H45" s="363">
        <v>50</v>
      </c>
      <c r="I45" s="363"/>
      <c r="J45" s="350">
        <v>2007</v>
      </c>
      <c r="K45" s="29">
        <v>0</v>
      </c>
      <c r="L45" s="363"/>
      <c r="M45" s="350">
        <v>2007</v>
      </c>
      <c r="N45" s="29">
        <v>0</v>
      </c>
      <c r="O45" s="363"/>
      <c r="P45" s="350">
        <v>2007</v>
      </c>
      <c r="Q45" s="29">
        <v>0</v>
      </c>
      <c r="R45" s="363"/>
      <c r="S45" s="350">
        <v>2007</v>
      </c>
      <c r="T45" s="52">
        <v>10</v>
      </c>
      <c r="U45" s="363"/>
      <c r="V45" s="350">
        <v>2007</v>
      </c>
      <c r="W45" s="29">
        <v>0</v>
      </c>
      <c r="X45" s="363" t="s">
        <v>5294</v>
      </c>
      <c r="Y45" s="350">
        <v>2007</v>
      </c>
      <c r="Z45" s="52">
        <v>50</v>
      </c>
      <c r="AA45" s="363"/>
      <c r="AB45" s="350">
        <v>2007</v>
      </c>
      <c r="AC45" s="29">
        <v>0</v>
      </c>
      <c r="AD45" s="363"/>
      <c r="AE45" s="350">
        <v>2007</v>
      </c>
      <c r="AF45" s="243">
        <f t="shared" ref="AF45:AF51" si="7">0.67*AI45+0.33*AL45</f>
        <v>33</v>
      </c>
      <c r="AG45" s="363"/>
      <c r="AH45" s="350">
        <v>2007</v>
      </c>
      <c r="AI45" s="363">
        <v>0</v>
      </c>
      <c r="AJ45" s="363" t="s">
        <v>5295</v>
      </c>
      <c r="AK45" s="350">
        <v>2007</v>
      </c>
      <c r="AL45" s="417">
        <v>100</v>
      </c>
      <c r="AM45" s="363"/>
      <c r="AN45" s="350">
        <v>2007</v>
      </c>
      <c r="AO45" s="417">
        <v>100</v>
      </c>
      <c r="AP45" s="363"/>
      <c r="AQ45" s="350">
        <v>2007</v>
      </c>
      <c r="AR45" s="29">
        <v>0</v>
      </c>
      <c r="AS45" s="363"/>
      <c r="AT45" s="350">
        <v>2007</v>
      </c>
      <c r="AU45" s="29">
        <v>50</v>
      </c>
      <c r="AV45" s="363" t="s">
        <v>5298</v>
      </c>
      <c r="AW45" s="350">
        <v>2007</v>
      </c>
      <c r="AX45" s="363">
        <v>100</v>
      </c>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43.666666666666664</v>
      </c>
      <c r="C46" s="363"/>
      <c r="D46" s="350">
        <v>2008</v>
      </c>
      <c r="E46" s="29">
        <v>50</v>
      </c>
      <c r="F46" s="363"/>
      <c r="G46" s="350">
        <v>2008</v>
      </c>
      <c r="H46" s="363">
        <v>50</v>
      </c>
      <c r="I46" s="363"/>
      <c r="J46" s="350">
        <v>2008</v>
      </c>
      <c r="K46" s="29">
        <v>0</v>
      </c>
      <c r="L46" s="363"/>
      <c r="M46" s="350">
        <v>2008</v>
      </c>
      <c r="N46" s="29">
        <v>0</v>
      </c>
      <c r="O46" s="363"/>
      <c r="P46" s="350">
        <v>2008</v>
      </c>
      <c r="Q46" s="29">
        <v>0</v>
      </c>
      <c r="R46" s="363"/>
      <c r="S46" s="350">
        <v>2008</v>
      </c>
      <c r="T46" s="52">
        <v>10</v>
      </c>
      <c r="U46" s="363"/>
      <c r="V46" s="350">
        <v>2008</v>
      </c>
      <c r="W46" s="29">
        <v>0</v>
      </c>
      <c r="X46" s="363"/>
      <c r="Y46" s="350">
        <v>2008</v>
      </c>
      <c r="Z46" s="52">
        <v>50</v>
      </c>
      <c r="AA46" s="363"/>
      <c r="AB46" s="350">
        <v>2008</v>
      </c>
      <c r="AC46" s="29">
        <v>0</v>
      </c>
      <c r="AD46" s="363"/>
      <c r="AE46" s="350">
        <v>2008</v>
      </c>
      <c r="AF46" s="243">
        <f t="shared" si="7"/>
        <v>33</v>
      </c>
      <c r="AG46" s="363"/>
      <c r="AH46" s="350">
        <v>2008</v>
      </c>
      <c r="AI46" s="363">
        <v>0</v>
      </c>
      <c r="AJ46" s="363"/>
      <c r="AK46" s="350">
        <v>2008</v>
      </c>
      <c r="AL46" s="417">
        <v>100</v>
      </c>
      <c r="AM46" s="363"/>
      <c r="AN46" s="350">
        <v>2008</v>
      </c>
      <c r="AO46" s="417">
        <v>100</v>
      </c>
      <c r="AP46" s="363"/>
      <c r="AQ46" s="350">
        <v>2008</v>
      </c>
      <c r="AR46" s="29">
        <v>0</v>
      </c>
      <c r="AS46" s="363"/>
      <c r="AT46" s="350">
        <v>2008</v>
      </c>
      <c r="AU46" s="29">
        <v>50</v>
      </c>
      <c r="AV46" s="363"/>
      <c r="AW46" s="350">
        <v>2008</v>
      </c>
      <c r="AX46" s="363">
        <v>100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51.111111111111114</v>
      </c>
      <c r="C47" s="363"/>
      <c r="D47" s="350">
        <v>2009</v>
      </c>
      <c r="E47" s="29">
        <v>50</v>
      </c>
      <c r="F47" s="363"/>
      <c r="G47" s="350">
        <v>2009</v>
      </c>
      <c r="H47" s="363">
        <v>50</v>
      </c>
      <c r="I47" s="363"/>
      <c r="J47" s="350">
        <v>2009</v>
      </c>
      <c r="K47" s="29">
        <v>0</v>
      </c>
      <c r="L47" s="363"/>
      <c r="M47" s="350">
        <v>2009</v>
      </c>
      <c r="N47" s="29">
        <v>0</v>
      </c>
      <c r="O47" s="363"/>
      <c r="P47" s="350">
        <v>2009</v>
      </c>
      <c r="Q47" s="29">
        <v>0</v>
      </c>
      <c r="R47" s="363"/>
      <c r="S47" s="350">
        <v>2009</v>
      </c>
      <c r="T47" s="52">
        <v>10</v>
      </c>
      <c r="U47" s="363"/>
      <c r="V47" s="350">
        <v>2009</v>
      </c>
      <c r="W47" s="29">
        <v>0</v>
      </c>
      <c r="X47" s="363"/>
      <c r="Y47" s="350">
        <v>2009</v>
      </c>
      <c r="Z47" s="52">
        <v>50</v>
      </c>
      <c r="AA47" s="363"/>
      <c r="AB47" s="350">
        <v>2009</v>
      </c>
      <c r="AC47" s="29">
        <v>0</v>
      </c>
      <c r="AD47" s="363"/>
      <c r="AE47" s="350">
        <v>2009</v>
      </c>
      <c r="AF47" s="243">
        <f t="shared" si="7"/>
        <v>100</v>
      </c>
      <c r="AG47" s="363"/>
      <c r="AH47" s="350">
        <v>2009</v>
      </c>
      <c r="AI47" s="363">
        <v>100</v>
      </c>
      <c r="AJ47" s="363"/>
      <c r="AK47" s="350">
        <v>2009</v>
      </c>
      <c r="AL47" s="417">
        <v>100</v>
      </c>
      <c r="AM47" s="363"/>
      <c r="AN47" s="350">
        <v>2009</v>
      </c>
      <c r="AO47" s="417">
        <v>100</v>
      </c>
      <c r="AP47" s="363"/>
      <c r="AQ47" s="350">
        <v>2009</v>
      </c>
      <c r="AR47" s="29">
        <v>0</v>
      </c>
      <c r="AS47" s="363"/>
      <c r="AT47" s="350">
        <v>2009</v>
      </c>
      <c r="AU47" s="29">
        <v>50</v>
      </c>
      <c r="AV47" s="363"/>
      <c r="AW47" s="350">
        <v>2009</v>
      </c>
      <c r="AX47" s="363">
        <v>100</v>
      </c>
      <c r="AY47" s="363" t="s">
        <v>5300</v>
      </c>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40</v>
      </c>
      <c r="C48" s="363"/>
      <c r="D48" s="350">
        <v>2010</v>
      </c>
      <c r="E48" s="29">
        <v>50</v>
      </c>
      <c r="F48" s="363"/>
      <c r="G48" s="350">
        <v>2010</v>
      </c>
      <c r="H48" s="363">
        <v>50</v>
      </c>
      <c r="I48" s="363"/>
      <c r="J48" s="350">
        <v>2010</v>
      </c>
      <c r="K48" s="29">
        <v>0</v>
      </c>
      <c r="L48" s="363"/>
      <c r="M48" s="350">
        <v>2010</v>
      </c>
      <c r="N48" s="29">
        <v>0</v>
      </c>
      <c r="O48" s="363"/>
      <c r="P48" s="350">
        <v>2010</v>
      </c>
      <c r="Q48" s="29">
        <v>0</v>
      </c>
      <c r="R48" s="363"/>
      <c r="S48" s="350">
        <v>2010</v>
      </c>
      <c r="T48" s="52">
        <v>10</v>
      </c>
      <c r="U48" s="363"/>
      <c r="V48" s="350">
        <v>2010</v>
      </c>
      <c r="W48" s="29">
        <v>0</v>
      </c>
      <c r="X48" s="363"/>
      <c r="Y48" s="350">
        <v>2010</v>
      </c>
      <c r="Z48" s="52">
        <v>50</v>
      </c>
      <c r="AA48" s="363"/>
      <c r="AB48" s="350">
        <v>2010</v>
      </c>
      <c r="AC48" s="29">
        <v>0</v>
      </c>
      <c r="AD48" s="363"/>
      <c r="AE48" s="350">
        <v>2010</v>
      </c>
      <c r="AF48" s="243">
        <f t="shared" si="7"/>
        <v>100</v>
      </c>
      <c r="AG48" s="363"/>
      <c r="AH48" s="350">
        <v>2010</v>
      </c>
      <c r="AI48" s="363">
        <v>100</v>
      </c>
      <c r="AJ48" s="363" t="s">
        <v>5296</v>
      </c>
      <c r="AK48" s="350">
        <v>2010</v>
      </c>
      <c r="AL48" s="417">
        <v>100</v>
      </c>
      <c r="AM48" s="363"/>
      <c r="AN48" s="350">
        <v>2010</v>
      </c>
      <c r="AO48" s="417">
        <v>100</v>
      </c>
      <c r="AP48" s="363"/>
      <c r="AQ48" s="350">
        <v>2010</v>
      </c>
      <c r="AR48" s="29">
        <v>0</v>
      </c>
      <c r="AS48" s="363"/>
      <c r="AT48" s="350">
        <v>2010</v>
      </c>
      <c r="AU48" s="29">
        <v>50</v>
      </c>
      <c r="AV48" s="363" t="s">
        <v>5299</v>
      </c>
      <c r="AW48" s="350">
        <v>2010</v>
      </c>
      <c r="AX48" s="363">
        <v>0</v>
      </c>
      <c r="AY48" s="363" t="s">
        <v>5301</v>
      </c>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33.5</v>
      </c>
      <c r="C49" s="363"/>
      <c r="D49" s="350">
        <v>2011</v>
      </c>
      <c r="E49" s="29">
        <v>50</v>
      </c>
      <c r="F49" s="363"/>
      <c r="G49" s="350">
        <v>2011</v>
      </c>
      <c r="H49" s="363">
        <v>25</v>
      </c>
      <c r="I49" s="428" t="s">
        <v>5293</v>
      </c>
      <c r="J49" s="350">
        <v>2011</v>
      </c>
      <c r="K49" s="29">
        <v>0</v>
      </c>
      <c r="L49" s="363"/>
      <c r="M49" s="350">
        <v>2011</v>
      </c>
      <c r="N49" s="29">
        <v>0</v>
      </c>
      <c r="O49" s="363"/>
      <c r="P49" s="350">
        <v>2011</v>
      </c>
      <c r="Q49" s="29">
        <v>0</v>
      </c>
      <c r="R49" s="363"/>
      <c r="S49" s="350">
        <v>2011</v>
      </c>
      <c r="T49" s="52">
        <v>10</v>
      </c>
      <c r="U49" s="363"/>
      <c r="V49" s="350">
        <v>2011</v>
      </c>
      <c r="W49" s="29">
        <v>0</v>
      </c>
      <c r="X49" s="363"/>
      <c r="Y49" s="350">
        <v>2011</v>
      </c>
      <c r="Z49" s="52">
        <v>50</v>
      </c>
      <c r="AA49" s="363"/>
      <c r="AB49" s="350">
        <v>2011</v>
      </c>
      <c r="AC49" s="29">
        <v>0</v>
      </c>
      <c r="AD49" s="363"/>
      <c r="AE49" s="350">
        <v>2011</v>
      </c>
      <c r="AF49" s="243">
        <f t="shared" si="7"/>
        <v>66.5</v>
      </c>
      <c r="AG49" s="363"/>
      <c r="AH49" s="350">
        <v>2011</v>
      </c>
      <c r="AI49" s="363">
        <v>50</v>
      </c>
      <c r="AJ49" s="363" t="s">
        <v>5297</v>
      </c>
      <c r="AK49" s="350">
        <v>2011</v>
      </c>
      <c r="AL49" s="417">
        <v>100</v>
      </c>
      <c r="AM49" s="363"/>
      <c r="AN49" s="350">
        <v>2011</v>
      </c>
      <c r="AO49" s="417">
        <v>100</v>
      </c>
      <c r="AP49" s="363"/>
      <c r="AQ49" s="350">
        <v>2011</v>
      </c>
      <c r="AR49" s="29">
        <v>0</v>
      </c>
      <c r="AS49" s="363"/>
      <c r="AT49" s="350">
        <v>2011</v>
      </c>
      <c r="AU49" s="29">
        <v>50</v>
      </c>
      <c r="AV49" s="363"/>
      <c r="AW49" s="350">
        <v>2011</v>
      </c>
      <c r="AX49" s="416">
        <v>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30.722222222222221</v>
      </c>
      <c r="C50" s="363"/>
      <c r="D50" s="350">
        <v>2012</v>
      </c>
      <c r="E50" s="29">
        <v>50</v>
      </c>
      <c r="F50" s="363"/>
      <c r="G50" s="350">
        <v>2012</v>
      </c>
      <c r="H50" s="363">
        <v>0</v>
      </c>
      <c r="I50" s="363" t="s">
        <v>5292</v>
      </c>
      <c r="J50" s="350">
        <v>2012</v>
      </c>
      <c r="K50" s="29">
        <v>0</v>
      </c>
      <c r="L50" s="363"/>
      <c r="M50" s="350">
        <v>2012</v>
      </c>
      <c r="N50" s="29">
        <v>0</v>
      </c>
      <c r="O50" s="363"/>
      <c r="P50" s="350">
        <v>2012</v>
      </c>
      <c r="Q50" s="29">
        <v>0</v>
      </c>
      <c r="R50" s="363"/>
      <c r="S50" s="350">
        <v>2012</v>
      </c>
      <c r="T50" s="52">
        <v>10</v>
      </c>
      <c r="U50" s="363"/>
      <c r="V50" s="350">
        <v>2012</v>
      </c>
      <c r="W50" s="29">
        <v>0</v>
      </c>
      <c r="X50" s="363"/>
      <c r="Y50" s="350">
        <v>2012</v>
      </c>
      <c r="Z50" s="52">
        <v>50</v>
      </c>
      <c r="AA50" s="363"/>
      <c r="AB50" s="350">
        <v>2012</v>
      </c>
      <c r="AC50" s="29">
        <v>0</v>
      </c>
      <c r="AD50" s="363"/>
      <c r="AE50" s="350">
        <v>2012</v>
      </c>
      <c r="AF50" s="243">
        <f t="shared" si="7"/>
        <v>66.5</v>
      </c>
      <c r="AG50" s="363"/>
      <c r="AH50" s="350">
        <v>2012</v>
      </c>
      <c r="AI50" s="363">
        <v>50</v>
      </c>
      <c r="AJ50" s="363"/>
      <c r="AK50" s="350">
        <v>2012</v>
      </c>
      <c r="AL50" s="417">
        <v>100</v>
      </c>
      <c r="AM50" s="363"/>
      <c r="AN50" s="350">
        <v>2012</v>
      </c>
      <c r="AO50" s="417">
        <v>100</v>
      </c>
      <c r="AP50" s="363"/>
      <c r="AQ50" s="350">
        <v>2012</v>
      </c>
      <c r="AR50" s="29">
        <v>0</v>
      </c>
      <c r="AS50" s="363"/>
      <c r="AT50" s="350">
        <v>2012</v>
      </c>
      <c r="AU50" s="29">
        <v>50</v>
      </c>
      <c r="AV50" s="363"/>
      <c r="AW50" s="350">
        <v>2012</v>
      </c>
      <c r="AX50" s="416">
        <v>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30.722222222222221</v>
      </c>
      <c r="C51" s="363"/>
      <c r="D51" s="350">
        <v>2013</v>
      </c>
      <c r="E51" s="29">
        <v>50</v>
      </c>
      <c r="F51" s="363"/>
      <c r="G51" s="350">
        <v>2013</v>
      </c>
      <c r="H51" s="363">
        <v>0</v>
      </c>
      <c r="I51" s="363"/>
      <c r="J51" s="350">
        <v>2013</v>
      </c>
      <c r="K51" s="29">
        <v>0</v>
      </c>
      <c r="L51" s="363"/>
      <c r="M51" s="350">
        <v>2013</v>
      </c>
      <c r="N51" s="29">
        <v>0</v>
      </c>
      <c r="O51" s="363"/>
      <c r="P51" s="350">
        <v>2013</v>
      </c>
      <c r="Q51" s="29">
        <v>0</v>
      </c>
      <c r="R51" s="363"/>
      <c r="S51" s="350">
        <v>2013</v>
      </c>
      <c r="T51" s="52">
        <v>10</v>
      </c>
      <c r="U51" s="363"/>
      <c r="V51" s="350">
        <v>2013</v>
      </c>
      <c r="W51" s="29">
        <v>0</v>
      </c>
      <c r="X51" s="363"/>
      <c r="Y51" s="350">
        <v>2013</v>
      </c>
      <c r="Z51" s="52">
        <v>50</v>
      </c>
      <c r="AA51" s="363"/>
      <c r="AB51" s="350">
        <v>2013</v>
      </c>
      <c r="AC51" s="29">
        <v>0</v>
      </c>
      <c r="AD51" s="363"/>
      <c r="AE51" s="350">
        <v>2013</v>
      </c>
      <c r="AF51" s="243">
        <f t="shared" si="7"/>
        <v>66.5</v>
      </c>
      <c r="AG51" s="363"/>
      <c r="AH51" s="350">
        <v>2013</v>
      </c>
      <c r="AI51" s="363">
        <v>50</v>
      </c>
      <c r="AJ51" s="363"/>
      <c r="AK51" s="350">
        <v>2013</v>
      </c>
      <c r="AL51" s="417">
        <v>100</v>
      </c>
      <c r="AM51" s="363"/>
      <c r="AN51" s="350">
        <v>2013</v>
      </c>
      <c r="AO51" s="417">
        <v>100</v>
      </c>
      <c r="AP51" s="363"/>
      <c r="AQ51" s="350">
        <v>2013</v>
      </c>
      <c r="AR51" s="29">
        <v>0</v>
      </c>
      <c r="AS51" s="363"/>
      <c r="AT51" s="350">
        <v>2013</v>
      </c>
      <c r="AU51" s="29">
        <v>50</v>
      </c>
      <c r="AV51" s="363"/>
      <c r="AW51" s="350">
        <v>2013</v>
      </c>
      <c r="AX51" s="416">
        <v>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30.722222222222221</v>
      </c>
      <c r="C52" s="39"/>
      <c r="D52" s="43">
        <v>2014</v>
      </c>
      <c r="E52" s="29">
        <v>50</v>
      </c>
      <c r="F52" s="10" t="s">
        <v>3366</v>
      </c>
      <c r="G52" s="43">
        <v>2014</v>
      </c>
      <c r="H52" s="29">
        <v>0</v>
      </c>
      <c r="I52" s="10" t="s">
        <v>3367</v>
      </c>
      <c r="J52" s="43">
        <v>2014</v>
      </c>
      <c r="K52" s="29">
        <v>0</v>
      </c>
      <c r="L52" s="10"/>
      <c r="M52" s="43">
        <v>2014</v>
      </c>
      <c r="N52" s="29">
        <v>0</v>
      </c>
      <c r="O52" s="10" t="s">
        <v>3368</v>
      </c>
      <c r="P52" s="43">
        <v>2014</v>
      </c>
      <c r="Q52" s="19">
        <v>0</v>
      </c>
      <c r="R52" s="10" t="s">
        <v>3369</v>
      </c>
      <c r="S52" s="43">
        <v>2014</v>
      </c>
      <c r="T52" s="52">
        <v>10</v>
      </c>
      <c r="U52" s="10"/>
      <c r="V52" s="43">
        <v>2014</v>
      </c>
      <c r="W52" s="29">
        <v>0</v>
      </c>
      <c r="X52" s="10" t="s">
        <v>3370</v>
      </c>
      <c r="Y52" s="350">
        <v>2014</v>
      </c>
      <c r="Z52" s="52">
        <v>50</v>
      </c>
      <c r="AA52" s="10" t="s">
        <v>3371</v>
      </c>
      <c r="AB52" s="350">
        <v>2014</v>
      </c>
      <c r="AC52" s="29">
        <v>0</v>
      </c>
      <c r="AD52" s="10" t="s">
        <v>3372</v>
      </c>
      <c r="AE52" s="350">
        <v>2014</v>
      </c>
      <c r="AF52" s="243">
        <f>0.67*AI52+0.33*AL52</f>
        <v>66.5</v>
      </c>
      <c r="AG52" s="10"/>
      <c r="AH52" s="350">
        <v>2014</v>
      </c>
      <c r="AI52" s="49">
        <v>50</v>
      </c>
      <c r="AJ52" s="128" t="s">
        <v>4194</v>
      </c>
      <c r="AK52" s="350">
        <v>2014</v>
      </c>
      <c r="AL52" s="19">
        <v>100</v>
      </c>
      <c r="AM52" s="10" t="s">
        <v>3373</v>
      </c>
      <c r="AN52" s="350">
        <v>2014</v>
      </c>
      <c r="AO52" s="19">
        <v>100</v>
      </c>
      <c r="AP52" s="10" t="s">
        <v>3374</v>
      </c>
      <c r="AQ52" s="350">
        <v>2014</v>
      </c>
      <c r="AR52" s="29">
        <v>0</v>
      </c>
      <c r="AS52" s="10" t="s">
        <v>3375</v>
      </c>
      <c r="AT52" s="350">
        <v>2014</v>
      </c>
      <c r="AU52" s="29">
        <v>50</v>
      </c>
      <c r="AV52" s="10" t="s">
        <v>3376</v>
      </c>
      <c r="AW52" s="350">
        <v>2014</v>
      </c>
      <c r="AX52" s="19">
        <v>0</v>
      </c>
      <c r="AY52" s="11" t="s">
        <v>3377</v>
      </c>
    </row>
    <row r="53" spans="1:81" ht="24.75" customHeight="1">
      <c r="A53" s="43">
        <v>2015</v>
      </c>
      <c r="B53" s="230">
        <f t="shared" si="8"/>
        <v>30.722222222222221</v>
      </c>
      <c r="C53" s="80"/>
      <c r="D53" s="43">
        <v>2015</v>
      </c>
      <c r="E53" s="29">
        <v>50</v>
      </c>
      <c r="F53" s="10"/>
      <c r="G53" s="43">
        <v>2015</v>
      </c>
      <c r="H53" s="29">
        <v>0</v>
      </c>
      <c r="I53" s="10"/>
      <c r="J53" s="43">
        <v>2015</v>
      </c>
      <c r="K53" s="29">
        <v>0</v>
      </c>
      <c r="L53" s="10"/>
      <c r="M53" s="43">
        <v>2015</v>
      </c>
      <c r="N53" s="29">
        <v>0</v>
      </c>
      <c r="O53" s="10"/>
      <c r="P53" s="43">
        <v>2015</v>
      </c>
      <c r="Q53" s="19">
        <v>0</v>
      </c>
      <c r="R53" s="10"/>
      <c r="S53" s="43">
        <v>2015</v>
      </c>
      <c r="T53" s="52">
        <v>10</v>
      </c>
      <c r="U53" s="10"/>
      <c r="V53" s="43">
        <v>2015</v>
      </c>
      <c r="W53" s="29">
        <v>0</v>
      </c>
      <c r="X53" s="10"/>
      <c r="Y53" s="350">
        <v>2015</v>
      </c>
      <c r="Z53" s="29">
        <v>50</v>
      </c>
      <c r="AA53" s="10"/>
      <c r="AB53" s="350">
        <v>2015</v>
      </c>
      <c r="AC53" s="29">
        <v>0</v>
      </c>
      <c r="AD53" s="10"/>
      <c r="AE53" s="350">
        <v>2015</v>
      </c>
      <c r="AF53" s="243">
        <f t="shared" ref="AF53:AF57" si="9">0.67*AI53+0.33*AL53</f>
        <v>66.5</v>
      </c>
      <c r="AG53" s="10"/>
      <c r="AH53" s="350">
        <v>2015</v>
      </c>
      <c r="AI53" s="49">
        <v>50</v>
      </c>
      <c r="AJ53" s="10"/>
      <c r="AK53" s="350">
        <v>2015</v>
      </c>
      <c r="AL53" s="19">
        <v>100</v>
      </c>
      <c r="AM53" s="10"/>
      <c r="AN53" s="350">
        <v>2015</v>
      </c>
      <c r="AO53" s="19">
        <v>100</v>
      </c>
      <c r="AP53" s="10"/>
      <c r="AQ53" s="350">
        <v>2015</v>
      </c>
      <c r="AR53" s="29">
        <v>0</v>
      </c>
      <c r="AS53" s="10"/>
      <c r="AT53" s="350">
        <v>2015</v>
      </c>
      <c r="AU53" s="29">
        <v>50</v>
      </c>
      <c r="AV53" s="10"/>
      <c r="AW53" s="350">
        <v>2015</v>
      </c>
      <c r="AX53" s="19">
        <v>0</v>
      </c>
      <c r="AY53" s="11"/>
    </row>
    <row r="54" spans="1:81" ht="24.75" customHeight="1">
      <c r="A54" s="43">
        <v>2016</v>
      </c>
      <c r="B54" s="230">
        <f t="shared" si="8"/>
        <v>30.722222222222221</v>
      </c>
      <c r="C54" s="80"/>
      <c r="D54" s="43">
        <v>2016</v>
      </c>
      <c r="E54" s="29">
        <v>50</v>
      </c>
      <c r="F54" s="10"/>
      <c r="G54" s="43">
        <v>2016</v>
      </c>
      <c r="H54" s="29">
        <v>0</v>
      </c>
      <c r="I54" s="10"/>
      <c r="J54" s="43">
        <v>2016</v>
      </c>
      <c r="K54" s="29">
        <v>0</v>
      </c>
      <c r="L54" s="10"/>
      <c r="M54" s="43">
        <v>2016</v>
      </c>
      <c r="N54" s="29">
        <v>0</v>
      </c>
      <c r="O54" s="10"/>
      <c r="P54" s="43">
        <v>2016</v>
      </c>
      <c r="Q54" s="19">
        <v>0</v>
      </c>
      <c r="R54" s="10"/>
      <c r="S54" s="43">
        <v>2016</v>
      </c>
      <c r="T54" s="52">
        <v>10</v>
      </c>
      <c r="U54" s="10"/>
      <c r="V54" s="43">
        <v>2016</v>
      </c>
      <c r="W54" s="29">
        <v>0</v>
      </c>
      <c r="X54" s="10"/>
      <c r="Y54" s="350">
        <v>2016</v>
      </c>
      <c r="Z54" s="29">
        <v>50</v>
      </c>
      <c r="AA54" s="10"/>
      <c r="AB54" s="350">
        <v>2016</v>
      </c>
      <c r="AC54" s="29">
        <v>0</v>
      </c>
      <c r="AD54" s="10"/>
      <c r="AE54" s="350">
        <v>2016</v>
      </c>
      <c r="AF54" s="243">
        <f t="shared" si="9"/>
        <v>66.5</v>
      </c>
      <c r="AG54" s="10"/>
      <c r="AH54" s="350">
        <v>2016</v>
      </c>
      <c r="AI54" s="49">
        <v>50</v>
      </c>
      <c r="AJ54" s="10"/>
      <c r="AK54" s="350">
        <v>2016</v>
      </c>
      <c r="AL54" s="19">
        <v>100</v>
      </c>
      <c r="AM54" s="10"/>
      <c r="AN54" s="350">
        <v>2016</v>
      </c>
      <c r="AO54" s="19">
        <v>100</v>
      </c>
      <c r="AP54" s="10"/>
      <c r="AQ54" s="350">
        <v>2016</v>
      </c>
      <c r="AR54" s="29">
        <v>0</v>
      </c>
      <c r="AS54" s="10"/>
      <c r="AT54" s="350">
        <v>2016</v>
      </c>
      <c r="AU54" s="29">
        <v>50</v>
      </c>
      <c r="AV54" s="10"/>
      <c r="AW54" s="350">
        <v>2016</v>
      </c>
      <c r="AX54" s="19">
        <v>0</v>
      </c>
      <c r="AY54" s="11"/>
    </row>
    <row r="55" spans="1:81" ht="24.75" customHeight="1">
      <c r="A55" s="43">
        <v>2017</v>
      </c>
      <c r="B55" s="230">
        <f t="shared" si="8"/>
        <v>30.722222222222221</v>
      </c>
      <c r="C55" s="80"/>
      <c r="D55" s="43">
        <v>2017</v>
      </c>
      <c r="E55" s="29">
        <v>50</v>
      </c>
      <c r="F55" s="10"/>
      <c r="G55" s="43">
        <v>2017</v>
      </c>
      <c r="H55" s="29">
        <v>0</v>
      </c>
      <c r="I55" s="10"/>
      <c r="J55" s="43">
        <v>2017</v>
      </c>
      <c r="K55" s="29">
        <v>0</v>
      </c>
      <c r="L55" s="10"/>
      <c r="M55" s="43">
        <v>2017</v>
      </c>
      <c r="N55" s="29">
        <v>0</v>
      </c>
      <c r="O55" s="10"/>
      <c r="P55" s="43">
        <v>2017</v>
      </c>
      <c r="Q55" s="19">
        <v>0</v>
      </c>
      <c r="R55" s="10"/>
      <c r="S55" s="43">
        <v>2017</v>
      </c>
      <c r="T55" s="52">
        <v>10</v>
      </c>
      <c r="U55" s="10"/>
      <c r="V55" s="43">
        <v>2017</v>
      </c>
      <c r="W55" s="29">
        <v>0</v>
      </c>
      <c r="X55" s="10"/>
      <c r="Y55" s="350">
        <v>2017</v>
      </c>
      <c r="Z55" s="29">
        <v>50</v>
      </c>
      <c r="AA55" s="10"/>
      <c r="AB55" s="350">
        <v>2017</v>
      </c>
      <c r="AC55" s="29">
        <v>0</v>
      </c>
      <c r="AD55" s="10"/>
      <c r="AE55" s="350">
        <v>2017</v>
      </c>
      <c r="AF55" s="243">
        <f t="shared" si="9"/>
        <v>66.5</v>
      </c>
      <c r="AG55" s="10"/>
      <c r="AH55" s="350">
        <v>2017</v>
      </c>
      <c r="AI55" s="49">
        <v>50</v>
      </c>
      <c r="AJ55" s="10"/>
      <c r="AK55" s="350">
        <v>2017</v>
      </c>
      <c r="AL55" s="19">
        <v>100</v>
      </c>
      <c r="AM55" s="10"/>
      <c r="AN55" s="350">
        <v>2017</v>
      </c>
      <c r="AO55" s="19">
        <v>100</v>
      </c>
      <c r="AP55" s="10"/>
      <c r="AQ55" s="350">
        <v>2017</v>
      </c>
      <c r="AR55" s="29">
        <v>0</v>
      </c>
      <c r="AS55" s="10"/>
      <c r="AT55" s="350">
        <v>2017</v>
      </c>
      <c r="AU55" s="29">
        <v>50</v>
      </c>
      <c r="AV55" s="10"/>
      <c r="AW55" s="350">
        <v>2017</v>
      </c>
      <c r="AX55" s="19">
        <v>0</v>
      </c>
      <c r="AY55" s="11"/>
    </row>
    <row r="56" spans="1:81" ht="24.75" customHeight="1">
      <c r="A56" s="43">
        <v>2018</v>
      </c>
      <c r="B56" s="230">
        <f t="shared" si="8"/>
        <v>30.722222222222221</v>
      </c>
      <c r="C56" s="80"/>
      <c r="D56" s="43">
        <v>2018</v>
      </c>
      <c r="E56" s="29">
        <v>50</v>
      </c>
      <c r="F56" s="10"/>
      <c r="G56" s="43">
        <v>2018</v>
      </c>
      <c r="H56" s="29">
        <v>0</v>
      </c>
      <c r="I56" s="10"/>
      <c r="J56" s="43">
        <v>2018</v>
      </c>
      <c r="K56" s="29">
        <v>0</v>
      </c>
      <c r="L56" s="10"/>
      <c r="M56" s="43">
        <v>2018</v>
      </c>
      <c r="N56" s="29">
        <v>0</v>
      </c>
      <c r="O56" s="10"/>
      <c r="P56" s="43">
        <v>2018</v>
      </c>
      <c r="Q56" s="19">
        <v>0</v>
      </c>
      <c r="R56" s="10"/>
      <c r="S56" s="43">
        <v>2018</v>
      </c>
      <c r="T56" s="52">
        <v>10</v>
      </c>
      <c r="U56" s="10"/>
      <c r="V56" s="43">
        <v>2018</v>
      </c>
      <c r="W56" s="29">
        <v>0</v>
      </c>
      <c r="X56" s="10"/>
      <c r="Y56" s="350">
        <v>2018</v>
      </c>
      <c r="Z56" s="29">
        <v>50</v>
      </c>
      <c r="AA56" s="10"/>
      <c r="AB56" s="350">
        <v>2018</v>
      </c>
      <c r="AC56" s="29">
        <v>0</v>
      </c>
      <c r="AD56" s="10"/>
      <c r="AE56" s="350">
        <v>2018</v>
      </c>
      <c r="AF56" s="243">
        <f t="shared" si="9"/>
        <v>66.5</v>
      </c>
      <c r="AG56" s="10"/>
      <c r="AH56" s="350">
        <v>2018</v>
      </c>
      <c r="AI56" s="49">
        <v>50</v>
      </c>
      <c r="AJ56" s="10"/>
      <c r="AK56" s="350">
        <v>2018</v>
      </c>
      <c r="AL56" s="19">
        <v>100</v>
      </c>
      <c r="AM56" s="10"/>
      <c r="AN56" s="350">
        <v>2018</v>
      </c>
      <c r="AO56" s="19">
        <v>100</v>
      </c>
      <c r="AP56" s="10"/>
      <c r="AQ56" s="350">
        <v>2018</v>
      </c>
      <c r="AR56" s="29">
        <v>0</v>
      </c>
      <c r="AS56" s="10"/>
      <c r="AT56" s="350">
        <v>2018</v>
      </c>
      <c r="AU56" s="29">
        <v>50</v>
      </c>
      <c r="AV56" s="10"/>
      <c r="AW56" s="350">
        <v>2018</v>
      </c>
      <c r="AX56" s="19">
        <v>0</v>
      </c>
      <c r="AY56" s="11"/>
    </row>
    <row r="57" spans="1:81" ht="24.75" customHeight="1">
      <c r="A57" s="43">
        <v>2019</v>
      </c>
      <c r="B57" s="230">
        <f t="shared" si="8"/>
        <v>30.722222222222221</v>
      </c>
      <c r="C57" s="80"/>
      <c r="D57" s="43">
        <v>2019</v>
      </c>
      <c r="E57" s="29">
        <v>50</v>
      </c>
      <c r="F57" s="10"/>
      <c r="G57" s="43">
        <v>2019</v>
      </c>
      <c r="H57" s="29">
        <v>0</v>
      </c>
      <c r="I57" s="10"/>
      <c r="J57" s="43">
        <v>2019</v>
      </c>
      <c r="K57" s="29">
        <v>0</v>
      </c>
      <c r="L57" s="10"/>
      <c r="M57" s="43">
        <v>2019</v>
      </c>
      <c r="N57" s="29">
        <v>0</v>
      </c>
      <c r="O57" s="10"/>
      <c r="P57" s="43">
        <v>2019</v>
      </c>
      <c r="Q57" s="19">
        <v>0</v>
      </c>
      <c r="R57" s="10"/>
      <c r="S57" s="43">
        <v>2019</v>
      </c>
      <c r="T57" s="52">
        <v>10</v>
      </c>
      <c r="U57" s="10"/>
      <c r="V57" s="43">
        <v>2019</v>
      </c>
      <c r="W57" s="29">
        <v>0</v>
      </c>
      <c r="X57" s="10"/>
      <c r="Y57" s="350">
        <v>2019</v>
      </c>
      <c r="Z57" s="29">
        <v>50</v>
      </c>
      <c r="AA57" s="10"/>
      <c r="AB57" s="350">
        <v>2019</v>
      </c>
      <c r="AC57" s="29">
        <v>0</v>
      </c>
      <c r="AD57" s="10"/>
      <c r="AE57" s="350">
        <v>2019</v>
      </c>
      <c r="AF57" s="243">
        <f t="shared" si="9"/>
        <v>66.5</v>
      </c>
      <c r="AG57" s="10"/>
      <c r="AH57" s="350">
        <v>2019</v>
      </c>
      <c r="AI57" s="49">
        <v>50</v>
      </c>
      <c r="AJ57" s="10"/>
      <c r="AK57" s="350">
        <v>2019</v>
      </c>
      <c r="AL57" s="19">
        <v>100</v>
      </c>
      <c r="AM57" s="10"/>
      <c r="AN57" s="350">
        <v>2019</v>
      </c>
      <c r="AO57" s="19">
        <v>100</v>
      </c>
      <c r="AP57" s="10"/>
      <c r="AQ57" s="350">
        <v>2019</v>
      </c>
      <c r="AR57" s="29">
        <v>0</v>
      </c>
      <c r="AS57" s="10"/>
      <c r="AT57" s="350">
        <v>2019</v>
      </c>
      <c r="AU57" s="29">
        <v>50</v>
      </c>
      <c r="AV57" s="10"/>
      <c r="AW57" s="350">
        <v>2019</v>
      </c>
      <c r="AX57" s="19">
        <v>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1582</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4475</v>
      </c>
      <c r="L64" s="580"/>
      <c r="M64" s="43" t="s">
        <v>78</v>
      </c>
      <c r="N64" s="580" t="s">
        <v>79</v>
      </c>
      <c r="O64" s="580"/>
      <c r="P64" s="43" t="s">
        <v>78</v>
      </c>
      <c r="Q64" s="580" t="s">
        <v>4415</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f t="shared" ref="B68:B72" si="11">AVERAGE(E68,H68,K68,N68,Z68,AC68,AF68)</f>
        <v>64.285714285714292</v>
      </c>
      <c r="C68" s="363"/>
      <c r="D68" s="350">
        <v>2009</v>
      </c>
      <c r="E68" s="29">
        <v>100</v>
      </c>
      <c r="F68" s="363"/>
      <c r="G68" s="350">
        <v>2009</v>
      </c>
      <c r="H68" s="363">
        <v>50</v>
      </c>
      <c r="I68" s="363"/>
      <c r="J68" s="350">
        <v>2009</v>
      </c>
      <c r="K68" s="417">
        <v>0</v>
      </c>
      <c r="L68" s="363"/>
      <c r="M68" s="350">
        <v>2009</v>
      </c>
      <c r="N68" s="8">
        <f t="shared" si="10"/>
        <v>50</v>
      </c>
      <c r="O68" s="363"/>
      <c r="P68" s="350">
        <v>2009</v>
      </c>
      <c r="Q68" s="29">
        <v>100</v>
      </c>
      <c r="R68" s="363"/>
      <c r="S68" s="350">
        <v>2009</v>
      </c>
      <c r="T68" s="29">
        <v>50</v>
      </c>
      <c r="U68" s="363"/>
      <c r="V68" s="350">
        <v>2009</v>
      </c>
      <c r="W68" s="29">
        <v>0</v>
      </c>
      <c r="X68" s="363"/>
      <c r="Y68" s="350">
        <v>2009</v>
      </c>
      <c r="Z68" s="29">
        <v>50</v>
      </c>
      <c r="AA68" s="363"/>
      <c r="AB68" s="350">
        <v>2009</v>
      </c>
      <c r="AC68" s="29">
        <v>100</v>
      </c>
      <c r="AD68" s="363"/>
      <c r="AE68" s="350">
        <v>2009</v>
      </c>
      <c r="AF68" s="29">
        <v>100</v>
      </c>
      <c r="AG68" s="363"/>
      <c r="AH68" s="350">
        <v>2009</v>
      </c>
      <c r="AI68" s="29">
        <v>50</v>
      </c>
      <c r="AJ68" s="363"/>
      <c r="AK68" s="350">
        <v>2009</v>
      </c>
      <c r="AL68" s="417">
        <v>100</v>
      </c>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si="11"/>
        <v>64.285714285714292</v>
      </c>
      <c r="C69" s="363"/>
      <c r="D69" s="350">
        <v>2010</v>
      </c>
      <c r="E69" s="29">
        <v>100</v>
      </c>
      <c r="F69" s="363" t="s">
        <v>5302</v>
      </c>
      <c r="G69" s="350">
        <v>2010</v>
      </c>
      <c r="H69" s="363">
        <v>50</v>
      </c>
      <c r="I69" s="363" t="s">
        <v>5303</v>
      </c>
      <c r="J69" s="350">
        <v>2010</v>
      </c>
      <c r="K69" s="417">
        <v>0</v>
      </c>
      <c r="L69" s="363" t="s">
        <v>5304</v>
      </c>
      <c r="M69" s="350">
        <v>2010</v>
      </c>
      <c r="N69" s="8">
        <f t="shared" si="10"/>
        <v>50</v>
      </c>
      <c r="O69" s="363"/>
      <c r="P69" s="350">
        <v>2010</v>
      </c>
      <c r="Q69" s="29">
        <v>100</v>
      </c>
      <c r="R69" s="363" t="s">
        <v>5305</v>
      </c>
      <c r="S69" s="350">
        <v>2010</v>
      </c>
      <c r="T69" s="29">
        <v>50</v>
      </c>
      <c r="U69" s="363" t="s">
        <v>5306</v>
      </c>
      <c r="V69" s="350">
        <v>2010</v>
      </c>
      <c r="W69" s="29">
        <v>0</v>
      </c>
      <c r="X69" s="363" t="s">
        <v>5307</v>
      </c>
      <c r="Y69" s="350">
        <v>2010</v>
      </c>
      <c r="Z69" s="29">
        <v>50</v>
      </c>
      <c r="AA69" s="363" t="s">
        <v>5308</v>
      </c>
      <c r="AB69" s="350">
        <v>2010</v>
      </c>
      <c r="AC69" s="29">
        <v>100</v>
      </c>
      <c r="AD69" s="363" t="s">
        <v>5310</v>
      </c>
      <c r="AE69" s="350">
        <v>2010</v>
      </c>
      <c r="AF69" s="29">
        <v>100</v>
      </c>
      <c r="AG69" s="363"/>
      <c r="AH69" s="350">
        <v>2010</v>
      </c>
      <c r="AI69" s="29">
        <v>50</v>
      </c>
      <c r="AJ69" s="363" t="s">
        <v>5309</v>
      </c>
      <c r="AK69" s="350">
        <v>2010</v>
      </c>
      <c r="AL69" s="417">
        <v>100</v>
      </c>
      <c r="AM69" s="363" t="s">
        <v>5311</v>
      </c>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64.285714285714292</v>
      </c>
      <c r="C70" s="363"/>
      <c r="D70" s="350">
        <v>2011</v>
      </c>
      <c r="E70" s="29">
        <v>100</v>
      </c>
      <c r="F70" s="363"/>
      <c r="G70" s="350">
        <v>2011</v>
      </c>
      <c r="H70" s="363">
        <v>50</v>
      </c>
      <c r="I70" s="363"/>
      <c r="J70" s="350">
        <v>2011</v>
      </c>
      <c r="K70" s="417">
        <v>0</v>
      </c>
      <c r="L70" s="363"/>
      <c r="M70" s="350">
        <v>2011</v>
      </c>
      <c r="N70" s="8">
        <f t="shared" si="10"/>
        <v>50</v>
      </c>
      <c r="O70" s="363"/>
      <c r="P70" s="350">
        <v>2011</v>
      </c>
      <c r="Q70" s="29">
        <v>100</v>
      </c>
      <c r="R70" s="363"/>
      <c r="S70" s="350">
        <v>2011</v>
      </c>
      <c r="T70" s="29">
        <v>50</v>
      </c>
      <c r="U70" s="363"/>
      <c r="V70" s="350">
        <v>2011</v>
      </c>
      <c r="W70" s="29">
        <v>0</v>
      </c>
      <c r="X70" s="363"/>
      <c r="Y70" s="350">
        <v>2011</v>
      </c>
      <c r="Z70" s="29">
        <v>50</v>
      </c>
      <c r="AA70" s="363"/>
      <c r="AB70" s="350">
        <v>2011</v>
      </c>
      <c r="AC70" s="29">
        <v>100</v>
      </c>
      <c r="AD70" s="363"/>
      <c r="AE70" s="350">
        <v>2011</v>
      </c>
      <c r="AF70" s="29">
        <v>100</v>
      </c>
      <c r="AG70" s="363"/>
      <c r="AH70" s="350">
        <v>2011</v>
      </c>
      <c r="AI70" s="29">
        <v>50</v>
      </c>
      <c r="AJ70" s="363"/>
      <c r="AK70" s="350">
        <v>2011</v>
      </c>
      <c r="AL70" s="417">
        <v>100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57.142857142857146</v>
      </c>
      <c r="C71" s="363"/>
      <c r="D71" s="350">
        <v>2012</v>
      </c>
      <c r="E71" s="29">
        <v>100</v>
      </c>
      <c r="F71" s="363"/>
      <c r="G71" s="350">
        <v>2012</v>
      </c>
      <c r="H71" s="363">
        <v>0</v>
      </c>
      <c r="I71" s="363" t="s">
        <v>3378</v>
      </c>
      <c r="J71" s="350">
        <v>2012</v>
      </c>
      <c r="K71" s="417">
        <v>0</v>
      </c>
      <c r="L71" s="363"/>
      <c r="M71" s="350">
        <v>2012</v>
      </c>
      <c r="N71" s="8">
        <f t="shared" si="10"/>
        <v>50</v>
      </c>
      <c r="O71" s="363"/>
      <c r="P71" s="350">
        <v>2012</v>
      </c>
      <c r="Q71" s="29">
        <v>100</v>
      </c>
      <c r="R71" s="363"/>
      <c r="S71" s="350">
        <v>2012</v>
      </c>
      <c r="T71" s="29">
        <v>50</v>
      </c>
      <c r="U71" s="363"/>
      <c r="V71" s="350">
        <v>2012</v>
      </c>
      <c r="W71" s="29">
        <v>0</v>
      </c>
      <c r="X71" s="363"/>
      <c r="Y71" s="350">
        <v>2012</v>
      </c>
      <c r="Z71" s="29">
        <v>50</v>
      </c>
      <c r="AA71" s="363"/>
      <c r="AB71" s="350">
        <v>2012</v>
      </c>
      <c r="AC71" s="29">
        <v>100</v>
      </c>
      <c r="AD71" s="363"/>
      <c r="AE71" s="350">
        <v>2012</v>
      </c>
      <c r="AF71" s="29">
        <v>100</v>
      </c>
      <c r="AG71" s="363"/>
      <c r="AH71" s="350">
        <v>2012</v>
      </c>
      <c r="AI71" s="29">
        <v>50</v>
      </c>
      <c r="AJ71" s="363"/>
      <c r="AK71" s="350">
        <v>2012</v>
      </c>
      <c r="AL71" s="417">
        <v>100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57.142857142857146</v>
      </c>
      <c r="C72" s="363"/>
      <c r="D72" s="350">
        <v>2013</v>
      </c>
      <c r="E72" s="29">
        <v>100</v>
      </c>
      <c r="F72" s="363"/>
      <c r="G72" s="350">
        <v>2013</v>
      </c>
      <c r="H72" s="363">
        <v>0</v>
      </c>
      <c r="I72" s="363"/>
      <c r="J72" s="350">
        <v>2013</v>
      </c>
      <c r="K72" s="417">
        <v>0</v>
      </c>
      <c r="L72" s="363"/>
      <c r="M72" s="350">
        <v>2013</v>
      </c>
      <c r="N72" s="8">
        <f t="shared" si="10"/>
        <v>50</v>
      </c>
      <c r="O72" s="363"/>
      <c r="P72" s="350">
        <v>2013</v>
      </c>
      <c r="Q72" s="29">
        <v>100</v>
      </c>
      <c r="R72" s="363"/>
      <c r="S72" s="350">
        <v>2013</v>
      </c>
      <c r="T72" s="29">
        <v>50</v>
      </c>
      <c r="U72" s="363"/>
      <c r="V72" s="350">
        <v>2013</v>
      </c>
      <c r="W72" s="29">
        <v>0</v>
      </c>
      <c r="X72" s="363"/>
      <c r="Y72" s="350">
        <v>2013</v>
      </c>
      <c r="Z72" s="29">
        <v>50</v>
      </c>
      <c r="AA72" s="363"/>
      <c r="AB72" s="350">
        <v>2013</v>
      </c>
      <c r="AC72" s="29">
        <v>100</v>
      </c>
      <c r="AD72" s="363"/>
      <c r="AE72" s="350">
        <v>2013</v>
      </c>
      <c r="AF72" s="29">
        <v>100</v>
      </c>
      <c r="AG72" s="363"/>
      <c r="AH72" s="350">
        <v>2013</v>
      </c>
      <c r="AI72" s="29">
        <v>50</v>
      </c>
      <c r="AJ72" s="363"/>
      <c r="AK72" s="350">
        <v>2013</v>
      </c>
      <c r="AL72" s="417">
        <v>100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57.142857142857146</v>
      </c>
      <c r="C73" s="39"/>
      <c r="D73" s="43">
        <v>2014</v>
      </c>
      <c r="E73" s="29">
        <v>100</v>
      </c>
      <c r="F73" s="10" t="s">
        <v>4583</v>
      </c>
      <c r="G73" s="43">
        <v>2014</v>
      </c>
      <c r="H73" s="19">
        <v>0</v>
      </c>
      <c r="I73" s="10" t="s">
        <v>3378</v>
      </c>
      <c r="J73" s="43">
        <v>2014</v>
      </c>
      <c r="K73" s="19">
        <v>0</v>
      </c>
      <c r="L73" s="10" t="s">
        <v>3379</v>
      </c>
      <c r="M73" s="43">
        <v>2014</v>
      </c>
      <c r="N73" s="8">
        <f t="shared" ref="N73:N78" si="13">AVERAGE(Q73,T73,W73)</f>
        <v>50</v>
      </c>
      <c r="O73" s="19"/>
      <c r="P73" s="43">
        <v>2014</v>
      </c>
      <c r="Q73" s="29">
        <v>100</v>
      </c>
      <c r="R73" s="10" t="s">
        <v>3380</v>
      </c>
      <c r="S73" s="43">
        <v>2014</v>
      </c>
      <c r="T73" s="29">
        <v>50</v>
      </c>
      <c r="U73" s="10" t="s">
        <v>3381</v>
      </c>
      <c r="V73" s="43">
        <v>2014</v>
      </c>
      <c r="W73" s="29">
        <v>0</v>
      </c>
      <c r="X73" s="10" t="s">
        <v>3382</v>
      </c>
      <c r="Y73" s="350">
        <v>2014</v>
      </c>
      <c r="Z73" s="29">
        <v>50</v>
      </c>
      <c r="AA73" s="10" t="s">
        <v>3383</v>
      </c>
      <c r="AB73" s="350">
        <v>2014</v>
      </c>
      <c r="AC73" s="29">
        <v>100</v>
      </c>
      <c r="AD73" s="10" t="s">
        <v>3384</v>
      </c>
      <c r="AE73" s="350">
        <v>2014</v>
      </c>
      <c r="AF73" s="19">
        <v>100</v>
      </c>
      <c r="AG73" s="19"/>
      <c r="AH73" s="350">
        <v>2014</v>
      </c>
      <c r="AI73" s="29">
        <v>50</v>
      </c>
      <c r="AJ73" s="10" t="s">
        <v>3385</v>
      </c>
      <c r="AK73" s="350">
        <v>2014</v>
      </c>
      <c r="AL73" s="19">
        <v>100</v>
      </c>
      <c r="AM73" s="11" t="s">
        <v>3386</v>
      </c>
    </row>
    <row r="74" spans="1:81" ht="24.75" customHeight="1">
      <c r="A74" s="43">
        <v>2015</v>
      </c>
      <c r="B74" s="5">
        <f t="shared" si="12"/>
        <v>57.142857142857146</v>
      </c>
      <c r="C74" s="39"/>
      <c r="D74" s="43">
        <v>2015</v>
      </c>
      <c r="E74" s="29">
        <v>100</v>
      </c>
      <c r="F74" s="10"/>
      <c r="G74" s="43">
        <v>2015</v>
      </c>
      <c r="H74" s="19">
        <v>0</v>
      </c>
      <c r="I74" s="10"/>
      <c r="J74" s="43">
        <v>2015</v>
      </c>
      <c r="K74" s="19">
        <v>0</v>
      </c>
      <c r="L74" s="10"/>
      <c r="M74" s="43">
        <v>2015</v>
      </c>
      <c r="N74" s="8">
        <f t="shared" si="13"/>
        <v>50</v>
      </c>
      <c r="O74" s="19"/>
      <c r="P74" s="43">
        <v>2015</v>
      </c>
      <c r="Q74" s="29">
        <v>100</v>
      </c>
      <c r="R74" s="10"/>
      <c r="S74" s="43">
        <v>2015</v>
      </c>
      <c r="T74" s="29">
        <v>50</v>
      </c>
      <c r="U74" s="10"/>
      <c r="V74" s="43">
        <v>2015</v>
      </c>
      <c r="W74" s="29">
        <v>0</v>
      </c>
      <c r="X74" s="10"/>
      <c r="Y74" s="350">
        <v>2015</v>
      </c>
      <c r="Z74" s="29">
        <v>50</v>
      </c>
      <c r="AA74" s="10"/>
      <c r="AB74" s="350">
        <v>2015</v>
      </c>
      <c r="AC74" s="29">
        <v>100</v>
      </c>
      <c r="AD74" s="10"/>
      <c r="AE74" s="350">
        <v>2015</v>
      </c>
      <c r="AF74" s="19">
        <v>100</v>
      </c>
      <c r="AG74" s="19"/>
      <c r="AH74" s="350">
        <v>2015</v>
      </c>
      <c r="AI74" s="73">
        <v>50</v>
      </c>
      <c r="AJ74" s="10"/>
      <c r="AK74" s="350">
        <v>2015</v>
      </c>
      <c r="AL74" s="19">
        <v>100</v>
      </c>
      <c r="AM74" s="11"/>
    </row>
    <row r="75" spans="1:81" ht="24.75" customHeight="1">
      <c r="A75" s="43">
        <v>2016</v>
      </c>
      <c r="B75" s="5">
        <f t="shared" si="12"/>
        <v>57.142857142857146</v>
      </c>
      <c r="C75" s="39"/>
      <c r="D75" s="43">
        <v>2016</v>
      </c>
      <c r="E75" s="29">
        <v>100</v>
      </c>
      <c r="F75" s="10"/>
      <c r="G75" s="43">
        <v>2016</v>
      </c>
      <c r="H75" s="19">
        <v>0</v>
      </c>
      <c r="I75" s="10"/>
      <c r="J75" s="43">
        <v>2016</v>
      </c>
      <c r="K75" s="19">
        <v>0</v>
      </c>
      <c r="L75" s="10"/>
      <c r="M75" s="43">
        <v>2016</v>
      </c>
      <c r="N75" s="8">
        <f t="shared" si="13"/>
        <v>50</v>
      </c>
      <c r="O75" s="19"/>
      <c r="P75" s="43">
        <v>2016</v>
      </c>
      <c r="Q75" s="29">
        <v>100</v>
      </c>
      <c r="R75" s="10"/>
      <c r="S75" s="43">
        <v>2016</v>
      </c>
      <c r="T75" s="29">
        <v>50</v>
      </c>
      <c r="U75" s="10"/>
      <c r="V75" s="43">
        <v>2016</v>
      </c>
      <c r="W75" s="29">
        <v>0</v>
      </c>
      <c r="X75" s="10"/>
      <c r="Y75" s="350">
        <v>2016</v>
      </c>
      <c r="Z75" s="29">
        <v>50</v>
      </c>
      <c r="AA75" s="10"/>
      <c r="AB75" s="350">
        <v>2016</v>
      </c>
      <c r="AC75" s="29">
        <v>100</v>
      </c>
      <c r="AD75" s="10"/>
      <c r="AE75" s="350">
        <v>2016</v>
      </c>
      <c r="AF75" s="19">
        <v>100</v>
      </c>
      <c r="AG75" s="19"/>
      <c r="AH75" s="350">
        <v>2016</v>
      </c>
      <c r="AI75" s="73">
        <v>50</v>
      </c>
      <c r="AJ75" s="10"/>
      <c r="AK75" s="350">
        <v>2016</v>
      </c>
      <c r="AL75" s="19">
        <v>100</v>
      </c>
      <c r="AM75" s="11"/>
    </row>
    <row r="76" spans="1:81" ht="24.75" customHeight="1">
      <c r="A76" s="43">
        <v>2017</v>
      </c>
      <c r="B76" s="5">
        <f t="shared" si="12"/>
        <v>57.142857142857146</v>
      </c>
      <c r="C76" s="39"/>
      <c r="D76" s="43">
        <v>2017</v>
      </c>
      <c r="E76" s="29">
        <v>100</v>
      </c>
      <c r="F76" s="10"/>
      <c r="G76" s="43">
        <v>2017</v>
      </c>
      <c r="H76" s="19">
        <v>0</v>
      </c>
      <c r="I76" s="10"/>
      <c r="J76" s="43">
        <v>2017</v>
      </c>
      <c r="K76" s="19">
        <v>0</v>
      </c>
      <c r="L76" s="10"/>
      <c r="M76" s="43">
        <v>2017</v>
      </c>
      <c r="N76" s="8">
        <f t="shared" si="13"/>
        <v>50</v>
      </c>
      <c r="O76" s="19"/>
      <c r="P76" s="43">
        <v>2017</v>
      </c>
      <c r="Q76" s="29">
        <v>100</v>
      </c>
      <c r="R76" s="10"/>
      <c r="S76" s="43">
        <v>2017</v>
      </c>
      <c r="T76" s="29">
        <v>50</v>
      </c>
      <c r="U76" s="10"/>
      <c r="V76" s="43">
        <v>2017</v>
      </c>
      <c r="W76" s="29">
        <v>0</v>
      </c>
      <c r="X76" s="10"/>
      <c r="Y76" s="350">
        <v>2017</v>
      </c>
      <c r="Z76" s="29">
        <v>50</v>
      </c>
      <c r="AA76" s="10"/>
      <c r="AB76" s="350">
        <v>2017</v>
      </c>
      <c r="AC76" s="29">
        <v>100</v>
      </c>
      <c r="AD76" s="10"/>
      <c r="AE76" s="350">
        <v>2017</v>
      </c>
      <c r="AF76" s="19">
        <v>100</v>
      </c>
      <c r="AG76" s="19"/>
      <c r="AH76" s="350">
        <v>2017</v>
      </c>
      <c r="AI76" s="73">
        <v>50</v>
      </c>
      <c r="AJ76" s="10"/>
      <c r="AK76" s="350">
        <v>2017</v>
      </c>
      <c r="AL76" s="19">
        <v>100</v>
      </c>
      <c r="AM76" s="11"/>
    </row>
    <row r="77" spans="1:81" ht="24.75" customHeight="1">
      <c r="A77" s="43">
        <v>2018</v>
      </c>
      <c r="B77" s="5">
        <f t="shared" si="12"/>
        <v>57.142857142857146</v>
      </c>
      <c r="C77" s="39"/>
      <c r="D77" s="43">
        <v>2018</v>
      </c>
      <c r="E77" s="29">
        <v>100</v>
      </c>
      <c r="F77" s="10"/>
      <c r="G77" s="43">
        <v>2018</v>
      </c>
      <c r="H77" s="19">
        <v>0</v>
      </c>
      <c r="I77" s="10"/>
      <c r="J77" s="43">
        <v>2018</v>
      </c>
      <c r="K77" s="19">
        <v>0</v>
      </c>
      <c r="L77" s="10"/>
      <c r="M77" s="43">
        <v>2018</v>
      </c>
      <c r="N77" s="8">
        <f t="shared" si="13"/>
        <v>50</v>
      </c>
      <c r="O77" s="19"/>
      <c r="P77" s="43">
        <v>2018</v>
      </c>
      <c r="Q77" s="29">
        <v>100</v>
      </c>
      <c r="R77" s="10"/>
      <c r="S77" s="43">
        <v>2018</v>
      </c>
      <c r="T77" s="29">
        <v>50</v>
      </c>
      <c r="U77" s="10"/>
      <c r="V77" s="43">
        <v>2018</v>
      </c>
      <c r="W77" s="29">
        <v>0</v>
      </c>
      <c r="X77" s="10"/>
      <c r="Y77" s="350">
        <v>2018</v>
      </c>
      <c r="Z77" s="29">
        <v>50</v>
      </c>
      <c r="AA77" s="10"/>
      <c r="AB77" s="350">
        <v>2018</v>
      </c>
      <c r="AC77" s="29">
        <v>100</v>
      </c>
      <c r="AD77" s="10"/>
      <c r="AE77" s="350">
        <v>2018</v>
      </c>
      <c r="AF77" s="19">
        <v>100</v>
      </c>
      <c r="AG77" s="19"/>
      <c r="AH77" s="350">
        <v>2018</v>
      </c>
      <c r="AI77" s="73">
        <v>50</v>
      </c>
      <c r="AJ77" s="10"/>
      <c r="AK77" s="350">
        <v>2018</v>
      </c>
      <c r="AL77" s="19">
        <v>100</v>
      </c>
      <c r="AM77" s="11"/>
    </row>
    <row r="78" spans="1:81" ht="24.75" customHeight="1">
      <c r="A78" s="43">
        <v>2019</v>
      </c>
      <c r="B78" s="5">
        <f t="shared" si="12"/>
        <v>57.142857142857146</v>
      </c>
      <c r="C78" s="39"/>
      <c r="D78" s="43">
        <v>2019</v>
      </c>
      <c r="E78" s="29">
        <v>100</v>
      </c>
      <c r="F78" s="10"/>
      <c r="G78" s="43">
        <v>2019</v>
      </c>
      <c r="H78" s="19">
        <v>0</v>
      </c>
      <c r="I78" s="10"/>
      <c r="J78" s="43">
        <v>2019</v>
      </c>
      <c r="K78" s="49">
        <v>0</v>
      </c>
      <c r="L78" s="10" t="s">
        <v>1124</v>
      </c>
      <c r="M78" s="43">
        <v>2019</v>
      </c>
      <c r="N78" s="8">
        <f t="shared" si="13"/>
        <v>50</v>
      </c>
      <c r="O78" s="19"/>
      <c r="P78" s="43">
        <v>2019</v>
      </c>
      <c r="Q78" s="29">
        <v>100</v>
      </c>
      <c r="R78" s="10"/>
      <c r="S78" s="43">
        <v>2019</v>
      </c>
      <c r="T78" s="29">
        <v>50</v>
      </c>
      <c r="U78" s="10"/>
      <c r="V78" s="43">
        <v>2019</v>
      </c>
      <c r="W78" s="29">
        <v>0</v>
      </c>
      <c r="X78" s="10"/>
      <c r="Y78" s="350">
        <v>2019</v>
      </c>
      <c r="Z78" s="29">
        <v>50</v>
      </c>
      <c r="AA78" s="10"/>
      <c r="AB78" s="350">
        <v>2019</v>
      </c>
      <c r="AC78" s="29">
        <v>100</v>
      </c>
      <c r="AD78" s="10"/>
      <c r="AE78" s="350">
        <v>2019</v>
      </c>
      <c r="AF78" s="19">
        <v>100</v>
      </c>
      <c r="AG78" s="19"/>
      <c r="AH78" s="350">
        <v>2019</v>
      </c>
      <c r="AI78" s="73">
        <v>50</v>
      </c>
      <c r="AJ78" s="10"/>
      <c r="AK78" s="350">
        <v>2019</v>
      </c>
      <c r="AL78" s="19">
        <v>100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4">AVERAGE(E87,H87,K87,N87,Q87)</f>
        <v>85</v>
      </c>
      <c r="C87" s="363"/>
      <c r="D87" s="350">
        <v>2007</v>
      </c>
      <c r="E87" s="49">
        <v>75</v>
      </c>
      <c r="F87" s="363"/>
      <c r="G87" s="350">
        <v>2007</v>
      </c>
      <c r="H87" s="417">
        <v>100</v>
      </c>
      <c r="I87" s="363"/>
      <c r="J87" s="350">
        <v>2007</v>
      </c>
      <c r="K87" s="417">
        <v>100</v>
      </c>
      <c r="L87" s="363"/>
      <c r="M87" s="350">
        <v>2007</v>
      </c>
      <c r="N87" s="29">
        <v>50</v>
      </c>
      <c r="O87" s="363"/>
      <c r="P87" s="350">
        <v>2007</v>
      </c>
      <c r="Q87" s="363">
        <v>100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4"/>
        <v>85</v>
      </c>
      <c r="C88" s="363"/>
      <c r="D88" s="350">
        <v>2008</v>
      </c>
      <c r="E88" s="49">
        <v>75</v>
      </c>
      <c r="F88" s="363"/>
      <c r="G88" s="350">
        <v>2008</v>
      </c>
      <c r="H88" s="417">
        <v>100</v>
      </c>
      <c r="I88" s="363"/>
      <c r="J88" s="350">
        <v>2008</v>
      </c>
      <c r="K88" s="417">
        <v>100</v>
      </c>
      <c r="L88" s="363"/>
      <c r="M88" s="350">
        <v>2008</v>
      </c>
      <c r="N88" s="29">
        <v>50</v>
      </c>
      <c r="O88" s="363"/>
      <c r="P88" s="350">
        <v>2008</v>
      </c>
      <c r="Q88" s="416">
        <v>100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4"/>
        <v>85</v>
      </c>
      <c r="C89" s="363"/>
      <c r="D89" s="350">
        <v>2009</v>
      </c>
      <c r="E89" s="49">
        <v>75</v>
      </c>
      <c r="F89" s="363"/>
      <c r="G89" s="350">
        <v>2009</v>
      </c>
      <c r="H89" s="417">
        <v>100</v>
      </c>
      <c r="I89" s="363"/>
      <c r="J89" s="350">
        <v>2009</v>
      </c>
      <c r="K89" s="417">
        <v>100</v>
      </c>
      <c r="L89" s="363"/>
      <c r="M89" s="350">
        <v>2009</v>
      </c>
      <c r="N89" s="29">
        <v>50</v>
      </c>
      <c r="O89" s="363"/>
      <c r="P89" s="350">
        <v>2009</v>
      </c>
      <c r="Q89" s="416">
        <v>100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85</v>
      </c>
      <c r="C90" s="363"/>
      <c r="D90" s="350">
        <v>2010</v>
      </c>
      <c r="E90" s="49">
        <v>75</v>
      </c>
      <c r="F90" s="363"/>
      <c r="G90" s="350">
        <v>2010</v>
      </c>
      <c r="H90" s="417">
        <v>100</v>
      </c>
      <c r="I90" s="363"/>
      <c r="J90" s="350">
        <v>2010</v>
      </c>
      <c r="K90" s="417">
        <v>100</v>
      </c>
      <c r="L90" s="363"/>
      <c r="M90" s="350">
        <v>2010</v>
      </c>
      <c r="N90" s="29">
        <v>50</v>
      </c>
      <c r="O90" s="363"/>
      <c r="P90" s="350">
        <v>2010</v>
      </c>
      <c r="Q90" s="416">
        <v>100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85</v>
      </c>
      <c r="C91" s="363"/>
      <c r="D91" s="350">
        <v>2011</v>
      </c>
      <c r="E91" s="49">
        <v>75</v>
      </c>
      <c r="F91" s="363"/>
      <c r="G91" s="350">
        <v>2011</v>
      </c>
      <c r="H91" s="417">
        <v>100</v>
      </c>
      <c r="I91" s="363"/>
      <c r="J91" s="350">
        <v>2011</v>
      </c>
      <c r="K91" s="417">
        <v>100</v>
      </c>
      <c r="L91" s="363"/>
      <c r="M91" s="350">
        <v>2011</v>
      </c>
      <c r="N91" s="29">
        <v>50</v>
      </c>
      <c r="O91" s="363"/>
      <c r="P91" s="350">
        <v>2011</v>
      </c>
      <c r="Q91" s="416">
        <v>100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85</v>
      </c>
      <c r="C92" s="363"/>
      <c r="D92" s="350">
        <v>2012</v>
      </c>
      <c r="E92" s="49">
        <v>75</v>
      </c>
      <c r="F92" s="363"/>
      <c r="G92" s="350">
        <v>2012</v>
      </c>
      <c r="H92" s="417">
        <v>100</v>
      </c>
      <c r="I92" s="363"/>
      <c r="J92" s="350">
        <v>2012</v>
      </c>
      <c r="K92" s="417">
        <v>100</v>
      </c>
      <c r="L92" s="363" t="s">
        <v>5312</v>
      </c>
      <c r="M92" s="350">
        <v>2012</v>
      </c>
      <c r="N92" s="29">
        <v>50</v>
      </c>
      <c r="O92" s="363"/>
      <c r="P92" s="350">
        <v>2012</v>
      </c>
      <c r="Q92" s="416">
        <v>100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50</v>
      </c>
      <c r="C93" s="363"/>
      <c r="D93" s="350">
        <v>2013</v>
      </c>
      <c r="E93" s="49">
        <v>75</v>
      </c>
      <c r="F93" s="363"/>
      <c r="G93" s="350">
        <v>2013</v>
      </c>
      <c r="H93" s="417">
        <v>100</v>
      </c>
      <c r="I93" s="363"/>
      <c r="J93" s="350">
        <v>2013</v>
      </c>
      <c r="K93" s="417">
        <v>25</v>
      </c>
      <c r="L93" s="363" t="s">
        <v>5313</v>
      </c>
      <c r="M93" s="350">
        <v>2013</v>
      </c>
      <c r="N93" s="29">
        <v>50</v>
      </c>
      <c r="O93" s="363"/>
      <c r="P93" s="350">
        <v>2013</v>
      </c>
      <c r="Q93" s="363">
        <v>0</v>
      </c>
      <c r="R93" s="363" t="s">
        <v>5314</v>
      </c>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50</v>
      </c>
      <c r="C94" s="39"/>
      <c r="D94" s="43">
        <v>2014</v>
      </c>
      <c r="E94" s="49">
        <v>75</v>
      </c>
      <c r="F94" s="10" t="s">
        <v>4584</v>
      </c>
      <c r="G94" s="43">
        <v>2014</v>
      </c>
      <c r="H94" s="19">
        <v>100</v>
      </c>
      <c r="I94" s="10"/>
      <c r="J94" s="43">
        <v>2014</v>
      </c>
      <c r="K94" s="49">
        <v>25</v>
      </c>
      <c r="L94" s="143" t="s">
        <v>4585</v>
      </c>
      <c r="M94" s="43">
        <v>2014</v>
      </c>
      <c r="N94" s="29">
        <v>50</v>
      </c>
      <c r="O94" s="10" t="s">
        <v>3387</v>
      </c>
      <c r="P94" s="43">
        <v>2014</v>
      </c>
      <c r="Q94" s="19">
        <v>0</v>
      </c>
      <c r="R94" s="11" t="s">
        <v>3388</v>
      </c>
    </row>
    <row r="95" spans="1:81" ht="24.75" customHeight="1">
      <c r="A95" s="43">
        <v>2015</v>
      </c>
      <c r="B95" s="2">
        <f>AVERAGE(E95,H95,K95,N95,Q95)</f>
        <v>50</v>
      </c>
      <c r="C95" s="80"/>
      <c r="D95" s="43">
        <v>2015</v>
      </c>
      <c r="E95" s="49">
        <v>75</v>
      </c>
      <c r="F95" s="10"/>
      <c r="G95" s="43">
        <v>2015</v>
      </c>
      <c r="H95" s="19">
        <v>100</v>
      </c>
      <c r="I95" s="10"/>
      <c r="J95" s="43">
        <v>2015</v>
      </c>
      <c r="K95" s="49">
        <v>25</v>
      </c>
      <c r="L95" s="10"/>
      <c r="M95" s="43">
        <v>2015</v>
      </c>
      <c r="N95" s="29">
        <v>50</v>
      </c>
      <c r="O95" s="10"/>
      <c r="P95" s="43">
        <v>2015</v>
      </c>
      <c r="Q95" s="19">
        <v>0</v>
      </c>
      <c r="R95" s="11"/>
    </row>
    <row r="96" spans="1:81" ht="24.75" customHeight="1">
      <c r="A96" s="43">
        <v>2016</v>
      </c>
      <c r="B96" s="2">
        <f>AVERAGE(E96,H96,K96,N96,Q96)</f>
        <v>50</v>
      </c>
      <c r="C96" s="80"/>
      <c r="D96" s="43">
        <v>2016</v>
      </c>
      <c r="E96" s="49">
        <v>75</v>
      </c>
      <c r="F96" s="10"/>
      <c r="G96" s="43">
        <v>2016</v>
      </c>
      <c r="H96" s="19">
        <v>100</v>
      </c>
      <c r="I96" s="10"/>
      <c r="J96" s="43">
        <v>2016</v>
      </c>
      <c r="K96" s="49">
        <v>25</v>
      </c>
      <c r="L96" s="10"/>
      <c r="M96" s="43">
        <v>2016</v>
      </c>
      <c r="N96" s="29">
        <v>50</v>
      </c>
      <c r="O96" s="10"/>
      <c r="P96" s="43">
        <v>2016</v>
      </c>
      <c r="Q96" s="19">
        <v>0</v>
      </c>
      <c r="R96" s="11"/>
    </row>
    <row r="97" spans="1:81" ht="24.75" customHeight="1">
      <c r="A97" s="43">
        <v>2017</v>
      </c>
      <c r="B97" s="2">
        <f t="shared" ref="B97:B99" si="15">AVERAGE(E97,H97,K97,N97,Q97)</f>
        <v>50</v>
      </c>
      <c r="C97" s="80"/>
      <c r="D97" s="43">
        <v>2017</v>
      </c>
      <c r="E97" s="49">
        <v>75</v>
      </c>
      <c r="F97" s="10"/>
      <c r="G97" s="43">
        <v>2017</v>
      </c>
      <c r="H97" s="19">
        <v>100</v>
      </c>
      <c r="I97" s="10"/>
      <c r="J97" s="43">
        <v>2017</v>
      </c>
      <c r="K97" s="49">
        <v>25</v>
      </c>
      <c r="L97" s="10"/>
      <c r="M97" s="43">
        <v>2017</v>
      </c>
      <c r="N97" s="29">
        <v>50</v>
      </c>
      <c r="O97" s="10"/>
      <c r="P97" s="43">
        <v>2017</v>
      </c>
      <c r="Q97" s="19">
        <v>0</v>
      </c>
      <c r="R97" s="11"/>
    </row>
    <row r="98" spans="1:81" ht="24.75" customHeight="1">
      <c r="A98" s="43">
        <v>2018</v>
      </c>
      <c r="B98" s="2">
        <f t="shared" si="15"/>
        <v>50</v>
      </c>
      <c r="C98" s="80"/>
      <c r="D98" s="43">
        <v>2018</v>
      </c>
      <c r="E98" s="49">
        <v>75</v>
      </c>
      <c r="F98" s="10"/>
      <c r="G98" s="43">
        <v>2018</v>
      </c>
      <c r="H98" s="19">
        <v>100</v>
      </c>
      <c r="I98" s="10"/>
      <c r="J98" s="43">
        <v>2018</v>
      </c>
      <c r="K98" s="49">
        <v>25</v>
      </c>
      <c r="L98" s="10"/>
      <c r="M98" s="43">
        <v>2018</v>
      </c>
      <c r="N98" s="29">
        <v>50</v>
      </c>
      <c r="O98" s="10"/>
      <c r="P98" s="43">
        <v>2018</v>
      </c>
      <c r="Q98" s="19">
        <v>0</v>
      </c>
      <c r="R98" s="11"/>
    </row>
    <row r="99" spans="1:81" ht="24.75" customHeight="1">
      <c r="A99" s="43">
        <v>2019</v>
      </c>
      <c r="B99" s="2">
        <f t="shared" si="15"/>
        <v>50</v>
      </c>
      <c r="C99" s="80"/>
      <c r="D99" s="43">
        <v>2019</v>
      </c>
      <c r="E99" s="49">
        <v>75</v>
      </c>
      <c r="F99" s="10"/>
      <c r="G99" s="43">
        <v>2019</v>
      </c>
      <c r="H99" s="19">
        <v>100</v>
      </c>
      <c r="I99" s="10"/>
      <c r="J99" s="43">
        <v>2019</v>
      </c>
      <c r="K99" s="49">
        <v>25</v>
      </c>
      <c r="L99" s="10"/>
      <c r="M99" s="43">
        <v>2019</v>
      </c>
      <c r="N99" s="29">
        <v>50</v>
      </c>
      <c r="O99" s="10"/>
      <c r="P99" s="43">
        <v>2019</v>
      </c>
      <c r="Q99" s="19">
        <v>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6">AVERAGE(E108,((H108+K108)/2),((N108+Q108+T108)/3),W108)</f>
        <v>52.083333333333336</v>
      </c>
      <c r="C108" s="363"/>
      <c r="D108" s="350">
        <v>2007</v>
      </c>
      <c r="E108" s="29">
        <v>50</v>
      </c>
      <c r="F108" s="363"/>
      <c r="G108" s="350">
        <v>2007</v>
      </c>
      <c r="H108" s="29">
        <v>0</v>
      </c>
      <c r="I108" s="363"/>
      <c r="J108" s="350">
        <v>2007</v>
      </c>
      <c r="K108" s="144">
        <v>50</v>
      </c>
      <c r="L108" s="363"/>
      <c r="M108" s="350">
        <v>2007</v>
      </c>
      <c r="N108" s="144">
        <v>50</v>
      </c>
      <c r="O108" s="363"/>
      <c r="P108" s="350">
        <v>2007</v>
      </c>
      <c r="Q108" s="144">
        <v>50</v>
      </c>
      <c r="R108" s="363"/>
      <c r="S108" s="350">
        <v>2007</v>
      </c>
      <c r="T108" s="34">
        <v>0</v>
      </c>
      <c r="U108" s="363" t="s">
        <v>5315</v>
      </c>
      <c r="V108" s="350">
        <v>2007</v>
      </c>
      <c r="W108" s="29">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6"/>
        <v>52.083333333333336</v>
      </c>
      <c r="C109" s="363"/>
      <c r="D109" s="350">
        <v>2008</v>
      </c>
      <c r="E109" s="29">
        <v>50</v>
      </c>
      <c r="F109" s="363"/>
      <c r="G109" s="350">
        <v>2008</v>
      </c>
      <c r="H109" s="29">
        <v>0</v>
      </c>
      <c r="I109" s="363"/>
      <c r="J109" s="350">
        <v>2008</v>
      </c>
      <c r="K109" s="144">
        <v>50</v>
      </c>
      <c r="L109" s="363"/>
      <c r="M109" s="350">
        <v>2008</v>
      </c>
      <c r="N109" s="144">
        <v>50</v>
      </c>
      <c r="O109" s="363"/>
      <c r="P109" s="350">
        <v>2008</v>
      </c>
      <c r="Q109" s="144">
        <v>50</v>
      </c>
      <c r="R109" s="363"/>
      <c r="S109" s="350">
        <v>2008</v>
      </c>
      <c r="T109" s="34">
        <v>0</v>
      </c>
      <c r="U109" s="363"/>
      <c r="V109" s="350">
        <v>2008</v>
      </c>
      <c r="W109" s="29">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6"/>
        <v>52.083333333333336</v>
      </c>
      <c r="C110" s="363"/>
      <c r="D110" s="350">
        <v>2009</v>
      </c>
      <c r="E110" s="29">
        <v>50</v>
      </c>
      <c r="F110" s="363"/>
      <c r="G110" s="350">
        <v>2009</v>
      </c>
      <c r="H110" s="29">
        <v>0</v>
      </c>
      <c r="I110" s="363"/>
      <c r="J110" s="350">
        <v>2009</v>
      </c>
      <c r="K110" s="144">
        <v>50</v>
      </c>
      <c r="L110" s="363"/>
      <c r="M110" s="350">
        <v>2009</v>
      </c>
      <c r="N110" s="144">
        <v>50</v>
      </c>
      <c r="O110" s="363"/>
      <c r="P110" s="350">
        <v>2009</v>
      </c>
      <c r="Q110" s="144">
        <v>50</v>
      </c>
      <c r="R110" s="363"/>
      <c r="S110" s="350">
        <v>2009</v>
      </c>
      <c r="T110" s="34">
        <v>0</v>
      </c>
      <c r="U110" s="363"/>
      <c r="V110" s="350">
        <v>2009</v>
      </c>
      <c r="W110" s="29">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6"/>
        <v>52.083333333333336</v>
      </c>
      <c r="C111" s="363"/>
      <c r="D111" s="350">
        <v>2010</v>
      </c>
      <c r="E111" s="29">
        <v>50</v>
      </c>
      <c r="F111" s="363"/>
      <c r="G111" s="350">
        <v>2010</v>
      </c>
      <c r="H111" s="29">
        <v>0</v>
      </c>
      <c r="I111" s="363"/>
      <c r="J111" s="350">
        <v>2010</v>
      </c>
      <c r="K111" s="144">
        <v>50</v>
      </c>
      <c r="L111" s="363"/>
      <c r="M111" s="350">
        <v>2010</v>
      </c>
      <c r="N111" s="144">
        <v>50</v>
      </c>
      <c r="O111" s="363"/>
      <c r="P111" s="350">
        <v>2010</v>
      </c>
      <c r="Q111" s="144">
        <v>50</v>
      </c>
      <c r="R111" s="363"/>
      <c r="S111" s="350">
        <v>2010</v>
      </c>
      <c r="T111" s="34">
        <v>0</v>
      </c>
      <c r="U111" s="363"/>
      <c r="V111" s="350">
        <v>2010</v>
      </c>
      <c r="W111" s="29">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52.083333333333336</v>
      </c>
      <c r="C112" s="363"/>
      <c r="D112" s="350">
        <v>2011</v>
      </c>
      <c r="E112" s="29">
        <v>50</v>
      </c>
      <c r="F112" s="363"/>
      <c r="G112" s="350">
        <v>2011</v>
      </c>
      <c r="H112" s="29">
        <v>0</v>
      </c>
      <c r="I112" s="363"/>
      <c r="J112" s="350">
        <v>2011</v>
      </c>
      <c r="K112" s="144">
        <v>50</v>
      </c>
      <c r="L112" s="363"/>
      <c r="M112" s="350">
        <v>2011</v>
      </c>
      <c r="N112" s="144">
        <v>50</v>
      </c>
      <c r="O112" s="363"/>
      <c r="P112" s="350">
        <v>2011</v>
      </c>
      <c r="Q112" s="144">
        <v>50</v>
      </c>
      <c r="R112" s="363"/>
      <c r="S112" s="350">
        <v>2011</v>
      </c>
      <c r="T112" s="34">
        <v>0</v>
      </c>
      <c r="U112" s="363"/>
      <c r="V112" s="350">
        <v>2011</v>
      </c>
      <c r="W112" s="29">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52.083333333333336</v>
      </c>
      <c r="C113" s="363"/>
      <c r="D113" s="350">
        <v>2012</v>
      </c>
      <c r="E113" s="29">
        <v>50</v>
      </c>
      <c r="F113" s="363"/>
      <c r="G113" s="350">
        <v>2012</v>
      </c>
      <c r="H113" s="29">
        <v>0</v>
      </c>
      <c r="I113" s="363"/>
      <c r="J113" s="350">
        <v>2012</v>
      </c>
      <c r="K113" s="144">
        <v>50</v>
      </c>
      <c r="L113" s="363"/>
      <c r="M113" s="350">
        <v>2012</v>
      </c>
      <c r="N113" s="144">
        <v>50</v>
      </c>
      <c r="O113" s="363"/>
      <c r="P113" s="350">
        <v>2012</v>
      </c>
      <c r="Q113" s="144">
        <v>50</v>
      </c>
      <c r="R113" s="363"/>
      <c r="S113" s="350">
        <v>2012</v>
      </c>
      <c r="T113" s="34">
        <v>0</v>
      </c>
      <c r="U113" s="363"/>
      <c r="V113" s="350">
        <v>2012</v>
      </c>
      <c r="W113" s="29">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52.083333333333336</v>
      </c>
      <c r="C114" s="363"/>
      <c r="D114" s="350">
        <v>2013</v>
      </c>
      <c r="E114" s="29">
        <v>50</v>
      </c>
      <c r="F114" s="363"/>
      <c r="G114" s="350">
        <v>2013</v>
      </c>
      <c r="H114" s="29">
        <v>0</v>
      </c>
      <c r="I114" s="363"/>
      <c r="J114" s="350">
        <v>2013</v>
      </c>
      <c r="K114" s="144">
        <v>50</v>
      </c>
      <c r="L114" s="363"/>
      <c r="M114" s="350">
        <v>2013</v>
      </c>
      <c r="N114" s="144">
        <v>50</v>
      </c>
      <c r="O114" s="363"/>
      <c r="P114" s="350">
        <v>2013</v>
      </c>
      <c r="Q114" s="144">
        <v>50</v>
      </c>
      <c r="R114" s="363"/>
      <c r="S114" s="350">
        <v>2013</v>
      </c>
      <c r="T114" s="34">
        <v>0</v>
      </c>
      <c r="U114" s="363"/>
      <c r="V114" s="350">
        <v>2013</v>
      </c>
      <c r="W114" s="29">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52.083333333333336</v>
      </c>
      <c r="C115" s="39"/>
      <c r="D115" s="43">
        <v>2014</v>
      </c>
      <c r="E115" s="29">
        <v>50</v>
      </c>
      <c r="F115" s="10" t="s">
        <v>3389</v>
      </c>
      <c r="G115" s="43">
        <v>2014</v>
      </c>
      <c r="H115" s="29">
        <v>0</v>
      </c>
      <c r="I115" s="10" t="s">
        <v>3390</v>
      </c>
      <c r="J115" s="43">
        <v>2014</v>
      </c>
      <c r="K115" s="144">
        <v>50</v>
      </c>
      <c r="L115" s="128" t="s">
        <v>3391</v>
      </c>
      <c r="M115" s="43">
        <v>2014</v>
      </c>
      <c r="N115" s="19">
        <v>50</v>
      </c>
      <c r="O115" s="10" t="s">
        <v>3392</v>
      </c>
      <c r="P115" s="43">
        <v>2014</v>
      </c>
      <c r="Q115" s="19">
        <v>50</v>
      </c>
      <c r="R115" s="10" t="s">
        <v>3393</v>
      </c>
      <c r="S115" s="43">
        <v>2014</v>
      </c>
      <c r="T115" s="34">
        <v>0</v>
      </c>
      <c r="U115" s="10" t="s">
        <v>3394</v>
      </c>
      <c r="V115" s="43">
        <v>2014</v>
      </c>
      <c r="W115" s="29">
        <v>100</v>
      </c>
      <c r="X115" s="11" t="s">
        <v>3395</v>
      </c>
    </row>
    <row r="116" spans="1:81" ht="24.75" customHeight="1">
      <c r="A116" s="43">
        <v>2015</v>
      </c>
      <c r="B116" s="2">
        <f t="shared" si="17"/>
        <v>52.083333333333336</v>
      </c>
      <c r="C116" s="80"/>
      <c r="D116" s="43">
        <v>2015</v>
      </c>
      <c r="E116" s="29">
        <v>50</v>
      </c>
      <c r="F116" s="10"/>
      <c r="G116" s="43">
        <v>2015</v>
      </c>
      <c r="H116" s="29">
        <v>0</v>
      </c>
      <c r="I116" s="10"/>
      <c r="J116" s="43">
        <v>2015</v>
      </c>
      <c r="K116" s="73">
        <v>50</v>
      </c>
      <c r="L116" s="10"/>
      <c r="M116" s="43">
        <v>2015</v>
      </c>
      <c r="N116" s="19">
        <v>50</v>
      </c>
      <c r="O116" s="10"/>
      <c r="P116" s="43">
        <v>2015</v>
      </c>
      <c r="Q116" s="19">
        <v>50</v>
      </c>
      <c r="R116" s="10"/>
      <c r="S116" s="43">
        <v>2015</v>
      </c>
      <c r="T116" s="34">
        <v>0</v>
      </c>
      <c r="U116" s="10"/>
      <c r="V116" s="43">
        <v>2015</v>
      </c>
      <c r="W116" s="29">
        <v>100</v>
      </c>
      <c r="X116" s="11"/>
    </row>
    <row r="117" spans="1:81" ht="24.75" customHeight="1">
      <c r="A117" s="43">
        <v>2016</v>
      </c>
      <c r="B117" s="2">
        <f t="shared" si="17"/>
        <v>52.083333333333336</v>
      </c>
      <c r="C117" s="80"/>
      <c r="D117" s="43">
        <v>2016</v>
      </c>
      <c r="E117" s="29">
        <v>50</v>
      </c>
      <c r="F117" s="10"/>
      <c r="G117" s="43">
        <v>2016</v>
      </c>
      <c r="H117" s="29">
        <v>0</v>
      </c>
      <c r="I117" s="10"/>
      <c r="J117" s="43">
        <v>2016</v>
      </c>
      <c r="K117" s="73">
        <v>50</v>
      </c>
      <c r="L117" s="10"/>
      <c r="M117" s="43">
        <v>2016</v>
      </c>
      <c r="N117" s="19">
        <v>50</v>
      </c>
      <c r="O117" s="10"/>
      <c r="P117" s="43">
        <v>2016</v>
      </c>
      <c r="Q117" s="19">
        <v>50</v>
      </c>
      <c r="R117" s="10"/>
      <c r="S117" s="43">
        <v>2016</v>
      </c>
      <c r="T117" s="34">
        <v>0</v>
      </c>
      <c r="U117" s="10"/>
      <c r="V117" s="43">
        <v>2016</v>
      </c>
      <c r="W117" s="29">
        <v>100</v>
      </c>
      <c r="X117" s="11"/>
    </row>
    <row r="118" spans="1:81" ht="24.75" customHeight="1">
      <c r="A118" s="43">
        <v>2017</v>
      </c>
      <c r="B118" s="2">
        <f t="shared" si="17"/>
        <v>52.083333333333336</v>
      </c>
      <c r="C118" s="80"/>
      <c r="D118" s="43">
        <v>2017</v>
      </c>
      <c r="E118" s="29">
        <v>50</v>
      </c>
      <c r="F118" s="10"/>
      <c r="G118" s="43">
        <v>2017</v>
      </c>
      <c r="H118" s="29">
        <v>0</v>
      </c>
      <c r="I118" s="10"/>
      <c r="J118" s="43">
        <v>2017</v>
      </c>
      <c r="K118" s="73">
        <v>50</v>
      </c>
      <c r="L118" s="10"/>
      <c r="M118" s="43">
        <v>2017</v>
      </c>
      <c r="N118" s="19">
        <v>50</v>
      </c>
      <c r="O118" s="10"/>
      <c r="P118" s="43">
        <v>2017</v>
      </c>
      <c r="Q118" s="19">
        <v>50</v>
      </c>
      <c r="R118" s="10"/>
      <c r="S118" s="43">
        <v>2017</v>
      </c>
      <c r="T118" s="34">
        <v>0</v>
      </c>
      <c r="U118" s="10"/>
      <c r="V118" s="43">
        <v>2017</v>
      </c>
      <c r="W118" s="29">
        <v>100</v>
      </c>
      <c r="X118" s="11"/>
    </row>
    <row r="119" spans="1:81" ht="24.75" customHeight="1">
      <c r="A119" s="43">
        <v>2018</v>
      </c>
      <c r="B119" s="2">
        <f t="shared" si="17"/>
        <v>52.083333333333336</v>
      </c>
      <c r="C119" s="80"/>
      <c r="D119" s="43">
        <v>2018</v>
      </c>
      <c r="E119" s="29">
        <v>50</v>
      </c>
      <c r="F119" s="10"/>
      <c r="G119" s="43">
        <v>2018</v>
      </c>
      <c r="H119" s="29">
        <v>0</v>
      </c>
      <c r="I119" s="10"/>
      <c r="J119" s="43">
        <v>2018</v>
      </c>
      <c r="K119" s="73">
        <v>50</v>
      </c>
      <c r="L119" s="10"/>
      <c r="M119" s="43">
        <v>2018</v>
      </c>
      <c r="N119" s="19">
        <v>50</v>
      </c>
      <c r="O119" s="10"/>
      <c r="P119" s="43">
        <v>2018</v>
      </c>
      <c r="Q119" s="19">
        <v>50</v>
      </c>
      <c r="R119" s="10"/>
      <c r="S119" s="43">
        <v>2018</v>
      </c>
      <c r="T119" s="34">
        <v>0</v>
      </c>
      <c r="U119" s="10"/>
      <c r="V119" s="43">
        <v>2018</v>
      </c>
      <c r="W119" s="29">
        <v>100</v>
      </c>
      <c r="X119" s="11"/>
    </row>
    <row r="120" spans="1:81" ht="24.75" customHeight="1">
      <c r="A120" s="43">
        <v>2019</v>
      </c>
      <c r="B120" s="2">
        <f t="shared" si="17"/>
        <v>52.083333333333336</v>
      </c>
      <c r="C120" s="80"/>
      <c r="D120" s="43">
        <v>2019</v>
      </c>
      <c r="E120" s="29">
        <v>50</v>
      </c>
      <c r="F120" s="10"/>
      <c r="G120" s="43">
        <v>2019</v>
      </c>
      <c r="H120" s="29">
        <v>0</v>
      </c>
      <c r="I120" s="10"/>
      <c r="J120" s="43">
        <v>2019</v>
      </c>
      <c r="K120" s="73">
        <v>50</v>
      </c>
      <c r="L120" s="10"/>
      <c r="M120" s="43">
        <v>2019</v>
      </c>
      <c r="N120" s="19">
        <v>50</v>
      </c>
      <c r="O120" s="10"/>
      <c r="P120" s="43">
        <v>2019</v>
      </c>
      <c r="Q120" s="19">
        <v>50</v>
      </c>
      <c r="R120" s="10"/>
      <c r="S120" s="43">
        <v>2019</v>
      </c>
      <c r="T120" s="34">
        <v>0</v>
      </c>
      <c r="U120" s="10"/>
      <c r="V120" s="43">
        <v>2019</v>
      </c>
      <c r="W120" s="2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 t="shared" ref="B129:B135" si="18">AVERAGE(E129,H129,K129,Z129)</f>
        <v>55.125</v>
      </c>
      <c r="C129" s="363"/>
      <c r="D129" s="350">
        <v>2007</v>
      </c>
      <c r="E129" s="417">
        <v>100</v>
      </c>
      <c r="F129" s="363"/>
      <c r="G129" s="350">
        <v>2007</v>
      </c>
      <c r="H129" s="34">
        <v>33</v>
      </c>
      <c r="I129" s="363"/>
      <c r="J129" s="350">
        <v>2007</v>
      </c>
      <c r="K129" s="8">
        <f t="shared" ref="K129:K135" si="19">AVERAGE(N129,Q129,T129,W129)</f>
        <v>37.5</v>
      </c>
      <c r="L129" s="363"/>
      <c r="M129" s="350">
        <v>2007</v>
      </c>
      <c r="N129" s="29">
        <v>50</v>
      </c>
      <c r="O129" s="363" t="s">
        <v>5316</v>
      </c>
      <c r="P129" s="350">
        <v>2007</v>
      </c>
      <c r="Q129" s="29">
        <v>0</v>
      </c>
      <c r="R129" s="363"/>
      <c r="S129" s="350">
        <v>2007</v>
      </c>
      <c r="T129" s="8">
        <v>100</v>
      </c>
      <c r="U129" s="363"/>
      <c r="V129" s="350">
        <v>2007</v>
      </c>
      <c r="W129" s="417">
        <v>0</v>
      </c>
      <c r="X129" s="363"/>
      <c r="Y129" s="350">
        <v>2007</v>
      </c>
      <c r="Z129" s="29">
        <v>50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si="18"/>
        <v>55.125</v>
      </c>
      <c r="C130" s="363"/>
      <c r="D130" s="350">
        <v>2008</v>
      </c>
      <c r="E130" s="417">
        <v>100</v>
      </c>
      <c r="F130" s="363"/>
      <c r="G130" s="350">
        <v>2008</v>
      </c>
      <c r="H130" s="34">
        <v>33</v>
      </c>
      <c r="I130" s="363"/>
      <c r="J130" s="350">
        <v>2008</v>
      </c>
      <c r="K130" s="8">
        <f t="shared" si="19"/>
        <v>37.5</v>
      </c>
      <c r="L130" s="363"/>
      <c r="M130" s="350">
        <v>2008</v>
      </c>
      <c r="N130" s="29">
        <v>50</v>
      </c>
      <c r="O130" s="363"/>
      <c r="P130" s="350">
        <v>2008</v>
      </c>
      <c r="Q130" s="29">
        <v>0</v>
      </c>
      <c r="R130" s="363"/>
      <c r="S130" s="350">
        <v>2008</v>
      </c>
      <c r="T130" s="8">
        <v>100</v>
      </c>
      <c r="U130" s="363"/>
      <c r="V130" s="350">
        <v>2008</v>
      </c>
      <c r="W130" s="417">
        <v>0</v>
      </c>
      <c r="X130" s="363"/>
      <c r="Y130" s="350">
        <v>2008</v>
      </c>
      <c r="Z130" s="29">
        <v>50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18"/>
        <v>55.125</v>
      </c>
      <c r="C131" s="363"/>
      <c r="D131" s="350">
        <v>2009</v>
      </c>
      <c r="E131" s="417">
        <v>100</v>
      </c>
      <c r="F131" s="363"/>
      <c r="G131" s="350">
        <v>2009</v>
      </c>
      <c r="H131" s="34">
        <v>33</v>
      </c>
      <c r="I131" s="363"/>
      <c r="J131" s="350">
        <v>2009</v>
      </c>
      <c r="K131" s="8">
        <f t="shared" si="19"/>
        <v>37.5</v>
      </c>
      <c r="L131" s="363"/>
      <c r="M131" s="350">
        <v>2009</v>
      </c>
      <c r="N131" s="29">
        <v>50</v>
      </c>
      <c r="O131" s="363"/>
      <c r="P131" s="350">
        <v>2009</v>
      </c>
      <c r="Q131" s="29">
        <v>0</v>
      </c>
      <c r="R131" s="363"/>
      <c r="S131" s="350">
        <v>2009</v>
      </c>
      <c r="T131" s="8">
        <v>100</v>
      </c>
      <c r="U131" s="363"/>
      <c r="V131" s="350">
        <v>2009</v>
      </c>
      <c r="W131" s="417">
        <v>0</v>
      </c>
      <c r="X131" s="363"/>
      <c r="Y131" s="350">
        <v>2009</v>
      </c>
      <c r="Z131" s="29">
        <v>50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55.125</v>
      </c>
      <c r="C132" s="363"/>
      <c r="D132" s="350">
        <v>2010</v>
      </c>
      <c r="E132" s="417">
        <v>100</v>
      </c>
      <c r="F132" s="363"/>
      <c r="G132" s="350">
        <v>2010</v>
      </c>
      <c r="H132" s="34">
        <v>33</v>
      </c>
      <c r="I132" s="363"/>
      <c r="J132" s="350">
        <v>2010</v>
      </c>
      <c r="K132" s="8">
        <f t="shared" si="19"/>
        <v>37.5</v>
      </c>
      <c r="L132" s="363"/>
      <c r="M132" s="350">
        <v>2010</v>
      </c>
      <c r="N132" s="29">
        <v>50</v>
      </c>
      <c r="O132" s="363"/>
      <c r="P132" s="350">
        <v>2010</v>
      </c>
      <c r="Q132" s="29">
        <v>0</v>
      </c>
      <c r="R132" s="363"/>
      <c r="S132" s="350">
        <v>2010</v>
      </c>
      <c r="T132" s="8">
        <v>100</v>
      </c>
      <c r="U132" s="363"/>
      <c r="V132" s="350">
        <v>2010</v>
      </c>
      <c r="W132" s="417">
        <v>0</v>
      </c>
      <c r="X132" s="363"/>
      <c r="Y132" s="350">
        <v>2010</v>
      </c>
      <c r="Z132" s="29">
        <v>50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55.125</v>
      </c>
      <c r="C133" s="363"/>
      <c r="D133" s="350">
        <v>2011</v>
      </c>
      <c r="E133" s="417">
        <v>100</v>
      </c>
      <c r="F133" s="363"/>
      <c r="G133" s="350">
        <v>2011</v>
      </c>
      <c r="H133" s="34">
        <v>33</v>
      </c>
      <c r="I133" s="363"/>
      <c r="J133" s="350">
        <v>2011</v>
      </c>
      <c r="K133" s="8">
        <f t="shared" si="19"/>
        <v>37.5</v>
      </c>
      <c r="L133" s="363"/>
      <c r="M133" s="350">
        <v>2011</v>
      </c>
      <c r="N133" s="29">
        <v>50</v>
      </c>
      <c r="O133" s="363"/>
      <c r="P133" s="350">
        <v>2011</v>
      </c>
      <c r="Q133" s="29">
        <v>0</v>
      </c>
      <c r="R133" s="363"/>
      <c r="S133" s="350">
        <v>2011</v>
      </c>
      <c r="T133" s="8">
        <v>100</v>
      </c>
      <c r="U133" s="363"/>
      <c r="V133" s="350">
        <v>2011</v>
      </c>
      <c r="W133" s="417">
        <v>0</v>
      </c>
      <c r="X133" s="363"/>
      <c r="Y133" s="350">
        <v>2011</v>
      </c>
      <c r="Z133" s="29">
        <v>50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55.125</v>
      </c>
      <c r="C134" s="363"/>
      <c r="D134" s="350">
        <v>2012</v>
      </c>
      <c r="E134" s="417">
        <v>100</v>
      </c>
      <c r="F134" s="363"/>
      <c r="G134" s="350">
        <v>2012</v>
      </c>
      <c r="H134" s="34">
        <v>33</v>
      </c>
      <c r="I134" s="363"/>
      <c r="J134" s="350">
        <v>2012</v>
      </c>
      <c r="K134" s="8">
        <f t="shared" si="19"/>
        <v>37.5</v>
      </c>
      <c r="L134" s="363"/>
      <c r="M134" s="350">
        <v>2012</v>
      </c>
      <c r="N134" s="29">
        <v>50</v>
      </c>
      <c r="O134" s="363"/>
      <c r="P134" s="350">
        <v>2012</v>
      </c>
      <c r="Q134" s="29">
        <v>0</v>
      </c>
      <c r="R134" s="363"/>
      <c r="S134" s="350">
        <v>2012</v>
      </c>
      <c r="T134" s="8">
        <v>100</v>
      </c>
      <c r="U134" s="363"/>
      <c r="V134" s="350">
        <v>2012</v>
      </c>
      <c r="W134" s="417">
        <v>0</v>
      </c>
      <c r="X134" s="363"/>
      <c r="Y134" s="350">
        <v>2012</v>
      </c>
      <c r="Z134" s="29">
        <v>50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55.125</v>
      </c>
      <c r="C135" s="363"/>
      <c r="D135" s="350">
        <v>2013</v>
      </c>
      <c r="E135" s="417">
        <v>100</v>
      </c>
      <c r="F135" s="363"/>
      <c r="G135" s="350">
        <v>2013</v>
      </c>
      <c r="H135" s="34">
        <v>33</v>
      </c>
      <c r="I135" s="363"/>
      <c r="J135" s="350">
        <v>2013</v>
      </c>
      <c r="K135" s="8">
        <f t="shared" si="19"/>
        <v>37.5</v>
      </c>
      <c r="L135" s="363"/>
      <c r="M135" s="350">
        <v>2013</v>
      </c>
      <c r="N135" s="29">
        <v>50</v>
      </c>
      <c r="O135" s="363"/>
      <c r="P135" s="350">
        <v>2013</v>
      </c>
      <c r="Q135" s="29">
        <v>0</v>
      </c>
      <c r="R135" s="363"/>
      <c r="S135" s="350">
        <v>2013</v>
      </c>
      <c r="T135" s="8">
        <v>100</v>
      </c>
      <c r="U135" s="363"/>
      <c r="V135" s="350">
        <v>2013</v>
      </c>
      <c r="W135" s="417">
        <v>0</v>
      </c>
      <c r="X135" s="363"/>
      <c r="Y135" s="350">
        <v>2013</v>
      </c>
      <c r="Z135" s="29">
        <v>50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55.125</v>
      </c>
      <c r="C136" s="80"/>
      <c r="D136" s="43">
        <v>2014</v>
      </c>
      <c r="E136" s="19">
        <v>100</v>
      </c>
      <c r="F136" s="10" t="s">
        <v>3396</v>
      </c>
      <c r="G136" s="43">
        <v>2014</v>
      </c>
      <c r="H136" s="34">
        <v>33</v>
      </c>
      <c r="I136" s="10" t="s">
        <v>3397</v>
      </c>
      <c r="J136" s="43">
        <v>2014</v>
      </c>
      <c r="K136" s="8">
        <f t="shared" ref="K136:K141" si="21">AVERAGE(N136,Q136,T136,W136)</f>
        <v>37.5</v>
      </c>
      <c r="L136" s="19"/>
      <c r="M136" s="43">
        <v>2014</v>
      </c>
      <c r="N136" s="29">
        <v>50</v>
      </c>
      <c r="O136" s="10" t="s">
        <v>3398</v>
      </c>
      <c r="P136" s="43">
        <v>2014</v>
      </c>
      <c r="Q136" s="29">
        <v>0</v>
      </c>
      <c r="R136" s="10" t="s">
        <v>3399</v>
      </c>
      <c r="S136" s="43">
        <v>2014</v>
      </c>
      <c r="T136" s="8">
        <v>100</v>
      </c>
      <c r="U136" s="10" t="s">
        <v>3400</v>
      </c>
      <c r="V136" s="43">
        <v>2014</v>
      </c>
      <c r="W136" s="19">
        <v>0</v>
      </c>
      <c r="X136" s="10" t="s">
        <v>3401</v>
      </c>
      <c r="Y136" s="350">
        <v>2014</v>
      </c>
      <c r="Z136" s="29">
        <v>50</v>
      </c>
      <c r="AA136" s="145" t="s">
        <v>4586</v>
      </c>
    </row>
    <row r="137" spans="1:81" ht="24.75" customHeight="1">
      <c r="A137" s="43">
        <v>2015</v>
      </c>
      <c r="B137" s="2">
        <f t="shared" si="20"/>
        <v>55.125</v>
      </c>
      <c r="C137" s="80"/>
      <c r="D137" s="43">
        <v>2015</v>
      </c>
      <c r="E137" s="19">
        <v>100</v>
      </c>
      <c r="F137" s="10"/>
      <c r="G137" s="43">
        <v>2015</v>
      </c>
      <c r="H137" s="34">
        <v>33</v>
      </c>
      <c r="I137" s="10"/>
      <c r="J137" s="43">
        <v>2015</v>
      </c>
      <c r="K137" s="8">
        <f t="shared" si="21"/>
        <v>37.5</v>
      </c>
      <c r="L137" s="19"/>
      <c r="M137" s="43">
        <v>2015</v>
      </c>
      <c r="N137" s="29">
        <v>50</v>
      </c>
      <c r="O137" s="10"/>
      <c r="P137" s="43">
        <v>2015</v>
      </c>
      <c r="Q137" s="29">
        <v>0</v>
      </c>
      <c r="R137" s="10"/>
      <c r="S137" s="43">
        <v>2015</v>
      </c>
      <c r="T137" s="8">
        <v>100</v>
      </c>
      <c r="U137" s="10"/>
      <c r="V137" s="43">
        <v>2015</v>
      </c>
      <c r="W137" s="19">
        <v>0</v>
      </c>
      <c r="X137" s="10"/>
      <c r="Y137" s="350">
        <v>2015</v>
      </c>
      <c r="Z137" s="29">
        <v>50</v>
      </c>
      <c r="AA137" s="11"/>
    </row>
    <row r="138" spans="1:81" ht="24.75" customHeight="1">
      <c r="A138" s="43">
        <v>2016</v>
      </c>
      <c r="B138" s="2">
        <f t="shared" si="20"/>
        <v>55.125</v>
      </c>
      <c r="C138" s="80"/>
      <c r="D138" s="43">
        <v>2016</v>
      </c>
      <c r="E138" s="19">
        <v>100</v>
      </c>
      <c r="F138" s="10"/>
      <c r="G138" s="43">
        <v>2016</v>
      </c>
      <c r="H138" s="34">
        <v>33</v>
      </c>
      <c r="I138" s="10"/>
      <c r="J138" s="43">
        <v>2016</v>
      </c>
      <c r="K138" s="8">
        <f t="shared" si="21"/>
        <v>37.5</v>
      </c>
      <c r="L138" s="19"/>
      <c r="M138" s="43">
        <v>2016</v>
      </c>
      <c r="N138" s="29">
        <v>50</v>
      </c>
      <c r="O138" s="10"/>
      <c r="P138" s="43">
        <v>2016</v>
      </c>
      <c r="Q138" s="29">
        <v>0</v>
      </c>
      <c r="R138" s="10"/>
      <c r="S138" s="43">
        <v>2016</v>
      </c>
      <c r="T138" s="8">
        <v>100</v>
      </c>
      <c r="U138" s="10"/>
      <c r="V138" s="43">
        <v>2016</v>
      </c>
      <c r="W138" s="19">
        <v>0</v>
      </c>
      <c r="X138" s="10"/>
      <c r="Y138" s="350">
        <v>2016</v>
      </c>
      <c r="Z138" s="29">
        <v>50</v>
      </c>
      <c r="AA138" s="11"/>
    </row>
    <row r="139" spans="1:81" ht="24.75" customHeight="1">
      <c r="A139" s="43">
        <v>2017</v>
      </c>
      <c r="B139" s="2">
        <f t="shared" si="20"/>
        <v>55.125</v>
      </c>
      <c r="C139" s="80"/>
      <c r="D139" s="43">
        <v>2017</v>
      </c>
      <c r="E139" s="19">
        <v>100</v>
      </c>
      <c r="F139" s="10"/>
      <c r="G139" s="43">
        <v>2017</v>
      </c>
      <c r="H139" s="34">
        <v>33</v>
      </c>
      <c r="I139" s="10"/>
      <c r="J139" s="43">
        <v>2017</v>
      </c>
      <c r="K139" s="8">
        <f t="shared" si="21"/>
        <v>37.5</v>
      </c>
      <c r="L139" s="19"/>
      <c r="M139" s="43">
        <v>2017</v>
      </c>
      <c r="N139" s="29">
        <v>50</v>
      </c>
      <c r="O139" s="10"/>
      <c r="P139" s="43">
        <v>2017</v>
      </c>
      <c r="Q139" s="29">
        <v>0</v>
      </c>
      <c r="R139" s="10"/>
      <c r="S139" s="43">
        <v>2017</v>
      </c>
      <c r="T139" s="8">
        <v>100</v>
      </c>
      <c r="U139" s="10"/>
      <c r="V139" s="43">
        <v>2017</v>
      </c>
      <c r="W139" s="19">
        <v>0</v>
      </c>
      <c r="X139" s="10"/>
      <c r="Y139" s="350">
        <v>2017</v>
      </c>
      <c r="Z139" s="29">
        <v>50</v>
      </c>
      <c r="AA139" s="11"/>
    </row>
    <row r="140" spans="1:81" ht="24.75" customHeight="1">
      <c r="A140" s="43">
        <v>2018</v>
      </c>
      <c r="B140" s="2">
        <f t="shared" si="20"/>
        <v>55.125</v>
      </c>
      <c r="C140" s="80"/>
      <c r="D140" s="43">
        <v>2018</v>
      </c>
      <c r="E140" s="19">
        <v>100</v>
      </c>
      <c r="F140" s="10"/>
      <c r="G140" s="43">
        <v>2018</v>
      </c>
      <c r="H140" s="34">
        <v>33</v>
      </c>
      <c r="I140" s="10"/>
      <c r="J140" s="43">
        <v>2018</v>
      </c>
      <c r="K140" s="8">
        <f t="shared" si="21"/>
        <v>37.5</v>
      </c>
      <c r="L140" s="19"/>
      <c r="M140" s="43">
        <v>2018</v>
      </c>
      <c r="N140" s="29">
        <v>50</v>
      </c>
      <c r="O140" s="10"/>
      <c r="P140" s="43">
        <v>2018</v>
      </c>
      <c r="Q140" s="29">
        <v>0</v>
      </c>
      <c r="R140" s="10"/>
      <c r="S140" s="43">
        <v>2018</v>
      </c>
      <c r="T140" s="8">
        <v>100</v>
      </c>
      <c r="U140" s="10"/>
      <c r="V140" s="43">
        <v>2018</v>
      </c>
      <c r="W140" s="19">
        <v>0</v>
      </c>
      <c r="X140" s="10"/>
      <c r="Y140" s="350">
        <v>2018</v>
      </c>
      <c r="Z140" s="29">
        <v>50</v>
      </c>
      <c r="AA140" s="11"/>
    </row>
    <row r="141" spans="1:81" ht="24.75" customHeight="1">
      <c r="A141" s="43">
        <v>2019</v>
      </c>
      <c r="B141" s="2">
        <f t="shared" si="20"/>
        <v>55.125</v>
      </c>
      <c r="C141" s="80"/>
      <c r="D141" s="43">
        <v>2019</v>
      </c>
      <c r="E141" s="19">
        <v>100</v>
      </c>
      <c r="F141" s="10"/>
      <c r="G141" s="43">
        <v>2019</v>
      </c>
      <c r="H141" s="34">
        <v>33</v>
      </c>
      <c r="I141" s="10"/>
      <c r="J141" s="43">
        <v>2019</v>
      </c>
      <c r="K141" s="8">
        <f t="shared" si="21"/>
        <v>37.5</v>
      </c>
      <c r="L141" s="19"/>
      <c r="M141" s="43">
        <v>2019</v>
      </c>
      <c r="N141" s="29">
        <v>50</v>
      </c>
      <c r="O141" s="10"/>
      <c r="P141" s="43">
        <v>2019</v>
      </c>
      <c r="Q141" s="29">
        <v>0</v>
      </c>
      <c r="R141" s="10"/>
      <c r="S141" s="43">
        <v>2019</v>
      </c>
      <c r="T141" s="8">
        <v>100</v>
      </c>
      <c r="U141" s="10"/>
      <c r="V141" s="43">
        <v>2019</v>
      </c>
      <c r="W141" s="19">
        <v>0</v>
      </c>
      <c r="X141" s="10"/>
      <c r="Y141" s="350">
        <v>2019</v>
      </c>
      <c r="Z141" s="29">
        <v>50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4587</v>
      </c>
      <c r="X148" s="611"/>
      <c r="Y148" s="350" t="s">
        <v>78</v>
      </c>
      <c r="Z148" s="580" t="s">
        <v>4378</v>
      </c>
      <c r="AA148" s="580"/>
      <c r="AB148" s="350" t="s">
        <v>78</v>
      </c>
      <c r="AC148" s="580" t="s">
        <v>4588</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f t="shared" ref="B150:B156" si="22">AVERAGE(E150,H150, W150,((Z150+AC150+AF150)/3))</f>
        <v>85.416666666666671</v>
      </c>
      <c r="C150" s="363"/>
      <c r="D150" s="350">
        <v>2007</v>
      </c>
      <c r="E150" s="34">
        <v>100</v>
      </c>
      <c r="F150" s="363" t="s">
        <v>5317</v>
      </c>
      <c r="G150" s="350">
        <v>2007</v>
      </c>
      <c r="H150" s="8">
        <f t="shared" ref="H150:H156" si="23">AVERAGE(K150,N150,Q150,T150)</f>
        <v>75</v>
      </c>
      <c r="I150" s="363"/>
      <c r="J150" s="350">
        <v>2007</v>
      </c>
      <c r="K150" s="29">
        <v>100</v>
      </c>
      <c r="L150" s="363" t="s">
        <v>5318</v>
      </c>
      <c r="M150" s="350">
        <v>2007</v>
      </c>
      <c r="N150" s="29">
        <v>100</v>
      </c>
      <c r="O150" s="363" t="s">
        <v>5319</v>
      </c>
      <c r="P150" s="350">
        <v>2007</v>
      </c>
      <c r="Q150" s="144">
        <v>0</v>
      </c>
      <c r="R150" s="363" t="s">
        <v>5320</v>
      </c>
      <c r="S150" s="350">
        <v>2007</v>
      </c>
      <c r="T150" s="29">
        <v>100</v>
      </c>
      <c r="U150" s="363" t="s">
        <v>5321</v>
      </c>
      <c r="V150" s="350">
        <v>2007</v>
      </c>
      <c r="W150" s="29">
        <v>100</v>
      </c>
      <c r="X150" s="363" t="s">
        <v>5322</v>
      </c>
      <c r="Y150" s="350">
        <v>2007</v>
      </c>
      <c r="Z150" s="29">
        <v>100</v>
      </c>
      <c r="AA150" s="363" t="s">
        <v>5323</v>
      </c>
      <c r="AB150" s="350">
        <v>2007</v>
      </c>
      <c r="AC150" s="29">
        <v>100</v>
      </c>
      <c r="AD150" s="363"/>
      <c r="AE150" s="350">
        <v>2007</v>
      </c>
      <c r="AF150" s="417">
        <v>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f t="shared" si="22"/>
        <v>85.416666666666671</v>
      </c>
      <c r="C151" s="363"/>
      <c r="D151" s="350">
        <v>2008</v>
      </c>
      <c r="E151" s="34">
        <v>100</v>
      </c>
      <c r="F151" s="363"/>
      <c r="G151" s="350">
        <v>2008</v>
      </c>
      <c r="H151" s="8">
        <f t="shared" si="23"/>
        <v>75</v>
      </c>
      <c r="I151" s="363"/>
      <c r="J151" s="350">
        <v>2008</v>
      </c>
      <c r="K151" s="29">
        <v>100</v>
      </c>
      <c r="L151" s="363"/>
      <c r="M151" s="350">
        <v>2008</v>
      </c>
      <c r="N151" s="29">
        <v>100</v>
      </c>
      <c r="O151" s="363"/>
      <c r="P151" s="350">
        <v>2008</v>
      </c>
      <c r="Q151" s="144">
        <v>0</v>
      </c>
      <c r="R151" s="363"/>
      <c r="S151" s="350">
        <v>2008</v>
      </c>
      <c r="T151" s="29">
        <v>100</v>
      </c>
      <c r="U151" s="363"/>
      <c r="V151" s="350">
        <v>2008</v>
      </c>
      <c r="W151" s="29">
        <v>100</v>
      </c>
      <c r="X151" s="363"/>
      <c r="Y151" s="350">
        <v>2008</v>
      </c>
      <c r="Z151" s="29">
        <v>100</v>
      </c>
      <c r="AA151" s="363"/>
      <c r="AB151" s="350">
        <v>2008</v>
      </c>
      <c r="AC151" s="29">
        <v>100</v>
      </c>
      <c r="AD151" s="363"/>
      <c r="AE151" s="350">
        <v>2008</v>
      </c>
      <c r="AF151" s="417">
        <v>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f t="shared" si="22"/>
        <v>85.416666666666671</v>
      </c>
      <c r="C152" s="363"/>
      <c r="D152" s="350">
        <v>2009</v>
      </c>
      <c r="E152" s="34">
        <v>100</v>
      </c>
      <c r="F152" s="363"/>
      <c r="G152" s="350">
        <v>2009</v>
      </c>
      <c r="H152" s="8">
        <f t="shared" si="23"/>
        <v>75</v>
      </c>
      <c r="I152" s="363"/>
      <c r="J152" s="350">
        <v>2009</v>
      </c>
      <c r="K152" s="29">
        <v>100</v>
      </c>
      <c r="L152" s="363"/>
      <c r="M152" s="350">
        <v>2009</v>
      </c>
      <c r="N152" s="29">
        <v>100</v>
      </c>
      <c r="O152" s="363"/>
      <c r="P152" s="350">
        <v>2009</v>
      </c>
      <c r="Q152" s="144">
        <v>0</v>
      </c>
      <c r="R152" s="363"/>
      <c r="S152" s="350">
        <v>2009</v>
      </c>
      <c r="T152" s="29">
        <v>100</v>
      </c>
      <c r="U152" s="363"/>
      <c r="V152" s="350">
        <v>2009</v>
      </c>
      <c r="W152" s="29">
        <v>100</v>
      </c>
      <c r="X152" s="363"/>
      <c r="Y152" s="350">
        <v>2009</v>
      </c>
      <c r="Z152" s="29">
        <v>100</v>
      </c>
      <c r="AA152" s="363"/>
      <c r="AB152" s="350">
        <v>2009</v>
      </c>
      <c r="AC152" s="29">
        <v>100</v>
      </c>
      <c r="AD152" s="363"/>
      <c r="AE152" s="350">
        <v>2009</v>
      </c>
      <c r="AF152" s="417">
        <v>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85.416666666666671</v>
      </c>
      <c r="C153" s="363"/>
      <c r="D153" s="350">
        <v>2010</v>
      </c>
      <c r="E153" s="34">
        <v>100</v>
      </c>
      <c r="F153" s="363"/>
      <c r="G153" s="350">
        <v>2010</v>
      </c>
      <c r="H153" s="8">
        <f t="shared" si="23"/>
        <v>75</v>
      </c>
      <c r="I153" s="363"/>
      <c r="J153" s="350">
        <v>2010</v>
      </c>
      <c r="K153" s="29">
        <v>100</v>
      </c>
      <c r="L153" s="363"/>
      <c r="M153" s="350">
        <v>2010</v>
      </c>
      <c r="N153" s="29">
        <v>100</v>
      </c>
      <c r="O153" s="363"/>
      <c r="P153" s="350">
        <v>2010</v>
      </c>
      <c r="Q153" s="144">
        <v>0</v>
      </c>
      <c r="R153" s="363"/>
      <c r="S153" s="350">
        <v>2010</v>
      </c>
      <c r="T153" s="29">
        <v>100</v>
      </c>
      <c r="U153" s="363"/>
      <c r="V153" s="350">
        <v>2010</v>
      </c>
      <c r="W153" s="29">
        <v>100</v>
      </c>
      <c r="X153" s="363"/>
      <c r="Y153" s="350">
        <v>2010</v>
      </c>
      <c r="Z153" s="29">
        <v>100</v>
      </c>
      <c r="AA153" s="363"/>
      <c r="AB153" s="350">
        <v>2010</v>
      </c>
      <c r="AC153" s="29">
        <v>100</v>
      </c>
      <c r="AD153" s="363"/>
      <c r="AE153" s="350">
        <v>2010</v>
      </c>
      <c r="AF153" s="417">
        <v>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85.416666666666671</v>
      </c>
      <c r="C154" s="363"/>
      <c r="D154" s="350">
        <v>2011</v>
      </c>
      <c r="E154" s="34">
        <v>100</v>
      </c>
      <c r="F154" s="363"/>
      <c r="G154" s="350">
        <v>2011</v>
      </c>
      <c r="H154" s="8">
        <f t="shared" si="23"/>
        <v>75</v>
      </c>
      <c r="I154" s="363"/>
      <c r="J154" s="350">
        <v>2011</v>
      </c>
      <c r="K154" s="29">
        <v>100</v>
      </c>
      <c r="L154" s="363"/>
      <c r="M154" s="350">
        <v>2011</v>
      </c>
      <c r="N154" s="29">
        <v>100</v>
      </c>
      <c r="O154" s="363"/>
      <c r="P154" s="350">
        <v>2011</v>
      </c>
      <c r="Q154" s="144">
        <v>0</v>
      </c>
      <c r="R154" s="363"/>
      <c r="S154" s="350">
        <v>2011</v>
      </c>
      <c r="T154" s="29">
        <v>100</v>
      </c>
      <c r="U154" s="363"/>
      <c r="V154" s="350">
        <v>2011</v>
      </c>
      <c r="W154" s="29">
        <v>100</v>
      </c>
      <c r="X154" s="363"/>
      <c r="Y154" s="350">
        <v>2011</v>
      </c>
      <c r="Z154" s="29">
        <v>100</v>
      </c>
      <c r="AA154" s="363"/>
      <c r="AB154" s="350">
        <v>2011</v>
      </c>
      <c r="AC154" s="29">
        <v>100</v>
      </c>
      <c r="AD154" s="363"/>
      <c r="AE154" s="350">
        <v>2011</v>
      </c>
      <c r="AF154" s="417">
        <v>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85.416666666666671</v>
      </c>
      <c r="C155" s="363"/>
      <c r="D155" s="350">
        <v>2012</v>
      </c>
      <c r="E155" s="34">
        <v>100</v>
      </c>
      <c r="F155" s="363"/>
      <c r="G155" s="350">
        <v>2012</v>
      </c>
      <c r="H155" s="8">
        <f t="shared" si="23"/>
        <v>75</v>
      </c>
      <c r="I155" s="363"/>
      <c r="J155" s="350">
        <v>2012</v>
      </c>
      <c r="K155" s="29">
        <v>100</v>
      </c>
      <c r="L155" s="363"/>
      <c r="M155" s="350">
        <v>2012</v>
      </c>
      <c r="N155" s="29">
        <v>100</v>
      </c>
      <c r="O155" s="363"/>
      <c r="P155" s="350">
        <v>2012</v>
      </c>
      <c r="Q155" s="144">
        <v>0</v>
      </c>
      <c r="R155" s="363"/>
      <c r="S155" s="350">
        <v>2012</v>
      </c>
      <c r="T155" s="29">
        <v>100</v>
      </c>
      <c r="U155" s="363"/>
      <c r="V155" s="350">
        <v>2012</v>
      </c>
      <c r="W155" s="29">
        <v>100</v>
      </c>
      <c r="X155" s="363"/>
      <c r="Y155" s="350">
        <v>2012</v>
      </c>
      <c r="Z155" s="29">
        <v>100</v>
      </c>
      <c r="AA155" s="363"/>
      <c r="AB155" s="350">
        <v>2012</v>
      </c>
      <c r="AC155" s="29">
        <v>100</v>
      </c>
      <c r="AD155" s="363"/>
      <c r="AE155" s="350">
        <v>2012</v>
      </c>
      <c r="AF155" s="417">
        <v>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85.416666666666671</v>
      </c>
      <c r="C156" s="363"/>
      <c r="D156" s="350">
        <v>2013</v>
      </c>
      <c r="E156" s="34">
        <v>100</v>
      </c>
      <c r="F156" s="363"/>
      <c r="G156" s="350">
        <v>2013</v>
      </c>
      <c r="H156" s="8">
        <f t="shared" si="23"/>
        <v>75</v>
      </c>
      <c r="I156" s="363"/>
      <c r="J156" s="350">
        <v>2013</v>
      </c>
      <c r="K156" s="29">
        <v>100</v>
      </c>
      <c r="L156" s="363"/>
      <c r="M156" s="350">
        <v>2013</v>
      </c>
      <c r="N156" s="29">
        <v>100</v>
      </c>
      <c r="O156" s="363"/>
      <c r="P156" s="350">
        <v>2013</v>
      </c>
      <c r="Q156" s="144">
        <v>0</v>
      </c>
      <c r="R156" s="363"/>
      <c r="S156" s="350">
        <v>2013</v>
      </c>
      <c r="T156" s="29">
        <v>100</v>
      </c>
      <c r="U156" s="363"/>
      <c r="V156" s="350">
        <v>2013</v>
      </c>
      <c r="W156" s="29">
        <v>100</v>
      </c>
      <c r="X156" s="363"/>
      <c r="Y156" s="350">
        <v>2013</v>
      </c>
      <c r="Z156" s="29">
        <v>100</v>
      </c>
      <c r="AA156" s="363"/>
      <c r="AB156" s="350">
        <v>2013</v>
      </c>
      <c r="AC156" s="29">
        <v>100</v>
      </c>
      <c r="AD156" s="363"/>
      <c r="AE156" s="350">
        <v>2013</v>
      </c>
      <c r="AF156" s="417">
        <v>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85.416666666666671</v>
      </c>
      <c r="C157" s="80"/>
      <c r="D157" s="43">
        <v>2014</v>
      </c>
      <c r="E157" s="34">
        <v>100</v>
      </c>
      <c r="F157" s="10" t="s">
        <v>3402</v>
      </c>
      <c r="G157" s="43">
        <v>2014</v>
      </c>
      <c r="H157" s="8">
        <f t="shared" ref="H157:H162" si="25">AVERAGE(K157,N157,Q157,T157)</f>
        <v>75</v>
      </c>
      <c r="I157" s="19"/>
      <c r="J157" s="43">
        <v>2014</v>
      </c>
      <c r="K157" s="29">
        <v>100</v>
      </c>
      <c r="L157" s="10" t="s">
        <v>3403</v>
      </c>
      <c r="M157" s="43">
        <v>2014</v>
      </c>
      <c r="N157" s="29">
        <v>100</v>
      </c>
      <c r="O157" s="10" t="s">
        <v>3404</v>
      </c>
      <c r="P157" s="43">
        <v>2014</v>
      </c>
      <c r="Q157" s="144">
        <v>0</v>
      </c>
      <c r="R157" s="10" t="s">
        <v>3405</v>
      </c>
      <c r="S157" s="43">
        <v>2014</v>
      </c>
      <c r="T157" s="29">
        <v>100</v>
      </c>
      <c r="U157" s="10" t="s">
        <v>3406</v>
      </c>
      <c r="V157" s="43">
        <v>2014</v>
      </c>
      <c r="W157" s="19">
        <v>100</v>
      </c>
      <c r="X157" s="71" t="s">
        <v>4589</v>
      </c>
      <c r="Y157" s="350">
        <v>2014</v>
      </c>
      <c r="Z157" s="19">
        <v>100</v>
      </c>
      <c r="AA157" s="10" t="s">
        <v>3407</v>
      </c>
      <c r="AB157" s="350">
        <v>2014</v>
      </c>
      <c r="AC157" s="19">
        <v>100</v>
      </c>
      <c r="AD157" s="71" t="s">
        <v>4590</v>
      </c>
      <c r="AE157" s="350">
        <v>2014</v>
      </c>
      <c r="AF157" s="19">
        <v>0</v>
      </c>
      <c r="AG157" s="11" t="s">
        <v>3408</v>
      </c>
    </row>
    <row r="158" spans="1:81" ht="24.75" customHeight="1">
      <c r="A158" s="43">
        <v>2015</v>
      </c>
      <c r="B158" s="2">
        <f t="shared" si="24"/>
        <v>85.416666666666671</v>
      </c>
      <c r="C158" s="80"/>
      <c r="D158" s="43">
        <v>2015</v>
      </c>
      <c r="E158" s="34">
        <v>100</v>
      </c>
      <c r="F158" s="10"/>
      <c r="G158" s="43">
        <v>2015</v>
      </c>
      <c r="H158" s="8">
        <f t="shared" si="25"/>
        <v>75</v>
      </c>
      <c r="I158" s="19"/>
      <c r="J158" s="43">
        <v>2015</v>
      </c>
      <c r="K158" s="29">
        <v>100</v>
      </c>
      <c r="L158" s="10"/>
      <c r="M158" s="43">
        <v>2015</v>
      </c>
      <c r="N158" s="29">
        <v>100</v>
      </c>
      <c r="O158" s="10"/>
      <c r="P158" s="43">
        <v>2015</v>
      </c>
      <c r="Q158" s="73">
        <v>0</v>
      </c>
      <c r="R158" s="10"/>
      <c r="S158" s="43">
        <v>2015</v>
      </c>
      <c r="T158" s="29">
        <v>100</v>
      </c>
      <c r="U158" s="10"/>
      <c r="V158" s="43">
        <v>2015</v>
      </c>
      <c r="W158" s="19">
        <v>100</v>
      </c>
      <c r="X158" s="10"/>
      <c r="Y158" s="350">
        <v>2015</v>
      </c>
      <c r="Z158" s="19">
        <v>100</v>
      </c>
      <c r="AA158" s="10"/>
      <c r="AB158" s="350">
        <v>2015</v>
      </c>
      <c r="AC158" s="19">
        <v>100</v>
      </c>
      <c r="AD158" s="10"/>
      <c r="AE158" s="350">
        <v>2015</v>
      </c>
      <c r="AF158" s="19">
        <v>0</v>
      </c>
      <c r="AG158" s="11"/>
    </row>
    <row r="159" spans="1:81" ht="24.75" customHeight="1">
      <c r="A159" s="43">
        <v>2016</v>
      </c>
      <c r="B159" s="2">
        <f t="shared" si="24"/>
        <v>85.416666666666671</v>
      </c>
      <c r="C159" s="80"/>
      <c r="D159" s="43">
        <v>2016</v>
      </c>
      <c r="E159" s="34">
        <v>100</v>
      </c>
      <c r="F159" s="10"/>
      <c r="G159" s="43">
        <v>2016</v>
      </c>
      <c r="H159" s="8">
        <f t="shared" si="25"/>
        <v>75</v>
      </c>
      <c r="I159" s="19"/>
      <c r="J159" s="43">
        <v>2016</v>
      </c>
      <c r="K159" s="29">
        <v>100</v>
      </c>
      <c r="L159" s="10"/>
      <c r="M159" s="43">
        <v>2016</v>
      </c>
      <c r="N159" s="29">
        <v>100</v>
      </c>
      <c r="O159" s="10"/>
      <c r="P159" s="43">
        <v>2016</v>
      </c>
      <c r="Q159" s="73">
        <v>0</v>
      </c>
      <c r="R159" s="10"/>
      <c r="S159" s="43">
        <v>2016</v>
      </c>
      <c r="T159" s="29">
        <v>100</v>
      </c>
      <c r="U159" s="10"/>
      <c r="V159" s="43">
        <v>2016</v>
      </c>
      <c r="W159" s="19">
        <v>100</v>
      </c>
      <c r="X159" s="10"/>
      <c r="Y159" s="350">
        <v>2016</v>
      </c>
      <c r="Z159" s="19">
        <v>100</v>
      </c>
      <c r="AA159" s="10"/>
      <c r="AB159" s="350">
        <v>2016</v>
      </c>
      <c r="AC159" s="19">
        <v>100</v>
      </c>
      <c r="AD159" s="10"/>
      <c r="AE159" s="350">
        <v>2016</v>
      </c>
      <c r="AF159" s="19">
        <v>0</v>
      </c>
      <c r="AG159" s="11"/>
    </row>
    <row r="160" spans="1:81" ht="24.75" customHeight="1">
      <c r="A160" s="43">
        <v>2017</v>
      </c>
      <c r="B160" s="2">
        <f t="shared" si="24"/>
        <v>85.416666666666671</v>
      </c>
      <c r="C160" s="80"/>
      <c r="D160" s="43">
        <v>2017</v>
      </c>
      <c r="E160" s="34">
        <v>100</v>
      </c>
      <c r="F160" s="10"/>
      <c r="G160" s="43">
        <v>2017</v>
      </c>
      <c r="H160" s="8">
        <f t="shared" si="25"/>
        <v>75</v>
      </c>
      <c r="I160" s="19"/>
      <c r="J160" s="43">
        <v>2017</v>
      </c>
      <c r="K160" s="29">
        <v>100</v>
      </c>
      <c r="L160" s="10"/>
      <c r="M160" s="43">
        <v>2017</v>
      </c>
      <c r="N160" s="29">
        <v>100</v>
      </c>
      <c r="O160" s="10"/>
      <c r="P160" s="43">
        <v>2017</v>
      </c>
      <c r="Q160" s="73">
        <v>0</v>
      </c>
      <c r="R160" s="10"/>
      <c r="S160" s="43">
        <v>2017</v>
      </c>
      <c r="T160" s="29">
        <v>100</v>
      </c>
      <c r="U160" s="10"/>
      <c r="V160" s="43">
        <v>2017</v>
      </c>
      <c r="W160" s="19">
        <v>100</v>
      </c>
      <c r="X160" s="10"/>
      <c r="Y160" s="350">
        <v>2017</v>
      </c>
      <c r="Z160" s="19">
        <v>100</v>
      </c>
      <c r="AA160" s="10"/>
      <c r="AB160" s="350">
        <v>2017</v>
      </c>
      <c r="AC160" s="19">
        <v>100</v>
      </c>
      <c r="AD160" s="10"/>
      <c r="AE160" s="350">
        <v>2017</v>
      </c>
      <c r="AF160" s="19">
        <v>0</v>
      </c>
      <c r="AG160" s="11"/>
    </row>
    <row r="161" spans="1:41" ht="24.75" customHeight="1">
      <c r="A161" s="43">
        <v>2018</v>
      </c>
      <c r="B161" s="2">
        <f t="shared" si="24"/>
        <v>85.416666666666671</v>
      </c>
      <c r="C161" s="80"/>
      <c r="D161" s="43">
        <v>2018</v>
      </c>
      <c r="E161" s="34">
        <v>100</v>
      </c>
      <c r="F161" s="10"/>
      <c r="G161" s="43">
        <v>2018</v>
      </c>
      <c r="H161" s="8">
        <f t="shared" si="25"/>
        <v>75</v>
      </c>
      <c r="I161" s="19"/>
      <c r="J161" s="43">
        <v>2018</v>
      </c>
      <c r="K161" s="29">
        <v>100</v>
      </c>
      <c r="L161" s="10"/>
      <c r="M161" s="43">
        <v>2018</v>
      </c>
      <c r="N161" s="29">
        <v>100</v>
      </c>
      <c r="O161" s="10"/>
      <c r="P161" s="43">
        <v>2018</v>
      </c>
      <c r="Q161" s="73">
        <v>0</v>
      </c>
      <c r="R161" s="10"/>
      <c r="S161" s="43">
        <v>2018</v>
      </c>
      <c r="T161" s="29">
        <v>100</v>
      </c>
      <c r="U161" s="10"/>
      <c r="V161" s="43">
        <v>2018</v>
      </c>
      <c r="W161" s="19">
        <v>100</v>
      </c>
      <c r="X161" s="10"/>
      <c r="Y161" s="350">
        <v>2018</v>
      </c>
      <c r="Z161" s="19">
        <v>100</v>
      </c>
      <c r="AA161" s="10"/>
      <c r="AB161" s="350">
        <v>2018</v>
      </c>
      <c r="AC161" s="19">
        <v>100</v>
      </c>
      <c r="AD161" s="10"/>
      <c r="AE161" s="350">
        <v>2018</v>
      </c>
      <c r="AF161" s="19">
        <v>0</v>
      </c>
      <c r="AG161" s="11"/>
    </row>
    <row r="162" spans="1:41" ht="24.75" customHeight="1">
      <c r="A162" s="43">
        <v>2019</v>
      </c>
      <c r="B162" s="2">
        <f t="shared" si="24"/>
        <v>85.416666666666671</v>
      </c>
      <c r="C162" s="80"/>
      <c r="D162" s="43">
        <v>2019</v>
      </c>
      <c r="E162" s="34">
        <v>100</v>
      </c>
      <c r="F162" s="10"/>
      <c r="G162" s="43">
        <v>2019</v>
      </c>
      <c r="H162" s="8">
        <f t="shared" si="25"/>
        <v>75</v>
      </c>
      <c r="I162" s="19"/>
      <c r="J162" s="43">
        <v>2019</v>
      </c>
      <c r="K162" s="29">
        <v>100</v>
      </c>
      <c r="L162" s="10"/>
      <c r="M162" s="43">
        <v>2019</v>
      </c>
      <c r="N162" s="29">
        <v>100</v>
      </c>
      <c r="O162" s="10"/>
      <c r="P162" s="43">
        <v>2019</v>
      </c>
      <c r="Q162" s="73">
        <v>0</v>
      </c>
      <c r="R162" s="10"/>
      <c r="S162" s="43">
        <v>2019</v>
      </c>
      <c r="T162" s="29">
        <v>100</v>
      </c>
      <c r="U162" s="10"/>
      <c r="V162" s="43">
        <v>2019</v>
      </c>
      <c r="W162" s="19">
        <v>100</v>
      </c>
      <c r="X162" s="10"/>
      <c r="Y162" s="350">
        <v>2019</v>
      </c>
      <c r="Z162" s="19">
        <v>100</v>
      </c>
      <c r="AA162" s="10"/>
      <c r="AB162" s="350">
        <v>2019</v>
      </c>
      <c r="AC162" s="19">
        <v>100</v>
      </c>
      <c r="AD162" s="10"/>
      <c r="AE162" s="350">
        <v>2019</v>
      </c>
      <c r="AF162" s="19">
        <v>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66.75</v>
      </c>
      <c r="C171" s="39"/>
      <c r="D171" s="43">
        <v>2014</v>
      </c>
      <c r="E171" s="8">
        <v>100</v>
      </c>
      <c r="F171" s="67" t="s">
        <v>3409</v>
      </c>
      <c r="G171" s="43">
        <v>2014</v>
      </c>
      <c r="H171" s="8">
        <v>100</v>
      </c>
      <c r="I171" s="11" t="s">
        <v>3410</v>
      </c>
      <c r="J171" s="43">
        <v>2014</v>
      </c>
      <c r="K171" s="8">
        <v>100</v>
      </c>
      <c r="L171" s="11" t="s">
        <v>3411</v>
      </c>
      <c r="M171" s="43">
        <v>2014</v>
      </c>
      <c r="N171" s="19">
        <v>50</v>
      </c>
      <c r="O171" s="11" t="s">
        <v>3412</v>
      </c>
      <c r="P171" s="43">
        <v>2014</v>
      </c>
      <c r="Q171" s="8">
        <v>50</v>
      </c>
      <c r="R171" s="11" t="s">
        <v>3413</v>
      </c>
      <c r="S171" s="43">
        <v>2014</v>
      </c>
      <c r="T171" s="19">
        <v>50</v>
      </c>
      <c r="U171" s="11" t="s">
        <v>3414</v>
      </c>
      <c r="V171" s="43">
        <v>2014</v>
      </c>
      <c r="W171" s="19">
        <v>67</v>
      </c>
      <c r="X171" s="11" t="s">
        <v>3415</v>
      </c>
      <c r="Y171" s="43">
        <v>2014</v>
      </c>
      <c r="Z171" s="19">
        <v>67</v>
      </c>
      <c r="AA171" s="11" t="s">
        <v>3416</v>
      </c>
      <c r="AB171" s="43">
        <v>2014</v>
      </c>
      <c r="AC171" s="19">
        <v>50</v>
      </c>
      <c r="AD171" s="11" t="s">
        <v>3417</v>
      </c>
      <c r="AE171" s="43">
        <v>2014</v>
      </c>
      <c r="AF171" s="19">
        <v>50</v>
      </c>
      <c r="AG171" s="67" t="s">
        <v>3418</v>
      </c>
      <c r="AH171" s="43">
        <v>2014</v>
      </c>
      <c r="AI171" s="19">
        <v>100</v>
      </c>
      <c r="AJ171" s="11" t="s">
        <v>3419</v>
      </c>
      <c r="AK171" s="43">
        <v>2014</v>
      </c>
      <c r="AL171" s="19">
        <v>50</v>
      </c>
      <c r="AM171" s="11" t="s">
        <v>3420</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64.666666666666671</v>
      </c>
      <c r="C176" s="80"/>
      <c r="D176" s="43">
        <v>2019</v>
      </c>
      <c r="E176" s="19">
        <v>100</v>
      </c>
      <c r="F176" s="11" t="s">
        <v>3421</v>
      </c>
      <c r="G176" s="43">
        <v>2019</v>
      </c>
      <c r="H176" s="19">
        <v>100</v>
      </c>
      <c r="I176" s="11" t="s">
        <v>3410</v>
      </c>
      <c r="J176" s="43">
        <v>2019</v>
      </c>
      <c r="K176" s="19">
        <v>50</v>
      </c>
      <c r="L176" s="11" t="s">
        <v>3422</v>
      </c>
      <c r="M176" s="43">
        <v>2019</v>
      </c>
      <c r="N176" s="19">
        <v>50</v>
      </c>
      <c r="O176" s="11" t="s">
        <v>3423</v>
      </c>
      <c r="P176" s="43">
        <v>2019</v>
      </c>
      <c r="Q176" s="19">
        <v>50</v>
      </c>
      <c r="R176" s="11" t="s">
        <v>3424</v>
      </c>
      <c r="S176" s="43">
        <v>2019</v>
      </c>
      <c r="T176" s="19">
        <v>50</v>
      </c>
      <c r="U176" s="11" t="s">
        <v>3414</v>
      </c>
      <c r="V176" s="43">
        <v>2019</v>
      </c>
      <c r="W176" s="19">
        <v>67</v>
      </c>
      <c r="X176" s="11" t="s">
        <v>3425</v>
      </c>
      <c r="Y176" s="43">
        <v>2019</v>
      </c>
      <c r="Z176" s="19">
        <v>67</v>
      </c>
      <c r="AA176" s="11" t="s">
        <v>3426</v>
      </c>
      <c r="AB176" s="43">
        <v>2019</v>
      </c>
      <c r="AC176" s="19">
        <v>50</v>
      </c>
      <c r="AD176" s="11" t="s">
        <v>3427</v>
      </c>
      <c r="AE176" s="43">
        <v>2019</v>
      </c>
      <c r="AF176" s="19">
        <v>50</v>
      </c>
      <c r="AG176" s="11" t="s">
        <v>3428</v>
      </c>
      <c r="AH176" s="43">
        <v>2019</v>
      </c>
      <c r="AI176" s="19">
        <v>100</v>
      </c>
      <c r="AJ176" s="11" t="s">
        <v>3429</v>
      </c>
      <c r="AK176" s="43">
        <v>2019</v>
      </c>
      <c r="AL176" s="19">
        <v>50</v>
      </c>
      <c r="AM176" s="11" t="s">
        <v>3430</v>
      </c>
      <c r="AN176" s="42"/>
      <c r="AO176" s="42"/>
    </row>
  </sheetData>
  <autoFilter ref="A17:AY162" xr:uid="{00000000-0009-0000-0000-00002600000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autoFilter>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Z148:AA148"/>
    <mergeCell ref="AC148:AD148"/>
    <mergeCell ref="AF148:AG148"/>
    <mergeCell ref="T147:U147"/>
    <mergeCell ref="W147:X147"/>
    <mergeCell ref="Z147:AA147"/>
    <mergeCell ref="AC147:AD147"/>
    <mergeCell ref="AF147:AG147"/>
    <mergeCell ref="H146:I146"/>
    <mergeCell ref="K146:L146"/>
    <mergeCell ref="N146:O146"/>
    <mergeCell ref="Q146:R146"/>
    <mergeCell ref="T146:U146"/>
    <mergeCell ref="W148:X148"/>
    <mergeCell ref="AC146:AD146"/>
    <mergeCell ref="AF146:AG146"/>
    <mergeCell ref="W146:X146"/>
    <mergeCell ref="Z146:AA146"/>
    <mergeCell ref="B148:C148"/>
    <mergeCell ref="E148:F148"/>
    <mergeCell ref="H148:I148"/>
    <mergeCell ref="K148:L148"/>
    <mergeCell ref="N148:O148"/>
    <mergeCell ref="Q148:R148"/>
    <mergeCell ref="T148:U148"/>
    <mergeCell ref="H145:I145"/>
    <mergeCell ref="K144:L144"/>
    <mergeCell ref="N144:O144"/>
    <mergeCell ref="Q144:R144"/>
    <mergeCell ref="T144:U144"/>
    <mergeCell ref="B147:C147"/>
    <mergeCell ref="E147:F147"/>
    <mergeCell ref="H147:I147"/>
    <mergeCell ref="K147:L147"/>
    <mergeCell ref="N147:O147"/>
    <mergeCell ref="Q147:R147"/>
    <mergeCell ref="B146:C146"/>
    <mergeCell ref="E146:F146"/>
    <mergeCell ref="K145:L145"/>
    <mergeCell ref="N145:O145"/>
    <mergeCell ref="Q145:R145"/>
    <mergeCell ref="W127:X127"/>
    <mergeCell ref="Z127:AA127"/>
    <mergeCell ref="W145:X145"/>
    <mergeCell ref="Z145:AA145"/>
    <mergeCell ref="AC145:AD145"/>
    <mergeCell ref="AF145:AG145"/>
    <mergeCell ref="B143:AG143"/>
    <mergeCell ref="B144:C144"/>
    <mergeCell ref="E144:F144"/>
    <mergeCell ref="H144:I144"/>
    <mergeCell ref="B127:C127"/>
    <mergeCell ref="E127:F127"/>
    <mergeCell ref="H127:I127"/>
    <mergeCell ref="K127:L127"/>
    <mergeCell ref="N127:O127"/>
    <mergeCell ref="Q127:R127"/>
    <mergeCell ref="T127:U127"/>
    <mergeCell ref="T145:U145"/>
    <mergeCell ref="AC144:AD144"/>
    <mergeCell ref="AF144:AG144"/>
    <mergeCell ref="W144:X144"/>
    <mergeCell ref="Z144:AA144"/>
    <mergeCell ref="B126:C126"/>
    <mergeCell ref="E126:F126"/>
    <mergeCell ref="H126:I126"/>
    <mergeCell ref="K126:L126"/>
    <mergeCell ref="N126:O126"/>
    <mergeCell ref="Q126:R126"/>
    <mergeCell ref="T126:U126"/>
    <mergeCell ref="W126:X126"/>
    <mergeCell ref="Z126:AA126"/>
    <mergeCell ref="H124:I124"/>
    <mergeCell ref="K124:L124"/>
    <mergeCell ref="N124:O124"/>
    <mergeCell ref="Q124:R124"/>
    <mergeCell ref="T124:U124"/>
    <mergeCell ref="W124:X124"/>
    <mergeCell ref="Z124:AA124"/>
    <mergeCell ref="B125:C125"/>
    <mergeCell ref="E125:F125"/>
    <mergeCell ref="H125:I125"/>
    <mergeCell ref="K125:L125"/>
    <mergeCell ref="N125:O125"/>
    <mergeCell ref="Q125:R125"/>
    <mergeCell ref="T125:U125"/>
    <mergeCell ref="W125:X125"/>
    <mergeCell ref="Z125:AA125"/>
    <mergeCell ref="B122:AA122"/>
    <mergeCell ref="B123:C123"/>
    <mergeCell ref="E123:F123"/>
    <mergeCell ref="H123:I123"/>
    <mergeCell ref="K123:L123"/>
    <mergeCell ref="N123:O123"/>
    <mergeCell ref="Q123:R123"/>
    <mergeCell ref="T123:U123"/>
    <mergeCell ref="W123:X123"/>
    <mergeCell ref="Z123:AA123"/>
    <mergeCell ref="B105:C105"/>
    <mergeCell ref="E105:F105"/>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03:I103"/>
    <mergeCell ref="K103:L103"/>
    <mergeCell ref="N103:O103"/>
    <mergeCell ref="Q103:R103"/>
    <mergeCell ref="T103:U103"/>
    <mergeCell ref="W103:X103"/>
    <mergeCell ref="H104:I104"/>
    <mergeCell ref="K104:L104"/>
    <mergeCell ref="N104:O104"/>
    <mergeCell ref="Q104:R104"/>
    <mergeCell ref="T104:U104"/>
    <mergeCell ref="W104:X104"/>
    <mergeCell ref="B101:X101"/>
    <mergeCell ref="B102:C102"/>
    <mergeCell ref="E102:F102"/>
    <mergeCell ref="H102:I102"/>
    <mergeCell ref="K102:L102"/>
    <mergeCell ref="N102:O102"/>
    <mergeCell ref="Q102:R102"/>
    <mergeCell ref="T102:U102"/>
    <mergeCell ref="W102:X102"/>
    <mergeCell ref="B84:C84"/>
    <mergeCell ref="E84:F84"/>
    <mergeCell ref="H84:I84"/>
    <mergeCell ref="K84:L84"/>
    <mergeCell ref="N84:O84"/>
    <mergeCell ref="Q84:R84"/>
    <mergeCell ref="B85:C85"/>
    <mergeCell ref="E85:F85"/>
    <mergeCell ref="H85:I85"/>
    <mergeCell ref="K85:L85"/>
    <mergeCell ref="N85:O85"/>
    <mergeCell ref="Q85:R85"/>
    <mergeCell ref="B83:C83"/>
    <mergeCell ref="E83:F83"/>
    <mergeCell ref="H83:I83"/>
    <mergeCell ref="K83:L83"/>
    <mergeCell ref="N83:O83"/>
    <mergeCell ref="Q83:R83"/>
    <mergeCell ref="W64:X64"/>
    <mergeCell ref="Z64:AA64"/>
    <mergeCell ref="Q82:R82"/>
    <mergeCell ref="H82:I82"/>
    <mergeCell ref="T64:U64"/>
    <mergeCell ref="K82:L82"/>
    <mergeCell ref="N82:O82"/>
    <mergeCell ref="E82:F82"/>
    <mergeCell ref="B82:C82"/>
    <mergeCell ref="AI64:AJ64"/>
    <mergeCell ref="AL64:AM64"/>
    <mergeCell ref="B80:R80"/>
    <mergeCell ref="B81:C81"/>
    <mergeCell ref="E81:F81"/>
    <mergeCell ref="H81:I81"/>
    <mergeCell ref="K81:L81"/>
    <mergeCell ref="N81:O81"/>
    <mergeCell ref="Q81:R81"/>
    <mergeCell ref="B64:C64"/>
    <mergeCell ref="E64:F64"/>
    <mergeCell ref="AF64:AG64"/>
    <mergeCell ref="H64:I64"/>
    <mergeCell ref="K64:L64"/>
    <mergeCell ref="N64:O64"/>
    <mergeCell ref="Q64:R64"/>
    <mergeCell ref="AC64:AD64"/>
    <mergeCell ref="AC61:AD61"/>
    <mergeCell ref="AI61:AJ61"/>
    <mergeCell ref="AL61:AM61"/>
    <mergeCell ref="AL62:AM62"/>
    <mergeCell ref="AF62:AG62"/>
    <mergeCell ref="AI62:AJ62"/>
    <mergeCell ref="N60:O60"/>
    <mergeCell ref="AC60:AD60"/>
    <mergeCell ref="AF63:AG63"/>
    <mergeCell ref="AI63:AJ63"/>
    <mergeCell ref="W63:X63"/>
    <mergeCell ref="Z63:AA63"/>
    <mergeCell ref="W62:X62"/>
    <mergeCell ref="Z62:AA62"/>
    <mergeCell ref="AC62:AD62"/>
    <mergeCell ref="AL63:AM63"/>
    <mergeCell ref="AC63:AD63"/>
    <mergeCell ref="K63:L63"/>
    <mergeCell ref="N63:O63"/>
    <mergeCell ref="Q63:R63"/>
    <mergeCell ref="T63:U63"/>
    <mergeCell ref="AR43:AS43"/>
    <mergeCell ref="AU43:AV43"/>
    <mergeCell ref="B43:C43"/>
    <mergeCell ref="E43:F43"/>
    <mergeCell ref="H43:I43"/>
    <mergeCell ref="K43:L43"/>
    <mergeCell ref="N43:O43"/>
    <mergeCell ref="Q60:R60"/>
    <mergeCell ref="T60:U60"/>
    <mergeCell ref="W60:X60"/>
    <mergeCell ref="Z60:AA60"/>
    <mergeCell ref="AI60:AJ60"/>
    <mergeCell ref="AL60:AM60"/>
    <mergeCell ref="H61:I61"/>
    <mergeCell ref="K61:L61"/>
    <mergeCell ref="N61:O61"/>
    <mergeCell ref="Q61:R61"/>
    <mergeCell ref="T61:U61"/>
    <mergeCell ref="W61:X61"/>
    <mergeCell ref="T62:U62"/>
    <mergeCell ref="AX43:AY43"/>
    <mergeCell ref="Q43:R43"/>
    <mergeCell ref="T43:U43"/>
    <mergeCell ref="W43:X43"/>
    <mergeCell ref="Z43:AA43"/>
    <mergeCell ref="AC43:AD43"/>
    <mergeCell ref="B104:C104"/>
    <mergeCell ref="E104:F104"/>
    <mergeCell ref="AI43:AJ43"/>
    <mergeCell ref="AF60:AG60"/>
    <mergeCell ref="B62:C62"/>
    <mergeCell ref="E62:F62"/>
    <mergeCell ref="H62:I62"/>
    <mergeCell ref="K62:L62"/>
    <mergeCell ref="N62:O62"/>
    <mergeCell ref="Q62:R62"/>
    <mergeCell ref="AF43:AG43"/>
    <mergeCell ref="B60:C60"/>
    <mergeCell ref="E60:F60"/>
    <mergeCell ref="H60:I60"/>
    <mergeCell ref="K60:L60"/>
    <mergeCell ref="B63:C63"/>
    <mergeCell ref="E63:F63"/>
    <mergeCell ref="H63:I63"/>
    <mergeCell ref="B42:C42"/>
    <mergeCell ref="E42:F42"/>
    <mergeCell ref="H42:I42"/>
    <mergeCell ref="K42:L42"/>
    <mergeCell ref="N42:O42"/>
    <mergeCell ref="Q42:R42"/>
    <mergeCell ref="T42:U42"/>
    <mergeCell ref="AL43:AM43"/>
    <mergeCell ref="AO43:AP43"/>
    <mergeCell ref="T40:U40"/>
    <mergeCell ref="W40:X40"/>
    <mergeCell ref="Z40:AA40"/>
    <mergeCell ref="AL42:AM42"/>
    <mergeCell ref="AO42:AP42"/>
    <mergeCell ref="AR42:AS42"/>
    <mergeCell ref="AU42:AV42"/>
    <mergeCell ref="AX42:AY42"/>
    <mergeCell ref="AF42:AG42"/>
    <mergeCell ref="AI42:AJ42"/>
    <mergeCell ref="T41:U41"/>
    <mergeCell ref="W41:X41"/>
    <mergeCell ref="Z41:AA41"/>
    <mergeCell ref="AC41:AD41"/>
    <mergeCell ref="AF41:AG41"/>
    <mergeCell ref="AI41:AJ41"/>
    <mergeCell ref="AL41:AM41"/>
    <mergeCell ref="AO41:AP41"/>
    <mergeCell ref="AR41:AS41"/>
    <mergeCell ref="AU41:AV41"/>
    <mergeCell ref="AX41:AY41"/>
    <mergeCell ref="W42:X42"/>
    <mergeCell ref="Z42:AA42"/>
    <mergeCell ref="AC42:AD42"/>
    <mergeCell ref="B41:C41"/>
    <mergeCell ref="E41:F41"/>
    <mergeCell ref="H41:I41"/>
    <mergeCell ref="K41:L41"/>
    <mergeCell ref="N41:O41"/>
    <mergeCell ref="H40:I40"/>
    <mergeCell ref="K40:L40"/>
    <mergeCell ref="N40:O40"/>
    <mergeCell ref="Q40:R40"/>
    <mergeCell ref="Q41:R41"/>
    <mergeCell ref="B39:C39"/>
    <mergeCell ref="E39:F39"/>
    <mergeCell ref="H39:I39"/>
    <mergeCell ref="K39:L39"/>
    <mergeCell ref="N39:O39"/>
    <mergeCell ref="Q39:R39"/>
    <mergeCell ref="T39:U39"/>
    <mergeCell ref="W39:X39"/>
    <mergeCell ref="Z39:AA39"/>
    <mergeCell ref="AL39:AM39"/>
    <mergeCell ref="AO39:AP39"/>
    <mergeCell ref="AR39:AS39"/>
    <mergeCell ref="AU39:AV39"/>
    <mergeCell ref="AX39:AY39"/>
    <mergeCell ref="AC40:AD40"/>
    <mergeCell ref="AF40:AG40"/>
    <mergeCell ref="AI40:AJ40"/>
    <mergeCell ref="AL40:AM40"/>
    <mergeCell ref="AO40:AP40"/>
    <mergeCell ref="AC39:AD39"/>
    <mergeCell ref="AF39:AG39"/>
    <mergeCell ref="AI39:AJ39"/>
    <mergeCell ref="AR40:AS40"/>
    <mergeCell ref="AU40:AV40"/>
    <mergeCell ref="AX40:AY40"/>
    <mergeCell ref="Z22:AA22"/>
    <mergeCell ref="AC22:AD22"/>
    <mergeCell ref="B22:C22"/>
    <mergeCell ref="E22:F22"/>
    <mergeCell ref="H22:I22"/>
    <mergeCell ref="K22:L22"/>
    <mergeCell ref="N22:O22"/>
    <mergeCell ref="Q22:R22"/>
    <mergeCell ref="T22:U22"/>
    <mergeCell ref="A1:D1"/>
    <mergeCell ref="B18:C18"/>
    <mergeCell ref="E18:F18"/>
    <mergeCell ref="H18:I18"/>
    <mergeCell ref="K18:L18"/>
    <mergeCell ref="N18:O18"/>
    <mergeCell ref="Q18:R18"/>
    <mergeCell ref="T18:U18"/>
    <mergeCell ref="W18:X18"/>
    <mergeCell ref="B61:C61"/>
    <mergeCell ref="E61:F61"/>
    <mergeCell ref="Z61:AA61"/>
    <mergeCell ref="AF61:AG61"/>
    <mergeCell ref="B17:AD17"/>
    <mergeCell ref="B38:AY38"/>
    <mergeCell ref="B59:AM59"/>
    <mergeCell ref="Z18:AA18"/>
    <mergeCell ref="AC18:AD18"/>
    <mergeCell ref="E19:F19"/>
    <mergeCell ref="H19:I19"/>
    <mergeCell ref="K19:L19"/>
    <mergeCell ref="N19:O19"/>
    <mergeCell ref="Q19:R19"/>
    <mergeCell ref="T19:U19"/>
    <mergeCell ref="W19:X19"/>
    <mergeCell ref="Z19:AA19"/>
    <mergeCell ref="B20:C20"/>
    <mergeCell ref="E20:F20"/>
    <mergeCell ref="H20:I20"/>
    <mergeCell ref="K20:L20"/>
    <mergeCell ref="Z21:AA21"/>
    <mergeCell ref="AC21:AD21"/>
    <mergeCell ref="W22:X22"/>
    <mergeCell ref="B103:C103"/>
    <mergeCell ref="E103:F103"/>
    <mergeCell ref="B124:C124"/>
    <mergeCell ref="E124:F124"/>
    <mergeCell ref="B145:C145"/>
    <mergeCell ref="E145:F145"/>
    <mergeCell ref="AC19:AD19"/>
    <mergeCell ref="B40:C40"/>
    <mergeCell ref="E40:F40"/>
    <mergeCell ref="B19:C19"/>
    <mergeCell ref="N20:O20"/>
    <mergeCell ref="Q20:R20"/>
    <mergeCell ref="T20:U20"/>
    <mergeCell ref="W20:X20"/>
    <mergeCell ref="Z20:AA20"/>
    <mergeCell ref="AC20:AD20"/>
    <mergeCell ref="B21:C21"/>
    <mergeCell ref="E21:F21"/>
    <mergeCell ref="H21:I21"/>
    <mergeCell ref="K21:L21"/>
    <mergeCell ref="N21:O21"/>
    <mergeCell ref="Q21:R21"/>
    <mergeCell ref="T21:U21"/>
    <mergeCell ref="W21:X21"/>
  </mergeCells>
  <pageMargins left="0.70866141732283472" right="0.70866141732283472" top="0.74803149606299213" bottom="0.74803149606299213" header="0.31496062992125984" footer="0.31496062992125984"/>
  <pageSetup paperSize="9" scale="50"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7"/>
  <dimension ref="A1:CC176"/>
  <sheetViews>
    <sheetView topLeftCell="AK39" zoomScale="110" zoomScaleNormal="110" workbookViewId="0">
      <selection activeCell="AA173" sqref="AA173"/>
    </sheetView>
  </sheetViews>
  <sheetFormatPr defaultColWidth="15.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50"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15.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76.527777777777771</v>
      </c>
    </row>
    <row r="4" spans="1:4" ht="24.75" customHeight="1">
      <c r="A4" s="347">
        <v>2008</v>
      </c>
      <c r="B4" s="229"/>
      <c r="C4" s="229"/>
      <c r="D4" s="229">
        <f t="shared" si="0"/>
        <v>76.527777777777771</v>
      </c>
    </row>
    <row r="5" spans="1:4" ht="24.75" customHeight="1">
      <c r="A5" s="347">
        <v>2009</v>
      </c>
      <c r="B5" s="229"/>
      <c r="C5" s="229"/>
      <c r="D5" s="229">
        <f t="shared" si="0"/>
        <v>76.527777777777771</v>
      </c>
    </row>
    <row r="6" spans="1:4" ht="24.75" customHeight="1">
      <c r="A6" s="347">
        <v>2010</v>
      </c>
      <c r="B6" s="229"/>
      <c r="C6" s="229">
        <f t="shared" ref="C6:C9" si="1">AVERAGE(B27,B48,B69,B90,B111,B132,B153)</f>
        <v>73.41836734693878</v>
      </c>
      <c r="D6" s="229">
        <f t="shared" si="0"/>
        <v>73.75</v>
      </c>
    </row>
    <row r="7" spans="1:4" ht="24.75" customHeight="1">
      <c r="A7" s="347">
        <v>2011</v>
      </c>
      <c r="B7" s="229"/>
      <c r="C7" s="229">
        <f t="shared" si="1"/>
        <v>73.41836734693878</v>
      </c>
      <c r="D7" s="229">
        <f t="shared" si="0"/>
        <v>73.75</v>
      </c>
    </row>
    <row r="8" spans="1:4" ht="24.75" customHeight="1">
      <c r="A8" s="347">
        <v>2012</v>
      </c>
      <c r="B8" s="229"/>
      <c r="C8" s="229">
        <f t="shared" si="1"/>
        <v>73.41836734693878</v>
      </c>
      <c r="D8" s="229">
        <f t="shared" si="0"/>
        <v>73.75</v>
      </c>
    </row>
    <row r="9" spans="1:4" ht="24.75" customHeight="1">
      <c r="A9" s="347">
        <v>2013</v>
      </c>
      <c r="B9" s="229"/>
      <c r="C9" s="229">
        <f t="shared" si="1"/>
        <v>73.41836734693878</v>
      </c>
      <c r="D9" s="229">
        <f t="shared" si="0"/>
        <v>73.75</v>
      </c>
    </row>
    <row r="10" spans="1:4" ht="24.75" customHeight="1">
      <c r="A10" s="38">
        <v>2014</v>
      </c>
      <c r="B10" s="229">
        <f>AVERAGE(B31,B52,B73,B94,B115,B136,B157,B171)</f>
        <v>71.751488095238088</v>
      </c>
      <c r="C10" s="229">
        <f t="shared" ref="C10:C15" si="2">AVERAGE(B31,B52,B73,B94,B115,B136,B157)</f>
        <v>71.275510204081627</v>
      </c>
      <c r="D10" s="229">
        <f t="shared" ref="D10:D15" si="3">AVERAGE(B31,B52,B94,B115,B136,B157)</f>
        <v>71.25</v>
      </c>
    </row>
    <row r="11" spans="1:4" ht="24.75" customHeight="1">
      <c r="A11" s="38">
        <v>2015</v>
      </c>
      <c r="B11" s="229"/>
      <c r="C11" s="229">
        <f t="shared" si="2"/>
        <v>71.275510204081627</v>
      </c>
      <c r="D11" s="229">
        <f t="shared" si="3"/>
        <v>71.25</v>
      </c>
    </row>
    <row r="12" spans="1:4" ht="24.75" customHeight="1">
      <c r="A12" s="38">
        <v>2016</v>
      </c>
      <c r="B12" s="229"/>
      <c r="C12" s="229">
        <f t="shared" si="2"/>
        <v>71.275510204081627</v>
      </c>
      <c r="D12" s="229">
        <f t="shared" si="3"/>
        <v>71.25</v>
      </c>
    </row>
    <row r="13" spans="1:4" ht="24.75" customHeight="1">
      <c r="A13" s="38">
        <v>2017</v>
      </c>
      <c r="B13" s="229"/>
      <c r="C13" s="229">
        <f t="shared" si="2"/>
        <v>66.811224489795919</v>
      </c>
      <c r="D13" s="229">
        <f t="shared" si="3"/>
        <v>66.041666666666671</v>
      </c>
    </row>
    <row r="14" spans="1:4" ht="24.75" customHeight="1">
      <c r="A14" s="38">
        <v>2018</v>
      </c>
      <c r="B14" s="229"/>
      <c r="C14" s="229">
        <f t="shared" si="2"/>
        <v>66.811224489795919</v>
      </c>
      <c r="D14" s="229">
        <f t="shared" si="3"/>
        <v>66.041666666666671</v>
      </c>
    </row>
    <row r="15" spans="1:4" ht="24.75" customHeight="1">
      <c r="A15" s="38">
        <v>2019</v>
      </c>
      <c r="B15" s="229">
        <f>AVERAGE(B36,B57,B78,B99,B120,B141,B162,B176)</f>
        <v>69.407738095238088</v>
      </c>
      <c r="C15" s="229">
        <f t="shared" si="2"/>
        <v>68.596938775510196</v>
      </c>
      <c r="D15" s="229">
        <f t="shared" si="3"/>
        <v>68.125</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t="s">
        <v>10</v>
      </c>
      <c r="AD19" s="599"/>
      <c r="AJ19" s="35"/>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770" t="s">
        <v>273</v>
      </c>
      <c r="R20" s="770"/>
      <c r="S20" s="43" t="s">
        <v>92</v>
      </c>
      <c r="T20" s="595" t="s">
        <v>272</v>
      </c>
      <c r="U20" s="595"/>
      <c r="V20" s="38" t="s">
        <v>92</v>
      </c>
      <c r="W20" s="579" t="s">
        <v>271</v>
      </c>
      <c r="X20" s="579"/>
      <c r="Y20" s="347" t="s">
        <v>92</v>
      </c>
      <c r="Z20" s="579" t="s">
        <v>270</v>
      </c>
      <c r="AA20" s="579"/>
      <c r="AB20" s="347" t="s">
        <v>92</v>
      </c>
      <c r="AC20" s="595" t="s">
        <v>269</v>
      </c>
      <c r="AD20" s="595"/>
      <c r="AJ20" s="3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769" t="s">
        <v>264</v>
      </c>
      <c r="R21" s="769"/>
      <c r="S21" s="43" t="s">
        <v>81</v>
      </c>
      <c r="T21" s="580" t="s">
        <v>263</v>
      </c>
      <c r="U21" s="580"/>
      <c r="V21" s="38" t="s">
        <v>81</v>
      </c>
      <c r="W21" s="601" t="s">
        <v>262</v>
      </c>
      <c r="X21" s="601"/>
      <c r="Y21" s="347" t="s">
        <v>81</v>
      </c>
      <c r="Z21" s="601" t="s">
        <v>261</v>
      </c>
      <c r="AA21" s="601"/>
      <c r="AB21" s="347" t="s">
        <v>81</v>
      </c>
      <c r="AC21" s="580" t="s">
        <v>260</v>
      </c>
      <c r="AD21" s="580"/>
      <c r="AJ21" s="35"/>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769" t="s">
        <v>1208</v>
      </c>
      <c r="R22" s="769"/>
      <c r="S22" s="43" t="s">
        <v>78</v>
      </c>
      <c r="T22" s="580" t="s">
        <v>4325</v>
      </c>
      <c r="U22" s="580"/>
      <c r="V22" s="38" t="s">
        <v>78</v>
      </c>
      <c r="W22" s="601" t="s">
        <v>4326</v>
      </c>
      <c r="X22" s="601"/>
      <c r="Y22" s="347" t="s">
        <v>78</v>
      </c>
      <c r="Z22" s="601" t="s">
        <v>4327</v>
      </c>
      <c r="AA22" s="601"/>
      <c r="AB22" s="347" t="s">
        <v>78</v>
      </c>
      <c r="AC22" s="580" t="s">
        <v>4328</v>
      </c>
      <c r="AD22" s="580"/>
      <c r="AJ22" s="35"/>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4" t="s">
        <v>77</v>
      </c>
      <c r="R23" s="44"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90.777777777777771</v>
      </c>
      <c r="C24" s="363"/>
      <c r="D24" s="350">
        <v>2007</v>
      </c>
      <c r="E24" s="417">
        <v>50</v>
      </c>
      <c r="F24" s="363"/>
      <c r="G24" s="350">
        <v>2007</v>
      </c>
      <c r="H24" s="417">
        <v>100</v>
      </c>
      <c r="I24" s="363"/>
      <c r="J24" s="350">
        <v>2007</v>
      </c>
      <c r="K24" s="417">
        <v>100</v>
      </c>
      <c r="L24" s="363"/>
      <c r="M24" s="350">
        <v>2007</v>
      </c>
      <c r="N24" s="417">
        <v>100</v>
      </c>
      <c r="O24" s="363"/>
      <c r="P24" s="350">
        <v>2007</v>
      </c>
      <c r="Q24" s="33">
        <v>67</v>
      </c>
      <c r="R24" s="431" t="s">
        <v>4565</v>
      </c>
      <c r="S24" s="350">
        <v>2007</v>
      </c>
      <c r="T24" s="417">
        <v>100</v>
      </c>
      <c r="U24" s="363"/>
      <c r="V24" s="350">
        <v>2007</v>
      </c>
      <c r="W24" s="417">
        <v>100</v>
      </c>
      <c r="X24" s="363"/>
      <c r="Y24" s="350">
        <v>2007</v>
      </c>
      <c r="Z24" s="417">
        <v>100</v>
      </c>
      <c r="AA24" s="363"/>
      <c r="AB24" s="350">
        <v>2007</v>
      </c>
      <c r="AC24" s="417">
        <v>100</v>
      </c>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90.777777777777771</v>
      </c>
      <c r="C25" s="363"/>
      <c r="D25" s="350">
        <v>2008</v>
      </c>
      <c r="E25" s="417">
        <v>50</v>
      </c>
      <c r="F25" s="363"/>
      <c r="G25" s="350">
        <v>2008</v>
      </c>
      <c r="H25" s="417">
        <v>100</v>
      </c>
      <c r="I25" s="363"/>
      <c r="J25" s="350">
        <v>2008</v>
      </c>
      <c r="K25" s="417">
        <v>100</v>
      </c>
      <c r="L25" s="363"/>
      <c r="M25" s="350">
        <v>2008</v>
      </c>
      <c r="N25" s="417">
        <v>100</v>
      </c>
      <c r="O25" s="363"/>
      <c r="P25" s="350">
        <v>2008</v>
      </c>
      <c r="Q25" s="33">
        <v>67</v>
      </c>
      <c r="R25" s="363"/>
      <c r="S25" s="350">
        <v>2008</v>
      </c>
      <c r="T25" s="417">
        <v>100</v>
      </c>
      <c r="U25" s="363"/>
      <c r="V25" s="350">
        <v>2008</v>
      </c>
      <c r="W25" s="417">
        <v>100</v>
      </c>
      <c r="X25" s="363"/>
      <c r="Y25" s="350">
        <v>2008</v>
      </c>
      <c r="Z25" s="417">
        <v>100</v>
      </c>
      <c r="AA25" s="363"/>
      <c r="AB25" s="350">
        <v>2008</v>
      </c>
      <c r="AC25" s="417">
        <v>100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90.777777777777771</v>
      </c>
      <c r="C26" s="363"/>
      <c r="D26" s="350">
        <v>2009</v>
      </c>
      <c r="E26" s="417">
        <v>50</v>
      </c>
      <c r="F26" s="363"/>
      <c r="G26" s="350">
        <v>2009</v>
      </c>
      <c r="H26" s="417">
        <v>100</v>
      </c>
      <c r="I26" s="363"/>
      <c r="J26" s="350">
        <v>2009</v>
      </c>
      <c r="K26" s="417">
        <v>100</v>
      </c>
      <c r="L26" s="363"/>
      <c r="M26" s="350">
        <v>2009</v>
      </c>
      <c r="N26" s="417">
        <v>100</v>
      </c>
      <c r="O26" s="363"/>
      <c r="P26" s="350">
        <v>2009</v>
      </c>
      <c r="Q26" s="33">
        <v>67</v>
      </c>
      <c r="R26" s="363"/>
      <c r="S26" s="350">
        <v>2009</v>
      </c>
      <c r="T26" s="417">
        <v>100</v>
      </c>
      <c r="U26" s="363"/>
      <c r="V26" s="350">
        <v>2009</v>
      </c>
      <c r="W26" s="417">
        <v>100</v>
      </c>
      <c r="X26" s="363"/>
      <c r="Y26" s="350">
        <v>2009</v>
      </c>
      <c r="Z26" s="417">
        <v>100</v>
      </c>
      <c r="AA26" s="363"/>
      <c r="AB26" s="350">
        <v>2009</v>
      </c>
      <c r="AC26" s="417">
        <v>100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85.222222222222229</v>
      </c>
      <c r="C27" s="363"/>
      <c r="D27" s="350">
        <v>2010</v>
      </c>
      <c r="E27" s="417">
        <v>50</v>
      </c>
      <c r="F27" s="363"/>
      <c r="G27" s="350">
        <v>2010</v>
      </c>
      <c r="H27" s="417">
        <v>100</v>
      </c>
      <c r="I27" s="363"/>
      <c r="J27" s="350">
        <v>2010</v>
      </c>
      <c r="K27" s="417">
        <v>100</v>
      </c>
      <c r="L27" s="363"/>
      <c r="M27" s="350">
        <v>2010</v>
      </c>
      <c r="N27" s="417">
        <v>100</v>
      </c>
      <c r="O27" s="363"/>
      <c r="P27" s="350">
        <v>2010</v>
      </c>
      <c r="Q27" s="33">
        <v>67</v>
      </c>
      <c r="R27" s="363"/>
      <c r="S27" s="350">
        <v>2010</v>
      </c>
      <c r="T27" s="417">
        <v>100</v>
      </c>
      <c r="U27" s="363"/>
      <c r="V27" s="350">
        <v>2010</v>
      </c>
      <c r="W27" s="417">
        <v>100</v>
      </c>
      <c r="X27" s="363"/>
      <c r="Y27" s="350">
        <v>2010</v>
      </c>
      <c r="Z27" s="417">
        <v>100</v>
      </c>
      <c r="AA27" s="363"/>
      <c r="AB27" s="350">
        <v>2010</v>
      </c>
      <c r="AC27" s="49">
        <v>50</v>
      </c>
      <c r="AD27" s="432" t="s">
        <v>1204</v>
      </c>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85.222222222222229</v>
      </c>
      <c r="C28" s="363"/>
      <c r="D28" s="350">
        <v>2011</v>
      </c>
      <c r="E28" s="417">
        <v>50</v>
      </c>
      <c r="F28" s="363"/>
      <c r="G28" s="350">
        <v>2011</v>
      </c>
      <c r="H28" s="417">
        <v>100</v>
      </c>
      <c r="I28" s="363"/>
      <c r="J28" s="350">
        <v>2011</v>
      </c>
      <c r="K28" s="417">
        <v>100</v>
      </c>
      <c r="L28" s="363"/>
      <c r="M28" s="350">
        <v>2011</v>
      </c>
      <c r="N28" s="417">
        <v>100</v>
      </c>
      <c r="O28" s="363"/>
      <c r="P28" s="350">
        <v>2011</v>
      </c>
      <c r="Q28" s="33">
        <v>67</v>
      </c>
      <c r="R28" s="363"/>
      <c r="S28" s="350">
        <v>2011</v>
      </c>
      <c r="T28" s="417">
        <v>100</v>
      </c>
      <c r="U28" s="363"/>
      <c r="V28" s="350">
        <v>2011</v>
      </c>
      <c r="W28" s="417">
        <v>100</v>
      </c>
      <c r="X28" s="363"/>
      <c r="Y28" s="350">
        <v>2011</v>
      </c>
      <c r="Z28" s="417">
        <v>100</v>
      </c>
      <c r="AA28" s="363"/>
      <c r="AB28" s="350">
        <v>2011</v>
      </c>
      <c r="AC28" s="49">
        <v>50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85.222222222222229</v>
      </c>
      <c r="C29" s="363"/>
      <c r="D29" s="350">
        <v>2012</v>
      </c>
      <c r="E29" s="417">
        <v>50</v>
      </c>
      <c r="F29" s="363"/>
      <c r="G29" s="350">
        <v>2012</v>
      </c>
      <c r="H29" s="417">
        <v>100</v>
      </c>
      <c r="I29" s="363"/>
      <c r="J29" s="350">
        <v>2012</v>
      </c>
      <c r="K29" s="417">
        <v>100</v>
      </c>
      <c r="L29" s="363"/>
      <c r="M29" s="350">
        <v>2012</v>
      </c>
      <c r="N29" s="417">
        <v>100</v>
      </c>
      <c r="O29" s="363"/>
      <c r="P29" s="350">
        <v>2012</v>
      </c>
      <c r="Q29" s="33">
        <v>67</v>
      </c>
      <c r="R29" s="363"/>
      <c r="S29" s="350">
        <v>2012</v>
      </c>
      <c r="T29" s="417">
        <v>100</v>
      </c>
      <c r="U29" s="363"/>
      <c r="V29" s="350">
        <v>2012</v>
      </c>
      <c r="W29" s="417">
        <v>100</v>
      </c>
      <c r="X29" s="363"/>
      <c r="Y29" s="350">
        <v>2012</v>
      </c>
      <c r="Z29" s="417">
        <v>100</v>
      </c>
      <c r="AA29" s="363"/>
      <c r="AB29" s="350">
        <v>2012</v>
      </c>
      <c r="AC29" s="49">
        <v>50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85.222222222222229</v>
      </c>
      <c r="C30" s="363"/>
      <c r="D30" s="350">
        <v>2013</v>
      </c>
      <c r="E30" s="417">
        <v>50</v>
      </c>
      <c r="F30" s="363"/>
      <c r="G30" s="350">
        <v>2013</v>
      </c>
      <c r="H30" s="417">
        <v>100</v>
      </c>
      <c r="I30" s="363"/>
      <c r="J30" s="350">
        <v>2013</v>
      </c>
      <c r="K30" s="417">
        <v>100</v>
      </c>
      <c r="L30" s="363"/>
      <c r="M30" s="350">
        <v>2013</v>
      </c>
      <c r="N30" s="417">
        <v>100</v>
      </c>
      <c r="O30" s="363"/>
      <c r="P30" s="350">
        <v>2013</v>
      </c>
      <c r="Q30" s="33">
        <v>67</v>
      </c>
      <c r="R30" s="363"/>
      <c r="S30" s="350">
        <v>2013</v>
      </c>
      <c r="T30" s="417">
        <v>100</v>
      </c>
      <c r="U30" s="363"/>
      <c r="V30" s="350">
        <v>2013</v>
      </c>
      <c r="W30" s="417">
        <v>100</v>
      </c>
      <c r="X30" s="363"/>
      <c r="Y30" s="350">
        <v>2013</v>
      </c>
      <c r="Z30" s="417">
        <v>100</v>
      </c>
      <c r="AA30" s="363"/>
      <c r="AB30" s="350">
        <v>2013</v>
      </c>
      <c r="AC30" s="49">
        <v>50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85.222222222222229</v>
      </c>
      <c r="C31" s="39"/>
      <c r="D31" s="43">
        <v>2014</v>
      </c>
      <c r="E31" s="19">
        <v>50</v>
      </c>
      <c r="F31" s="10" t="s">
        <v>1207</v>
      </c>
      <c r="G31" s="43">
        <v>2014</v>
      </c>
      <c r="H31" s="19">
        <v>100</v>
      </c>
      <c r="I31" s="10"/>
      <c r="J31" s="43">
        <v>2014</v>
      </c>
      <c r="K31" s="19">
        <v>100</v>
      </c>
      <c r="L31" s="10" t="s">
        <v>1206</v>
      </c>
      <c r="M31" s="43">
        <v>2014</v>
      </c>
      <c r="N31" s="19">
        <v>100</v>
      </c>
      <c r="O31" s="10"/>
      <c r="P31" s="43">
        <v>2014</v>
      </c>
      <c r="Q31" s="33">
        <v>67</v>
      </c>
      <c r="R31" s="10" t="s">
        <v>4565</v>
      </c>
      <c r="S31" s="43">
        <v>2014</v>
      </c>
      <c r="T31" s="19">
        <v>100</v>
      </c>
      <c r="U31" s="10" t="s">
        <v>1205</v>
      </c>
      <c r="V31" s="43">
        <v>2014</v>
      </c>
      <c r="W31" s="19">
        <v>100</v>
      </c>
      <c r="X31" s="10" t="s">
        <v>3466</v>
      </c>
      <c r="Y31" s="350">
        <v>2014</v>
      </c>
      <c r="Z31" s="19">
        <v>100</v>
      </c>
      <c r="AA31" s="10" t="s">
        <v>4566</v>
      </c>
      <c r="AB31" s="350">
        <v>2014</v>
      </c>
      <c r="AC31" s="49">
        <v>50</v>
      </c>
      <c r="AD31" s="11" t="s">
        <v>1204</v>
      </c>
      <c r="AJ31" s="35"/>
    </row>
    <row r="32" spans="1:81" ht="24.75" customHeight="1">
      <c r="A32" s="43">
        <v>2015</v>
      </c>
      <c r="B32" s="230">
        <f t="shared" si="5"/>
        <v>85.222222222222229</v>
      </c>
      <c r="C32" s="39"/>
      <c r="D32" s="43">
        <v>2015</v>
      </c>
      <c r="E32" s="19">
        <v>50</v>
      </c>
      <c r="F32" s="10"/>
      <c r="G32" s="43">
        <v>2015</v>
      </c>
      <c r="H32" s="19">
        <v>100</v>
      </c>
      <c r="I32" s="10"/>
      <c r="J32" s="43">
        <v>2015</v>
      </c>
      <c r="K32" s="19">
        <v>100</v>
      </c>
      <c r="L32" s="10"/>
      <c r="M32" s="43">
        <v>2015</v>
      </c>
      <c r="N32" s="19">
        <v>100</v>
      </c>
      <c r="O32" s="10"/>
      <c r="P32" s="43">
        <v>2015</v>
      </c>
      <c r="Q32" s="34">
        <v>67</v>
      </c>
      <c r="R32" s="10"/>
      <c r="S32" s="43">
        <v>2015</v>
      </c>
      <c r="T32" s="34">
        <v>100</v>
      </c>
      <c r="U32" s="10"/>
      <c r="V32" s="43">
        <v>2015</v>
      </c>
      <c r="W32" s="34">
        <v>100</v>
      </c>
      <c r="X32" s="70" t="s">
        <v>1203</v>
      </c>
      <c r="Y32" s="350">
        <v>2015</v>
      </c>
      <c r="Z32" s="19">
        <v>100</v>
      </c>
      <c r="AA32" s="10"/>
      <c r="AB32" s="350">
        <v>2015</v>
      </c>
      <c r="AC32" s="49">
        <v>50</v>
      </c>
      <c r="AD32" s="139"/>
      <c r="AJ32" s="35"/>
    </row>
    <row r="33" spans="1:81" ht="24.75" customHeight="1">
      <c r="A33" s="43">
        <v>2016</v>
      </c>
      <c r="B33" s="230">
        <f t="shared" si="5"/>
        <v>85.222222222222229</v>
      </c>
      <c r="C33" s="39"/>
      <c r="D33" s="43">
        <v>2016</v>
      </c>
      <c r="E33" s="19">
        <v>50</v>
      </c>
      <c r="F33" s="10"/>
      <c r="G33" s="43">
        <v>2016</v>
      </c>
      <c r="H33" s="19">
        <v>100</v>
      </c>
      <c r="I33" s="10"/>
      <c r="J33" s="43">
        <v>2016</v>
      </c>
      <c r="K33" s="19">
        <v>100</v>
      </c>
      <c r="L33" s="10"/>
      <c r="M33" s="43">
        <v>2016</v>
      </c>
      <c r="N33" s="19">
        <v>100</v>
      </c>
      <c r="O33" s="10"/>
      <c r="P33" s="43">
        <v>2016</v>
      </c>
      <c r="Q33" s="34">
        <v>67</v>
      </c>
      <c r="R33" s="10"/>
      <c r="S33" s="43">
        <v>2016</v>
      </c>
      <c r="T33" s="34">
        <v>100</v>
      </c>
      <c r="U33" s="10"/>
      <c r="V33" s="43">
        <v>2016</v>
      </c>
      <c r="W33" s="34">
        <v>100</v>
      </c>
      <c r="X33" s="10"/>
      <c r="Y33" s="350">
        <v>2016</v>
      </c>
      <c r="Z33" s="19">
        <v>100</v>
      </c>
      <c r="AA33" s="10"/>
      <c r="AB33" s="350">
        <v>2016</v>
      </c>
      <c r="AC33" s="78">
        <v>50</v>
      </c>
      <c r="AD33" s="139"/>
      <c r="AJ33" s="35"/>
    </row>
    <row r="34" spans="1:81" ht="24.75" customHeight="1">
      <c r="A34" s="43">
        <v>2017</v>
      </c>
      <c r="B34" s="230">
        <f t="shared" si="5"/>
        <v>85.222222222222229</v>
      </c>
      <c r="C34" s="39"/>
      <c r="D34" s="43">
        <v>2017</v>
      </c>
      <c r="E34" s="19">
        <v>50</v>
      </c>
      <c r="F34" s="10"/>
      <c r="G34" s="43">
        <v>2017</v>
      </c>
      <c r="H34" s="19">
        <v>100</v>
      </c>
      <c r="I34" s="10"/>
      <c r="J34" s="43">
        <v>2017</v>
      </c>
      <c r="K34" s="19">
        <v>100</v>
      </c>
      <c r="L34" s="10"/>
      <c r="M34" s="43">
        <v>2017</v>
      </c>
      <c r="N34" s="19">
        <v>100</v>
      </c>
      <c r="O34" s="10"/>
      <c r="P34" s="43">
        <v>2017</v>
      </c>
      <c r="Q34" s="34">
        <v>67</v>
      </c>
      <c r="R34" s="10"/>
      <c r="S34" s="43">
        <v>2017</v>
      </c>
      <c r="T34" s="34">
        <v>100</v>
      </c>
      <c r="U34" s="10"/>
      <c r="V34" s="43">
        <v>2017</v>
      </c>
      <c r="W34" s="34">
        <v>100</v>
      </c>
      <c r="X34" s="10"/>
      <c r="Y34" s="350">
        <v>2017</v>
      </c>
      <c r="Z34" s="19">
        <v>100</v>
      </c>
      <c r="AA34" s="10"/>
      <c r="AB34" s="350">
        <v>2017</v>
      </c>
      <c r="AC34" s="78">
        <v>50</v>
      </c>
      <c r="AD34" s="139"/>
      <c r="AJ34" s="35"/>
    </row>
    <row r="35" spans="1:81" ht="24.75" customHeight="1">
      <c r="A35" s="43">
        <v>2018</v>
      </c>
      <c r="B35" s="230">
        <f t="shared" si="5"/>
        <v>85.222222222222229</v>
      </c>
      <c r="C35" s="39"/>
      <c r="D35" s="43">
        <v>2018</v>
      </c>
      <c r="E35" s="19">
        <v>50</v>
      </c>
      <c r="F35" s="10"/>
      <c r="G35" s="43">
        <v>2018</v>
      </c>
      <c r="H35" s="19">
        <v>100</v>
      </c>
      <c r="I35" s="10"/>
      <c r="J35" s="43">
        <v>2018</v>
      </c>
      <c r="K35" s="19">
        <v>100</v>
      </c>
      <c r="L35" s="10"/>
      <c r="M35" s="43">
        <v>2018</v>
      </c>
      <c r="N35" s="19">
        <v>100</v>
      </c>
      <c r="O35" s="10"/>
      <c r="P35" s="43">
        <v>2018</v>
      </c>
      <c r="Q35" s="34">
        <v>67</v>
      </c>
      <c r="R35" s="10"/>
      <c r="S35" s="43">
        <v>2018</v>
      </c>
      <c r="T35" s="34">
        <v>100</v>
      </c>
      <c r="U35" s="10"/>
      <c r="V35" s="43">
        <v>2018</v>
      </c>
      <c r="W35" s="34">
        <v>100</v>
      </c>
      <c r="X35" s="10"/>
      <c r="Y35" s="350">
        <v>2018</v>
      </c>
      <c r="Z35" s="19">
        <v>100</v>
      </c>
      <c r="AA35" s="10"/>
      <c r="AB35" s="350">
        <v>2018</v>
      </c>
      <c r="AC35" s="78">
        <v>50</v>
      </c>
      <c r="AD35" s="139"/>
      <c r="AJ35" s="35"/>
    </row>
    <row r="36" spans="1:81" ht="24.75" customHeight="1">
      <c r="A36" s="43">
        <v>2019</v>
      </c>
      <c r="B36" s="230">
        <f t="shared" si="5"/>
        <v>85.222222222222229</v>
      </c>
      <c r="C36" s="39"/>
      <c r="D36" s="43">
        <v>2019</v>
      </c>
      <c r="E36" s="19">
        <v>50</v>
      </c>
      <c r="F36" s="10"/>
      <c r="G36" s="43">
        <v>2019</v>
      </c>
      <c r="H36" s="19">
        <v>100</v>
      </c>
      <c r="I36" s="10"/>
      <c r="J36" s="43">
        <v>2019</v>
      </c>
      <c r="K36" s="19">
        <v>100</v>
      </c>
      <c r="L36" s="10"/>
      <c r="M36" s="43">
        <v>2019</v>
      </c>
      <c r="N36" s="19">
        <v>100</v>
      </c>
      <c r="O36" s="10"/>
      <c r="P36" s="43">
        <v>2019</v>
      </c>
      <c r="Q36" s="34">
        <v>67</v>
      </c>
      <c r="R36" s="10"/>
      <c r="S36" s="43">
        <v>2019</v>
      </c>
      <c r="T36" s="34">
        <v>100</v>
      </c>
      <c r="U36" s="10"/>
      <c r="V36" s="43">
        <v>2019</v>
      </c>
      <c r="W36" s="34">
        <v>100</v>
      </c>
      <c r="X36" s="10" t="s">
        <v>1202</v>
      </c>
      <c r="Y36" s="350">
        <v>2019</v>
      </c>
      <c r="Z36" s="19">
        <v>100</v>
      </c>
      <c r="AA36" s="10" t="s">
        <v>3467</v>
      </c>
      <c r="AB36" s="350">
        <v>2019</v>
      </c>
      <c r="AC36" s="78">
        <v>50</v>
      </c>
      <c r="AD36" s="139"/>
      <c r="AJ36" s="35"/>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1613</v>
      </c>
      <c r="X42" s="580"/>
      <c r="Y42" s="350" t="s">
        <v>81</v>
      </c>
      <c r="Z42" s="580" t="s">
        <v>239</v>
      </c>
      <c r="AA42" s="580"/>
      <c r="AB42" s="350" t="s">
        <v>81</v>
      </c>
      <c r="AC42" s="580" t="s">
        <v>2496</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4532</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69.222222222222229</v>
      </c>
      <c r="C45" s="363"/>
      <c r="D45" s="350">
        <v>2007</v>
      </c>
      <c r="E45" s="363">
        <v>100</v>
      </c>
      <c r="F45" s="363"/>
      <c r="G45" s="350">
        <v>2007</v>
      </c>
      <c r="H45" s="417">
        <v>50</v>
      </c>
      <c r="I45" s="363"/>
      <c r="J45" s="350">
        <v>2007</v>
      </c>
      <c r="K45" s="417">
        <v>100</v>
      </c>
      <c r="L45" s="363"/>
      <c r="M45" s="350">
        <v>2007</v>
      </c>
      <c r="N45" s="417">
        <v>100</v>
      </c>
      <c r="O45" s="363"/>
      <c r="P45" s="350">
        <v>2007</v>
      </c>
      <c r="Q45" s="417">
        <v>100</v>
      </c>
      <c r="R45" s="363"/>
      <c r="S45" s="350">
        <v>2007</v>
      </c>
      <c r="T45" s="363">
        <v>90</v>
      </c>
      <c r="U45" s="363"/>
      <c r="V45" s="350">
        <v>2007</v>
      </c>
      <c r="W45" s="417">
        <v>50</v>
      </c>
      <c r="X45" s="363"/>
      <c r="Y45" s="350">
        <v>2007</v>
      </c>
      <c r="Z45" s="417">
        <v>100</v>
      </c>
      <c r="AA45" s="363"/>
      <c r="AB45" s="350">
        <v>2007</v>
      </c>
      <c r="AC45" s="417">
        <v>50</v>
      </c>
      <c r="AD45" s="363"/>
      <c r="AE45" s="350">
        <v>2007</v>
      </c>
      <c r="AF45" s="243">
        <f t="shared" ref="AF45:AF51" si="7">0.67*AI45+0.33*AL45</f>
        <v>33</v>
      </c>
      <c r="AG45" s="363"/>
      <c r="AH45" s="350">
        <v>2007</v>
      </c>
      <c r="AI45" s="417">
        <v>0</v>
      </c>
      <c r="AJ45" s="363"/>
      <c r="AK45" s="350">
        <v>2007</v>
      </c>
      <c r="AL45" s="49">
        <v>100</v>
      </c>
      <c r="AM45" s="431" t="s">
        <v>3468</v>
      </c>
      <c r="AN45" s="350">
        <v>2007</v>
      </c>
      <c r="AO45" s="417">
        <v>50</v>
      </c>
      <c r="AP45" s="363"/>
      <c r="AQ45" s="350">
        <v>2007</v>
      </c>
      <c r="AR45" s="417">
        <v>0</v>
      </c>
      <c r="AS45" s="363"/>
      <c r="AT45" s="350">
        <v>2007</v>
      </c>
      <c r="AU45" s="417">
        <v>100</v>
      </c>
      <c r="AV45" s="363"/>
      <c r="AW45" s="350">
        <v>2007</v>
      </c>
      <c r="AX45" s="417">
        <v>100</v>
      </c>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69.222222222222229</v>
      </c>
      <c r="C46" s="363"/>
      <c r="D46" s="350">
        <v>2008</v>
      </c>
      <c r="E46" s="363">
        <v>100</v>
      </c>
      <c r="F46" s="363"/>
      <c r="G46" s="350">
        <v>2008</v>
      </c>
      <c r="H46" s="417">
        <v>50</v>
      </c>
      <c r="I46" s="363"/>
      <c r="J46" s="350">
        <v>2008</v>
      </c>
      <c r="K46" s="417">
        <v>100</v>
      </c>
      <c r="L46" s="363"/>
      <c r="M46" s="350">
        <v>2008</v>
      </c>
      <c r="N46" s="417">
        <v>100</v>
      </c>
      <c r="O46" s="363"/>
      <c r="P46" s="350">
        <v>2008</v>
      </c>
      <c r="Q46" s="417">
        <v>100</v>
      </c>
      <c r="R46" s="363"/>
      <c r="S46" s="350">
        <v>2008</v>
      </c>
      <c r="T46" s="416">
        <v>90</v>
      </c>
      <c r="U46" s="363"/>
      <c r="V46" s="350">
        <v>2008</v>
      </c>
      <c r="W46" s="417">
        <v>50</v>
      </c>
      <c r="X46" s="363"/>
      <c r="Y46" s="350">
        <v>2008</v>
      </c>
      <c r="Z46" s="417">
        <v>100</v>
      </c>
      <c r="AA46" s="363"/>
      <c r="AB46" s="350">
        <v>2008</v>
      </c>
      <c r="AC46" s="417">
        <v>50</v>
      </c>
      <c r="AD46" s="363"/>
      <c r="AE46" s="350">
        <v>2008</v>
      </c>
      <c r="AF46" s="243">
        <f t="shared" si="7"/>
        <v>33</v>
      </c>
      <c r="AG46" s="363"/>
      <c r="AH46" s="350">
        <v>2008</v>
      </c>
      <c r="AI46" s="417">
        <v>0</v>
      </c>
      <c r="AJ46" s="363"/>
      <c r="AK46" s="350">
        <v>2008</v>
      </c>
      <c r="AL46" s="49">
        <v>100</v>
      </c>
      <c r="AM46" s="363"/>
      <c r="AN46" s="350">
        <v>2008</v>
      </c>
      <c r="AO46" s="417">
        <v>50</v>
      </c>
      <c r="AP46" s="363"/>
      <c r="AQ46" s="350">
        <v>2008</v>
      </c>
      <c r="AR46" s="417">
        <v>0</v>
      </c>
      <c r="AS46" s="363"/>
      <c r="AT46" s="350">
        <v>2008</v>
      </c>
      <c r="AU46" s="417">
        <v>100</v>
      </c>
      <c r="AV46" s="363"/>
      <c r="AW46" s="350">
        <v>2008</v>
      </c>
      <c r="AX46" s="417">
        <v>100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69.222222222222229</v>
      </c>
      <c r="C47" s="363"/>
      <c r="D47" s="350">
        <v>2009</v>
      </c>
      <c r="E47" s="363">
        <v>100</v>
      </c>
      <c r="F47" s="363"/>
      <c r="G47" s="350">
        <v>2009</v>
      </c>
      <c r="H47" s="417">
        <v>50</v>
      </c>
      <c r="I47" s="363"/>
      <c r="J47" s="350">
        <v>2009</v>
      </c>
      <c r="K47" s="417">
        <v>100</v>
      </c>
      <c r="L47" s="363"/>
      <c r="M47" s="350">
        <v>2009</v>
      </c>
      <c r="N47" s="417">
        <v>100</v>
      </c>
      <c r="O47" s="363"/>
      <c r="P47" s="350">
        <v>2009</v>
      </c>
      <c r="Q47" s="417">
        <v>100</v>
      </c>
      <c r="R47" s="363"/>
      <c r="S47" s="350">
        <v>2009</v>
      </c>
      <c r="T47" s="416">
        <v>90</v>
      </c>
      <c r="U47" s="363"/>
      <c r="V47" s="350">
        <v>2009</v>
      </c>
      <c r="W47" s="417">
        <v>50</v>
      </c>
      <c r="X47" s="363"/>
      <c r="Y47" s="350">
        <v>2009</v>
      </c>
      <c r="Z47" s="417">
        <v>100</v>
      </c>
      <c r="AA47" s="363"/>
      <c r="AB47" s="350">
        <v>2009</v>
      </c>
      <c r="AC47" s="417">
        <v>50</v>
      </c>
      <c r="AD47" s="363"/>
      <c r="AE47" s="350">
        <v>2009</v>
      </c>
      <c r="AF47" s="243">
        <f t="shared" si="7"/>
        <v>33</v>
      </c>
      <c r="AG47" s="363"/>
      <c r="AH47" s="350">
        <v>2009</v>
      </c>
      <c r="AI47" s="417">
        <v>0</v>
      </c>
      <c r="AJ47" s="363"/>
      <c r="AK47" s="350">
        <v>2009</v>
      </c>
      <c r="AL47" s="49">
        <v>100</v>
      </c>
      <c r="AM47" s="363"/>
      <c r="AN47" s="350">
        <v>2009</v>
      </c>
      <c r="AO47" s="417">
        <v>50</v>
      </c>
      <c r="AP47" s="363"/>
      <c r="AQ47" s="350">
        <v>2009</v>
      </c>
      <c r="AR47" s="417">
        <v>0</v>
      </c>
      <c r="AS47" s="363"/>
      <c r="AT47" s="350">
        <v>2009</v>
      </c>
      <c r="AU47" s="417">
        <v>100</v>
      </c>
      <c r="AV47" s="363"/>
      <c r="AW47" s="350">
        <v>2009</v>
      </c>
      <c r="AX47" s="417">
        <v>100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58.111111111111114</v>
      </c>
      <c r="C48" s="363"/>
      <c r="D48" s="350">
        <v>2010</v>
      </c>
      <c r="E48" s="363">
        <v>0</v>
      </c>
      <c r="F48" s="363" t="s">
        <v>4940</v>
      </c>
      <c r="G48" s="350">
        <v>2010</v>
      </c>
      <c r="H48" s="417">
        <v>50</v>
      </c>
      <c r="I48" s="363"/>
      <c r="J48" s="350">
        <v>2010</v>
      </c>
      <c r="K48" s="417">
        <v>100</v>
      </c>
      <c r="L48" s="363"/>
      <c r="M48" s="350">
        <v>2010</v>
      </c>
      <c r="N48" s="417">
        <v>100</v>
      </c>
      <c r="O48" s="363"/>
      <c r="P48" s="350">
        <v>2010</v>
      </c>
      <c r="Q48" s="417">
        <v>100</v>
      </c>
      <c r="R48" s="363"/>
      <c r="S48" s="350">
        <v>2010</v>
      </c>
      <c r="T48" s="416">
        <v>90</v>
      </c>
      <c r="U48" s="363"/>
      <c r="V48" s="350">
        <v>2010</v>
      </c>
      <c r="W48" s="417">
        <v>50</v>
      </c>
      <c r="X48" s="363"/>
      <c r="Y48" s="350">
        <v>2010</v>
      </c>
      <c r="Z48" s="417">
        <v>100</v>
      </c>
      <c r="AA48" s="363"/>
      <c r="AB48" s="350">
        <v>2010</v>
      </c>
      <c r="AC48" s="417">
        <v>50</v>
      </c>
      <c r="AD48" s="363"/>
      <c r="AE48" s="350">
        <v>2010</v>
      </c>
      <c r="AF48" s="243">
        <f t="shared" si="7"/>
        <v>33</v>
      </c>
      <c r="AG48" s="363"/>
      <c r="AH48" s="350">
        <v>2010</v>
      </c>
      <c r="AI48" s="417">
        <v>0</v>
      </c>
      <c r="AJ48" s="363" t="s">
        <v>4941</v>
      </c>
      <c r="AK48" s="350">
        <v>2010</v>
      </c>
      <c r="AL48" s="49">
        <v>100</v>
      </c>
      <c r="AM48" s="363"/>
      <c r="AN48" s="350">
        <v>2010</v>
      </c>
      <c r="AO48" s="417">
        <v>50</v>
      </c>
      <c r="AP48" s="363"/>
      <c r="AQ48" s="350">
        <v>2010</v>
      </c>
      <c r="AR48" s="417">
        <v>0</v>
      </c>
      <c r="AS48" s="363"/>
      <c r="AT48" s="350">
        <v>2010</v>
      </c>
      <c r="AU48" s="417">
        <v>100</v>
      </c>
      <c r="AV48" s="363"/>
      <c r="AW48" s="350">
        <v>2010</v>
      </c>
      <c r="AX48" s="417">
        <v>100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58.111111111111114</v>
      </c>
      <c r="C49" s="363"/>
      <c r="D49" s="350">
        <v>2011</v>
      </c>
      <c r="E49" s="416">
        <v>0</v>
      </c>
      <c r="F49" s="363"/>
      <c r="G49" s="350">
        <v>2011</v>
      </c>
      <c r="H49" s="417">
        <v>50</v>
      </c>
      <c r="I49" s="363"/>
      <c r="J49" s="350">
        <v>2011</v>
      </c>
      <c r="K49" s="417">
        <v>100</v>
      </c>
      <c r="L49" s="363"/>
      <c r="M49" s="350">
        <v>2011</v>
      </c>
      <c r="N49" s="417">
        <v>100</v>
      </c>
      <c r="O49" s="363"/>
      <c r="P49" s="350">
        <v>2011</v>
      </c>
      <c r="Q49" s="417">
        <v>100</v>
      </c>
      <c r="R49" s="363"/>
      <c r="S49" s="350">
        <v>2011</v>
      </c>
      <c r="T49" s="416">
        <v>90</v>
      </c>
      <c r="U49" s="363"/>
      <c r="V49" s="350">
        <v>2011</v>
      </c>
      <c r="W49" s="417">
        <v>50</v>
      </c>
      <c r="X49" s="363"/>
      <c r="Y49" s="350">
        <v>2011</v>
      </c>
      <c r="Z49" s="417">
        <v>100</v>
      </c>
      <c r="AA49" s="363"/>
      <c r="AB49" s="350">
        <v>2011</v>
      </c>
      <c r="AC49" s="417">
        <v>50</v>
      </c>
      <c r="AD49" s="363"/>
      <c r="AE49" s="350">
        <v>2011</v>
      </c>
      <c r="AF49" s="243">
        <f t="shared" si="7"/>
        <v>33</v>
      </c>
      <c r="AG49" s="363"/>
      <c r="AH49" s="350">
        <v>2011</v>
      </c>
      <c r="AI49" s="417">
        <v>0</v>
      </c>
      <c r="AJ49" s="363"/>
      <c r="AK49" s="350">
        <v>2011</v>
      </c>
      <c r="AL49" s="49">
        <v>100</v>
      </c>
      <c r="AM49" s="363"/>
      <c r="AN49" s="350">
        <v>2011</v>
      </c>
      <c r="AO49" s="417">
        <v>50</v>
      </c>
      <c r="AP49" s="363"/>
      <c r="AQ49" s="350">
        <v>2011</v>
      </c>
      <c r="AR49" s="417">
        <v>0</v>
      </c>
      <c r="AS49" s="363"/>
      <c r="AT49" s="350">
        <v>2011</v>
      </c>
      <c r="AU49" s="417">
        <v>100</v>
      </c>
      <c r="AV49" s="363"/>
      <c r="AW49" s="350">
        <v>2011</v>
      </c>
      <c r="AX49" s="417">
        <v>100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58.111111111111114</v>
      </c>
      <c r="C50" s="363"/>
      <c r="D50" s="350">
        <v>2012</v>
      </c>
      <c r="E50" s="416">
        <v>0</v>
      </c>
      <c r="F50" s="363"/>
      <c r="G50" s="350">
        <v>2012</v>
      </c>
      <c r="H50" s="417">
        <v>50</v>
      </c>
      <c r="I50" s="363"/>
      <c r="J50" s="350">
        <v>2012</v>
      </c>
      <c r="K50" s="417">
        <v>100</v>
      </c>
      <c r="L50" s="363"/>
      <c r="M50" s="350">
        <v>2012</v>
      </c>
      <c r="N50" s="417">
        <v>100</v>
      </c>
      <c r="O50" s="363"/>
      <c r="P50" s="350">
        <v>2012</v>
      </c>
      <c r="Q50" s="417">
        <v>100</v>
      </c>
      <c r="R50" s="363"/>
      <c r="S50" s="350">
        <v>2012</v>
      </c>
      <c r="T50" s="416">
        <v>90</v>
      </c>
      <c r="U50" s="363"/>
      <c r="V50" s="350">
        <v>2012</v>
      </c>
      <c r="W50" s="417">
        <v>50</v>
      </c>
      <c r="X50" s="363"/>
      <c r="Y50" s="350">
        <v>2012</v>
      </c>
      <c r="Z50" s="417">
        <v>100</v>
      </c>
      <c r="AA50" s="363"/>
      <c r="AB50" s="350">
        <v>2012</v>
      </c>
      <c r="AC50" s="417">
        <v>50</v>
      </c>
      <c r="AD50" s="363"/>
      <c r="AE50" s="350">
        <v>2012</v>
      </c>
      <c r="AF50" s="243">
        <f t="shared" si="7"/>
        <v>33</v>
      </c>
      <c r="AG50" s="363"/>
      <c r="AH50" s="350">
        <v>2012</v>
      </c>
      <c r="AI50" s="417">
        <v>0</v>
      </c>
      <c r="AJ50" s="363"/>
      <c r="AK50" s="350">
        <v>2012</v>
      </c>
      <c r="AL50" s="49">
        <v>100</v>
      </c>
      <c r="AM50" s="363"/>
      <c r="AN50" s="350">
        <v>2012</v>
      </c>
      <c r="AO50" s="417">
        <v>50</v>
      </c>
      <c r="AP50" s="363"/>
      <c r="AQ50" s="350">
        <v>2012</v>
      </c>
      <c r="AR50" s="417">
        <v>0</v>
      </c>
      <c r="AS50" s="363"/>
      <c r="AT50" s="350">
        <v>2012</v>
      </c>
      <c r="AU50" s="417">
        <v>100</v>
      </c>
      <c r="AV50" s="363"/>
      <c r="AW50" s="350">
        <v>2012</v>
      </c>
      <c r="AX50" s="417">
        <v>100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58.111111111111114</v>
      </c>
      <c r="C51" s="363"/>
      <c r="D51" s="350">
        <v>2013</v>
      </c>
      <c r="E51" s="416">
        <v>0</v>
      </c>
      <c r="F51" s="363"/>
      <c r="G51" s="350">
        <v>2013</v>
      </c>
      <c r="H51" s="417">
        <v>50</v>
      </c>
      <c r="I51" s="363"/>
      <c r="J51" s="350">
        <v>2013</v>
      </c>
      <c r="K51" s="417">
        <v>100</v>
      </c>
      <c r="L51" s="363"/>
      <c r="M51" s="350">
        <v>2013</v>
      </c>
      <c r="N51" s="417">
        <v>100</v>
      </c>
      <c r="O51" s="363"/>
      <c r="P51" s="350">
        <v>2013</v>
      </c>
      <c r="Q51" s="417">
        <v>100</v>
      </c>
      <c r="R51" s="363"/>
      <c r="S51" s="350">
        <v>2013</v>
      </c>
      <c r="T51" s="416">
        <v>90</v>
      </c>
      <c r="U51" s="363"/>
      <c r="V51" s="350">
        <v>2013</v>
      </c>
      <c r="W51" s="417">
        <v>50</v>
      </c>
      <c r="X51" s="363"/>
      <c r="Y51" s="350">
        <v>2013</v>
      </c>
      <c r="Z51" s="417">
        <v>100</v>
      </c>
      <c r="AA51" s="363"/>
      <c r="AB51" s="350">
        <v>2013</v>
      </c>
      <c r="AC51" s="417">
        <v>50</v>
      </c>
      <c r="AD51" s="363"/>
      <c r="AE51" s="350">
        <v>2013</v>
      </c>
      <c r="AF51" s="243">
        <f t="shared" si="7"/>
        <v>33</v>
      </c>
      <c r="AG51" s="363"/>
      <c r="AH51" s="350">
        <v>2013</v>
      </c>
      <c r="AI51" s="417">
        <v>0</v>
      </c>
      <c r="AJ51" s="363"/>
      <c r="AK51" s="350">
        <v>2013</v>
      </c>
      <c r="AL51" s="49">
        <v>100</v>
      </c>
      <c r="AM51" s="363"/>
      <c r="AN51" s="350">
        <v>2013</v>
      </c>
      <c r="AO51" s="417">
        <v>50</v>
      </c>
      <c r="AP51" s="363"/>
      <c r="AQ51" s="350">
        <v>2013</v>
      </c>
      <c r="AR51" s="417">
        <v>0</v>
      </c>
      <c r="AS51" s="363"/>
      <c r="AT51" s="350">
        <v>2013</v>
      </c>
      <c r="AU51" s="417">
        <v>100</v>
      </c>
      <c r="AV51" s="363"/>
      <c r="AW51" s="350">
        <v>2013</v>
      </c>
      <c r="AX51" s="417">
        <v>100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58.111111111111114</v>
      </c>
      <c r="C52" s="39"/>
      <c r="D52" s="43">
        <v>2014</v>
      </c>
      <c r="E52" s="19">
        <v>0</v>
      </c>
      <c r="F52" s="10" t="s">
        <v>1201</v>
      </c>
      <c r="G52" s="43">
        <v>2014</v>
      </c>
      <c r="H52" s="19">
        <v>50</v>
      </c>
      <c r="I52" s="10" t="s">
        <v>4567</v>
      </c>
      <c r="J52" s="43">
        <v>2014</v>
      </c>
      <c r="K52" s="19">
        <v>100</v>
      </c>
      <c r="L52" s="10"/>
      <c r="M52" s="43">
        <v>2014</v>
      </c>
      <c r="N52" s="19">
        <v>100</v>
      </c>
      <c r="O52" s="10" t="s">
        <v>1200</v>
      </c>
      <c r="P52" s="43">
        <v>2014</v>
      </c>
      <c r="Q52" s="19">
        <v>100</v>
      </c>
      <c r="R52" s="10"/>
      <c r="S52" s="43">
        <v>2014</v>
      </c>
      <c r="T52" s="52">
        <v>90</v>
      </c>
      <c r="U52" s="10"/>
      <c r="V52" s="43">
        <v>2014</v>
      </c>
      <c r="W52" s="19">
        <v>50</v>
      </c>
      <c r="X52" s="10" t="s">
        <v>1199</v>
      </c>
      <c r="Y52" s="350">
        <v>2014</v>
      </c>
      <c r="Z52" s="19">
        <v>100</v>
      </c>
      <c r="AA52" s="99" t="s">
        <v>1198</v>
      </c>
      <c r="AB52" s="350">
        <v>2014</v>
      </c>
      <c r="AC52" s="19">
        <v>50</v>
      </c>
      <c r="AD52" s="99" t="s">
        <v>1197</v>
      </c>
      <c r="AE52" s="350">
        <v>2014</v>
      </c>
      <c r="AF52" s="243">
        <f>0.67*AI52+0.33*AL52</f>
        <v>33</v>
      </c>
      <c r="AG52" s="10"/>
      <c r="AH52" s="350">
        <v>2014</v>
      </c>
      <c r="AI52" s="19">
        <v>0</v>
      </c>
      <c r="AJ52" s="10" t="s">
        <v>1196</v>
      </c>
      <c r="AK52" s="350">
        <v>2014</v>
      </c>
      <c r="AL52" s="49">
        <v>100</v>
      </c>
      <c r="AM52" s="10" t="s">
        <v>3468</v>
      </c>
      <c r="AN52" s="350">
        <v>2014</v>
      </c>
      <c r="AO52" s="19">
        <v>50</v>
      </c>
      <c r="AP52" s="10"/>
      <c r="AQ52" s="350">
        <v>2014</v>
      </c>
      <c r="AR52" s="19">
        <v>0</v>
      </c>
      <c r="AS52" s="10" t="s">
        <v>1195</v>
      </c>
      <c r="AT52" s="350">
        <v>2014</v>
      </c>
      <c r="AU52" s="19">
        <v>100</v>
      </c>
      <c r="AV52" s="10"/>
      <c r="AW52" s="350">
        <v>2014</v>
      </c>
      <c r="AX52" s="19">
        <v>100</v>
      </c>
      <c r="AY52" s="11"/>
    </row>
    <row r="53" spans="1:81" ht="24.75" customHeight="1">
      <c r="A53" s="43">
        <v>2015</v>
      </c>
      <c r="B53" s="230">
        <f t="shared" si="8"/>
        <v>58.111111111111114</v>
      </c>
      <c r="C53" s="80"/>
      <c r="D53" s="43">
        <v>2015</v>
      </c>
      <c r="E53" s="19">
        <v>0</v>
      </c>
      <c r="F53" s="10"/>
      <c r="G53" s="43">
        <v>2015</v>
      </c>
      <c r="H53" s="19">
        <v>50</v>
      </c>
      <c r="I53" s="10"/>
      <c r="J53" s="43">
        <v>2015</v>
      </c>
      <c r="K53" s="19">
        <v>100</v>
      </c>
      <c r="L53" s="10"/>
      <c r="M53" s="43">
        <v>2015</v>
      </c>
      <c r="N53" s="19">
        <v>100</v>
      </c>
      <c r="O53" s="10"/>
      <c r="P53" s="43">
        <v>2015</v>
      </c>
      <c r="Q53" s="19">
        <v>100</v>
      </c>
      <c r="R53" s="10"/>
      <c r="S53" s="43">
        <v>2015</v>
      </c>
      <c r="T53" s="52">
        <v>90</v>
      </c>
      <c r="U53" s="10"/>
      <c r="V53" s="43">
        <v>2015</v>
      </c>
      <c r="W53" s="52">
        <v>50</v>
      </c>
      <c r="X53" s="10"/>
      <c r="Y53" s="350">
        <v>2015</v>
      </c>
      <c r="Z53" s="52">
        <v>100</v>
      </c>
      <c r="AA53" s="10"/>
      <c r="AB53" s="350">
        <v>2015</v>
      </c>
      <c r="AC53" s="52">
        <v>50</v>
      </c>
      <c r="AD53" s="10"/>
      <c r="AE53" s="350">
        <v>2015</v>
      </c>
      <c r="AF53" s="243">
        <f t="shared" ref="AF53:AF57" si="9">0.67*AI53+0.33*AL53</f>
        <v>33</v>
      </c>
      <c r="AG53" s="10"/>
      <c r="AH53" s="350">
        <v>2015</v>
      </c>
      <c r="AI53" s="19">
        <v>0</v>
      </c>
      <c r="AJ53" s="10"/>
      <c r="AK53" s="350">
        <v>2015</v>
      </c>
      <c r="AL53" s="78">
        <v>100</v>
      </c>
      <c r="AM53" s="10"/>
      <c r="AN53" s="350">
        <v>2015</v>
      </c>
      <c r="AO53" s="19">
        <v>50</v>
      </c>
      <c r="AP53" s="10"/>
      <c r="AQ53" s="350">
        <v>2015</v>
      </c>
      <c r="AR53" s="19">
        <v>0</v>
      </c>
      <c r="AS53" s="10"/>
      <c r="AT53" s="350">
        <v>2015</v>
      </c>
      <c r="AU53" s="19">
        <v>100</v>
      </c>
      <c r="AV53" s="10"/>
      <c r="AW53" s="350">
        <v>2015</v>
      </c>
      <c r="AX53" s="19">
        <v>100</v>
      </c>
      <c r="AY53" s="11"/>
    </row>
    <row r="54" spans="1:81" ht="24.75" customHeight="1">
      <c r="A54" s="43">
        <v>2016</v>
      </c>
      <c r="B54" s="230">
        <f t="shared" si="8"/>
        <v>58.111111111111114</v>
      </c>
      <c r="C54" s="80"/>
      <c r="D54" s="43">
        <v>2016</v>
      </c>
      <c r="E54" s="19">
        <v>0</v>
      </c>
      <c r="F54" s="10"/>
      <c r="G54" s="43">
        <v>2016</v>
      </c>
      <c r="H54" s="19">
        <v>50</v>
      </c>
      <c r="I54" s="10"/>
      <c r="J54" s="43">
        <v>2016</v>
      </c>
      <c r="K54" s="19">
        <v>100</v>
      </c>
      <c r="L54" s="10"/>
      <c r="M54" s="43">
        <v>2016</v>
      </c>
      <c r="N54" s="19">
        <v>100</v>
      </c>
      <c r="O54" s="10"/>
      <c r="P54" s="43">
        <v>2016</v>
      </c>
      <c r="Q54" s="19">
        <v>100</v>
      </c>
      <c r="R54" s="10"/>
      <c r="S54" s="43">
        <v>2016</v>
      </c>
      <c r="T54" s="52">
        <v>90</v>
      </c>
      <c r="U54" s="10"/>
      <c r="V54" s="43">
        <v>2016</v>
      </c>
      <c r="W54" s="52">
        <v>50</v>
      </c>
      <c r="X54" s="10"/>
      <c r="Y54" s="350">
        <v>2016</v>
      </c>
      <c r="Z54" s="52">
        <v>100</v>
      </c>
      <c r="AA54" s="10"/>
      <c r="AB54" s="350">
        <v>2016</v>
      </c>
      <c r="AC54" s="52">
        <v>50</v>
      </c>
      <c r="AD54" s="10"/>
      <c r="AE54" s="350">
        <v>2016</v>
      </c>
      <c r="AF54" s="243">
        <f t="shared" si="9"/>
        <v>33</v>
      </c>
      <c r="AG54" s="10"/>
      <c r="AH54" s="350">
        <v>2016</v>
      </c>
      <c r="AI54" s="19">
        <v>0</v>
      </c>
      <c r="AJ54" s="10"/>
      <c r="AK54" s="350">
        <v>2016</v>
      </c>
      <c r="AL54" s="78">
        <v>100</v>
      </c>
      <c r="AM54" s="10"/>
      <c r="AN54" s="350">
        <v>2016</v>
      </c>
      <c r="AO54" s="19">
        <v>50</v>
      </c>
      <c r="AP54" s="10"/>
      <c r="AQ54" s="350">
        <v>2016</v>
      </c>
      <c r="AR54" s="19">
        <v>0</v>
      </c>
      <c r="AS54" s="10"/>
      <c r="AT54" s="350">
        <v>2016</v>
      </c>
      <c r="AU54" s="19">
        <v>100</v>
      </c>
      <c r="AV54" s="10"/>
      <c r="AW54" s="350">
        <v>2016</v>
      </c>
      <c r="AX54" s="19">
        <v>100</v>
      </c>
      <c r="AY54" s="11"/>
    </row>
    <row r="55" spans="1:81" ht="24.75" customHeight="1">
      <c r="A55" s="43">
        <v>2017</v>
      </c>
      <c r="B55" s="230">
        <f t="shared" si="8"/>
        <v>58.111111111111114</v>
      </c>
      <c r="C55" s="80"/>
      <c r="D55" s="43">
        <v>2017</v>
      </c>
      <c r="E55" s="19">
        <v>0</v>
      </c>
      <c r="F55" s="10"/>
      <c r="G55" s="43">
        <v>2017</v>
      </c>
      <c r="H55" s="19">
        <v>50</v>
      </c>
      <c r="I55" s="10"/>
      <c r="J55" s="43">
        <v>2017</v>
      </c>
      <c r="K55" s="19">
        <v>100</v>
      </c>
      <c r="L55" s="10"/>
      <c r="M55" s="43">
        <v>2017</v>
      </c>
      <c r="N55" s="19">
        <v>100</v>
      </c>
      <c r="O55" s="10"/>
      <c r="P55" s="43">
        <v>2017</v>
      </c>
      <c r="Q55" s="19">
        <v>100</v>
      </c>
      <c r="R55" s="10"/>
      <c r="S55" s="43">
        <v>2017</v>
      </c>
      <c r="T55" s="52">
        <v>90</v>
      </c>
      <c r="U55" s="10"/>
      <c r="V55" s="43">
        <v>2017</v>
      </c>
      <c r="W55" s="52">
        <v>50</v>
      </c>
      <c r="X55" s="10"/>
      <c r="Y55" s="350">
        <v>2017</v>
      </c>
      <c r="Z55" s="52">
        <v>100</v>
      </c>
      <c r="AA55" s="10"/>
      <c r="AB55" s="350">
        <v>2017</v>
      </c>
      <c r="AC55" s="52">
        <v>50</v>
      </c>
      <c r="AD55" s="10"/>
      <c r="AE55" s="350">
        <v>2017</v>
      </c>
      <c r="AF55" s="243">
        <f t="shared" si="9"/>
        <v>33</v>
      </c>
      <c r="AG55" s="10"/>
      <c r="AH55" s="350">
        <v>2017</v>
      </c>
      <c r="AI55" s="19">
        <v>0</v>
      </c>
      <c r="AJ55" s="10"/>
      <c r="AK55" s="350">
        <v>2017</v>
      </c>
      <c r="AL55" s="78">
        <v>100</v>
      </c>
      <c r="AM55" s="10"/>
      <c r="AN55" s="350">
        <v>2017</v>
      </c>
      <c r="AO55" s="19">
        <v>50</v>
      </c>
      <c r="AP55" s="10"/>
      <c r="AQ55" s="350">
        <v>2017</v>
      </c>
      <c r="AR55" s="19">
        <v>0</v>
      </c>
      <c r="AS55" s="10"/>
      <c r="AT55" s="350">
        <v>2017</v>
      </c>
      <c r="AU55" s="19">
        <v>100</v>
      </c>
      <c r="AV55" s="10"/>
      <c r="AW55" s="350">
        <v>2017</v>
      </c>
      <c r="AX55" s="19">
        <v>100</v>
      </c>
      <c r="AY55" s="11"/>
    </row>
    <row r="56" spans="1:81" ht="24.75" customHeight="1">
      <c r="A56" s="43">
        <v>2018</v>
      </c>
      <c r="B56" s="230">
        <f t="shared" si="8"/>
        <v>58.111111111111114</v>
      </c>
      <c r="C56" s="80"/>
      <c r="D56" s="43">
        <v>2018</v>
      </c>
      <c r="E56" s="19">
        <v>0</v>
      </c>
      <c r="F56" s="10"/>
      <c r="G56" s="43">
        <v>2018</v>
      </c>
      <c r="H56" s="19">
        <v>50</v>
      </c>
      <c r="I56" s="10"/>
      <c r="J56" s="43">
        <v>2018</v>
      </c>
      <c r="K56" s="19">
        <v>100</v>
      </c>
      <c r="L56" s="10"/>
      <c r="M56" s="43">
        <v>2018</v>
      </c>
      <c r="N56" s="19">
        <v>100</v>
      </c>
      <c r="O56" s="10"/>
      <c r="P56" s="43">
        <v>2018</v>
      </c>
      <c r="Q56" s="19">
        <v>100</v>
      </c>
      <c r="R56" s="10"/>
      <c r="S56" s="43">
        <v>2018</v>
      </c>
      <c r="T56" s="52">
        <v>90</v>
      </c>
      <c r="U56" s="10"/>
      <c r="V56" s="43">
        <v>2018</v>
      </c>
      <c r="W56" s="52">
        <v>50</v>
      </c>
      <c r="X56" s="10"/>
      <c r="Y56" s="350">
        <v>2018</v>
      </c>
      <c r="Z56" s="52">
        <v>100</v>
      </c>
      <c r="AA56" s="10"/>
      <c r="AB56" s="350">
        <v>2018</v>
      </c>
      <c r="AC56" s="52">
        <v>50</v>
      </c>
      <c r="AD56" s="10"/>
      <c r="AE56" s="350">
        <v>2018</v>
      </c>
      <c r="AF56" s="243">
        <f t="shared" si="9"/>
        <v>33</v>
      </c>
      <c r="AG56" s="10"/>
      <c r="AH56" s="350">
        <v>2018</v>
      </c>
      <c r="AI56" s="19">
        <v>0</v>
      </c>
      <c r="AJ56" s="10"/>
      <c r="AK56" s="350">
        <v>2018</v>
      </c>
      <c r="AL56" s="78">
        <v>100</v>
      </c>
      <c r="AM56" s="10"/>
      <c r="AN56" s="350">
        <v>2018</v>
      </c>
      <c r="AO56" s="19">
        <v>50</v>
      </c>
      <c r="AP56" s="10"/>
      <c r="AQ56" s="350">
        <v>2018</v>
      </c>
      <c r="AR56" s="19">
        <v>0</v>
      </c>
      <c r="AS56" s="10"/>
      <c r="AT56" s="350">
        <v>2018</v>
      </c>
      <c r="AU56" s="19">
        <v>100</v>
      </c>
      <c r="AV56" s="10"/>
      <c r="AW56" s="350">
        <v>2018</v>
      </c>
      <c r="AX56" s="19">
        <v>100</v>
      </c>
      <c r="AY56" s="11"/>
    </row>
    <row r="57" spans="1:81" ht="24.75" customHeight="1">
      <c r="A57" s="43">
        <v>2019</v>
      </c>
      <c r="B57" s="230">
        <f t="shared" si="8"/>
        <v>58.111111111111114</v>
      </c>
      <c r="C57" s="80"/>
      <c r="D57" s="43">
        <v>2019</v>
      </c>
      <c r="E57" s="19">
        <v>0</v>
      </c>
      <c r="F57" s="10"/>
      <c r="G57" s="43">
        <v>2019</v>
      </c>
      <c r="H57" s="34">
        <v>50</v>
      </c>
      <c r="I57" s="10"/>
      <c r="J57" s="43">
        <v>2019</v>
      </c>
      <c r="K57" s="19">
        <v>100</v>
      </c>
      <c r="L57" s="10"/>
      <c r="M57" s="43">
        <v>2019</v>
      </c>
      <c r="N57" s="34">
        <v>100</v>
      </c>
      <c r="O57" s="10"/>
      <c r="P57" s="43">
        <v>2019</v>
      </c>
      <c r="Q57" s="34">
        <v>100</v>
      </c>
      <c r="R57" s="10"/>
      <c r="S57" s="43">
        <v>2019</v>
      </c>
      <c r="T57" s="52">
        <v>90</v>
      </c>
      <c r="U57" s="10"/>
      <c r="V57" s="43">
        <v>2019</v>
      </c>
      <c r="W57" s="52">
        <v>50</v>
      </c>
      <c r="X57" s="10"/>
      <c r="Y57" s="350">
        <v>2019</v>
      </c>
      <c r="Z57" s="52">
        <v>100</v>
      </c>
      <c r="AA57" s="10"/>
      <c r="AB57" s="350">
        <v>2019</v>
      </c>
      <c r="AC57" s="52">
        <v>50</v>
      </c>
      <c r="AD57" s="10"/>
      <c r="AE57" s="350">
        <v>2019</v>
      </c>
      <c r="AF57" s="243">
        <f t="shared" si="9"/>
        <v>33</v>
      </c>
      <c r="AG57" s="10"/>
      <c r="AH57" s="350">
        <v>2019</v>
      </c>
      <c r="AI57" s="19">
        <v>0</v>
      </c>
      <c r="AJ57" s="10" t="s">
        <v>1194</v>
      </c>
      <c r="AK57" s="350">
        <v>2019</v>
      </c>
      <c r="AL57" s="78">
        <v>100</v>
      </c>
      <c r="AM57" s="10"/>
      <c r="AN57" s="350">
        <v>2019</v>
      </c>
      <c r="AO57" s="34">
        <v>50</v>
      </c>
      <c r="AP57" s="10"/>
      <c r="AQ57" s="350">
        <v>2019</v>
      </c>
      <c r="AR57" s="34">
        <v>0</v>
      </c>
      <c r="AS57" s="10"/>
      <c r="AT57" s="350">
        <v>2019</v>
      </c>
      <c r="AU57" s="34">
        <v>100</v>
      </c>
      <c r="AV57" s="10"/>
      <c r="AW57" s="350">
        <v>2019</v>
      </c>
      <c r="AX57" s="34">
        <v>100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1663</v>
      </c>
      <c r="I63" s="580"/>
      <c r="J63" s="43" t="s">
        <v>81</v>
      </c>
      <c r="K63" s="580" t="s">
        <v>201</v>
      </c>
      <c r="L63" s="580"/>
      <c r="M63" s="43" t="s">
        <v>81</v>
      </c>
      <c r="N63" s="580" t="s">
        <v>200</v>
      </c>
      <c r="O63" s="580"/>
      <c r="P63" s="43" t="s">
        <v>81</v>
      </c>
      <c r="Q63" s="580" t="s">
        <v>2873</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4475</v>
      </c>
      <c r="L64" s="580"/>
      <c r="M64" s="43" t="s">
        <v>78</v>
      </c>
      <c r="N64" s="580" t="s">
        <v>79</v>
      </c>
      <c r="O64" s="580"/>
      <c r="P64" s="43" t="s">
        <v>78</v>
      </c>
      <c r="Q64" s="580" t="s">
        <v>4415</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71.428571428571431</v>
      </c>
      <c r="C69" s="363"/>
      <c r="D69" s="350">
        <v>2010</v>
      </c>
      <c r="E69" s="49">
        <v>100</v>
      </c>
      <c r="F69" s="363"/>
      <c r="G69" s="350">
        <v>2010</v>
      </c>
      <c r="H69" s="417">
        <v>0</v>
      </c>
      <c r="I69" s="363"/>
      <c r="J69" s="350">
        <v>2010</v>
      </c>
      <c r="K69" s="417">
        <v>50</v>
      </c>
      <c r="L69" s="363"/>
      <c r="M69" s="350">
        <v>2010</v>
      </c>
      <c r="N69" s="8">
        <f t="shared" si="10"/>
        <v>100</v>
      </c>
      <c r="O69" s="363"/>
      <c r="P69" s="350">
        <v>2010</v>
      </c>
      <c r="Q69" s="417">
        <v>100</v>
      </c>
      <c r="R69" s="363"/>
      <c r="S69" s="350">
        <v>2010</v>
      </c>
      <c r="T69" s="417">
        <v>100</v>
      </c>
      <c r="U69" s="363"/>
      <c r="V69" s="350">
        <v>2010</v>
      </c>
      <c r="W69" s="417">
        <v>100</v>
      </c>
      <c r="X69" s="363"/>
      <c r="Y69" s="350">
        <v>2010</v>
      </c>
      <c r="Z69" s="417">
        <v>100</v>
      </c>
      <c r="AA69" s="363"/>
      <c r="AB69" s="350">
        <v>2010</v>
      </c>
      <c r="AC69" s="417">
        <v>50</v>
      </c>
      <c r="AD69" s="363"/>
      <c r="AE69" s="350">
        <v>2010</v>
      </c>
      <c r="AF69" s="417">
        <v>100</v>
      </c>
      <c r="AG69" s="363"/>
      <c r="AH69" s="350">
        <v>2010</v>
      </c>
      <c r="AI69" s="417">
        <v>100</v>
      </c>
      <c r="AJ69" s="363"/>
      <c r="AK69" s="350">
        <v>2010</v>
      </c>
      <c r="AL69" s="417">
        <v>100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71.428571428571431</v>
      </c>
      <c r="C70" s="363"/>
      <c r="D70" s="350">
        <v>2011</v>
      </c>
      <c r="E70" s="49">
        <v>100</v>
      </c>
      <c r="F70" s="363"/>
      <c r="G70" s="350">
        <v>2011</v>
      </c>
      <c r="H70" s="417">
        <v>0</v>
      </c>
      <c r="I70" s="363"/>
      <c r="J70" s="350">
        <v>2011</v>
      </c>
      <c r="K70" s="417">
        <v>50</v>
      </c>
      <c r="L70" s="363"/>
      <c r="M70" s="350">
        <v>2011</v>
      </c>
      <c r="N70" s="8">
        <f t="shared" si="10"/>
        <v>100</v>
      </c>
      <c r="O70" s="363"/>
      <c r="P70" s="350">
        <v>2011</v>
      </c>
      <c r="Q70" s="417">
        <v>100</v>
      </c>
      <c r="R70" s="363"/>
      <c r="S70" s="350">
        <v>2011</v>
      </c>
      <c r="T70" s="417">
        <v>100</v>
      </c>
      <c r="U70" s="363"/>
      <c r="V70" s="350">
        <v>2011</v>
      </c>
      <c r="W70" s="417">
        <v>100</v>
      </c>
      <c r="X70" s="363"/>
      <c r="Y70" s="350">
        <v>2011</v>
      </c>
      <c r="Z70" s="417">
        <v>100</v>
      </c>
      <c r="AA70" s="363"/>
      <c r="AB70" s="350">
        <v>2011</v>
      </c>
      <c r="AC70" s="417">
        <v>50</v>
      </c>
      <c r="AD70" s="363"/>
      <c r="AE70" s="350">
        <v>2011</v>
      </c>
      <c r="AF70" s="417">
        <v>100</v>
      </c>
      <c r="AG70" s="363"/>
      <c r="AH70" s="350">
        <v>2011</v>
      </c>
      <c r="AI70" s="417">
        <v>100</v>
      </c>
      <c r="AJ70" s="363"/>
      <c r="AK70" s="350">
        <v>2011</v>
      </c>
      <c r="AL70" s="417">
        <v>100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71.428571428571431</v>
      </c>
      <c r="C71" s="363"/>
      <c r="D71" s="350">
        <v>2012</v>
      </c>
      <c r="E71" s="49">
        <v>100</v>
      </c>
      <c r="F71" s="363"/>
      <c r="G71" s="350">
        <v>2012</v>
      </c>
      <c r="H71" s="417">
        <v>0</v>
      </c>
      <c r="I71" s="363"/>
      <c r="J71" s="350">
        <v>2012</v>
      </c>
      <c r="K71" s="417">
        <v>50</v>
      </c>
      <c r="L71" s="363"/>
      <c r="M71" s="350">
        <v>2012</v>
      </c>
      <c r="N71" s="8">
        <f t="shared" si="10"/>
        <v>100</v>
      </c>
      <c r="O71" s="363"/>
      <c r="P71" s="350">
        <v>2012</v>
      </c>
      <c r="Q71" s="417">
        <v>100</v>
      </c>
      <c r="R71" s="363"/>
      <c r="S71" s="350">
        <v>2012</v>
      </c>
      <c r="T71" s="417">
        <v>100</v>
      </c>
      <c r="U71" s="363"/>
      <c r="V71" s="350">
        <v>2012</v>
      </c>
      <c r="W71" s="417">
        <v>100</v>
      </c>
      <c r="X71" s="363"/>
      <c r="Y71" s="350">
        <v>2012</v>
      </c>
      <c r="Z71" s="417">
        <v>100</v>
      </c>
      <c r="AA71" s="363"/>
      <c r="AB71" s="350">
        <v>2012</v>
      </c>
      <c r="AC71" s="417">
        <v>50</v>
      </c>
      <c r="AD71" s="363"/>
      <c r="AE71" s="350">
        <v>2012</v>
      </c>
      <c r="AF71" s="417">
        <v>100</v>
      </c>
      <c r="AG71" s="363"/>
      <c r="AH71" s="350">
        <v>2012</v>
      </c>
      <c r="AI71" s="417">
        <v>100</v>
      </c>
      <c r="AJ71" s="363"/>
      <c r="AK71" s="350">
        <v>2012</v>
      </c>
      <c r="AL71" s="417">
        <v>100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71.428571428571431</v>
      </c>
      <c r="C72" s="363"/>
      <c r="D72" s="350">
        <v>2013</v>
      </c>
      <c r="E72" s="49">
        <v>100</v>
      </c>
      <c r="F72" s="363"/>
      <c r="G72" s="350">
        <v>2013</v>
      </c>
      <c r="H72" s="417">
        <v>0</v>
      </c>
      <c r="I72" s="363"/>
      <c r="J72" s="350">
        <v>2013</v>
      </c>
      <c r="K72" s="417">
        <v>50</v>
      </c>
      <c r="L72" s="363"/>
      <c r="M72" s="350">
        <v>2013</v>
      </c>
      <c r="N72" s="8">
        <f t="shared" si="10"/>
        <v>100</v>
      </c>
      <c r="O72" s="363"/>
      <c r="P72" s="350">
        <v>2013</v>
      </c>
      <c r="Q72" s="417">
        <v>100</v>
      </c>
      <c r="R72" s="363"/>
      <c r="S72" s="350">
        <v>2013</v>
      </c>
      <c r="T72" s="417">
        <v>100</v>
      </c>
      <c r="U72" s="363"/>
      <c r="V72" s="350">
        <v>2013</v>
      </c>
      <c r="W72" s="417">
        <v>100</v>
      </c>
      <c r="X72" s="363"/>
      <c r="Y72" s="350">
        <v>2013</v>
      </c>
      <c r="Z72" s="417">
        <v>100</v>
      </c>
      <c r="AA72" s="363"/>
      <c r="AB72" s="350">
        <v>2013</v>
      </c>
      <c r="AC72" s="417">
        <v>50</v>
      </c>
      <c r="AD72" s="363"/>
      <c r="AE72" s="350">
        <v>2013</v>
      </c>
      <c r="AF72" s="417">
        <v>100</v>
      </c>
      <c r="AG72" s="363"/>
      <c r="AH72" s="350">
        <v>2013</v>
      </c>
      <c r="AI72" s="417">
        <v>100</v>
      </c>
      <c r="AJ72" s="363"/>
      <c r="AK72" s="350">
        <v>2013</v>
      </c>
      <c r="AL72" s="417">
        <v>100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71.428571428571431</v>
      </c>
      <c r="C73" s="39"/>
      <c r="D73" s="43">
        <v>2014</v>
      </c>
      <c r="E73" s="49">
        <v>100</v>
      </c>
      <c r="F73" s="10" t="s">
        <v>4568</v>
      </c>
      <c r="G73" s="43">
        <v>2014</v>
      </c>
      <c r="H73" s="19">
        <v>0</v>
      </c>
      <c r="I73" s="10" t="s">
        <v>1193</v>
      </c>
      <c r="J73" s="43">
        <v>2014</v>
      </c>
      <c r="K73" s="19">
        <v>50</v>
      </c>
      <c r="L73" s="10" t="s">
        <v>1192</v>
      </c>
      <c r="M73" s="43">
        <v>2014</v>
      </c>
      <c r="N73" s="8">
        <f t="shared" ref="N73:N78" si="13">AVERAGE(Q73,T73,W73)</f>
        <v>100</v>
      </c>
      <c r="O73" s="19"/>
      <c r="P73" s="43">
        <v>2014</v>
      </c>
      <c r="Q73" s="19">
        <v>100</v>
      </c>
      <c r="R73" s="10" t="s">
        <v>3469</v>
      </c>
      <c r="S73" s="43">
        <v>2014</v>
      </c>
      <c r="T73" s="19">
        <v>100</v>
      </c>
      <c r="U73" s="10"/>
      <c r="V73" s="43">
        <v>2014</v>
      </c>
      <c r="W73" s="19">
        <v>100</v>
      </c>
      <c r="X73" s="10" t="s">
        <v>3470</v>
      </c>
      <c r="Y73" s="350">
        <v>2014</v>
      </c>
      <c r="Z73" s="19">
        <v>100</v>
      </c>
      <c r="AA73" s="10" t="s">
        <v>3471</v>
      </c>
      <c r="AB73" s="350">
        <v>2014</v>
      </c>
      <c r="AC73" s="19">
        <v>50</v>
      </c>
      <c r="AD73" s="10" t="s">
        <v>1191</v>
      </c>
      <c r="AE73" s="350">
        <v>2014</v>
      </c>
      <c r="AF73" s="19">
        <v>100</v>
      </c>
      <c r="AG73" s="19"/>
      <c r="AH73" s="350">
        <v>2014</v>
      </c>
      <c r="AI73" s="19">
        <v>100</v>
      </c>
      <c r="AJ73" s="10" t="s">
        <v>1190</v>
      </c>
      <c r="AK73" s="350">
        <v>2014</v>
      </c>
      <c r="AL73" s="19">
        <v>100</v>
      </c>
      <c r="AM73" s="11" t="s">
        <v>3472</v>
      </c>
    </row>
    <row r="74" spans="1:81" ht="24.75" customHeight="1">
      <c r="A74" s="43">
        <v>2015</v>
      </c>
      <c r="B74" s="5">
        <f t="shared" si="12"/>
        <v>71.428571428571431</v>
      </c>
      <c r="C74" s="39"/>
      <c r="D74" s="43">
        <v>2015</v>
      </c>
      <c r="E74" s="19">
        <v>100</v>
      </c>
      <c r="F74" s="10"/>
      <c r="G74" s="43">
        <v>2015</v>
      </c>
      <c r="H74" s="19">
        <v>0</v>
      </c>
      <c r="I74" s="10"/>
      <c r="J74" s="43">
        <v>2015</v>
      </c>
      <c r="K74" s="19">
        <v>50</v>
      </c>
      <c r="L74" s="10"/>
      <c r="M74" s="43">
        <v>2015</v>
      </c>
      <c r="N74" s="8">
        <f t="shared" si="13"/>
        <v>100</v>
      </c>
      <c r="O74" s="19"/>
      <c r="P74" s="43">
        <v>2015</v>
      </c>
      <c r="Q74" s="19">
        <v>100</v>
      </c>
      <c r="R74" s="10"/>
      <c r="S74" s="43">
        <v>2015</v>
      </c>
      <c r="T74" s="19">
        <v>100</v>
      </c>
      <c r="U74" s="10"/>
      <c r="V74" s="43">
        <v>2015</v>
      </c>
      <c r="W74" s="19">
        <v>100</v>
      </c>
      <c r="X74" s="10"/>
      <c r="Y74" s="350">
        <v>2015</v>
      </c>
      <c r="Z74" s="19">
        <v>100</v>
      </c>
      <c r="AA74" s="10"/>
      <c r="AB74" s="350">
        <v>2015</v>
      </c>
      <c r="AC74" s="19">
        <v>50</v>
      </c>
      <c r="AD74" s="10"/>
      <c r="AE74" s="350">
        <v>2015</v>
      </c>
      <c r="AF74" s="19">
        <v>100</v>
      </c>
      <c r="AG74" s="140"/>
      <c r="AH74" s="141">
        <v>2015</v>
      </c>
      <c r="AI74" s="19">
        <v>100</v>
      </c>
      <c r="AJ74" s="142"/>
      <c r="AK74" s="141">
        <v>2015</v>
      </c>
      <c r="AL74" s="49">
        <v>100</v>
      </c>
      <c r="AM74" s="139"/>
    </row>
    <row r="75" spans="1:81" ht="24.75" customHeight="1">
      <c r="A75" s="43">
        <v>2016</v>
      </c>
      <c r="B75" s="5">
        <f t="shared" si="12"/>
        <v>71.428571428571431</v>
      </c>
      <c r="C75" s="39"/>
      <c r="D75" s="43">
        <v>2016</v>
      </c>
      <c r="E75" s="19">
        <v>100</v>
      </c>
      <c r="F75" s="10"/>
      <c r="G75" s="43">
        <v>2016</v>
      </c>
      <c r="H75" s="19">
        <v>0</v>
      </c>
      <c r="I75" s="10"/>
      <c r="J75" s="43">
        <v>2016</v>
      </c>
      <c r="K75" s="19">
        <v>50</v>
      </c>
      <c r="L75" s="10"/>
      <c r="M75" s="43">
        <v>2016</v>
      </c>
      <c r="N75" s="8">
        <f t="shared" si="13"/>
        <v>100</v>
      </c>
      <c r="O75" s="19"/>
      <c r="P75" s="43">
        <v>2016</v>
      </c>
      <c r="Q75" s="19">
        <v>100</v>
      </c>
      <c r="R75" s="10"/>
      <c r="S75" s="43">
        <v>2016</v>
      </c>
      <c r="T75" s="19">
        <v>100</v>
      </c>
      <c r="U75" s="10"/>
      <c r="V75" s="43">
        <v>2016</v>
      </c>
      <c r="W75" s="19">
        <v>100</v>
      </c>
      <c r="X75" s="10"/>
      <c r="Y75" s="350">
        <v>2016</v>
      </c>
      <c r="Z75" s="19">
        <v>100</v>
      </c>
      <c r="AA75" s="10"/>
      <c r="AB75" s="350">
        <v>2016</v>
      </c>
      <c r="AC75" s="19">
        <v>50</v>
      </c>
      <c r="AD75" s="10"/>
      <c r="AE75" s="350">
        <v>2016</v>
      </c>
      <c r="AF75" s="19">
        <v>100</v>
      </c>
      <c r="AG75" s="140"/>
      <c r="AH75" s="141">
        <v>2016</v>
      </c>
      <c r="AI75" s="19">
        <v>100</v>
      </c>
      <c r="AJ75" s="142" t="s">
        <v>1189</v>
      </c>
      <c r="AK75" s="141">
        <v>2016</v>
      </c>
      <c r="AL75" s="49">
        <v>100</v>
      </c>
      <c r="AM75" s="139"/>
    </row>
    <row r="76" spans="1:81" ht="24.75" customHeight="1">
      <c r="A76" s="43">
        <v>2017</v>
      </c>
      <c r="B76" s="5">
        <f t="shared" si="12"/>
        <v>71.428571428571431</v>
      </c>
      <c r="C76" s="39"/>
      <c r="D76" s="43">
        <v>2017</v>
      </c>
      <c r="E76" s="19">
        <v>100</v>
      </c>
      <c r="F76" s="10"/>
      <c r="G76" s="43">
        <v>2017</v>
      </c>
      <c r="H76" s="19">
        <v>0</v>
      </c>
      <c r="I76" s="10"/>
      <c r="J76" s="43">
        <v>2017</v>
      </c>
      <c r="K76" s="19">
        <v>50</v>
      </c>
      <c r="L76" s="10"/>
      <c r="M76" s="43">
        <v>2017</v>
      </c>
      <c r="N76" s="8">
        <f t="shared" si="13"/>
        <v>100</v>
      </c>
      <c r="O76" s="19"/>
      <c r="P76" s="43">
        <v>2017</v>
      </c>
      <c r="Q76" s="19">
        <v>100</v>
      </c>
      <c r="R76" s="10"/>
      <c r="S76" s="43">
        <v>2017</v>
      </c>
      <c r="T76" s="19">
        <v>100</v>
      </c>
      <c r="U76" s="10"/>
      <c r="V76" s="43">
        <v>2017</v>
      </c>
      <c r="W76" s="19">
        <v>100</v>
      </c>
      <c r="X76" s="10"/>
      <c r="Y76" s="350">
        <v>2017</v>
      </c>
      <c r="Z76" s="19">
        <v>100</v>
      </c>
      <c r="AA76" s="10"/>
      <c r="AB76" s="350">
        <v>2017</v>
      </c>
      <c r="AC76" s="19">
        <v>50</v>
      </c>
      <c r="AD76" s="10"/>
      <c r="AE76" s="350">
        <v>2017</v>
      </c>
      <c r="AF76" s="19">
        <v>100</v>
      </c>
      <c r="AG76" s="140"/>
      <c r="AH76" s="141">
        <v>2017</v>
      </c>
      <c r="AI76" s="19">
        <v>100</v>
      </c>
      <c r="AJ76" s="142"/>
      <c r="AK76" s="141">
        <v>2017</v>
      </c>
      <c r="AL76" s="49">
        <v>100</v>
      </c>
      <c r="AM76" s="139"/>
    </row>
    <row r="77" spans="1:81" ht="24.75" customHeight="1">
      <c r="A77" s="43">
        <v>2018</v>
      </c>
      <c r="B77" s="5">
        <f t="shared" si="12"/>
        <v>71.428571428571431</v>
      </c>
      <c r="C77" s="39"/>
      <c r="D77" s="43">
        <v>2018</v>
      </c>
      <c r="E77" s="19">
        <v>100</v>
      </c>
      <c r="F77" s="10"/>
      <c r="G77" s="43">
        <v>2018</v>
      </c>
      <c r="H77" s="19">
        <v>0</v>
      </c>
      <c r="I77" s="10"/>
      <c r="J77" s="43">
        <v>2018</v>
      </c>
      <c r="K77" s="19">
        <v>50</v>
      </c>
      <c r="L77" s="10"/>
      <c r="M77" s="43">
        <v>2018</v>
      </c>
      <c r="N77" s="8">
        <f t="shared" si="13"/>
        <v>100</v>
      </c>
      <c r="O77" s="19"/>
      <c r="P77" s="43">
        <v>2018</v>
      </c>
      <c r="Q77" s="19">
        <v>100</v>
      </c>
      <c r="R77" s="10"/>
      <c r="S77" s="43">
        <v>2018</v>
      </c>
      <c r="T77" s="19">
        <v>100</v>
      </c>
      <c r="U77" s="10"/>
      <c r="V77" s="43">
        <v>2018</v>
      </c>
      <c r="W77" s="19">
        <v>100</v>
      </c>
      <c r="X77" s="10"/>
      <c r="Y77" s="350">
        <v>2018</v>
      </c>
      <c r="Z77" s="19">
        <v>100</v>
      </c>
      <c r="AA77" s="10"/>
      <c r="AB77" s="350">
        <v>2018</v>
      </c>
      <c r="AC77" s="19">
        <v>50</v>
      </c>
      <c r="AD77" s="10"/>
      <c r="AE77" s="350">
        <v>2018</v>
      </c>
      <c r="AF77" s="19">
        <v>100</v>
      </c>
      <c r="AG77" s="140"/>
      <c r="AH77" s="141">
        <v>2018</v>
      </c>
      <c r="AI77" s="19">
        <v>100</v>
      </c>
      <c r="AJ77" s="142"/>
      <c r="AK77" s="141">
        <v>2018</v>
      </c>
      <c r="AL77" s="49">
        <v>100</v>
      </c>
      <c r="AM77" s="139"/>
    </row>
    <row r="78" spans="1:81" ht="24.75" customHeight="1">
      <c r="A78" s="43">
        <v>2019</v>
      </c>
      <c r="B78" s="5">
        <f t="shared" si="12"/>
        <v>71.428571428571431</v>
      </c>
      <c r="C78" s="39"/>
      <c r="D78" s="43">
        <v>2019</v>
      </c>
      <c r="E78" s="19">
        <v>100</v>
      </c>
      <c r="F78" s="10"/>
      <c r="G78" s="43">
        <v>2019</v>
      </c>
      <c r="H78" s="19">
        <v>0</v>
      </c>
      <c r="I78" s="10"/>
      <c r="J78" s="43">
        <v>2019</v>
      </c>
      <c r="K78" s="19">
        <v>50</v>
      </c>
      <c r="L78" s="10"/>
      <c r="M78" s="43">
        <v>2019</v>
      </c>
      <c r="N78" s="8">
        <f t="shared" si="13"/>
        <v>100</v>
      </c>
      <c r="O78" s="19"/>
      <c r="P78" s="43">
        <v>2019</v>
      </c>
      <c r="Q78" s="19">
        <v>100</v>
      </c>
      <c r="R78" s="10"/>
      <c r="S78" s="43">
        <v>2019</v>
      </c>
      <c r="T78" s="19">
        <v>100</v>
      </c>
      <c r="U78" s="10"/>
      <c r="V78" s="43">
        <v>2019</v>
      </c>
      <c r="W78" s="19">
        <v>100</v>
      </c>
      <c r="X78" s="10"/>
      <c r="Y78" s="350">
        <v>2019</v>
      </c>
      <c r="Z78" s="19">
        <v>100</v>
      </c>
      <c r="AA78" s="10"/>
      <c r="AB78" s="350">
        <v>2019</v>
      </c>
      <c r="AC78" s="19">
        <v>50</v>
      </c>
      <c r="AD78" s="10"/>
      <c r="AE78" s="350">
        <v>2019</v>
      </c>
      <c r="AF78" s="19">
        <v>100</v>
      </c>
      <c r="AG78" s="140"/>
      <c r="AH78" s="141">
        <v>2019</v>
      </c>
      <c r="AI78" s="19">
        <v>100</v>
      </c>
      <c r="AJ78" s="142" t="s">
        <v>1188</v>
      </c>
      <c r="AK78" s="141">
        <v>2019</v>
      </c>
      <c r="AL78" s="49">
        <v>100</v>
      </c>
      <c r="AM78" s="139"/>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4355</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4">AVERAGE(E87,H87,K87,N87,Q87)</f>
        <v>95</v>
      </c>
      <c r="C87" s="363"/>
      <c r="D87" s="350">
        <v>2007</v>
      </c>
      <c r="E87" s="417">
        <v>75</v>
      </c>
      <c r="F87" s="363"/>
      <c r="G87" s="350">
        <v>2007</v>
      </c>
      <c r="H87" s="417">
        <v>100</v>
      </c>
      <c r="I87" s="363"/>
      <c r="J87" s="350">
        <v>2007</v>
      </c>
      <c r="K87" s="417">
        <v>100</v>
      </c>
      <c r="L87" s="363"/>
      <c r="M87" s="350">
        <v>2007</v>
      </c>
      <c r="N87" s="417">
        <v>100</v>
      </c>
      <c r="O87" s="363"/>
      <c r="P87" s="350">
        <v>2007</v>
      </c>
      <c r="Q87" s="417">
        <v>100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4"/>
        <v>95</v>
      </c>
      <c r="C88" s="363"/>
      <c r="D88" s="350">
        <v>2008</v>
      </c>
      <c r="E88" s="417">
        <v>75</v>
      </c>
      <c r="F88" s="363"/>
      <c r="G88" s="350">
        <v>2008</v>
      </c>
      <c r="H88" s="417">
        <v>100</v>
      </c>
      <c r="I88" s="363"/>
      <c r="J88" s="350">
        <v>2008</v>
      </c>
      <c r="K88" s="417">
        <v>100</v>
      </c>
      <c r="L88" s="363"/>
      <c r="M88" s="350">
        <v>2008</v>
      </c>
      <c r="N88" s="417">
        <v>100</v>
      </c>
      <c r="O88" s="363"/>
      <c r="P88" s="350">
        <v>2008</v>
      </c>
      <c r="Q88" s="417">
        <v>100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4"/>
        <v>95</v>
      </c>
      <c r="C89" s="363"/>
      <c r="D89" s="350">
        <v>2009</v>
      </c>
      <c r="E89" s="417">
        <v>75</v>
      </c>
      <c r="F89" s="363"/>
      <c r="G89" s="350">
        <v>2009</v>
      </c>
      <c r="H89" s="417">
        <v>100</v>
      </c>
      <c r="I89" s="363"/>
      <c r="J89" s="350">
        <v>2009</v>
      </c>
      <c r="K89" s="417">
        <v>100</v>
      </c>
      <c r="L89" s="363"/>
      <c r="M89" s="350">
        <v>2009</v>
      </c>
      <c r="N89" s="417">
        <v>100</v>
      </c>
      <c r="O89" s="363"/>
      <c r="P89" s="350">
        <v>2009</v>
      </c>
      <c r="Q89" s="417">
        <v>100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95</v>
      </c>
      <c r="C90" s="363"/>
      <c r="D90" s="350">
        <v>2010</v>
      </c>
      <c r="E90" s="417">
        <v>75</v>
      </c>
      <c r="F90" s="363"/>
      <c r="G90" s="350">
        <v>2010</v>
      </c>
      <c r="H90" s="417">
        <v>100</v>
      </c>
      <c r="I90" s="363"/>
      <c r="J90" s="350">
        <v>2010</v>
      </c>
      <c r="K90" s="417">
        <v>100</v>
      </c>
      <c r="L90" s="363"/>
      <c r="M90" s="350">
        <v>2010</v>
      </c>
      <c r="N90" s="417">
        <v>100</v>
      </c>
      <c r="O90" s="363"/>
      <c r="P90" s="350">
        <v>2010</v>
      </c>
      <c r="Q90" s="417">
        <v>100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95</v>
      </c>
      <c r="C91" s="363"/>
      <c r="D91" s="350">
        <v>2011</v>
      </c>
      <c r="E91" s="417">
        <v>75</v>
      </c>
      <c r="F91" s="363"/>
      <c r="G91" s="350">
        <v>2011</v>
      </c>
      <c r="H91" s="417">
        <v>100</v>
      </c>
      <c r="I91" s="363"/>
      <c r="J91" s="350">
        <v>2011</v>
      </c>
      <c r="K91" s="417">
        <v>100</v>
      </c>
      <c r="L91" s="363"/>
      <c r="M91" s="350">
        <v>2011</v>
      </c>
      <c r="N91" s="417">
        <v>100</v>
      </c>
      <c r="O91" s="363"/>
      <c r="P91" s="350">
        <v>2011</v>
      </c>
      <c r="Q91" s="417">
        <v>100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95</v>
      </c>
      <c r="C92" s="363"/>
      <c r="D92" s="350">
        <v>2012</v>
      </c>
      <c r="E92" s="417">
        <v>75</v>
      </c>
      <c r="F92" s="363"/>
      <c r="G92" s="350">
        <v>2012</v>
      </c>
      <c r="H92" s="417">
        <v>100</v>
      </c>
      <c r="I92" s="363"/>
      <c r="J92" s="350">
        <v>2012</v>
      </c>
      <c r="K92" s="417">
        <v>100</v>
      </c>
      <c r="L92" s="363"/>
      <c r="M92" s="350">
        <v>2012</v>
      </c>
      <c r="N92" s="417">
        <v>100</v>
      </c>
      <c r="O92" s="363"/>
      <c r="P92" s="350">
        <v>2012</v>
      </c>
      <c r="Q92" s="417">
        <v>100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95</v>
      </c>
      <c r="C93" s="363"/>
      <c r="D93" s="350">
        <v>2013</v>
      </c>
      <c r="E93" s="417">
        <v>75</v>
      </c>
      <c r="F93" s="363"/>
      <c r="G93" s="350">
        <v>2013</v>
      </c>
      <c r="H93" s="417">
        <v>100</v>
      </c>
      <c r="I93" s="363"/>
      <c r="J93" s="350">
        <v>2013</v>
      </c>
      <c r="K93" s="417">
        <v>100</v>
      </c>
      <c r="L93" s="363" t="s">
        <v>4942</v>
      </c>
      <c r="M93" s="350">
        <v>2013</v>
      </c>
      <c r="N93" s="417">
        <v>100</v>
      </c>
      <c r="O93" s="363"/>
      <c r="P93" s="350">
        <v>2013</v>
      </c>
      <c r="Q93" s="417">
        <v>100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80</v>
      </c>
      <c r="C94" s="39"/>
      <c r="D94" s="43">
        <v>2014</v>
      </c>
      <c r="E94" s="19">
        <v>75</v>
      </c>
      <c r="F94" s="10" t="s">
        <v>1187</v>
      </c>
      <c r="G94" s="43">
        <v>2014</v>
      </c>
      <c r="H94" s="19">
        <v>100</v>
      </c>
      <c r="I94" s="10"/>
      <c r="J94" s="43">
        <v>2014</v>
      </c>
      <c r="K94" s="19">
        <v>25</v>
      </c>
      <c r="L94" s="10" t="s">
        <v>3473</v>
      </c>
      <c r="M94" s="43">
        <v>2014</v>
      </c>
      <c r="N94" s="19">
        <v>100</v>
      </c>
      <c r="O94" s="10" t="s">
        <v>1186</v>
      </c>
      <c r="P94" s="43">
        <v>2014</v>
      </c>
      <c r="Q94" s="19">
        <v>100</v>
      </c>
      <c r="R94" s="11" t="s">
        <v>1185</v>
      </c>
    </row>
    <row r="95" spans="1:81" ht="24.75" customHeight="1">
      <c r="A95" s="43">
        <v>2015</v>
      </c>
      <c r="B95" s="2">
        <f>AVERAGE(E95,H95,K95,N95,Q95)</f>
        <v>80</v>
      </c>
      <c r="C95" s="80"/>
      <c r="D95" s="43">
        <v>2015</v>
      </c>
      <c r="E95" s="49">
        <v>75</v>
      </c>
      <c r="F95" s="10"/>
      <c r="G95" s="43">
        <v>2015</v>
      </c>
      <c r="H95" s="19">
        <v>100</v>
      </c>
      <c r="I95" s="10"/>
      <c r="J95" s="43">
        <v>2015</v>
      </c>
      <c r="K95" s="19">
        <v>25</v>
      </c>
      <c r="L95" s="10" t="s">
        <v>3474</v>
      </c>
      <c r="M95" s="43">
        <v>2015</v>
      </c>
      <c r="N95" s="19">
        <v>100</v>
      </c>
      <c r="O95" s="10"/>
      <c r="P95" s="43">
        <v>2015</v>
      </c>
      <c r="Q95" s="19">
        <v>100</v>
      </c>
      <c r="R95" s="11"/>
    </row>
    <row r="96" spans="1:81" ht="24.75" customHeight="1">
      <c r="A96" s="43">
        <v>2016</v>
      </c>
      <c r="B96" s="2">
        <f>AVERAGE(E96,H96,K96,N96,Q96)</f>
        <v>80</v>
      </c>
      <c r="C96" s="80"/>
      <c r="D96" s="43">
        <v>2016</v>
      </c>
      <c r="E96" s="49">
        <v>75</v>
      </c>
      <c r="F96" s="10"/>
      <c r="G96" s="43">
        <v>2016</v>
      </c>
      <c r="H96" s="19">
        <v>100</v>
      </c>
      <c r="I96" s="10"/>
      <c r="J96" s="43">
        <v>2016</v>
      </c>
      <c r="K96" s="19">
        <v>25</v>
      </c>
      <c r="L96" s="10"/>
      <c r="M96" s="43">
        <v>2016</v>
      </c>
      <c r="N96" s="19">
        <v>100</v>
      </c>
      <c r="O96" s="10"/>
      <c r="P96" s="43">
        <v>2016</v>
      </c>
      <c r="Q96" s="19">
        <v>100</v>
      </c>
      <c r="R96" s="11"/>
    </row>
    <row r="97" spans="1:81" ht="24.75" customHeight="1">
      <c r="A97" s="43">
        <v>2017</v>
      </c>
      <c r="B97" s="2">
        <f t="shared" ref="B97:B99" si="15">AVERAGE(E97,H97,K97,N97,Q97)</f>
        <v>80</v>
      </c>
      <c r="C97" s="80"/>
      <c r="D97" s="43">
        <v>2017</v>
      </c>
      <c r="E97" s="49">
        <v>75</v>
      </c>
      <c r="F97" s="10"/>
      <c r="G97" s="43">
        <v>2017</v>
      </c>
      <c r="H97" s="19">
        <v>100</v>
      </c>
      <c r="I97" s="10"/>
      <c r="J97" s="43">
        <v>2017</v>
      </c>
      <c r="K97" s="19">
        <v>25</v>
      </c>
      <c r="L97" s="10"/>
      <c r="M97" s="43">
        <v>2017</v>
      </c>
      <c r="N97" s="19">
        <v>100</v>
      </c>
      <c r="O97" s="10"/>
      <c r="P97" s="43">
        <v>2017</v>
      </c>
      <c r="Q97" s="19">
        <v>100</v>
      </c>
      <c r="R97" s="11"/>
    </row>
    <row r="98" spans="1:81" ht="24.75" customHeight="1">
      <c r="A98" s="43">
        <v>2018</v>
      </c>
      <c r="B98" s="2">
        <f t="shared" si="15"/>
        <v>80</v>
      </c>
      <c r="C98" s="80"/>
      <c r="D98" s="43">
        <v>2018</v>
      </c>
      <c r="E98" s="49">
        <v>75</v>
      </c>
      <c r="F98" s="10"/>
      <c r="G98" s="43">
        <v>2018</v>
      </c>
      <c r="H98" s="19">
        <v>100</v>
      </c>
      <c r="I98" s="10"/>
      <c r="J98" s="43">
        <v>2018</v>
      </c>
      <c r="K98" s="19">
        <v>25</v>
      </c>
      <c r="L98" s="10"/>
      <c r="M98" s="43">
        <v>2018</v>
      </c>
      <c r="N98" s="19">
        <v>100</v>
      </c>
      <c r="O98" s="10"/>
      <c r="P98" s="43">
        <v>2018</v>
      </c>
      <c r="Q98" s="19">
        <v>100</v>
      </c>
      <c r="R98" s="11"/>
    </row>
    <row r="99" spans="1:81" ht="24.75" customHeight="1">
      <c r="A99" s="43">
        <v>2019</v>
      </c>
      <c r="B99" s="2">
        <f t="shared" si="15"/>
        <v>80</v>
      </c>
      <c r="C99" s="80"/>
      <c r="D99" s="43">
        <v>2019</v>
      </c>
      <c r="E99" s="49">
        <v>75</v>
      </c>
      <c r="F99" s="10"/>
      <c r="G99" s="43">
        <v>2019</v>
      </c>
      <c r="H99" s="19">
        <v>100</v>
      </c>
      <c r="I99" s="10"/>
      <c r="J99" s="43">
        <v>2019</v>
      </c>
      <c r="K99" s="19">
        <v>25</v>
      </c>
      <c r="L99" s="10" t="s">
        <v>1184</v>
      </c>
      <c r="M99" s="43">
        <v>2019</v>
      </c>
      <c r="N99" s="19">
        <v>100</v>
      </c>
      <c r="O99" s="10" t="s">
        <v>1183</v>
      </c>
      <c r="P99" s="43">
        <v>2019</v>
      </c>
      <c r="Q99" s="19">
        <v>100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6">AVERAGE(E108,((H108+K108)/2),((N108+Q108+T108)/3),W108)</f>
        <v>89.583333333333329</v>
      </c>
      <c r="C108" s="363"/>
      <c r="D108" s="350">
        <v>2007</v>
      </c>
      <c r="E108" s="417">
        <v>100</v>
      </c>
      <c r="F108" s="363"/>
      <c r="G108" s="350">
        <v>2007</v>
      </c>
      <c r="H108" s="417">
        <v>50</v>
      </c>
      <c r="I108" s="363"/>
      <c r="J108" s="350">
        <v>2007</v>
      </c>
      <c r="K108" s="417">
        <v>100</v>
      </c>
      <c r="L108" s="363"/>
      <c r="M108" s="350">
        <v>2007</v>
      </c>
      <c r="N108" s="417">
        <v>100</v>
      </c>
      <c r="O108" s="363"/>
      <c r="P108" s="350">
        <v>2007</v>
      </c>
      <c r="Q108" s="417">
        <v>100</v>
      </c>
      <c r="R108" s="363"/>
      <c r="S108" s="350">
        <v>2007</v>
      </c>
      <c r="T108" s="417">
        <v>50</v>
      </c>
      <c r="U108" s="363"/>
      <c r="V108" s="350">
        <v>2007</v>
      </c>
      <c r="W108" s="417">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6"/>
        <v>89.583333333333329</v>
      </c>
      <c r="C109" s="363"/>
      <c r="D109" s="350">
        <v>2008</v>
      </c>
      <c r="E109" s="417">
        <v>100</v>
      </c>
      <c r="F109" s="363"/>
      <c r="G109" s="350">
        <v>2008</v>
      </c>
      <c r="H109" s="417">
        <v>50</v>
      </c>
      <c r="I109" s="363"/>
      <c r="J109" s="350">
        <v>2008</v>
      </c>
      <c r="K109" s="417">
        <v>100</v>
      </c>
      <c r="L109" s="363"/>
      <c r="M109" s="350">
        <v>2008</v>
      </c>
      <c r="N109" s="417">
        <v>100</v>
      </c>
      <c r="O109" s="363"/>
      <c r="P109" s="350">
        <v>2008</v>
      </c>
      <c r="Q109" s="417">
        <v>100</v>
      </c>
      <c r="R109" s="363"/>
      <c r="S109" s="350">
        <v>2008</v>
      </c>
      <c r="T109" s="417">
        <v>50</v>
      </c>
      <c r="U109" s="363"/>
      <c r="V109" s="350">
        <v>2008</v>
      </c>
      <c r="W109" s="417">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6"/>
        <v>89.583333333333329</v>
      </c>
      <c r="C110" s="363"/>
      <c r="D110" s="350">
        <v>2009</v>
      </c>
      <c r="E110" s="417">
        <v>100</v>
      </c>
      <c r="F110" s="363"/>
      <c r="G110" s="350">
        <v>2009</v>
      </c>
      <c r="H110" s="417">
        <v>50</v>
      </c>
      <c r="I110" s="363"/>
      <c r="J110" s="350">
        <v>2009</v>
      </c>
      <c r="K110" s="417">
        <v>100</v>
      </c>
      <c r="L110" s="363"/>
      <c r="M110" s="350">
        <v>2009</v>
      </c>
      <c r="N110" s="417">
        <v>100</v>
      </c>
      <c r="O110" s="363"/>
      <c r="P110" s="350">
        <v>2009</v>
      </c>
      <c r="Q110" s="417">
        <v>100</v>
      </c>
      <c r="R110" s="363"/>
      <c r="S110" s="350">
        <v>2009</v>
      </c>
      <c r="T110" s="417">
        <v>50</v>
      </c>
      <c r="U110" s="363"/>
      <c r="V110" s="350">
        <v>2009</v>
      </c>
      <c r="W110" s="417">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6"/>
        <v>89.583333333333329</v>
      </c>
      <c r="C111" s="363"/>
      <c r="D111" s="350">
        <v>2010</v>
      </c>
      <c r="E111" s="417">
        <v>100</v>
      </c>
      <c r="F111" s="363"/>
      <c r="G111" s="350">
        <v>2010</v>
      </c>
      <c r="H111" s="417">
        <v>50</v>
      </c>
      <c r="I111" s="363" t="s">
        <v>4943</v>
      </c>
      <c r="J111" s="350">
        <v>2010</v>
      </c>
      <c r="K111" s="417">
        <v>100</v>
      </c>
      <c r="L111" s="363"/>
      <c r="M111" s="350">
        <v>2010</v>
      </c>
      <c r="N111" s="417">
        <v>100</v>
      </c>
      <c r="O111" s="363"/>
      <c r="P111" s="350">
        <v>2010</v>
      </c>
      <c r="Q111" s="417">
        <v>100</v>
      </c>
      <c r="R111" s="363"/>
      <c r="S111" s="350">
        <v>2010</v>
      </c>
      <c r="T111" s="417">
        <v>50</v>
      </c>
      <c r="U111" s="363"/>
      <c r="V111" s="350">
        <v>2010</v>
      </c>
      <c r="W111" s="417">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89.583333333333329</v>
      </c>
      <c r="C112" s="363"/>
      <c r="D112" s="350">
        <v>2011</v>
      </c>
      <c r="E112" s="417">
        <v>100</v>
      </c>
      <c r="F112" s="363"/>
      <c r="G112" s="350">
        <v>2011</v>
      </c>
      <c r="H112" s="417">
        <v>50</v>
      </c>
      <c r="I112" s="363"/>
      <c r="J112" s="350">
        <v>2011</v>
      </c>
      <c r="K112" s="417">
        <v>100</v>
      </c>
      <c r="L112" s="363"/>
      <c r="M112" s="350">
        <v>2011</v>
      </c>
      <c r="N112" s="417">
        <v>100</v>
      </c>
      <c r="O112" s="363"/>
      <c r="P112" s="350">
        <v>2011</v>
      </c>
      <c r="Q112" s="417">
        <v>100</v>
      </c>
      <c r="R112" s="363"/>
      <c r="S112" s="350">
        <v>2011</v>
      </c>
      <c r="T112" s="417">
        <v>50</v>
      </c>
      <c r="U112" s="363"/>
      <c r="V112" s="350">
        <v>2011</v>
      </c>
      <c r="W112" s="417">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89.583333333333329</v>
      </c>
      <c r="C113" s="363"/>
      <c r="D113" s="350">
        <v>2012</v>
      </c>
      <c r="E113" s="417">
        <v>100</v>
      </c>
      <c r="F113" s="363"/>
      <c r="G113" s="350">
        <v>2012</v>
      </c>
      <c r="H113" s="417">
        <v>50</v>
      </c>
      <c r="I113" s="363"/>
      <c r="J113" s="350">
        <v>2012</v>
      </c>
      <c r="K113" s="417">
        <v>100</v>
      </c>
      <c r="L113" s="363"/>
      <c r="M113" s="350">
        <v>2012</v>
      </c>
      <c r="N113" s="417">
        <v>100</v>
      </c>
      <c r="O113" s="363"/>
      <c r="P113" s="350">
        <v>2012</v>
      </c>
      <c r="Q113" s="417">
        <v>100</v>
      </c>
      <c r="R113" s="363"/>
      <c r="S113" s="350">
        <v>2012</v>
      </c>
      <c r="T113" s="417">
        <v>50</v>
      </c>
      <c r="U113" s="363"/>
      <c r="V113" s="350">
        <v>2012</v>
      </c>
      <c r="W113" s="417">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89.583333333333329</v>
      </c>
      <c r="C114" s="363"/>
      <c r="D114" s="350">
        <v>2013</v>
      </c>
      <c r="E114" s="417">
        <v>100</v>
      </c>
      <c r="F114" s="363"/>
      <c r="G114" s="350">
        <v>2013</v>
      </c>
      <c r="H114" s="417">
        <v>50</v>
      </c>
      <c r="I114" s="363"/>
      <c r="J114" s="350">
        <v>2013</v>
      </c>
      <c r="K114" s="417">
        <v>100</v>
      </c>
      <c r="L114" s="363"/>
      <c r="M114" s="350">
        <v>2013</v>
      </c>
      <c r="N114" s="417">
        <v>100</v>
      </c>
      <c r="O114" s="363"/>
      <c r="P114" s="350">
        <v>2013</v>
      </c>
      <c r="Q114" s="417">
        <v>100</v>
      </c>
      <c r="R114" s="363"/>
      <c r="S114" s="350">
        <v>2013</v>
      </c>
      <c r="T114" s="417">
        <v>50</v>
      </c>
      <c r="U114" s="363"/>
      <c r="V114" s="350">
        <v>2013</v>
      </c>
      <c r="W114" s="417">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89.583333333333329</v>
      </c>
      <c r="C115" s="39"/>
      <c r="D115" s="43">
        <v>2014</v>
      </c>
      <c r="E115" s="19">
        <v>100</v>
      </c>
      <c r="F115" s="10" t="s">
        <v>1182</v>
      </c>
      <c r="G115" s="43">
        <v>2014</v>
      </c>
      <c r="H115" s="19">
        <v>50</v>
      </c>
      <c r="I115" s="10" t="s">
        <v>1181</v>
      </c>
      <c r="J115" s="43">
        <v>2014</v>
      </c>
      <c r="K115" s="19">
        <v>100</v>
      </c>
      <c r="L115" s="10"/>
      <c r="M115" s="43">
        <v>2014</v>
      </c>
      <c r="N115" s="19">
        <v>100</v>
      </c>
      <c r="O115" s="10" t="s">
        <v>1180</v>
      </c>
      <c r="P115" s="43">
        <v>2014</v>
      </c>
      <c r="Q115" s="19">
        <v>100</v>
      </c>
      <c r="R115" s="10" t="s">
        <v>1179</v>
      </c>
      <c r="S115" s="43">
        <v>2014</v>
      </c>
      <c r="T115" s="19">
        <v>50</v>
      </c>
      <c r="U115" s="10" t="s">
        <v>1178</v>
      </c>
      <c r="V115" s="43">
        <v>2014</v>
      </c>
      <c r="W115" s="19">
        <v>100</v>
      </c>
      <c r="X115" s="11"/>
    </row>
    <row r="116" spans="1:81" ht="24.75" customHeight="1">
      <c r="A116" s="43">
        <v>2015</v>
      </c>
      <c r="B116" s="2">
        <f t="shared" si="17"/>
        <v>89.583333333333329</v>
      </c>
      <c r="C116" s="80"/>
      <c r="D116" s="43">
        <v>2015</v>
      </c>
      <c r="E116" s="19">
        <v>100</v>
      </c>
      <c r="F116" s="10"/>
      <c r="G116" s="43">
        <v>2015</v>
      </c>
      <c r="H116" s="19">
        <v>50</v>
      </c>
      <c r="I116" s="10"/>
      <c r="J116" s="43">
        <v>2015</v>
      </c>
      <c r="K116" s="19">
        <v>100</v>
      </c>
      <c r="L116" s="10"/>
      <c r="M116" s="43">
        <v>2015</v>
      </c>
      <c r="N116" s="19">
        <v>100</v>
      </c>
      <c r="O116" s="10"/>
      <c r="P116" s="43">
        <v>2015</v>
      </c>
      <c r="Q116" s="19">
        <v>100</v>
      </c>
      <c r="R116" s="10"/>
      <c r="S116" s="43">
        <v>2015</v>
      </c>
      <c r="T116" s="19">
        <v>50</v>
      </c>
      <c r="U116" s="10"/>
      <c r="V116" s="43">
        <v>2015</v>
      </c>
      <c r="W116" s="19">
        <v>100</v>
      </c>
      <c r="X116" s="11"/>
    </row>
    <row r="117" spans="1:81" ht="24.75" customHeight="1">
      <c r="A117" s="43">
        <v>2016</v>
      </c>
      <c r="B117" s="2">
        <f t="shared" si="17"/>
        <v>89.583333333333329</v>
      </c>
      <c r="C117" s="80"/>
      <c r="D117" s="43">
        <v>2016</v>
      </c>
      <c r="E117" s="19">
        <v>100</v>
      </c>
      <c r="F117" s="10"/>
      <c r="G117" s="43">
        <v>2016</v>
      </c>
      <c r="H117" s="19">
        <v>50</v>
      </c>
      <c r="I117" s="10"/>
      <c r="J117" s="43">
        <v>2016</v>
      </c>
      <c r="K117" s="19">
        <v>100</v>
      </c>
      <c r="L117" s="10"/>
      <c r="M117" s="43">
        <v>2016</v>
      </c>
      <c r="N117" s="19">
        <v>100</v>
      </c>
      <c r="O117" s="10"/>
      <c r="P117" s="43">
        <v>2016</v>
      </c>
      <c r="Q117" s="19">
        <v>100</v>
      </c>
      <c r="R117" s="10"/>
      <c r="S117" s="43">
        <v>2016</v>
      </c>
      <c r="T117" s="19">
        <v>50</v>
      </c>
      <c r="U117" s="10"/>
      <c r="V117" s="43">
        <v>2016</v>
      </c>
      <c r="W117" s="19">
        <v>100</v>
      </c>
      <c r="X117" s="11"/>
    </row>
    <row r="118" spans="1:81" ht="24.75" customHeight="1">
      <c r="A118" s="43">
        <v>2017</v>
      </c>
      <c r="B118" s="2">
        <f t="shared" si="17"/>
        <v>70.833333333333329</v>
      </c>
      <c r="C118" s="80"/>
      <c r="D118" s="43">
        <v>2017</v>
      </c>
      <c r="E118" s="19">
        <v>100</v>
      </c>
      <c r="F118" s="10"/>
      <c r="G118" s="43">
        <v>2017</v>
      </c>
      <c r="H118" s="19">
        <v>0</v>
      </c>
      <c r="I118" s="10" t="s">
        <v>1177</v>
      </c>
      <c r="J118" s="43">
        <v>2017</v>
      </c>
      <c r="K118" s="19">
        <v>0</v>
      </c>
      <c r="L118" s="10" t="s">
        <v>1177</v>
      </c>
      <c r="M118" s="43">
        <v>2017</v>
      </c>
      <c r="N118" s="19">
        <v>100</v>
      </c>
      <c r="O118" s="10"/>
      <c r="P118" s="43">
        <v>2017</v>
      </c>
      <c r="Q118" s="19">
        <v>100</v>
      </c>
      <c r="R118" s="10"/>
      <c r="S118" s="43">
        <v>2017</v>
      </c>
      <c r="T118" s="19">
        <v>50</v>
      </c>
      <c r="U118" s="10"/>
      <c r="V118" s="43">
        <v>2017</v>
      </c>
      <c r="W118" s="19">
        <v>100</v>
      </c>
      <c r="X118" s="11"/>
    </row>
    <row r="119" spans="1:81" ht="24.75" customHeight="1">
      <c r="A119" s="43">
        <v>2018</v>
      </c>
      <c r="B119" s="2">
        <f t="shared" si="17"/>
        <v>70.833333333333329</v>
      </c>
      <c r="C119" s="80"/>
      <c r="D119" s="43">
        <v>2018</v>
      </c>
      <c r="E119" s="19">
        <v>100</v>
      </c>
      <c r="F119" s="10"/>
      <c r="G119" s="43">
        <v>2018</v>
      </c>
      <c r="H119" s="19">
        <v>0</v>
      </c>
      <c r="I119" s="10"/>
      <c r="J119" s="43">
        <v>2018</v>
      </c>
      <c r="K119" s="19">
        <v>0</v>
      </c>
      <c r="L119" s="10"/>
      <c r="M119" s="43">
        <v>2018</v>
      </c>
      <c r="N119" s="19">
        <v>100</v>
      </c>
      <c r="O119" s="10"/>
      <c r="P119" s="43">
        <v>2018</v>
      </c>
      <c r="Q119" s="19">
        <v>100</v>
      </c>
      <c r="R119" s="10"/>
      <c r="S119" s="43">
        <v>2018</v>
      </c>
      <c r="T119" s="19">
        <v>50</v>
      </c>
      <c r="U119" s="10"/>
      <c r="V119" s="43">
        <v>2018</v>
      </c>
      <c r="W119" s="19">
        <v>100</v>
      </c>
      <c r="X119" s="11"/>
    </row>
    <row r="120" spans="1:81" ht="24.75" customHeight="1">
      <c r="A120" s="43">
        <v>2019</v>
      </c>
      <c r="B120" s="2">
        <f t="shared" si="17"/>
        <v>70.833333333333329</v>
      </c>
      <c r="C120" s="80"/>
      <c r="D120" s="43">
        <v>2019</v>
      </c>
      <c r="E120" s="19">
        <v>100</v>
      </c>
      <c r="F120" s="10"/>
      <c r="G120" s="43">
        <v>2019</v>
      </c>
      <c r="H120" s="19">
        <v>0</v>
      </c>
      <c r="I120" s="10"/>
      <c r="J120" s="43">
        <v>2019</v>
      </c>
      <c r="K120" s="19">
        <v>0</v>
      </c>
      <c r="L120" s="10"/>
      <c r="M120" s="43">
        <v>2019</v>
      </c>
      <c r="N120" s="19">
        <v>100</v>
      </c>
      <c r="O120" s="10"/>
      <c r="P120" s="43">
        <v>2019</v>
      </c>
      <c r="Q120" s="19">
        <v>100</v>
      </c>
      <c r="R120" s="10"/>
      <c r="S120" s="43">
        <v>2019</v>
      </c>
      <c r="T120" s="19">
        <v>50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 t="shared" ref="B129:B135" si="18">AVERAGE(E129,H129,K129,Z129)</f>
        <v>50</v>
      </c>
      <c r="C129" s="363"/>
      <c r="D129" s="350">
        <v>2007</v>
      </c>
      <c r="E129" s="417">
        <v>50</v>
      </c>
      <c r="F129" s="363"/>
      <c r="G129" s="350">
        <v>2007</v>
      </c>
      <c r="H129" s="417">
        <v>0</v>
      </c>
      <c r="I129" s="363"/>
      <c r="J129" s="350">
        <v>2007</v>
      </c>
      <c r="K129" s="8">
        <f t="shared" ref="K129:K135" si="19">AVERAGE(N129,Q129,T129,W129)</f>
        <v>100</v>
      </c>
      <c r="L129" s="363"/>
      <c r="M129" s="350">
        <v>2007</v>
      </c>
      <c r="N129" s="417">
        <v>100</v>
      </c>
      <c r="O129" s="363"/>
      <c r="P129" s="350">
        <v>2007</v>
      </c>
      <c r="Q129" s="417">
        <v>100</v>
      </c>
      <c r="R129" s="363"/>
      <c r="S129" s="350">
        <v>2007</v>
      </c>
      <c r="T129" s="417">
        <v>100</v>
      </c>
      <c r="U129" s="363"/>
      <c r="V129" s="350">
        <v>2007</v>
      </c>
      <c r="W129" s="417">
        <v>100</v>
      </c>
      <c r="X129" s="363"/>
      <c r="Y129" s="350">
        <v>2007</v>
      </c>
      <c r="Z129" s="417">
        <v>50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si="18"/>
        <v>50</v>
      </c>
      <c r="C130" s="363"/>
      <c r="D130" s="350">
        <v>2008</v>
      </c>
      <c r="E130" s="417">
        <v>50</v>
      </c>
      <c r="F130" s="363"/>
      <c r="G130" s="350">
        <v>2008</v>
      </c>
      <c r="H130" s="417">
        <v>0</v>
      </c>
      <c r="I130" s="363"/>
      <c r="J130" s="350">
        <v>2008</v>
      </c>
      <c r="K130" s="8">
        <f t="shared" si="19"/>
        <v>100</v>
      </c>
      <c r="L130" s="363"/>
      <c r="M130" s="350">
        <v>2008</v>
      </c>
      <c r="N130" s="417">
        <v>100</v>
      </c>
      <c r="O130" s="363"/>
      <c r="P130" s="350">
        <v>2008</v>
      </c>
      <c r="Q130" s="417">
        <v>100</v>
      </c>
      <c r="R130" s="363"/>
      <c r="S130" s="350">
        <v>2008</v>
      </c>
      <c r="T130" s="417">
        <v>100</v>
      </c>
      <c r="U130" s="363"/>
      <c r="V130" s="350">
        <v>2008</v>
      </c>
      <c r="W130" s="417">
        <v>100</v>
      </c>
      <c r="X130" s="363"/>
      <c r="Y130" s="350">
        <v>2008</v>
      </c>
      <c r="Z130" s="417">
        <v>50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18"/>
        <v>50</v>
      </c>
      <c r="C131" s="363"/>
      <c r="D131" s="350">
        <v>2009</v>
      </c>
      <c r="E131" s="417">
        <v>50</v>
      </c>
      <c r="F131" s="363"/>
      <c r="G131" s="350">
        <v>2009</v>
      </c>
      <c r="H131" s="417">
        <v>0</v>
      </c>
      <c r="I131" s="363"/>
      <c r="J131" s="350">
        <v>2009</v>
      </c>
      <c r="K131" s="8">
        <f t="shared" si="19"/>
        <v>100</v>
      </c>
      <c r="L131" s="363"/>
      <c r="M131" s="350">
        <v>2009</v>
      </c>
      <c r="N131" s="417">
        <v>100</v>
      </c>
      <c r="O131" s="363"/>
      <c r="P131" s="350">
        <v>2009</v>
      </c>
      <c r="Q131" s="417">
        <v>100</v>
      </c>
      <c r="R131" s="363"/>
      <c r="S131" s="350">
        <v>2009</v>
      </c>
      <c r="T131" s="417">
        <v>100</v>
      </c>
      <c r="U131" s="363"/>
      <c r="V131" s="350">
        <v>2009</v>
      </c>
      <c r="W131" s="417">
        <v>100</v>
      </c>
      <c r="X131" s="363"/>
      <c r="Y131" s="350">
        <v>2009</v>
      </c>
      <c r="Z131" s="417">
        <v>50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50</v>
      </c>
      <c r="C132" s="363"/>
      <c r="D132" s="350">
        <v>2010</v>
      </c>
      <c r="E132" s="417">
        <v>50</v>
      </c>
      <c r="F132" s="363"/>
      <c r="G132" s="350">
        <v>2010</v>
      </c>
      <c r="H132" s="417">
        <v>0</v>
      </c>
      <c r="I132" s="363"/>
      <c r="J132" s="350">
        <v>2010</v>
      </c>
      <c r="K132" s="8">
        <f t="shared" si="19"/>
        <v>100</v>
      </c>
      <c r="L132" s="363"/>
      <c r="M132" s="350">
        <v>2010</v>
      </c>
      <c r="N132" s="417">
        <v>100</v>
      </c>
      <c r="O132" s="363"/>
      <c r="P132" s="350">
        <v>2010</v>
      </c>
      <c r="Q132" s="417">
        <v>100</v>
      </c>
      <c r="R132" s="363"/>
      <c r="S132" s="350">
        <v>2010</v>
      </c>
      <c r="T132" s="417">
        <v>100</v>
      </c>
      <c r="U132" s="363"/>
      <c r="V132" s="350">
        <v>2010</v>
      </c>
      <c r="W132" s="417">
        <v>100</v>
      </c>
      <c r="X132" s="363"/>
      <c r="Y132" s="350">
        <v>2010</v>
      </c>
      <c r="Z132" s="417">
        <v>50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50</v>
      </c>
      <c r="C133" s="363"/>
      <c r="D133" s="350">
        <v>2011</v>
      </c>
      <c r="E133" s="417">
        <v>50</v>
      </c>
      <c r="F133" s="363"/>
      <c r="G133" s="350">
        <v>2011</v>
      </c>
      <c r="H133" s="417">
        <v>0</v>
      </c>
      <c r="I133" s="363"/>
      <c r="J133" s="350">
        <v>2011</v>
      </c>
      <c r="K133" s="8">
        <f t="shared" si="19"/>
        <v>100</v>
      </c>
      <c r="L133" s="363"/>
      <c r="M133" s="350">
        <v>2011</v>
      </c>
      <c r="N133" s="417">
        <v>100</v>
      </c>
      <c r="O133" s="363"/>
      <c r="P133" s="350">
        <v>2011</v>
      </c>
      <c r="Q133" s="417">
        <v>100</v>
      </c>
      <c r="R133" s="363"/>
      <c r="S133" s="350">
        <v>2011</v>
      </c>
      <c r="T133" s="417">
        <v>100</v>
      </c>
      <c r="U133" s="363"/>
      <c r="V133" s="350">
        <v>2011</v>
      </c>
      <c r="W133" s="417">
        <v>100</v>
      </c>
      <c r="X133" s="363"/>
      <c r="Y133" s="350">
        <v>2011</v>
      </c>
      <c r="Z133" s="417">
        <v>50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50</v>
      </c>
      <c r="C134" s="363"/>
      <c r="D134" s="350">
        <v>2012</v>
      </c>
      <c r="E134" s="417">
        <v>50</v>
      </c>
      <c r="F134" s="363"/>
      <c r="G134" s="350">
        <v>2012</v>
      </c>
      <c r="H134" s="417">
        <v>0</v>
      </c>
      <c r="I134" s="363"/>
      <c r="J134" s="350">
        <v>2012</v>
      </c>
      <c r="K134" s="8">
        <f t="shared" si="19"/>
        <v>100</v>
      </c>
      <c r="L134" s="363"/>
      <c r="M134" s="350">
        <v>2012</v>
      </c>
      <c r="N134" s="417">
        <v>100</v>
      </c>
      <c r="O134" s="363"/>
      <c r="P134" s="350">
        <v>2012</v>
      </c>
      <c r="Q134" s="417">
        <v>100</v>
      </c>
      <c r="R134" s="363"/>
      <c r="S134" s="350">
        <v>2012</v>
      </c>
      <c r="T134" s="417">
        <v>100</v>
      </c>
      <c r="U134" s="363"/>
      <c r="V134" s="350">
        <v>2012</v>
      </c>
      <c r="W134" s="417">
        <v>100</v>
      </c>
      <c r="X134" s="363"/>
      <c r="Y134" s="350">
        <v>2012</v>
      </c>
      <c r="Z134" s="417">
        <v>50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50</v>
      </c>
      <c r="C135" s="363"/>
      <c r="D135" s="350">
        <v>2013</v>
      </c>
      <c r="E135" s="417">
        <v>50</v>
      </c>
      <c r="F135" s="363"/>
      <c r="G135" s="350">
        <v>2013</v>
      </c>
      <c r="H135" s="417">
        <v>0</v>
      </c>
      <c r="I135" s="363"/>
      <c r="J135" s="350">
        <v>2013</v>
      </c>
      <c r="K135" s="8">
        <f t="shared" si="19"/>
        <v>100</v>
      </c>
      <c r="L135" s="363"/>
      <c r="M135" s="350">
        <v>2013</v>
      </c>
      <c r="N135" s="417">
        <v>100</v>
      </c>
      <c r="O135" s="363"/>
      <c r="P135" s="350">
        <v>2013</v>
      </c>
      <c r="Q135" s="417">
        <v>100</v>
      </c>
      <c r="R135" s="363"/>
      <c r="S135" s="350">
        <v>2013</v>
      </c>
      <c r="T135" s="417">
        <v>100</v>
      </c>
      <c r="U135" s="363"/>
      <c r="V135" s="350">
        <v>2013</v>
      </c>
      <c r="W135" s="417">
        <v>100</v>
      </c>
      <c r="X135" s="363"/>
      <c r="Y135" s="350">
        <v>2013</v>
      </c>
      <c r="Z135" s="417">
        <v>50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50</v>
      </c>
      <c r="C136" s="80"/>
      <c r="D136" s="43">
        <v>2014</v>
      </c>
      <c r="E136" s="19">
        <v>50</v>
      </c>
      <c r="F136" s="10" t="s">
        <v>1176</v>
      </c>
      <c r="G136" s="43">
        <v>2014</v>
      </c>
      <c r="H136" s="19">
        <v>0</v>
      </c>
      <c r="I136" s="10"/>
      <c r="J136" s="43">
        <v>2014</v>
      </c>
      <c r="K136" s="8">
        <f t="shared" ref="K136:K141" si="21">AVERAGE(N136,Q136,T136,W136)</f>
        <v>100</v>
      </c>
      <c r="L136" s="19"/>
      <c r="M136" s="43">
        <v>2014</v>
      </c>
      <c r="N136" s="19">
        <v>100</v>
      </c>
      <c r="O136" s="10" t="s">
        <v>3475</v>
      </c>
      <c r="P136" s="43">
        <v>2014</v>
      </c>
      <c r="Q136" s="19">
        <v>100</v>
      </c>
      <c r="R136" s="10" t="s">
        <v>1175</v>
      </c>
      <c r="S136" s="43">
        <v>2014</v>
      </c>
      <c r="T136" s="19">
        <v>100</v>
      </c>
      <c r="U136" s="10"/>
      <c r="V136" s="43">
        <v>2014</v>
      </c>
      <c r="W136" s="19">
        <v>100</v>
      </c>
      <c r="X136" s="10" t="s">
        <v>1174</v>
      </c>
      <c r="Y136" s="350">
        <v>2014</v>
      </c>
      <c r="Z136" s="19">
        <v>50</v>
      </c>
      <c r="AA136" s="11" t="s">
        <v>3476</v>
      </c>
    </row>
    <row r="137" spans="1:81" ht="24.75" customHeight="1">
      <c r="A137" s="43">
        <v>2015</v>
      </c>
      <c r="B137" s="2">
        <f t="shared" si="20"/>
        <v>50</v>
      </c>
      <c r="C137" s="80"/>
      <c r="D137" s="43">
        <v>2015</v>
      </c>
      <c r="E137" s="19">
        <v>50</v>
      </c>
      <c r="F137" s="10"/>
      <c r="G137" s="43">
        <v>2015</v>
      </c>
      <c r="H137" s="19">
        <v>0</v>
      </c>
      <c r="I137" s="10"/>
      <c r="J137" s="43">
        <v>2015</v>
      </c>
      <c r="K137" s="8">
        <f t="shared" si="21"/>
        <v>100</v>
      </c>
      <c r="L137" s="19"/>
      <c r="M137" s="43">
        <v>2015</v>
      </c>
      <c r="N137" s="19">
        <v>100</v>
      </c>
      <c r="O137" s="10"/>
      <c r="P137" s="43">
        <v>2015</v>
      </c>
      <c r="Q137" s="19">
        <v>100</v>
      </c>
      <c r="R137" s="10"/>
      <c r="S137" s="43">
        <v>2015</v>
      </c>
      <c r="T137" s="19">
        <v>100</v>
      </c>
      <c r="U137" s="10"/>
      <c r="V137" s="43">
        <v>2015</v>
      </c>
      <c r="W137" s="19">
        <v>100</v>
      </c>
      <c r="X137" s="10"/>
      <c r="Y137" s="350">
        <v>2015</v>
      </c>
      <c r="Z137" s="19">
        <v>50</v>
      </c>
      <c r="AA137" s="11"/>
    </row>
    <row r="138" spans="1:81" ht="24.75" customHeight="1">
      <c r="A138" s="43">
        <v>2016</v>
      </c>
      <c r="B138" s="2">
        <f t="shared" si="20"/>
        <v>50</v>
      </c>
      <c r="C138" s="80"/>
      <c r="D138" s="43">
        <v>2016</v>
      </c>
      <c r="E138" s="19">
        <v>50</v>
      </c>
      <c r="F138" s="10"/>
      <c r="G138" s="43">
        <v>2016</v>
      </c>
      <c r="H138" s="19">
        <v>0</v>
      </c>
      <c r="I138" s="10"/>
      <c r="J138" s="43">
        <v>2016</v>
      </c>
      <c r="K138" s="8">
        <f t="shared" si="21"/>
        <v>100</v>
      </c>
      <c r="L138" s="19"/>
      <c r="M138" s="43">
        <v>2016</v>
      </c>
      <c r="N138" s="19">
        <v>100</v>
      </c>
      <c r="O138" s="10"/>
      <c r="P138" s="43">
        <v>2016</v>
      </c>
      <c r="Q138" s="19">
        <v>100</v>
      </c>
      <c r="R138" s="10"/>
      <c r="S138" s="43">
        <v>2016</v>
      </c>
      <c r="T138" s="19">
        <v>100</v>
      </c>
      <c r="U138" s="10"/>
      <c r="V138" s="43">
        <v>2016</v>
      </c>
      <c r="W138" s="19">
        <v>100</v>
      </c>
      <c r="X138" s="10"/>
      <c r="Y138" s="350">
        <v>2016</v>
      </c>
      <c r="Z138" s="19">
        <v>50</v>
      </c>
      <c r="AA138" s="11"/>
    </row>
    <row r="139" spans="1:81" ht="24.75" customHeight="1">
      <c r="A139" s="43">
        <v>2017</v>
      </c>
      <c r="B139" s="2">
        <f t="shared" si="20"/>
        <v>37.5</v>
      </c>
      <c r="C139" s="80"/>
      <c r="D139" s="43">
        <v>2017</v>
      </c>
      <c r="E139" s="19">
        <v>50</v>
      </c>
      <c r="F139" s="10"/>
      <c r="G139" s="43">
        <v>2017</v>
      </c>
      <c r="H139" s="19">
        <v>0</v>
      </c>
      <c r="I139" s="10"/>
      <c r="J139" s="43">
        <v>2017</v>
      </c>
      <c r="K139" s="8">
        <f t="shared" si="21"/>
        <v>50</v>
      </c>
      <c r="L139" s="19"/>
      <c r="M139" s="43">
        <v>2017</v>
      </c>
      <c r="N139" s="19">
        <v>50</v>
      </c>
      <c r="O139" s="70" t="s">
        <v>1173</v>
      </c>
      <c r="P139" s="43">
        <v>2017</v>
      </c>
      <c r="Q139" s="19">
        <v>0</v>
      </c>
      <c r="R139" s="70" t="s">
        <v>1172</v>
      </c>
      <c r="S139" s="43">
        <v>2017</v>
      </c>
      <c r="T139" s="19">
        <v>50</v>
      </c>
      <c r="U139" s="70" t="s">
        <v>1171</v>
      </c>
      <c r="V139" s="43">
        <v>2017</v>
      </c>
      <c r="W139" s="19">
        <v>100</v>
      </c>
      <c r="X139" s="10"/>
      <c r="Y139" s="350">
        <v>2017</v>
      </c>
      <c r="Z139" s="19">
        <v>50</v>
      </c>
      <c r="AA139" s="11"/>
    </row>
    <row r="140" spans="1:81" ht="24.75" customHeight="1">
      <c r="A140" s="43">
        <v>2018</v>
      </c>
      <c r="B140" s="2">
        <f t="shared" si="20"/>
        <v>37.5</v>
      </c>
      <c r="C140" s="80"/>
      <c r="D140" s="43">
        <v>2018</v>
      </c>
      <c r="E140" s="19">
        <v>50</v>
      </c>
      <c r="F140" s="10"/>
      <c r="G140" s="43">
        <v>2018</v>
      </c>
      <c r="H140" s="19">
        <v>0</v>
      </c>
      <c r="I140" s="10"/>
      <c r="J140" s="43">
        <v>2018</v>
      </c>
      <c r="K140" s="8">
        <f t="shared" si="21"/>
        <v>50</v>
      </c>
      <c r="L140" s="19"/>
      <c r="M140" s="43">
        <v>2018</v>
      </c>
      <c r="N140" s="19">
        <v>50</v>
      </c>
      <c r="O140" s="10"/>
      <c r="P140" s="43">
        <v>2018</v>
      </c>
      <c r="Q140" s="19">
        <v>0</v>
      </c>
      <c r="R140" s="10"/>
      <c r="S140" s="43">
        <v>2018</v>
      </c>
      <c r="T140" s="19">
        <v>50</v>
      </c>
      <c r="U140" s="10"/>
      <c r="V140" s="43">
        <v>2018</v>
      </c>
      <c r="W140" s="19">
        <v>100</v>
      </c>
      <c r="X140" s="10"/>
      <c r="Y140" s="350">
        <v>2018</v>
      </c>
      <c r="Z140" s="19">
        <v>50</v>
      </c>
      <c r="AA140" s="11"/>
    </row>
    <row r="141" spans="1:81" ht="24.75" customHeight="1">
      <c r="A141" s="43">
        <v>2019</v>
      </c>
      <c r="B141" s="2">
        <f t="shared" si="20"/>
        <v>50</v>
      </c>
      <c r="C141" s="80"/>
      <c r="D141" s="43">
        <v>2019</v>
      </c>
      <c r="E141" s="19">
        <v>50</v>
      </c>
      <c r="F141" s="10"/>
      <c r="G141" s="43">
        <v>2019</v>
      </c>
      <c r="H141" s="19">
        <v>0</v>
      </c>
      <c r="I141" s="10"/>
      <c r="J141" s="43">
        <v>2019</v>
      </c>
      <c r="K141" s="8">
        <f t="shared" si="21"/>
        <v>50</v>
      </c>
      <c r="L141" s="19"/>
      <c r="M141" s="43">
        <v>2019</v>
      </c>
      <c r="N141" s="19">
        <v>50</v>
      </c>
      <c r="O141" s="10" t="s">
        <v>1170</v>
      </c>
      <c r="P141" s="43">
        <v>2019</v>
      </c>
      <c r="Q141" s="19">
        <v>0</v>
      </c>
      <c r="R141" s="10"/>
      <c r="S141" s="43">
        <v>2019</v>
      </c>
      <c r="T141" s="19">
        <v>50</v>
      </c>
      <c r="U141" s="10"/>
      <c r="V141" s="43">
        <v>2019</v>
      </c>
      <c r="W141" s="19">
        <v>100</v>
      </c>
      <c r="X141" s="10"/>
      <c r="Y141" s="350">
        <v>2019</v>
      </c>
      <c r="Z141" s="19">
        <v>100</v>
      </c>
      <c r="AA141" s="11" t="s">
        <v>3477</v>
      </c>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4569</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2">
        <f t="shared" ref="B150:B156" si="22">AVERAGE(E150,H150, W150,((Z150+AC150+AF150)/3))</f>
        <v>64.583333333333329</v>
      </c>
      <c r="C150" s="363"/>
      <c r="D150" s="350">
        <v>2007</v>
      </c>
      <c r="E150" s="417">
        <v>50</v>
      </c>
      <c r="F150" s="363"/>
      <c r="G150" s="350">
        <v>2007</v>
      </c>
      <c r="H150" s="8">
        <f t="shared" ref="H150:H156" si="23">AVERAGE(K150,N150,Q150,T150)</f>
        <v>50</v>
      </c>
      <c r="I150" s="363"/>
      <c r="J150" s="350">
        <v>2007</v>
      </c>
      <c r="K150" s="417">
        <v>50</v>
      </c>
      <c r="L150" s="363"/>
      <c r="M150" s="350">
        <v>2007</v>
      </c>
      <c r="N150" s="417">
        <v>50</v>
      </c>
      <c r="O150" s="363"/>
      <c r="P150" s="350">
        <v>2007</v>
      </c>
      <c r="Q150" s="417">
        <v>50</v>
      </c>
      <c r="R150" s="363"/>
      <c r="S150" s="350">
        <v>2007</v>
      </c>
      <c r="T150" s="417">
        <v>50</v>
      </c>
      <c r="U150" s="363"/>
      <c r="V150" s="350">
        <v>2007</v>
      </c>
      <c r="W150" s="417">
        <v>75</v>
      </c>
      <c r="X150" s="363"/>
      <c r="Y150" s="350">
        <v>2007</v>
      </c>
      <c r="Z150" s="417">
        <v>50</v>
      </c>
      <c r="AA150" s="363"/>
      <c r="AB150" s="350">
        <v>2007</v>
      </c>
      <c r="AC150" s="417">
        <v>100</v>
      </c>
      <c r="AD150" s="363"/>
      <c r="AE150" s="350">
        <v>2007</v>
      </c>
      <c r="AF150" s="417">
        <v>100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2">
        <f t="shared" si="22"/>
        <v>64.583333333333329</v>
      </c>
      <c r="C151" s="363"/>
      <c r="D151" s="350">
        <v>2008</v>
      </c>
      <c r="E151" s="417">
        <v>50</v>
      </c>
      <c r="F151" s="363"/>
      <c r="G151" s="350">
        <v>2008</v>
      </c>
      <c r="H151" s="8">
        <f t="shared" si="23"/>
        <v>50</v>
      </c>
      <c r="I151" s="363"/>
      <c r="J151" s="350">
        <v>2008</v>
      </c>
      <c r="K151" s="417">
        <v>50</v>
      </c>
      <c r="L151" s="363"/>
      <c r="M151" s="350">
        <v>2008</v>
      </c>
      <c r="N151" s="417">
        <v>50</v>
      </c>
      <c r="O151" s="363"/>
      <c r="P151" s="350">
        <v>2008</v>
      </c>
      <c r="Q151" s="417">
        <v>50</v>
      </c>
      <c r="R151" s="363"/>
      <c r="S151" s="350">
        <v>2008</v>
      </c>
      <c r="T151" s="417">
        <v>50</v>
      </c>
      <c r="U151" s="363"/>
      <c r="V151" s="350">
        <v>2008</v>
      </c>
      <c r="W151" s="417">
        <v>75</v>
      </c>
      <c r="X151" s="363"/>
      <c r="Y151" s="350">
        <v>2008</v>
      </c>
      <c r="Z151" s="417">
        <v>50</v>
      </c>
      <c r="AA151" s="363"/>
      <c r="AB151" s="350">
        <v>2008</v>
      </c>
      <c r="AC151" s="417">
        <v>100</v>
      </c>
      <c r="AD151" s="363"/>
      <c r="AE151" s="350">
        <v>2008</v>
      </c>
      <c r="AF151" s="417">
        <v>100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2">
        <f t="shared" si="22"/>
        <v>64.583333333333329</v>
      </c>
      <c r="C152" s="363"/>
      <c r="D152" s="350">
        <v>2009</v>
      </c>
      <c r="E152" s="417">
        <v>50</v>
      </c>
      <c r="F152" s="363"/>
      <c r="G152" s="350">
        <v>2009</v>
      </c>
      <c r="H152" s="8">
        <f t="shared" si="23"/>
        <v>50</v>
      </c>
      <c r="I152" s="363"/>
      <c r="J152" s="350">
        <v>2009</v>
      </c>
      <c r="K152" s="417">
        <v>50</v>
      </c>
      <c r="L152" s="363"/>
      <c r="M152" s="350">
        <v>2009</v>
      </c>
      <c r="N152" s="417">
        <v>50</v>
      </c>
      <c r="O152" s="363"/>
      <c r="P152" s="350">
        <v>2009</v>
      </c>
      <c r="Q152" s="417">
        <v>50</v>
      </c>
      <c r="R152" s="363"/>
      <c r="S152" s="350">
        <v>2009</v>
      </c>
      <c r="T152" s="417">
        <v>50</v>
      </c>
      <c r="U152" s="363"/>
      <c r="V152" s="350">
        <v>2009</v>
      </c>
      <c r="W152" s="417">
        <v>75</v>
      </c>
      <c r="X152" s="363"/>
      <c r="Y152" s="350">
        <v>2009</v>
      </c>
      <c r="Z152" s="417">
        <v>50</v>
      </c>
      <c r="AA152" s="363"/>
      <c r="AB152" s="350">
        <v>2009</v>
      </c>
      <c r="AC152" s="417">
        <v>100</v>
      </c>
      <c r="AD152" s="363"/>
      <c r="AE152" s="350">
        <v>2009</v>
      </c>
      <c r="AF152" s="417">
        <v>100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2">
        <f t="shared" si="22"/>
        <v>64.583333333333329</v>
      </c>
      <c r="C153" s="363"/>
      <c r="D153" s="350">
        <v>2010</v>
      </c>
      <c r="E153" s="417">
        <v>50</v>
      </c>
      <c r="F153" s="363"/>
      <c r="G153" s="350">
        <v>2010</v>
      </c>
      <c r="H153" s="8">
        <f t="shared" si="23"/>
        <v>50</v>
      </c>
      <c r="I153" s="363"/>
      <c r="J153" s="350">
        <v>2010</v>
      </c>
      <c r="K153" s="417">
        <v>50</v>
      </c>
      <c r="L153" s="363"/>
      <c r="M153" s="350">
        <v>2010</v>
      </c>
      <c r="N153" s="417">
        <v>50</v>
      </c>
      <c r="O153" s="363"/>
      <c r="P153" s="350">
        <v>2010</v>
      </c>
      <c r="Q153" s="417">
        <v>50</v>
      </c>
      <c r="R153" s="363"/>
      <c r="S153" s="350">
        <v>2010</v>
      </c>
      <c r="T153" s="417">
        <v>50</v>
      </c>
      <c r="U153" s="363"/>
      <c r="V153" s="350">
        <v>2010</v>
      </c>
      <c r="W153" s="417">
        <v>75</v>
      </c>
      <c r="X153" s="363"/>
      <c r="Y153" s="350">
        <v>2010</v>
      </c>
      <c r="Z153" s="417">
        <v>50</v>
      </c>
      <c r="AA153" s="363"/>
      <c r="AB153" s="350">
        <v>2010</v>
      </c>
      <c r="AC153" s="417">
        <v>100</v>
      </c>
      <c r="AD153" s="363"/>
      <c r="AE153" s="350">
        <v>2010</v>
      </c>
      <c r="AF153" s="417">
        <v>100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2">
        <f t="shared" si="22"/>
        <v>64.583333333333329</v>
      </c>
      <c r="C154" s="363"/>
      <c r="D154" s="350">
        <v>2011</v>
      </c>
      <c r="E154" s="417">
        <v>50</v>
      </c>
      <c r="F154" s="363"/>
      <c r="G154" s="350">
        <v>2011</v>
      </c>
      <c r="H154" s="8">
        <f t="shared" si="23"/>
        <v>50</v>
      </c>
      <c r="I154" s="363"/>
      <c r="J154" s="350">
        <v>2011</v>
      </c>
      <c r="K154" s="417">
        <v>50</v>
      </c>
      <c r="L154" s="363"/>
      <c r="M154" s="350">
        <v>2011</v>
      </c>
      <c r="N154" s="417">
        <v>50</v>
      </c>
      <c r="O154" s="363"/>
      <c r="P154" s="350">
        <v>2011</v>
      </c>
      <c r="Q154" s="417">
        <v>50</v>
      </c>
      <c r="R154" s="363"/>
      <c r="S154" s="350">
        <v>2011</v>
      </c>
      <c r="T154" s="417">
        <v>50</v>
      </c>
      <c r="U154" s="363"/>
      <c r="V154" s="350">
        <v>2011</v>
      </c>
      <c r="W154" s="417">
        <v>75</v>
      </c>
      <c r="X154" s="363"/>
      <c r="Y154" s="350">
        <v>2011</v>
      </c>
      <c r="Z154" s="417">
        <v>50</v>
      </c>
      <c r="AA154" s="363"/>
      <c r="AB154" s="350">
        <v>2011</v>
      </c>
      <c r="AC154" s="417">
        <v>100</v>
      </c>
      <c r="AD154" s="363"/>
      <c r="AE154" s="350">
        <v>2011</v>
      </c>
      <c r="AF154" s="417">
        <v>100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2">
        <f t="shared" si="22"/>
        <v>64.583333333333329</v>
      </c>
      <c r="C155" s="363"/>
      <c r="D155" s="350">
        <v>2012</v>
      </c>
      <c r="E155" s="417">
        <v>50</v>
      </c>
      <c r="F155" s="363"/>
      <c r="G155" s="350">
        <v>2012</v>
      </c>
      <c r="H155" s="8">
        <f t="shared" si="23"/>
        <v>50</v>
      </c>
      <c r="I155" s="363"/>
      <c r="J155" s="350">
        <v>2012</v>
      </c>
      <c r="K155" s="417">
        <v>50</v>
      </c>
      <c r="L155" s="363"/>
      <c r="M155" s="350">
        <v>2012</v>
      </c>
      <c r="N155" s="417">
        <v>50</v>
      </c>
      <c r="O155" s="363"/>
      <c r="P155" s="350">
        <v>2012</v>
      </c>
      <c r="Q155" s="417">
        <v>50</v>
      </c>
      <c r="R155" s="363"/>
      <c r="S155" s="350">
        <v>2012</v>
      </c>
      <c r="T155" s="417">
        <v>50</v>
      </c>
      <c r="U155" s="363"/>
      <c r="V155" s="350">
        <v>2012</v>
      </c>
      <c r="W155" s="417">
        <v>75</v>
      </c>
      <c r="X155" s="363"/>
      <c r="Y155" s="350">
        <v>2012</v>
      </c>
      <c r="Z155" s="417">
        <v>50</v>
      </c>
      <c r="AA155" s="363"/>
      <c r="AB155" s="350">
        <v>2012</v>
      </c>
      <c r="AC155" s="417">
        <v>100</v>
      </c>
      <c r="AD155" s="363"/>
      <c r="AE155" s="350">
        <v>2012</v>
      </c>
      <c r="AF155" s="417">
        <v>100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2">
        <f t="shared" si="22"/>
        <v>64.583333333333329</v>
      </c>
      <c r="C156" s="363"/>
      <c r="D156" s="350">
        <v>2013</v>
      </c>
      <c r="E156" s="417">
        <v>50</v>
      </c>
      <c r="F156" s="363"/>
      <c r="G156" s="350">
        <v>2013</v>
      </c>
      <c r="H156" s="8">
        <f t="shared" si="23"/>
        <v>50</v>
      </c>
      <c r="I156" s="363"/>
      <c r="J156" s="350">
        <v>2013</v>
      </c>
      <c r="K156" s="417">
        <v>50</v>
      </c>
      <c r="L156" s="363"/>
      <c r="M156" s="350">
        <v>2013</v>
      </c>
      <c r="N156" s="417">
        <v>50</v>
      </c>
      <c r="O156" s="363"/>
      <c r="P156" s="350">
        <v>2013</v>
      </c>
      <c r="Q156" s="417">
        <v>50</v>
      </c>
      <c r="R156" s="363"/>
      <c r="S156" s="350">
        <v>2013</v>
      </c>
      <c r="T156" s="417">
        <v>50</v>
      </c>
      <c r="U156" s="363"/>
      <c r="V156" s="350">
        <v>2013</v>
      </c>
      <c r="W156" s="417">
        <v>75</v>
      </c>
      <c r="X156" s="363"/>
      <c r="Y156" s="350">
        <v>2013</v>
      </c>
      <c r="Z156" s="417">
        <v>50</v>
      </c>
      <c r="AA156" s="363"/>
      <c r="AB156" s="350">
        <v>2013</v>
      </c>
      <c r="AC156" s="417">
        <v>100</v>
      </c>
      <c r="AD156" s="363"/>
      <c r="AE156" s="350">
        <v>2013</v>
      </c>
      <c r="AF156" s="417">
        <v>100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64.583333333333329</v>
      </c>
      <c r="C157" s="80"/>
      <c r="D157" s="43">
        <v>2014</v>
      </c>
      <c r="E157" s="19">
        <v>50</v>
      </c>
      <c r="F157" s="10" t="s">
        <v>1169</v>
      </c>
      <c r="G157" s="43">
        <v>2014</v>
      </c>
      <c r="H157" s="8">
        <f t="shared" ref="H157:H162" si="25">AVERAGE(K157,N157,Q157,T157)</f>
        <v>50</v>
      </c>
      <c r="I157" s="19"/>
      <c r="J157" s="43">
        <v>2014</v>
      </c>
      <c r="K157" s="19">
        <v>50</v>
      </c>
      <c r="L157" s="10" t="s">
        <v>3478</v>
      </c>
      <c r="M157" s="43">
        <v>2014</v>
      </c>
      <c r="N157" s="19">
        <v>50</v>
      </c>
      <c r="O157" s="10" t="s">
        <v>1166</v>
      </c>
      <c r="P157" s="43">
        <v>2014</v>
      </c>
      <c r="Q157" s="19">
        <v>50</v>
      </c>
      <c r="R157" s="10" t="s">
        <v>3478</v>
      </c>
      <c r="S157" s="43">
        <v>2014</v>
      </c>
      <c r="T157" s="19">
        <v>50</v>
      </c>
      <c r="U157" s="10" t="s">
        <v>1166</v>
      </c>
      <c r="V157" s="43">
        <v>2014</v>
      </c>
      <c r="W157" s="19">
        <v>75</v>
      </c>
      <c r="X157" s="10" t="s">
        <v>4570</v>
      </c>
      <c r="Y157" s="350">
        <v>2014</v>
      </c>
      <c r="Z157" s="19">
        <v>50</v>
      </c>
      <c r="AA157" s="10" t="s">
        <v>1168</v>
      </c>
      <c r="AB157" s="350">
        <v>2014</v>
      </c>
      <c r="AC157" s="19">
        <v>100</v>
      </c>
      <c r="AD157" s="10" t="s">
        <v>4571</v>
      </c>
      <c r="AE157" s="350">
        <v>2014</v>
      </c>
      <c r="AF157" s="19">
        <v>100</v>
      </c>
      <c r="AG157" s="11" t="s">
        <v>1167</v>
      </c>
    </row>
    <row r="158" spans="1:81" ht="24.75" customHeight="1">
      <c r="A158" s="43">
        <v>2015</v>
      </c>
      <c r="B158" s="2">
        <f t="shared" si="24"/>
        <v>64.583333333333329</v>
      </c>
      <c r="C158" s="80"/>
      <c r="D158" s="43">
        <v>2015</v>
      </c>
      <c r="E158" s="19">
        <v>50</v>
      </c>
      <c r="F158" s="10"/>
      <c r="G158" s="43">
        <v>2015</v>
      </c>
      <c r="H158" s="8">
        <f t="shared" si="25"/>
        <v>50</v>
      </c>
      <c r="I158" s="19"/>
      <c r="J158" s="43">
        <v>2015</v>
      </c>
      <c r="K158" s="19">
        <v>50</v>
      </c>
      <c r="L158" s="10"/>
      <c r="M158" s="43">
        <v>2015</v>
      </c>
      <c r="N158" s="19">
        <v>50</v>
      </c>
      <c r="O158" s="10"/>
      <c r="P158" s="43">
        <v>2015</v>
      </c>
      <c r="Q158" s="19">
        <v>50</v>
      </c>
      <c r="R158" s="10"/>
      <c r="S158" s="43">
        <v>2015</v>
      </c>
      <c r="T158" s="19">
        <v>50</v>
      </c>
      <c r="U158" s="10"/>
      <c r="V158" s="43">
        <v>2015</v>
      </c>
      <c r="W158" s="19">
        <v>75</v>
      </c>
      <c r="X158" s="10"/>
      <c r="Y158" s="350">
        <v>2015</v>
      </c>
      <c r="Z158" s="19">
        <v>50</v>
      </c>
      <c r="AA158" s="10"/>
      <c r="AB158" s="350">
        <v>2015</v>
      </c>
      <c r="AC158" s="49">
        <v>100</v>
      </c>
      <c r="AD158" s="10"/>
      <c r="AE158" s="350">
        <v>2015</v>
      </c>
      <c r="AF158" s="19">
        <v>100</v>
      </c>
      <c r="AG158" s="11"/>
    </row>
    <row r="159" spans="1:81" ht="24.75" customHeight="1">
      <c r="A159" s="43">
        <v>2016</v>
      </c>
      <c r="B159" s="2">
        <f t="shared" si="24"/>
        <v>64.583333333333329</v>
      </c>
      <c r="C159" s="80"/>
      <c r="D159" s="43">
        <v>2016</v>
      </c>
      <c r="E159" s="19">
        <v>50</v>
      </c>
      <c r="F159" s="10"/>
      <c r="G159" s="43">
        <v>2016</v>
      </c>
      <c r="H159" s="8">
        <f t="shared" si="25"/>
        <v>50</v>
      </c>
      <c r="I159" s="19"/>
      <c r="J159" s="43">
        <v>2016</v>
      </c>
      <c r="K159" s="19">
        <v>50</v>
      </c>
      <c r="L159" s="10"/>
      <c r="M159" s="43">
        <v>2016</v>
      </c>
      <c r="N159" s="19">
        <v>50</v>
      </c>
      <c r="O159" s="10"/>
      <c r="P159" s="43">
        <v>2016</v>
      </c>
      <c r="Q159" s="19">
        <v>50</v>
      </c>
      <c r="R159" s="10"/>
      <c r="S159" s="43">
        <v>2016</v>
      </c>
      <c r="T159" s="19">
        <v>50</v>
      </c>
      <c r="U159" s="10"/>
      <c r="V159" s="43">
        <v>2016</v>
      </c>
      <c r="W159" s="19">
        <v>75</v>
      </c>
      <c r="X159" s="10"/>
      <c r="Y159" s="350">
        <v>2016</v>
      </c>
      <c r="Z159" s="19">
        <v>50</v>
      </c>
      <c r="AA159" s="10"/>
      <c r="AB159" s="350">
        <v>2016</v>
      </c>
      <c r="AC159" s="49">
        <v>100</v>
      </c>
      <c r="AD159" s="10"/>
      <c r="AE159" s="350">
        <v>2016</v>
      </c>
      <c r="AF159" s="19">
        <v>100</v>
      </c>
      <c r="AG159" s="11"/>
    </row>
    <row r="160" spans="1:81" ht="24.75" customHeight="1">
      <c r="A160" s="43">
        <v>2017</v>
      </c>
      <c r="B160" s="2">
        <f t="shared" si="24"/>
        <v>64.583333333333329</v>
      </c>
      <c r="C160" s="80"/>
      <c r="D160" s="43">
        <v>2017</v>
      </c>
      <c r="E160" s="19">
        <v>50</v>
      </c>
      <c r="F160" s="10"/>
      <c r="G160" s="43">
        <v>2017</v>
      </c>
      <c r="H160" s="8">
        <f t="shared" si="25"/>
        <v>50</v>
      </c>
      <c r="I160" s="19"/>
      <c r="J160" s="43">
        <v>2017</v>
      </c>
      <c r="K160" s="19">
        <v>50</v>
      </c>
      <c r="L160" s="10"/>
      <c r="M160" s="43">
        <v>2017</v>
      </c>
      <c r="N160" s="19">
        <v>50</v>
      </c>
      <c r="O160" s="10"/>
      <c r="P160" s="43">
        <v>2017</v>
      </c>
      <c r="Q160" s="19">
        <v>50</v>
      </c>
      <c r="R160" s="10"/>
      <c r="S160" s="43">
        <v>2017</v>
      </c>
      <c r="T160" s="19">
        <v>50</v>
      </c>
      <c r="U160" s="10"/>
      <c r="V160" s="43">
        <v>2017</v>
      </c>
      <c r="W160" s="19">
        <v>75</v>
      </c>
      <c r="X160" s="10"/>
      <c r="Y160" s="350">
        <v>2017</v>
      </c>
      <c r="Z160" s="19">
        <v>50</v>
      </c>
      <c r="AA160" s="10"/>
      <c r="AB160" s="350">
        <v>2017</v>
      </c>
      <c r="AC160" s="49">
        <v>100</v>
      </c>
      <c r="AD160" s="10"/>
      <c r="AE160" s="350">
        <v>2017</v>
      </c>
      <c r="AF160" s="19">
        <v>100</v>
      </c>
      <c r="AG160" s="11"/>
    </row>
    <row r="161" spans="1:41" ht="24.75" customHeight="1">
      <c r="A161" s="43">
        <v>2018</v>
      </c>
      <c r="B161" s="2">
        <f t="shared" si="24"/>
        <v>64.583333333333329</v>
      </c>
      <c r="C161" s="80"/>
      <c r="D161" s="43">
        <v>2018</v>
      </c>
      <c r="E161" s="19">
        <v>50</v>
      </c>
      <c r="F161" s="10"/>
      <c r="G161" s="43">
        <v>2018</v>
      </c>
      <c r="H161" s="8">
        <f t="shared" si="25"/>
        <v>50</v>
      </c>
      <c r="I161" s="19"/>
      <c r="J161" s="43">
        <v>2018</v>
      </c>
      <c r="K161" s="19">
        <v>50</v>
      </c>
      <c r="L161" s="10"/>
      <c r="M161" s="43">
        <v>2018</v>
      </c>
      <c r="N161" s="19">
        <v>50</v>
      </c>
      <c r="O161" s="10"/>
      <c r="P161" s="43">
        <v>2018</v>
      </c>
      <c r="Q161" s="19">
        <v>50</v>
      </c>
      <c r="R161" s="10"/>
      <c r="S161" s="43">
        <v>2018</v>
      </c>
      <c r="T161" s="19">
        <v>50</v>
      </c>
      <c r="U161" s="10"/>
      <c r="V161" s="43">
        <v>2018</v>
      </c>
      <c r="W161" s="19">
        <v>75</v>
      </c>
      <c r="X161" s="10"/>
      <c r="Y161" s="350">
        <v>2018</v>
      </c>
      <c r="Z161" s="19">
        <v>50</v>
      </c>
      <c r="AA161" s="10"/>
      <c r="AB161" s="350">
        <v>2018</v>
      </c>
      <c r="AC161" s="49">
        <v>100</v>
      </c>
      <c r="AD161" s="10"/>
      <c r="AE161" s="350">
        <v>2018</v>
      </c>
      <c r="AF161" s="19">
        <v>100</v>
      </c>
      <c r="AG161" s="11"/>
    </row>
    <row r="162" spans="1:41" ht="24.75" customHeight="1">
      <c r="A162" s="43">
        <v>2019</v>
      </c>
      <c r="B162" s="2">
        <f t="shared" si="24"/>
        <v>64.583333333333329</v>
      </c>
      <c r="C162" s="80"/>
      <c r="D162" s="43">
        <v>2019</v>
      </c>
      <c r="E162" s="19">
        <v>50</v>
      </c>
      <c r="F162" s="10"/>
      <c r="G162" s="43">
        <v>2019</v>
      </c>
      <c r="H162" s="8">
        <f t="shared" si="25"/>
        <v>50</v>
      </c>
      <c r="I162" s="19"/>
      <c r="J162" s="43">
        <v>2019</v>
      </c>
      <c r="K162" s="19">
        <v>50</v>
      </c>
      <c r="L162" s="10"/>
      <c r="M162" s="43">
        <v>2019</v>
      </c>
      <c r="N162" s="19">
        <v>50</v>
      </c>
      <c r="O162" s="10"/>
      <c r="P162" s="43">
        <v>2019</v>
      </c>
      <c r="Q162" s="19">
        <v>50</v>
      </c>
      <c r="R162" s="10"/>
      <c r="S162" s="43">
        <v>2019</v>
      </c>
      <c r="T162" s="19">
        <v>50</v>
      </c>
      <c r="U162" s="10"/>
      <c r="V162" s="43">
        <v>2019</v>
      </c>
      <c r="W162" s="19">
        <v>75</v>
      </c>
      <c r="X162" s="10"/>
      <c r="Y162" s="350">
        <v>2019</v>
      </c>
      <c r="Z162" s="19">
        <v>50</v>
      </c>
      <c r="AA162" s="10"/>
      <c r="AB162" s="350">
        <v>2019</v>
      </c>
      <c r="AC162" s="49">
        <v>100</v>
      </c>
      <c r="AD162" s="10" t="s">
        <v>3479</v>
      </c>
      <c r="AE162" s="350">
        <v>2019</v>
      </c>
      <c r="AF162" s="19">
        <v>100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75.083333333333343</v>
      </c>
      <c r="C171" s="39"/>
      <c r="D171" s="43">
        <v>2014</v>
      </c>
      <c r="E171" s="8">
        <v>50</v>
      </c>
      <c r="F171" s="67" t="s">
        <v>3480</v>
      </c>
      <c r="G171" s="43">
        <v>2014</v>
      </c>
      <c r="H171" s="8">
        <v>100</v>
      </c>
      <c r="I171" s="11" t="s">
        <v>3481</v>
      </c>
      <c r="J171" s="43">
        <v>2014</v>
      </c>
      <c r="K171" s="8">
        <v>100</v>
      </c>
      <c r="L171" s="11" t="s">
        <v>3482</v>
      </c>
      <c r="M171" s="43">
        <v>2014</v>
      </c>
      <c r="N171" s="19">
        <v>50</v>
      </c>
      <c r="O171" s="11" t="s">
        <v>3481</v>
      </c>
      <c r="P171" s="43">
        <v>2014</v>
      </c>
      <c r="Q171" s="8">
        <v>0</v>
      </c>
      <c r="R171" s="11" t="s">
        <v>3483</v>
      </c>
      <c r="S171" s="43">
        <v>2014</v>
      </c>
      <c r="T171" s="19">
        <v>50</v>
      </c>
      <c r="U171" s="11" t="s">
        <v>3484</v>
      </c>
      <c r="V171" s="43">
        <v>2014</v>
      </c>
      <c r="W171" s="19">
        <v>67</v>
      </c>
      <c r="X171" s="11" t="s">
        <v>3485</v>
      </c>
      <c r="Y171" s="43">
        <v>2014</v>
      </c>
      <c r="Z171" s="19">
        <v>67</v>
      </c>
      <c r="AA171" s="11" t="s">
        <v>3486</v>
      </c>
      <c r="AB171" s="43">
        <v>2014</v>
      </c>
      <c r="AC171" s="19">
        <v>100</v>
      </c>
      <c r="AD171" s="11" t="s">
        <v>3487</v>
      </c>
      <c r="AE171" s="43">
        <v>2014</v>
      </c>
      <c r="AF171" s="19">
        <v>50</v>
      </c>
      <c r="AG171" s="67" t="s">
        <v>3488</v>
      </c>
      <c r="AH171" s="43">
        <v>2014</v>
      </c>
      <c r="AI171" s="19">
        <v>100</v>
      </c>
      <c r="AJ171" s="11" t="s">
        <v>3489</v>
      </c>
      <c r="AK171" s="43">
        <v>2014</v>
      </c>
      <c r="AL171" s="19">
        <v>100</v>
      </c>
      <c r="AM171" s="11" t="s">
        <v>3490</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75.083333333333343</v>
      </c>
      <c r="C176" s="80"/>
      <c r="D176" s="43">
        <v>2019</v>
      </c>
      <c r="E176" s="19">
        <v>50</v>
      </c>
      <c r="F176" s="11" t="s">
        <v>3491</v>
      </c>
      <c r="G176" s="43">
        <v>2019</v>
      </c>
      <c r="H176" s="8">
        <v>100</v>
      </c>
      <c r="I176" s="11" t="s">
        <v>3481</v>
      </c>
      <c r="J176" s="43">
        <v>2019</v>
      </c>
      <c r="K176" s="19">
        <v>100</v>
      </c>
      <c r="L176" s="11" t="s">
        <v>3492</v>
      </c>
      <c r="M176" s="43">
        <v>2019</v>
      </c>
      <c r="N176" s="19">
        <v>50</v>
      </c>
      <c r="O176" s="11" t="s">
        <v>3493</v>
      </c>
      <c r="P176" s="43">
        <v>2019</v>
      </c>
      <c r="Q176" s="19">
        <v>0</v>
      </c>
      <c r="R176" s="11" t="s">
        <v>3494</v>
      </c>
      <c r="S176" s="43">
        <v>2019</v>
      </c>
      <c r="T176" s="19">
        <v>50</v>
      </c>
      <c r="U176" s="11" t="s">
        <v>3484</v>
      </c>
      <c r="V176" s="43">
        <v>2019</v>
      </c>
      <c r="W176" s="19">
        <v>67</v>
      </c>
      <c r="X176" s="11" t="s">
        <v>3495</v>
      </c>
      <c r="Y176" s="43">
        <v>2019</v>
      </c>
      <c r="Z176" s="19">
        <v>67</v>
      </c>
      <c r="AA176" s="11" t="s">
        <v>3486</v>
      </c>
      <c r="AB176" s="43">
        <v>2019</v>
      </c>
      <c r="AC176" s="19">
        <v>100</v>
      </c>
      <c r="AD176" s="11" t="s">
        <v>3496</v>
      </c>
      <c r="AE176" s="43">
        <v>2019</v>
      </c>
      <c r="AF176" s="19">
        <v>50</v>
      </c>
      <c r="AG176" s="11" t="s">
        <v>3497</v>
      </c>
      <c r="AH176" s="43">
        <v>2019</v>
      </c>
      <c r="AI176" s="19">
        <v>100</v>
      </c>
      <c r="AJ176" s="11" t="s">
        <v>3498</v>
      </c>
      <c r="AK176" s="43">
        <v>2019</v>
      </c>
      <c r="AL176" s="19">
        <v>100</v>
      </c>
      <c r="AM176" s="11" t="s">
        <v>3499</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B18:C18"/>
    <mergeCell ref="E18:F18"/>
    <mergeCell ref="H18:I18"/>
    <mergeCell ref="K18:L18"/>
    <mergeCell ref="T19:U19"/>
    <mergeCell ref="W19:X19"/>
    <mergeCell ref="Z19:AA19"/>
    <mergeCell ref="N18:O18"/>
    <mergeCell ref="Q18:R18"/>
    <mergeCell ref="T18:U18"/>
    <mergeCell ref="W18:X18"/>
    <mergeCell ref="Z18:AA18"/>
    <mergeCell ref="B20:C20"/>
    <mergeCell ref="E20:F20"/>
    <mergeCell ref="H20:I20"/>
    <mergeCell ref="K20:L20"/>
    <mergeCell ref="N20:O20"/>
    <mergeCell ref="Q20:R20"/>
    <mergeCell ref="T21:U21"/>
    <mergeCell ref="B21:C21"/>
    <mergeCell ref="T20:U20"/>
    <mergeCell ref="W21:X21"/>
    <mergeCell ref="Z21:AA21"/>
    <mergeCell ref="AC21:AD21"/>
    <mergeCell ref="E19:F19"/>
    <mergeCell ref="H19:I19"/>
    <mergeCell ref="K19:L19"/>
    <mergeCell ref="N19:O19"/>
    <mergeCell ref="Q19:R19"/>
    <mergeCell ref="W22:X22"/>
    <mergeCell ref="Z22:AA22"/>
    <mergeCell ref="AC20:AD20"/>
    <mergeCell ref="E21:F21"/>
    <mergeCell ref="H21:I21"/>
    <mergeCell ref="K21:L21"/>
    <mergeCell ref="N21:O21"/>
    <mergeCell ref="Q21:R21"/>
    <mergeCell ref="W20:X20"/>
    <mergeCell ref="Z20:AA20"/>
    <mergeCell ref="AC19:AD19"/>
    <mergeCell ref="AF39:AG39"/>
    <mergeCell ref="AI39:AJ39"/>
    <mergeCell ref="AL39:AM39"/>
    <mergeCell ref="AR40:AS40"/>
    <mergeCell ref="AU40:AV40"/>
    <mergeCell ref="AX40:AY40"/>
    <mergeCell ref="B22:C22"/>
    <mergeCell ref="E22:F22"/>
    <mergeCell ref="H22:I22"/>
    <mergeCell ref="K22:L22"/>
    <mergeCell ref="AC22:AD22"/>
    <mergeCell ref="N22:O22"/>
    <mergeCell ref="Q22:R22"/>
    <mergeCell ref="T22:U22"/>
    <mergeCell ref="B39:C39"/>
    <mergeCell ref="E39:F39"/>
    <mergeCell ref="H39:I39"/>
    <mergeCell ref="K39:L39"/>
    <mergeCell ref="N39:O39"/>
    <mergeCell ref="Q39:R39"/>
    <mergeCell ref="T39:U39"/>
    <mergeCell ref="W39:X39"/>
    <mergeCell ref="B41:C41"/>
    <mergeCell ref="E41:F41"/>
    <mergeCell ref="H41:I41"/>
    <mergeCell ref="K41:L41"/>
    <mergeCell ref="N41:O41"/>
    <mergeCell ref="AI41:AJ41"/>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E42:F42"/>
    <mergeCell ref="H42:I42"/>
    <mergeCell ref="K42:L42"/>
    <mergeCell ref="N42:O42"/>
    <mergeCell ref="AR41:AS41"/>
    <mergeCell ref="T42:U42"/>
    <mergeCell ref="T41:U41"/>
    <mergeCell ref="W41:X41"/>
    <mergeCell ref="Z41:AA41"/>
    <mergeCell ref="AC41:AD41"/>
    <mergeCell ref="AF41:AG41"/>
    <mergeCell ref="AL41:AM41"/>
    <mergeCell ref="AO41:AP41"/>
    <mergeCell ref="AF64:AG64"/>
    <mergeCell ref="AL64:AM64"/>
    <mergeCell ref="AX43:AY43"/>
    <mergeCell ref="Q43:R43"/>
    <mergeCell ref="T43:U43"/>
    <mergeCell ref="W43:X43"/>
    <mergeCell ref="Z43:AA43"/>
    <mergeCell ref="AC43:AD43"/>
    <mergeCell ref="AF43:AG43"/>
    <mergeCell ref="AL60:AM60"/>
    <mergeCell ref="AI64:AJ64"/>
    <mergeCell ref="AC63:AD63"/>
    <mergeCell ref="AF63:AG63"/>
    <mergeCell ref="AI63:AJ63"/>
    <mergeCell ref="AL43:AM43"/>
    <mergeCell ref="Z63:AA63"/>
    <mergeCell ref="Z60:AA60"/>
    <mergeCell ref="AC60:AD60"/>
    <mergeCell ref="AI60:AJ60"/>
    <mergeCell ref="Z62:AA62"/>
    <mergeCell ref="AL62:AM62"/>
    <mergeCell ref="T62:U62"/>
    <mergeCell ref="AI61:AJ61"/>
    <mergeCell ref="AL61:AM61"/>
    <mergeCell ref="AL63:AM63"/>
    <mergeCell ref="B43:C43"/>
    <mergeCell ref="E43:F43"/>
    <mergeCell ref="H43:I43"/>
    <mergeCell ref="T60:U60"/>
    <mergeCell ref="W60:X60"/>
    <mergeCell ref="H61:I61"/>
    <mergeCell ref="K61:L61"/>
    <mergeCell ref="N61:O61"/>
    <mergeCell ref="Q61:R61"/>
    <mergeCell ref="T61:U61"/>
    <mergeCell ref="W61:X61"/>
    <mergeCell ref="AC62:AD62"/>
    <mergeCell ref="AF62:AG62"/>
    <mergeCell ref="AI62:AJ62"/>
    <mergeCell ref="K43:L43"/>
    <mergeCell ref="N43:O43"/>
    <mergeCell ref="H63:I63"/>
    <mergeCell ref="K63:L63"/>
    <mergeCell ref="N63:O63"/>
    <mergeCell ref="Q63:R63"/>
    <mergeCell ref="W63:X63"/>
    <mergeCell ref="W62:X62"/>
    <mergeCell ref="B61:C61"/>
    <mergeCell ref="B104:C104"/>
    <mergeCell ref="E104:F104"/>
    <mergeCell ref="AI43:AJ43"/>
    <mergeCell ref="AF60:AG60"/>
    <mergeCell ref="B62:C62"/>
    <mergeCell ref="E62:F62"/>
    <mergeCell ref="H62:I62"/>
    <mergeCell ref="K62:L62"/>
    <mergeCell ref="N62:O62"/>
    <mergeCell ref="Q62:R62"/>
    <mergeCell ref="AC61:AD61"/>
    <mergeCell ref="B60:C60"/>
    <mergeCell ref="E60:F60"/>
    <mergeCell ref="H60:I60"/>
    <mergeCell ref="K60:L60"/>
    <mergeCell ref="N60:O60"/>
    <mergeCell ref="Q60:R60"/>
    <mergeCell ref="T64:U64"/>
    <mergeCell ref="W64:X64"/>
    <mergeCell ref="Z64:AA64"/>
    <mergeCell ref="AC64:AD64"/>
    <mergeCell ref="T63:U63"/>
    <mergeCell ref="B63:C63"/>
    <mergeCell ref="E63:F63"/>
    <mergeCell ref="E81:F81"/>
    <mergeCell ref="H81:I81"/>
    <mergeCell ref="K81:L81"/>
    <mergeCell ref="N81:O81"/>
    <mergeCell ref="Q81:R81"/>
    <mergeCell ref="Q64:R64"/>
    <mergeCell ref="K82:L82"/>
    <mergeCell ref="N82:O82"/>
    <mergeCell ref="Q82:R82"/>
    <mergeCell ref="H82:I82"/>
    <mergeCell ref="B80:R80"/>
    <mergeCell ref="B81:C81"/>
    <mergeCell ref="B64:C64"/>
    <mergeCell ref="E64:F64"/>
    <mergeCell ref="H64:I64"/>
    <mergeCell ref="K64:L64"/>
    <mergeCell ref="N64:O64"/>
    <mergeCell ref="E82:F82"/>
    <mergeCell ref="B82:C82"/>
    <mergeCell ref="B83:C83"/>
    <mergeCell ref="E83:F83"/>
    <mergeCell ref="H83:I83"/>
    <mergeCell ref="K83:L83"/>
    <mergeCell ref="N83:O83"/>
    <mergeCell ref="Q83:R83"/>
    <mergeCell ref="B84:C84"/>
    <mergeCell ref="E84:F84"/>
    <mergeCell ref="H84:I84"/>
    <mergeCell ref="K84:L84"/>
    <mergeCell ref="N84:O84"/>
    <mergeCell ref="Q84:R84"/>
    <mergeCell ref="B85:C85"/>
    <mergeCell ref="E85:F85"/>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H104:I104"/>
    <mergeCell ref="K104:L104"/>
    <mergeCell ref="N104:O104"/>
    <mergeCell ref="Q104:R104"/>
    <mergeCell ref="T104:U104"/>
    <mergeCell ref="W104:X104"/>
    <mergeCell ref="K126:L126"/>
    <mergeCell ref="N126:O126"/>
    <mergeCell ref="Q126:R126"/>
    <mergeCell ref="Z125:AA125"/>
    <mergeCell ref="H124:I124"/>
    <mergeCell ref="K124:L124"/>
    <mergeCell ref="N124:O124"/>
    <mergeCell ref="B105:C105"/>
    <mergeCell ref="E105:F105"/>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B122:AA122"/>
    <mergeCell ref="B123:C123"/>
    <mergeCell ref="E123:F123"/>
    <mergeCell ref="H123:I123"/>
    <mergeCell ref="K123:L123"/>
    <mergeCell ref="N123:O123"/>
    <mergeCell ref="Q123:R123"/>
    <mergeCell ref="T123:U123"/>
    <mergeCell ref="W123:X123"/>
    <mergeCell ref="Z123:AA123"/>
    <mergeCell ref="Q124:R124"/>
    <mergeCell ref="T124:U124"/>
    <mergeCell ref="W124:X124"/>
    <mergeCell ref="AF144:AG144"/>
    <mergeCell ref="T126:U126"/>
    <mergeCell ref="W126:X126"/>
    <mergeCell ref="Z126:AA126"/>
    <mergeCell ref="T127:U127"/>
    <mergeCell ref="W127:X127"/>
    <mergeCell ref="Z127:AA127"/>
    <mergeCell ref="Z124:AA124"/>
    <mergeCell ref="Q127:R127"/>
    <mergeCell ref="Z145:AA145"/>
    <mergeCell ref="AC145:AD145"/>
    <mergeCell ref="AF145:AG145"/>
    <mergeCell ref="B143:AG143"/>
    <mergeCell ref="B144:C144"/>
    <mergeCell ref="E144:F144"/>
    <mergeCell ref="H144:I144"/>
    <mergeCell ref="K144:L144"/>
    <mergeCell ref="N144:O144"/>
    <mergeCell ref="Q144:R144"/>
    <mergeCell ref="H145:I145"/>
    <mergeCell ref="K145:L145"/>
    <mergeCell ref="N145:O145"/>
    <mergeCell ref="Q145:R145"/>
    <mergeCell ref="T145:U145"/>
    <mergeCell ref="W145:X145"/>
    <mergeCell ref="B127:C127"/>
    <mergeCell ref="T144:U144"/>
    <mergeCell ref="K148:L148"/>
    <mergeCell ref="N148:O148"/>
    <mergeCell ref="Q148:R148"/>
    <mergeCell ref="T148:U148"/>
    <mergeCell ref="B146:C146"/>
    <mergeCell ref="E146:F146"/>
    <mergeCell ref="H146:I146"/>
    <mergeCell ref="K146:L146"/>
    <mergeCell ref="N146:O146"/>
    <mergeCell ref="Q146:R146"/>
    <mergeCell ref="E127:F127"/>
    <mergeCell ref="H127:I127"/>
    <mergeCell ref="K127:L127"/>
    <mergeCell ref="N127:O127"/>
    <mergeCell ref="A1:D1"/>
    <mergeCell ref="W148:X148"/>
    <mergeCell ref="Z148:AA148"/>
    <mergeCell ref="AC148:AD148"/>
    <mergeCell ref="AF148:AG148"/>
    <mergeCell ref="T147:U147"/>
    <mergeCell ref="W147:X147"/>
    <mergeCell ref="Z147:AA147"/>
    <mergeCell ref="AC147:AD147"/>
    <mergeCell ref="AF147:AG147"/>
    <mergeCell ref="W146:X146"/>
    <mergeCell ref="Z146:AA146"/>
    <mergeCell ref="AC146:AD146"/>
    <mergeCell ref="AF146:AG146"/>
    <mergeCell ref="B147:C147"/>
    <mergeCell ref="E147:F147"/>
    <mergeCell ref="H147:I147"/>
    <mergeCell ref="K147:L147"/>
    <mergeCell ref="N147:O147"/>
    <mergeCell ref="Q147:R147"/>
    <mergeCell ref="T146:U146"/>
    <mergeCell ref="B148:C148"/>
    <mergeCell ref="E148:F148"/>
    <mergeCell ref="H148:I148"/>
    <mergeCell ref="E61:F61"/>
    <mergeCell ref="Z61:AA61"/>
    <mergeCell ref="AF61:AG61"/>
    <mergeCell ref="B17:AD17"/>
    <mergeCell ref="B38:AY38"/>
    <mergeCell ref="B59:AM59"/>
    <mergeCell ref="AU42:AV42"/>
    <mergeCell ref="AX42:AY42"/>
    <mergeCell ref="AF42:AG42"/>
    <mergeCell ref="AI42:AJ42"/>
    <mergeCell ref="W42:X42"/>
    <mergeCell ref="Z42:AA42"/>
    <mergeCell ref="AC42:AD42"/>
    <mergeCell ref="Q42:R42"/>
    <mergeCell ref="AO43:AP43"/>
    <mergeCell ref="AR43:AS43"/>
    <mergeCell ref="AU43:AV43"/>
    <mergeCell ref="AU41:AV41"/>
    <mergeCell ref="AX41:AY41"/>
    <mergeCell ref="Q41:R41"/>
    <mergeCell ref="AL42:AM42"/>
    <mergeCell ref="AO42:AP42"/>
    <mergeCell ref="AR42:AS42"/>
    <mergeCell ref="B42:C42"/>
    <mergeCell ref="B103:C103"/>
    <mergeCell ref="E103:F103"/>
    <mergeCell ref="B124:C124"/>
    <mergeCell ref="E124:F124"/>
    <mergeCell ref="B145:C145"/>
    <mergeCell ref="E145:F145"/>
    <mergeCell ref="AC18:AD18"/>
    <mergeCell ref="B40:C40"/>
    <mergeCell ref="E40:F40"/>
    <mergeCell ref="B19:C19"/>
    <mergeCell ref="AC144:AD144"/>
    <mergeCell ref="W144:X144"/>
    <mergeCell ref="Z144:AA144"/>
    <mergeCell ref="B125:C125"/>
    <mergeCell ref="E125:F125"/>
    <mergeCell ref="H125:I125"/>
    <mergeCell ref="K125:L125"/>
    <mergeCell ref="N125:O125"/>
    <mergeCell ref="Q125:R125"/>
    <mergeCell ref="T125:U125"/>
    <mergeCell ref="W125:X125"/>
    <mergeCell ref="B126:C126"/>
    <mergeCell ref="E126:F126"/>
    <mergeCell ref="H126:I126"/>
  </mergeCells>
  <hyperlinks>
    <hyperlink ref="O139" r:id="rId1" location="%C2%A78" display="https://lovdata.no/dokument/NL/lov/2005-06-10-51/KAPITTEL_3 - %C2%A78" xr:uid="{00000000-0004-0000-2700-000000000000}"/>
    <hyperlink ref="R139" r:id="rId2" location="%C2%A78" display="https://lovdata.no/dokument/NL/lov/2005-06-10-51/KAPITTEL_3 - %C2%A78" xr:uid="{00000000-0004-0000-2700-000001000000}"/>
    <hyperlink ref="U139" r:id="rId3" xr:uid="{00000000-0004-0000-2700-000002000000}"/>
    <hyperlink ref="X32" r:id="rId4" xr:uid="{00000000-0004-0000-2700-000003000000}"/>
  </hyperlinks>
  <pageMargins left="0.70866141732283472" right="0.70866141732283472" top="0.74803149606299213" bottom="0.74803149606299213" header="0.31496062992125984" footer="0.31496062992125984"/>
  <pageSetup paperSize="9" scale="50" orientation="landscape"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6"/>
  <dimension ref="A1:CC176"/>
  <sheetViews>
    <sheetView topLeftCell="O144" zoomScale="110" zoomScaleNormal="110" workbookViewId="0">
      <selection activeCell="AA173" sqref="AA173"/>
    </sheetView>
  </sheetViews>
  <sheetFormatPr defaultColWidth="8.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f t="shared" ref="C6:C9" si="1">AVERAGE(B27,B48,B69,B90,B111,B132,B153)</f>
        <v>77.396258503401356</v>
      </c>
      <c r="D6" s="229">
        <f t="shared" si="0"/>
        <v>77.597222222222229</v>
      </c>
    </row>
    <row r="7" spans="1:4" ht="24.75" customHeight="1">
      <c r="A7" s="347">
        <v>2011</v>
      </c>
      <c r="B7" s="229"/>
      <c r="C7" s="229">
        <f t="shared" si="1"/>
        <v>77.396258503401356</v>
      </c>
      <c r="D7" s="229">
        <f t="shared" si="0"/>
        <v>77.597222222222229</v>
      </c>
    </row>
    <row r="8" spans="1:4" ht="24.75" customHeight="1">
      <c r="A8" s="347">
        <v>2012</v>
      </c>
      <c r="B8" s="229"/>
      <c r="C8" s="229">
        <f t="shared" si="1"/>
        <v>76.602607709750572</v>
      </c>
      <c r="D8" s="229">
        <f t="shared" si="0"/>
        <v>76.671296296296291</v>
      </c>
    </row>
    <row r="9" spans="1:4" ht="24.75" customHeight="1">
      <c r="A9" s="347">
        <v>2013</v>
      </c>
      <c r="B9" s="229"/>
      <c r="C9" s="229">
        <f t="shared" si="1"/>
        <v>76.602607709750572</v>
      </c>
      <c r="D9" s="229">
        <f t="shared" si="0"/>
        <v>76.671296296296291</v>
      </c>
    </row>
    <row r="10" spans="1:4" ht="24.75" customHeight="1">
      <c r="A10" s="38">
        <v>2014</v>
      </c>
      <c r="B10" s="229">
        <f>AVERAGE(B31,B52,B73,B94,B115,B136,B157,B171)</f>
        <v>77.443948412698418</v>
      </c>
      <c r="C10" s="229">
        <f t="shared" ref="C10:C15" si="2">AVERAGE(B31,B52,B73,B94,B115,B136,B157)</f>
        <v>76.602607709750572</v>
      </c>
      <c r="D10" s="229">
        <f t="shared" ref="D10:D15" si="3">AVERAGE(B31,B52,B94,B115,B136,B157)</f>
        <v>76.671296296296291</v>
      </c>
    </row>
    <row r="11" spans="1:4" ht="24.75" customHeight="1">
      <c r="A11" s="38">
        <v>2015</v>
      </c>
      <c r="B11" s="229"/>
      <c r="C11" s="229">
        <f t="shared" si="2"/>
        <v>76.602607709750572</v>
      </c>
      <c r="D11" s="229">
        <f t="shared" si="3"/>
        <v>76.671296296296291</v>
      </c>
    </row>
    <row r="12" spans="1:4" ht="24.75" customHeight="1">
      <c r="A12" s="38">
        <v>2016</v>
      </c>
      <c r="B12" s="229"/>
      <c r="C12" s="229">
        <f t="shared" si="2"/>
        <v>76.602607709750572</v>
      </c>
      <c r="D12" s="229">
        <f t="shared" si="3"/>
        <v>76.671296296296291</v>
      </c>
    </row>
    <row r="13" spans="1:4" ht="24.75" customHeight="1">
      <c r="A13" s="38">
        <v>2017</v>
      </c>
      <c r="B13" s="229"/>
      <c r="C13" s="229">
        <f t="shared" si="2"/>
        <v>76.602607709750572</v>
      </c>
      <c r="D13" s="229">
        <f t="shared" si="3"/>
        <v>76.671296296296291</v>
      </c>
    </row>
    <row r="14" spans="1:4" ht="24.75" customHeight="1">
      <c r="A14" s="38">
        <v>2018</v>
      </c>
      <c r="B14" s="229"/>
      <c r="C14" s="229">
        <f t="shared" si="2"/>
        <v>76.602607709750572</v>
      </c>
      <c r="D14" s="229">
        <f t="shared" si="3"/>
        <v>76.671296296296291</v>
      </c>
    </row>
    <row r="15" spans="1:4" ht="24.75" customHeight="1">
      <c r="A15" s="38">
        <v>2019</v>
      </c>
      <c r="B15" s="229">
        <f>AVERAGE(B36,B57,B78,B99,B120,B141,B162,B176)</f>
        <v>77.443948412698418</v>
      </c>
      <c r="C15" s="229">
        <f t="shared" si="2"/>
        <v>76.602607709750572</v>
      </c>
      <c r="D15" s="229">
        <f t="shared" si="3"/>
        <v>76.671296296296291</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t="e">
        <f t="shared" ref="B24:B30" si="4">AVERAGE(E24, H24,K24,N24,Q24,T24,W24,Z24,AC24)</f>
        <v>#DIV/0!</v>
      </c>
      <c r="C24" s="363"/>
      <c r="D24" s="350">
        <v>2007</v>
      </c>
      <c r="E24" s="363"/>
      <c r="F24" s="363"/>
      <c r="G24" s="350">
        <v>2007</v>
      </c>
      <c r="H24" s="363"/>
      <c r="I24" s="363"/>
      <c r="J24" s="350">
        <v>2007</v>
      </c>
      <c r="K24" s="363"/>
      <c r="L24" s="363"/>
      <c r="M24" s="350">
        <v>2007</v>
      </c>
      <c r="N24" s="363"/>
      <c r="O24" s="363"/>
      <c r="P24" s="350">
        <v>2007</v>
      </c>
      <c r="Q24" s="363"/>
      <c r="R24" s="363"/>
      <c r="S24" s="350">
        <v>2007</v>
      </c>
      <c r="T24" s="363"/>
      <c r="U24" s="363"/>
      <c r="V24" s="350">
        <v>2007</v>
      </c>
      <c r="W24" s="363"/>
      <c r="X24" s="363"/>
      <c r="Y24" s="350">
        <v>2007</v>
      </c>
      <c r="Z24" s="363"/>
      <c r="AA24" s="363"/>
      <c r="AB24" s="350">
        <v>2007</v>
      </c>
      <c r="AC24" s="363"/>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t="e">
        <f t="shared" si="4"/>
        <v>#DIV/0!</v>
      </c>
      <c r="C25" s="363"/>
      <c r="D25" s="350">
        <v>2008</v>
      </c>
      <c r="E25" s="363"/>
      <c r="F25" s="363"/>
      <c r="G25" s="350">
        <v>2008</v>
      </c>
      <c r="H25" s="363"/>
      <c r="I25" s="363"/>
      <c r="J25" s="350">
        <v>2008</v>
      </c>
      <c r="K25" s="363"/>
      <c r="L25" s="363"/>
      <c r="M25" s="350">
        <v>2008</v>
      </c>
      <c r="N25" s="363"/>
      <c r="O25" s="363"/>
      <c r="P25" s="350">
        <v>2008</v>
      </c>
      <c r="Q25" s="363"/>
      <c r="R25" s="363"/>
      <c r="S25" s="350">
        <v>2008</v>
      </c>
      <c r="T25" s="363"/>
      <c r="U25" s="363"/>
      <c r="V25" s="350">
        <v>2008</v>
      </c>
      <c r="W25" s="363"/>
      <c r="X25" s="363"/>
      <c r="Y25" s="350">
        <v>2008</v>
      </c>
      <c r="Z25" s="363"/>
      <c r="AA25" s="363"/>
      <c r="AB25" s="350">
        <v>2008</v>
      </c>
      <c r="AC25" s="363"/>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t="e">
        <f t="shared" si="4"/>
        <v>#DIV/0!</v>
      </c>
      <c r="C26" s="363"/>
      <c r="D26" s="350">
        <v>2009</v>
      </c>
      <c r="E26" s="363"/>
      <c r="F26" s="363"/>
      <c r="G26" s="350">
        <v>2009</v>
      </c>
      <c r="H26" s="363"/>
      <c r="I26" s="363"/>
      <c r="J26" s="350">
        <v>2009</v>
      </c>
      <c r="K26" s="363"/>
      <c r="L26" s="363"/>
      <c r="M26" s="350">
        <v>2009</v>
      </c>
      <c r="N26" s="363"/>
      <c r="O26" s="363"/>
      <c r="P26" s="350">
        <v>2009</v>
      </c>
      <c r="Q26" s="363"/>
      <c r="R26" s="363"/>
      <c r="S26" s="350">
        <v>2009</v>
      </c>
      <c r="T26" s="363"/>
      <c r="U26" s="363"/>
      <c r="V26" s="350">
        <v>2009</v>
      </c>
      <c r="W26" s="363"/>
      <c r="X26" s="363"/>
      <c r="Y26" s="350">
        <v>2009</v>
      </c>
      <c r="Z26" s="363"/>
      <c r="AA26" s="363"/>
      <c r="AB26" s="350">
        <v>2009</v>
      </c>
      <c r="AC26" s="363"/>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59.222222222222221</v>
      </c>
      <c r="C27" s="363"/>
      <c r="D27" s="350">
        <v>2010</v>
      </c>
      <c r="E27" s="417">
        <v>50</v>
      </c>
      <c r="F27" s="363"/>
      <c r="G27" s="350">
        <v>2010</v>
      </c>
      <c r="H27" s="417">
        <v>100</v>
      </c>
      <c r="I27" s="363"/>
      <c r="J27" s="350">
        <v>2010</v>
      </c>
      <c r="K27" s="417">
        <v>50</v>
      </c>
      <c r="L27" s="363"/>
      <c r="M27" s="350">
        <v>2010</v>
      </c>
      <c r="N27" s="417">
        <v>50</v>
      </c>
      <c r="O27" s="363"/>
      <c r="P27" s="350">
        <v>2010</v>
      </c>
      <c r="Q27" s="49">
        <v>33</v>
      </c>
      <c r="R27" s="363"/>
      <c r="S27" s="350">
        <v>2010</v>
      </c>
      <c r="T27" s="34">
        <v>100</v>
      </c>
      <c r="U27" s="363"/>
      <c r="V27" s="350">
        <v>2010</v>
      </c>
      <c r="W27" s="417">
        <v>100</v>
      </c>
      <c r="X27" s="363"/>
      <c r="Y27" s="350">
        <v>2010</v>
      </c>
      <c r="Z27" s="417">
        <v>50</v>
      </c>
      <c r="AA27" s="363"/>
      <c r="AB27" s="350">
        <v>2010</v>
      </c>
      <c r="AC27" s="417">
        <v>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59.222222222222221</v>
      </c>
      <c r="C28" s="363"/>
      <c r="D28" s="350">
        <v>2011</v>
      </c>
      <c r="E28" s="417">
        <v>50</v>
      </c>
      <c r="F28" s="363"/>
      <c r="G28" s="350">
        <v>2011</v>
      </c>
      <c r="H28" s="417">
        <v>100</v>
      </c>
      <c r="I28" s="363"/>
      <c r="J28" s="350">
        <v>2011</v>
      </c>
      <c r="K28" s="417">
        <v>50</v>
      </c>
      <c r="L28" s="363"/>
      <c r="M28" s="350">
        <v>2011</v>
      </c>
      <c r="N28" s="417">
        <v>50</v>
      </c>
      <c r="O28" s="363"/>
      <c r="P28" s="350">
        <v>2011</v>
      </c>
      <c r="Q28" s="49">
        <v>33</v>
      </c>
      <c r="R28" s="363"/>
      <c r="S28" s="350">
        <v>2011</v>
      </c>
      <c r="T28" s="34">
        <v>100</v>
      </c>
      <c r="U28" s="363"/>
      <c r="V28" s="350">
        <v>2011</v>
      </c>
      <c r="W28" s="417">
        <v>100</v>
      </c>
      <c r="X28" s="363"/>
      <c r="Y28" s="350">
        <v>2011</v>
      </c>
      <c r="Z28" s="417">
        <v>50</v>
      </c>
      <c r="AA28" s="363"/>
      <c r="AB28" s="350">
        <v>2011</v>
      </c>
      <c r="AC28" s="417">
        <v>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59.222222222222221</v>
      </c>
      <c r="C29" s="363"/>
      <c r="D29" s="350">
        <v>2012</v>
      </c>
      <c r="E29" s="417">
        <v>50</v>
      </c>
      <c r="F29" s="363"/>
      <c r="G29" s="350">
        <v>2012</v>
      </c>
      <c r="H29" s="417">
        <v>100</v>
      </c>
      <c r="I29" s="363"/>
      <c r="J29" s="350">
        <v>2012</v>
      </c>
      <c r="K29" s="417">
        <v>50</v>
      </c>
      <c r="L29" s="363"/>
      <c r="M29" s="350">
        <v>2012</v>
      </c>
      <c r="N29" s="417">
        <v>50</v>
      </c>
      <c r="O29" s="363"/>
      <c r="P29" s="350">
        <v>2012</v>
      </c>
      <c r="Q29" s="49">
        <v>33</v>
      </c>
      <c r="R29" s="363"/>
      <c r="S29" s="350">
        <v>2012</v>
      </c>
      <c r="T29" s="34">
        <v>100</v>
      </c>
      <c r="U29" s="363"/>
      <c r="V29" s="350">
        <v>2012</v>
      </c>
      <c r="W29" s="417">
        <v>100</v>
      </c>
      <c r="X29" s="363"/>
      <c r="Y29" s="350">
        <v>2012</v>
      </c>
      <c r="Z29" s="417">
        <v>50</v>
      </c>
      <c r="AA29" s="363"/>
      <c r="AB29" s="350">
        <v>2012</v>
      </c>
      <c r="AC29" s="417">
        <v>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59.222222222222221</v>
      </c>
      <c r="C30" s="363"/>
      <c r="D30" s="350">
        <v>2013</v>
      </c>
      <c r="E30" s="417">
        <v>50</v>
      </c>
      <c r="F30" s="363"/>
      <c r="G30" s="350">
        <v>2013</v>
      </c>
      <c r="H30" s="417">
        <v>100</v>
      </c>
      <c r="I30" s="363"/>
      <c r="J30" s="350">
        <v>2013</v>
      </c>
      <c r="K30" s="417">
        <v>50</v>
      </c>
      <c r="L30" s="363"/>
      <c r="M30" s="350">
        <v>2013</v>
      </c>
      <c r="N30" s="417">
        <v>50</v>
      </c>
      <c r="O30" s="363"/>
      <c r="P30" s="350">
        <v>2013</v>
      </c>
      <c r="Q30" s="49">
        <v>33</v>
      </c>
      <c r="R30" s="363"/>
      <c r="S30" s="350">
        <v>2013</v>
      </c>
      <c r="T30" s="34">
        <v>100</v>
      </c>
      <c r="U30" s="363"/>
      <c r="V30" s="350">
        <v>2013</v>
      </c>
      <c r="W30" s="417">
        <v>100</v>
      </c>
      <c r="X30" s="363"/>
      <c r="Y30" s="350">
        <v>2013</v>
      </c>
      <c r="Z30" s="417">
        <v>50</v>
      </c>
      <c r="AA30" s="363"/>
      <c r="AB30" s="350">
        <v>2013</v>
      </c>
      <c r="AC30" s="417">
        <v>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59.222222222222221</v>
      </c>
      <c r="C31" s="39"/>
      <c r="D31" s="43">
        <v>2014</v>
      </c>
      <c r="E31" s="19">
        <v>50</v>
      </c>
      <c r="F31" s="10" t="s">
        <v>1165</v>
      </c>
      <c r="G31" s="43">
        <v>2014</v>
      </c>
      <c r="H31" s="19">
        <v>100</v>
      </c>
      <c r="I31" s="10" t="s">
        <v>1164</v>
      </c>
      <c r="J31" s="43">
        <v>2014</v>
      </c>
      <c r="K31" s="19">
        <v>50</v>
      </c>
      <c r="L31" s="10" t="s">
        <v>1163</v>
      </c>
      <c r="M31" s="43">
        <v>2014</v>
      </c>
      <c r="N31" s="19">
        <v>50</v>
      </c>
      <c r="O31" s="10" t="s">
        <v>1162</v>
      </c>
      <c r="P31" s="43">
        <v>2014</v>
      </c>
      <c r="Q31" s="49">
        <v>33</v>
      </c>
      <c r="R31" s="10" t="s">
        <v>1161</v>
      </c>
      <c r="S31" s="43">
        <v>2014</v>
      </c>
      <c r="T31" s="34">
        <v>100</v>
      </c>
      <c r="U31" s="10" t="s">
        <v>1160</v>
      </c>
      <c r="V31" s="43">
        <v>2014</v>
      </c>
      <c r="W31" s="19">
        <v>100</v>
      </c>
      <c r="X31" s="10" t="s">
        <v>1159</v>
      </c>
      <c r="Y31" s="350">
        <v>2014</v>
      </c>
      <c r="Z31" s="19">
        <v>50</v>
      </c>
      <c r="AA31" s="10" t="s">
        <v>1158</v>
      </c>
      <c r="AB31" s="350">
        <v>2014</v>
      </c>
      <c r="AC31" s="19">
        <v>0</v>
      </c>
      <c r="AD31" s="11" t="s">
        <v>1157</v>
      </c>
    </row>
    <row r="32" spans="1:81" ht="24.75" customHeight="1">
      <c r="A32" s="43">
        <v>2015</v>
      </c>
      <c r="B32" s="230">
        <f t="shared" si="5"/>
        <v>59.222222222222221</v>
      </c>
      <c r="C32" s="39"/>
      <c r="D32" s="43">
        <v>2015</v>
      </c>
      <c r="E32" s="19">
        <v>50</v>
      </c>
      <c r="F32" s="10"/>
      <c r="G32" s="43">
        <v>2015</v>
      </c>
      <c r="H32" s="19">
        <v>100</v>
      </c>
      <c r="I32" s="10"/>
      <c r="J32" s="43">
        <v>2015</v>
      </c>
      <c r="K32" s="19">
        <v>50</v>
      </c>
      <c r="L32" s="10"/>
      <c r="M32" s="43">
        <v>2015</v>
      </c>
      <c r="N32" s="19">
        <v>50</v>
      </c>
      <c r="O32" s="10"/>
      <c r="P32" s="43">
        <v>2015</v>
      </c>
      <c r="Q32" s="49">
        <v>33</v>
      </c>
      <c r="R32" s="10"/>
      <c r="S32" s="43">
        <v>2015</v>
      </c>
      <c r="T32" s="34">
        <v>100</v>
      </c>
      <c r="U32" s="10"/>
      <c r="V32" s="43">
        <v>2015</v>
      </c>
      <c r="W32" s="19">
        <v>100</v>
      </c>
      <c r="X32" s="10" t="s">
        <v>1156</v>
      </c>
      <c r="Y32" s="350">
        <v>2015</v>
      </c>
      <c r="Z32" s="19">
        <v>50</v>
      </c>
      <c r="AA32" s="10" t="s">
        <v>1155</v>
      </c>
      <c r="AB32" s="350">
        <v>2015</v>
      </c>
      <c r="AC32" s="19">
        <v>0</v>
      </c>
      <c r="AD32" s="11"/>
    </row>
    <row r="33" spans="1:81" ht="24.75" customHeight="1">
      <c r="A33" s="43">
        <v>2016</v>
      </c>
      <c r="B33" s="230">
        <f t="shared" si="5"/>
        <v>59.222222222222221</v>
      </c>
      <c r="C33" s="39"/>
      <c r="D33" s="43">
        <v>2016</v>
      </c>
      <c r="E33" s="19">
        <v>50</v>
      </c>
      <c r="F33" s="10"/>
      <c r="G33" s="43">
        <v>2016</v>
      </c>
      <c r="H33" s="19">
        <v>100</v>
      </c>
      <c r="I33" s="10"/>
      <c r="J33" s="43">
        <v>2016</v>
      </c>
      <c r="K33" s="19">
        <v>50</v>
      </c>
      <c r="L33" s="10"/>
      <c r="M33" s="43">
        <v>2016</v>
      </c>
      <c r="N33" s="19">
        <v>50</v>
      </c>
      <c r="O33" s="10"/>
      <c r="P33" s="43">
        <v>2016</v>
      </c>
      <c r="Q33" s="49">
        <v>33</v>
      </c>
      <c r="R33" s="10"/>
      <c r="S33" s="43">
        <v>2016</v>
      </c>
      <c r="T33" s="34">
        <v>100</v>
      </c>
      <c r="U33" s="10"/>
      <c r="V33" s="43">
        <v>2016</v>
      </c>
      <c r="W33" s="19">
        <v>100</v>
      </c>
      <c r="X33" s="10"/>
      <c r="Y33" s="350">
        <v>2016</v>
      </c>
      <c r="Z33" s="19">
        <v>50</v>
      </c>
      <c r="AA33" s="10"/>
      <c r="AB33" s="350">
        <v>2016</v>
      </c>
      <c r="AC33" s="19">
        <v>0</v>
      </c>
      <c r="AD33" s="11"/>
    </row>
    <row r="34" spans="1:81" ht="24.75" customHeight="1">
      <c r="A34" s="43">
        <v>2017</v>
      </c>
      <c r="B34" s="230">
        <f t="shared" si="5"/>
        <v>59.222222222222221</v>
      </c>
      <c r="C34" s="39"/>
      <c r="D34" s="43">
        <v>2017</v>
      </c>
      <c r="E34" s="19">
        <v>50</v>
      </c>
      <c r="F34" s="10"/>
      <c r="G34" s="43">
        <v>2017</v>
      </c>
      <c r="H34" s="19">
        <v>100</v>
      </c>
      <c r="I34" s="10"/>
      <c r="J34" s="43">
        <v>2017</v>
      </c>
      <c r="K34" s="19">
        <v>50</v>
      </c>
      <c r="L34" s="10"/>
      <c r="M34" s="43">
        <v>2017</v>
      </c>
      <c r="N34" s="19">
        <v>50</v>
      </c>
      <c r="O34" s="10"/>
      <c r="P34" s="43">
        <v>2017</v>
      </c>
      <c r="Q34" s="49">
        <v>33</v>
      </c>
      <c r="R34" s="10"/>
      <c r="S34" s="43">
        <v>2017</v>
      </c>
      <c r="T34" s="34">
        <v>100</v>
      </c>
      <c r="U34" s="10"/>
      <c r="V34" s="43">
        <v>2017</v>
      </c>
      <c r="W34" s="19">
        <v>100</v>
      </c>
      <c r="X34" s="10"/>
      <c r="Y34" s="350">
        <v>2017</v>
      </c>
      <c r="Z34" s="19">
        <v>50</v>
      </c>
      <c r="AA34" s="10"/>
      <c r="AB34" s="350">
        <v>2017</v>
      </c>
      <c r="AC34" s="19">
        <v>0</v>
      </c>
      <c r="AD34" s="11"/>
    </row>
    <row r="35" spans="1:81" ht="24.75" customHeight="1">
      <c r="A35" s="43">
        <v>2018</v>
      </c>
      <c r="B35" s="230">
        <f t="shared" si="5"/>
        <v>59.222222222222221</v>
      </c>
      <c r="C35" s="39"/>
      <c r="D35" s="43">
        <v>2018</v>
      </c>
      <c r="E35" s="19">
        <v>50</v>
      </c>
      <c r="F35" s="10"/>
      <c r="G35" s="43">
        <v>2018</v>
      </c>
      <c r="H35" s="19">
        <v>100</v>
      </c>
      <c r="I35" s="10"/>
      <c r="J35" s="43">
        <v>2018</v>
      </c>
      <c r="K35" s="19">
        <v>50</v>
      </c>
      <c r="L35" s="10"/>
      <c r="M35" s="43">
        <v>2018</v>
      </c>
      <c r="N35" s="19">
        <v>50</v>
      </c>
      <c r="O35" s="10"/>
      <c r="P35" s="43">
        <v>2018</v>
      </c>
      <c r="Q35" s="49">
        <v>33</v>
      </c>
      <c r="R35" s="10"/>
      <c r="S35" s="43">
        <v>2018</v>
      </c>
      <c r="T35" s="34">
        <v>100</v>
      </c>
      <c r="U35" s="10"/>
      <c r="V35" s="43">
        <v>2018</v>
      </c>
      <c r="W35" s="19">
        <v>100</v>
      </c>
      <c r="X35" s="10"/>
      <c r="Y35" s="350">
        <v>2018</v>
      </c>
      <c r="Z35" s="19">
        <v>50</v>
      </c>
      <c r="AA35" s="10"/>
      <c r="AB35" s="350">
        <v>2018</v>
      </c>
      <c r="AC35" s="19">
        <v>0</v>
      </c>
      <c r="AD35" s="11"/>
    </row>
    <row r="36" spans="1:81" ht="24.75" customHeight="1">
      <c r="A36" s="43">
        <v>2019</v>
      </c>
      <c r="B36" s="230">
        <f t="shared" si="5"/>
        <v>59.222222222222221</v>
      </c>
      <c r="C36" s="39"/>
      <c r="D36" s="43">
        <v>2019</v>
      </c>
      <c r="E36" s="19">
        <v>50</v>
      </c>
      <c r="F36" s="10" t="s">
        <v>1154</v>
      </c>
      <c r="G36" s="43">
        <v>2019</v>
      </c>
      <c r="H36" s="19">
        <v>100</v>
      </c>
      <c r="I36" s="10"/>
      <c r="J36" s="43">
        <v>2019</v>
      </c>
      <c r="K36" s="19">
        <v>50</v>
      </c>
      <c r="L36" s="10"/>
      <c r="M36" s="43">
        <v>2019</v>
      </c>
      <c r="N36" s="19">
        <v>50</v>
      </c>
      <c r="O36" s="10"/>
      <c r="P36" s="43">
        <v>2019</v>
      </c>
      <c r="Q36" s="49">
        <v>33</v>
      </c>
      <c r="R36" s="10"/>
      <c r="S36" s="43">
        <v>2019</v>
      </c>
      <c r="T36" s="34">
        <v>100</v>
      </c>
      <c r="U36" s="10"/>
      <c r="V36" s="43">
        <v>2019</v>
      </c>
      <c r="W36" s="19">
        <v>100</v>
      </c>
      <c r="X36" s="10"/>
      <c r="Y36" s="350">
        <v>2019</v>
      </c>
      <c r="Z36" s="19">
        <v>50</v>
      </c>
      <c r="AA36" s="10"/>
      <c r="AB36" s="350">
        <v>2019</v>
      </c>
      <c r="AC36" s="19">
        <v>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1613</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4410</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t="e">
        <f t="shared" ref="B45:B51" si="6">AVERAGE(E45,H45,K45,T45,AF45,AO45,AU45,AX45,AR45)</f>
        <v>#DIV/0!</v>
      </c>
      <c r="C45" s="363"/>
      <c r="D45" s="350">
        <v>2007</v>
      </c>
      <c r="E45" s="363"/>
      <c r="F45" s="363"/>
      <c r="G45" s="350">
        <v>2007</v>
      </c>
      <c r="H45" s="363"/>
      <c r="I45" s="363"/>
      <c r="J45" s="350">
        <v>2007</v>
      </c>
      <c r="K45" s="363"/>
      <c r="L45" s="363"/>
      <c r="M45" s="350">
        <v>2007</v>
      </c>
      <c r="N45" s="363"/>
      <c r="O45" s="363"/>
      <c r="P45" s="350">
        <v>2007</v>
      </c>
      <c r="Q45" s="363"/>
      <c r="R45" s="363"/>
      <c r="S45" s="350">
        <v>2007</v>
      </c>
      <c r="T45" s="363"/>
      <c r="U45" s="363"/>
      <c r="V45" s="350">
        <v>2007</v>
      </c>
      <c r="W45" s="363"/>
      <c r="X45" s="363"/>
      <c r="Y45" s="350">
        <v>2007</v>
      </c>
      <c r="Z45" s="363"/>
      <c r="AA45" s="363"/>
      <c r="AB45" s="350">
        <v>2007</v>
      </c>
      <c r="AC45" s="363"/>
      <c r="AD45" s="363"/>
      <c r="AE45" s="350">
        <v>2007</v>
      </c>
      <c r="AF45" s="243"/>
      <c r="AG45" s="363"/>
      <c r="AH45" s="350">
        <v>2007</v>
      </c>
      <c r="AI45" s="363"/>
      <c r="AJ45" s="363"/>
      <c r="AK45" s="350">
        <v>2007</v>
      </c>
      <c r="AL45" s="363"/>
      <c r="AM45" s="363"/>
      <c r="AN45" s="350">
        <v>2007</v>
      </c>
      <c r="AO45" s="363"/>
      <c r="AP45" s="363"/>
      <c r="AQ45" s="350">
        <v>2007</v>
      </c>
      <c r="AR45" s="363"/>
      <c r="AS45" s="363"/>
      <c r="AT45" s="350">
        <v>2007</v>
      </c>
      <c r="AU45" s="363"/>
      <c r="AV45" s="363"/>
      <c r="AW45" s="350">
        <v>2007</v>
      </c>
      <c r="AX45" s="363"/>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t="e">
        <f t="shared" si="6"/>
        <v>#DIV/0!</v>
      </c>
      <c r="C46" s="363"/>
      <c r="D46" s="350">
        <v>2008</v>
      </c>
      <c r="E46" s="363"/>
      <c r="F46" s="363"/>
      <c r="G46" s="350">
        <v>2008</v>
      </c>
      <c r="H46" s="363"/>
      <c r="I46" s="363"/>
      <c r="J46" s="350">
        <v>2008</v>
      </c>
      <c r="K46" s="363"/>
      <c r="L46" s="363"/>
      <c r="M46" s="350">
        <v>2008</v>
      </c>
      <c r="N46" s="363"/>
      <c r="O46" s="363"/>
      <c r="P46" s="350">
        <v>2008</v>
      </c>
      <c r="Q46" s="363"/>
      <c r="R46" s="363"/>
      <c r="S46" s="350">
        <v>2008</v>
      </c>
      <c r="T46" s="363"/>
      <c r="U46" s="363"/>
      <c r="V46" s="350">
        <v>2008</v>
      </c>
      <c r="W46" s="363"/>
      <c r="X46" s="363"/>
      <c r="Y46" s="350">
        <v>2008</v>
      </c>
      <c r="Z46" s="363"/>
      <c r="AA46" s="363"/>
      <c r="AB46" s="350">
        <v>2008</v>
      </c>
      <c r="AC46" s="363"/>
      <c r="AD46" s="363"/>
      <c r="AE46" s="350">
        <v>2008</v>
      </c>
      <c r="AF46" s="243"/>
      <c r="AG46" s="363"/>
      <c r="AH46" s="350">
        <v>2008</v>
      </c>
      <c r="AI46" s="363"/>
      <c r="AJ46" s="363"/>
      <c r="AK46" s="350">
        <v>2008</v>
      </c>
      <c r="AL46" s="363"/>
      <c r="AM46" s="363"/>
      <c r="AN46" s="350">
        <v>2008</v>
      </c>
      <c r="AO46" s="363"/>
      <c r="AP46" s="363"/>
      <c r="AQ46" s="350">
        <v>2008</v>
      </c>
      <c r="AR46" s="363"/>
      <c r="AS46" s="363"/>
      <c r="AT46" s="350">
        <v>2008</v>
      </c>
      <c r="AU46" s="363"/>
      <c r="AV46" s="363"/>
      <c r="AW46" s="350">
        <v>2008</v>
      </c>
      <c r="AX46" s="363"/>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t="e">
        <f t="shared" si="6"/>
        <v>#DIV/0!</v>
      </c>
      <c r="C47" s="363"/>
      <c r="D47" s="350">
        <v>2009</v>
      </c>
      <c r="E47" s="363"/>
      <c r="F47" s="363"/>
      <c r="G47" s="350">
        <v>2009</v>
      </c>
      <c r="H47" s="363"/>
      <c r="I47" s="363"/>
      <c r="J47" s="350">
        <v>2009</v>
      </c>
      <c r="K47" s="363"/>
      <c r="L47" s="363"/>
      <c r="M47" s="350">
        <v>2009</v>
      </c>
      <c r="N47" s="363"/>
      <c r="O47" s="363"/>
      <c r="P47" s="350">
        <v>2009</v>
      </c>
      <c r="Q47" s="363"/>
      <c r="R47" s="363"/>
      <c r="S47" s="350">
        <v>2009</v>
      </c>
      <c r="T47" s="363"/>
      <c r="U47" s="363"/>
      <c r="V47" s="350">
        <v>2009</v>
      </c>
      <c r="W47" s="363"/>
      <c r="X47" s="363"/>
      <c r="Y47" s="350">
        <v>2009</v>
      </c>
      <c r="Z47" s="363"/>
      <c r="AA47" s="363"/>
      <c r="AB47" s="350">
        <v>2009</v>
      </c>
      <c r="AC47" s="363"/>
      <c r="AD47" s="363"/>
      <c r="AE47" s="350">
        <v>2009</v>
      </c>
      <c r="AF47" s="243"/>
      <c r="AG47" s="363"/>
      <c r="AH47" s="350">
        <v>2009</v>
      </c>
      <c r="AI47" s="363"/>
      <c r="AJ47" s="363"/>
      <c r="AK47" s="350">
        <v>2009</v>
      </c>
      <c r="AL47" s="363"/>
      <c r="AM47" s="363"/>
      <c r="AN47" s="350">
        <v>2009</v>
      </c>
      <c r="AO47" s="363"/>
      <c r="AP47" s="363"/>
      <c r="AQ47" s="350">
        <v>2009</v>
      </c>
      <c r="AR47" s="363"/>
      <c r="AS47" s="363"/>
      <c r="AT47" s="350">
        <v>2009</v>
      </c>
      <c r="AU47" s="363"/>
      <c r="AV47" s="363"/>
      <c r="AW47" s="350">
        <v>2009</v>
      </c>
      <c r="AX47" s="363"/>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79.611111111111114</v>
      </c>
      <c r="C48" s="363"/>
      <c r="D48" s="350">
        <v>2010</v>
      </c>
      <c r="E48" s="417">
        <v>100</v>
      </c>
      <c r="F48" s="363"/>
      <c r="G48" s="350">
        <v>2010</v>
      </c>
      <c r="H48" s="363">
        <v>100</v>
      </c>
      <c r="I48" s="363"/>
      <c r="J48" s="350">
        <v>2010</v>
      </c>
      <c r="K48" s="417">
        <v>83</v>
      </c>
      <c r="L48" s="363"/>
      <c r="M48" s="350">
        <v>2010</v>
      </c>
      <c r="N48" s="417">
        <v>50</v>
      </c>
      <c r="O48" s="363"/>
      <c r="P48" s="350">
        <v>2010</v>
      </c>
      <c r="Q48" s="417">
        <v>100</v>
      </c>
      <c r="R48" s="363"/>
      <c r="S48" s="350">
        <v>2010</v>
      </c>
      <c r="T48" s="417">
        <v>100</v>
      </c>
      <c r="U48" s="363"/>
      <c r="V48" s="350">
        <v>2010</v>
      </c>
      <c r="W48" s="417">
        <v>100</v>
      </c>
      <c r="X48" s="363"/>
      <c r="Y48" s="350">
        <v>2010</v>
      </c>
      <c r="Z48" s="417">
        <v>100</v>
      </c>
      <c r="AA48" s="363"/>
      <c r="AB48" s="350">
        <v>2010</v>
      </c>
      <c r="AC48" s="417">
        <v>100</v>
      </c>
      <c r="AD48" s="363"/>
      <c r="AE48" s="350">
        <v>2010</v>
      </c>
      <c r="AF48" s="243">
        <f t="shared" ref="AF48:AF51" si="7">0.67*AI48+0.33*AL48</f>
        <v>83.5</v>
      </c>
      <c r="AG48" s="363"/>
      <c r="AH48" s="350">
        <v>2010</v>
      </c>
      <c r="AI48" s="417">
        <v>100</v>
      </c>
      <c r="AJ48" s="363"/>
      <c r="AK48" s="350">
        <v>2010</v>
      </c>
      <c r="AL48" s="417">
        <v>50</v>
      </c>
      <c r="AM48" s="363"/>
      <c r="AN48" s="350">
        <v>2010</v>
      </c>
      <c r="AO48" s="417">
        <v>100</v>
      </c>
      <c r="AP48" s="363"/>
      <c r="AQ48" s="350">
        <v>2010</v>
      </c>
      <c r="AR48" s="417">
        <v>0</v>
      </c>
      <c r="AS48" s="363"/>
      <c r="AT48" s="350">
        <v>2010</v>
      </c>
      <c r="AU48" s="417">
        <v>50</v>
      </c>
      <c r="AV48" s="363"/>
      <c r="AW48" s="350">
        <v>2010</v>
      </c>
      <c r="AX48" s="78">
        <v>100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79.611111111111114</v>
      </c>
      <c r="C49" s="363"/>
      <c r="D49" s="350">
        <v>2011</v>
      </c>
      <c r="E49" s="417">
        <v>100</v>
      </c>
      <c r="F49" s="363"/>
      <c r="G49" s="350">
        <v>2011</v>
      </c>
      <c r="H49" s="363">
        <v>100</v>
      </c>
      <c r="I49" s="363"/>
      <c r="J49" s="350">
        <v>2011</v>
      </c>
      <c r="K49" s="417">
        <v>83</v>
      </c>
      <c r="L49" s="363"/>
      <c r="M49" s="350">
        <v>2011</v>
      </c>
      <c r="N49" s="417">
        <v>50</v>
      </c>
      <c r="O49" s="363"/>
      <c r="P49" s="350">
        <v>2011</v>
      </c>
      <c r="Q49" s="417">
        <v>100</v>
      </c>
      <c r="R49" s="363"/>
      <c r="S49" s="350">
        <v>2011</v>
      </c>
      <c r="T49" s="417">
        <v>100</v>
      </c>
      <c r="U49" s="363"/>
      <c r="V49" s="350">
        <v>2011</v>
      </c>
      <c r="W49" s="417">
        <v>100</v>
      </c>
      <c r="X49" s="363"/>
      <c r="Y49" s="350">
        <v>2011</v>
      </c>
      <c r="Z49" s="417">
        <v>100</v>
      </c>
      <c r="AA49" s="363"/>
      <c r="AB49" s="350">
        <v>2011</v>
      </c>
      <c r="AC49" s="417">
        <v>100</v>
      </c>
      <c r="AD49" s="363"/>
      <c r="AE49" s="350">
        <v>2011</v>
      </c>
      <c r="AF49" s="243">
        <f t="shared" si="7"/>
        <v>83.5</v>
      </c>
      <c r="AG49" s="363"/>
      <c r="AH49" s="350">
        <v>2011</v>
      </c>
      <c r="AI49" s="417">
        <v>100</v>
      </c>
      <c r="AJ49" s="363"/>
      <c r="AK49" s="350">
        <v>2011</v>
      </c>
      <c r="AL49" s="417">
        <v>50</v>
      </c>
      <c r="AM49" s="363"/>
      <c r="AN49" s="350">
        <v>2011</v>
      </c>
      <c r="AO49" s="417">
        <v>100</v>
      </c>
      <c r="AP49" s="363"/>
      <c r="AQ49" s="350">
        <v>2011</v>
      </c>
      <c r="AR49" s="417">
        <v>0</v>
      </c>
      <c r="AS49" s="363"/>
      <c r="AT49" s="350">
        <v>2011</v>
      </c>
      <c r="AU49" s="417">
        <v>50</v>
      </c>
      <c r="AV49" s="363"/>
      <c r="AW49" s="350">
        <v>2011</v>
      </c>
      <c r="AX49" s="78">
        <v>100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74.055555555555557</v>
      </c>
      <c r="C50" s="363"/>
      <c r="D50" s="350">
        <v>2012</v>
      </c>
      <c r="E50" s="417">
        <v>100</v>
      </c>
      <c r="F50" s="363"/>
      <c r="G50" s="350">
        <v>2012</v>
      </c>
      <c r="H50" s="363">
        <v>50</v>
      </c>
      <c r="I50" s="363" t="s">
        <v>4909</v>
      </c>
      <c r="J50" s="350">
        <v>2012</v>
      </c>
      <c r="K50" s="417">
        <v>83</v>
      </c>
      <c r="L50" s="363"/>
      <c r="M50" s="350">
        <v>2012</v>
      </c>
      <c r="N50" s="417">
        <v>50</v>
      </c>
      <c r="O50" s="363"/>
      <c r="P50" s="350">
        <v>2012</v>
      </c>
      <c r="Q50" s="417">
        <v>100</v>
      </c>
      <c r="R50" s="363"/>
      <c r="S50" s="350">
        <v>2012</v>
      </c>
      <c r="T50" s="417">
        <v>100</v>
      </c>
      <c r="U50" s="363"/>
      <c r="V50" s="350">
        <v>2012</v>
      </c>
      <c r="W50" s="417">
        <v>100</v>
      </c>
      <c r="X50" s="363"/>
      <c r="Y50" s="350">
        <v>2012</v>
      </c>
      <c r="Z50" s="417">
        <v>100</v>
      </c>
      <c r="AA50" s="363"/>
      <c r="AB50" s="350">
        <v>2012</v>
      </c>
      <c r="AC50" s="417">
        <v>100</v>
      </c>
      <c r="AD50" s="363"/>
      <c r="AE50" s="350">
        <v>2012</v>
      </c>
      <c r="AF50" s="243">
        <f t="shared" si="7"/>
        <v>83.5</v>
      </c>
      <c r="AG50" s="363"/>
      <c r="AH50" s="350">
        <v>2012</v>
      </c>
      <c r="AI50" s="417">
        <v>100</v>
      </c>
      <c r="AJ50" s="363"/>
      <c r="AK50" s="350">
        <v>2012</v>
      </c>
      <c r="AL50" s="417">
        <v>50</v>
      </c>
      <c r="AM50" s="363"/>
      <c r="AN50" s="350">
        <v>2012</v>
      </c>
      <c r="AO50" s="417">
        <v>100</v>
      </c>
      <c r="AP50" s="363"/>
      <c r="AQ50" s="350">
        <v>2012</v>
      </c>
      <c r="AR50" s="417">
        <v>0</v>
      </c>
      <c r="AS50" s="363"/>
      <c r="AT50" s="350">
        <v>2012</v>
      </c>
      <c r="AU50" s="417">
        <v>50</v>
      </c>
      <c r="AV50" s="363"/>
      <c r="AW50" s="350">
        <v>2012</v>
      </c>
      <c r="AX50" s="78">
        <v>100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74.055555555555557</v>
      </c>
      <c r="C51" s="363"/>
      <c r="D51" s="350">
        <v>2013</v>
      </c>
      <c r="E51" s="417">
        <v>100</v>
      </c>
      <c r="F51" s="363"/>
      <c r="G51" s="350">
        <v>2013</v>
      </c>
      <c r="H51" s="363">
        <v>50</v>
      </c>
      <c r="I51" s="363"/>
      <c r="J51" s="350">
        <v>2013</v>
      </c>
      <c r="K51" s="417">
        <v>83</v>
      </c>
      <c r="L51" s="363"/>
      <c r="M51" s="350">
        <v>2013</v>
      </c>
      <c r="N51" s="417">
        <v>50</v>
      </c>
      <c r="O51" s="363"/>
      <c r="P51" s="350">
        <v>2013</v>
      </c>
      <c r="Q51" s="417">
        <v>100</v>
      </c>
      <c r="R51" s="363"/>
      <c r="S51" s="350">
        <v>2013</v>
      </c>
      <c r="T51" s="417">
        <v>100</v>
      </c>
      <c r="U51" s="363"/>
      <c r="V51" s="350">
        <v>2013</v>
      </c>
      <c r="W51" s="417">
        <v>100</v>
      </c>
      <c r="X51" s="363"/>
      <c r="Y51" s="350">
        <v>2013</v>
      </c>
      <c r="Z51" s="417">
        <v>100</v>
      </c>
      <c r="AA51" s="363"/>
      <c r="AB51" s="350">
        <v>2013</v>
      </c>
      <c r="AC51" s="417">
        <v>100</v>
      </c>
      <c r="AD51" s="363"/>
      <c r="AE51" s="350">
        <v>2013</v>
      </c>
      <c r="AF51" s="243">
        <f t="shared" si="7"/>
        <v>83.5</v>
      </c>
      <c r="AG51" s="363"/>
      <c r="AH51" s="350">
        <v>2013</v>
      </c>
      <c r="AI51" s="417">
        <v>100</v>
      </c>
      <c r="AJ51" s="363"/>
      <c r="AK51" s="350">
        <v>2013</v>
      </c>
      <c r="AL51" s="417">
        <v>50</v>
      </c>
      <c r="AM51" s="363"/>
      <c r="AN51" s="350">
        <v>2013</v>
      </c>
      <c r="AO51" s="417">
        <v>100</v>
      </c>
      <c r="AP51" s="363"/>
      <c r="AQ51" s="350">
        <v>2013</v>
      </c>
      <c r="AR51" s="417">
        <v>0</v>
      </c>
      <c r="AS51" s="363"/>
      <c r="AT51" s="350">
        <v>2013</v>
      </c>
      <c r="AU51" s="417">
        <v>50</v>
      </c>
      <c r="AV51" s="363"/>
      <c r="AW51" s="350">
        <v>2013</v>
      </c>
      <c r="AX51" s="78">
        <v>100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6" si="8">AVERAGE(E52,H52,K52,T52,AF52,AO52,AU52,AX52,AR52)</f>
        <v>74.055555555555557</v>
      </c>
      <c r="C52" s="39"/>
      <c r="D52" s="43">
        <v>2014</v>
      </c>
      <c r="E52" s="19">
        <v>100</v>
      </c>
      <c r="F52" s="10"/>
      <c r="G52" s="43">
        <v>2014</v>
      </c>
      <c r="H52" s="19">
        <v>50</v>
      </c>
      <c r="I52" s="10" t="s">
        <v>3431</v>
      </c>
      <c r="J52" s="43">
        <v>2014</v>
      </c>
      <c r="K52" s="19">
        <v>83</v>
      </c>
      <c r="L52" s="10"/>
      <c r="M52" s="43">
        <v>2014</v>
      </c>
      <c r="N52" s="19">
        <v>50</v>
      </c>
      <c r="O52" s="10" t="s">
        <v>1153</v>
      </c>
      <c r="P52" s="43">
        <v>2014</v>
      </c>
      <c r="Q52" s="19">
        <v>100</v>
      </c>
      <c r="R52" s="10" t="s">
        <v>1152</v>
      </c>
      <c r="S52" s="43">
        <v>2014</v>
      </c>
      <c r="T52" s="52">
        <v>100</v>
      </c>
      <c r="U52" s="10"/>
      <c r="V52" s="43">
        <v>2014</v>
      </c>
      <c r="W52" s="52">
        <v>100</v>
      </c>
      <c r="X52" s="10"/>
      <c r="Y52" s="350">
        <v>2014</v>
      </c>
      <c r="Z52" s="52">
        <v>100</v>
      </c>
      <c r="AA52" s="10"/>
      <c r="AB52" s="350">
        <v>2014</v>
      </c>
      <c r="AC52" s="52">
        <v>100</v>
      </c>
      <c r="AD52" s="10"/>
      <c r="AE52" s="350">
        <v>2014</v>
      </c>
      <c r="AF52" s="243">
        <f>0.67*AI52+0.33*AL52</f>
        <v>83.5</v>
      </c>
      <c r="AG52" s="10"/>
      <c r="AH52" s="350">
        <v>2014</v>
      </c>
      <c r="AI52" s="19">
        <v>100</v>
      </c>
      <c r="AJ52" s="10" t="s">
        <v>1151</v>
      </c>
      <c r="AK52" s="350">
        <v>2014</v>
      </c>
      <c r="AL52" s="19">
        <v>50</v>
      </c>
      <c r="AM52" s="10" t="s">
        <v>1150</v>
      </c>
      <c r="AN52" s="350">
        <v>2014</v>
      </c>
      <c r="AO52" s="19">
        <v>100</v>
      </c>
      <c r="AP52" s="10" t="s">
        <v>3432</v>
      </c>
      <c r="AQ52" s="350">
        <v>2014</v>
      </c>
      <c r="AR52" s="19">
        <v>0</v>
      </c>
      <c r="AS52" s="10" t="s">
        <v>1149</v>
      </c>
      <c r="AT52" s="350">
        <v>2014</v>
      </c>
      <c r="AU52" s="19">
        <v>50</v>
      </c>
      <c r="AV52" s="10" t="s">
        <v>3433</v>
      </c>
      <c r="AW52" s="350">
        <v>2014</v>
      </c>
      <c r="AX52" s="78">
        <v>100</v>
      </c>
      <c r="AY52" s="11" t="s">
        <v>1148</v>
      </c>
    </row>
    <row r="53" spans="1:81" ht="24.75" customHeight="1">
      <c r="A53" s="43">
        <v>2015</v>
      </c>
      <c r="B53" s="230">
        <f t="shared" si="8"/>
        <v>74.055555555555557</v>
      </c>
      <c r="C53" s="80"/>
      <c r="D53" s="43">
        <v>2015</v>
      </c>
      <c r="E53" s="19">
        <v>100</v>
      </c>
      <c r="F53" s="10"/>
      <c r="G53" s="43">
        <v>2015</v>
      </c>
      <c r="H53" s="19">
        <v>50</v>
      </c>
      <c r="I53" s="10"/>
      <c r="J53" s="43">
        <v>2015</v>
      </c>
      <c r="K53" s="19">
        <v>83</v>
      </c>
      <c r="L53" s="10"/>
      <c r="M53" s="43">
        <v>2015</v>
      </c>
      <c r="N53" s="19">
        <v>50</v>
      </c>
      <c r="O53" s="10"/>
      <c r="P53" s="43">
        <v>2015</v>
      </c>
      <c r="Q53" s="19">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7" si="9">0.67*AI53+0.33*AL53</f>
        <v>83.5</v>
      </c>
      <c r="AG53" s="10"/>
      <c r="AH53" s="350">
        <v>2015</v>
      </c>
      <c r="AI53" s="19">
        <v>100</v>
      </c>
      <c r="AJ53" s="10"/>
      <c r="AK53" s="350">
        <v>2015</v>
      </c>
      <c r="AL53" s="19">
        <v>50</v>
      </c>
      <c r="AM53" s="10"/>
      <c r="AN53" s="350">
        <v>2015</v>
      </c>
      <c r="AO53" s="19">
        <v>100</v>
      </c>
      <c r="AP53" s="10"/>
      <c r="AQ53" s="350">
        <v>2015</v>
      </c>
      <c r="AR53" s="19">
        <v>0</v>
      </c>
      <c r="AS53" s="10"/>
      <c r="AT53" s="350">
        <v>2015</v>
      </c>
      <c r="AU53" s="19">
        <v>50</v>
      </c>
      <c r="AV53" s="10"/>
      <c r="AW53" s="350">
        <v>2015</v>
      </c>
      <c r="AX53" s="49">
        <v>100</v>
      </c>
      <c r="AY53" s="11"/>
    </row>
    <row r="54" spans="1:81" ht="24.75" customHeight="1">
      <c r="A54" s="43">
        <v>2016</v>
      </c>
      <c r="B54" s="230">
        <f t="shared" si="8"/>
        <v>74.055555555555557</v>
      </c>
      <c r="C54" s="80"/>
      <c r="D54" s="43">
        <v>2016</v>
      </c>
      <c r="E54" s="19">
        <v>100</v>
      </c>
      <c r="F54" s="10"/>
      <c r="G54" s="43">
        <v>2016</v>
      </c>
      <c r="H54" s="19">
        <v>50</v>
      </c>
      <c r="I54" s="10"/>
      <c r="J54" s="43">
        <v>2016</v>
      </c>
      <c r="K54" s="19">
        <v>83</v>
      </c>
      <c r="L54" s="10"/>
      <c r="M54" s="43">
        <v>2016</v>
      </c>
      <c r="N54" s="19">
        <v>50</v>
      </c>
      <c r="O54" s="10"/>
      <c r="P54" s="43">
        <v>2016</v>
      </c>
      <c r="Q54" s="19">
        <v>100</v>
      </c>
      <c r="R54" s="10"/>
      <c r="S54" s="43">
        <v>2016</v>
      </c>
      <c r="T54" s="52">
        <v>100</v>
      </c>
      <c r="U54" s="10"/>
      <c r="V54" s="43">
        <v>2016</v>
      </c>
      <c r="W54" s="52">
        <v>100</v>
      </c>
      <c r="X54" s="10"/>
      <c r="Y54" s="350">
        <v>2016</v>
      </c>
      <c r="Z54" s="52">
        <v>100</v>
      </c>
      <c r="AA54" s="10"/>
      <c r="AB54" s="350">
        <v>2016</v>
      </c>
      <c r="AC54" s="52">
        <v>100</v>
      </c>
      <c r="AD54" s="10"/>
      <c r="AE54" s="350">
        <v>2016</v>
      </c>
      <c r="AF54" s="243">
        <f t="shared" si="9"/>
        <v>83.5</v>
      </c>
      <c r="AG54" s="10"/>
      <c r="AH54" s="350">
        <v>2016</v>
      </c>
      <c r="AI54" s="19">
        <v>100</v>
      </c>
      <c r="AJ54" s="10"/>
      <c r="AK54" s="350">
        <v>2016</v>
      </c>
      <c r="AL54" s="19">
        <v>50</v>
      </c>
      <c r="AM54" s="10"/>
      <c r="AN54" s="350">
        <v>2016</v>
      </c>
      <c r="AO54" s="19">
        <v>100</v>
      </c>
      <c r="AP54" s="10"/>
      <c r="AQ54" s="350">
        <v>2016</v>
      </c>
      <c r="AR54" s="19">
        <v>0</v>
      </c>
      <c r="AS54" s="10"/>
      <c r="AT54" s="350">
        <v>2016</v>
      </c>
      <c r="AU54" s="19">
        <v>50</v>
      </c>
      <c r="AV54" s="10"/>
      <c r="AW54" s="350">
        <v>2016</v>
      </c>
      <c r="AX54" s="49">
        <v>100</v>
      </c>
      <c r="AY54" s="11"/>
    </row>
    <row r="55" spans="1:81" ht="24.75" customHeight="1">
      <c r="A55" s="43">
        <v>2017</v>
      </c>
      <c r="B55" s="230">
        <f t="shared" si="8"/>
        <v>74.055555555555557</v>
      </c>
      <c r="C55" s="80"/>
      <c r="D55" s="43">
        <v>2017</v>
      </c>
      <c r="E55" s="19">
        <v>100</v>
      </c>
      <c r="F55" s="10"/>
      <c r="G55" s="43">
        <v>2017</v>
      </c>
      <c r="H55" s="19">
        <v>50</v>
      </c>
      <c r="I55" s="10"/>
      <c r="J55" s="43">
        <v>2017</v>
      </c>
      <c r="K55" s="19">
        <v>83</v>
      </c>
      <c r="L55" s="10"/>
      <c r="M55" s="43">
        <v>2017</v>
      </c>
      <c r="N55" s="19">
        <v>50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9"/>
        <v>83.5</v>
      </c>
      <c r="AG55" s="10"/>
      <c r="AH55" s="350">
        <v>2017</v>
      </c>
      <c r="AI55" s="19">
        <v>100</v>
      </c>
      <c r="AJ55" s="10"/>
      <c r="AK55" s="350">
        <v>2017</v>
      </c>
      <c r="AL55" s="19">
        <v>50</v>
      </c>
      <c r="AM55" s="10"/>
      <c r="AN55" s="350">
        <v>2017</v>
      </c>
      <c r="AO55" s="19">
        <v>100</v>
      </c>
      <c r="AP55" s="10"/>
      <c r="AQ55" s="350">
        <v>2017</v>
      </c>
      <c r="AR55" s="19">
        <v>0</v>
      </c>
      <c r="AS55" s="10"/>
      <c r="AT55" s="350">
        <v>2017</v>
      </c>
      <c r="AU55" s="19">
        <v>50</v>
      </c>
      <c r="AV55" s="10"/>
      <c r="AW55" s="350">
        <v>2017</v>
      </c>
      <c r="AX55" s="49">
        <v>100</v>
      </c>
      <c r="AY55" s="11"/>
    </row>
    <row r="56" spans="1:81" ht="24.75" customHeight="1">
      <c r="A56" s="43">
        <v>2018</v>
      </c>
      <c r="B56" s="230">
        <f t="shared" si="8"/>
        <v>74.055555555555557</v>
      </c>
      <c r="C56" s="80"/>
      <c r="D56" s="43">
        <v>2018</v>
      </c>
      <c r="E56" s="19">
        <v>100</v>
      </c>
      <c r="F56" s="10"/>
      <c r="G56" s="43">
        <v>2018</v>
      </c>
      <c r="H56" s="19">
        <v>50</v>
      </c>
      <c r="I56" s="10"/>
      <c r="J56" s="43">
        <v>2018</v>
      </c>
      <c r="K56" s="19">
        <v>83</v>
      </c>
      <c r="L56" s="10"/>
      <c r="M56" s="43">
        <v>2018</v>
      </c>
      <c r="N56" s="19">
        <v>50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9"/>
        <v>83.5</v>
      </c>
      <c r="AG56" s="10"/>
      <c r="AH56" s="350">
        <v>2018</v>
      </c>
      <c r="AI56" s="19">
        <v>100</v>
      </c>
      <c r="AJ56" s="10"/>
      <c r="AK56" s="350">
        <v>2018</v>
      </c>
      <c r="AL56" s="19">
        <v>50</v>
      </c>
      <c r="AM56" s="10"/>
      <c r="AN56" s="350">
        <v>2018</v>
      </c>
      <c r="AO56" s="19">
        <v>100</v>
      </c>
      <c r="AP56" s="10"/>
      <c r="AQ56" s="350">
        <v>2018</v>
      </c>
      <c r="AR56" s="19">
        <v>0</v>
      </c>
      <c r="AS56" s="10"/>
      <c r="AT56" s="350">
        <v>2018</v>
      </c>
      <c r="AU56" s="19">
        <v>50</v>
      </c>
      <c r="AV56" s="10"/>
      <c r="AW56" s="350">
        <v>2018</v>
      </c>
      <c r="AX56" s="49">
        <v>100</v>
      </c>
      <c r="AY56" s="11"/>
    </row>
    <row r="57" spans="1:81" ht="24.75" customHeight="1">
      <c r="A57" s="43">
        <v>2019</v>
      </c>
      <c r="B57" s="230">
        <f>AVERAGE(E57,H57,K57,T57,AF57,AO57,AU57,AX57,AR57)</f>
        <v>74.055555555555557</v>
      </c>
      <c r="C57" s="80"/>
      <c r="D57" s="43">
        <v>2019</v>
      </c>
      <c r="E57" s="19">
        <v>100</v>
      </c>
      <c r="F57" s="10"/>
      <c r="G57" s="43">
        <v>2019</v>
      </c>
      <c r="H57" s="34">
        <v>50</v>
      </c>
      <c r="I57" s="10"/>
      <c r="J57" s="43">
        <v>2019</v>
      </c>
      <c r="K57" s="34">
        <v>83</v>
      </c>
      <c r="L57" s="10"/>
      <c r="M57" s="43">
        <v>2019</v>
      </c>
      <c r="N57" s="34">
        <v>50</v>
      </c>
      <c r="O57" s="10"/>
      <c r="P57" s="43">
        <v>2019</v>
      </c>
      <c r="Q57" s="34">
        <v>100</v>
      </c>
      <c r="R57" s="10"/>
      <c r="S57" s="43">
        <v>2019</v>
      </c>
      <c r="T57" s="52">
        <v>100</v>
      </c>
      <c r="U57" s="10"/>
      <c r="V57" s="43">
        <v>2019</v>
      </c>
      <c r="W57" s="52">
        <v>100</v>
      </c>
      <c r="X57" s="10"/>
      <c r="Y57" s="350">
        <v>2019</v>
      </c>
      <c r="Z57" s="52">
        <v>100</v>
      </c>
      <c r="AA57" s="10"/>
      <c r="AB57" s="350">
        <v>2019</v>
      </c>
      <c r="AC57" s="52">
        <v>100</v>
      </c>
      <c r="AD57" s="10"/>
      <c r="AE57" s="350">
        <v>2019</v>
      </c>
      <c r="AF57" s="243">
        <f t="shared" si="9"/>
        <v>83.5</v>
      </c>
      <c r="AG57" s="10"/>
      <c r="AH57" s="350">
        <v>2019</v>
      </c>
      <c r="AI57" s="19">
        <v>100</v>
      </c>
      <c r="AJ57" s="10"/>
      <c r="AK57" s="350">
        <v>2019</v>
      </c>
      <c r="AL57" s="19">
        <v>50</v>
      </c>
      <c r="AM57" s="10"/>
      <c r="AN57" s="350">
        <v>2019</v>
      </c>
      <c r="AO57" s="34">
        <v>100</v>
      </c>
      <c r="AP57" s="10"/>
      <c r="AQ57" s="350">
        <v>2019</v>
      </c>
      <c r="AR57" s="34">
        <v>0</v>
      </c>
      <c r="AS57" s="10"/>
      <c r="AT57" s="350">
        <v>2019</v>
      </c>
      <c r="AU57" s="19">
        <v>50</v>
      </c>
      <c r="AV57" s="10" t="s">
        <v>3434</v>
      </c>
      <c r="AW57" s="350">
        <v>2019</v>
      </c>
      <c r="AX57" s="33">
        <v>100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1663</v>
      </c>
      <c r="I63" s="580"/>
      <c r="J63" s="43" t="s">
        <v>81</v>
      </c>
      <c r="K63" s="580" t="s">
        <v>201</v>
      </c>
      <c r="L63" s="580"/>
      <c r="M63" s="43" t="s">
        <v>81</v>
      </c>
      <c r="N63" s="580" t="s">
        <v>200</v>
      </c>
      <c r="O63" s="580"/>
      <c r="P63" s="43" t="s">
        <v>81</v>
      </c>
      <c r="Q63" s="580" t="s">
        <v>1582</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4572</v>
      </c>
      <c r="L64" s="580"/>
      <c r="M64" s="43" t="s">
        <v>78</v>
      </c>
      <c r="N64" s="580" t="s">
        <v>79</v>
      </c>
      <c r="O64" s="580"/>
      <c r="P64" s="43" t="s">
        <v>78</v>
      </c>
      <c r="Q64" s="580" t="s">
        <v>4415</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76.190476190476176</v>
      </c>
      <c r="C69" s="363"/>
      <c r="D69" s="350">
        <v>2010</v>
      </c>
      <c r="E69" s="417">
        <v>100</v>
      </c>
      <c r="F69" s="363"/>
      <c r="G69" s="350">
        <v>2010</v>
      </c>
      <c r="H69" s="78">
        <v>0</v>
      </c>
      <c r="I69" s="363"/>
      <c r="J69" s="350">
        <v>2010</v>
      </c>
      <c r="K69" s="417">
        <v>100</v>
      </c>
      <c r="L69" s="363"/>
      <c r="M69" s="350">
        <v>2010</v>
      </c>
      <c r="N69" s="8">
        <f t="shared" si="10"/>
        <v>83.333333333333329</v>
      </c>
      <c r="O69" s="363"/>
      <c r="P69" s="350">
        <v>2010</v>
      </c>
      <c r="Q69" s="417">
        <v>100</v>
      </c>
      <c r="R69" s="363"/>
      <c r="S69" s="350">
        <v>2010</v>
      </c>
      <c r="T69" s="417">
        <v>50</v>
      </c>
      <c r="U69" s="363"/>
      <c r="V69" s="350">
        <v>2010</v>
      </c>
      <c r="W69" s="417">
        <v>100</v>
      </c>
      <c r="X69" s="363"/>
      <c r="Y69" s="350">
        <v>2010</v>
      </c>
      <c r="Z69" s="417">
        <v>100</v>
      </c>
      <c r="AA69" s="363"/>
      <c r="AB69" s="350">
        <v>2010</v>
      </c>
      <c r="AC69" s="417">
        <v>50</v>
      </c>
      <c r="AD69" s="363"/>
      <c r="AE69" s="350">
        <v>2010</v>
      </c>
      <c r="AF69" s="417">
        <v>100</v>
      </c>
      <c r="AG69" s="363"/>
      <c r="AH69" s="350">
        <v>2010</v>
      </c>
      <c r="AI69" s="417">
        <v>100</v>
      </c>
      <c r="AJ69" s="363"/>
      <c r="AK69" s="350">
        <v>2010</v>
      </c>
      <c r="AL69" s="417">
        <v>100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76.190476190476176</v>
      </c>
      <c r="C70" s="363"/>
      <c r="D70" s="350">
        <v>2011</v>
      </c>
      <c r="E70" s="417">
        <v>100</v>
      </c>
      <c r="F70" s="363"/>
      <c r="G70" s="350">
        <v>2011</v>
      </c>
      <c r="H70" s="78">
        <v>0</v>
      </c>
      <c r="I70" s="363"/>
      <c r="J70" s="350">
        <v>2011</v>
      </c>
      <c r="K70" s="417">
        <v>100</v>
      </c>
      <c r="L70" s="363"/>
      <c r="M70" s="350">
        <v>2011</v>
      </c>
      <c r="N70" s="8">
        <f t="shared" si="10"/>
        <v>83.333333333333329</v>
      </c>
      <c r="O70" s="363"/>
      <c r="P70" s="350">
        <v>2011</v>
      </c>
      <c r="Q70" s="417">
        <v>100</v>
      </c>
      <c r="R70" s="363"/>
      <c r="S70" s="350">
        <v>2011</v>
      </c>
      <c r="T70" s="417">
        <v>50</v>
      </c>
      <c r="U70" s="363"/>
      <c r="V70" s="350">
        <v>2011</v>
      </c>
      <c r="W70" s="417">
        <v>100</v>
      </c>
      <c r="X70" s="363"/>
      <c r="Y70" s="350">
        <v>2011</v>
      </c>
      <c r="Z70" s="417">
        <v>100</v>
      </c>
      <c r="AA70" s="363"/>
      <c r="AB70" s="350">
        <v>2011</v>
      </c>
      <c r="AC70" s="417">
        <v>50</v>
      </c>
      <c r="AD70" s="363"/>
      <c r="AE70" s="350">
        <v>2011</v>
      </c>
      <c r="AF70" s="417">
        <v>100</v>
      </c>
      <c r="AG70" s="363"/>
      <c r="AH70" s="350">
        <v>2011</v>
      </c>
      <c r="AI70" s="417">
        <v>100</v>
      </c>
      <c r="AJ70" s="363"/>
      <c r="AK70" s="350">
        <v>2011</v>
      </c>
      <c r="AL70" s="417">
        <v>100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76.190476190476176</v>
      </c>
      <c r="C71" s="363"/>
      <c r="D71" s="350">
        <v>2012</v>
      </c>
      <c r="E71" s="417">
        <v>100</v>
      </c>
      <c r="F71" s="363"/>
      <c r="G71" s="350">
        <v>2012</v>
      </c>
      <c r="H71" s="78">
        <v>0</v>
      </c>
      <c r="I71" s="363"/>
      <c r="J71" s="350">
        <v>2012</v>
      </c>
      <c r="K71" s="417">
        <v>100</v>
      </c>
      <c r="L71" s="363"/>
      <c r="M71" s="350">
        <v>2012</v>
      </c>
      <c r="N71" s="8">
        <f t="shared" si="10"/>
        <v>83.333333333333329</v>
      </c>
      <c r="O71" s="363"/>
      <c r="P71" s="350">
        <v>2012</v>
      </c>
      <c r="Q71" s="417">
        <v>100</v>
      </c>
      <c r="R71" s="363"/>
      <c r="S71" s="350">
        <v>2012</v>
      </c>
      <c r="T71" s="417">
        <v>50</v>
      </c>
      <c r="U71" s="363"/>
      <c r="V71" s="350">
        <v>2012</v>
      </c>
      <c r="W71" s="417">
        <v>100</v>
      </c>
      <c r="X71" s="363"/>
      <c r="Y71" s="350">
        <v>2012</v>
      </c>
      <c r="Z71" s="417">
        <v>100</v>
      </c>
      <c r="AA71" s="363"/>
      <c r="AB71" s="350">
        <v>2012</v>
      </c>
      <c r="AC71" s="417">
        <v>50</v>
      </c>
      <c r="AD71" s="363"/>
      <c r="AE71" s="350">
        <v>2012</v>
      </c>
      <c r="AF71" s="417">
        <v>100</v>
      </c>
      <c r="AG71" s="363"/>
      <c r="AH71" s="350">
        <v>2012</v>
      </c>
      <c r="AI71" s="417">
        <v>100</v>
      </c>
      <c r="AJ71" s="363"/>
      <c r="AK71" s="350">
        <v>2012</v>
      </c>
      <c r="AL71" s="417">
        <v>100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76.190476190476176</v>
      </c>
      <c r="C72" s="363"/>
      <c r="D72" s="350">
        <v>2013</v>
      </c>
      <c r="E72" s="417">
        <v>100</v>
      </c>
      <c r="F72" s="363"/>
      <c r="G72" s="350">
        <v>2013</v>
      </c>
      <c r="H72" s="78">
        <v>0</v>
      </c>
      <c r="I72" s="363"/>
      <c r="J72" s="350">
        <v>2013</v>
      </c>
      <c r="K72" s="417">
        <v>100</v>
      </c>
      <c r="L72" s="363"/>
      <c r="M72" s="350">
        <v>2013</v>
      </c>
      <c r="N72" s="8">
        <f t="shared" si="10"/>
        <v>83.333333333333329</v>
      </c>
      <c r="O72" s="363"/>
      <c r="P72" s="350">
        <v>2013</v>
      </c>
      <c r="Q72" s="417">
        <v>100</v>
      </c>
      <c r="R72" s="363"/>
      <c r="S72" s="350">
        <v>2013</v>
      </c>
      <c r="T72" s="417">
        <v>50</v>
      </c>
      <c r="U72" s="363"/>
      <c r="V72" s="350">
        <v>2013</v>
      </c>
      <c r="W72" s="417">
        <v>100</v>
      </c>
      <c r="X72" s="363"/>
      <c r="Y72" s="350">
        <v>2013</v>
      </c>
      <c r="Z72" s="417">
        <v>100</v>
      </c>
      <c r="AA72" s="363"/>
      <c r="AB72" s="350">
        <v>2013</v>
      </c>
      <c r="AC72" s="417">
        <v>50</v>
      </c>
      <c r="AD72" s="363"/>
      <c r="AE72" s="350">
        <v>2013</v>
      </c>
      <c r="AF72" s="417">
        <v>100</v>
      </c>
      <c r="AG72" s="363"/>
      <c r="AH72" s="350">
        <v>2013</v>
      </c>
      <c r="AI72" s="417">
        <v>100</v>
      </c>
      <c r="AJ72" s="363"/>
      <c r="AK72" s="350">
        <v>2013</v>
      </c>
      <c r="AL72" s="417">
        <v>100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76.190476190476176</v>
      </c>
      <c r="C73" s="39"/>
      <c r="D73" s="43">
        <v>2014</v>
      </c>
      <c r="E73" s="19">
        <v>100</v>
      </c>
      <c r="F73" s="10" t="s">
        <v>4573</v>
      </c>
      <c r="G73" s="43">
        <v>2014</v>
      </c>
      <c r="H73" s="78">
        <v>0</v>
      </c>
      <c r="I73" s="10" t="s">
        <v>1147</v>
      </c>
      <c r="J73" s="43">
        <v>2014</v>
      </c>
      <c r="K73" s="19">
        <v>100</v>
      </c>
      <c r="L73" s="10" t="s">
        <v>3435</v>
      </c>
      <c r="M73" s="43">
        <v>2014</v>
      </c>
      <c r="N73" s="8">
        <f t="shared" ref="N73:N78" si="13">AVERAGE(Q73,T73,W73)</f>
        <v>83.333333333333329</v>
      </c>
      <c r="O73" s="19"/>
      <c r="P73" s="43">
        <v>2014</v>
      </c>
      <c r="Q73" s="19">
        <v>100</v>
      </c>
      <c r="R73" s="10" t="s">
        <v>3436</v>
      </c>
      <c r="S73" s="43">
        <v>2014</v>
      </c>
      <c r="T73" s="19">
        <v>50</v>
      </c>
      <c r="U73" s="10" t="s">
        <v>1145</v>
      </c>
      <c r="V73" s="43">
        <v>2014</v>
      </c>
      <c r="W73" s="19">
        <v>100</v>
      </c>
      <c r="X73" s="10" t="s">
        <v>1144</v>
      </c>
      <c r="Y73" s="350">
        <v>2014</v>
      </c>
      <c r="Z73" s="19">
        <v>100</v>
      </c>
      <c r="AA73" s="10" t="s">
        <v>3437</v>
      </c>
      <c r="AB73" s="350">
        <v>2014</v>
      </c>
      <c r="AC73" s="19">
        <v>50</v>
      </c>
      <c r="AD73" s="10" t="s">
        <v>3438</v>
      </c>
      <c r="AE73" s="350">
        <v>2014</v>
      </c>
      <c r="AF73" s="19">
        <v>100</v>
      </c>
      <c r="AG73" s="19"/>
      <c r="AH73" s="350">
        <v>2014</v>
      </c>
      <c r="AI73" s="19">
        <v>100</v>
      </c>
      <c r="AJ73" s="10" t="s">
        <v>1143</v>
      </c>
      <c r="AK73" s="350">
        <v>2014</v>
      </c>
      <c r="AL73" s="19">
        <v>100</v>
      </c>
      <c r="AM73" s="11" t="s">
        <v>1142</v>
      </c>
    </row>
    <row r="74" spans="1:81" ht="24.75" customHeight="1">
      <c r="A74" s="43">
        <v>2015</v>
      </c>
      <c r="B74" s="5">
        <f t="shared" si="12"/>
        <v>76.190476190476176</v>
      </c>
      <c r="C74" s="39"/>
      <c r="D74" s="43">
        <v>2015</v>
      </c>
      <c r="E74" s="19">
        <v>100</v>
      </c>
      <c r="F74" s="10"/>
      <c r="G74" s="43">
        <v>2015</v>
      </c>
      <c r="H74" s="49">
        <v>0</v>
      </c>
      <c r="I74" s="10"/>
      <c r="J74" s="43">
        <v>2015</v>
      </c>
      <c r="K74" s="19">
        <v>100</v>
      </c>
      <c r="L74" s="10"/>
      <c r="M74" s="43">
        <v>2015</v>
      </c>
      <c r="N74" s="8">
        <f t="shared" si="13"/>
        <v>83.333333333333329</v>
      </c>
      <c r="O74" s="19"/>
      <c r="P74" s="43">
        <v>2015</v>
      </c>
      <c r="Q74" s="19">
        <v>100</v>
      </c>
      <c r="R74" s="10"/>
      <c r="S74" s="43">
        <v>2015</v>
      </c>
      <c r="T74" s="19">
        <v>50</v>
      </c>
      <c r="U74" s="10"/>
      <c r="V74" s="43">
        <v>2015</v>
      </c>
      <c r="W74" s="19">
        <v>100</v>
      </c>
      <c r="X74" s="10"/>
      <c r="Y74" s="350">
        <v>2015</v>
      </c>
      <c r="Z74" s="19">
        <v>100</v>
      </c>
      <c r="AA74" s="10"/>
      <c r="AB74" s="350">
        <v>2015</v>
      </c>
      <c r="AC74" s="19">
        <v>50</v>
      </c>
      <c r="AD74" s="10"/>
      <c r="AE74" s="350">
        <v>2015</v>
      </c>
      <c r="AF74" s="19">
        <v>100</v>
      </c>
      <c r="AG74" s="19"/>
      <c r="AH74" s="350">
        <v>2015</v>
      </c>
      <c r="AI74" s="19">
        <v>100</v>
      </c>
      <c r="AJ74" s="10"/>
      <c r="AK74" s="350">
        <v>2015</v>
      </c>
      <c r="AL74" s="19">
        <v>100</v>
      </c>
      <c r="AM74" s="11"/>
    </row>
    <row r="75" spans="1:81" ht="24.75" customHeight="1">
      <c r="A75" s="43">
        <v>2016</v>
      </c>
      <c r="B75" s="5">
        <f t="shared" si="12"/>
        <v>76.190476190476176</v>
      </c>
      <c r="C75" s="39"/>
      <c r="D75" s="43">
        <v>2016</v>
      </c>
      <c r="E75" s="19">
        <v>100</v>
      </c>
      <c r="F75" s="10"/>
      <c r="G75" s="43">
        <v>2016</v>
      </c>
      <c r="H75" s="49">
        <v>0</v>
      </c>
      <c r="I75" s="10"/>
      <c r="J75" s="43">
        <v>2016</v>
      </c>
      <c r="K75" s="19">
        <v>100</v>
      </c>
      <c r="L75" s="10"/>
      <c r="M75" s="43">
        <v>2016</v>
      </c>
      <c r="N75" s="8">
        <f t="shared" si="13"/>
        <v>83.333333333333329</v>
      </c>
      <c r="O75" s="19"/>
      <c r="P75" s="43">
        <v>2016</v>
      </c>
      <c r="Q75" s="19">
        <v>100</v>
      </c>
      <c r="R75" s="10"/>
      <c r="S75" s="43">
        <v>2016</v>
      </c>
      <c r="T75" s="19">
        <v>50</v>
      </c>
      <c r="U75" s="10"/>
      <c r="V75" s="43">
        <v>2016</v>
      </c>
      <c r="W75" s="19">
        <v>100</v>
      </c>
      <c r="X75" s="10"/>
      <c r="Y75" s="350">
        <v>2016</v>
      </c>
      <c r="Z75" s="19">
        <v>100</v>
      </c>
      <c r="AA75" s="10"/>
      <c r="AB75" s="350">
        <v>2016</v>
      </c>
      <c r="AC75" s="19">
        <v>50</v>
      </c>
      <c r="AD75" s="10"/>
      <c r="AE75" s="350">
        <v>2016</v>
      </c>
      <c r="AF75" s="19">
        <v>100</v>
      </c>
      <c r="AG75" s="19"/>
      <c r="AH75" s="350">
        <v>2016</v>
      </c>
      <c r="AI75" s="19">
        <v>100</v>
      </c>
      <c r="AJ75" s="10"/>
      <c r="AK75" s="350">
        <v>2016</v>
      </c>
      <c r="AL75" s="19">
        <v>100</v>
      </c>
      <c r="AM75" s="11"/>
    </row>
    <row r="76" spans="1:81" ht="24.75" customHeight="1">
      <c r="A76" s="43">
        <v>2017</v>
      </c>
      <c r="B76" s="5">
        <f t="shared" si="12"/>
        <v>76.190476190476176</v>
      </c>
      <c r="C76" s="39"/>
      <c r="D76" s="43">
        <v>2017</v>
      </c>
      <c r="E76" s="19">
        <v>100</v>
      </c>
      <c r="F76" s="10"/>
      <c r="G76" s="43">
        <v>2017</v>
      </c>
      <c r="H76" s="49">
        <v>0</v>
      </c>
      <c r="I76" s="10"/>
      <c r="J76" s="43">
        <v>2017</v>
      </c>
      <c r="K76" s="19">
        <v>100</v>
      </c>
      <c r="L76" s="10"/>
      <c r="M76" s="43">
        <v>2017</v>
      </c>
      <c r="N76" s="8">
        <f t="shared" si="13"/>
        <v>83.333333333333329</v>
      </c>
      <c r="O76" s="19"/>
      <c r="P76" s="43">
        <v>2017</v>
      </c>
      <c r="Q76" s="19">
        <v>100</v>
      </c>
      <c r="R76" s="10"/>
      <c r="S76" s="43">
        <v>2017</v>
      </c>
      <c r="T76" s="19">
        <v>50</v>
      </c>
      <c r="U76" s="10"/>
      <c r="V76" s="43">
        <v>2017</v>
      </c>
      <c r="W76" s="19">
        <v>100</v>
      </c>
      <c r="X76" s="10"/>
      <c r="Y76" s="350">
        <v>2017</v>
      </c>
      <c r="Z76" s="19">
        <v>100</v>
      </c>
      <c r="AA76" s="10"/>
      <c r="AB76" s="350">
        <v>2017</v>
      </c>
      <c r="AC76" s="19">
        <v>50</v>
      </c>
      <c r="AD76" s="10"/>
      <c r="AE76" s="350">
        <v>2017</v>
      </c>
      <c r="AF76" s="19">
        <v>100</v>
      </c>
      <c r="AG76" s="19"/>
      <c r="AH76" s="350">
        <v>2017</v>
      </c>
      <c r="AI76" s="19">
        <v>100</v>
      </c>
      <c r="AJ76" s="10"/>
      <c r="AK76" s="350">
        <v>2017</v>
      </c>
      <c r="AL76" s="19">
        <v>100</v>
      </c>
      <c r="AM76" s="11"/>
    </row>
    <row r="77" spans="1:81" ht="24.75" customHeight="1">
      <c r="A77" s="43">
        <v>2018</v>
      </c>
      <c r="B77" s="5">
        <f t="shared" si="12"/>
        <v>76.190476190476176</v>
      </c>
      <c r="C77" s="39"/>
      <c r="D77" s="43">
        <v>2018</v>
      </c>
      <c r="E77" s="19">
        <v>100</v>
      </c>
      <c r="F77" s="10"/>
      <c r="G77" s="43">
        <v>2018</v>
      </c>
      <c r="H77" s="49">
        <v>0</v>
      </c>
      <c r="I77" s="10"/>
      <c r="J77" s="43">
        <v>2018</v>
      </c>
      <c r="K77" s="19">
        <v>100</v>
      </c>
      <c r="L77" s="10"/>
      <c r="M77" s="43">
        <v>2018</v>
      </c>
      <c r="N77" s="8">
        <f t="shared" si="13"/>
        <v>83.333333333333329</v>
      </c>
      <c r="O77" s="19"/>
      <c r="P77" s="43">
        <v>2018</v>
      </c>
      <c r="Q77" s="19">
        <v>100</v>
      </c>
      <c r="R77" s="10"/>
      <c r="S77" s="43">
        <v>2018</v>
      </c>
      <c r="T77" s="19">
        <v>50</v>
      </c>
      <c r="U77" s="10"/>
      <c r="V77" s="43">
        <v>2018</v>
      </c>
      <c r="W77" s="19">
        <v>100</v>
      </c>
      <c r="X77" s="10"/>
      <c r="Y77" s="350">
        <v>2018</v>
      </c>
      <c r="Z77" s="19">
        <v>100</v>
      </c>
      <c r="AA77" s="10"/>
      <c r="AB77" s="350">
        <v>2018</v>
      </c>
      <c r="AC77" s="19">
        <v>50</v>
      </c>
      <c r="AD77" s="10"/>
      <c r="AE77" s="350">
        <v>2018</v>
      </c>
      <c r="AF77" s="19">
        <v>100</v>
      </c>
      <c r="AG77" s="19"/>
      <c r="AH77" s="350">
        <v>2018</v>
      </c>
      <c r="AI77" s="19">
        <v>100</v>
      </c>
      <c r="AJ77" s="10"/>
      <c r="AK77" s="350">
        <v>2018</v>
      </c>
      <c r="AL77" s="19">
        <v>100</v>
      </c>
      <c r="AM77" s="11"/>
    </row>
    <row r="78" spans="1:81" ht="24.75" customHeight="1">
      <c r="A78" s="43">
        <v>2019</v>
      </c>
      <c r="B78" s="5">
        <f t="shared" si="12"/>
        <v>76.190476190476176</v>
      </c>
      <c r="C78" s="39"/>
      <c r="D78" s="43">
        <v>2019</v>
      </c>
      <c r="E78" s="19">
        <v>100</v>
      </c>
      <c r="F78" s="10"/>
      <c r="G78" s="43">
        <v>2019</v>
      </c>
      <c r="H78" s="49">
        <v>0</v>
      </c>
      <c r="I78" s="10"/>
      <c r="J78" s="43">
        <v>2019</v>
      </c>
      <c r="K78" s="19">
        <v>100</v>
      </c>
      <c r="L78" s="10"/>
      <c r="M78" s="43">
        <v>2019</v>
      </c>
      <c r="N78" s="8">
        <f t="shared" si="13"/>
        <v>83.333333333333329</v>
      </c>
      <c r="O78" s="19"/>
      <c r="P78" s="43">
        <v>2019</v>
      </c>
      <c r="Q78" s="19">
        <v>100</v>
      </c>
      <c r="R78" s="10" t="s">
        <v>1146</v>
      </c>
      <c r="S78" s="43">
        <v>2019</v>
      </c>
      <c r="T78" s="19">
        <v>50</v>
      </c>
      <c r="U78" s="10"/>
      <c r="V78" s="43">
        <v>2019</v>
      </c>
      <c r="W78" s="19">
        <v>100</v>
      </c>
      <c r="X78" s="10"/>
      <c r="Y78" s="350">
        <v>2019</v>
      </c>
      <c r="Z78" s="19">
        <v>100</v>
      </c>
      <c r="AA78" s="10"/>
      <c r="AB78" s="350">
        <v>2019</v>
      </c>
      <c r="AC78" s="19">
        <v>50</v>
      </c>
      <c r="AD78" s="10"/>
      <c r="AE78" s="350">
        <v>2019</v>
      </c>
      <c r="AF78" s="19">
        <v>100</v>
      </c>
      <c r="AG78" s="19"/>
      <c r="AH78" s="350">
        <v>2019</v>
      </c>
      <c r="AI78" s="19">
        <v>100</v>
      </c>
      <c r="AJ78" s="10"/>
      <c r="AK78" s="350">
        <v>2019</v>
      </c>
      <c r="AL78" s="19">
        <v>100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t="e">
        <f t="shared" ref="B87:B93" si="14">AVERAGE(E87,H87,K87,N87,Q87)</f>
        <v>#DIV/0!</v>
      </c>
      <c r="C87" s="363"/>
      <c r="D87" s="350">
        <v>2007</v>
      </c>
      <c r="E87" s="363"/>
      <c r="F87" s="363"/>
      <c r="G87" s="350">
        <v>2007</v>
      </c>
      <c r="H87" s="363"/>
      <c r="I87" s="363"/>
      <c r="J87" s="350">
        <v>2007</v>
      </c>
      <c r="K87" s="363"/>
      <c r="L87" s="363"/>
      <c r="M87" s="350">
        <v>2007</v>
      </c>
      <c r="N87" s="363"/>
      <c r="O87" s="363"/>
      <c r="P87" s="350">
        <v>2007</v>
      </c>
      <c r="Q87" s="363"/>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t="e">
        <f t="shared" si="14"/>
        <v>#DIV/0!</v>
      </c>
      <c r="C88" s="363"/>
      <c r="D88" s="350">
        <v>2008</v>
      </c>
      <c r="E88" s="363"/>
      <c r="F88" s="363"/>
      <c r="G88" s="350">
        <v>2008</v>
      </c>
      <c r="H88" s="363"/>
      <c r="I88" s="363"/>
      <c r="J88" s="350">
        <v>2008</v>
      </c>
      <c r="K88" s="363"/>
      <c r="L88" s="363"/>
      <c r="M88" s="350">
        <v>2008</v>
      </c>
      <c r="N88" s="363"/>
      <c r="O88" s="363"/>
      <c r="P88" s="350">
        <v>2008</v>
      </c>
      <c r="Q88" s="363"/>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t="e">
        <f t="shared" si="14"/>
        <v>#DIV/0!</v>
      </c>
      <c r="C89" s="363"/>
      <c r="D89" s="350">
        <v>2009</v>
      </c>
      <c r="E89" s="363"/>
      <c r="F89" s="363"/>
      <c r="G89" s="350">
        <v>2009</v>
      </c>
      <c r="H89" s="363"/>
      <c r="I89" s="363"/>
      <c r="J89" s="350">
        <v>2009</v>
      </c>
      <c r="K89" s="363"/>
      <c r="L89" s="363"/>
      <c r="M89" s="350">
        <v>2009</v>
      </c>
      <c r="N89" s="363"/>
      <c r="O89" s="363"/>
      <c r="P89" s="350">
        <v>2009</v>
      </c>
      <c r="Q89" s="363"/>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85</v>
      </c>
      <c r="C90" s="363"/>
      <c r="D90" s="350">
        <v>2010</v>
      </c>
      <c r="E90" s="417">
        <v>100</v>
      </c>
      <c r="F90" s="363"/>
      <c r="G90" s="350">
        <v>2010</v>
      </c>
      <c r="H90" s="417">
        <v>100</v>
      </c>
      <c r="I90" s="363"/>
      <c r="J90" s="350">
        <v>2010</v>
      </c>
      <c r="K90" s="417">
        <v>25</v>
      </c>
      <c r="L90" s="363" t="s">
        <v>4910</v>
      </c>
      <c r="M90" s="350">
        <v>2010</v>
      </c>
      <c r="N90" s="417">
        <v>100</v>
      </c>
      <c r="O90" s="363"/>
      <c r="P90" s="350">
        <v>2010</v>
      </c>
      <c r="Q90" s="417">
        <v>100</v>
      </c>
      <c r="R90" s="363" t="s">
        <v>1137</v>
      </c>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85</v>
      </c>
      <c r="C91" s="363"/>
      <c r="D91" s="350">
        <v>2011</v>
      </c>
      <c r="E91" s="417">
        <v>100</v>
      </c>
      <c r="F91" s="363"/>
      <c r="G91" s="350">
        <v>2011</v>
      </c>
      <c r="H91" s="417">
        <v>100</v>
      </c>
      <c r="I91" s="363"/>
      <c r="J91" s="350">
        <v>2011</v>
      </c>
      <c r="K91" s="417">
        <v>25</v>
      </c>
      <c r="L91" s="363"/>
      <c r="M91" s="350">
        <v>2011</v>
      </c>
      <c r="N91" s="417">
        <v>100</v>
      </c>
      <c r="O91" s="363"/>
      <c r="P91" s="350">
        <v>2011</v>
      </c>
      <c r="Q91" s="417">
        <v>100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85</v>
      </c>
      <c r="C92" s="363"/>
      <c r="D92" s="350">
        <v>2012</v>
      </c>
      <c r="E92" s="417">
        <v>100</v>
      </c>
      <c r="F92" s="363"/>
      <c r="G92" s="350">
        <v>2012</v>
      </c>
      <c r="H92" s="417">
        <v>100</v>
      </c>
      <c r="I92" s="363"/>
      <c r="J92" s="350">
        <v>2012</v>
      </c>
      <c r="K92" s="417">
        <v>25</v>
      </c>
      <c r="L92" s="363"/>
      <c r="M92" s="350">
        <v>2012</v>
      </c>
      <c r="N92" s="417">
        <v>100</v>
      </c>
      <c r="O92" s="363"/>
      <c r="P92" s="350">
        <v>2012</v>
      </c>
      <c r="Q92" s="417">
        <v>100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85</v>
      </c>
      <c r="C93" s="363"/>
      <c r="D93" s="350">
        <v>2013</v>
      </c>
      <c r="E93" s="417">
        <v>100</v>
      </c>
      <c r="F93" s="363"/>
      <c r="G93" s="350">
        <v>2013</v>
      </c>
      <c r="H93" s="417">
        <v>100</v>
      </c>
      <c r="I93" s="363"/>
      <c r="J93" s="350">
        <v>2013</v>
      </c>
      <c r="K93" s="417">
        <v>25</v>
      </c>
      <c r="L93" s="363"/>
      <c r="M93" s="350">
        <v>2013</v>
      </c>
      <c r="N93" s="417">
        <v>100</v>
      </c>
      <c r="O93" s="363"/>
      <c r="P93" s="350">
        <v>2013</v>
      </c>
      <c r="Q93" s="417">
        <v>100</v>
      </c>
      <c r="R93" s="363" t="s">
        <v>4911</v>
      </c>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85</v>
      </c>
      <c r="C94" s="39"/>
      <c r="D94" s="43">
        <v>2014</v>
      </c>
      <c r="E94" s="19">
        <v>100</v>
      </c>
      <c r="F94" s="71" t="s">
        <v>4574</v>
      </c>
      <c r="G94" s="43">
        <v>2014</v>
      </c>
      <c r="H94" s="19">
        <v>100</v>
      </c>
      <c r="I94" s="10" t="s">
        <v>1139</v>
      </c>
      <c r="J94" s="43">
        <v>2014</v>
      </c>
      <c r="K94" s="19">
        <v>25</v>
      </c>
      <c r="L94" s="10" t="s">
        <v>4575</v>
      </c>
      <c r="M94" s="43">
        <v>2014</v>
      </c>
      <c r="N94" s="19">
        <v>100</v>
      </c>
      <c r="O94" s="10" t="s">
        <v>1138</v>
      </c>
      <c r="P94" s="43">
        <v>2014</v>
      </c>
      <c r="Q94" s="19">
        <v>100</v>
      </c>
      <c r="R94" s="11" t="s">
        <v>1137</v>
      </c>
    </row>
    <row r="95" spans="1:81" ht="24.75" customHeight="1">
      <c r="A95" s="43">
        <v>2015</v>
      </c>
      <c r="B95" s="2">
        <f>AVERAGE(E95,H95,K95,N95,Q95)</f>
        <v>85</v>
      </c>
      <c r="C95" s="80"/>
      <c r="D95" s="43">
        <v>2015</v>
      </c>
      <c r="E95" s="19">
        <v>100</v>
      </c>
      <c r="F95" s="10" t="s">
        <v>1141</v>
      </c>
      <c r="G95" s="43">
        <v>2015</v>
      </c>
      <c r="H95" s="19">
        <v>100</v>
      </c>
      <c r="I95" s="10"/>
      <c r="J95" s="43">
        <v>2015</v>
      </c>
      <c r="K95" s="49">
        <v>25</v>
      </c>
      <c r="L95" s="10"/>
      <c r="M95" s="43">
        <v>2015</v>
      </c>
      <c r="N95" s="19">
        <v>100</v>
      </c>
      <c r="O95" s="10"/>
      <c r="P95" s="43">
        <v>2015</v>
      </c>
      <c r="Q95" s="19">
        <v>100</v>
      </c>
      <c r="R95" s="11"/>
    </row>
    <row r="96" spans="1:81" ht="24.75" customHeight="1">
      <c r="A96" s="43">
        <v>2016</v>
      </c>
      <c r="B96" s="2">
        <f>AVERAGE(E96,H96,K96,N96,Q96)</f>
        <v>85</v>
      </c>
      <c r="C96" s="80"/>
      <c r="D96" s="43">
        <v>2016</v>
      </c>
      <c r="E96" s="19">
        <v>100</v>
      </c>
      <c r="F96" s="10"/>
      <c r="G96" s="43">
        <v>2016</v>
      </c>
      <c r="H96" s="19">
        <v>100</v>
      </c>
      <c r="I96" s="10"/>
      <c r="J96" s="43">
        <v>2016</v>
      </c>
      <c r="K96" s="49">
        <v>25</v>
      </c>
      <c r="L96" s="10"/>
      <c r="M96" s="43">
        <v>2016</v>
      </c>
      <c r="N96" s="19">
        <v>100</v>
      </c>
      <c r="O96" s="10"/>
      <c r="P96" s="43">
        <v>2016</v>
      </c>
      <c r="Q96" s="19">
        <v>100</v>
      </c>
      <c r="R96" s="11"/>
    </row>
    <row r="97" spans="1:81" ht="24.75" customHeight="1">
      <c r="A97" s="43">
        <v>2017</v>
      </c>
      <c r="B97" s="2">
        <f t="shared" ref="B97:B99" si="15">AVERAGE(E97,H97,K97,N97,Q97)</f>
        <v>85</v>
      </c>
      <c r="C97" s="80"/>
      <c r="D97" s="43">
        <v>2017</v>
      </c>
      <c r="E97" s="19">
        <v>100</v>
      </c>
      <c r="F97" s="10"/>
      <c r="G97" s="43">
        <v>2017</v>
      </c>
      <c r="H97" s="19">
        <v>100</v>
      </c>
      <c r="I97" s="10"/>
      <c r="J97" s="43">
        <v>2017</v>
      </c>
      <c r="K97" s="49">
        <v>25</v>
      </c>
      <c r="L97" s="10"/>
      <c r="M97" s="43">
        <v>2017</v>
      </c>
      <c r="N97" s="19">
        <v>100</v>
      </c>
      <c r="O97" s="10"/>
      <c r="P97" s="43">
        <v>2017</v>
      </c>
      <c r="Q97" s="19">
        <v>100</v>
      </c>
      <c r="R97" s="11"/>
    </row>
    <row r="98" spans="1:81" ht="24.75" customHeight="1">
      <c r="A98" s="43">
        <v>2018</v>
      </c>
      <c r="B98" s="2">
        <f t="shared" si="15"/>
        <v>85</v>
      </c>
      <c r="C98" s="80"/>
      <c r="D98" s="43">
        <v>2018</v>
      </c>
      <c r="E98" s="19">
        <v>100</v>
      </c>
      <c r="F98" s="10"/>
      <c r="G98" s="43">
        <v>2018</v>
      </c>
      <c r="H98" s="19">
        <v>100</v>
      </c>
      <c r="I98" s="10"/>
      <c r="J98" s="43">
        <v>2018</v>
      </c>
      <c r="K98" s="49">
        <v>25</v>
      </c>
      <c r="L98" s="10"/>
      <c r="M98" s="43">
        <v>2018</v>
      </c>
      <c r="N98" s="19">
        <v>100</v>
      </c>
      <c r="O98" s="10"/>
      <c r="P98" s="43">
        <v>2018</v>
      </c>
      <c r="Q98" s="19">
        <v>100</v>
      </c>
      <c r="R98" s="11"/>
    </row>
    <row r="99" spans="1:81" ht="24.75" customHeight="1">
      <c r="A99" s="43">
        <v>2019</v>
      </c>
      <c r="B99" s="2">
        <f t="shared" si="15"/>
        <v>85</v>
      </c>
      <c r="C99" s="80"/>
      <c r="D99" s="43">
        <v>2019</v>
      </c>
      <c r="E99" s="19">
        <v>100</v>
      </c>
      <c r="F99" s="10" t="s">
        <v>1140</v>
      </c>
      <c r="G99" s="43">
        <v>2019</v>
      </c>
      <c r="H99" s="19">
        <v>100</v>
      </c>
      <c r="I99" s="10"/>
      <c r="J99" s="43">
        <v>2019</v>
      </c>
      <c r="K99" s="49">
        <v>25</v>
      </c>
      <c r="L99" s="10"/>
      <c r="M99" s="43">
        <v>2019</v>
      </c>
      <c r="N99" s="19">
        <v>100</v>
      </c>
      <c r="O99" s="10"/>
      <c r="P99" s="43">
        <v>2019</v>
      </c>
      <c r="Q99" s="19">
        <v>100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407"/>
      <c r="C108" s="363"/>
      <c r="D108" s="350">
        <v>2007</v>
      </c>
      <c r="E108" s="403"/>
      <c r="F108" s="363"/>
      <c r="G108" s="350">
        <v>2007</v>
      </c>
      <c r="H108" s="363"/>
      <c r="I108" s="363"/>
      <c r="J108" s="350">
        <v>2007</v>
      </c>
      <c r="K108" s="363"/>
      <c r="L108" s="363"/>
      <c r="M108" s="350">
        <v>2007</v>
      </c>
      <c r="N108" s="363"/>
      <c r="O108" s="363"/>
      <c r="P108" s="350">
        <v>2007</v>
      </c>
      <c r="Q108" s="363"/>
      <c r="R108" s="363"/>
      <c r="S108" s="350">
        <v>2007</v>
      </c>
      <c r="T108" s="363"/>
      <c r="U108" s="363"/>
      <c r="V108" s="350">
        <v>2007</v>
      </c>
      <c r="W108" s="363"/>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407"/>
      <c r="C109" s="363"/>
      <c r="D109" s="350">
        <v>2008</v>
      </c>
      <c r="E109" s="363"/>
      <c r="F109" s="363"/>
      <c r="G109" s="350">
        <v>2008</v>
      </c>
      <c r="H109" s="363"/>
      <c r="I109" s="363"/>
      <c r="J109" s="350">
        <v>2008</v>
      </c>
      <c r="K109" s="363"/>
      <c r="L109" s="363"/>
      <c r="M109" s="350">
        <v>2008</v>
      </c>
      <c r="N109" s="363"/>
      <c r="O109" s="363"/>
      <c r="P109" s="350">
        <v>2008</v>
      </c>
      <c r="Q109" s="363"/>
      <c r="R109" s="363"/>
      <c r="S109" s="350">
        <v>2008</v>
      </c>
      <c r="T109" s="363"/>
      <c r="U109" s="363"/>
      <c r="V109" s="350">
        <v>2008</v>
      </c>
      <c r="W109" s="363"/>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407"/>
      <c r="C110" s="363"/>
      <c r="D110" s="350">
        <v>2009</v>
      </c>
      <c r="E110" s="363"/>
      <c r="F110" s="363"/>
      <c r="G110" s="350">
        <v>2009</v>
      </c>
      <c r="H110" s="363"/>
      <c r="I110" s="363"/>
      <c r="J110" s="350">
        <v>2009</v>
      </c>
      <c r="K110" s="363"/>
      <c r="L110" s="363"/>
      <c r="M110" s="350">
        <v>2009</v>
      </c>
      <c r="N110" s="363"/>
      <c r="O110" s="363"/>
      <c r="P110" s="350">
        <v>2009</v>
      </c>
      <c r="Q110" s="363"/>
      <c r="R110" s="363"/>
      <c r="S110" s="350">
        <v>2009</v>
      </c>
      <c r="T110" s="363"/>
      <c r="U110" s="363"/>
      <c r="V110" s="350">
        <v>2009</v>
      </c>
      <c r="W110" s="363"/>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ref="B111:B114" si="16">AVERAGE(E111,((H111+K111)/2),((N111+Q111+T111)/3),W111)</f>
        <v>62.5</v>
      </c>
      <c r="C111" s="363"/>
      <c r="D111" s="350">
        <v>2010</v>
      </c>
      <c r="E111" s="417">
        <v>100</v>
      </c>
      <c r="F111" s="363"/>
      <c r="G111" s="350">
        <v>2010</v>
      </c>
      <c r="H111" s="417">
        <v>0</v>
      </c>
      <c r="I111" s="363"/>
      <c r="J111" s="350">
        <v>2010</v>
      </c>
      <c r="K111" s="417">
        <v>100</v>
      </c>
      <c r="L111" s="363"/>
      <c r="M111" s="350">
        <v>2010</v>
      </c>
      <c r="N111" s="417">
        <v>100</v>
      </c>
      <c r="O111" s="363"/>
      <c r="P111" s="350">
        <v>2010</v>
      </c>
      <c r="Q111" s="417">
        <v>100</v>
      </c>
      <c r="R111" s="363"/>
      <c r="S111" s="350">
        <v>2010</v>
      </c>
      <c r="T111" s="417">
        <v>100</v>
      </c>
      <c r="U111" s="363"/>
      <c r="V111" s="350">
        <v>2010</v>
      </c>
      <c r="W111" s="417">
        <v>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62.5</v>
      </c>
      <c r="C112" s="363"/>
      <c r="D112" s="350">
        <v>2011</v>
      </c>
      <c r="E112" s="417">
        <v>100</v>
      </c>
      <c r="F112" s="363"/>
      <c r="G112" s="350">
        <v>2011</v>
      </c>
      <c r="H112" s="417">
        <v>0</v>
      </c>
      <c r="I112" s="363"/>
      <c r="J112" s="350">
        <v>2011</v>
      </c>
      <c r="K112" s="417">
        <v>100</v>
      </c>
      <c r="L112" s="363"/>
      <c r="M112" s="350">
        <v>2011</v>
      </c>
      <c r="N112" s="417">
        <v>100</v>
      </c>
      <c r="O112" s="363"/>
      <c r="P112" s="350">
        <v>2011</v>
      </c>
      <c r="Q112" s="417">
        <v>100</v>
      </c>
      <c r="R112" s="363"/>
      <c r="S112" s="350">
        <v>2011</v>
      </c>
      <c r="T112" s="417">
        <v>100</v>
      </c>
      <c r="U112" s="363"/>
      <c r="V112" s="350">
        <v>2011</v>
      </c>
      <c r="W112" s="417">
        <v>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62.5</v>
      </c>
      <c r="C113" s="363"/>
      <c r="D113" s="350">
        <v>2012</v>
      </c>
      <c r="E113" s="417">
        <v>100</v>
      </c>
      <c r="F113" s="363"/>
      <c r="G113" s="350">
        <v>2012</v>
      </c>
      <c r="H113" s="417">
        <v>0</v>
      </c>
      <c r="I113" s="363"/>
      <c r="J113" s="350">
        <v>2012</v>
      </c>
      <c r="K113" s="417">
        <v>100</v>
      </c>
      <c r="L113" s="363"/>
      <c r="M113" s="350">
        <v>2012</v>
      </c>
      <c r="N113" s="417">
        <v>100</v>
      </c>
      <c r="O113" s="363"/>
      <c r="P113" s="350">
        <v>2012</v>
      </c>
      <c r="Q113" s="417">
        <v>100</v>
      </c>
      <c r="R113" s="363"/>
      <c r="S113" s="350">
        <v>2012</v>
      </c>
      <c r="T113" s="417">
        <v>100</v>
      </c>
      <c r="U113" s="363"/>
      <c r="V113" s="350">
        <v>2012</v>
      </c>
      <c r="W113" s="417">
        <v>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62.5</v>
      </c>
      <c r="C114" s="363"/>
      <c r="D114" s="350">
        <v>2013</v>
      </c>
      <c r="E114" s="417">
        <v>100</v>
      </c>
      <c r="F114" s="363"/>
      <c r="G114" s="350">
        <v>2013</v>
      </c>
      <c r="H114" s="417">
        <v>0</v>
      </c>
      <c r="I114" s="363"/>
      <c r="J114" s="350">
        <v>2013</v>
      </c>
      <c r="K114" s="417">
        <v>100</v>
      </c>
      <c r="L114" s="363"/>
      <c r="M114" s="350">
        <v>2013</v>
      </c>
      <c r="N114" s="417">
        <v>100</v>
      </c>
      <c r="O114" s="363"/>
      <c r="P114" s="350">
        <v>2013</v>
      </c>
      <c r="Q114" s="417">
        <v>100</v>
      </c>
      <c r="R114" s="363"/>
      <c r="S114" s="350">
        <v>2013</v>
      </c>
      <c r="T114" s="417">
        <v>100</v>
      </c>
      <c r="U114" s="363"/>
      <c r="V114" s="350">
        <v>2013</v>
      </c>
      <c r="W114" s="417">
        <v>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62.5</v>
      </c>
      <c r="C115" s="39"/>
      <c r="D115" s="43">
        <v>2014</v>
      </c>
      <c r="E115" s="19">
        <v>100</v>
      </c>
      <c r="F115" s="10" t="s">
        <v>1136</v>
      </c>
      <c r="G115" s="43">
        <v>2014</v>
      </c>
      <c r="H115" s="19">
        <v>0</v>
      </c>
      <c r="I115" s="10" t="s">
        <v>1135</v>
      </c>
      <c r="J115" s="43">
        <v>2014</v>
      </c>
      <c r="K115" s="19">
        <v>100</v>
      </c>
      <c r="L115" s="10" t="s">
        <v>3439</v>
      </c>
      <c r="M115" s="43">
        <v>2014</v>
      </c>
      <c r="N115" s="19">
        <v>100</v>
      </c>
      <c r="O115" s="10" t="s">
        <v>1133</v>
      </c>
      <c r="P115" s="43">
        <v>2014</v>
      </c>
      <c r="Q115" s="19">
        <v>100</v>
      </c>
      <c r="R115" s="10" t="s">
        <v>3440</v>
      </c>
      <c r="S115" s="43">
        <v>2014</v>
      </c>
      <c r="T115" s="19">
        <v>100</v>
      </c>
      <c r="U115" s="10" t="s">
        <v>1134</v>
      </c>
      <c r="V115" s="43">
        <v>2014</v>
      </c>
      <c r="W115" s="19">
        <v>0</v>
      </c>
      <c r="X115" s="11" t="s">
        <v>3441</v>
      </c>
    </row>
    <row r="116" spans="1:81" ht="24.75" customHeight="1">
      <c r="A116" s="43">
        <v>2015</v>
      </c>
      <c r="B116" s="2">
        <f t="shared" si="17"/>
        <v>62.5</v>
      </c>
      <c r="C116" s="80"/>
      <c r="D116" s="43">
        <v>2015</v>
      </c>
      <c r="E116" s="19">
        <v>100</v>
      </c>
      <c r="F116" s="10"/>
      <c r="G116" s="43">
        <v>2015</v>
      </c>
      <c r="H116" s="19">
        <v>0</v>
      </c>
      <c r="I116" s="10"/>
      <c r="J116" s="43">
        <v>2015</v>
      </c>
      <c r="K116" s="19">
        <v>100</v>
      </c>
      <c r="L116" s="10"/>
      <c r="M116" s="43">
        <v>2015</v>
      </c>
      <c r="N116" s="19">
        <v>100</v>
      </c>
      <c r="O116" s="10"/>
      <c r="P116" s="43">
        <v>2015</v>
      </c>
      <c r="Q116" s="19">
        <v>100</v>
      </c>
      <c r="R116" s="10"/>
      <c r="S116" s="43">
        <v>2015</v>
      </c>
      <c r="T116" s="19">
        <v>100</v>
      </c>
      <c r="U116" s="10"/>
      <c r="V116" s="43">
        <v>2015</v>
      </c>
      <c r="W116" s="19">
        <v>0</v>
      </c>
      <c r="X116" s="11"/>
    </row>
    <row r="117" spans="1:81" ht="24.75" customHeight="1">
      <c r="A117" s="43">
        <v>2016</v>
      </c>
      <c r="B117" s="2">
        <f t="shared" si="17"/>
        <v>62.5</v>
      </c>
      <c r="C117" s="80"/>
      <c r="D117" s="43">
        <v>2016</v>
      </c>
      <c r="E117" s="19">
        <v>100</v>
      </c>
      <c r="F117" s="10"/>
      <c r="G117" s="43">
        <v>2016</v>
      </c>
      <c r="H117" s="19">
        <v>0</v>
      </c>
      <c r="I117" s="10"/>
      <c r="J117" s="43">
        <v>2016</v>
      </c>
      <c r="K117" s="19">
        <v>100</v>
      </c>
      <c r="L117" s="10"/>
      <c r="M117" s="43">
        <v>2016</v>
      </c>
      <c r="N117" s="19">
        <v>100</v>
      </c>
      <c r="O117" s="10"/>
      <c r="P117" s="43">
        <v>2016</v>
      </c>
      <c r="Q117" s="19">
        <v>100</v>
      </c>
      <c r="R117" s="10"/>
      <c r="S117" s="43">
        <v>2016</v>
      </c>
      <c r="T117" s="19">
        <v>100</v>
      </c>
      <c r="U117" s="10"/>
      <c r="V117" s="43">
        <v>2016</v>
      </c>
      <c r="W117" s="19">
        <v>0</v>
      </c>
      <c r="X117" s="11"/>
    </row>
    <row r="118" spans="1:81" ht="24.75" customHeight="1">
      <c r="A118" s="43">
        <v>2017</v>
      </c>
      <c r="B118" s="2">
        <f t="shared" si="17"/>
        <v>62.5</v>
      </c>
      <c r="C118" s="80"/>
      <c r="D118" s="43">
        <v>2017</v>
      </c>
      <c r="E118" s="19">
        <v>100</v>
      </c>
      <c r="F118" s="10"/>
      <c r="G118" s="43">
        <v>2017</v>
      </c>
      <c r="H118" s="19">
        <v>0</v>
      </c>
      <c r="I118" s="10"/>
      <c r="J118" s="43">
        <v>2017</v>
      </c>
      <c r="K118" s="19">
        <v>100</v>
      </c>
      <c r="L118" s="10"/>
      <c r="M118" s="43">
        <v>2017</v>
      </c>
      <c r="N118" s="19">
        <v>100</v>
      </c>
      <c r="O118" s="10"/>
      <c r="P118" s="43">
        <v>2017</v>
      </c>
      <c r="Q118" s="19">
        <v>100</v>
      </c>
      <c r="R118" s="10"/>
      <c r="S118" s="43">
        <v>2017</v>
      </c>
      <c r="T118" s="19">
        <v>100</v>
      </c>
      <c r="U118" s="10"/>
      <c r="V118" s="43">
        <v>2017</v>
      </c>
      <c r="W118" s="19">
        <v>0</v>
      </c>
      <c r="X118" s="11"/>
    </row>
    <row r="119" spans="1:81" ht="24.75" customHeight="1">
      <c r="A119" s="43">
        <v>2018</v>
      </c>
      <c r="B119" s="2">
        <f t="shared" si="17"/>
        <v>62.5</v>
      </c>
      <c r="C119" s="80"/>
      <c r="D119" s="43">
        <v>2018</v>
      </c>
      <c r="E119" s="19">
        <v>100</v>
      </c>
      <c r="F119" s="10"/>
      <c r="G119" s="43">
        <v>2018</v>
      </c>
      <c r="H119" s="19">
        <v>0</v>
      </c>
      <c r="I119" s="10"/>
      <c r="J119" s="43">
        <v>2018</v>
      </c>
      <c r="K119" s="19">
        <v>100</v>
      </c>
      <c r="L119" s="10"/>
      <c r="M119" s="43">
        <v>2018</v>
      </c>
      <c r="N119" s="19">
        <v>100</v>
      </c>
      <c r="O119" s="10"/>
      <c r="P119" s="43">
        <v>2018</v>
      </c>
      <c r="Q119" s="19">
        <v>100</v>
      </c>
      <c r="R119" s="10"/>
      <c r="S119" s="43">
        <v>2018</v>
      </c>
      <c r="T119" s="19">
        <v>100</v>
      </c>
      <c r="U119" s="10"/>
      <c r="V119" s="43">
        <v>2018</v>
      </c>
      <c r="W119" s="19">
        <v>0</v>
      </c>
      <c r="X119" s="11"/>
    </row>
    <row r="120" spans="1:81" ht="24.75" customHeight="1">
      <c r="A120" s="43">
        <v>2019</v>
      </c>
      <c r="B120" s="2">
        <f t="shared" si="17"/>
        <v>62.5</v>
      </c>
      <c r="C120" s="80"/>
      <c r="D120" s="43">
        <v>2019</v>
      </c>
      <c r="E120" s="19">
        <v>100</v>
      </c>
      <c r="F120" s="10"/>
      <c r="G120" s="43">
        <v>2019</v>
      </c>
      <c r="H120" s="19">
        <v>0</v>
      </c>
      <c r="I120" s="10"/>
      <c r="J120" s="43">
        <v>2019</v>
      </c>
      <c r="K120" s="19">
        <v>100</v>
      </c>
      <c r="L120" s="10"/>
      <c r="M120" s="43">
        <v>2019</v>
      </c>
      <c r="N120" s="19">
        <v>100</v>
      </c>
      <c r="O120" s="10"/>
      <c r="P120" s="43">
        <v>2019</v>
      </c>
      <c r="Q120" s="19">
        <v>100</v>
      </c>
      <c r="R120" s="10"/>
      <c r="S120" s="43">
        <v>2019</v>
      </c>
      <c r="T120" s="19">
        <v>100</v>
      </c>
      <c r="U120" s="10"/>
      <c r="V120" s="43">
        <v>2019</v>
      </c>
      <c r="W120" s="19">
        <v>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t="e">
        <f t="shared" ref="B129:B135" si="18">AVERAGE(E129,H129,K129,Z129)</f>
        <v>#DIV/0!</v>
      </c>
      <c r="C129" s="363"/>
      <c r="D129" s="350">
        <v>2007</v>
      </c>
      <c r="E129" s="363"/>
      <c r="F129" s="363"/>
      <c r="G129" s="350">
        <v>2007</v>
      </c>
      <c r="H129" s="363"/>
      <c r="I129" s="363"/>
      <c r="J129" s="350">
        <v>2007</v>
      </c>
      <c r="K129" s="8" t="e">
        <f t="shared" ref="K129:K135" si="19">AVERAGE(N129,Q129,T129,W129)</f>
        <v>#DIV/0!</v>
      </c>
      <c r="L129" s="363"/>
      <c r="M129" s="350">
        <v>2007</v>
      </c>
      <c r="N129" s="363"/>
      <c r="O129" s="363"/>
      <c r="P129" s="350">
        <v>2007</v>
      </c>
      <c r="Q129" s="363"/>
      <c r="R129" s="363"/>
      <c r="S129" s="350">
        <v>2007</v>
      </c>
      <c r="T129" s="363"/>
      <c r="U129" s="363"/>
      <c r="V129" s="350">
        <v>2007</v>
      </c>
      <c r="W129" s="363"/>
      <c r="X129" s="363"/>
      <c r="Y129" s="350">
        <v>2007</v>
      </c>
      <c r="Z129" s="363"/>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t="e">
        <f t="shared" si="18"/>
        <v>#DIV/0!</v>
      </c>
      <c r="C130" s="363"/>
      <c r="D130" s="350">
        <v>2008</v>
      </c>
      <c r="E130" s="363"/>
      <c r="F130" s="363"/>
      <c r="G130" s="350">
        <v>2008</v>
      </c>
      <c r="H130" s="363"/>
      <c r="I130" s="363"/>
      <c r="J130" s="350">
        <v>2008</v>
      </c>
      <c r="K130" s="8" t="e">
        <f t="shared" si="19"/>
        <v>#DIV/0!</v>
      </c>
      <c r="L130" s="363"/>
      <c r="M130" s="350">
        <v>2008</v>
      </c>
      <c r="N130" s="363"/>
      <c r="O130" s="363"/>
      <c r="P130" s="350">
        <v>2008</v>
      </c>
      <c r="Q130" s="363"/>
      <c r="R130" s="363"/>
      <c r="S130" s="350">
        <v>2008</v>
      </c>
      <c r="T130" s="363"/>
      <c r="U130" s="363"/>
      <c r="V130" s="350">
        <v>2008</v>
      </c>
      <c r="W130" s="363"/>
      <c r="X130" s="363"/>
      <c r="Y130" s="350">
        <v>2008</v>
      </c>
      <c r="Z130" s="363"/>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t="e">
        <f t="shared" si="18"/>
        <v>#DIV/0!</v>
      </c>
      <c r="C131" s="363"/>
      <c r="D131" s="350">
        <v>2009</v>
      </c>
      <c r="E131" s="363"/>
      <c r="F131" s="363"/>
      <c r="G131" s="350">
        <v>2009</v>
      </c>
      <c r="H131" s="363"/>
      <c r="I131" s="363"/>
      <c r="J131" s="350">
        <v>2009</v>
      </c>
      <c r="K131" s="8" t="e">
        <f t="shared" si="19"/>
        <v>#DIV/0!</v>
      </c>
      <c r="L131" s="363"/>
      <c r="M131" s="350">
        <v>2009</v>
      </c>
      <c r="N131" s="363"/>
      <c r="O131" s="363"/>
      <c r="P131" s="350">
        <v>2009</v>
      </c>
      <c r="Q131" s="363"/>
      <c r="R131" s="363"/>
      <c r="S131" s="350">
        <v>2009</v>
      </c>
      <c r="T131" s="363"/>
      <c r="U131" s="363"/>
      <c r="V131" s="350">
        <v>2009</v>
      </c>
      <c r="W131" s="363"/>
      <c r="X131" s="363"/>
      <c r="Y131" s="350">
        <v>2009</v>
      </c>
      <c r="Z131" s="363"/>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91.75</v>
      </c>
      <c r="C132" s="363"/>
      <c r="D132" s="350">
        <v>2010</v>
      </c>
      <c r="E132" s="417">
        <v>100</v>
      </c>
      <c r="F132" s="363"/>
      <c r="G132" s="350">
        <v>2010</v>
      </c>
      <c r="H132" s="417">
        <v>67</v>
      </c>
      <c r="I132" s="363"/>
      <c r="J132" s="350">
        <v>2010</v>
      </c>
      <c r="K132" s="8">
        <f t="shared" si="19"/>
        <v>100</v>
      </c>
      <c r="L132" s="363"/>
      <c r="M132" s="350">
        <v>2010</v>
      </c>
      <c r="N132" s="417">
        <v>100</v>
      </c>
      <c r="O132" s="363"/>
      <c r="P132" s="350">
        <v>2010</v>
      </c>
      <c r="Q132" s="417">
        <v>100</v>
      </c>
      <c r="R132" s="363"/>
      <c r="S132" s="350">
        <v>2010</v>
      </c>
      <c r="T132" s="417">
        <v>100</v>
      </c>
      <c r="U132" s="363"/>
      <c r="V132" s="350">
        <v>2010</v>
      </c>
      <c r="W132" s="417">
        <v>100</v>
      </c>
      <c r="X132" s="363"/>
      <c r="Y132" s="350">
        <v>2010</v>
      </c>
      <c r="Z132" s="417">
        <v>100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91.75</v>
      </c>
      <c r="C133" s="363"/>
      <c r="D133" s="350">
        <v>2011</v>
      </c>
      <c r="E133" s="417">
        <v>100</v>
      </c>
      <c r="F133" s="363"/>
      <c r="G133" s="350">
        <v>2011</v>
      </c>
      <c r="H133" s="417">
        <v>67</v>
      </c>
      <c r="I133" s="363"/>
      <c r="J133" s="350">
        <v>2011</v>
      </c>
      <c r="K133" s="8">
        <f t="shared" si="19"/>
        <v>100</v>
      </c>
      <c r="L133" s="363"/>
      <c r="M133" s="350">
        <v>2011</v>
      </c>
      <c r="N133" s="417">
        <v>100</v>
      </c>
      <c r="O133" s="363"/>
      <c r="P133" s="350">
        <v>2011</v>
      </c>
      <c r="Q133" s="417">
        <v>100</v>
      </c>
      <c r="R133" s="363"/>
      <c r="S133" s="350">
        <v>2011</v>
      </c>
      <c r="T133" s="417">
        <v>100</v>
      </c>
      <c r="U133" s="363"/>
      <c r="V133" s="350">
        <v>2011</v>
      </c>
      <c r="W133" s="417">
        <v>100</v>
      </c>
      <c r="X133" s="363"/>
      <c r="Y133" s="350">
        <v>2011</v>
      </c>
      <c r="Z133" s="417">
        <v>100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91.75</v>
      </c>
      <c r="C134" s="363"/>
      <c r="D134" s="350">
        <v>2012</v>
      </c>
      <c r="E134" s="417">
        <v>100</v>
      </c>
      <c r="F134" s="363"/>
      <c r="G134" s="350">
        <v>2012</v>
      </c>
      <c r="H134" s="417">
        <v>67</v>
      </c>
      <c r="I134" s="363"/>
      <c r="J134" s="350">
        <v>2012</v>
      </c>
      <c r="K134" s="8">
        <f t="shared" si="19"/>
        <v>100</v>
      </c>
      <c r="L134" s="363"/>
      <c r="M134" s="350">
        <v>2012</v>
      </c>
      <c r="N134" s="417">
        <v>100</v>
      </c>
      <c r="O134" s="363"/>
      <c r="P134" s="350">
        <v>2012</v>
      </c>
      <c r="Q134" s="417">
        <v>100</v>
      </c>
      <c r="R134" s="363"/>
      <c r="S134" s="350">
        <v>2012</v>
      </c>
      <c r="T134" s="417">
        <v>100</v>
      </c>
      <c r="U134" s="363"/>
      <c r="V134" s="350">
        <v>2012</v>
      </c>
      <c r="W134" s="417">
        <v>100</v>
      </c>
      <c r="X134" s="363"/>
      <c r="Y134" s="350">
        <v>2012</v>
      </c>
      <c r="Z134" s="417">
        <v>100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91.75</v>
      </c>
      <c r="C135" s="363"/>
      <c r="D135" s="350">
        <v>2013</v>
      </c>
      <c r="E135" s="417">
        <v>100</v>
      </c>
      <c r="F135" s="363"/>
      <c r="G135" s="350">
        <v>2013</v>
      </c>
      <c r="H135" s="417">
        <v>67</v>
      </c>
      <c r="I135" s="363"/>
      <c r="J135" s="350">
        <v>2013</v>
      </c>
      <c r="K135" s="8">
        <f t="shared" si="19"/>
        <v>100</v>
      </c>
      <c r="L135" s="363"/>
      <c r="M135" s="350">
        <v>2013</v>
      </c>
      <c r="N135" s="417">
        <v>100</v>
      </c>
      <c r="O135" s="363"/>
      <c r="P135" s="350">
        <v>2013</v>
      </c>
      <c r="Q135" s="417">
        <v>100</v>
      </c>
      <c r="R135" s="363"/>
      <c r="S135" s="350">
        <v>2013</v>
      </c>
      <c r="T135" s="417">
        <v>100</v>
      </c>
      <c r="U135" s="363"/>
      <c r="V135" s="350">
        <v>2013</v>
      </c>
      <c r="W135" s="417">
        <v>100</v>
      </c>
      <c r="X135" s="363"/>
      <c r="Y135" s="350">
        <v>2013</v>
      </c>
      <c r="Z135" s="417">
        <v>100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91.75</v>
      </c>
      <c r="C136" s="80"/>
      <c r="D136" s="43">
        <v>2014</v>
      </c>
      <c r="E136" s="19">
        <v>100</v>
      </c>
      <c r="F136" s="10" t="s">
        <v>1133</v>
      </c>
      <c r="G136" s="43">
        <v>2014</v>
      </c>
      <c r="H136" s="19">
        <v>67</v>
      </c>
      <c r="I136" s="10" t="s">
        <v>1132</v>
      </c>
      <c r="J136" s="43">
        <v>2014</v>
      </c>
      <c r="K136" s="8">
        <f t="shared" ref="K136:K141" si="21">AVERAGE(N136,Q136,T136,W136)</f>
        <v>100</v>
      </c>
      <c r="L136" s="19"/>
      <c r="M136" s="43">
        <v>2014</v>
      </c>
      <c r="N136" s="19">
        <v>100</v>
      </c>
      <c r="O136" s="10" t="s">
        <v>3442</v>
      </c>
      <c r="P136" s="43">
        <v>2014</v>
      </c>
      <c r="Q136" s="19">
        <v>100</v>
      </c>
      <c r="R136" s="10" t="s">
        <v>3443</v>
      </c>
      <c r="S136" s="43">
        <v>2014</v>
      </c>
      <c r="T136" s="19">
        <v>100</v>
      </c>
      <c r="U136" s="10"/>
      <c r="V136" s="43">
        <v>2014</v>
      </c>
      <c r="W136" s="19">
        <v>100</v>
      </c>
      <c r="X136" s="10" t="s">
        <v>3444</v>
      </c>
      <c r="Y136" s="350">
        <v>2014</v>
      </c>
      <c r="Z136" s="19">
        <v>100</v>
      </c>
      <c r="AA136" s="11"/>
    </row>
    <row r="137" spans="1:81" ht="24.75" customHeight="1">
      <c r="A137" s="43">
        <v>2015</v>
      </c>
      <c r="B137" s="2">
        <f t="shared" si="20"/>
        <v>91.75</v>
      </c>
      <c r="C137" s="80"/>
      <c r="D137" s="43">
        <v>2015</v>
      </c>
      <c r="E137" s="19">
        <v>100</v>
      </c>
      <c r="F137" s="10"/>
      <c r="G137" s="43">
        <v>2015</v>
      </c>
      <c r="H137" s="19">
        <v>67</v>
      </c>
      <c r="I137" s="10"/>
      <c r="J137" s="43">
        <v>2015</v>
      </c>
      <c r="K137" s="8">
        <f t="shared" si="21"/>
        <v>100</v>
      </c>
      <c r="L137" s="19"/>
      <c r="M137" s="43">
        <v>2015</v>
      </c>
      <c r="N137" s="19">
        <v>100</v>
      </c>
      <c r="O137" s="10"/>
      <c r="P137" s="43">
        <v>2015</v>
      </c>
      <c r="Q137" s="19">
        <v>100</v>
      </c>
      <c r="R137" s="10"/>
      <c r="S137" s="43">
        <v>2015</v>
      </c>
      <c r="T137" s="19">
        <v>100</v>
      </c>
      <c r="U137" s="10"/>
      <c r="V137" s="43">
        <v>2015</v>
      </c>
      <c r="W137" s="19">
        <v>100</v>
      </c>
      <c r="X137" s="10"/>
      <c r="Y137" s="350">
        <v>2015</v>
      </c>
      <c r="Z137" s="19">
        <v>100</v>
      </c>
      <c r="AA137" s="11"/>
    </row>
    <row r="138" spans="1:81" ht="24.75" customHeight="1">
      <c r="A138" s="43">
        <v>2016</v>
      </c>
      <c r="B138" s="2">
        <f t="shared" si="20"/>
        <v>91.75</v>
      </c>
      <c r="C138" s="80"/>
      <c r="D138" s="43">
        <v>2016</v>
      </c>
      <c r="E138" s="19">
        <v>100</v>
      </c>
      <c r="F138" s="10"/>
      <c r="G138" s="43">
        <v>2016</v>
      </c>
      <c r="H138" s="19">
        <v>67</v>
      </c>
      <c r="I138" s="10"/>
      <c r="J138" s="43">
        <v>2016</v>
      </c>
      <c r="K138" s="8">
        <f t="shared" si="21"/>
        <v>100</v>
      </c>
      <c r="L138" s="19"/>
      <c r="M138" s="43">
        <v>2016</v>
      </c>
      <c r="N138" s="19">
        <v>100</v>
      </c>
      <c r="O138" s="10"/>
      <c r="P138" s="43">
        <v>2016</v>
      </c>
      <c r="Q138" s="19">
        <v>100</v>
      </c>
      <c r="R138" s="10"/>
      <c r="S138" s="43">
        <v>2016</v>
      </c>
      <c r="T138" s="19">
        <v>100</v>
      </c>
      <c r="U138" s="10"/>
      <c r="V138" s="43">
        <v>2016</v>
      </c>
      <c r="W138" s="19">
        <v>100</v>
      </c>
      <c r="X138" s="10"/>
      <c r="Y138" s="350">
        <v>2016</v>
      </c>
      <c r="Z138" s="19">
        <v>100</v>
      </c>
      <c r="AA138" s="11"/>
    </row>
    <row r="139" spans="1:81" ht="24.75" customHeight="1">
      <c r="A139" s="43">
        <v>2017</v>
      </c>
      <c r="B139" s="2">
        <f t="shared" si="20"/>
        <v>91.75</v>
      </c>
      <c r="C139" s="80"/>
      <c r="D139" s="43">
        <v>2017</v>
      </c>
      <c r="E139" s="19">
        <v>100</v>
      </c>
      <c r="F139" s="10"/>
      <c r="G139" s="43">
        <v>2017</v>
      </c>
      <c r="H139" s="19">
        <v>67</v>
      </c>
      <c r="I139" s="10"/>
      <c r="J139" s="43">
        <v>2017</v>
      </c>
      <c r="K139" s="8">
        <f t="shared" si="21"/>
        <v>100</v>
      </c>
      <c r="L139" s="19"/>
      <c r="M139" s="43">
        <v>2017</v>
      </c>
      <c r="N139" s="19">
        <v>100</v>
      </c>
      <c r="O139" s="10"/>
      <c r="P139" s="43">
        <v>2017</v>
      </c>
      <c r="Q139" s="19">
        <v>100</v>
      </c>
      <c r="R139" s="10"/>
      <c r="S139" s="43">
        <v>2017</v>
      </c>
      <c r="T139" s="19">
        <v>100</v>
      </c>
      <c r="U139" s="10"/>
      <c r="V139" s="43">
        <v>2017</v>
      </c>
      <c r="W139" s="19">
        <v>100</v>
      </c>
      <c r="X139" s="10"/>
      <c r="Y139" s="350">
        <v>2017</v>
      </c>
      <c r="Z139" s="19">
        <v>100</v>
      </c>
      <c r="AA139" s="11"/>
    </row>
    <row r="140" spans="1:81" ht="24.75" customHeight="1">
      <c r="A140" s="43">
        <v>2018</v>
      </c>
      <c r="B140" s="2">
        <f t="shared" si="20"/>
        <v>91.75</v>
      </c>
      <c r="C140" s="80"/>
      <c r="D140" s="43">
        <v>2018</v>
      </c>
      <c r="E140" s="19">
        <v>100</v>
      </c>
      <c r="F140" s="10"/>
      <c r="G140" s="43">
        <v>2018</v>
      </c>
      <c r="H140" s="19">
        <v>67</v>
      </c>
      <c r="I140" s="10"/>
      <c r="J140" s="43">
        <v>2018</v>
      </c>
      <c r="K140" s="8">
        <f t="shared" si="21"/>
        <v>100</v>
      </c>
      <c r="L140" s="19"/>
      <c r="M140" s="43">
        <v>2018</v>
      </c>
      <c r="N140" s="19">
        <v>100</v>
      </c>
      <c r="O140" s="10"/>
      <c r="P140" s="43">
        <v>2018</v>
      </c>
      <c r="Q140" s="19">
        <v>100</v>
      </c>
      <c r="R140" s="10"/>
      <c r="S140" s="43">
        <v>2018</v>
      </c>
      <c r="T140" s="19">
        <v>100</v>
      </c>
      <c r="U140" s="10"/>
      <c r="V140" s="43">
        <v>2018</v>
      </c>
      <c r="W140" s="19">
        <v>100</v>
      </c>
      <c r="X140" s="10"/>
      <c r="Y140" s="350">
        <v>2018</v>
      </c>
      <c r="Z140" s="19">
        <v>100</v>
      </c>
      <c r="AA140" s="11"/>
    </row>
    <row r="141" spans="1:81" ht="24.75" customHeight="1">
      <c r="A141" s="43">
        <v>2019</v>
      </c>
      <c r="B141" s="2">
        <f t="shared" si="20"/>
        <v>91.75</v>
      </c>
      <c r="C141" s="80"/>
      <c r="D141" s="43">
        <v>2019</v>
      </c>
      <c r="E141" s="19">
        <v>100</v>
      </c>
      <c r="F141" s="10"/>
      <c r="G141" s="43">
        <v>2019</v>
      </c>
      <c r="H141" s="19">
        <v>67</v>
      </c>
      <c r="I141" s="10"/>
      <c r="J141" s="43">
        <v>2019</v>
      </c>
      <c r="K141" s="8">
        <f t="shared" si="21"/>
        <v>100</v>
      </c>
      <c r="L141" s="19"/>
      <c r="M141" s="43">
        <v>2019</v>
      </c>
      <c r="N141" s="19">
        <v>100</v>
      </c>
      <c r="O141" s="10"/>
      <c r="P141" s="43">
        <v>2019</v>
      </c>
      <c r="Q141" s="19">
        <v>100</v>
      </c>
      <c r="R141" s="10"/>
      <c r="S141" s="43">
        <v>2019</v>
      </c>
      <c r="T141" s="19">
        <v>100</v>
      </c>
      <c r="U141" s="10"/>
      <c r="V141" s="43">
        <v>2019</v>
      </c>
      <c r="W141" s="19">
        <v>100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4576</v>
      </c>
      <c r="X148" s="611"/>
      <c r="Y148" s="350" t="s">
        <v>78</v>
      </c>
      <c r="Z148" s="580" t="s">
        <v>4378</v>
      </c>
      <c r="AA148" s="580"/>
      <c r="AB148" s="350" t="s">
        <v>78</v>
      </c>
      <c r="AC148" s="580" t="s">
        <v>4577</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t="e">
        <f t="shared" ref="B150:B156" si="22">AVERAGE(E150,H150, W150,((Z150+AC150+AF150)/3))</f>
        <v>#DIV/0!</v>
      </c>
      <c r="C150" s="363"/>
      <c r="D150" s="350">
        <v>2007</v>
      </c>
      <c r="E150" s="363"/>
      <c r="F150" s="363"/>
      <c r="G150" s="350">
        <v>2007</v>
      </c>
      <c r="H150" s="8" t="e">
        <f t="shared" ref="H150:H156" si="23">AVERAGE(K150,N150,Q150,T150)</f>
        <v>#DIV/0!</v>
      </c>
      <c r="I150" s="363"/>
      <c r="J150" s="350">
        <v>2007</v>
      </c>
      <c r="K150" s="363"/>
      <c r="L150" s="363"/>
      <c r="M150" s="350">
        <v>2007</v>
      </c>
      <c r="N150" s="363"/>
      <c r="O150" s="363"/>
      <c r="P150" s="350">
        <v>2007</v>
      </c>
      <c r="Q150" s="363"/>
      <c r="R150" s="363"/>
      <c r="S150" s="350">
        <v>2007</v>
      </c>
      <c r="T150" s="363"/>
      <c r="U150" s="363"/>
      <c r="V150" s="350">
        <v>2007</v>
      </c>
      <c r="W150" s="363"/>
      <c r="X150" s="363"/>
      <c r="Y150" s="350">
        <v>2007</v>
      </c>
      <c r="Z150" s="363"/>
      <c r="AA150" s="363"/>
      <c r="AB150" s="350">
        <v>2007</v>
      </c>
      <c r="AC150" s="363"/>
      <c r="AD150" s="363"/>
      <c r="AE150" s="350">
        <v>2007</v>
      </c>
      <c r="AF150" s="363"/>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t="e">
        <f t="shared" si="22"/>
        <v>#DIV/0!</v>
      </c>
      <c r="C151" s="363"/>
      <c r="D151" s="350">
        <v>2008</v>
      </c>
      <c r="E151" s="363"/>
      <c r="F151" s="363"/>
      <c r="G151" s="350">
        <v>2008</v>
      </c>
      <c r="H151" s="8" t="e">
        <f t="shared" si="23"/>
        <v>#DIV/0!</v>
      </c>
      <c r="I151" s="363"/>
      <c r="J151" s="350">
        <v>2008</v>
      </c>
      <c r="K151" s="363"/>
      <c r="L151" s="363"/>
      <c r="M151" s="350">
        <v>2008</v>
      </c>
      <c r="N151" s="363"/>
      <c r="O151" s="363"/>
      <c r="P151" s="350">
        <v>2008</v>
      </c>
      <c r="Q151" s="363"/>
      <c r="R151" s="363"/>
      <c r="S151" s="350">
        <v>2008</v>
      </c>
      <c r="T151" s="363"/>
      <c r="U151" s="363"/>
      <c r="V151" s="350">
        <v>2008</v>
      </c>
      <c r="W151" s="363"/>
      <c r="X151" s="363"/>
      <c r="Y151" s="350">
        <v>2008</v>
      </c>
      <c r="Z151" s="363"/>
      <c r="AA151" s="363"/>
      <c r="AB151" s="350">
        <v>2008</v>
      </c>
      <c r="AC151" s="363"/>
      <c r="AD151" s="363"/>
      <c r="AE151" s="350">
        <v>2008</v>
      </c>
      <c r="AF151" s="363"/>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t="e">
        <f t="shared" si="22"/>
        <v>#DIV/0!</v>
      </c>
      <c r="C152" s="363"/>
      <c r="D152" s="350">
        <v>2009</v>
      </c>
      <c r="E152" s="363"/>
      <c r="F152" s="363"/>
      <c r="G152" s="350">
        <v>2009</v>
      </c>
      <c r="H152" s="8" t="e">
        <f t="shared" si="23"/>
        <v>#DIV/0!</v>
      </c>
      <c r="I152" s="363"/>
      <c r="J152" s="350">
        <v>2009</v>
      </c>
      <c r="K152" s="363"/>
      <c r="L152" s="363"/>
      <c r="M152" s="350">
        <v>2009</v>
      </c>
      <c r="N152" s="363"/>
      <c r="O152" s="363"/>
      <c r="P152" s="350">
        <v>2009</v>
      </c>
      <c r="Q152" s="363"/>
      <c r="R152" s="363"/>
      <c r="S152" s="350">
        <v>2009</v>
      </c>
      <c r="T152" s="363"/>
      <c r="U152" s="363"/>
      <c r="V152" s="350">
        <v>2009</v>
      </c>
      <c r="W152" s="363"/>
      <c r="X152" s="363"/>
      <c r="Y152" s="350">
        <v>2009</v>
      </c>
      <c r="Z152" s="363"/>
      <c r="AA152" s="363"/>
      <c r="AB152" s="350">
        <v>2009</v>
      </c>
      <c r="AC152" s="363"/>
      <c r="AD152" s="363"/>
      <c r="AE152" s="350">
        <v>2009</v>
      </c>
      <c r="AF152" s="363"/>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87.5</v>
      </c>
      <c r="C153" s="363"/>
      <c r="D153" s="350">
        <v>2010</v>
      </c>
      <c r="E153" s="417">
        <v>100</v>
      </c>
      <c r="F153" s="363"/>
      <c r="G153" s="350">
        <v>2010</v>
      </c>
      <c r="H153" s="8">
        <f t="shared" si="23"/>
        <v>75</v>
      </c>
      <c r="I153" s="363"/>
      <c r="J153" s="350">
        <v>2010</v>
      </c>
      <c r="K153" s="417">
        <v>100</v>
      </c>
      <c r="L153" s="363"/>
      <c r="M153" s="350">
        <v>2010</v>
      </c>
      <c r="N153" s="417">
        <v>100</v>
      </c>
      <c r="O153" s="363"/>
      <c r="P153" s="350">
        <v>2010</v>
      </c>
      <c r="Q153" s="417">
        <v>0</v>
      </c>
      <c r="R153" s="363"/>
      <c r="S153" s="350">
        <v>2010</v>
      </c>
      <c r="T153" s="417">
        <v>100</v>
      </c>
      <c r="U153" s="363"/>
      <c r="V153" s="350">
        <v>2010</v>
      </c>
      <c r="W153" s="417">
        <v>75</v>
      </c>
      <c r="X153" s="363"/>
      <c r="Y153" s="350">
        <v>2010</v>
      </c>
      <c r="Z153" s="417">
        <v>100</v>
      </c>
      <c r="AA153" s="363"/>
      <c r="AB153" s="350">
        <v>2010</v>
      </c>
      <c r="AC153" s="417">
        <v>100</v>
      </c>
      <c r="AD153" s="363"/>
      <c r="AE153" s="350">
        <v>2010</v>
      </c>
      <c r="AF153" s="417">
        <v>100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87.5</v>
      </c>
      <c r="C154" s="363"/>
      <c r="D154" s="350">
        <v>2011</v>
      </c>
      <c r="E154" s="417">
        <v>100</v>
      </c>
      <c r="F154" s="363"/>
      <c r="G154" s="350">
        <v>2011</v>
      </c>
      <c r="H154" s="8">
        <f t="shared" si="23"/>
        <v>75</v>
      </c>
      <c r="I154" s="363"/>
      <c r="J154" s="350">
        <v>2011</v>
      </c>
      <c r="K154" s="417">
        <v>100</v>
      </c>
      <c r="L154" s="363"/>
      <c r="M154" s="350">
        <v>2011</v>
      </c>
      <c r="N154" s="417">
        <v>100</v>
      </c>
      <c r="O154" s="363"/>
      <c r="P154" s="350">
        <v>2011</v>
      </c>
      <c r="Q154" s="417">
        <v>0</v>
      </c>
      <c r="R154" s="363"/>
      <c r="S154" s="350">
        <v>2011</v>
      </c>
      <c r="T154" s="417">
        <v>100</v>
      </c>
      <c r="U154" s="363"/>
      <c r="V154" s="350">
        <v>2011</v>
      </c>
      <c r="W154" s="417">
        <v>75</v>
      </c>
      <c r="X154" s="363"/>
      <c r="Y154" s="350">
        <v>2011</v>
      </c>
      <c r="Z154" s="417">
        <v>100</v>
      </c>
      <c r="AA154" s="363"/>
      <c r="AB154" s="350">
        <v>2011</v>
      </c>
      <c r="AC154" s="417">
        <v>100</v>
      </c>
      <c r="AD154" s="363"/>
      <c r="AE154" s="350">
        <v>2011</v>
      </c>
      <c r="AF154" s="417">
        <v>100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87.5</v>
      </c>
      <c r="C155" s="363"/>
      <c r="D155" s="350">
        <v>2012</v>
      </c>
      <c r="E155" s="417">
        <v>100</v>
      </c>
      <c r="F155" s="363"/>
      <c r="G155" s="350">
        <v>2012</v>
      </c>
      <c r="H155" s="8">
        <f t="shared" si="23"/>
        <v>75</v>
      </c>
      <c r="I155" s="363"/>
      <c r="J155" s="350">
        <v>2012</v>
      </c>
      <c r="K155" s="417">
        <v>100</v>
      </c>
      <c r="L155" s="363"/>
      <c r="M155" s="350">
        <v>2012</v>
      </c>
      <c r="N155" s="417">
        <v>100</v>
      </c>
      <c r="O155" s="363"/>
      <c r="P155" s="350">
        <v>2012</v>
      </c>
      <c r="Q155" s="417">
        <v>0</v>
      </c>
      <c r="R155" s="363"/>
      <c r="S155" s="350">
        <v>2012</v>
      </c>
      <c r="T155" s="417">
        <v>100</v>
      </c>
      <c r="U155" s="363"/>
      <c r="V155" s="350">
        <v>2012</v>
      </c>
      <c r="W155" s="417">
        <v>75</v>
      </c>
      <c r="X155" s="363"/>
      <c r="Y155" s="350">
        <v>2012</v>
      </c>
      <c r="Z155" s="417">
        <v>100</v>
      </c>
      <c r="AA155" s="363"/>
      <c r="AB155" s="350">
        <v>2012</v>
      </c>
      <c r="AC155" s="417">
        <v>100</v>
      </c>
      <c r="AD155" s="363"/>
      <c r="AE155" s="350">
        <v>2012</v>
      </c>
      <c r="AF155" s="417">
        <v>100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87.5</v>
      </c>
      <c r="C156" s="363"/>
      <c r="D156" s="350">
        <v>2013</v>
      </c>
      <c r="E156" s="417">
        <v>100</v>
      </c>
      <c r="F156" s="363"/>
      <c r="G156" s="350">
        <v>2013</v>
      </c>
      <c r="H156" s="8">
        <f t="shared" si="23"/>
        <v>75</v>
      </c>
      <c r="I156" s="363"/>
      <c r="J156" s="350">
        <v>2013</v>
      </c>
      <c r="K156" s="417">
        <v>100</v>
      </c>
      <c r="L156" s="363"/>
      <c r="M156" s="350">
        <v>2013</v>
      </c>
      <c r="N156" s="417">
        <v>100</v>
      </c>
      <c r="O156" s="363"/>
      <c r="P156" s="350">
        <v>2013</v>
      </c>
      <c r="Q156" s="417">
        <v>0</v>
      </c>
      <c r="R156" s="363"/>
      <c r="S156" s="350">
        <v>2013</v>
      </c>
      <c r="T156" s="417">
        <v>100</v>
      </c>
      <c r="U156" s="363"/>
      <c r="V156" s="350">
        <v>2013</v>
      </c>
      <c r="W156" s="417">
        <v>75</v>
      </c>
      <c r="X156" s="363"/>
      <c r="Y156" s="350">
        <v>2013</v>
      </c>
      <c r="Z156" s="417">
        <v>100</v>
      </c>
      <c r="AA156" s="363"/>
      <c r="AB156" s="350">
        <v>2013</v>
      </c>
      <c r="AC156" s="417">
        <v>100</v>
      </c>
      <c r="AD156" s="363"/>
      <c r="AE156" s="350">
        <v>2013</v>
      </c>
      <c r="AF156" s="417">
        <v>100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87.5</v>
      </c>
      <c r="C157" s="80"/>
      <c r="D157" s="43">
        <v>2014</v>
      </c>
      <c r="E157" s="19">
        <v>100</v>
      </c>
      <c r="F157" s="10" t="s">
        <v>3445</v>
      </c>
      <c r="G157" s="43">
        <v>2014</v>
      </c>
      <c r="H157" s="8">
        <f t="shared" ref="H157:H162" si="25">AVERAGE(K157,N157,Q157,T157)</f>
        <v>75</v>
      </c>
      <c r="I157" s="19"/>
      <c r="J157" s="43">
        <v>2014</v>
      </c>
      <c r="K157" s="19">
        <v>100</v>
      </c>
      <c r="L157" s="10" t="s">
        <v>3446</v>
      </c>
      <c r="M157" s="43">
        <v>2014</v>
      </c>
      <c r="N157" s="19">
        <v>100</v>
      </c>
      <c r="O157" s="10" t="s">
        <v>3447</v>
      </c>
      <c r="P157" s="43">
        <v>2014</v>
      </c>
      <c r="Q157" s="19">
        <v>0</v>
      </c>
      <c r="R157" s="10" t="s">
        <v>3448</v>
      </c>
      <c r="S157" s="43">
        <v>2014</v>
      </c>
      <c r="T157" s="19">
        <v>100</v>
      </c>
      <c r="U157" s="10" t="s">
        <v>1131</v>
      </c>
      <c r="V157" s="43">
        <v>2014</v>
      </c>
      <c r="W157" s="19">
        <v>75</v>
      </c>
      <c r="X157" s="71" t="s">
        <v>4578</v>
      </c>
      <c r="Y157" s="350">
        <v>2014</v>
      </c>
      <c r="Z157" s="19">
        <v>100</v>
      </c>
      <c r="AA157" s="10" t="s">
        <v>3449</v>
      </c>
      <c r="AB157" s="350">
        <v>2014</v>
      </c>
      <c r="AC157" s="19">
        <v>100</v>
      </c>
      <c r="AD157" s="71" t="s">
        <v>4579</v>
      </c>
      <c r="AE157" s="350">
        <v>2014</v>
      </c>
      <c r="AF157" s="19">
        <v>100</v>
      </c>
      <c r="AG157" s="11" t="s">
        <v>3450</v>
      </c>
    </row>
    <row r="158" spans="1:81" ht="24.75" customHeight="1">
      <c r="A158" s="43">
        <v>2015</v>
      </c>
      <c r="B158" s="2">
        <f t="shared" si="24"/>
        <v>87.5</v>
      </c>
      <c r="C158" s="80"/>
      <c r="D158" s="43">
        <v>2015</v>
      </c>
      <c r="E158" s="19">
        <v>100</v>
      </c>
      <c r="F158" s="10"/>
      <c r="G158" s="43">
        <v>2015</v>
      </c>
      <c r="H158" s="8">
        <f t="shared" si="25"/>
        <v>75</v>
      </c>
      <c r="I158" s="19"/>
      <c r="J158" s="43">
        <v>2015</v>
      </c>
      <c r="K158" s="19">
        <v>100</v>
      </c>
      <c r="L158" s="10"/>
      <c r="M158" s="43">
        <v>2015</v>
      </c>
      <c r="N158" s="19">
        <v>100</v>
      </c>
      <c r="O158" s="10"/>
      <c r="P158" s="43">
        <v>2015</v>
      </c>
      <c r="Q158" s="19">
        <v>0</v>
      </c>
      <c r="R158" s="10"/>
      <c r="S158" s="43">
        <v>2015</v>
      </c>
      <c r="T158" s="19">
        <v>100</v>
      </c>
      <c r="U158" s="10" t="s">
        <v>4580</v>
      </c>
      <c r="V158" s="43">
        <v>2015</v>
      </c>
      <c r="W158" s="19">
        <v>75</v>
      </c>
      <c r="X158" s="10" t="s">
        <v>4581</v>
      </c>
      <c r="Y158" s="350">
        <v>2015</v>
      </c>
      <c r="Z158" s="19">
        <v>100</v>
      </c>
      <c r="AA158" s="10"/>
      <c r="AB158" s="350">
        <v>2015</v>
      </c>
      <c r="AC158" s="19">
        <v>100</v>
      </c>
      <c r="AD158" s="10"/>
      <c r="AE158" s="350">
        <v>2015</v>
      </c>
      <c r="AF158" s="19">
        <v>100</v>
      </c>
      <c r="AG158" s="11"/>
    </row>
    <row r="159" spans="1:81" ht="24.75" customHeight="1">
      <c r="A159" s="43">
        <v>2016</v>
      </c>
      <c r="B159" s="2">
        <f t="shared" si="24"/>
        <v>87.5</v>
      </c>
      <c r="C159" s="80"/>
      <c r="D159" s="43">
        <v>2016</v>
      </c>
      <c r="E159" s="19">
        <v>100</v>
      </c>
      <c r="F159" s="10"/>
      <c r="G159" s="43">
        <v>2016</v>
      </c>
      <c r="H159" s="8">
        <f t="shared" si="25"/>
        <v>75</v>
      </c>
      <c r="I159" s="19"/>
      <c r="J159" s="43">
        <v>2016</v>
      </c>
      <c r="K159" s="19">
        <v>100</v>
      </c>
      <c r="L159" s="10"/>
      <c r="M159" s="43">
        <v>2016</v>
      </c>
      <c r="N159" s="19">
        <v>100</v>
      </c>
      <c r="O159" s="10" t="s">
        <v>1130</v>
      </c>
      <c r="P159" s="43">
        <v>2016</v>
      </c>
      <c r="Q159" s="19">
        <v>0</v>
      </c>
      <c r="R159" s="10"/>
      <c r="S159" s="43">
        <v>2016</v>
      </c>
      <c r="T159" s="19">
        <v>100</v>
      </c>
      <c r="U159" s="10"/>
      <c r="V159" s="43">
        <v>2016</v>
      </c>
      <c r="W159" s="19">
        <v>75</v>
      </c>
      <c r="X159" s="10"/>
      <c r="Y159" s="350">
        <v>2016</v>
      </c>
      <c r="Z159" s="19">
        <v>100</v>
      </c>
      <c r="AA159" s="10"/>
      <c r="AB159" s="350">
        <v>2016</v>
      </c>
      <c r="AC159" s="19">
        <v>100</v>
      </c>
      <c r="AD159" s="10"/>
      <c r="AE159" s="350">
        <v>2016</v>
      </c>
      <c r="AF159" s="19">
        <v>100</v>
      </c>
      <c r="AG159" s="11"/>
    </row>
    <row r="160" spans="1:81" ht="24.75" customHeight="1">
      <c r="A160" s="43">
        <v>2017</v>
      </c>
      <c r="B160" s="2">
        <f t="shared" si="24"/>
        <v>87.5</v>
      </c>
      <c r="C160" s="80"/>
      <c r="D160" s="43">
        <v>2017</v>
      </c>
      <c r="E160" s="19">
        <v>100</v>
      </c>
      <c r="F160" s="10"/>
      <c r="G160" s="43">
        <v>2017</v>
      </c>
      <c r="H160" s="8">
        <f t="shared" si="25"/>
        <v>75</v>
      </c>
      <c r="I160" s="19"/>
      <c r="J160" s="43">
        <v>2017</v>
      </c>
      <c r="K160" s="19">
        <v>100</v>
      </c>
      <c r="L160" s="10"/>
      <c r="M160" s="43">
        <v>2017</v>
      </c>
      <c r="N160" s="19">
        <v>100</v>
      </c>
      <c r="O160" s="10"/>
      <c r="P160" s="43">
        <v>2017</v>
      </c>
      <c r="Q160" s="19">
        <v>0</v>
      </c>
      <c r="R160" s="10"/>
      <c r="S160" s="43">
        <v>2017</v>
      </c>
      <c r="T160" s="19">
        <v>100</v>
      </c>
      <c r="U160" s="10"/>
      <c r="V160" s="43">
        <v>2017</v>
      </c>
      <c r="W160" s="19">
        <v>75</v>
      </c>
      <c r="X160" s="10"/>
      <c r="Y160" s="350">
        <v>2017</v>
      </c>
      <c r="Z160" s="19">
        <v>100</v>
      </c>
      <c r="AA160" s="10"/>
      <c r="AB160" s="350">
        <v>2017</v>
      </c>
      <c r="AC160" s="19">
        <v>100</v>
      </c>
      <c r="AD160" s="10"/>
      <c r="AE160" s="350">
        <v>2017</v>
      </c>
      <c r="AF160" s="19">
        <v>100</v>
      </c>
      <c r="AG160" s="11"/>
    </row>
    <row r="161" spans="1:41" ht="24.75" customHeight="1">
      <c r="A161" s="43">
        <v>2018</v>
      </c>
      <c r="B161" s="2">
        <f t="shared" si="24"/>
        <v>87.5</v>
      </c>
      <c r="C161" s="80"/>
      <c r="D161" s="43">
        <v>2018</v>
      </c>
      <c r="E161" s="19">
        <v>100</v>
      </c>
      <c r="F161" s="10"/>
      <c r="G161" s="43">
        <v>2018</v>
      </c>
      <c r="H161" s="8">
        <f t="shared" si="25"/>
        <v>75</v>
      </c>
      <c r="I161" s="19"/>
      <c r="J161" s="43">
        <v>2018</v>
      </c>
      <c r="K161" s="19">
        <v>100</v>
      </c>
      <c r="L161" s="10"/>
      <c r="M161" s="43">
        <v>2018</v>
      </c>
      <c r="N161" s="19">
        <v>100</v>
      </c>
      <c r="O161" s="10"/>
      <c r="P161" s="43">
        <v>2018</v>
      </c>
      <c r="Q161" s="19">
        <v>0</v>
      </c>
      <c r="R161" s="10" t="s">
        <v>1129</v>
      </c>
      <c r="S161" s="43">
        <v>2018</v>
      </c>
      <c r="T161" s="19">
        <v>100</v>
      </c>
      <c r="U161" s="10"/>
      <c r="V161" s="43">
        <v>2018</v>
      </c>
      <c r="W161" s="19">
        <v>75</v>
      </c>
      <c r="X161" s="10" t="s">
        <v>1128</v>
      </c>
      <c r="Y161" s="350">
        <v>2018</v>
      </c>
      <c r="Z161" s="19">
        <v>100</v>
      </c>
      <c r="AA161" s="10"/>
      <c r="AB161" s="350">
        <v>2018</v>
      </c>
      <c r="AC161" s="19">
        <v>100</v>
      </c>
      <c r="AD161" s="10"/>
      <c r="AE161" s="350">
        <v>2018</v>
      </c>
      <c r="AF161" s="19">
        <v>100</v>
      </c>
      <c r="AG161" s="11"/>
    </row>
    <row r="162" spans="1:41" ht="24.75" customHeight="1">
      <c r="A162" s="43">
        <v>2019</v>
      </c>
      <c r="B162" s="2">
        <f t="shared" si="24"/>
        <v>87.5</v>
      </c>
      <c r="C162" s="80"/>
      <c r="D162" s="43">
        <v>2019</v>
      </c>
      <c r="E162" s="19">
        <v>100</v>
      </c>
      <c r="F162" s="10"/>
      <c r="G162" s="43">
        <v>2019</v>
      </c>
      <c r="H162" s="8">
        <f t="shared" si="25"/>
        <v>75</v>
      </c>
      <c r="I162" s="19"/>
      <c r="J162" s="43">
        <v>2019</v>
      </c>
      <c r="K162" s="19">
        <v>100</v>
      </c>
      <c r="L162" s="10" t="s">
        <v>3451</v>
      </c>
      <c r="M162" s="43">
        <v>2019</v>
      </c>
      <c r="N162" s="19">
        <v>100</v>
      </c>
      <c r="O162" s="10"/>
      <c r="P162" s="43">
        <v>2019</v>
      </c>
      <c r="Q162" s="19">
        <v>0</v>
      </c>
      <c r="R162" s="10"/>
      <c r="S162" s="43">
        <v>2019</v>
      </c>
      <c r="T162" s="19">
        <v>100</v>
      </c>
      <c r="U162" s="10"/>
      <c r="V162" s="43">
        <v>2019</v>
      </c>
      <c r="W162" s="19">
        <v>75</v>
      </c>
      <c r="X162" s="10"/>
      <c r="Y162" s="350">
        <v>2019</v>
      </c>
      <c r="Z162" s="19">
        <v>100</v>
      </c>
      <c r="AA162" s="10"/>
      <c r="AB162" s="350">
        <v>2019</v>
      </c>
      <c r="AC162" s="19">
        <v>100</v>
      </c>
      <c r="AD162" s="10"/>
      <c r="AE162" s="350">
        <v>2019</v>
      </c>
      <c r="AF162" s="19">
        <v>100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83.333333333333343</v>
      </c>
      <c r="C171" s="39"/>
      <c r="D171" s="43">
        <v>2014</v>
      </c>
      <c r="E171" s="8">
        <v>50</v>
      </c>
      <c r="F171" s="67" t="s">
        <v>3452</v>
      </c>
      <c r="G171" s="43">
        <v>2014</v>
      </c>
      <c r="H171" s="8">
        <v>100</v>
      </c>
      <c r="I171" s="11" t="s">
        <v>3453</v>
      </c>
      <c r="J171" s="43">
        <v>2014</v>
      </c>
      <c r="K171" s="8">
        <v>100</v>
      </c>
      <c r="L171" s="11" t="s">
        <v>3454</v>
      </c>
      <c r="M171" s="43">
        <v>2014</v>
      </c>
      <c r="N171" s="19">
        <v>50</v>
      </c>
      <c r="O171" s="11" t="s">
        <v>3455</v>
      </c>
      <c r="P171" s="43">
        <v>2014</v>
      </c>
      <c r="Q171" s="8">
        <v>0</v>
      </c>
      <c r="R171" s="11" t="s">
        <v>3456</v>
      </c>
      <c r="S171" s="43">
        <v>2014</v>
      </c>
      <c r="T171" s="19">
        <v>50</v>
      </c>
      <c r="U171" s="11" t="s">
        <v>3457</v>
      </c>
      <c r="V171" s="43">
        <v>2014</v>
      </c>
      <c r="W171" s="19">
        <v>100</v>
      </c>
      <c r="X171" s="11">
        <v>0</v>
      </c>
      <c r="Y171" s="43">
        <v>2014</v>
      </c>
      <c r="Z171" s="19">
        <v>100</v>
      </c>
      <c r="AA171" s="11">
        <v>0</v>
      </c>
      <c r="AB171" s="43">
        <v>2014</v>
      </c>
      <c r="AC171" s="19">
        <v>100</v>
      </c>
      <c r="AD171" s="11" t="s">
        <v>3458</v>
      </c>
      <c r="AE171" s="43">
        <v>2014</v>
      </c>
      <c r="AF171" s="19">
        <v>100</v>
      </c>
      <c r="AG171" s="67" t="s">
        <v>3459</v>
      </c>
      <c r="AH171" s="43">
        <v>2014</v>
      </c>
      <c r="AI171" s="19">
        <v>100</v>
      </c>
      <c r="AJ171" s="11" t="s">
        <v>3460</v>
      </c>
      <c r="AK171" s="43">
        <v>2014</v>
      </c>
      <c r="AL171" s="19">
        <v>50</v>
      </c>
      <c r="AM171" s="11" t="s">
        <v>3461</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83.333333333333343</v>
      </c>
      <c r="C176" s="80"/>
      <c r="D176" s="43">
        <v>2019</v>
      </c>
      <c r="E176" s="19">
        <v>50</v>
      </c>
      <c r="F176" s="11" t="s">
        <v>3462</v>
      </c>
      <c r="G176" s="43">
        <v>2019</v>
      </c>
      <c r="H176" s="8">
        <v>100</v>
      </c>
      <c r="I176" s="67" t="s">
        <v>3463</v>
      </c>
      <c r="J176" s="43">
        <v>2019</v>
      </c>
      <c r="K176" s="19">
        <v>100</v>
      </c>
      <c r="L176" s="11" t="s">
        <v>3454</v>
      </c>
      <c r="M176" s="43">
        <v>2019</v>
      </c>
      <c r="N176" s="19">
        <v>50</v>
      </c>
      <c r="O176" s="11" t="s">
        <v>3464</v>
      </c>
      <c r="P176" s="43">
        <v>2019</v>
      </c>
      <c r="Q176" s="19">
        <v>0</v>
      </c>
      <c r="R176" s="11" t="s">
        <v>3456</v>
      </c>
      <c r="S176" s="43">
        <v>2019</v>
      </c>
      <c r="T176" s="19">
        <v>50</v>
      </c>
      <c r="U176" s="11" t="s">
        <v>3465</v>
      </c>
      <c r="V176" s="43">
        <v>2019</v>
      </c>
      <c r="W176" s="19">
        <v>100</v>
      </c>
      <c r="X176" s="11">
        <v>0</v>
      </c>
      <c r="Y176" s="43">
        <v>2019</v>
      </c>
      <c r="Z176" s="19">
        <v>100</v>
      </c>
      <c r="AA176" s="11">
        <v>0</v>
      </c>
      <c r="AB176" s="43">
        <v>2019</v>
      </c>
      <c r="AC176" s="19">
        <v>100</v>
      </c>
      <c r="AD176" s="11" t="s">
        <v>3458</v>
      </c>
      <c r="AE176" s="43">
        <v>2019</v>
      </c>
      <c r="AF176" s="19">
        <v>100</v>
      </c>
      <c r="AG176" s="11" t="s">
        <v>3459</v>
      </c>
      <c r="AH176" s="43">
        <v>2019</v>
      </c>
      <c r="AI176" s="19">
        <v>100</v>
      </c>
      <c r="AJ176" s="11" t="s">
        <v>3460</v>
      </c>
      <c r="AK176" s="43">
        <v>2019</v>
      </c>
      <c r="AL176" s="19">
        <v>50</v>
      </c>
      <c r="AM176" s="11" t="s">
        <v>3461</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B18:C18"/>
    <mergeCell ref="E18:F18"/>
    <mergeCell ref="H18:I18"/>
    <mergeCell ref="K18:L18"/>
    <mergeCell ref="T19:U19"/>
    <mergeCell ref="W19:X19"/>
    <mergeCell ref="Z19:AA19"/>
    <mergeCell ref="AC18:AD18"/>
    <mergeCell ref="N18:O18"/>
    <mergeCell ref="Q18:R18"/>
    <mergeCell ref="T18:U18"/>
    <mergeCell ref="W18:X18"/>
    <mergeCell ref="Z18:AA18"/>
    <mergeCell ref="B20:C20"/>
    <mergeCell ref="E20:F20"/>
    <mergeCell ref="H20:I20"/>
    <mergeCell ref="K20:L20"/>
    <mergeCell ref="N20:O20"/>
    <mergeCell ref="Q20:R20"/>
    <mergeCell ref="T21:U21"/>
    <mergeCell ref="B21:C21"/>
    <mergeCell ref="T20:U20"/>
    <mergeCell ref="W21:X21"/>
    <mergeCell ref="Z21:AA21"/>
    <mergeCell ref="AC21:AD21"/>
    <mergeCell ref="E19:F19"/>
    <mergeCell ref="H19:I19"/>
    <mergeCell ref="K19:L19"/>
    <mergeCell ref="N19:O19"/>
    <mergeCell ref="Q19:R19"/>
    <mergeCell ref="W22:X22"/>
    <mergeCell ref="Z22:AA22"/>
    <mergeCell ref="AC20:AD20"/>
    <mergeCell ref="E21:F21"/>
    <mergeCell ref="H21:I21"/>
    <mergeCell ref="K21:L21"/>
    <mergeCell ref="N21:O21"/>
    <mergeCell ref="Q21:R21"/>
    <mergeCell ref="W20:X20"/>
    <mergeCell ref="Z20:AA20"/>
    <mergeCell ref="AC19:AD19"/>
    <mergeCell ref="H22:I22"/>
    <mergeCell ref="K22:L22"/>
    <mergeCell ref="AC22:AD22"/>
    <mergeCell ref="N22:O22"/>
    <mergeCell ref="Q22:R22"/>
    <mergeCell ref="AL39:AM39"/>
    <mergeCell ref="AR40:AS40"/>
    <mergeCell ref="AU40:AV40"/>
    <mergeCell ref="AX40:AY40"/>
    <mergeCell ref="T22:U22"/>
    <mergeCell ref="B39:C39"/>
    <mergeCell ref="E39:F39"/>
    <mergeCell ref="H39:I39"/>
    <mergeCell ref="K39:L39"/>
    <mergeCell ref="N39:O39"/>
    <mergeCell ref="Q39:R39"/>
    <mergeCell ref="T39:U39"/>
    <mergeCell ref="W39:X39"/>
    <mergeCell ref="K42:L42"/>
    <mergeCell ref="N42:O42"/>
    <mergeCell ref="AR41:AS41"/>
    <mergeCell ref="T42:U42"/>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AF39:AG39"/>
    <mergeCell ref="AI39:AJ39"/>
    <mergeCell ref="AL62:AM62"/>
    <mergeCell ref="T62:U62"/>
    <mergeCell ref="AI61:AJ61"/>
    <mergeCell ref="AL61:AM61"/>
    <mergeCell ref="AU42:AV42"/>
    <mergeCell ref="AX42:AY42"/>
    <mergeCell ref="AF42:AG42"/>
    <mergeCell ref="AI42:AJ42"/>
    <mergeCell ref="W42:X42"/>
    <mergeCell ref="Z42:AA42"/>
    <mergeCell ref="AC42:AD42"/>
    <mergeCell ref="AO43:AP43"/>
    <mergeCell ref="AR43:AS43"/>
    <mergeCell ref="AU43:AV43"/>
    <mergeCell ref="AF61:AG61"/>
    <mergeCell ref="AL42:AM42"/>
    <mergeCell ref="AO42:AP42"/>
    <mergeCell ref="AR42:AS42"/>
    <mergeCell ref="H63:I63"/>
    <mergeCell ref="K63:L63"/>
    <mergeCell ref="N63:O63"/>
    <mergeCell ref="Q63:R63"/>
    <mergeCell ref="W63:X63"/>
    <mergeCell ref="W62:X62"/>
    <mergeCell ref="AF64:AG64"/>
    <mergeCell ref="AL64:AM64"/>
    <mergeCell ref="AX43:AY43"/>
    <mergeCell ref="Q43:R43"/>
    <mergeCell ref="T43:U43"/>
    <mergeCell ref="W43:X43"/>
    <mergeCell ref="Z43:AA43"/>
    <mergeCell ref="AC43:AD43"/>
    <mergeCell ref="AF43:AG43"/>
    <mergeCell ref="AL60:AM60"/>
    <mergeCell ref="AI64:AJ64"/>
    <mergeCell ref="AC63:AD63"/>
    <mergeCell ref="AF63:AG63"/>
    <mergeCell ref="AI63:AJ63"/>
    <mergeCell ref="AL43:AM43"/>
    <mergeCell ref="Z63:AA63"/>
    <mergeCell ref="Z60:AA60"/>
    <mergeCell ref="AC60:AD60"/>
    <mergeCell ref="T64:U64"/>
    <mergeCell ref="W64:X64"/>
    <mergeCell ref="Z64:AA64"/>
    <mergeCell ref="AC64:AD64"/>
    <mergeCell ref="T63:U63"/>
    <mergeCell ref="B63:C63"/>
    <mergeCell ref="E63:F63"/>
    <mergeCell ref="AL63:AM63"/>
    <mergeCell ref="B43:C43"/>
    <mergeCell ref="E43:F43"/>
    <mergeCell ref="H43:I43"/>
    <mergeCell ref="T60:U60"/>
    <mergeCell ref="W60:X60"/>
    <mergeCell ref="H61:I61"/>
    <mergeCell ref="K61:L61"/>
    <mergeCell ref="N61:O61"/>
    <mergeCell ref="Q61:R61"/>
    <mergeCell ref="T61:U61"/>
    <mergeCell ref="W61:X61"/>
    <mergeCell ref="AC62:AD62"/>
    <mergeCell ref="AF62:AG62"/>
    <mergeCell ref="AI62:AJ62"/>
    <mergeCell ref="K43:L43"/>
    <mergeCell ref="N43:O43"/>
    <mergeCell ref="H62:I62"/>
    <mergeCell ref="K62:L62"/>
    <mergeCell ref="N62:O62"/>
    <mergeCell ref="Q62:R62"/>
    <mergeCell ref="AC61:AD61"/>
    <mergeCell ref="B60:C60"/>
    <mergeCell ref="E60:F60"/>
    <mergeCell ref="H60:I60"/>
    <mergeCell ref="K60:L60"/>
    <mergeCell ref="N60:O60"/>
    <mergeCell ref="Q60:R60"/>
    <mergeCell ref="Z62:AA62"/>
    <mergeCell ref="B61:C61"/>
    <mergeCell ref="E61:F61"/>
    <mergeCell ref="Z61:AA61"/>
    <mergeCell ref="H81:I81"/>
    <mergeCell ref="K81:L81"/>
    <mergeCell ref="N81:O81"/>
    <mergeCell ref="Q81:R81"/>
    <mergeCell ref="Q64:R64"/>
    <mergeCell ref="K82:L82"/>
    <mergeCell ref="N82:O82"/>
    <mergeCell ref="Q82:R82"/>
    <mergeCell ref="H82:I82"/>
    <mergeCell ref="B80:R80"/>
    <mergeCell ref="B81:C81"/>
    <mergeCell ref="B64:C64"/>
    <mergeCell ref="E64:F64"/>
    <mergeCell ref="H64:I64"/>
    <mergeCell ref="K64:L64"/>
    <mergeCell ref="N64:O64"/>
    <mergeCell ref="E82:F82"/>
    <mergeCell ref="B82:C82"/>
    <mergeCell ref="H83:I83"/>
    <mergeCell ref="K83:L83"/>
    <mergeCell ref="N83:O83"/>
    <mergeCell ref="Q83:R83"/>
    <mergeCell ref="B84:C84"/>
    <mergeCell ref="E84:F84"/>
    <mergeCell ref="H84:I84"/>
    <mergeCell ref="K84:L84"/>
    <mergeCell ref="N84:O84"/>
    <mergeCell ref="Q84:R84"/>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H104:I104"/>
    <mergeCell ref="K104:L104"/>
    <mergeCell ref="N104:O104"/>
    <mergeCell ref="Q104:R104"/>
    <mergeCell ref="T104:U104"/>
    <mergeCell ref="W104:X104"/>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24:I124"/>
    <mergeCell ref="K124:L124"/>
    <mergeCell ref="N124:O124"/>
    <mergeCell ref="Q124:R124"/>
    <mergeCell ref="T124:U124"/>
    <mergeCell ref="W124:X124"/>
    <mergeCell ref="Z127:AA127"/>
    <mergeCell ref="Z124:AA124"/>
    <mergeCell ref="B122:AA122"/>
    <mergeCell ref="B123:C123"/>
    <mergeCell ref="E123:F123"/>
    <mergeCell ref="H123:I123"/>
    <mergeCell ref="K123:L123"/>
    <mergeCell ref="N123:O123"/>
    <mergeCell ref="Q123:R123"/>
    <mergeCell ref="T123:U123"/>
    <mergeCell ref="W123:X123"/>
    <mergeCell ref="Z123:AA123"/>
    <mergeCell ref="E127:F127"/>
    <mergeCell ref="H127:I127"/>
    <mergeCell ref="K127:L127"/>
    <mergeCell ref="N127:O127"/>
    <mergeCell ref="Q127:R127"/>
    <mergeCell ref="T144:U144"/>
    <mergeCell ref="W144:X144"/>
    <mergeCell ref="Z144:AA144"/>
    <mergeCell ref="B125:C125"/>
    <mergeCell ref="E125:F125"/>
    <mergeCell ref="H125:I125"/>
    <mergeCell ref="K125:L125"/>
    <mergeCell ref="N125:O125"/>
    <mergeCell ref="Q125:R125"/>
    <mergeCell ref="T125:U125"/>
    <mergeCell ref="W125:X125"/>
    <mergeCell ref="B126:C126"/>
    <mergeCell ref="E126:F126"/>
    <mergeCell ref="H126:I126"/>
    <mergeCell ref="K126:L126"/>
    <mergeCell ref="N126:O126"/>
    <mergeCell ref="Q126:R126"/>
    <mergeCell ref="Z125:AA125"/>
    <mergeCell ref="AC144:AD144"/>
    <mergeCell ref="AF144:AG144"/>
    <mergeCell ref="T126:U126"/>
    <mergeCell ref="W126:X126"/>
    <mergeCell ref="Z126:AA126"/>
    <mergeCell ref="T127:U127"/>
    <mergeCell ref="W127:X127"/>
    <mergeCell ref="Z145:AA145"/>
    <mergeCell ref="AC145:AD145"/>
    <mergeCell ref="AF145:AG145"/>
    <mergeCell ref="B143:AG143"/>
    <mergeCell ref="B144:C144"/>
    <mergeCell ref="E144:F144"/>
    <mergeCell ref="H144:I144"/>
    <mergeCell ref="K144:L144"/>
    <mergeCell ref="N144:O144"/>
    <mergeCell ref="Q144:R144"/>
    <mergeCell ref="H145:I145"/>
    <mergeCell ref="K145:L145"/>
    <mergeCell ref="N145:O145"/>
    <mergeCell ref="Q145:R145"/>
    <mergeCell ref="T145:U145"/>
    <mergeCell ref="W145:X145"/>
    <mergeCell ref="B127:C127"/>
    <mergeCell ref="K148:L148"/>
    <mergeCell ref="N148:O148"/>
    <mergeCell ref="Q148:R148"/>
    <mergeCell ref="T148:U148"/>
    <mergeCell ref="B146:C146"/>
    <mergeCell ref="E146:F146"/>
    <mergeCell ref="H146:I146"/>
    <mergeCell ref="K146:L146"/>
    <mergeCell ref="N146:O146"/>
    <mergeCell ref="Q146:R146"/>
    <mergeCell ref="A1:D1"/>
    <mergeCell ref="W148:X148"/>
    <mergeCell ref="Z148:AA148"/>
    <mergeCell ref="AC148:AD148"/>
    <mergeCell ref="AF148:AG148"/>
    <mergeCell ref="T147:U147"/>
    <mergeCell ref="W147:X147"/>
    <mergeCell ref="Z147:AA147"/>
    <mergeCell ref="AC147:AD147"/>
    <mergeCell ref="AF147:AG147"/>
    <mergeCell ref="W146:X146"/>
    <mergeCell ref="Z146:AA146"/>
    <mergeCell ref="AC146:AD146"/>
    <mergeCell ref="AF146:AG146"/>
    <mergeCell ref="B147:C147"/>
    <mergeCell ref="E147:F147"/>
    <mergeCell ref="H147:I147"/>
    <mergeCell ref="K147:L147"/>
    <mergeCell ref="N147:O147"/>
    <mergeCell ref="Q147:R147"/>
    <mergeCell ref="T146:U146"/>
    <mergeCell ref="B148:C148"/>
    <mergeCell ref="E148:F148"/>
    <mergeCell ref="H148:I148"/>
    <mergeCell ref="B17:AD17"/>
    <mergeCell ref="B38:AY38"/>
    <mergeCell ref="B59:AM59"/>
    <mergeCell ref="AI43:AJ43"/>
    <mergeCell ref="AF60:AG60"/>
    <mergeCell ref="AI60:AJ60"/>
    <mergeCell ref="Q42:R42"/>
    <mergeCell ref="AU41:AV41"/>
    <mergeCell ref="AX41:AY41"/>
    <mergeCell ref="Q41:R41"/>
    <mergeCell ref="T41:U41"/>
    <mergeCell ref="W41:X41"/>
    <mergeCell ref="Z41:AA41"/>
    <mergeCell ref="AC41:AD41"/>
    <mergeCell ref="AF41:AG41"/>
    <mergeCell ref="AL41:AM41"/>
    <mergeCell ref="AO41:AP41"/>
    <mergeCell ref="H41:I41"/>
    <mergeCell ref="K41:L41"/>
    <mergeCell ref="N41:O41"/>
    <mergeCell ref="AI41:AJ41"/>
    <mergeCell ref="B42:C42"/>
    <mergeCell ref="E42:F42"/>
    <mergeCell ref="H42:I42"/>
    <mergeCell ref="B103:C103"/>
    <mergeCell ref="E103:F103"/>
    <mergeCell ref="B124:C124"/>
    <mergeCell ref="E124:F124"/>
    <mergeCell ref="B145:C145"/>
    <mergeCell ref="E145:F145"/>
    <mergeCell ref="B40:C40"/>
    <mergeCell ref="E40:F40"/>
    <mergeCell ref="B19:C19"/>
    <mergeCell ref="B105:C105"/>
    <mergeCell ref="E105:F105"/>
    <mergeCell ref="B85:C85"/>
    <mergeCell ref="E85:F85"/>
    <mergeCell ref="B83:C83"/>
    <mergeCell ref="E83:F83"/>
    <mergeCell ref="E81:F81"/>
    <mergeCell ref="B104:C104"/>
    <mergeCell ref="E104:F104"/>
    <mergeCell ref="B62:C62"/>
    <mergeCell ref="E62:F62"/>
    <mergeCell ref="B41:C41"/>
    <mergeCell ref="E41:F41"/>
    <mergeCell ref="B22:C22"/>
    <mergeCell ref="E22:F22"/>
  </mergeCells>
  <pageMargins left="0.70866141732283472" right="0.70866141732283472" top="0.74803149606299213" bottom="0.74803149606299213" header="0.31496062992125984" footer="0.31496062992125984"/>
  <pageSetup paperSize="9" scale="5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28"/>
  <dimension ref="A1:CC176"/>
  <sheetViews>
    <sheetView topLeftCell="A172" zoomScale="110" zoomScaleNormal="110" workbookViewId="0">
      <selection activeCell="AA173" sqref="AA173"/>
    </sheetView>
  </sheetViews>
  <sheetFormatPr defaultColWidth="8.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33.585648148148145</v>
      </c>
    </row>
    <row r="4" spans="1:4" ht="24.75" customHeight="1">
      <c r="A4" s="347">
        <v>2008</v>
      </c>
      <c r="B4" s="229"/>
      <c r="C4" s="229"/>
      <c r="D4" s="229">
        <f t="shared" si="0"/>
        <v>33.585648148148145</v>
      </c>
    </row>
    <row r="5" spans="1:4" ht="24.75" customHeight="1">
      <c r="A5" s="347">
        <v>2009</v>
      </c>
      <c r="B5" s="229"/>
      <c r="C5" s="229"/>
      <c r="D5" s="229">
        <f t="shared" si="0"/>
        <v>33.585648148148145</v>
      </c>
    </row>
    <row r="6" spans="1:4" ht="24.75" customHeight="1">
      <c r="A6" s="347">
        <v>2010</v>
      </c>
      <c r="B6" s="229"/>
      <c r="C6" s="229">
        <f t="shared" ref="C6:C9" si="1">AVERAGE(B27,B48,B69,B90,B111,B132,B153)</f>
        <v>37.744331065759638</v>
      </c>
      <c r="D6" s="229">
        <f t="shared" si="0"/>
        <v>39.662037037037038</v>
      </c>
    </row>
    <row r="7" spans="1:4" ht="24.75" customHeight="1">
      <c r="A7" s="347">
        <v>2011</v>
      </c>
      <c r="B7" s="229"/>
      <c r="C7" s="229">
        <f t="shared" si="1"/>
        <v>37.744331065759638</v>
      </c>
      <c r="D7" s="229">
        <f t="shared" si="0"/>
        <v>39.662037037037038</v>
      </c>
    </row>
    <row r="8" spans="1:4" ht="24.75" customHeight="1">
      <c r="A8" s="347">
        <v>2012</v>
      </c>
      <c r="B8" s="229"/>
      <c r="C8" s="229">
        <f t="shared" si="1"/>
        <v>43.101473922902493</v>
      </c>
      <c r="D8" s="229">
        <f t="shared" si="0"/>
        <v>45.912037037037038</v>
      </c>
    </row>
    <row r="9" spans="1:4" ht="24.75" customHeight="1">
      <c r="A9" s="347">
        <v>2013</v>
      </c>
      <c r="B9" s="229"/>
      <c r="C9" s="229">
        <f t="shared" si="1"/>
        <v>43.101473922902493</v>
      </c>
      <c r="D9" s="229">
        <f t="shared" si="0"/>
        <v>45.912037037037038</v>
      </c>
    </row>
    <row r="10" spans="1:4" ht="24.75" customHeight="1">
      <c r="A10" s="38">
        <v>2014</v>
      </c>
      <c r="B10" s="229">
        <f>AVERAGE(B31,B52,B73,B94,B115,B136,B157,B171)</f>
        <v>41.262400793650791</v>
      </c>
      <c r="C10" s="229">
        <f t="shared" ref="C10:C15" si="2">AVERAGE(B31,B52,B73,B94,B115,B136,B157)</f>
        <v>43.895124716553291</v>
      </c>
      <c r="D10" s="229">
        <f t="shared" ref="D10:D15" si="3">AVERAGE(B31,B52,B94,B115,B136,B157)</f>
        <v>46.837962962962962</v>
      </c>
    </row>
    <row r="11" spans="1:4" ht="24.75" customHeight="1">
      <c r="A11" s="38">
        <v>2015</v>
      </c>
      <c r="B11" s="229"/>
      <c r="C11" s="229">
        <f t="shared" si="2"/>
        <v>43.895124716553291</v>
      </c>
      <c r="D11" s="229">
        <f t="shared" si="3"/>
        <v>46.837962962962962</v>
      </c>
    </row>
    <row r="12" spans="1:4" ht="24.75" customHeight="1">
      <c r="A12" s="38">
        <v>2016</v>
      </c>
      <c r="B12" s="229"/>
      <c r="C12" s="229">
        <f t="shared" si="2"/>
        <v>43.895124716553291</v>
      </c>
      <c r="D12" s="229">
        <f t="shared" si="3"/>
        <v>46.837962962962962</v>
      </c>
    </row>
    <row r="13" spans="1:4" ht="24.75" customHeight="1">
      <c r="A13" s="38">
        <v>2017</v>
      </c>
      <c r="B13" s="229"/>
      <c r="C13" s="229">
        <f t="shared" si="2"/>
        <v>43.895124716553291</v>
      </c>
      <c r="D13" s="229">
        <f t="shared" si="3"/>
        <v>46.837962962962962</v>
      </c>
    </row>
    <row r="14" spans="1:4" ht="24.75" customHeight="1">
      <c r="A14" s="38">
        <v>2018</v>
      </c>
      <c r="B14" s="229"/>
      <c r="C14" s="229">
        <f t="shared" si="2"/>
        <v>42.230158730158728</v>
      </c>
      <c r="D14" s="229">
        <f t="shared" si="3"/>
        <v>43.712962962962962</v>
      </c>
    </row>
    <row r="15" spans="1:4" ht="24.75" customHeight="1">
      <c r="A15" s="38">
        <v>2019</v>
      </c>
      <c r="B15" s="229">
        <f>AVERAGE(B36,B57,B78,B99,B120,B141,B162,B176)</f>
        <v>40.33680555555555</v>
      </c>
      <c r="C15" s="229">
        <f t="shared" si="2"/>
        <v>42.230158730158728</v>
      </c>
      <c r="D15" s="229">
        <f t="shared" si="3"/>
        <v>43.712962962962962</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25.888888888888889</v>
      </c>
      <c r="C24" s="363"/>
      <c r="D24" s="350">
        <v>2007</v>
      </c>
      <c r="E24" s="363">
        <v>0</v>
      </c>
      <c r="F24" s="363" t="s">
        <v>5219</v>
      </c>
      <c r="G24" s="350">
        <v>2007</v>
      </c>
      <c r="H24" s="416">
        <v>0</v>
      </c>
      <c r="I24" s="363"/>
      <c r="J24" s="350">
        <v>2007</v>
      </c>
      <c r="K24" s="417">
        <v>100</v>
      </c>
      <c r="L24" s="363"/>
      <c r="M24" s="350">
        <v>2007</v>
      </c>
      <c r="N24" s="417">
        <v>100</v>
      </c>
      <c r="O24" s="363"/>
      <c r="P24" s="350">
        <v>2007</v>
      </c>
      <c r="Q24" s="417">
        <v>33</v>
      </c>
      <c r="R24" s="363"/>
      <c r="S24" s="350">
        <v>2007</v>
      </c>
      <c r="T24" s="34">
        <v>0</v>
      </c>
      <c r="U24" s="363"/>
      <c r="V24" s="350">
        <v>2007</v>
      </c>
      <c r="W24" s="34">
        <v>0</v>
      </c>
      <c r="X24" s="363"/>
      <c r="Y24" s="350">
        <v>2007</v>
      </c>
      <c r="Z24" s="34">
        <v>0</v>
      </c>
      <c r="AA24" s="363"/>
      <c r="AB24" s="350">
        <v>2007</v>
      </c>
      <c r="AC24" s="34">
        <v>0</v>
      </c>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25.888888888888889</v>
      </c>
      <c r="C25" s="363"/>
      <c r="D25" s="350">
        <v>2008</v>
      </c>
      <c r="E25" s="416">
        <v>0</v>
      </c>
      <c r="F25" s="363"/>
      <c r="G25" s="350">
        <v>2008</v>
      </c>
      <c r="H25" s="416">
        <v>0</v>
      </c>
      <c r="I25" s="363"/>
      <c r="J25" s="350">
        <v>2008</v>
      </c>
      <c r="K25" s="417">
        <v>100</v>
      </c>
      <c r="L25" s="363"/>
      <c r="M25" s="350">
        <v>2008</v>
      </c>
      <c r="N25" s="417">
        <v>100</v>
      </c>
      <c r="O25" s="363"/>
      <c r="P25" s="350">
        <v>2008</v>
      </c>
      <c r="Q25" s="417">
        <v>33</v>
      </c>
      <c r="R25" s="363"/>
      <c r="S25" s="350">
        <v>2008</v>
      </c>
      <c r="T25" s="34">
        <v>0</v>
      </c>
      <c r="U25" s="363"/>
      <c r="V25" s="350">
        <v>2008</v>
      </c>
      <c r="W25" s="34">
        <v>0</v>
      </c>
      <c r="X25" s="363"/>
      <c r="Y25" s="350">
        <v>2008</v>
      </c>
      <c r="Z25" s="34">
        <v>0</v>
      </c>
      <c r="AA25" s="363"/>
      <c r="AB25" s="350">
        <v>2008</v>
      </c>
      <c r="AC25" s="34">
        <v>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25.888888888888889</v>
      </c>
      <c r="C26" s="363"/>
      <c r="D26" s="350">
        <v>2009</v>
      </c>
      <c r="E26" s="416">
        <v>0</v>
      </c>
      <c r="F26" s="363"/>
      <c r="G26" s="350">
        <v>2009</v>
      </c>
      <c r="H26" s="416">
        <v>0</v>
      </c>
      <c r="I26" s="363"/>
      <c r="J26" s="350">
        <v>2009</v>
      </c>
      <c r="K26" s="417">
        <v>100</v>
      </c>
      <c r="L26" s="363"/>
      <c r="M26" s="350">
        <v>2009</v>
      </c>
      <c r="N26" s="417">
        <v>100</v>
      </c>
      <c r="O26" s="363"/>
      <c r="P26" s="350">
        <v>2009</v>
      </c>
      <c r="Q26" s="417">
        <v>33</v>
      </c>
      <c r="R26" s="363"/>
      <c r="S26" s="350">
        <v>2009</v>
      </c>
      <c r="T26" s="34">
        <v>0</v>
      </c>
      <c r="U26" s="363"/>
      <c r="V26" s="350">
        <v>2009</v>
      </c>
      <c r="W26" s="34">
        <v>0</v>
      </c>
      <c r="X26" s="363"/>
      <c r="Y26" s="350">
        <v>2009</v>
      </c>
      <c r="Z26" s="34">
        <v>0</v>
      </c>
      <c r="AA26" s="363"/>
      <c r="AB26" s="350">
        <v>2009</v>
      </c>
      <c r="AC26" s="34">
        <v>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25.888888888888889</v>
      </c>
      <c r="C27" s="363"/>
      <c r="D27" s="350">
        <v>2010</v>
      </c>
      <c r="E27" s="416">
        <v>0</v>
      </c>
      <c r="F27" s="363"/>
      <c r="G27" s="350">
        <v>2010</v>
      </c>
      <c r="H27" s="416">
        <v>0</v>
      </c>
      <c r="I27" s="363"/>
      <c r="J27" s="350">
        <v>2010</v>
      </c>
      <c r="K27" s="417">
        <v>100</v>
      </c>
      <c r="L27" s="363"/>
      <c r="M27" s="350">
        <v>2010</v>
      </c>
      <c r="N27" s="417">
        <v>100</v>
      </c>
      <c r="O27" s="363"/>
      <c r="P27" s="350">
        <v>2010</v>
      </c>
      <c r="Q27" s="417">
        <v>33</v>
      </c>
      <c r="R27" s="363"/>
      <c r="S27" s="350">
        <v>2010</v>
      </c>
      <c r="T27" s="34">
        <v>0</v>
      </c>
      <c r="U27" s="363"/>
      <c r="V27" s="350">
        <v>2010</v>
      </c>
      <c r="W27" s="34">
        <v>0</v>
      </c>
      <c r="X27" s="363"/>
      <c r="Y27" s="350">
        <v>2010</v>
      </c>
      <c r="Z27" s="34">
        <v>0</v>
      </c>
      <c r="AA27" s="363"/>
      <c r="AB27" s="350">
        <v>2010</v>
      </c>
      <c r="AC27" s="34">
        <v>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25.888888888888889</v>
      </c>
      <c r="C28" s="363"/>
      <c r="D28" s="350">
        <v>2011</v>
      </c>
      <c r="E28" s="416">
        <v>0</v>
      </c>
      <c r="F28" s="363"/>
      <c r="G28" s="350">
        <v>2011</v>
      </c>
      <c r="H28" s="416">
        <v>0</v>
      </c>
      <c r="I28" s="363"/>
      <c r="J28" s="350">
        <v>2011</v>
      </c>
      <c r="K28" s="417">
        <v>100</v>
      </c>
      <c r="L28" s="363"/>
      <c r="M28" s="350">
        <v>2011</v>
      </c>
      <c r="N28" s="417">
        <v>100</v>
      </c>
      <c r="O28" s="363"/>
      <c r="P28" s="350">
        <v>2011</v>
      </c>
      <c r="Q28" s="417">
        <v>33</v>
      </c>
      <c r="R28" s="363"/>
      <c r="S28" s="350">
        <v>2011</v>
      </c>
      <c r="T28" s="34">
        <v>0</v>
      </c>
      <c r="U28" s="363"/>
      <c r="V28" s="350">
        <v>2011</v>
      </c>
      <c r="W28" s="34">
        <v>0</v>
      </c>
      <c r="X28" s="363"/>
      <c r="Y28" s="350">
        <v>2011</v>
      </c>
      <c r="Z28" s="34">
        <v>0</v>
      </c>
      <c r="AA28" s="363"/>
      <c r="AB28" s="350">
        <v>2011</v>
      </c>
      <c r="AC28" s="34">
        <v>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25.888888888888889</v>
      </c>
      <c r="C29" s="363"/>
      <c r="D29" s="350">
        <v>2012</v>
      </c>
      <c r="E29" s="416">
        <v>0</v>
      </c>
      <c r="F29" s="363"/>
      <c r="G29" s="350">
        <v>2012</v>
      </c>
      <c r="H29" s="416">
        <v>0</v>
      </c>
      <c r="I29" s="363"/>
      <c r="J29" s="350">
        <v>2012</v>
      </c>
      <c r="K29" s="417">
        <v>100</v>
      </c>
      <c r="L29" s="363"/>
      <c r="M29" s="350">
        <v>2012</v>
      </c>
      <c r="N29" s="417">
        <v>100</v>
      </c>
      <c r="O29" s="363"/>
      <c r="P29" s="350">
        <v>2012</v>
      </c>
      <c r="Q29" s="417">
        <v>33</v>
      </c>
      <c r="R29" s="363"/>
      <c r="S29" s="350">
        <v>2012</v>
      </c>
      <c r="T29" s="34">
        <v>0</v>
      </c>
      <c r="U29" s="363"/>
      <c r="V29" s="350">
        <v>2012</v>
      </c>
      <c r="W29" s="34">
        <v>0</v>
      </c>
      <c r="X29" s="363"/>
      <c r="Y29" s="350">
        <v>2012</v>
      </c>
      <c r="Z29" s="34">
        <v>0</v>
      </c>
      <c r="AA29" s="363"/>
      <c r="AB29" s="350">
        <v>2012</v>
      </c>
      <c r="AC29" s="34">
        <v>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25.888888888888889</v>
      </c>
      <c r="C30" s="363"/>
      <c r="D30" s="350">
        <v>2013</v>
      </c>
      <c r="E30" s="416">
        <v>0</v>
      </c>
      <c r="F30" s="363"/>
      <c r="G30" s="350">
        <v>2013</v>
      </c>
      <c r="H30" s="416">
        <v>0</v>
      </c>
      <c r="I30" s="363"/>
      <c r="J30" s="350">
        <v>2013</v>
      </c>
      <c r="K30" s="417">
        <v>100</v>
      </c>
      <c r="L30" s="363"/>
      <c r="M30" s="350">
        <v>2013</v>
      </c>
      <c r="N30" s="417">
        <v>100</v>
      </c>
      <c r="O30" s="363"/>
      <c r="P30" s="350">
        <v>2013</v>
      </c>
      <c r="Q30" s="417">
        <v>33</v>
      </c>
      <c r="R30" s="363"/>
      <c r="S30" s="350">
        <v>2013</v>
      </c>
      <c r="T30" s="34">
        <v>0</v>
      </c>
      <c r="U30" s="363"/>
      <c r="V30" s="350">
        <v>2013</v>
      </c>
      <c r="W30" s="34">
        <v>0</v>
      </c>
      <c r="X30" s="363"/>
      <c r="Y30" s="350">
        <v>2013</v>
      </c>
      <c r="Z30" s="34">
        <v>0</v>
      </c>
      <c r="AA30" s="363"/>
      <c r="AB30" s="350">
        <v>2013</v>
      </c>
      <c r="AC30" s="34">
        <v>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31.444444444444443</v>
      </c>
      <c r="C31" s="39"/>
      <c r="D31" s="43">
        <v>2014</v>
      </c>
      <c r="E31" s="19">
        <v>50</v>
      </c>
      <c r="F31" s="110" t="s">
        <v>1238</v>
      </c>
      <c r="G31" s="43">
        <v>2014</v>
      </c>
      <c r="H31" s="19">
        <v>0</v>
      </c>
      <c r="I31" s="10"/>
      <c r="J31" s="43">
        <v>2014</v>
      </c>
      <c r="K31" s="19">
        <v>100</v>
      </c>
      <c r="L31" s="10" t="s">
        <v>1237</v>
      </c>
      <c r="M31" s="43">
        <v>2014</v>
      </c>
      <c r="N31" s="19">
        <v>100</v>
      </c>
      <c r="O31" s="110" t="s">
        <v>1236</v>
      </c>
      <c r="P31" s="43">
        <v>2014</v>
      </c>
      <c r="Q31" s="19">
        <v>33</v>
      </c>
      <c r="R31" s="10" t="s">
        <v>3500</v>
      </c>
      <c r="S31" s="43">
        <v>2014</v>
      </c>
      <c r="T31" s="34">
        <v>0</v>
      </c>
      <c r="U31" s="10" t="s">
        <v>1235</v>
      </c>
      <c r="V31" s="43">
        <v>2014</v>
      </c>
      <c r="W31" s="19">
        <v>0</v>
      </c>
      <c r="X31" s="10" t="s">
        <v>3501</v>
      </c>
      <c r="Y31" s="350">
        <v>2014</v>
      </c>
      <c r="Z31" s="19">
        <v>0</v>
      </c>
      <c r="AA31" s="10" t="s">
        <v>3502</v>
      </c>
      <c r="AB31" s="350">
        <v>2014</v>
      </c>
      <c r="AC31" s="19">
        <v>0</v>
      </c>
      <c r="AD31" s="11" t="s">
        <v>1234</v>
      </c>
    </row>
    <row r="32" spans="1:81" ht="24.75" customHeight="1">
      <c r="A32" s="43">
        <v>2015</v>
      </c>
      <c r="B32" s="230">
        <f t="shared" si="5"/>
        <v>31.444444444444443</v>
      </c>
      <c r="C32" s="39"/>
      <c r="D32" s="43">
        <v>2015</v>
      </c>
      <c r="E32" s="19">
        <v>50</v>
      </c>
      <c r="F32" s="10"/>
      <c r="G32" s="43">
        <v>2015</v>
      </c>
      <c r="H32" s="19">
        <v>0</v>
      </c>
      <c r="I32" s="10"/>
      <c r="J32" s="43">
        <v>2015</v>
      </c>
      <c r="K32" s="19">
        <v>100</v>
      </c>
      <c r="L32" s="10"/>
      <c r="M32" s="43">
        <v>2015</v>
      </c>
      <c r="N32" s="19">
        <v>100</v>
      </c>
      <c r="O32" s="10"/>
      <c r="P32" s="43">
        <v>2015</v>
      </c>
      <c r="Q32" s="19">
        <v>33</v>
      </c>
      <c r="R32" s="10"/>
      <c r="S32" s="43">
        <v>2015</v>
      </c>
      <c r="T32" s="34">
        <v>0</v>
      </c>
      <c r="U32" s="10"/>
      <c r="V32" s="43">
        <v>2015</v>
      </c>
      <c r="W32" s="19">
        <v>0</v>
      </c>
      <c r="X32" s="10"/>
      <c r="Y32" s="350">
        <v>2015</v>
      </c>
      <c r="Z32" s="19">
        <v>0</v>
      </c>
      <c r="AA32" s="10"/>
      <c r="AB32" s="350">
        <v>2015</v>
      </c>
      <c r="AC32" s="19">
        <v>0</v>
      </c>
      <c r="AD32" s="11"/>
    </row>
    <row r="33" spans="1:81" ht="24.75" customHeight="1">
      <c r="A33" s="43">
        <v>2016</v>
      </c>
      <c r="B33" s="230">
        <f t="shared" si="5"/>
        <v>31.444444444444443</v>
      </c>
      <c r="C33" s="39"/>
      <c r="D33" s="43">
        <v>2016</v>
      </c>
      <c r="E33" s="19">
        <v>50</v>
      </c>
      <c r="F33" s="10"/>
      <c r="G33" s="43">
        <v>2016</v>
      </c>
      <c r="H33" s="19">
        <v>0</v>
      </c>
      <c r="I33" s="10"/>
      <c r="J33" s="43">
        <v>2016</v>
      </c>
      <c r="K33" s="19">
        <v>100</v>
      </c>
      <c r="L33" s="10"/>
      <c r="M33" s="43">
        <v>2016</v>
      </c>
      <c r="N33" s="19">
        <v>100</v>
      </c>
      <c r="O33" s="10"/>
      <c r="P33" s="43">
        <v>2016</v>
      </c>
      <c r="Q33" s="19">
        <v>33</v>
      </c>
      <c r="R33" s="10"/>
      <c r="S33" s="43">
        <v>2016</v>
      </c>
      <c r="T33" s="34">
        <v>0</v>
      </c>
      <c r="U33" s="10"/>
      <c r="V33" s="43">
        <v>2016</v>
      </c>
      <c r="W33" s="19">
        <v>0</v>
      </c>
      <c r="X33" s="10"/>
      <c r="Y33" s="350">
        <v>2016</v>
      </c>
      <c r="Z33" s="19">
        <v>0</v>
      </c>
      <c r="AA33" s="10"/>
      <c r="AB33" s="350">
        <v>2016</v>
      </c>
      <c r="AC33" s="19">
        <v>0</v>
      </c>
      <c r="AD33" s="11"/>
    </row>
    <row r="34" spans="1:81" ht="24.75" customHeight="1">
      <c r="A34" s="43">
        <v>2017</v>
      </c>
      <c r="B34" s="230">
        <f t="shared" si="5"/>
        <v>31.444444444444443</v>
      </c>
      <c r="C34" s="39"/>
      <c r="D34" s="43">
        <v>2017</v>
      </c>
      <c r="E34" s="19">
        <v>50</v>
      </c>
      <c r="F34" s="10" t="s">
        <v>1233</v>
      </c>
      <c r="G34" s="43">
        <v>2017</v>
      </c>
      <c r="H34" s="19">
        <v>0</v>
      </c>
      <c r="I34" s="10"/>
      <c r="J34" s="43">
        <v>2017</v>
      </c>
      <c r="K34" s="19">
        <v>100</v>
      </c>
      <c r="L34" s="10"/>
      <c r="M34" s="43">
        <v>2017</v>
      </c>
      <c r="N34" s="19">
        <v>100</v>
      </c>
      <c r="O34" s="10" t="s">
        <v>1232</v>
      </c>
      <c r="P34" s="43">
        <v>2017</v>
      </c>
      <c r="Q34" s="19">
        <v>33</v>
      </c>
      <c r="R34" s="10"/>
      <c r="S34" s="43">
        <v>2017</v>
      </c>
      <c r="T34" s="34">
        <v>0</v>
      </c>
      <c r="U34" s="10"/>
      <c r="V34" s="43">
        <v>2017</v>
      </c>
      <c r="W34" s="19">
        <v>0</v>
      </c>
      <c r="X34" s="10"/>
      <c r="Y34" s="350">
        <v>2017</v>
      </c>
      <c r="Z34" s="19">
        <v>0</v>
      </c>
      <c r="AA34" s="10"/>
      <c r="AB34" s="350">
        <v>2017</v>
      </c>
      <c r="AC34" s="19">
        <v>0</v>
      </c>
      <c r="AD34" s="11"/>
    </row>
    <row r="35" spans="1:81" ht="24.75" customHeight="1">
      <c r="A35" s="43">
        <v>2018</v>
      </c>
      <c r="B35" s="230">
        <f t="shared" si="5"/>
        <v>31.444444444444443</v>
      </c>
      <c r="C35" s="39"/>
      <c r="D35" s="43">
        <v>2018</v>
      </c>
      <c r="E35" s="19">
        <v>50</v>
      </c>
      <c r="F35" s="10"/>
      <c r="G35" s="43">
        <v>2018</v>
      </c>
      <c r="H35" s="19">
        <v>0</v>
      </c>
      <c r="I35" s="10"/>
      <c r="J35" s="43">
        <v>2018</v>
      </c>
      <c r="K35" s="19">
        <v>100</v>
      </c>
      <c r="L35" s="10"/>
      <c r="M35" s="43">
        <v>2018</v>
      </c>
      <c r="N35" s="19">
        <v>100</v>
      </c>
      <c r="O35" s="10"/>
      <c r="P35" s="43">
        <v>2018</v>
      </c>
      <c r="Q35" s="19">
        <v>33</v>
      </c>
      <c r="R35" s="10" t="s">
        <v>1231</v>
      </c>
      <c r="S35" s="43">
        <v>2018</v>
      </c>
      <c r="T35" s="34">
        <v>0</v>
      </c>
      <c r="U35" s="10"/>
      <c r="V35" s="43">
        <v>2018</v>
      </c>
      <c r="W35" s="19">
        <v>0</v>
      </c>
      <c r="X35" s="10"/>
      <c r="Y35" s="350">
        <v>2018</v>
      </c>
      <c r="Z35" s="19">
        <v>0</v>
      </c>
      <c r="AA35" s="10"/>
      <c r="AB35" s="350">
        <v>2018</v>
      </c>
      <c r="AC35" s="19">
        <v>0</v>
      </c>
      <c r="AD35" s="11"/>
    </row>
    <row r="36" spans="1:81" ht="24.75" customHeight="1">
      <c r="A36" s="43">
        <v>2019</v>
      </c>
      <c r="B36" s="230">
        <f t="shared" si="5"/>
        <v>31.444444444444443</v>
      </c>
      <c r="C36" s="39"/>
      <c r="D36" s="43">
        <v>2019</v>
      </c>
      <c r="E36" s="19">
        <v>50</v>
      </c>
      <c r="F36" s="10"/>
      <c r="G36" s="43">
        <v>2019</v>
      </c>
      <c r="H36" s="19">
        <v>0</v>
      </c>
      <c r="I36" s="10"/>
      <c r="J36" s="43">
        <v>2019</v>
      </c>
      <c r="K36" s="19">
        <v>100</v>
      </c>
      <c r="L36" s="10"/>
      <c r="M36" s="43">
        <v>2019</v>
      </c>
      <c r="N36" s="19">
        <v>100</v>
      </c>
      <c r="O36" s="10"/>
      <c r="P36" s="43">
        <v>2019</v>
      </c>
      <c r="Q36" s="19">
        <v>33</v>
      </c>
      <c r="R36" s="10"/>
      <c r="S36" s="43">
        <v>2019</v>
      </c>
      <c r="T36" s="34">
        <v>0</v>
      </c>
      <c r="U36" s="10"/>
      <c r="V36" s="43">
        <v>2019</v>
      </c>
      <c r="W36" s="19">
        <v>0</v>
      </c>
      <c r="X36" s="10"/>
      <c r="Y36" s="350">
        <v>2019</v>
      </c>
      <c r="Z36" s="19">
        <v>0</v>
      </c>
      <c r="AA36" s="10"/>
      <c r="AB36" s="350">
        <v>2019</v>
      </c>
      <c r="AC36" s="19">
        <v>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1613</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4410</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58.333333333333336</v>
      </c>
      <c r="C45" s="363"/>
      <c r="D45" s="350">
        <v>2007</v>
      </c>
      <c r="E45" s="78">
        <v>0</v>
      </c>
      <c r="F45" s="363"/>
      <c r="G45" s="350">
        <v>2007</v>
      </c>
      <c r="H45" s="78">
        <v>25</v>
      </c>
      <c r="I45" s="363"/>
      <c r="J45" s="350">
        <v>2007</v>
      </c>
      <c r="K45" s="417">
        <v>100</v>
      </c>
      <c r="L45" s="363"/>
      <c r="M45" s="350">
        <v>2007</v>
      </c>
      <c r="N45" s="417">
        <v>100</v>
      </c>
      <c r="O45" s="363"/>
      <c r="P45" s="350">
        <v>2007</v>
      </c>
      <c r="Q45" s="417">
        <v>100</v>
      </c>
      <c r="R45" s="363"/>
      <c r="S45" s="350">
        <v>2007</v>
      </c>
      <c r="T45" s="417">
        <v>100</v>
      </c>
      <c r="U45" s="363"/>
      <c r="V45" s="350">
        <v>2007</v>
      </c>
      <c r="W45" s="417">
        <v>100</v>
      </c>
      <c r="X45" s="363"/>
      <c r="Y45" s="350">
        <v>2007</v>
      </c>
      <c r="Z45" s="417">
        <v>100</v>
      </c>
      <c r="AA45" s="363"/>
      <c r="AB45" s="350">
        <v>2007</v>
      </c>
      <c r="AC45" s="417">
        <v>100</v>
      </c>
      <c r="AD45" s="363"/>
      <c r="AE45" s="350">
        <v>2007</v>
      </c>
      <c r="AF45" s="243">
        <f t="shared" ref="AF45:AF51" si="7">0.67*AI45+0.33*AL45</f>
        <v>50</v>
      </c>
      <c r="AG45" s="363"/>
      <c r="AH45" s="350">
        <v>2007</v>
      </c>
      <c r="AI45" s="417">
        <v>50</v>
      </c>
      <c r="AJ45" s="363"/>
      <c r="AK45" s="350">
        <v>2007</v>
      </c>
      <c r="AL45" s="417">
        <v>50</v>
      </c>
      <c r="AM45" s="363"/>
      <c r="AN45" s="350">
        <v>2007</v>
      </c>
      <c r="AO45" s="417">
        <v>100</v>
      </c>
      <c r="AP45" s="363"/>
      <c r="AQ45" s="350">
        <v>2007</v>
      </c>
      <c r="AR45" s="417">
        <v>100</v>
      </c>
      <c r="AS45" s="363"/>
      <c r="AT45" s="350">
        <v>2007</v>
      </c>
      <c r="AU45" s="417">
        <v>0</v>
      </c>
      <c r="AV45" s="363"/>
      <c r="AW45" s="350">
        <v>2007</v>
      </c>
      <c r="AX45" s="417">
        <v>50</v>
      </c>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58.333333333333336</v>
      </c>
      <c r="C46" s="363"/>
      <c r="D46" s="350">
        <v>2008</v>
      </c>
      <c r="E46" s="78">
        <v>0</v>
      </c>
      <c r="F46" s="363"/>
      <c r="G46" s="350">
        <v>2008</v>
      </c>
      <c r="H46" s="78">
        <v>25</v>
      </c>
      <c r="I46" s="363"/>
      <c r="J46" s="350">
        <v>2008</v>
      </c>
      <c r="K46" s="417">
        <v>100</v>
      </c>
      <c r="L46" s="363"/>
      <c r="M46" s="350">
        <v>2008</v>
      </c>
      <c r="N46" s="417">
        <v>100</v>
      </c>
      <c r="O46" s="363"/>
      <c r="P46" s="350">
        <v>2008</v>
      </c>
      <c r="Q46" s="417">
        <v>100</v>
      </c>
      <c r="R46" s="363"/>
      <c r="S46" s="350">
        <v>2008</v>
      </c>
      <c r="T46" s="417">
        <v>100</v>
      </c>
      <c r="U46" s="363"/>
      <c r="V46" s="350">
        <v>2008</v>
      </c>
      <c r="W46" s="417">
        <v>100</v>
      </c>
      <c r="X46" s="363"/>
      <c r="Y46" s="350">
        <v>2008</v>
      </c>
      <c r="Z46" s="417">
        <v>100</v>
      </c>
      <c r="AA46" s="363"/>
      <c r="AB46" s="350">
        <v>2008</v>
      </c>
      <c r="AC46" s="417">
        <v>100</v>
      </c>
      <c r="AD46" s="363"/>
      <c r="AE46" s="350">
        <v>2008</v>
      </c>
      <c r="AF46" s="243">
        <f t="shared" si="7"/>
        <v>50</v>
      </c>
      <c r="AG46" s="363"/>
      <c r="AH46" s="350">
        <v>2008</v>
      </c>
      <c r="AI46" s="417">
        <v>50</v>
      </c>
      <c r="AJ46" s="363"/>
      <c r="AK46" s="350">
        <v>2008</v>
      </c>
      <c r="AL46" s="417">
        <v>50</v>
      </c>
      <c r="AM46" s="363"/>
      <c r="AN46" s="350">
        <v>2008</v>
      </c>
      <c r="AO46" s="417">
        <v>100</v>
      </c>
      <c r="AP46" s="363"/>
      <c r="AQ46" s="350">
        <v>2008</v>
      </c>
      <c r="AR46" s="417">
        <v>100</v>
      </c>
      <c r="AS46" s="363"/>
      <c r="AT46" s="350">
        <v>2008</v>
      </c>
      <c r="AU46" s="417">
        <v>0</v>
      </c>
      <c r="AV46" s="363"/>
      <c r="AW46" s="350">
        <v>2008</v>
      </c>
      <c r="AX46" s="417">
        <v>50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58.333333333333336</v>
      </c>
      <c r="C47" s="363"/>
      <c r="D47" s="350">
        <v>2009</v>
      </c>
      <c r="E47" s="78">
        <v>0</v>
      </c>
      <c r="F47" s="363"/>
      <c r="G47" s="350">
        <v>2009</v>
      </c>
      <c r="H47" s="78">
        <v>25</v>
      </c>
      <c r="I47" s="363"/>
      <c r="J47" s="350">
        <v>2009</v>
      </c>
      <c r="K47" s="417">
        <v>100</v>
      </c>
      <c r="L47" s="363"/>
      <c r="M47" s="350">
        <v>2009</v>
      </c>
      <c r="N47" s="417">
        <v>100</v>
      </c>
      <c r="O47" s="363"/>
      <c r="P47" s="350">
        <v>2009</v>
      </c>
      <c r="Q47" s="417">
        <v>100</v>
      </c>
      <c r="R47" s="363"/>
      <c r="S47" s="350">
        <v>2009</v>
      </c>
      <c r="T47" s="417">
        <v>100</v>
      </c>
      <c r="U47" s="363"/>
      <c r="V47" s="350">
        <v>2009</v>
      </c>
      <c r="W47" s="417">
        <v>100</v>
      </c>
      <c r="X47" s="363"/>
      <c r="Y47" s="350">
        <v>2009</v>
      </c>
      <c r="Z47" s="417">
        <v>100</v>
      </c>
      <c r="AA47" s="363"/>
      <c r="AB47" s="350">
        <v>2009</v>
      </c>
      <c r="AC47" s="417">
        <v>100</v>
      </c>
      <c r="AD47" s="363"/>
      <c r="AE47" s="350">
        <v>2009</v>
      </c>
      <c r="AF47" s="243">
        <f t="shared" si="7"/>
        <v>50</v>
      </c>
      <c r="AG47" s="363"/>
      <c r="AH47" s="350">
        <v>2009</v>
      </c>
      <c r="AI47" s="417">
        <v>50</v>
      </c>
      <c r="AJ47" s="363"/>
      <c r="AK47" s="350">
        <v>2009</v>
      </c>
      <c r="AL47" s="417">
        <v>50</v>
      </c>
      <c r="AM47" s="363"/>
      <c r="AN47" s="350">
        <v>2009</v>
      </c>
      <c r="AO47" s="417">
        <v>100</v>
      </c>
      <c r="AP47" s="363"/>
      <c r="AQ47" s="350">
        <v>2009</v>
      </c>
      <c r="AR47" s="417">
        <v>100</v>
      </c>
      <c r="AS47" s="363"/>
      <c r="AT47" s="350">
        <v>2009</v>
      </c>
      <c r="AU47" s="417">
        <v>0</v>
      </c>
      <c r="AV47" s="363"/>
      <c r="AW47" s="350">
        <v>2009</v>
      </c>
      <c r="AX47" s="417">
        <v>50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58.333333333333336</v>
      </c>
      <c r="C48" s="363"/>
      <c r="D48" s="350">
        <v>2010</v>
      </c>
      <c r="E48" s="78">
        <v>0</v>
      </c>
      <c r="F48" s="363"/>
      <c r="G48" s="350">
        <v>2010</v>
      </c>
      <c r="H48" s="78">
        <v>25</v>
      </c>
      <c r="I48" s="363"/>
      <c r="J48" s="350">
        <v>2010</v>
      </c>
      <c r="K48" s="417">
        <v>100</v>
      </c>
      <c r="L48" s="363"/>
      <c r="M48" s="350">
        <v>2010</v>
      </c>
      <c r="N48" s="417">
        <v>100</v>
      </c>
      <c r="O48" s="363"/>
      <c r="P48" s="350">
        <v>2010</v>
      </c>
      <c r="Q48" s="417">
        <v>100</v>
      </c>
      <c r="R48" s="363"/>
      <c r="S48" s="350">
        <v>2010</v>
      </c>
      <c r="T48" s="417">
        <v>100</v>
      </c>
      <c r="U48" s="363"/>
      <c r="V48" s="350">
        <v>2010</v>
      </c>
      <c r="W48" s="417">
        <v>100</v>
      </c>
      <c r="X48" s="363"/>
      <c r="Y48" s="350">
        <v>2010</v>
      </c>
      <c r="Z48" s="417">
        <v>100</v>
      </c>
      <c r="AA48" s="363"/>
      <c r="AB48" s="350">
        <v>2010</v>
      </c>
      <c r="AC48" s="417">
        <v>100</v>
      </c>
      <c r="AD48" s="363"/>
      <c r="AE48" s="350">
        <v>2010</v>
      </c>
      <c r="AF48" s="243">
        <f t="shared" si="7"/>
        <v>50</v>
      </c>
      <c r="AG48" s="363"/>
      <c r="AH48" s="350">
        <v>2010</v>
      </c>
      <c r="AI48" s="417">
        <v>50</v>
      </c>
      <c r="AJ48" s="363" t="s">
        <v>5220</v>
      </c>
      <c r="AK48" s="350">
        <v>2010</v>
      </c>
      <c r="AL48" s="417">
        <v>50</v>
      </c>
      <c r="AM48" s="363"/>
      <c r="AN48" s="350">
        <v>2010</v>
      </c>
      <c r="AO48" s="417">
        <v>100</v>
      </c>
      <c r="AP48" s="363"/>
      <c r="AQ48" s="350">
        <v>2010</v>
      </c>
      <c r="AR48" s="417">
        <v>100</v>
      </c>
      <c r="AS48" s="363"/>
      <c r="AT48" s="350">
        <v>2010</v>
      </c>
      <c r="AU48" s="417">
        <v>0</v>
      </c>
      <c r="AV48" s="363"/>
      <c r="AW48" s="350">
        <v>2010</v>
      </c>
      <c r="AX48" s="417">
        <v>50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58.333333333333336</v>
      </c>
      <c r="C49" s="363"/>
      <c r="D49" s="350">
        <v>2011</v>
      </c>
      <c r="E49" s="78">
        <v>0</v>
      </c>
      <c r="F49" s="363"/>
      <c r="G49" s="350">
        <v>2011</v>
      </c>
      <c r="H49" s="78">
        <v>25</v>
      </c>
      <c r="I49" s="363"/>
      <c r="J49" s="350">
        <v>2011</v>
      </c>
      <c r="K49" s="417">
        <v>100</v>
      </c>
      <c r="L49" s="363"/>
      <c r="M49" s="350">
        <v>2011</v>
      </c>
      <c r="N49" s="417">
        <v>100</v>
      </c>
      <c r="O49" s="363"/>
      <c r="P49" s="350">
        <v>2011</v>
      </c>
      <c r="Q49" s="417">
        <v>100</v>
      </c>
      <c r="R49" s="363"/>
      <c r="S49" s="350">
        <v>2011</v>
      </c>
      <c r="T49" s="417">
        <v>100</v>
      </c>
      <c r="U49" s="363"/>
      <c r="V49" s="350">
        <v>2011</v>
      </c>
      <c r="W49" s="417">
        <v>100</v>
      </c>
      <c r="X49" s="363"/>
      <c r="Y49" s="350">
        <v>2011</v>
      </c>
      <c r="Z49" s="417">
        <v>100</v>
      </c>
      <c r="AA49" s="363"/>
      <c r="AB49" s="350">
        <v>2011</v>
      </c>
      <c r="AC49" s="417">
        <v>100</v>
      </c>
      <c r="AD49" s="363"/>
      <c r="AE49" s="350">
        <v>2011</v>
      </c>
      <c r="AF49" s="243">
        <f t="shared" si="7"/>
        <v>50</v>
      </c>
      <c r="AG49" s="363"/>
      <c r="AH49" s="350">
        <v>2011</v>
      </c>
      <c r="AI49" s="417">
        <v>50</v>
      </c>
      <c r="AJ49" s="363"/>
      <c r="AK49" s="350">
        <v>2011</v>
      </c>
      <c r="AL49" s="417">
        <v>50</v>
      </c>
      <c r="AM49" s="363"/>
      <c r="AN49" s="350">
        <v>2011</v>
      </c>
      <c r="AO49" s="417">
        <v>100</v>
      </c>
      <c r="AP49" s="363"/>
      <c r="AQ49" s="350">
        <v>2011</v>
      </c>
      <c r="AR49" s="417">
        <v>100</v>
      </c>
      <c r="AS49" s="363"/>
      <c r="AT49" s="350">
        <v>2011</v>
      </c>
      <c r="AU49" s="417">
        <v>0</v>
      </c>
      <c r="AV49" s="363"/>
      <c r="AW49" s="350">
        <v>2011</v>
      </c>
      <c r="AX49" s="417">
        <v>50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58.333333333333336</v>
      </c>
      <c r="C50" s="363"/>
      <c r="D50" s="350">
        <v>2012</v>
      </c>
      <c r="E50" s="78">
        <v>0</v>
      </c>
      <c r="F50" s="363"/>
      <c r="G50" s="350">
        <v>2012</v>
      </c>
      <c r="H50" s="78">
        <v>25</v>
      </c>
      <c r="I50" s="363"/>
      <c r="J50" s="350">
        <v>2012</v>
      </c>
      <c r="K50" s="417">
        <v>100</v>
      </c>
      <c r="L50" s="363"/>
      <c r="M50" s="350">
        <v>2012</v>
      </c>
      <c r="N50" s="417">
        <v>100</v>
      </c>
      <c r="O50" s="363"/>
      <c r="P50" s="350">
        <v>2012</v>
      </c>
      <c r="Q50" s="417">
        <v>100</v>
      </c>
      <c r="R50" s="363"/>
      <c r="S50" s="350">
        <v>2012</v>
      </c>
      <c r="T50" s="417">
        <v>100</v>
      </c>
      <c r="U50" s="363"/>
      <c r="V50" s="350">
        <v>2012</v>
      </c>
      <c r="W50" s="417">
        <v>100</v>
      </c>
      <c r="X50" s="363"/>
      <c r="Y50" s="350">
        <v>2012</v>
      </c>
      <c r="Z50" s="417">
        <v>100</v>
      </c>
      <c r="AA50" s="363"/>
      <c r="AB50" s="350">
        <v>2012</v>
      </c>
      <c r="AC50" s="417">
        <v>100</v>
      </c>
      <c r="AD50" s="363"/>
      <c r="AE50" s="350">
        <v>2012</v>
      </c>
      <c r="AF50" s="243">
        <f t="shared" si="7"/>
        <v>50</v>
      </c>
      <c r="AG50" s="363"/>
      <c r="AH50" s="350">
        <v>2012</v>
      </c>
      <c r="AI50" s="417">
        <v>50</v>
      </c>
      <c r="AJ50" s="363"/>
      <c r="AK50" s="350">
        <v>2012</v>
      </c>
      <c r="AL50" s="417">
        <v>50</v>
      </c>
      <c r="AM50" s="363"/>
      <c r="AN50" s="350">
        <v>2012</v>
      </c>
      <c r="AO50" s="417">
        <v>100</v>
      </c>
      <c r="AP50" s="363"/>
      <c r="AQ50" s="350">
        <v>2012</v>
      </c>
      <c r="AR50" s="417">
        <v>100</v>
      </c>
      <c r="AS50" s="363"/>
      <c r="AT50" s="350">
        <v>2012</v>
      </c>
      <c r="AU50" s="417">
        <v>0</v>
      </c>
      <c r="AV50" s="363"/>
      <c r="AW50" s="350">
        <v>2012</v>
      </c>
      <c r="AX50" s="417">
        <v>50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58.333333333333336</v>
      </c>
      <c r="C51" s="363"/>
      <c r="D51" s="350">
        <v>2013</v>
      </c>
      <c r="E51" s="78">
        <v>0</v>
      </c>
      <c r="F51" s="363"/>
      <c r="G51" s="350">
        <v>2013</v>
      </c>
      <c r="H51" s="78">
        <v>25</v>
      </c>
      <c r="I51" s="363"/>
      <c r="J51" s="350">
        <v>2013</v>
      </c>
      <c r="K51" s="417">
        <v>100</v>
      </c>
      <c r="L51" s="363"/>
      <c r="M51" s="350">
        <v>2013</v>
      </c>
      <c r="N51" s="417">
        <v>100</v>
      </c>
      <c r="O51" s="363"/>
      <c r="P51" s="350">
        <v>2013</v>
      </c>
      <c r="Q51" s="417">
        <v>100</v>
      </c>
      <c r="R51" s="363"/>
      <c r="S51" s="350">
        <v>2013</v>
      </c>
      <c r="T51" s="417">
        <v>100</v>
      </c>
      <c r="U51" s="363"/>
      <c r="V51" s="350">
        <v>2013</v>
      </c>
      <c r="W51" s="417">
        <v>100</v>
      </c>
      <c r="X51" s="363"/>
      <c r="Y51" s="350">
        <v>2013</v>
      </c>
      <c r="Z51" s="417">
        <v>100</v>
      </c>
      <c r="AA51" s="363"/>
      <c r="AB51" s="350">
        <v>2013</v>
      </c>
      <c r="AC51" s="417">
        <v>100</v>
      </c>
      <c r="AD51" s="363"/>
      <c r="AE51" s="350">
        <v>2013</v>
      </c>
      <c r="AF51" s="243">
        <f t="shared" si="7"/>
        <v>50</v>
      </c>
      <c r="AG51" s="363"/>
      <c r="AH51" s="350">
        <v>2013</v>
      </c>
      <c r="AI51" s="417">
        <v>50</v>
      </c>
      <c r="AJ51" s="363"/>
      <c r="AK51" s="350">
        <v>2013</v>
      </c>
      <c r="AL51" s="417">
        <v>50</v>
      </c>
      <c r="AM51" s="363"/>
      <c r="AN51" s="350">
        <v>2013</v>
      </c>
      <c r="AO51" s="417">
        <v>100</v>
      </c>
      <c r="AP51" s="363"/>
      <c r="AQ51" s="350">
        <v>2013</v>
      </c>
      <c r="AR51" s="417">
        <v>100</v>
      </c>
      <c r="AS51" s="363"/>
      <c r="AT51" s="350">
        <v>2013</v>
      </c>
      <c r="AU51" s="417">
        <v>0</v>
      </c>
      <c r="AV51" s="363"/>
      <c r="AW51" s="350">
        <v>2013</v>
      </c>
      <c r="AX51" s="417">
        <v>50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58.333333333333336</v>
      </c>
      <c r="C52" s="39"/>
      <c r="D52" s="43">
        <v>2014</v>
      </c>
      <c r="E52" s="78">
        <v>0</v>
      </c>
      <c r="F52" s="10" t="s">
        <v>3503</v>
      </c>
      <c r="G52" s="43">
        <v>2014</v>
      </c>
      <c r="H52" s="78">
        <v>25</v>
      </c>
      <c r="I52" s="71" t="s">
        <v>4559</v>
      </c>
      <c r="J52" s="43">
        <v>2014</v>
      </c>
      <c r="K52" s="19">
        <v>100</v>
      </c>
      <c r="L52" s="10"/>
      <c r="M52" s="43">
        <v>2014</v>
      </c>
      <c r="N52" s="19">
        <v>100</v>
      </c>
      <c r="O52" s="10"/>
      <c r="P52" s="43">
        <v>2014</v>
      </c>
      <c r="Q52" s="19">
        <v>100</v>
      </c>
      <c r="R52" s="10"/>
      <c r="S52" s="43">
        <v>2014</v>
      </c>
      <c r="T52" s="52">
        <v>100</v>
      </c>
      <c r="U52" s="10"/>
      <c r="V52" s="43">
        <v>2014</v>
      </c>
      <c r="W52" s="52">
        <v>100</v>
      </c>
      <c r="X52" s="10"/>
      <c r="Y52" s="350">
        <v>2014</v>
      </c>
      <c r="Z52" s="52">
        <v>100</v>
      </c>
      <c r="AA52" s="10"/>
      <c r="AB52" s="350">
        <v>2014</v>
      </c>
      <c r="AC52" s="52">
        <v>100</v>
      </c>
      <c r="AD52" s="10"/>
      <c r="AE52" s="350">
        <v>2014</v>
      </c>
      <c r="AF52" s="243">
        <f>0.67*AI52+0.33*AL52</f>
        <v>50</v>
      </c>
      <c r="AG52" s="10"/>
      <c r="AH52" s="350">
        <v>2014</v>
      </c>
      <c r="AI52" s="19">
        <v>50</v>
      </c>
      <c r="AJ52" s="10" t="s">
        <v>3504</v>
      </c>
      <c r="AK52" s="350">
        <v>2014</v>
      </c>
      <c r="AL52" s="19">
        <v>50</v>
      </c>
      <c r="AM52" s="10" t="s">
        <v>3505</v>
      </c>
      <c r="AN52" s="350">
        <v>2014</v>
      </c>
      <c r="AO52" s="19">
        <v>100</v>
      </c>
      <c r="AP52" s="10"/>
      <c r="AQ52" s="350">
        <v>2014</v>
      </c>
      <c r="AR52" s="19">
        <v>100</v>
      </c>
      <c r="AS52" s="10" t="s">
        <v>3506</v>
      </c>
      <c r="AT52" s="350">
        <v>2014</v>
      </c>
      <c r="AU52" s="19">
        <v>0</v>
      </c>
      <c r="AV52" s="10"/>
      <c r="AW52" s="350">
        <v>2014</v>
      </c>
      <c r="AX52" s="19">
        <v>50</v>
      </c>
      <c r="AY52" s="11" t="s">
        <v>3507</v>
      </c>
    </row>
    <row r="53" spans="1:81" ht="24.75" customHeight="1">
      <c r="A53" s="43">
        <v>2015</v>
      </c>
      <c r="B53" s="230">
        <f t="shared" si="8"/>
        <v>58.333333333333336</v>
      </c>
      <c r="C53" s="80"/>
      <c r="D53" s="43">
        <v>2015</v>
      </c>
      <c r="E53" s="49">
        <v>0</v>
      </c>
      <c r="F53" s="10"/>
      <c r="G53" s="43">
        <v>2015</v>
      </c>
      <c r="H53" s="49">
        <v>25</v>
      </c>
      <c r="I53" s="10"/>
      <c r="J53" s="43">
        <v>2015</v>
      </c>
      <c r="K53" s="19">
        <v>100</v>
      </c>
      <c r="L53" s="10"/>
      <c r="M53" s="43">
        <v>2015</v>
      </c>
      <c r="N53" s="19">
        <v>100</v>
      </c>
      <c r="O53" s="10"/>
      <c r="P53" s="43">
        <v>2015</v>
      </c>
      <c r="Q53" s="19">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7" si="9">0.67*AI53+0.33*AL53</f>
        <v>50</v>
      </c>
      <c r="AG53" s="10"/>
      <c r="AH53" s="350">
        <v>2015</v>
      </c>
      <c r="AI53" s="19">
        <v>50</v>
      </c>
      <c r="AJ53" s="10"/>
      <c r="AK53" s="350">
        <v>2015</v>
      </c>
      <c r="AL53" s="19">
        <v>50</v>
      </c>
      <c r="AM53" s="10"/>
      <c r="AN53" s="350">
        <v>2015</v>
      </c>
      <c r="AO53" s="19">
        <v>100</v>
      </c>
      <c r="AP53" s="10"/>
      <c r="AQ53" s="350">
        <v>2015</v>
      </c>
      <c r="AR53" s="19">
        <v>100</v>
      </c>
      <c r="AS53" s="10"/>
      <c r="AT53" s="350">
        <v>2015</v>
      </c>
      <c r="AU53" s="19">
        <v>0</v>
      </c>
      <c r="AV53" s="10"/>
      <c r="AW53" s="350">
        <v>2015</v>
      </c>
      <c r="AX53" s="19">
        <v>50</v>
      </c>
      <c r="AY53" s="11"/>
    </row>
    <row r="54" spans="1:81" ht="24.75" customHeight="1">
      <c r="A54" s="43">
        <v>2016</v>
      </c>
      <c r="B54" s="230">
        <f t="shared" si="8"/>
        <v>58.333333333333336</v>
      </c>
      <c r="C54" s="80"/>
      <c r="D54" s="43">
        <v>2016</v>
      </c>
      <c r="E54" s="49">
        <v>0</v>
      </c>
      <c r="F54" s="10"/>
      <c r="G54" s="43">
        <v>2016</v>
      </c>
      <c r="H54" s="49">
        <v>25</v>
      </c>
      <c r="I54" s="10"/>
      <c r="J54" s="43">
        <v>2016</v>
      </c>
      <c r="K54" s="19">
        <v>100</v>
      </c>
      <c r="L54" s="10"/>
      <c r="M54" s="43">
        <v>2016</v>
      </c>
      <c r="N54" s="19">
        <v>100</v>
      </c>
      <c r="O54" s="10"/>
      <c r="P54" s="43">
        <v>2016</v>
      </c>
      <c r="Q54" s="19">
        <v>100</v>
      </c>
      <c r="R54" s="10"/>
      <c r="S54" s="43">
        <v>2016</v>
      </c>
      <c r="T54" s="52">
        <v>100</v>
      </c>
      <c r="U54" s="10"/>
      <c r="V54" s="43">
        <v>2016</v>
      </c>
      <c r="W54" s="52">
        <v>100</v>
      </c>
      <c r="X54" s="10"/>
      <c r="Y54" s="350">
        <v>2016</v>
      </c>
      <c r="Z54" s="52">
        <v>100</v>
      </c>
      <c r="AA54" s="10"/>
      <c r="AB54" s="350">
        <v>2016</v>
      </c>
      <c r="AC54" s="52">
        <v>100</v>
      </c>
      <c r="AD54" s="10"/>
      <c r="AE54" s="350">
        <v>2016</v>
      </c>
      <c r="AF54" s="243">
        <f t="shared" si="9"/>
        <v>50</v>
      </c>
      <c r="AG54" s="10"/>
      <c r="AH54" s="350">
        <v>2016</v>
      </c>
      <c r="AI54" s="19">
        <v>50</v>
      </c>
      <c r="AJ54" s="10"/>
      <c r="AK54" s="350">
        <v>2016</v>
      </c>
      <c r="AL54" s="19">
        <v>50</v>
      </c>
      <c r="AM54" s="10"/>
      <c r="AN54" s="350">
        <v>2016</v>
      </c>
      <c r="AO54" s="19">
        <v>100</v>
      </c>
      <c r="AP54" s="10"/>
      <c r="AQ54" s="350">
        <v>2016</v>
      </c>
      <c r="AR54" s="19">
        <v>100</v>
      </c>
      <c r="AS54" s="10"/>
      <c r="AT54" s="350">
        <v>2016</v>
      </c>
      <c r="AU54" s="19">
        <v>0</v>
      </c>
      <c r="AV54" s="10"/>
      <c r="AW54" s="350">
        <v>2016</v>
      </c>
      <c r="AX54" s="19">
        <v>50</v>
      </c>
      <c r="AY54" s="11"/>
    </row>
    <row r="55" spans="1:81" ht="24.75" customHeight="1">
      <c r="A55" s="43">
        <v>2017</v>
      </c>
      <c r="B55" s="230">
        <f t="shared" si="8"/>
        <v>58.333333333333336</v>
      </c>
      <c r="C55" s="80"/>
      <c r="D55" s="43">
        <v>2017</v>
      </c>
      <c r="E55" s="49">
        <v>0</v>
      </c>
      <c r="F55" s="10"/>
      <c r="G55" s="43">
        <v>2017</v>
      </c>
      <c r="H55" s="49">
        <v>25</v>
      </c>
      <c r="I55" s="10"/>
      <c r="J55" s="43">
        <v>2017</v>
      </c>
      <c r="K55" s="19">
        <v>100</v>
      </c>
      <c r="L55" s="10"/>
      <c r="M55" s="43">
        <v>2017</v>
      </c>
      <c r="N55" s="19">
        <v>100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9"/>
        <v>50</v>
      </c>
      <c r="AG55" s="10"/>
      <c r="AH55" s="350">
        <v>2017</v>
      </c>
      <c r="AI55" s="19">
        <v>50</v>
      </c>
      <c r="AJ55" s="10"/>
      <c r="AK55" s="350">
        <v>2017</v>
      </c>
      <c r="AL55" s="19">
        <v>50</v>
      </c>
      <c r="AM55" s="10"/>
      <c r="AN55" s="350">
        <v>2017</v>
      </c>
      <c r="AO55" s="19">
        <v>100</v>
      </c>
      <c r="AP55" s="10"/>
      <c r="AQ55" s="350">
        <v>2017</v>
      </c>
      <c r="AR55" s="19">
        <v>100</v>
      </c>
      <c r="AS55" s="10"/>
      <c r="AT55" s="350">
        <v>2017</v>
      </c>
      <c r="AU55" s="19">
        <v>0</v>
      </c>
      <c r="AV55" s="10"/>
      <c r="AW55" s="350">
        <v>2017</v>
      </c>
      <c r="AX55" s="19">
        <v>50</v>
      </c>
      <c r="AY55" s="11"/>
    </row>
    <row r="56" spans="1:81" ht="24.75" customHeight="1">
      <c r="A56" s="43">
        <v>2018</v>
      </c>
      <c r="B56" s="230">
        <f t="shared" si="8"/>
        <v>58.333333333333336</v>
      </c>
      <c r="C56" s="80"/>
      <c r="D56" s="43">
        <v>2018</v>
      </c>
      <c r="E56" s="49">
        <v>0</v>
      </c>
      <c r="F56" s="10"/>
      <c r="G56" s="43">
        <v>2018</v>
      </c>
      <c r="H56" s="49">
        <v>25</v>
      </c>
      <c r="I56" s="10"/>
      <c r="J56" s="43">
        <v>2018</v>
      </c>
      <c r="K56" s="19">
        <v>100</v>
      </c>
      <c r="L56" s="10"/>
      <c r="M56" s="43">
        <v>2018</v>
      </c>
      <c r="N56" s="19">
        <v>100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9"/>
        <v>50</v>
      </c>
      <c r="AG56" s="10"/>
      <c r="AH56" s="350">
        <v>2018</v>
      </c>
      <c r="AI56" s="19">
        <v>50</v>
      </c>
      <c r="AJ56" s="10"/>
      <c r="AK56" s="350">
        <v>2018</v>
      </c>
      <c r="AL56" s="19">
        <v>50</v>
      </c>
      <c r="AM56" s="10"/>
      <c r="AN56" s="350">
        <v>2018</v>
      </c>
      <c r="AO56" s="19">
        <v>100</v>
      </c>
      <c r="AP56" s="10"/>
      <c r="AQ56" s="350">
        <v>2018</v>
      </c>
      <c r="AR56" s="19">
        <v>100</v>
      </c>
      <c r="AS56" s="10"/>
      <c r="AT56" s="350">
        <v>2018</v>
      </c>
      <c r="AU56" s="19">
        <v>0</v>
      </c>
      <c r="AV56" s="10"/>
      <c r="AW56" s="350">
        <v>2018</v>
      </c>
      <c r="AX56" s="19">
        <v>50</v>
      </c>
      <c r="AY56" s="11"/>
    </row>
    <row r="57" spans="1:81" ht="24.75" customHeight="1">
      <c r="A57" s="43">
        <v>2019</v>
      </c>
      <c r="B57" s="230">
        <f t="shared" si="8"/>
        <v>58.333333333333336</v>
      </c>
      <c r="C57" s="80"/>
      <c r="D57" s="43">
        <v>2019</v>
      </c>
      <c r="E57" s="49">
        <v>0</v>
      </c>
      <c r="F57" s="10"/>
      <c r="G57" s="43">
        <v>2019</v>
      </c>
      <c r="H57" s="33">
        <v>25</v>
      </c>
      <c r="I57" s="10"/>
      <c r="J57" s="43">
        <v>2019</v>
      </c>
      <c r="K57" s="34">
        <v>100</v>
      </c>
      <c r="L57" s="10"/>
      <c r="M57" s="43">
        <v>2019</v>
      </c>
      <c r="N57" s="19">
        <v>100</v>
      </c>
      <c r="O57" s="10"/>
      <c r="P57" s="43">
        <v>2019</v>
      </c>
      <c r="Q57" s="19">
        <v>100</v>
      </c>
      <c r="R57" s="10"/>
      <c r="S57" s="43">
        <v>2019</v>
      </c>
      <c r="T57" s="52">
        <v>100</v>
      </c>
      <c r="U57" s="10"/>
      <c r="V57" s="43">
        <v>2019</v>
      </c>
      <c r="W57" s="52">
        <v>100</v>
      </c>
      <c r="X57" s="10"/>
      <c r="Y57" s="350">
        <v>2019</v>
      </c>
      <c r="Z57" s="52">
        <v>100</v>
      </c>
      <c r="AA57" s="10"/>
      <c r="AB57" s="350">
        <v>2019</v>
      </c>
      <c r="AC57" s="52">
        <v>100</v>
      </c>
      <c r="AD57" s="10"/>
      <c r="AE57" s="350">
        <v>2019</v>
      </c>
      <c r="AF57" s="243">
        <f t="shared" si="9"/>
        <v>50</v>
      </c>
      <c r="AG57" s="10"/>
      <c r="AH57" s="350">
        <v>2019</v>
      </c>
      <c r="AI57" s="19">
        <v>50</v>
      </c>
      <c r="AJ57" s="10" t="s">
        <v>1230</v>
      </c>
      <c r="AK57" s="350">
        <v>2019</v>
      </c>
      <c r="AL57" s="19">
        <v>50</v>
      </c>
      <c r="AM57" s="10" t="s">
        <v>1230</v>
      </c>
      <c r="AN57" s="350">
        <v>2019</v>
      </c>
      <c r="AO57" s="19">
        <v>100</v>
      </c>
      <c r="AP57" s="10"/>
      <c r="AQ57" s="350">
        <v>2019</v>
      </c>
      <c r="AR57" s="19">
        <v>100</v>
      </c>
      <c r="AS57" s="10"/>
      <c r="AT57" s="350">
        <v>2019</v>
      </c>
      <c r="AU57" s="19">
        <v>0</v>
      </c>
      <c r="AV57" s="10"/>
      <c r="AW57" s="350">
        <v>2019</v>
      </c>
      <c r="AX57" s="19">
        <v>50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4560</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26.238095238095237</v>
      </c>
      <c r="C69" s="363"/>
      <c r="D69" s="350">
        <v>2010</v>
      </c>
      <c r="E69" s="78">
        <v>67</v>
      </c>
      <c r="F69" s="363"/>
      <c r="G69" s="350">
        <v>2010</v>
      </c>
      <c r="H69" s="417">
        <v>0</v>
      </c>
      <c r="I69" s="363"/>
      <c r="J69" s="350">
        <v>2010</v>
      </c>
      <c r="K69" s="78">
        <v>50</v>
      </c>
      <c r="L69" s="363"/>
      <c r="M69" s="350">
        <v>2010</v>
      </c>
      <c r="N69" s="8">
        <f t="shared" si="10"/>
        <v>16.666666666666668</v>
      </c>
      <c r="O69" s="363"/>
      <c r="P69" s="350">
        <v>2010</v>
      </c>
      <c r="Q69" s="78">
        <v>50</v>
      </c>
      <c r="R69" s="363"/>
      <c r="S69" s="350">
        <v>2010</v>
      </c>
      <c r="T69" s="78">
        <v>0</v>
      </c>
      <c r="U69" s="363"/>
      <c r="V69" s="350">
        <v>2010</v>
      </c>
      <c r="W69" s="78">
        <v>0</v>
      </c>
      <c r="X69" s="363"/>
      <c r="Y69" s="350">
        <v>2010</v>
      </c>
      <c r="Z69" s="417">
        <v>50</v>
      </c>
      <c r="AA69" s="363"/>
      <c r="AB69" s="350">
        <v>2010</v>
      </c>
      <c r="AC69" s="417">
        <v>0</v>
      </c>
      <c r="AD69" s="363"/>
      <c r="AE69" s="350">
        <v>2010</v>
      </c>
      <c r="AF69" s="417">
        <v>0</v>
      </c>
      <c r="AG69" s="363"/>
      <c r="AH69" s="350">
        <v>2010</v>
      </c>
      <c r="AI69" s="417">
        <v>0</v>
      </c>
      <c r="AJ69" s="363"/>
      <c r="AK69" s="350">
        <v>2010</v>
      </c>
      <c r="AL69" s="417">
        <v>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26.238095238095237</v>
      </c>
      <c r="C70" s="363"/>
      <c r="D70" s="350">
        <v>2011</v>
      </c>
      <c r="E70" s="78">
        <v>67</v>
      </c>
      <c r="F70" s="363"/>
      <c r="G70" s="350">
        <v>2011</v>
      </c>
      <c r="H70" s="417">
        <v>0</v>
      </c>
      <c r="I70" s="363"/>
      <c r="J70" s="350">
        <v>2011</v>
      </c>
      <c r="K70" s="78">
        <v>50</v>
      </c>
      <c r="L70" s="363"/>
      <c r="M70" s="350">
        <v>2011</v>
      </c>
      <c r="N70" s="8">
        <f t="shared" si="10"/>
        <v>16.666666666666668</v>
      </c>
      <c r="O70" s="363"/>
      <c r="P70" s="350">
        <v>2011</v>
      </c>
      <c r="Q70" s="78">
        <v>50</v>
      </c>
      <c r="R70" s="363"/>
      <c r="S70" s="350">
        <v>2011</v>
      </c>
      <c r="T70" s="78">
        <v>0</v>
      </c>
      <c r="U70" s="363"/>
      <c r="V70" s="350">
        <v>2011</v>
      </c>
      <c r="W70" s="78">
        <v>0</v>
      </c>
      <c r="X70" s="363"/>
      <c r="Y70" s="350">
        <v>2011</v>
      </c>
      <c r="Z70" s="417">
        <v>50</v>
      </c>
      <c r="AA70" s="363"/>
      <c r="AB70" s="350">
        <v>2011</v>
      </c>
      <c r="AC70" s="417">
        <v>0</v>
      </c>
      <c r="AD70" s="363"/>
      <c r="AE70" s="350">
        <v>2011</v>
      </c>
      <c r="AF70" s="417">
        <v>0</v>
      </c>
      <c r="AG70" s="363"/>
      <c r="AH70" s="350">
        <v>2011</v>
      </c>
      <c r="AI70" s="417">
        <v>0</v>
      </c>
      <c r="AJ70" s="363"/>
      <c r="AK70" s="350">
        <v>2011</v>
      </c>
      <c r="AL70" s="417">
        <v>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26.238095238095237</v>
      </c>
      <c r="C71" s="363"/>
      <c r="D71" s="350">
        <v>2012</v>
      </c>
      <c r="E71" s="78">
        <v>67</v>
      </c>
      <c r="F71" s="363"/>
      <c r="G71" s="350">
        <v>2012</v>
      </c>
      <c r="H71" s="417">
        <v>0</v>
      </c>
      <c r="I71" s="363"/>
      <c r="J71" s="350">
        <v>2012</v>
      </c>
      <c r="K71" s="78">
        <v>50</v>
      </c>
      <c r="L71" s="363"/>
      <c r="M71" s="350">
        <v>2012</v>
      </c>
      <c r="N71" s="8">
        <f t="shared" si="10"/>
        <v>16.666666666666668</v>
      </c>
      <c r="O71" s="363"/>
      <c r="P71" s="350">
        <v>2012</v>
      </c>
      <c r="Q71" s="78">
        <v>50</v>
      </c>
      <c r="R71" s="363"/>
      <c r="S71" s="350">
        <v>2012</v>
      </c>
      <c r="T71" s="78">
        <v>0</v>
      </c>
      <c r="U71" s="363"/>
      <c r="V71" s="350">
        <v>2012</v>
      </c>
      <c r="W71" s="78">
        <v>0</v>
      </c>
      <c r="X71" s="363"/>
      <c r="Y71" s="350">
        <v>2012</v>
      </c>
      <c r="Z71" s="417">
        <v>50</v>
      </c>
      <c r="AA71" s="363"/>
      <c r="AB71" s="350">
        <v>2012</v>
      </c>
      <c r="AC71" s="417">
        <v>0</v>
      </c>
      <c r="AD71" s="363"/>
      <c r="AE71" s="350">
        <v>2012</v>
      </c>
      <c r="AF71" s="417">
        <v>0</v>
      </c>
      <c r="AG71" s="363"/>
      <c r="AH71" s="350">
        <v>2012</v>
      </c>
      <c r="AI71" s="417">
        <v>0</v>
      </c>
      <c r="AJ71" s="363"/>
      <c r="AK71" s="350">
        <v>2012</v>
      </c>
      <c r="AL71" s="417">
        <v>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26.238095238095237</v>
      </c>
      <c r="C72" s="363"/>
      <c r="D72" s="350">
        <v>2013</v>
      </c>
      <c r="E72" s="78">
        <v>67</v>
      </c>
      <c r="F72" s="363"/>
      <c r="G72" s="350">
        <v>2013</v>
      </c>
      <c r="H72" s="417">
        <v>0</v>
      </c>
      <c r="I72" s="363"/>
      <c r="J72" s="350">
        <v>2013</v>
      </c>
      <c r="K72" s="78">
        <v>50</v>
      </c>
      <c r="L72" s="363"/>
      <c r="M72" s="350">
        <v>2013</v>
      </c>
      <c r="N72" s="8">
        <f t="shared" si="10"/>
        <v>16.666666666666668</v>
      </c>
      <c r="O72" s="363"/>
      <c r="P72" s="350">
        <v>2013</v>
      </c>
      <c r="Q72" s="78">
        <v>50</v>
      </c>
      <c r="R72" s="363"/>
      <c r="S72" s="350">
        <v>2013</v>
      </c>
      <c r="T72" s="78">
        <v>0</v>
      </c>
      <c r="U72" s="363"/>
      <c r="V72" s="350">
        <v>2013</v>
      </c>
      <c r="W72" s="78">
        <v>0</v>
      </c>
      <c r="X72" s="363"/>
      <c r="Y72" s="350">
        <v>2013</v>
      </c>
      <c r="Z72" s="417">
        <v>50</v>
      </c>
      <c r="AA72" s="363"/>
      <c r="AB72" s="350">
        <v>2013</v>
      </c>
      <c r="AC72" s="417">
        <v>0</v>
      </c>
      <c r="AD72" s="363"/>
      <c r="AE72" s="350">
        <v>2013</v>
      </c>
      <c r="AF72" s="417">
        <v>0</v>
      </c>
      <c r="AG72" s="363"/>
      <c r="AH72" s="350">
        <v>2013</v>
      </c>
      <c r="AI72" s="417">
        <v>0</v>
      </c>
      <c r="AJ72" s="363"/>
      <c r="AK72" s="350">
        <v>2013</v>
      </c>
      <c r="AL72" s="417">
        <v>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26.238095238095237</v>
      </c>
      <c r="C73" s="39"/>
      <c r="D73" s="43">
        <v>2014</v>
      </c>
      <c r="E73" s="78">
        <v>67</v>
      </c>
      <c r="F73" s="10" t="s">
        <v>3508</v>
      </c>
      <c r="G73" s="43">
        <v>2014</v>
      </c>
      <c r="H73" s="19">
        <v>0</v>
      </c>
      <c r="I73" s="10" t="s">
        <v>3509</v>
      </c>
      <c r="J73" s="43">
        <v>2014</v>
      </c>
      <c r="K73" s="78">
        <v>50</v>
      </c>
      <c r="L73" s="10" t="s">
        <v>3510</v>
      </c>
      <c r="M73" s="43">
        <v>2014</v>
      </c>
      <c r="N73" s="8">
        <f t="shared" ref="N73:N78" si="13">AVERAGE(Q73,T73,W73)</f>
        <v>16.666666666666668</v>
      </c>
      <c r="O73" s="19"/>
      <c r="P73" s="43">
        <v>2014</v>
      </c>
      <c r="Q73" s="19">
        <v>50</v>
      </c>
      <c r="R73" s="10" t="s">
        <v>3511</v>
      </c>
      <c r="S73" s="43">
        <v>2014</v>
      </c>
      <c r="T73" s="78">
        <v>0</v>
      </c>
      <c r="U73" s="10"/>
      <c r="V73" s="43">
        <v>2014</v>
      </c>
      <c r="W73" s="19">
        <v>0</v>
      </c>
      <c r="X73" s="10"/>
      <c r="Y73" s="350">
        <v>2014</v>
      </c>
      <c r="Z73" s="19">
        <v>50</v>
      </c>
      <c r="AA73" s="10" t="s">
        <v>1229</v>
      </c>
      <c r="AB73" s="350">
        <v>2014</v>
      </c>
      <c r="AC73" s="19">
        <v>0</v>
      </c>
      <c r="AD73" s="10" t="s">
        <v>1228</v>
      </c>
      <c r="AE73" s="350">
        <v>2014</v>
      </c>
      <c r="AF73" s="19">
        <v>0</v>
      </c>
      <c r="AG73" s="19"/>
      <c r="AH73" s="350">
        <v>2014</v>
      </c>
      <c r="AI73" s="19">
        <v>0</v>
      </c>
      <c r="AJ73" s="10"/>
      <c r="AK73" s="350">
        <v>2014</v>
      </c>
      <c r="AL73" s="19">
        <v>0</v>
      </c>
      <c r="AM73" s="11" t="s">
        <v>1227</v>
      </c>
    </row>
    <row r="74" spans="1:81" ht="24.75" customHeight="1">
      <c r="A74" s="43">
        <v>2015</v>
      </c>
      <c r="B74" s="5">
        <f t="shared" si="12"/>
        <v>26.238095238095237</v>
      </c>
      <c r="C74" s="39"/>
      <c r="D74" s="43">
        <v>2015</v>
      </c>
      <c r="E74" s="49">
        <v>67</v>
      </c>
      <c r="F74" s="10"/>
      <c r="G74" s="43">
        <v>2015</v>
      </c>
      <c r="H74" s="19">
        <v>0</v>
      </c>
      <c r="I74" s="10"/>
      <c r="J74" s="43">
        <v>2015</v>
      </c>
      <c r="K74" s="49">
        <v>50</v>
      </c>
      <c r="L74" s="10"/>
      <c r="M74" s="43">
        <v>2015</v>
      </c>
      <c r="N74" s="8">
        <f t="shared" si="13"/>
        <v>16.666666666666668</v>
      </c>
      <c r="O74" s="19"/>
      <c r="P74" s="43">
        <v>2015</v>
      </c>
      <c r="Q74" s="19">
        <v>50</v>
      </c>
      <c r="R74" s="10"/>
      <c r="S74" s="43">
        <v>2015</v>
      </c>
      <c r="T74" s="49">
        <v>0</v>
      </c>
      <c r="U74" s="10"/>
      <c r="V74" s="43">
        <v>2015</v>
      </c>
      <c r="W74" s="19">
        <v>0</v>
      </c>
      <c r="X74" s="10"/>
      <c r="Y74" s="350">
        <v>2015</v>
      </c>
      <c r="Z74" s="19">
        <v>50</v>
      </c>
      <c r="AA74" s="10"/>
      <c r="AB74" s="350">
        <v>2015</v>
      </c>
      <c r="AC74" s="19">
        <v>0</v>
      </c>
      <c r="AD74" s="10"/>
      <c r="AE74" s="350">
        <v>2015</v>
      </c>
      <c r="AF74" s="19">
        <v>0</v>
      </c>
      <c r="AG74" s="19"/>
      <c r="AH74" s="350">
        <v>2015</v>
      </c>
      <c r="AI74" s="19">
        <v>0</v>
      </c>
      <c r="AJ74" s="10"/>
      <c r="AK74" s="350">
        <v>2015</v>
      </c>
      <c r="AL74" s="19">
        <v>0</v>
      </c>
      <c r="AM74" s="11"/>
    </row>
    <row r="75" spans="1:81" ht="24.75" customHeight="1">
      <c r="A75" s="43">
        <v>2016</v>
      </c>
      <c r="B75" s="5">
        <f t="shared" si="12"/>
        <v>26.238095238095237</v>
      </c>
      <c r="C75" s="39"/>
      <c r="D75" s="43">
        <v>2016</v>
      </c>
      <c r="E75" s="49">
        <v>67</v>
      </c>
      <c r="F75" s="10"/>
      <c r="G75" s="43">
        <v>2016</v>
      </c>
      <c r="H75" s="19">
        <v>0</v>
      </c>
      <c r="I75" s="10"/>
      <c r="J75" s="43">
        <v>2016</v>
      </c>
      <c r="K75" s="49">
        <v>50</v>
      </c>
      <c r="L75" s="10"/>
      <c r="M75" s="43">
        <v>2016</v>
      </c>
      <c r="N75" s="8">
        <f t="shared" si="13"/>
        <v>16.666666666666668</v>
      </c>
      <c r="O75" s="19"/>
      <c r="P75" s="43">
        <v>2016</v>
      </c>
      <c r="Q75" s="19">
        <v>50</v>
      </c>
      <c r="R75" s="10" t="s">
        <v>1226</v>
      </c>
      <c r="S75" s="43">
        <v>2016</v>
      </c>
      <c r="T75" s="49">
        <v>0</v>
      </c>
      <c r="U75" s="10"/>
      <c r="V75" s="43">
        <v>2016</v>
      </c>
      <c r="W75" s="19">
        <v>0</v>
      </c>
      <c r="X75" s="10"/>
      <c r="Y75" s="350">
        <v>2016</v>
      </c>
      <c r="Z75" s="19">
        <v>50</v>
      </c>
      <c r="AA75" s="10"/>
      <c r="AB75" s="350">
        <v>2016</v>
      </c>
      <c r="AC75" s="19">
        <v>0</v>
      </c>
      <c r="AD75" s="10"/>
      <c r="AE75" s="350">
        <v>2016</v>
      </c>
      <c r="AF75" s="19">
        <v>0</v>
      </c>
      <c r="AG75" s="19"/>
      <c r="AH75" s="350">
        <v>2016</v>
      </c>
      <c r="AI75" s="19">
        <v>0</v>
      </c>
      <c r="AJ75" s="10"/>
      <c r="AK75" s="350">
        <v>2016</v>
      </c>
      <c r="AL75" s="19">
        <v>0</v>
      </c>
      <c r="AM75" s="11"/>
    </row>
    <row r="76" spans="1:81" ht="24.75" customHeight="1">
      <c r="A76" s="43">
        <v>2017</v>
      </c>
      <c r="B76" s="5">
        <f t="shared" si="12"/>
        <v>26.238095238095237</v>
      </c>
      <c r="C76" s="39"/>
      <c r="D76" s="43">
        <v>2017</v>
      </c>
      <c r="E76" s="49">
        <v>67</v>
      </c>
      <c r="F76" s="10" t="s">
        <v>1225</v>
      </c>
      <c r="G76" s="43">
        <v>2017</v>
      </c>
      <c r="H76" s="19">
        <v>0</v>
      </c>
      <c r="I76" s="10" t="s">
        <v>3512</v>
      </c>
      <c r="J76" s="43">
        <v>2017</v>
      </c>
      <c r="K76" s="49">
        <v>50</v>
      </c>
      <c r="L76" s="10"/>
      <c r="M76" s="43">
        <v>2017</v>
      </c>
      <c r="N76" s="8">
        <f t="shared" si="13"/>
        <v>16.666666666666668</v>
      </c>
      <c r="O76" s="19"/>
      <c r="P76" s="43">
        <v>2017</v>
      </c>
      <c r="Q76" s="19">
        <v>50</v>
      </c>
      <c r="R76" s="10"/>
      <c r="S76" s="43">
        <v>2017</v>
      </c>
      <c r="T76" s="49">
        <v>0</v>
      </c>
      <c r="U76" s="10"/>
      <c r="V76" s="43">
        <v>2017</v>
      </c>
      <c r="W76" s="19">
        <v>0</v>
      </c>
      <c r="X76" s="10"/>
      <c r="Y76" s="350">
        <v>2017</v>
      </c>
      <c r="Z76" s="19">
        <v>50</v>
      </c>
      <c r="AA76" s="10"/>
      <c r="AB76" s="350">
        <v>2017</v>
      </c>
      <c r="AC76" s="19">
        <v>0</v>
      </c>
      <c r="AD76" s="10"/>
      <c r="AE76" s="350">
        <v>2017</v>
      </c>
      <c r="AF76" s="19">
        <v>0</v>
      </c>
      <c r="AG76" s="19"/>
      <c r="AH76" s="350">
        <v>2017</v>
      </c>
      <c r="AI76" s="19">
        <v>0</v>
      </c>
      <c r="AJ76" s="10"/>
      <c r="AK76" s="350">
        <v>2017</v>
      </c>
      <c r="AL76" s="19">
        <v>0</v>
      </c>
      <c r="AM76" s="11"/>
    </row>
    <row r="77" spans="1:81" ht="24.75" customHeight="1">
      <c r="A77" s="43">
        <v>2018</v>
      </c>
      <c r="B77" s="5">
        <f t="shared" si="12"/>
        <v>33.333333333333336</v>
      </c>
      <c r="C77" s="39"/>
      <c r="D77" s="43">
        <v>2018</v>
      </c>
      <c r="E77" s="49">
        <v>67</v>
      </c>
      <c r="F77" s="10" t="s">
        <v>1224</v>
      </c>
      <c r="G77" s="43">
        <v>2018</v>
      </c>
      <c r="H77" s="19">
        <v>0</v>
      </c>
      <c r="I77" s="10"/>
      <c r="J77" s="43">
        <v>2018</v>
      </c>
      <c r="K77" s="49">
        <v>50</v>
      </c>
      <c r="L77" s="10"/>
      <c r="M77" s="43">
        <v>2018</v>
      </c>
      <c r="N77" s="8">
        <f t="shared" si="13"/>
        <v>33.333333333333336</v>
      </c>
      <c r="O77" s="19"/>
      <c r="P77" s="43">
        <v>2018</v>
      </c>
      <c r="Q77" s="19">
        <v>50</v>
      </c>
      <c r="R77" s="10"/>
      <c r="S77" s="43">
        <v>2018</v>
      </c>
      <c r="T77" s="78">
        <v>50</v>
      </c>
      <c r="U77" s="10" t="s">
        <v>3513</v>
      </c>
      <c r="V77" s="43">
        <v>2018</v>
      </c>
      <c r="W77" s="19">
        <v>0</v>
      </c>
      <c r="X77" s="10"/>
      <c r="Y77" s="350">
        <v>2018</v>
      </c>
      <c r="Z77" s="19">
        <v>50</v>
      </c>
      <c r="AA77" s="10"/>
      <c r="AB77" s="350">
        <v>2018</v>
      </c>
      <c r="AC77" s="19">
        <v>0</v>
      </c>
      <c r="AD77" s="10"/>
      <c r="AE77" s="350">
        <v>2018</v>
      </c>
      <c r="AF77" s="19">
        <v>33</v>
      </c>
      <c r="AG77" s="19"/>
      <c r="AH77" s="350">
        <v>2018</v>
      </c>
      <c r="AI77" s="19">
        <v>0</v>
      </c>
      <c r="AJ77" s="10"/>
      <c r="AK77" s="350">
        <v>2018</v>
      </c>
      <c r="AL77" s="78">
        <v>50</v>
      </c>
      <c r="AM77" s="11" t="s">
        <v>3514</v>
      </c>
    </row>
    <row r="78" spans="1:81" ht="24.75" customHeight="1">
      <c r="A78" s="43">
        <v>2019</v>
      </c>
      <c r="B78" s="5">
        <f t="shared" si="12"/>
        <v>33.333333333333336</v>
      </c>
      <c r="C78" s="39"/>
      <c r="D78" s="43">
        <v>2019</v>
      </c>
      <c r="E78" s="49">
        <v>67</v>
      </c>
      <c r="F78" s="10"/>
      <c r="G78" s="43">
        <v>2019</v>
      </c>
      <c r="H78" s="19">
        <v>0</v>
      </c>
      <c r="I78" s="10"/>
      <c r="J78" s="43">
        <v>2019</v>
      </c>
      <c r="K78" s="49">
        <v>50</v>
      </c>
      <c r="L78" s="10"/>
      <c r="M78" s="43">
        <v>2019</v>
      </c>
      <c r="N78" s="8">
        <f t="shared" si="13"/>
        <v>33.333333333333336</v>
      </c>
      <c r="O78" s="19"/>
      <c r="P78" s="43">
        <v>2019</v>
      </c>
      <c r="Q78" s="19">
        <v>50</v>
      </c>
      <c r="R78" s="10"/>
      <c r="S78" s="43">
        <v>2019</v>
      </c>
      <c r="T78" s="78">
        <v>50</v>
      </c>
      <c r="U78" s="10"/>
      <c r="V78" s="43">
        <v>2019</v>
      </c>
      <c r="W78" s="19">
        <v>0</v>
      </c>
      <c r="X78" s="10"/>
      <c r="Y78" s="350">
        <v>2019</v>
      </c>
      <c r="Z78" s="19">
        <v>50</v>
      </c>
      <c r="AA78" s="10"/>
      <c r="AB78" s="350">
        <v>2019</v>
      </c>
      <c r="AC78" s="19">
        <v>0</v>
      </c>
      <c r="AD78" s="10"/>
      <c r="AE78" s="350">
        <v>2019</v>
      </c>
      <c r="AF78" s="19">
        <v>33</v>
      </c>
      <c r="AG78" s="19"/>
      <c r="AH78" s="350">
        <v>2019</v>
      </c>
      <c r="AI78" s="19">
        <v>0</v>
      </c>
      <c r="AJ78" s="10"/>
      <c r="AK78" s="350">
        <v>2019</v>
      </c>
      <c r="AL78" s="78">
        <v>50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4">AVERAGE(E87,H87,K87,N87,Q87)</f>
        <v>10</v>
      </c>
      <c r="C87" s="363"/>
      <c r="D87" s="350">
        <v>2007</v>
      </c>
      <c r="E87" s="417">
        <v>0</v>
      </c>
      <c r="F87" s="363"/>
      <c r="G87" s="350">
        <v>2007</v>
      </c>
      <c r="H87" s="417">
        <v>0</v>
      </c>
      <c r="I87" s="363"/>
      <c r="J87" s="350">
        <v>2007</v>
      </c>
      <c r="K87" s="417">
        <v>0</v>
      </c>
      <c r="L87" s="363"/>
      <c r="M87" s="350">
        <v>2007</v>
      </c>
      <c r="N87" s="417">
        <v>50</v>
      </c>
      <c r="O87" s="431" t="s">
        <v>4196</v>
      </c>
      <c r="P87" s="350">
        <v>2007</v>
      </c>
      <c r="Q87" s="417">
        <v>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4"/>
        <v>10</v>
      </c>
      <c r="C88" s="363"/>
      <c r="D88" s="350">
        <v>2008</v>
      </c>
      <c r="E88" s="417">
        <v>0</v>
      </c>
      <c r="F88" s="363"/>
      <c r="G88" s="350">
        <v>2008</v>
      </c>
      <c r="H88" s="417">
        <v>0</v>
      </c>
      <c r="I88" s="363"/>
      <c r="J88" s="350">
        <v>2008</v>
      </c>
      <c r="K88" s="417">
        <v>0</v>
      </c>
      <c r="L88" s="363"/>
      <c r="M88" s="350">
        <v>2008</v>
      </c>
      <c r="N88" s="417">
        <v>50</v>
      </c>
      <c r="O88" s="363"/>
      <c r="P88" s="350">
        <v>2008</v>
      </c>
      <c r="Q88" s="417">
        <v>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4"/>
        <v>10</v>
      </c>
      <c r="C89" s="363"/>
      <c r="D89" s="350">
        <v>2009</v>
      </c>
      <c r="E89" s="417">
        <v>0</v>
      </c>
      <c r="F89" s="363"/>
      <c r="G89" s="350">
        <v>2009</v>
      </c>
      <c r="H89" s="417">
        <v>0</v>
      </c>
      <c r="I89" s="363"/>
      <c r="J89" s="350">
        <v>2009</v>
      </c>
      <c r="K89" s="417">
        <v>0</v>
      </c>
      <c r="L89" s="363"/>
      <c r="M89" s="350">
        <v>2009</v>
      </c>
      <c r="N89" s="417">
        <v>50</v>
      </c>
      <c r="O89" s="363"/>
      <c r="P89" s="350">
        <v>2009</v>
      </c>
      <c r="Q89" s="417">
        <v>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10</v>
      </c>
      <c r="C90" s="363"/>
      <c r="D90" s="350">
        <v>2010</v>
      </c>
      <c r="E90" s="417">
        <v>0</v>
      </c>
      <c r="F90" s="363"/>
      <c r="G90" s="350">
        <v>2010</v>
      </c>
      <c r="H90" s="417">
        <v>0</v>
      </c>
      <c r="I90" s="363"/>
      <c r="J90" s="350">
        <v>2010</v>
      </c>
      <c r="K90" s="417">
        <v>0</v>
      </c>
      <c r="L90" s="363"/>
      <c r="M90" s="350">
        <v>2010</v>
      </c>
      <c r="N90" s="417">
        <v>50</v>
      </c>
      <c r="O90" s="363"/>
      <c r="P90" s="350">
        <v>2010</v>
      </c>
      <c r="Q90" s="417">
        <v>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10</v>
      </c>
      <c r="C91" s="363"/>
      <c r="D91" s="350">
        <v>2011</v>
      </c>
      <c r="E91" s="417">
        <v>0</v>
      </c>
      <c r="F91" s="363"/>
      <c r="G91" s="350">
        <v>2011</v>
      </c>
      <c r="H91" s="417">
        <v>0</v>
      </c>
      <c r="I91" s="363"/>
      <c r="J91" s="350">
        <v>2011</v>
      </c>
      <c r="K91" s="417">
        <v>0</v>
      </c>
      <c r="L91" s="363"/>
      <c r="M91" s="350">
        <v>2011</v>
      </c>
      <c r="N91" s="417">
        <v>50</v>
      </c>
      <c r="O91" s="363"/>
      <c r="P91" s="350">
        <v>2011</v>
      </c>
      <c r="Q91" s="417">
        <v>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10</v>
      </c>
      <c r="C92" s="363"/>
      <c r="D92" s="350">
        <v>2012</v>
      </c>
      <c r="E92" s="417">
        <v>0</v>
      </c>
      <c r="F92" s="363"/>
      <c r="G92" s="350">
        <v>2012</v>
      </c>
      <c r="H92" s="417">
        <v>0</v>
      </c>
      <c r="I92" s="363"/>
      <c r="J92" s="350">
        <v>2012</v>
      </c>
      <c r="K92" s="417">
        <v>0</v>
      </c>
      <c r="L92" s="363"/>
      <c r="M92" s="350">
        <v>2012</v>
      </c>
      <c r="N92" s="417">
        <v>50</v>
      </c>
      <c r="O92" s="363"/>
      <c r="P92" s="350">
        <v>2012</v>
      </c>
      <c r="Q92" s="417">
        <v>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10</v>
      </c>
      <c r="C93" s="363"/>
      <c r="D93" s="350">
        <v>2013</v>
      </c>
      <c r="E93" s="417">
        <v>0</v>
      </c>
      <c r="F93" s="363"/>
      <c r="G93" s="350">
        <v>2013</v>
      </c>
      <c r="H93" s="417">
        <v>0</v>
      </c>
      <c r="I93" s="363"/>
      <c r="J93" s="350">
        <v>2013</v>
      </c>
      <c r="K93" s="417">
        <v>0</v>
      </c>
      <c r="L93" s="363"/>
      <c r="M93" s="350">
        <v>2013</v>
      </c>
      <c r="N93" s="417">
        <v>50</v>
      </c>
      <c r="O93" s="363"/>
      <c r="P93" s="350">
        <v>2013</v>
      </c>
      <c r="Q93" s="417">
        <v>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10</v>
      </c>
      <c r="C94" s="39"/>
      <c r="D94" s="43">
        <v>2014</v>
      </c>
      <c r="E94" s="19">
        <v>0</v>
      </c>
      <c r="F94" s="10" t="s">
        <v>1223</v>
      </c>
      <c r="G94" s="43">
        <v>2014</v>
      </c>
      <c r="H94" s="19">
        <v>0</v>
      </c>
      <c r="I94" s="10" t="s">
        <v>1222</v>
      </c>
      <c r="J94" s="43">
        <v>2014</v>
      </c>
      <c r="K94" s="78">
        <v>0</v>
      </c>
      <c r="L94" s="10" t="s">
        <v>1221</v>
      </c>
      <c r="M94" s="43">
        <v>2014</v>
      </c>
      <c r="N94" s="19">
        <v>50</v>
      </c>
      <c r="O94" s="10" t="s">
        <v>4196</v>
      </c>
      <c r="P94" s="43">
        <v>2014</v>
      </c>
      <c r="Q94" s="19">
        <v>0</v>
      </c>
      <c r="R94" s="11"/>
    </row>
    <row r="95" spans="1:81" ht="24.75" customHeight="1">
      <c r="A95" s="43">
        <v>2015</v>
      </c>
      <c r="B95" s="2">
        <f>AVERAGE(E95,H95,K95,N95,Q95)</f>
        <v>10</v>
      </c>
      <c r="C95" s="80"/>
      <c r="D95" s="43">
        <v>2015</v>
      </c>
      <c r="E95" s="19">
        <v>0</v>
      </c>
      <c r="F95" s="10"/>
      <c r="G95" s="43">
        <v>2015</v>
      </c>
      <c r="H95" s="19">
        <v>0</v>
      </c>
      <c r="I95" s="10"/>
      <c r="J95" s="43">
        <v>2015</v>
      </c>
      <c r="K95" s="78">
        <v>0</v>
      </c>
      <c r="L95" s="10"/>
      <c r="M95" s="43">
        <v>2015</v>
      </c>
      <c r="N95" s="19">
        <v>50</v>
      </c>
      <c r="O95" s="10" t="s">
        <v>1220</v>
      </c>
      <c r="P95" s="43">
        <v>2015</v>
      </c>
      <c r="Q95" s="19">
        <v>0</v>
      </c>
      <c r="R95" s="11"/>
    </row>
    <row r="96" spans="1:81" ht="24.75" customHeight="1">
      <c r="A96" s="43">
        <v>2016</v>
      </c>
      <c r="B96" s="2">
        <f>AVERAGE(E96,H96,K96,N96,Q96)</f>
        <v>10</v>
      </c>
      <c r="C96" s="80"/>
      <c r="D96" s="43">
        <v>2016</v>
      </c>
      <c r="E96" s="19">
        <v>0</v>
      </c>
      <c r="F96" s="10"/>
      <c r="G96" s="43">
        <v>2016</v>
      </c>
      <c r="H96" s="19">
        <v>0</v>
      </c>
      <c r="I96" s="10"/>
      <c r="J96" s="43">
        <v>2016</v>
      </c>
      <c r="K96" s="78">
        <v>0</v>
      </c>
      <c r="L96" s="10"/>
      <c r="M96" s="43">
        <v>2016</v>
      </c>
      <c r="N96" s="19">
        <v>50</v>
      </c>
      <c r="O96" s="10"/>
      <c r="P96" s="43">
        <v>2016</v>
      </c>
      <c r="Q96" s="19">
        <v>0</v>
      </c>
      <c r="R96" s="11"/>
    </row>
    <row r="97" spans="1:81" ht="24.75" customHeight="1">
      <c r="A97" s="43">
        <v>2017</v>
      </c>
      <c r="B97" s="2">
        <f t="shared" ref="B97:B99" si="15">AVERAGE(E97,H97,K97,N97,Q97)</f>
        <v>10</v>
      </c>
      <c r="C97" s="80"/>
      <c r="D97" s="43">
        <v>2017</v>
      </c>
      <c r="E97" s="19">
        <v>0</v>
      </c>
      <c r="F97" s="10"/>
      <c r="G97" s="43">
        <v>2017</v>
      </c>
      <c r="H97" s="19">
        <v>0</v>
      </c>
      <c r="I97" s="10"/>
      <c r="J97" s="43">
        <v>2017</v>
      </c>
      <c r="K97" s="78">
        <v>0</v>
      </c>
      <c r="L97" s="10"/>
      <c r="M97" s="43">
        <v>2017</v>
      </c>
      <c r="N97" s="19">
        <v>50</v>
      </c>
      <c r="O97" s="10" t="s">
        <v>1219</v>
      </c>
      <c r="P97" s="43">
        <v>2017</v>
      </c>
      <c r="Q97" s="19">
        <v>0</v>
      </c>
      <c r="R97" s="11"/>
    </row>
    <row r="98" spans="1:81" ht="24.75" customHeight="1">
      <c r="A98" s="43">
        <v>2018</v>
      </c>
      <c r="B98" s="2">
        <f t="shared" si="15"/>
        <v>10</v>
      </c>
      <c r="C98" s="80"/>
      <c r="D98" s="43">
        <v>2018</v>
      </c>
      <c r="E98" s="19">
        <v>0</v>
      </c>
      <c r="F98" s="10"/>
      <c r="G98" s="43">
        <v>2018</v>
      </c>
      <c r="H98" s="19">
        <v>0</v>
      </c>
      <c r="I98" s="10"/>
      <c r="J98" s="43">
        <v>2018</v>
      </c>
      <c r="K98" s="78">
        <v>0</v>
      </c>
      <c r="L98" s="10"/>
      <c r="M98" s="43">
        <v>2018</v>
      </c>
      <c r="N98" s="19">
        <v>50</v>
      </c>
      <c r="O98" s="10" t="s">
        <v>1218</v>
      </c>
      <c r="P98" s="43">
        <v>2018</v>
      </c>
      <c r="Q98" s="19">
        <v>0</v>
      </c>
      <c r="R98" s="11"/>
    </row>
    <row r="99" spans="1:81" ht="24.75" customHeight="1">
      <c r="A99" s="43">
        <v>2019</v>
      </c>
      <c r="B99" s="2">
        <f t="shared" si="15"/>
        <v>10</v>
      </c>
      <c r="C99" s="80"/>
      <c r="D99" s="43">
        <v>2019</v>
      </c>
      <c r="E99" s="19">
        <v>0</v>
      </c>
      <c r="F99" s="10"/>
      <c r="G99" s="43">
        <v>2019</v>
      </c>
      <c r="H99" s="19">
        <v>0</v>
      </c>
      <c r="I99" s="10"/>
      <c r="J99" s="43">
        <v>2019</v>
      </c>
      <c r="K99" s="78">
        <v>0</v>
      </c>
      <c r="L99" s="10"/>
      <c r="M99" s="43">
        <v>2019</v>
      </c>
      <c r="N99" s="19">
        <v>50</v>
      </c>
      <c r="O99" s="10" t="s">
        <v>1217</v>
      </c>
      <c r="P99" s="43">
        <v>2019</v>
      </c>
      <c r="Q99" s="19">
        <v>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6">AVERAGE(E108,((H108+K108)/2),((N108+Q108+T108)/3),W108)</f>
        <v>68.75</v>
      </c>
      <c r="C108" s="363"/>
      <c r="D108" s="350">
        <v>2007</v>
      </c>
      <c r="E108" s="78">
        <v>50</v>
      </c>
      <c r="F108" s="363"/>
      <c r="G108" s="350">
        <v>2007</v>
      </c>
      <c r="H108" s="78">
        <v>100</v>
      </c>
      <c r="I108" s="363"/>
      <c r="J108" s="350">
        <v>2007</v>
      </c>
      <c r="K108" s="78">
        <v>50</v>
      </c>
      <c r="L108" s="363"/>
      <c r="M108" s="350">
        <v>2007</v>
      </c>
      <c r="N108" s="78">
        <v>100</v>
      </c>
      <c r="O108" s="363"/>
      <c r="P108" s="350">
        <v>2007</v>
      </c>
      <c r="Q108" s="78">
        <v>50</v>
      </c>
      <c r="R108" s="363"/>
      <c r="S108" s="350">
        <v>2007</v>
      </c>
      <c r="T108" s="78">
        <v>0</v>
      </c>
      <c r="U108" s="363"/>
      <c r="V108" s="350">
        <v>2007</v>
      </c>
      <c r="W108" s="78">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6"/>
        <v>68.75</v>
      </c>
      <c r="C109" s="363"/>
      <c r="D109" s="350">
        <v>2008</v>
      </c>
      <c r="E109" s="78">
        <v>50</v>
      </c>
      <c r="F109" s="363"/>
      <c r="G109" s="350">
        <v>2008</v>
      </c>
      <c r="H109" s="78">
        <v>100</v>
      </c>
      <c r="I109" s="363"/>
      <c r="J109" s="350">
        <v>2008</v>
      </c>
      <c r="K109" s="78">
        <v>50</v>
      </c>
      <c r="L109" s="363"/>
      <c r="M109" s="350">
        <v>2008</v>
      </c>
      <c r="N109" s="78">
        <v>100</v>
      </c>
      <c r="O109" s="363"/>
      <c r="P109" s="350">
        <v>2008</v>
      </c>
      <c r="Q109" s="78">
        <v>50</v>
      </c>
      <c r="R109" s="363"/>
      <c r="S109" s="350">
        <v>2008</v>
      </c>
      <c r="T109" s="78">
        <v>0</v>
      </c>
      <c r="U109" s="363"/>
      <c r="V109" s="350">
        <v>2008</v>
      </c>
      <c r="W109" s="78">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6"/>
        <v>68.75</v>
      </c>
      <c r="C110" s="363"/>
      <c r="D110" s="350">
        <v>2009</v>
      </c>
      <c r="E110" s="78">
        <v>50</v>
      </c>
      <c r="F110" s="363"/>
      <c r="G110" s="350">
        <v>2009</v>
      </c>
      <c r="H110" s="78">
        <v>100</v>
      </c>
      <c r="I110" s="363"/>
      <c r="J110" s="350">
        <v>2009</v>
      </c>
      <c r="K110" s="78">
        <v>50</v>
      </c>
      <c r="L110" s="363"/>
      <c r="M110" s="350">
        <v>2009</v>
      </c>
      <c r="N110" s="78">
        <v>100</v>
      </c>
      <c r="O110" s="363"/>
      <c r="P110" s="350">
        <v>2009</v>
      </c>
      <c r="Q110" s="78">
        <v>50</v>
      </c>
      <c r="R110" s="363"/>
      <c r="S110" s="350">
        <v>2009</v>
      </c>
      <c r="T110" s="78">
        <v>0</v>
      </c>
      <c r="U110" s="363"/>
      <c r="V110" s="350">
        <v>2009</v>
      </c>
      <c r="W110" s="78">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6"/>
        <v>68.75</v>
      </c>
      <c r="C111" s="363"/>
      <c r="D111" s="350">
        <v>2010</v>
      </c>
      <c r="E111" s="78">
        <v>50</v>
      </c>
      <c r="F111" s="363"/>
      <c r="G111" s="350">
        <v>2010</v>
      </c>
      <c r="H111" s="78">
        <v>100</v>
      </c>
      <c r="I111" s="363"/>
      <c r="J111" s="350">
        <v>2010</v>
      </c>
      <c r="K111" s="78">
        <v>50</v>
      </c>
      <c r="L111" s="363"/>
      <c r="M111" s="350">
        <v>2010</v>
      </c>
      <c r="N111" s="78">
        <v>100</v>
      </c>
      <c r="O111" s="363"/>
      <c r="P111" s="350">
        <v>2010</v>
      </c>
      <c r="Q111" s="78">
        <v>50</v>
      </c>
      <c r="R111" s="363"/>
      <c r="S111" s="350">
        <v>2010</v>
      </c>
      <c r="T111" s="78">
        <v>0</v>
      </c>
      <c r="U111" s="363"/>
      <c r="V111" s="350">
        <v>2010</v>
      </c>
      <c r="W111" s="78">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68.75</v>
      </c>
      <c r="C112" s="363"/>
      <c r="D112" s="350">
        <v>2011</v>
      </c>
      <c r="E112" s="78">
        <v>50</v>
      </c>
      <c r="F112" s="363"/>
      <c r="G112" s="350">
        <v>2011</v>
      </c>
      <c r="H112" s="78">
        <v>100</v>
      </c>
      <c r="I112" s="363"/>
      <c r="J112" s="350">
        <v>2011</v>
      </c>
      <c r="K112" s="78">
        <v>50</v>
      </c>
      <c r="L112" s="363"/>
      <c r="M112" s="350">
        <v>2011</v>
      </c>
      <c r="N112" s="78">
        <v>100</v>
      </c>
      <c r="O112" s="363"/>
      <c r="P112" s="350">
        <v>2011</v>
      </c>
      <c r="Q112" s="78">
        <v>50</v>
      </c>
      <c r="R112" s="363"/>
      <c r="S112" s="350">
        <v>2011</v>
      </c>
      <c r="T112" s="78">
        <v>0</v>
      </c>
      <c r="U112" s="363"/>
      <c r="V112" s="350">
        <v>2011</v>
      </c>
      <c r="W112" s="78">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68.75</v>
      </c>
      <c r="C113" s="363"/>
      <c r="D113" s="350">
        <v>2012</v>
      </c>
      <c r="E113" s="78">
        <v>50</v>
      </c>
      <c r="F113" s="363"/>
      <c r="G113" s="350">
        <v>2012</v>
      </c>
      <c r="H113" s="78">
        <v>100</v>
      </c>
      <c r="I113" s="363"/>
      <c r="J113" s="350">
        <v>2012</v>
      </c>
      <c r="K113" s="78">
        <v>50</v>
      </c>
      <c r="L113" s="363"/>
      <c r="M113" s="350">
        <v>2012</v>
      </c>
      <c r="N113" s="78">
        <v>100</v>
      </c>
      <c r="O113" s="363"/>
      <c r="P113" s="350">
        <v>2012</v>
      </c>
      <c r="Q113" s="78">
        <v>50</v>
      </c>
      <c r="R113" s="363"/>
      <c r="S113" s="350">
        <v>2012</v>
      </c>
      <c r="T113" s="78">
        <v>0</v>
      </c>
      <c r="U113" s="363"/>
      <c r="V113" s="350">
        <v>2012</v>
      </c>
      <c r="W113" s="78">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68.75</v>
      </c>
      <c r="C114" s="363"/>
      <c r="D114" s="350">
        <v>2013</v>
      </c>
      <c r="E114" s="78">
        <v>50</v>
      </c>
      <c r="F114" s="363"/>
      <c r="G114" s="350">
        <v>2013</v>
      </c>
      <c r="H114" s="78">
        <v>100</v>
      </c>
      <c r="I114" s="363"/>
      <c r="J114" s="350">
        <v>2013</v>
      </c>
      <c r="K114" s="78">
        <v>50</v>
      </c>
      <c r="L114" s="363"/>
      <c r="M114" s="350">
        <v>2013</v>
      </c>
      <c r="N114" s="78">
        <v>100</v>
      </c>
      <c r="O114" s="363"/>
      <c r="P114" s="350">
        <v>2013</v>
      </c>
      <c r="Q114" s="78">
        <v>50</v>
      </c>
      <c r="R114" s="363"/>
      <c r="S114" s="350">
        <v>2013</v>
      </c>
      <c r="T114" s="78">
        <v>0</v>
      </c>
      <c r="U114" s="363"/>
      <c r="V114" s="350">
        <v>2013</v>
      </c>
      <c r="W114" s="78">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68.75</v>
      </c>
      <c r="C115" s="39"/>
      <c r="D115" s="43">
        <v>2014</v>
      </c>
      <c r="E115" s="78">
        <v>50</v>
      </c>
      <c r="F115" s="134" t="s">
        <v>3515</v>
      </c>
      <c r="G115" s="43">
        <v>2014</v>
      </c>
      <c r="H115" s="78">
        <v>100</v>
      </c>
      <c r="I115" s="10" t="s">
        <v>3516</v>
      </c>
      <c r="J115" s="43">
        <v>2014</v>
      </c>
      <c r="K115" s="49">
        <v>50</v>
      </c>
      <c r="L115" s="10" t="s">
        <v>3517</v>
      </c>
      <c r="M115" s="43">
        <v>2014</v>
      </c>
      <c r="N115" s="19">
        <v>100</v>
      </c>
      <c r="O115" s="10" t="s">
        <v>3518</v>
      </c>
      <c r="P115" s="43">
        <v>2014</v>
      </c>
      <c r="Q115" s="34">
        <v>50</v>
      </c>
      <c r="R115" s="10" t="s">
        <v>1216</v>
      </c>
      <c r="S115" s="43">
        <v>2014</v>
      </c>
      <c r="T115" s="78">
        <v>0</v>
      </c>
      <c r="U115" s="134" t="s">
        <v>3519</v>
      </c>
      <c r="V115" s="43">
        <v>2014</v>
      </c>
      <c r="W115" s="19">
        <v>100</v>
      </c>
      <c r="X115" s="11" t="s">
        <v>1215</v>
      </c>
    </row>
    <row r="116" spans="1:81" ht="24.75" customHeight="1">
      <c r="A116" s="43">
        <v>2015</v>
      </c>
      <c r="B116" s="2">
        <f t="shared" si="17"/>
        <v>68.75</v>
      </c>
      <c r="C116" s="80"/>
      <c r="D116" s="43">
        <v>2015</v>
      </c>
      <c r="E116" s="49">
        <v>50</v>
      </c>
      <c r="F116" s="10"/>
      <c r="G116" s="43">
        <v>2015</v>
      </c>
      <c r="H116" s="78">
        <v>100</v>
      </c>
      <c r="I116" s="10"/>
      <c r="J116" s="43">
        <v>2015</v>
      </c>
      <c r="K116" s="49">
        <v>50</v>
      </c>
      <c r="L116" s="10"/>
      <c r="M116" s="43">
        <v>2015</v>
      </c>
      <c r="N116" s="19">
        <v>100</v>
      </c>
      <c r="O116" s="10"/>
      <c r="P116" s="43">
        <v>2015</v>
      </c>
      <c r="Q116" s="34">
        <v>50</v>
      </c>
      <c r="R116" s="10"/>
      <c r="S116" s="43">
        <v>2015</v>
      </c>
      <c r="T116" s="49">
        <v>0</v>
      </c>
      <c r="U116" s="134"/>
      <c r="V116" s="43">
        <v>2015</v>
      </c>
      <c r="W116" s="19">
        <v>100</v>
      </c>
      <c r="X116" s="11"/>
    </row>
    <row r="117" spans="1:81" ht="24.75" customHeight="1">
      <c r="A117" s="43">
        <v>2016</v>
      </c>
      <c r="B117" s="2">
        <f t="shared" si="17"/>
        <v>68.75</v>
      </c>
      <c r="C117" s="80"/>
      <c r="D117" s="43">
        <v>2016</v>
      </c>
      <c r="E117" s="49">
        <v>50</v>
      </c>
      <c r="F117" s="10"/>
      <c r="G117" s="43">
        <v>2016</v>
      </c>
      <c r="H117" s="78">
        <v>100</v>
      </c>
      <c r="I117" s="10"/>
      <c r="J117" s="43">
        <v>2016</v>
      </c>
      <c r="K117" s="49">
        <v>50</v>
      </c>
      <c r="L117" s="10"/>
      <c r="M117" s="43">
        <v>2016</v>
      </c>
      <c r="N117" s="19">
        <v>100</v>
      </c>
      <c r="O117" s="10"/>
      <c r="P117" s="43">
        <v>2016</v>
      </c>
      <c r="Q117" s="34">
        <v>50</v>
      </c>
      <c r="R117" s="10"/>
      <c r="S117" s="43">
        <v>2016</v>
      </c>
      <c r="T117" s="49">
        <v>0</v>
      </c>
      <c r="U117" s="134"/>
      <c r="V117" s="43">
        <v>2016</v>
      </c>
      <c r="W117" s="19">
        <v>100</v>
      </c>
      <c r="X117" s="11"/>
    </row>
    <row r="118" spans="1:81" ht="24.75" customHeight="1">
      <c r="A118" s="43">
        <v>2017</v>
      </c>
      <c r="B118" s="2">
        <f t="shared" si="17"/>
        <v>68.75</v>
      </c>
      <c r="C118" s="80"/>
      <c r="D118" s="43">
        <v>2017</v>
      </c>
      <c r="E118" s="49">
        <v>50</v>
      </c>
      <c r="F118" s="10"/>
      <c r="G118" s="43">
        <v>2017</v>
      </c>
      <c r="H118" s="78">
        <v>100</v>
      </c>
      <c r="I118" s="10"/>
      <c r="J118" s="43">
        <v>2017</v>
      </c>
      <c r="K118" s="49">
        <v>50</v>
      </c>
      <c r="L118" s="10"/>
      <c r="M118" s="43">
        <v>2017</v>
      </c>
      <c r="N118" s="19">
        <v>100</v>
      </c>
      <c r="O118" s="10"/>
      <c r="P118" s="43">
        <v>2017</v>
      </c>
      <c r="Q118" s="34">
        <v>50</v>
      </c>
      <c r="R118" s="10"/>
      <c r="S118" s="43">
        <v>2017</v>
      </c>
      <c r="T118" s="49">
        <v>0</v>
      </c>
      <c r="U118" s="134"/>
      <c r="V118" s="43">
        <v>2017</v>
      </c>
      <c r="W118" s="19">
        <v>100</v>
      </c>
      <c r="X118" s="11"/>
    </row>
    <row r="119" spans="1:81" ht="24.75" customHeight="1">
      <c r="A119" s="43">
        <v>2018</v>
      </c>
      <c r="B119" s="2">
        <f t="shared" si="17"/>
        <v>50</v>
      </c>
      <c r="C119" s="80"/>
      <c r="D119" s="43">
        <v>2018</v>
      </c>
      <c r="E119" s="49">
        <v>50</v>
      </c>
      <c r="F119" s="10"/>
      <c r="G119" s="43">
        <v>2018</v>
      </c>
      <c r="H119" s="78">
        <v>0</v>
      </c>
      <c r="I119" s="134" t="s">
        <v>3520</v>
      </c>
      <c r="J119" s="43">
        <v>2018</v>
      </c>
      <c r="K119" s="78">
        <v>0</v>
      </c>
      <c r="L119" s="10" t="s">
        <v>3521</v>
      </c>
      <c r="M119" s="43">
        <v>2018</v>
      </c>
      <c r="N119" s="19">
        <v>100</v>
      </c>
      <c r="O119" s="10"/>
      <c r="P119" s="43">
        <v>2018</v>
      </c>
      <c r="Q119" s="34">
        <v>50</v>
      </c>
      <c r="R119" s="10"/>
      <c r="S119" s="43">
        <v>2018</v>
      </c>
      <c r="T119" s="49">
        <v>0</v>
      </c>
      <c r="U119" s="134"/>
      <c r="V119" s="43">
        <v>2018</v>
      </c>
      <c r="W119" s="19">
        <v>100</v>
      </c>
      <c r="X119" s="11" t="s">
        <v>1214</v>
      </c>
    </row>
    <row r="120" spans="1:81" ht="24.75" customHeight="1">
      <c r="A120" s="43">
        <v>2019</v>
      </c>
      <c r="B120" s="2">
        <f t="shared" si="17"/>
        <v>50</v>
      </c>
      <c r="C120" s="80"/>
      <c r="D120" s="43">
        <v>2019</v>
      </c>
      <c r="E120" s="49">
        <v>50</v>
      </c>
      <c r="F120" s="10"/>
      <c r="G120" s="43">
        <v>2019</v>
      </c>
      <c r="H120" s="78">
        <v>0</v>
      </c>
      <c r="I120" s="134"/>
      <c r="J120" s="43">
        <v>2019</v>
      </c>
      <c r="K120" s="78">
        <v>0</v>
      </c>
      <c r="L120" s="10"/>
      <c r="M120" s="43">
        <v>2019</v>
      </c>
      <c r="N120" s="19">
        <v>100</v>
      </c>
      <c r="O120" s="10"/>
      <c r="P120" s="43">
        <v>2019</v>
      </c>
      <c r="Q120" s="34">
        <v>50</v>
      </c>
      <c r="R120" s="10"/>
      <c r="S120" s="43">
        <v>2019</v>
      </c>
      <c r="T120" s="49">
        <v>0</v>
      </c>
      <c r="U120" s="134"/>
      <c r="V120" s="43">
        <v>2019</v>
      </c>
      <c r="W120" s="19">
        <v>100</v>
      </c>
      <c r="X120" s="11" t="s">
        <v>1213</v>
      </c>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772" t="s">
        <v>56</v>
      </c>
      <c r="F123" s="772"/>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773"/>
      <c r="F124" s="77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771" t="s">
        <v>149</v>
      </c>
      <c r="F125" s="771"/>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771" t="s">
        <v>142</v>
      </c>
      <c r="F126" s="771"/>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771" t="s">
        <v>1212</v>
      </c>
      <c r="F127" s="771"/>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135" t="s">
        <v>74</v>
      </c>
      <c r="F128" s="135"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 t="shared" ref="B129:B135" si="18">AVERAGE(E129,H129,K129,Z129)</f>
        <v>12.5</v>
      </c>
      <c r="C129" s="363"/>
      <c r="D129" s="350">
        <v>2007</v>
      </c>
      <c r="E129" s="363">
        <v>0</v>
      </c>
      <c r="F129" s="363"/>
      <c r="G129" s="350">
        <v>2007</v>
      </c>
      <c r="H129" s="34">
        <v>0</v>
      </c>
      <c r="I129" s="363"/>
      <c r="J129" s="350">
        <v>2007</v>
      </c>
      <c r="K129" s="8">
        <f t="shared" ref="K129:K135" si="19">AVERAGE(N129,Q129,T129,W129)</f>
        <v>50</v>
      </c>
      <c r="L129" s="363"/>
      <c r="M129" s="350">
        <v>2007</v>
      </c>
      <c r="N129" s="34">
        <v>0</v>
      </c>
      <c r="O129" s="363"/>
      <c r="P129" s="350">
        <v>2007</v>
      </c>
      <c r="Q129" s="417">
        <v>100</v>
      </c>
      <c r="R129" s="363"/>
      <c r="S129" s="350">
        <v>2007</v>
      </c>
      <c r="T129" s="417">
        <v>0</v>
      </c>
      <c r="U129" s="363"/>
      <c r="V129" s="350">
        <v>2007</v>
      </c>
      <c r="W129" s="78">
        <v>100</v>
      </c>
      <c r="X129" s="363"/>
      <c r="Y129" s="350">
        <v>2007</v>
      </c>
      <c r="Z129" s="363">
        <v>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si="18"/>
        <v>12.5</v>
      </c>
      <c r="C130" s="363"/>
      <c r="D130" s="350">
        <v>2008</v>
      </c>
      <c r="E130" s="363">
        <v>0</v>
      </c>
      <c r="F130" s="363"/>
      <c r="G130" s="350">
        <v>2008</v>
      </c>
      <c r="H130" s="34">
        <v>0</v>
      </c>
      <c r="I130" s="363"/>
      <c r="J130" s="350">
        <v>2008</v>
      </c>
      <c r="K130" s="8">
        <f t="shared" si="19"/>
        <v>50</v>
      </c>
      <c r="L130" s="363"/>
      <c r="M130" s="350">
        <v>2008</v>
      </c>
      <c r="N130" s="34">
        <v>0</v>
      </c>
      <c r="O130" s="363"/>
      <c r="P130" s="350">
        <v>2008</v>
      </c>
      <c r="Q130" s="417">
        <v>100</v>
      </c>
      <c r="R130" s="363"/>
      <c r="S130" s="350">
        <v>2008</v>
      </c>
      <c r="T130" s="417">
        <v>0</v>
      </c>
      <c r="U130" s="363"/>
      <c r="V130" s="350">
        <v>2008</v>
      </c>
      <c r="W130" s="78">
        <v>100</v>
      </c>
      <c r="X130" s="363"/>
      <c r="Y130" s="350">
        <v>2008</v>
      </c>
      <c r="Z130" s="363">
        <v>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18"/>
        <v>12.5</v>
      </c>
      <c r="C131" s="363"/>
      <c r="D131" s="350">
        <v>2009</v>
      </c>
      <c r="E131" s="363">
        <v>0</v>
      </c>
      <c r="F131" s="363"/>
      <c r="G131" s="350">
        <v>2009</v>
      </c>
      <c r="H131" s="34">
        <v>0</v>
      </c>
      <c r="I131" s="363"/>
      <c r="J131" s="350">
        <v>2009</v>
      </c>
      <c r="K131" s="8">
        <f t="shared" si="19"/>
        <v>50</v>
      </c>
      <c r="L131" s="363"/>
      <c r="M131" s="350">
        <v>2009</v>
      </c>
      <c r="N131" s="34">
        <v>0</v>
      </c>
      <c r="O131" s="363"/>
      <c r="P131" s="350">
        <v>2009</v>
      </c>
      <c r="Q131" s="417">
        <v>100</v>
      </c>
      <c r="R131" s="363"/>
      <c r="S131" s="350">
        <v>2009</v>
      </c>
      <c r="T131" s="417">
        <v>0</v>
      </c>
      <c r="U131" s="363"/>
      <c r="V131" s="350">
        <v>2009</v>
      </c>
      <c r="W131" s="78">
        <v>100</v>
      </c>
      <c r="X131" s="363"/>
      <c r="Y131" s="350">
        <v>2009</v>
      </c>
      <c r="Z131" s="363">
        <v>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12.5</v>
      </c>
      <c r="C132" s="363"/>
      <c r="D132" s="350">
        <v>2010</v>
      </c>
      <c r="E132" s="363">
        <v>0</v>
      </c>
      <c r="F132" s="363"/>
      <c r="G132" s="350">
        <v>2010</v>
      </c>
      <c r="H132" s="34">
        <v>0</v>
      </c>
      <c r="I132" s="363"/>
      <c r="J132" s="350">
        <v>2010</v>
      </c>
      <c r="K132" s="8">
        <f t="shared" si="19"/>
        <v>50</v>
      </c>
      <c r="L132" s="363"/>
      <c r="M132" s="350">
        <v>2010</v>
      </c>
      <c r="N132" s="34">
        <v>0</v>
      </c>
      <c r="O132" s="363" t="s">
        <v>5224</v>
      </c>
      <c r="P132" s="350">
        <v>2010</v>
      </c>
      <c r="Q132" s="417">
        <v>100</v>
      </c>
      <c r="R132" s="363"/>
      <c r="S132" s="350">
        <v>2010</v>
      </c>
      <c r="T132" s="417">
        <v>0</v>
      </c>
      <c r="U132" s="363"/>
      <c r="V132" s="350">
        <v>2010</v>
      </c>
      <c r="W132" s="78">
        <v>100</v>
      </c>
      <c r="X132" s="363"/>
      <c r="Y132" s="350">
        <v>2010</v>
      </c>
      <c r="Z132" s="363">
        <v>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12.5</v>
      </c>
      <c r="C133" s="363"/>
      <c r="D133" s="350">
        <v>2011</v>
      </c>
      <c r="E133" s="363">
        <v>0</v>
      </c>
      <c r="F133" s="363" t="s">
        <v>5221</v>
      </c>
      <c r="G133" s="350">
        <v>2011</v>
      </c>
      <c r="H133" s="34">
        <v>0</v>
      </c>
      <c r="I133" s="363"/>
      <c r="J133" s="350">
        <v>2011</v>
      </c>
      <c r="K133" s="8">
        <f t="shared" si="19"/>
        <v>50</v>
      </c>
      <c r="L133" s="363"/>
      <c r="M133" s="350">
        <v>2011</v>
      </c>
      <c r="N133" s="34">
        <v>0</v>
      </c>
      <c r="O133" s="363"/>
      <c r="P133" s="350">
        <v>2011</v>
      </c>
      <c r="Q133" s="417">
        <v>100</v>
      </c>
      <c r="R133" s="363"/>
      <c r="S133" s="350">
        <v>2011</v>
      </c>
      <c r="T133" s="417">
        <v>0</v>
      </c>
      <c r="U133" s="363" t="s">
        <v>5225</v>
      </c>
      <c r="V133" s="350">
        <v>2011</v>
      </c>
      <c r="W133" s="78">
        <v>100</v>
      </c>
      <c r="X133" s="363" t="s">
        <v>5226</v>
      </c>
      <c r="Y133" s="350">
        <v>2011</v>
      </c>
      <c r="Z133" s="363">
        <v>0</v>
      </c>
      <c r="AA133" s="363" t="s">
        <v>5228</v>
      </c>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50</v>
      </c>
      <c r="C134" s="363"/>
      <c r="D134" s="350">
        <v>2012</v>
      </c>
      <c r="E134" s="363">
        <v>50</v>
      </c>
      <c r="F134" s="363" t="s">
        <v>5222</v>
      </c>
      <c r="G134" s="350">
        <v>2012</v>
      </c>
      <c r="H134" s="34">
        <v>0</v>
      </c>
      <c r="I134" s="363"/>
      <c r="J134" s="350">
        <v>2012</v>
      </c>
      <c r="K134" s="8">
        <f t="shared" si="19"/>
        <v>50</v>
      </c>
      <c r="L134" s="363"/>
      <c r="M134" s="350">
        <v>2012</v>
      </c>
      <c r="N134" s="34">
        <v>0</v>
      </c>
      <c r="O134" s="363" t="s">
        <v>5223</v>
      </c>
      <c r="P134" s="350">
        <v>2012</v>
      </c>
      <c r="Q134" s="417">
        <v>100</v>
      </c>
      <c r="R134" s="363"/>
      <c r="S134" s="350">
        <v>2012</v>
      </c>
      <c r="T134" s="417">
        <v>0</v>
      </c>
      <c r="U134" s="363"/>
      <c r="V134" s="350">
        <v>2012</v>
      </c>
      <c r="W134" s="78">
        <v>100</v>
      </c>
      <c r="X134" s="363"/>
      <c r="Y134" s="350">
        <v>2012</v>
      </c>
      <c r="Z134" s="363">
        <v>100</v>
      </c>
      <c r="AA134" s="363" t="s">
        <v>5227</v>
      </c>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50</v>
      </c>
      <c r="C135" s="363"/>
      <c r="D135" s="350">
        <v>2013</v>
      </c>
      <c r="E135" s="363">
        <v>50</v>
      </c>
      <c r="F135" s="363"/>
      <c r="G135" s="350">
        <v>2013</v>
      </c>
      <c r="H135" s="34">
        <v>0</v>
      </c>
      <c r="I135" s="363"/>
      <c r="J135" s="350">
        <v>2013</v>
      </c>
      <c r="K135" s="8">
        <f t="shared" si="19"/>
        <v>50</v>
      </c>
      <c r="L135" s="363"/>
      <c r="M135" s="350">
        <v>2013</v>
      </c>
      <c r="N135" s="34">
        <v>0</v>
      </c>
      <c r="O135" s="363"/>
      <c r="P135" s="350">
        <v>2013</v>
      </c>
      <c r="Q135" s="417">
        <v>100</v>
      </c>
      <c r="R135" s="363"/>
      <c r="S135" s="350">
        <v>2013</v>
      </c>
      <c r="T135" s="417">
        <v>0</v>
      </c>
      <c r="U135" s="363"/>
      <c r="V135" s="350">
        <v>2013</v>
      </c>
      <c r="W135" s="78">
        <v>100</v>
      </c>
      <c r="X135" s="363"/>
      <c r="Y135" s="350">
        <v>2013</v>
      </c>
      <c r="Z135" s="363">
        <v>100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50</v>
      </c>
      <c r="C136" s="80"/>
      <c r="D136" s="43">
        <v>2014</v>
      </c>
      <c r="E136" s="78">
        <v>50</v>
      </c>
      <c r="F136" s="134" t="s">
        <v>1211</v>
      </c>
      <c r="G136" s="43">
        <v>2014</v>
      </c>
      <c r="H136" s="34">
        <v>0</v>
      </c>
      <c r="I136" s="10" t="s">
        <v>3522</v>
      </c>
      <c r="J136" s="43">
        <v>2014</v>
      </c>
      <c r="K136" s="8">
        <f t="shared" ref="K136:K141" si="21">AVERAGE(N136,Q136,T136,W136)</f>
        <v>50</v>
      </c>
      <c r="L136" s="19"/>
      <c r="M136" s="43">
        <v>2014</v>
      </c>
      <c r="N136" s="136">
        <v>0</v>
      </c>
      <c r="O136" s="10" t="s">
        <v>3523</v>
      </c>
      <c r="P136" s="43">
        <v>2014</v>
      </c>
      <c r="Q136" s="19">
        <v>100</v>
      </c>
      <c r="R136" s="10" t="s">
        <v>3524</v>
      </c>
      <c r="S136" s="43">
        <v>2014</v>
      </c>
      <c r="T136" s="19">
        <v>0</v>
      </c>
      <c r="U136" s="10" t="s">
        <v>1210</v>
      </c>
      <c r="V136" s="43">
        <v>2014</v>
      </c>
      <c r="W136" s="78">
        <v>100</v>
      </c>
      <c r="X136" s="10" t="s">
        <v>3525</v>
      </c>
      <c r="Y136" s="350">
        <v>2014</v>
      </c>
      <c r="Z136" s="19">
        <v>100</v>
      </c>
      <c r="AA136" s="11" t="s">
        <v>1209</v>
      </c>
    </row>
    <row r="137" spans="1:81" ht="24.75" customHeight="1">
      <c r="A137" s="43">
        <v>2015</v>
      </c>
      <c r="B137" s="2">
        <f t="shared" si="20"/>
        <v>50</v>
      </c>
      <c r="C137" s="80"/>
      <c r="D137" s="43">
        <v>2015</v>
      </c>
      <c r="E137" s="78">
        <v>50</v>
      </c>
      <c r="F137" s="134"/>
      <c r="G137" s="43">
        <v>2015</v>
      </c>
      <c r="H137" s="34">
        <v>0</v>
      </c>
      <c r="I137" s="10"/>
      <c r="J137" s="43">
        <v>2015</v>
      </c>
      <c r="K137" s="8">
        <f t="shared" si="21"/>
        <v>50</v>
      </c>
      <c r="L137" s="19"/>
      <c r="M137" s="43">
        <v>2015</v>
      </c>
      <c r="N137" s="136">
        <v>0</v>
      </c>
      <c r="O137" s="10"/>
      <c r="P137" s="43">
        <v>2015</v>
      </c>
      <c r="Q137" s="19">
        <v>100</v>
      </c>
      <c r="R137" s="10"/>
      <c r="S137" s="43">
        <v>2015</v>
      </c>
      <c r="T137" s="19">
        <v>0</v>
      </c>
      <c r="U137" s="10"/>
      <c r="V137" s="43">
        <v>2015</v>
      </c>
      <c r="W137" s="49">
        <v>100</v>
      </c>
      <c r="X137" s="10"/>
      <c r="Y137" s="350">
        <v>2015</v>
      </c>
      <c r="Z137" s="19">
        <v>100</v>
      </c>
      <c r="AA137" s="11"/>
    </row>
    <row r="138" spans="1:81" ht="24.75" customHeight="1">
      <c r="A138" s="43">
        <v>2016</v>
      </c>
      <c r="B138" s="2">
        <f t="shared" si="20"/>
        <v>50</v>
      </c>
      <c r="C138" s="80"/>
      <c r="D138" s="43">
        <v>2016</v>
      </c>
      <c r="E138" s="78">
        <v>50</v>
      </c>
      <c r="F138" s="134"/>
      <c r="G138" s="43">
        <v>2016</v>
      </c>
      <c r="H138" s="34">
        <v>0</v>
      </c>
      <c r="I138" s="10"/>
      <c r="J138" s="43">
        <v>2016</v>
      </c>
      <c r="K138" s="8">
        <f t="shared" si="21"/>
        <v>50</v>
      </c>
      <c r="L138" s="19"/>
      <c r="M138" s="43">
        <v>2016</v>
      </c>
      <c r="N138" s="136">
        <v>0</v>
      </c>
      <c r="O138" s="10"/>
      <c r="P138" s="43">
        <v>2016</v>
      </c>
      <c r="Q138" s="19">
        <v>100</v>
      </c>
      <c r="R138" s="10"/>
      <c r="S138" s="43">
        <v>2016</v>
      </c>
      <c r="T138" s="19">
        <v>0</v>
      </c>
      <c r="U138" s="10"/>
      <c r="V138" s="43">
        <v>2016</v>
      </c>
      <c r="W138" s="49">
        <v>100</v>
      </c>
      <c r="X138" s="10"/>
      <c r="Y138" s="350">
        <v>2016</v>
      </c>
      <c r="Z138" s="19">
        <v>100</v>
      </c>
      <c r="AA138" s="11"/>
    </row>
    <row r="139" spans="1:81" ht="24.75" customHeight="1">
      <c r="A139" s="43">
        <v>2017</v>
      </c>
      <c r="B139" s="2">
        <f t="shared" si="20"/>
        <v>50</v>
      </c>
      <c r="C139" s="80"/>
      <c r="D139" s="43">
        <v>2017</v>
      </c>
      <c r="E139" s="78">
        <v>50</v>
      </c>
      <c r="F139" s="134"/>
      <c r="G139" s="43">
        <v>2017</v>
      </c>
      <c r="H139" s="34">
        <v>0</v>
      </c>
      <c r="I139" s="10"/>
      <c r="J139" s="43">
        <v>2017</v>
      </c>
      <c r="K139" s="8">
        <f t="shared" si="21"/>
        <v>50</v>
      </c>
      <c r="L139" s="19"/>
      <c r="M139" s="43">
        <v>2017</v>
      </c>
      <c r="N139" s="136">
        <v>0</v>
      </c>
      <c r="O139" s="10"/>
      <c r="P139" s="43">
        <v>2017</v>
      </c>
      <c r="Q139" s="19">
        <v>100</v>
      </c>
      <c r="R139" s="10"/>
      <c r="S139" s="43">
        <v>2017</v>
      </c>
      <c r="T139" s="19">
        <v>0</v>
      </c>
      <c r="U139" s="10"/>
      <c r="V139" s="43">
        <v>2017</v>
      </c>
      <c r="W139" s="49">
        <v>100</v>
      </c>
      <c r="X139" s="10"/>
      <c r="Y139" s="350">
        <v>2017</v>
      </c>
      <c r="Z139" s="19">
        <v>100</v>
      </c>
      <c r="AA139" s="11"/>
    </row>
    <row r="140" spans="1:81" ht="24.75" customHeight="1">
      <c r="A140" s="43">
        <v>2018</v>
      </c>
      <c r="B140" s="2">
        <f t="shared" si="20"/>
        <v>50</v>
      </c>
      <c r="C140" s="80"/>
      <c r="D140" s="43">
        <v>2018</v>
      </c>
      <c r="E140" s="78">
        <v>50</v>
      </c>
      <c r="F140" s="134"/>
      <c r="G140" s="43">
        <v>2018</v>
      </c>
      <c r="H140" s="34">
        <v>0</v>
      </c>
      <c r="I140" s="10"/>
      <c r="J140" s="43">
        <v>2018</v>
      </c>
      <c r="K140" s="8">
        <f t="shared" si="21"/>
        <v>50</v>
      </c>
      <c r="L140" s="19"/>
      <c r="M140" s="43">
        <v>2018</v>
      </c>
      <c r="N140" s="136">
        <v>0</v>
      </c>
      <c r="O140" s="10"/>
      <c r="P140" s="43">
        <v>2018</v>
      </c>
      <c r="Q140" s="19">
        <v>100</v>
      </c>
      <c r="R140" s="10"/>
      <c r="S140" s="43">
        <v>2018</v>
      </c>
      <c r="T140" s="19">
        <v>0</v>
      </c>
      <c r="U140" s="10"/>
      <c r="V140" s="43">
        <v>2018</v>
      </c>
      <c r="W140" s="49">
        <v>100</v>
      </c>
      <c r="X140" s="10"/>
      <c r="Y140" s="350">
        <v>2018</v>
      </c>
      <c r="Z140" s="19">
        <v>100</v>
      </c>
      <c r="AA140" s="11"/>
    </row>
    <row r="141" spans="1:81" ht="24.75" customHeight="1">
      <c r="A141" s="43">
        <v>2019</v>
      </c>
      <c r="B141" s="2">
        <f t="shared" si="20"/>
        <v>50</v>
      </c>
      <c r="C141" s="80"/>
      <c r="D141" s="43">
        <v>2019</v>
      </c>
      <c r="E141" s="78">
        <v>50</v>
      </c>
      <c r="F141" s="134"/>
      <c r="G141" s="43">
        <v>2019</v>
      </c>
      <c r="H141" s="34">
        <v>0</v>
      </c>
      <c r="I141" s="10"/>
      <c r="J141" s="43">
        <v>2019</v>
      </c>
      <c r="K141" s="8">
        <f t="shared" si="21"/>
        <v>50</v>
      </c>
      <c r="L141" s="19"/>
      <c r="M141" s="43">
        <v>2019</v>
      </c>
      <c r="N141" s="136">
        <v>0</v>
      </c>
      <c r="O141" s="10"/>
      <c r="P141" s="43">
        <v>2019</v>
      </c>
      <c r="Q141" s="19">
        <v>100</v>
      </c>
      <c r="R141" s="10"/>
      <c r="S141" s="43">
        <v>2019</v>
      </c>
      <c r="T141" s="19">
        <v>0</v>
      </c>
      <c r="U141" s="10"/>
      <c r="V141" s="43">
        <v>2019</v>
      </c>
      <c r="W141" s="49">
        <v>100</v>
      </c>
      <c r="X141" s="10"/>
      <c r="Y141" s="350">
        <v>2019</v>
      </c>
      <c r="Z141" s="19">
        <v>100</v>
      </c>
      <c r="AA141" s="11"/>
    </row>
    <row r="142" spans="1:81" ht="24.75" customHeight="1">
      <c r="E142" s="137"/>
      <c r="F142" s="137"/>
    </row>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4561</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78</v>
      </c>
      <c r="AC149" s="350" t="s">
        <v>74</v>
      </c>
      <c r="AD149" s="350" t="s">
        <v>73</v>
      </c>
      <c r="AE149" s="350" t="s">
        <v>75</v>
      </c>
      <c r="AF149" s="350" t="s">
        <v>74</v>
      </c>
      <c r="AG149" s="350" t="s">
        <v>73</v>
      </c>
    </row>
    <row r="150" spans="1:81" s="47" customFormat="1" ht="24.75" customHeight="1">
      <c r="A150" s="350">
        <v>2007</v>
      </c>
      <c r="B150" s="396">
        <f t="shared" ref="B150:B156" si="22">AVERAGE(E150,H150, W150,((Z150+AC150+AF150)/3))</f>
        <v>26.041666666666668</v>
      </c>
      <c r="C150" s="363"/>
      <c r="D150" s="350">
        <v>2007</v>
      </c>
      <c r="E150" s="363">
        <v>0</v>
      </c>
      <c r="F150" s="363"/>
      <c r="G150" s="350">
        <v>2007</v>
      </c>
      <c r="H150" s="8">
        <f t="shared" ref="H150:H156" si="23">AVERAGE(K150,N150,Q150,T150)</f>
        <v>12.5</v>
      </c>
      <c r="I150" s="363"/>
      <c r="J150" s="350">
        <v>2007</v>
      </c>
      <c r="K150" s="78">
        <v>50</v>
      </c>
      <c r="L150" s="363"/>
      <c r="M150" s="350">
        <v>2007</v>
      </c>
      <c r="N150" s="363">
        <v>0</v>
      </c>
      <c r="O150" s="363"/>
      <c r="P150" s="350">
        <v>2007</v>
      </c>
      <c r="Q150" s="416">
        <v>0</v>
      </c>
      <c r="R150" s="363"/>
      <c r="S150" s="350">
        <v>2007</v>
      </c>
      <c r="T150" s="363">
        <v>0</v>
      </c>
      <c r="U150" s="363"/>
      <c r="V150" s="350">
        <v>2007</v>
      </c>
      <c r="W150" s="363">
        <v>75</v>
      </c>
      <c r="X150" s="363"/>
      <c r="Y150" s="350">
        <v>2007</v>
      </c>
      <c r="Z150" s="363">
        <v>0</v>
      </c>
      <c r="AA150" s="363" t="s">
        <v>5239</v>
      </c>
      <c r="AB150" s="350">
        <v>2007</v>
      </c>
      <c r="AC150" s="78">
        <v>0</v>
      </c>
      <c r="AD150" s="363"/>
      <c r="AE150" s="350">
        <v>2007</v>
      </c>
      <c r="AF150" s="363">
        <v>50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f t="shared" si="22"/>
        <v>26.041666666666668</v>
      </c>
      <c r="C151" s="363"/>
      <c r="D151" s="350">
        <v>2008</v>
      </c>
      <c r="E151" s="363">
        <v>0</v>
      </c>
      <c r="F151" s="363"/>
      <c r="G151" s="350">
        <v>2008</v>
      </c>
      <c r="H151" s="8">
        <f t="shared" si="23"/>
        <v>12.5</v>
      </c>
      <c r="I151" s="363"/>
      <c r="J151" s="350">
        <v>2008</v>
      </c>
      <c r="K151" s="78">
        <v>50</v>
      </c>
      <c r="L151" s="363"/>
      <c r="M151" s="350">
        <v>2008</v>
      </c>
      <c r="N151" s="363">
        <v>0</v>
      </c>
      <c r="O151" s="363"/>
      <c r="P151" s="350">
        <v>2008</v>
      </c>
      <c r="Q151" s="416">
        <v>0</v>
      </c>
      <c r="R151" s="363"/>
      <c r="S151" s="350">
        <v>2008</v>
      </c>
      <c r="T151" s="363">
        <v>0</v>
      </c>
      <c r="U151" s="363"/>
      <c r="V151" s="350">
        <v>2008</v>
      </c>
      <c r="W151" s="363">
        <v>75</v>
      </c>
      <c r="X151" s="363"/>
      <c r="Y151" s="350">
        <v>2008</v>
      </c>
      <c r="Z151" s="363">
        <v>0</v>
      </c>
      <c r="AA151" s="363"/>
      <c r="AB151" s="350">
        <v>2008</v>
      </c>
      <c r="AC151" s="78">
        <v>0</v>
      </c>
      <c r="AD151" s="363"/>
      <c r="AE151" s="350">
        <v>2008</v>
      </c>
      <c r="AF151" s="363">
        <v>50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f t="shared" si="22"/>
        <v>26.041666666666668</v>
      </c>
      <c r="C152" s="363"/>
      <c r="D152" s="350">
        <v>2009</v>
      </c>
      <c r="E152" s="363">
        <v>0</v>
      </c>
      <c r="F152" s="363"/>
      <c r="G152" s="350">
        <v>2009</v>
      </c>
      <c r="H152" s="8">
        <f t="shared" si="23"/>
        <v>12.5</v>
      </c>
      <c r="I152" s="363"/>
      <c r="J152" s="350">
        <v>2009</v>
      </c>
      <c r="K152" s="78">
        <v>50</v>
      </c>
      <c r="L152" s="363" t="s">
        <v>5230</v>
      </c>
      <c r="M152" s="350">
        <v>2009</v>
      </c>
      <c r="N152" s="363">
        <v>0</v>
      </c>
      <c r="O152" s="363" t="s">
        <v>5231</v>
      </c>
      <c r="P152" s="350">
        <v>2009</v>
      </c>
      <c r="Q152" s="416">
        <v>0</v>
      </c>
      <c r="R152" s="363" t="s">
        <v>5233</v>
      </c>
      <c r="S152" s="350">
        <v>2009</v>
      </c>
      <c r="T152" s="363">
        <v>0</v>
      </c>
      <c r="U152" s="363" t="s">
        <v>5233</v>
      </c>
      <c r="V152" s="350">
        <v>2009</v>
      </c>
      <c r="W152" s="363">
        <v>75</v>
      </c>
      <c r="X152" s="363" t="s">
        <v>5236</v>
      </c>
      <c r="Y152" s="350">
        <v>2009</v>
      </c>
      <c r="Z152" s="363">
        <v>0</v>
      </c>
      <c r="AA152" s="363" t="s">
        <v>5240</v>
      </c>
      <c r="AB152" s="350">
        <v>2009</v>
      </c>
      <c r="AC152" s="78">
        <v>0</v>
      </c>
      <c r="AD152" s="363"/>
      <c r="AE152" s="350">
        <v>2009</v>
      </c>
      <c r="AF152" s="363">
        <v>50</v>
      </c>
      <c r="AG152" s="363" t="s">
        <v>5242</v>
      </c>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62.5</v>
      </c>
      <c r="C153" s="363"/>
      <c r="D153" s="350">
        <v>2010</v>
      </c>
      <c r="E153" s="363">
        <v>50</v>
      </c>
      <c r="F153" s="363" t="s">
        <v>5229</v>
      </c>
      <c r="G153" s="350">
        <v>2010</v>
      </c>
      <c r="H153" s="8">
        <f t="shared" si="23"/>
        <v>50</v>
      </c>
      <c r="I153" s="363"/>
      <c r="J153" s="350">
        <v>2010</v>
      </c>
      <c r="K153" s="78">
        <v>50</v>
      </c>
      <c r="L153" s="363"/>
      <c r="M153" s="350">
        <v>2010</v>
      </c>
      <c r="N153" s="363">
        <v>50</v>
      </c>
      <c r="O153" s="363" t="s">
        <v>5232</v>
      </c>
      <c r="P153" s="350">
        <v>2010</v>
      </c>
      <c r="Q153" s="416">
        <v>50</v>
      </c>
      <c r="R153" s="363" t="s">
        <v>5234</v>
      </c>
      <c r="S153" s="350">
        <v>2010</v>
      </c>
      <c r="T153" s="363">
        <v>50</v>
      </c>
      <c r="U153" s="363" t="s">
        <v>5235</v>
      </c>
      <c r="V153" s="350">
        <v>2010</v>
      </c>
      <c r="W153" s="363">
        <v>100</v>
      </c>
      <c r="X153" s="363" t="s">
        <v>5237</v>
      </c>
      <c r="Y153" s="350">
        <v>2010</v>
      </c>
      <c r="Z153" s="363">
        <v>50</v>
      </c>
      <c r="AA153" s="363" t="s">
        <v>5241</v>
      </c>
      <c r="AB153" s="350">
        <v>2010</v>
      </c>
      <c r="AC153" s="78">
        <v>0</v>
      </c>
      <c r="AD153" s="363"/>
      <c r="AE153" s="350">
        <v>2010</v>
      </c>
      <c r="AF153" s="363">
        <v>100</v>
      </c>
      <c r="AG153" s="363" t="s">
        <v>3531</v>
      </c>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62.5</v>
      </c>
      <c r="C154" s="363"/>
      <c r="D154" s="350">
        <v>2011</v>
      </c>
      <c r="E154" s="363">
        <v>50</v>
      </c>
      <c r="F154" s="363"/>
      <c r="G154" s="350">
        <v>2011</v>
      </c>
      <c r="H154" s="8">
        <f t="shared" si="23"/>
        <v>50</v>
      </c>
      <c r="I154" s="363"/>
      <c r="J154" s="350">
        <v>2011</v>
      </c>
      <c r="K154" s="78">
        <v>50</v>
      </c>
      <c r="L154" s="363"/>
      <c r="M154" s="350">
        <v>2011</v>
      </c>
      <c r="N154" s="363">
        <v>50</v>
      </c>
      <c r="O154" s="363"/>
      <c r="P154" s="350">
        <v>2011</v>
      </c>
      <c r="Q154" s="416">
        <v>50</v>
      </c>
      <c r="R154" s="363"/>
      <c r="S154" s="350">
        <v>2011</v>
      </c>
      <c r="T154" s="363">
        <v>50</v>
      </c>
      <c r="U154" s="363"/>
      <c r="V154" s="350">
        <v>2011</v>
      </c>
      <c r="W154" s="363">
        <v>100</v>
      </c>
      <c r="X154" s="363" t="s">
        <v>5238</v>
      </c>
      <c r="Y154" s="350">
        <v>2011</v>
      </c>
      <c r="Z154" s="363">
        <v>50</v>
      </c>
      <c r="AA154" s="363"/>
      <c r="AB154" s="350">
        <v>2011</v>
      </c>
      <c r="AC154" s="78">
        <v>0</v>
      </c>
      <c r="AD154" s="363"/>
      <c r="AE154" s="350">
        <v>2011</v>
      </c>
      <c r="AF154" s="363">
        <v>100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62.5</v>
      </c>
      <c r="C155" s="363"/>
      <c r="D155" s="350">
        <v>2012</v>
      </c>
      <c r="E155" s="363">
        <v>50</v>
      </c>
      <c r="F155" s="363"/>
      <c r="G155" s="350">
        <v>2012</v>
      </c>
      <c r="H155" s="8">
        <f t="shared" si="23"/>
        <v>50</v>
      </c>
      <c r="I155" s="363"/>
      <c r="J155" s="350">
        <v>2012</v>
      </c>
      <c r="K155" s="78">
        <v>50</v>
      </c>
      <c r="L155" s="363"/>
      <c r="M155" s="350">
        <v>2012</v>
      </c>
      <c r="N155" s="363">
        <v>50</v>
      </c>
      <c r="O155" s="363"/>
      <c r="P155" s="350">
        <v>2012</v>
      </c>
      <c r="Q155" s="416">
        <v>50</v>
      </c>
      <c r="R155" s="363"/>
      <c r="S155" s="350">
        <v>2012</v>
      </c>
      <c r="T155" s="363">
        <v>50</v>
      </c>
      <c r="U155" s="363"/>
      <c r="V155" s="350">
        <v>2012</v>
      </c>
      <c r="W155" s="363">
        <v>100</v>
      </c>
      <c r="X155" s="363"/>
      <c r="Y155" s="350">
        <v>2012</v>
      </c>
      <c r="Z155" s="363">
        <v>50</v>
      </c>
      <c r="AA155" s="363"/>
      <c r="AB155" s="350">
        <v>2012</v>
      </c>
      <c r="AC155" s="78">
        <v>0</v>
      </c>
      <c r="AD155" s="363"/>
      <c r="AE155" s="350">
        <v>2012</v>
      </c>
      <c r="AF155" s="363">
        <v>100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62.5</v>
      </c>
      <c r="C156" s="363"/>
      <c r="D156" s="350">
        <v>2013</v>
      </c>
      <c r="E156" s="363">
        <v>50</v>
      </c>
      <c r="F156" s="363"/>
      <c r="G156" s="350">
        <v>2013</v>
      </c>
      <c r="H156" s="8">
        <f t="shared" si="23"/>
        <v>50</v>
      </c>
      <c r="I156" s="363"/>
      <c r="J156" s="350">
        <v>2013</v>
      </c>
      <c r="K156" s="78">
        <v>50</v>
      </c>
      <c r="L156" s="363"/>
      <c r="M156" s="350">
        <v>2013</v>
      </c>
      <c r="N156" s="363">
        <v>50</v>
      </c>
      <c r="O156" s="363"/>
      <c r="P156" s="350">
        <v>2013</v>
      </c>
      <c r="Q156" s="416">
        <v>50</v>
      </c>
      <c r="R156" s="363"/>
      <c r="S156" s="350">
        <v>2013</v>
      </c>
      <c r="T156" s="363">
        <v>50</v>
      </c>
      <c r="U156" s="363"/>
      <c r="V156" s="350">
        <v>2013</v>
      </c>
      <c r="W156" s="363">
        <v>100</v>
      </c>
      <c r="X156" s="363"/>
      <c r="Y156" s="350">
        <v>2013</v>
      </c>
      <c r="Z156" s="363">
        <v>50</v>
      </c>
      <c r="AA156" s="363"/>
      <c r="AB156" s="350">
        <v>2013</v>
      </c>
      <c r="AC156" s="78">
        <v>0</v>
      </c>
      <c r="AD156" s="363"/>
      <c r="AE156" s="350">
        <v>2013</v>
      </c>
      <c r="AF156" s="363">
        <v>100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62.5</v>
      </c>
      <c r="C157" s="80"/>
      <c r="D157" s="43">
        <v>2014</v>
      </c>
      <c r="E157" s="78">
        <v>50</v>
      </c>
      <c r="F157" s="10" t="s">
        <v>3526</v>
      </c>
      <c r="G157" s="43">
        <v>2014</v>
      </c>
      <c r="H157" s="8">
        <f t="shared" ref="H157:H162" si="25">AVERAGE(K157,N157,Q157,T157)</f>
        <v>50</v>
      </c>
      <c r="I157" s="19"/>
      <c r="J157" s="43">
        <v>2014</v>
      </c>
      <c r="K157" s="78">
        <v>50</v>
      </c>
      <c r="L157" s="10" t="s">
        <v>3527</v>
      </c>
      <c r="M157" s="43">
        <v>2014</v>
      </c>
      <c r="N157" s="19">
        <v>50</v>
      </c>
      <c r="O157" s="10" t="s">
        <v>4562</v>
      </c>
      <c r="P157" s="43">
        <v>2014</v>
      </c>
      <c r="Q157" s="19">
        <v>50</v>
      </c>
      <c r="R157" s="10" t="s">
        <v>4563</v>
      </c>
      <c r="S157" s="43">
        <v>2014</v>
      </c>
      <c r="T157" s="19">
        <v>50</v>
      </c>
      <c r="U157" s="71" t="s">
        <v>4564</v>
      </c>
      <c r="V157" s="43">
        <v>2014</v>
      </c>
      <c r="W157" s="78">
        <v>100</v>
      </c>
      <c r="X157" s="10" t="s">
        <v>3528</v>
      </c>
      <c r="Y157" s="350">
        <v>2014</v>
      </c>
      <c r="Z157" s="78">
        <v>50</v>
      </c>
      <c r="AA157" s="10" t="s">
        <v>3529</v>
      </c>
      <c r="AB157" s="350" t="s">
        <v>78</v>
      </c>
      <c r="AC157" s="78">
        <v>0</v>
      </c>
      <c r="AD157" s="10" t="s">
        <v>3530</v>
      </c>
      <c r="AE157" s="350">
        <v>2014</v>
      </c>
      <c r="AF157" s="78">
        <v>100</v>
      </c>
      <c r="AG157" s="11" t="s">
        <v>3531</v>
      </c>
    </row>
    <row r="158" spans="1:81" ht="24.75" customHeight="1">
      <c r="A158" s="43">
        <v>2015</v>
      </c>
      <c r="B158" s="2">
        <f t="shared" si="24"/>
        <v>62.5</v>
      </c>
      <c r="C158" s="80"/>
      <c r="D158" s="43">
        <v>2015</v>
      </c>
      <c r="E158" s="49">
        <v>50</v>
      </c>
      <c r="F158" s="10"/>
      <c r="G158" s="43">
        <v>2015</v>
      </c>
      <c r="H158" s="8">
        <f t="shared" si="25"/>
        <v>50</v>
      </c>
      <c r="I158" s="19"/>
      <c r="J158" s="43">
        <v>2015</v>
      </c>
      <c r="K158" s="49">
        <v>50</v>
      </c>
      <c r="L158" s="10"/>
      <c r="M158" s="43">
        <v>2015</v>
      </c>
      <c r="N158" s="19">
        <v>50</v>
      </c>
      <c r="O158" s="10"/>
      <c r="P158" s="43">
        <v>2015</v>
      </c>
      <c r="Q158" s="19">
        <v>50</v>
      </c>
      <c r="R158" s="10"/>
      <c r="S158" s="43">
        <v>2015</v>
      </c>
      <c r="T158" s="19">
        <v>50</v>
      </c>
      <c r="U158" s="10"/>
      <c r="V158" s="43">
        <v>2015</v>
      </c>
      <c r="W158" s="49">
        <v>100</v>
      </c>
      <c r="X158" s="10"/>
      <c r="Y158" s="350">
        <v>2015</v>
      </c>
      <c r="Z158" s="49">
        <v>50</v>
      </c>
      <c r="AA158" s="10"/>
      <c r="AB158" s="350" t="s">
        <v>78</v>
      </c>
      <c r="AC158" s="49">
        <v>0</v>
      </c>
      <c r="AD158" s="10"/>
      <c r="AE158" s="350">
        <v>2015</v>
      </c>
      <c r="AF158" s="49">
        <v>100</v>
      </c>
      <c r="AG158" s="11"/>
    </row>
    <row r="159" spans="1:81" ht="24.75" customHeight="1">
      <c r="A159" s="43">
        <v>2016</v>
      </c>
      <c r="B159" s="2">
        <f t="shared" si="24"/>
        <v>62.5</v>
      </c>
      <c r="C159" s="80"/>
      <c r="D159" s="43">
        <v>2016</v>
      </c>
      <c r="E159" s="49">
        <v>50</v>
      </c>
      <c r="F159" s="10"/>
      <c r="G159" s="43">
        <v>2016</v>
      </c>
      <c r="H159" s="8">
        <f t="shared" si="25"/>
        <v>50</v>
      </c>
      <c r="I159" s="19"/>
      <c r="J159" s="43">
        <v>2016</v>
      </c>
      <c r="K159" s="49">
        <v>50</v>
      </c>
      <c r="L159" s="10"/>
      <c r="M159" s="43">
        <v>2016</v>
      </c>
      <c r="N159" s="19">
        <v>50</v>
      </c>
      <c r="O159" s="10"/>
      <c r="P159" s="43">
        <v>2016</v>
      </c>
      <c r="Q159" s="19">
        <v>50</v>
      </c>
      <c r="R159" s="10"/>
      <c r="S159" s="43">
        <v>2016</v>
      </c>
      <c r="T159" s="19">
        <v>50</v>
      </c>
      <c r="U159" s="10"/>
      <c r="V159" s="43">
        <v>2016</v>
      </c>
      <c r="W159" s="49">
        <v>100</v>
      </c>
      <c r="X159" s="10"/>
      <c r="Y159" s="350">
        <v>2016</v>
      </c>
      <c r="Z159" s="49">
        <v>50</v>
      </c>
      <c r="AA159" s="10" t="s">
        <v>3532</v>
      </c>
      <c r="AB159" s="350" t="s">
        <v>78</v>
      </c>
      <c r="AC159" s="49">
        <v>0</v>
      </c>
      <c r="AD159" s="10"/>
      <c r="AE159" s="350">
        <v>2016</v>
      </c>
      <c r="AF159" s="49">
        <v>100</v>
      </c>
      <c r="AG159" s="11"/>
    </row>
    <row r="160" spans="1:81" ht="24.75" customHeight="1">
      <c r="A160" s="43">
        <v>2017</v>
      </c>
      <c r="B160" s="2">
        <f t="shared" si="24"/>
        <v>62.5</v>
      </c>
      <c r="C160" s="80"/>
      <c r="D160" s="43">
        <v>2017</v>
      </c>
      <c r="E160" s="49">
        <v>50</v>
      </c>
      <c r="F160" s="10"/>
      <c r="G160" s="43">
        <v>2017</v>
      </c>
      <c r="H160" s="8">
        <f t="shared" si="25"/>
        <v>50</v>
      </c>
      <c r="I160" s="19"/>
      <c r="J160" s="43">
        <v>2017</v>
      </c>
      <c r="K160" s="49">
        <v>50</v>
      </c>
      <c r="L160" s="10"/>
      <c r="M160" s="43">
        <v>2017</v>
      </c>
      <c r="N160" s="19">
        <v>50</v>
      </c>
      <c r="O160" s="10"/>
      <c r="P160" s="43">
        <v>2017</v>
      </c>
      <c r="Q160" s="19">
        <v>50</v>
      </c>
      <c r="R160" s="10"/>
      <c r="S160" s="43">
        <v>2017</v>
      </c>
      <c r="T160" s="19">
        <v>50</v>
      </c>
      <c r="U160" s="10"/>
      <c r="V160" s="43">
        <v>2017</v>
      </c>
      <c r="W160" s="49">
        <v>100</v>
      </c>
      <c r="X160" s="10"/>
      <c r="Y160" s="350">
        <v>2017</v>
      </c>
      <c r="Z160" s="49">
        <v>50</v>
      </c>
      <c r="AA160" s="10"/>
      <c r="AB160" s="350" t="s">
        <v>78</v>
      </c>
      <c r="AC160" s="49">
        <v>0</v>
      </c>
      <c r="AD160" s="10"/>
      <c r="AE160" s="350">
        <v>2017</v>
      </c>
      <c r="AF160" s="49">
        <v>100</v>
      </c>
      <c r="AG160" s="11"/>
    </row>
    <row r="161" spans="1:41" ht="24.75" customHeight="1">
      <c r="A161" s="43">
        <v>2018</v>
      </c>
      <c r="B161" s="2">
        <f t="shared" si="24"/>
        <v>62.5</v>
      </c>
      <c r="C161" s="80"/>
      <c r="D161" s="43">
        <v>2018</v>
      </c>
      <c r="E161" s="49">
        <v>50</v>
      </c>
      <c r="F161" s="10"/>
      <c r="G161" s="43">
        <v>2018</v>
      </c>
      <c r="H161" s="8">
        <f t="shared" si="25"/>
        <v>50</v>
      </c>
      <c r="I161" s="19"/>
      <c r="J161" s="43">
        <v>2018</v>
      </c>
      <c r="K161" s="49">
        <v>50</v>
      </c>
      <c r="L161" s="10"/>
      <c r="M161" s="43">
        <v>2018</v>
      </c>
      <c r="N161" s="19">
        <v>50</v>
      </c>
      <c r="O161" s="10"/>
      <c r="P161" s="43">
        <v>2018</v>
      </c>
      <c r="Q161" s="19">
        <v>50</v>
      </c>
      <c r="R161" s="10"/>
      <c r="S161" s="43">
        <v>2018</v>
      </c>
      <c r="T161" s="19">
        <v>50</v>
      </c>
      <c r="U161" s="10"/>
      <c r="V161" s="43">
        <v>2018</v>
      </c>
      <c r="W161" s="49">
        <v>100</v>
      </c>
      <c r="X161" s="10"/>
      <c r="Y161" s="350">
        <v>2018</v>
      </c>
      <c r="Z161" s="49">
        <v>50</v>
      </c>
      <c r="AA161" s="10"/>
      <c r="AB161" s="350" t="s">
        <v>78</v>
      </c>
      <c r="AC161" s="49">
        <v>0</v>
      </c>
      <c r="AD161" s="10"/>
      <c r="AE161" s="350">
        <v>2018</v>
      </c>
      <c r="AF161" s="49">
        <v>100</v>
      </c>
      <c r="AG161" s="11"/>
    </row>
    <row r="162" spans="1:41" ht="24.75" customHeight="1">
      <c r="A162" s="43">
        <v>2019</v>
      </c>
      <c r="B162" s="2">
        <f t="shared" si="24"/>
        <v>62.5</v>
      </c>
      <c r="C162" s="80"/>
      <c r="D162" s="43">
        <v>2019</v>
      </c>
      <c r="E162" s="49">
        <v>50</v>
      </c>
      <c r="F162" s="10"/>
      <c r="G162" s="43">
        <v>2019</v>
      </c>
      <c r="H162" s="8">
        <f t="shared" si="25"/>
        <v>50</v>
      </c>
      <c r="I162" s="19"/>
      <c r="J162" s="43">
        <v>2019</v>
      </c>
      <c r="K162" s="49">
        <v>50</v>
      </c>
      <c r="L162" s="10"/>
      <c r="M162" s="43">
        <v>2019</v>
      </c>
      <c r="N162" s="19">
        <v>50</v>
      </c>
      <c r="O162" s="10"/>
      <c r="P162" s="43">
        <v>2019</v>
      </c>
      <c r="Q162" s="19">
        <v>50</v>
      </c>
      <c r="R162" s="10"/>
      <c r="S162" s="43">
        <v>2019</v>
      </c>
      <c r="T162" s="19">
        <v>50</v>
      </c>
      <c r="U162" s="10"/>
      <c r="V162" s="43">
        <v>2019</v>
      </c>
      <c r="W162" s="49">
        <v>100</v>
      </c>
      <c r="X162" s="10"/>
      <c r="Y162" s="350">
        <v>2019</v>
      </c>
      <c r="Z162" s="49">
        <v>50</v>
      </c>
      <c r="AA162" s="10"/>
      <c r="AB162" s="350" t="s">
        <v>78</v>
      </c>
      <c r="AC162" s="49">
        <v>0</v>
      </c>
      <c r="AD162" s="10"/>
      <c r="AE162" s="350">
        <v>2019</v>
      </c>
      <c r="AF162" s="49">
        <v>100</v>
      </c>
      <c r="AG162" s="11"/>
    </row>
    <row r="163" spans="1:41" ht="24.75" customHeight="1">
      <c r="AF163" s="138"/>
    </row>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22.833333333333332</v>
      </c>
      <c r="C171" s="39"/>
      <c r="D171" s="43">
        <v>2014</v>
      </c>
      <c r="E171" s="8">
        <v>50</v>
      </c>
      <c r="F171" s="67" t="s">
        <v>3533</v>
      </c>
      <c r="G171" s="43">
        <v>2014</v>
      </c>
      <c r="H171" s="8">
        <v>100</v>
      </c>
      <c r="I171" s="11">
        <v>0</v>
      </c>
      <c r="J171" s="43">
        <v>2014</v>
      </c>
      <c r="K171" s="8">
        <v>50</v>
      </c>
      <c r="L171" s="11" t="s">
        <v>3534</v>
      </c>
      <c r="M171" s="43">
        <v>2014</v>
      </c>
      <c r="N171" s="19">
        <v>100</v>
      </c>
      <c r="O171" s="11">
        <v>0</v>
      </c>
      <c r="P171" s="43">
        <v>2014</v>
      </c>
      <c r="Q171" s="8">
        <v>0</v>
      </c>
      <c r="R171" s="11" t="s">
        <v>3535</v>
      </c>
      <c r="S171" s="43">
        <v>2014</v>
      </c>
      <c r="T171" s="19">
        <v>50</v>
      </c>
      <c r="U171" s="11" t="s">
        <v>3536</v>
      </c>
      <c r="V171" s="43">
        <v>2014</v>
      </c>
      <c r="W171" s="19">
        <v>33</v>
      </c>
      <c r="X171" s="11" t="s">
        <v>3537</v>
      </c>
      <c r="Y171" s="43">
        <v>2014</v>
      </c>
      <c r="Z171" s="19">
        <v>33</v>
      </c>
      <c r="AA171" s="11" t="s">
        <v>3538</v>
      </c>
      <c r="AB171" s="43">
        <v>2014</v>
      </c>
      <c r="AC171" s="19">
        <v>0</v>
      </c>
      <c r="AD171" s="11" t="s">
        <v>3539</v>
      </c>
      <c r="AE171" s="43">
        <v>2014</v>
      </c>
      <c r="AF171" s="19">
        <v>0</v>
      </c>
      <c r="AG171" s="67" t="s">
        <v>3540</v>
      </c>
      <c r="AH171" s="43">
        <v>2014</v>
      </c>
      <c r="AI171" s="19">
        <v>0</v>
      </c>
      <c r="AJ171" s="11">
        <v>0</v>
      </c>
      <c r="AK171" s="43">
        <v>2014</v>
      </c>
      <c r="AL171" s="19">
        <v>0</v>
      </c>
      <c r="AM171" s="11" t="s">
        <v>3541</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27.083333333333332</v>
      </c>
      <c r="C176" s="80"/>
      <c r="D176" s="43">
        <v>2019</v>
      </c>
      <c r="E176" s="19">
        <v>50</v>
      </c>
      <c r="F176" s="11" t="s">
        <v>3542</v>
      </c>
      <c r="G176" s="43">
        <v>2019</v>
      </c>
      <c r="H176" s="19">
        <v>100</v>
      </c>
      <c r="I176" s="11">
        <v>0</v>
      </c>
      <c r="J176" s="43">
        <v>2019</v>
      </c>
      <c r="K176" s="19">
        <v>50</v>
      </c>
      <c r="L176" s="11" t="s">
        <v>3543</v>
      </c>
      <c r="M176" s="43">
        <v>2019</v>
      </c>
      <c r="N176" s="19">
        <v>100</v>
      </c>
      <c r="O176" s="11">
        <v>0</v>
      </c>
      <c r="P176" s="43">
        <v>2019</v>
      </c>
      <c r="Q176" s="19">
        <v>0</v>
      </c>
      <c r="R176" s="11" t="s">
        <v>3535</v>
      </c>
      <c r="S176" s="43">
        <v>2019</v>
      </c>
      <c r="T176" s="19">
        <v>50</v>
      </c>
      <c r="U176" s="11" t="s">
        <v>3536</v>
      </c>
      <c r="V176" s="43">
        <v>2019</v>
      </c>
      <c r="W176" s="19">
        <v>67</v>
      </c>
      <c r="X176" s="11" t="s">
        <v>3544</v>
      </c>
      <c r="Y176" s="43">
        <v>2019</v>
      </c>
      <c r="Z176" s="19">
        <v>33</v>
      </c>
      <c r="AA176" s="11" t="s">
        <v>3545</v>
      </c>
      <c r="AB176" s="43">
        <v>2019</v>
      </c>
      <c r="AC176" s="19">
        <v>0</v>
      </c>
      <c r="AD176" s="11" t="s">
        <v>3546</v>
      </c>
      <c r="AE176" s="43">
        <v>2019</v>
      </c>
      <c r="AF176" s="19">
        <v>0</v>
      </c>
      <c r="AG176" s="11" t="s">
        <v>3540</v>
      </c>
      <c r="AH176" s="43">
        <v>2019</v>
      </c>
      <c r="AI176" s="19">
        <v>0</v>
      </c>
      <c r="AJ176" s="11">
        <v>0</v>
      </c>
      <c r="AK176" s="43">
        <v>2019</v>
      </c>
      <c r="AL176" s="19">
        <v>0</v>
      </c>
      <c r="AM176" s="11" t="s">
        <v>3541</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AC166:AD166"/>
    <mergeCell ref="E103:F103"/>
    <mergeCell ref="E124:F124"/>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B104:C104"/>
    <mergeCell ref="E104:F104"/>
    <mergeCell ref="H103:I103"/>
    <mergeCell ref="K103:L103"/>
    <mergeCell ref="N103:O103"/>
    <mergeCell ref="H104:I104"/>
    <mergeCell ref="K104:L104"/>
    <mergeCell ref="N19:O19"/>
    <mergeCell ref="Q19:R19"/>
    <mergeCell ref="T19:U19"/>
    <mergeCell ref="Q18:R18"/>
    <mergeCell ref="T18:U18"/>
    <mergeCell ref="W18:X18"/>
    <mergeCell ref="Z18:AA18"/>
    <mergeCell ref="W166:X166"/>
    <mergeCell ref="Z166:AA166"/>
    <mergeCell ref="Z22:AA22"/>
    <mergeCell ref="W20:X20"/>
    <mergeCell ref="Z20:AA20"/>
    <mergeCell ref="T63:U63"/>
    <mergeCell ref="Q103:R103"/>
    <mergeCell ref="T103:U103"/>
    <mergeCell ref="W103:X103"/>
    <mergeCell ref="N104:O104"/>
    <mergeCell ref="Q104:R104"/>
    <mergeCell ref="T104:U104"/>
    <mergeCell ref="W104:X104"/>
    <mergeCell ref="T144:U144"/>
    <mergeCell ref="W144:X144"/>
    <mergeCell ref="Z144:AA144"/>
    <mergeCell ref="Z125:AA125"/>
    <mergeCell ref="AC18:AD18"/>
    <mergeCell ref="B18:C18"/>
    <mergeCell ref="E18:F18"/>
    <mergeCell ref="H18:I18"/>
    <mergeCell ref="K18:L18"/>
    <mergeCell ref="N18:O18"/>
    <mergeCell ref="AC21:AD21"/>
    <mergeCell ref="B20:C20"/>
    <mergeCell ref="E20:F20"/>
    <mergeCell ref="H20:I20"/>
    <mergeCell ref="K20:L20"/>
    <mergeCell ref="N20:O20"/>
    <mergeCell ref="Q20:R20"/>
    <mergeCell ref="T20:U20"/>
    <mergeCell ref="N21:O21"/>
    <mergeCell ref="Q21:R21"/>
    <mergeCell ref="T21:U21"/>
    <mergeCell ref="W21:X21"/>
    <mergeCell ref="Z21:AA21"/>
    <mergeCell ref="W19:X19"/>
    <mergeCell ref="Z19:AA19"/>
    <mergeCell ref="E19:F19"/>
    <mergeCell ref="H19:I19"/>
    <mergeCell ref="K19:L19"/>
    <mergeCell ref="AC20:AD20"/>
    <mergeCell ref="B21:C21"/>
    <mergeCell ref="E21:F21"/>
    <mergeCell ref="H21:I21"/>
    <mergeCell ref="K21:L21"/>
    <mergeCell ref="B22:C22"/>
    <mergeCell ref="E22:F22"/>
    <mergeCell ref="H22:I22"/>
    <mergeCell ref="K22:L22"/>
    <mergeCell ref="AC22:AD22"/>
    <mergeCell ref="N22:O22"/>
    <mergeCell ref="Q22:R22"/>
    <mergeCell ref="T22:U22"/>
    <mergeCell ref="B39:C39"/>
    <mergeCell ref="E39:F39"/>
    <mergeCell ref="H39:I39"/>
    <mergeCell ref="K39:L39"/>
    <mergeCell ref="N39:O39"/>
    <mergeCell ref="Q39:R39"/>
    <mergeCell ref="T39:U39"/>
    <mergeCell ref="W39:X39"/>
    <mergeCell ref="W22:X22"/>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AF39:AG39"/>
    <mergeCell ref="AI39:AJ39"/>
    <mergeCell ref="AL39:AM39"/>
    <mergeCell ref="AU40:AV40"/>
    <mergeCell ref="AX40:AY40"/>
    <mergeCell ref="B41:C41"/>
    <mergeCell ref="E41:F41"/>
    <mergeCell ref="H41:I41"/>
    <mergeCell ref="K41:L41"/>
    <mergeCell ref="N41:O41"/>
    <mergeCell ref="AI41:AJ41"/>
    <mergeCell ref="AL42:AM42"/>
    <mergeCell ref="AO42:AP42"/>
    <mergeCell ref="AR42:AS42"/>
    <mergeCell ref="B42:C42"/>
    <mergeCell ref="E42:F42"/>
    <mergeCell ref="H42:I42"/>
    <mergeCell ref="K42:L42"/>
    <mergeCell ref="N42:O42"/>
    <mergeCell ref="AR41:AS41"/>
    <mergeCell ref="T42:U42"/>
    <mergeCell ref="AU41:AV41"/>
    <mergeCell ref="AX41:AY41"/>
    <mergeCell ref="Q41:R41"/>
    <mergeCell ref="T41:U41"/>
    <mergeCell ref="W41:X41"/>
    <mergeCell ref="Z41:AA41"/>
    <mergeCell ref="AC41:AD41"/>
    <mergeCell ref="AF41:AG41"/>
    <mergeCell ref="AL41:AM41"/>
    <mergeCell ref="AO41:AP41"/>
    <mergeCell ref="AX42:AY42"/>
    <mergeCell ref="AF42:AG42"/>
    <mergeCell ref="AI42:AJ42"/>
    <mergeCell ref="W42:X42"/>
    <mergeCell ref="Z42:AA42"/>
    <mergeCell ref="AC42:AD42"/>
    <mergeCell ref="Q42:R42"/>
    <mergeCell ref="AO43:AP43"/>
    <mergeCell ref="AR43:AS43"/>
    <mergeCell ref="AU43:AV43"/>
    <mergeCell ref="AX43:AY43"/>
    <mergeCell ref="Q43:R43"/>
    <mergeCell ref="T43:U43"/>
    <mergeCell ref="W43:X43"/>
    <mergeCell ref="Z43:AA43"/>
    <mergeCell ref="AC43:AD43"/>
    <mergeCell ref="AF43:AG43"/>
    <mergeCell ref="AI61:AJ61"/>
    <mergeCell ref="AL61:AM61"/>
    <mergeCell ref="AC62:AD62"/>
    <mergeCell ref="AF62:AG62"/>
    <mergeCell ref="AI62:AJ62"/>
    <mergeCell ref="W61:X61"/>
    <mergeCell ref="T64:U64"/>
    <mergeCell ref="W64:X64"/>
    <mergeCell ref="AF61:AG61"/>
    <mergeCell ref="AI64:AJ64"/>
    <mergeCell ref="AC63:AD63"/>
    <mergeCell ref="AF63:AG63"/>
    <mergeCell ref="AI63:AJ63"/>
    <mergeCell ref="Z63:AA63"/>
    <mergeCell ref="Z62:AA62"/>
    <mergeCell ref="Z64:AA64"/>
    <mergeCell ref="AC64:AD64"/>
    <mergeCell ref="AL63:AM63"/>
    <mergeCell ref="AF64:AG64"/>
    <mergeCell ref="AL64:AM64"/>
    <mergeCell ref="AL62:AM62"/>
    <mergeCell ref="Q62:R62"/>
    <mergeCell ref="AC61:AD61"/>
    <mergeCell ref="B63:C63"/>
    <mergeCell ref="E63:F63"/>
    <mergeCell ref="H63:I63"/>
    <mergeCell ref="K63:L63"/>
    <mergeCell ref="N63:O63"/>
    <mergeCell ref="Q63:R63"/>
    <mergeCell ref="W63:X63"/>
    <mergeCell ref="W62:X62"/>
    <mergeCell ref="H61:I61"/>
    <mergeCell ref="K61:L61"/>
    <mergeCell ref="N61:O61"/>
    <mergeCell ref="Q61:R61"/>
    <mergeCell ref="T61:U61"/>
    <mergeCell ref="B62:C62"/>
    <mergeCell ref="E62:F62"/>
    <mergeCell ref="H62:I62"/>
    <mergeCell ref="K62:L62"/>
    <mergeCell ref="N62:O62"/>
    <mergeCell ref="B61:C61"/>
    <mergeCell ref="E61:F61"/>
    <mergeCell ref="Z61:AA61"/>
    <mergeCell ref="T62:U62"/>
    <mergeCell ref="E81:F81"/>
    <mergeCell ref="H81:I81"/>
    <mergeCell ref="K81:L81"/>
    <mergeCell ref="N81:O81"/>
    <mergeCell ref="Q81:R81"/>
    <mergeCell ref="Q64:R64"/>
    <mergeCell ref="K82:L82"/>
    <mergeCell ref="N82:O82"/>
    <mergeCell ref="Q82:R82"/>
    <mergeCell ref="H82:I82"/>
    <mergeCell ref="B80:R80"/>
    <mergeCell ref="B81:C81"/>
    <mergeCell ref="B64:C64"/>
    <mergeCell ref="E64:F64"/>
    <mergeCell ref="H64:I64"/>
    <mergeCell ref="K64:L64"/>
    <mergeCell ref="N64:O64"/>
    <mergeCell ref="E82:F82"/>
    <mergeCell ref="B82:C82"/>
    <mergeCell ref="B83:C83"/>
    <mergeCell ref="E83:F83"/>
    <mergeCell ref="H83:I83"/>
    <mergeCell ref="K83:L83"/>
    <mergeCell ref="N83:O83"/>
    <mergeCell ref="Q83:R83"/>
    <mergeCell ref="B84:C84"/>
    <mergeCell ref="E84:F84"/>
    <mergeCell ref="H84:I84"/>
    <mergeCell ref="K84:L84"/>
    <mergeCell ref="N84:O84"/>
    <mergeCell ref="Q84:R84"/>
    <mergeCell ref="B85:C85"/>
    <mergeCell ref="E85:F85"/>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B105:C105"/>
    <mergeCell ref="E105:F105"/>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24:I124"/>
    <mergeCell ref="K124:L124"/>
    <mergeCell ref="N124:O124"/>
    <mergeCell ref="Q124:R124"/>
    <mergeCell ref="T124:U124"/>
    <mergeCell ref="W124:X124"/>
    <mergeCell ref="Z127:AA127"/>
    <mergeCell ref="Z124:AA124"/>
    <mergeCell ref="B122:AA122"/>
    <mergeCell ref="B123:C123"/>
    <mergeCell ref="E123:F123"/>
    <mergeCell ref="H123:I123"/>
    <mergeCell ref="K123:L123"/>
    <mergeCell ref="N123:O123"/>
    <mergeCell ref="Q123:R123"/>
    <mergeCell ref="T123:U123"/>
    <mergeCell ref="W123:X123"/>
    <mergeCell ref="Z123:AA123"/>
    <mergeCell ref="E127:F127"/>
    <mergeCell ref="H127:I127"/>
    <mergeCell ref="K127:L127"/>
    <mergeCell ref="N127:O127"/>
    <mergeCell ref="Q127:R127"/>
    <mergeCell ref="B125:C125"/>
    <mergeCell ref="E125:F125"/>
    <mergeCell ref="H125:I125"/>
    <mergeCell ref="K125:L125"/>
    <mergeCell ref="N125:O125"/>
    <mergeCell ref="Q125:R125"/>
    <mergeCell ref="T125:U125"/>
    <mergeCell ref="W125:X125"/>
    <mergeCell ref="B126:C126"/>
    <mergeCell ref="E126:F126"/>
    <mergeCell ref="H126:I126"/>
    <mergeCell ref="K126:L126"/>
    <mergeCell ref="N126:O126"/>
    <mergeCell ref="Q126:R126"/>
    <mergeCell ref="N144:O144"/>
    <mergeCell ref="Q144:R144"/>
    <mergeCell ref="H145:I145"/>
    <mergeCell ref="K145:L145"/>
    <mergeCell ref="N145:O145"/>
    <mergeCell ref="Q145:R145"/>
    <mergeCell ref="T145:U145"/>
    <mergeCell ref="W145:X145"/>
    <mergeCell ref="B127:C127"/>
    <mergeCell ref="K148:L148"/>
    <mergeCell ref="N148:O148"/>
    <mergeCell ref="Q148:R148"/>
    <mergeCell ref="T148:U148"/>
    <mergeCell ref="B146:C146"/>
    <mergeCell ref="E146:F146"/>
    <mergeCell ref="H146:I146"/>
    <mergeCell ref="K146:L146"/>
    <mergeCell ref="N146:O146"/>
    <mergeCell ref="Q146:R146"/>
    <mergeCell ref="A1:D1"/>
    <mergeCell ref="W148:X148"/>
    <mergeCell ref="Z148:AA148"/>
    <mergeCell ref="AC148:AD148"/>
    <mergeCell ref="AF148:AG148"/>
    <mergeCell ref="T147:U147"/>
    <mergeCell ref="W147:X147"/>
    <mergeCell ref="Z147:AA147"/>
    <mergeCell ref="AC147:AD147"/>
    <mergeCell ref="AF147:AG147"/>
    <mergeCell ref="W146:X146"/>
    <mergeCell ref="Z146:AA146"/>
    <mergeCell ref="AC146:AD146"/>
    <mergeCell ref="AF146:AG146"/>
    <mergeCell ref="B147:C147"/>
    <mergeCell ref="E147:F147"/>
    <mergeCell ref="H147:I147"/>
    <mergeCell ref="K147:L147"/>
    <mergeCell ref="N147:O147"/>
    <mergeCell ref="Q147:R147"/>
    <mergeCell ref="T146:U146"/>
    <mergeCell ref="B148:C148"/>
    <mergeCell ref="E148:F148"/>
    <mergeCell ref="H148:I148"/>
    <mergeCell ref="B17:AD17"/>
    <mergeCell ref="B38:AY38"/>
    <mergeCell ref="B59:AM59"/>
    <mergeCell ref="K43:L43"/>
    <mergeCell ref="N43:O43"/>
    <mergeCell ref="AI43:AJ43"/>
    <mergeCell ref="AF60:AG60"/>
    <mergeCell ref="B43:C43"/>
    <mergeCell ref="E43:F43"/>
    <mergeCell ref="H43:I43"/>
    <mergeCell ref="T60:U60"/>
    <mergeCell ref="W60:X60"/>
    <mergeCell ref="B60:C60"/>
    <mergeCell ref="E60:F60"/>
    <mergeCell ref="H60:I60"/>
    <mergeCell ref="K60:L60"/>
    <mergeCell ref="N60:O60"/>
    <mergeCell ref="Q60:R60"/>
    <mergeCell ref="AL60:AM60"/>
    <mergeCell ref="AL43:AM43"/>
    <mergeCell ref="Z60:AA60"/>
    <mergeCell ref="AC60:AD60"/>
    <mergeCell ref="AI60:AJ60"/>
    <mergeCell ref="AU42:AV42"/>
    <mergeCell ref="B103:C103"/>
    <mergeCell ref="B124:C124"/>
    <mergeCell ref="B145:C145"/>
    <mergeCell ref="E145:F145"/>
    <mergeCell ref="AC19:AD19"/>
    <mergeCell ref="B40:C40"/>
    <mergeCell ref="E40:F40"/>
    <mergeCell ref="B19:C19"/>
    <mergeCell ref="AR40:AS40"/>
    <mergeCell ref="AC144:AD144"/>
    <mergeCell ref="AF144:AG144"/>
    <mergeCell ref="T126:U126"/>
    <mergeCell ref="W126:X126"/>
    <mergeCell ref="Z126:AA126"/>
    <mergeCell ref="T127:U127"/>
    <mergeCell ref="W127:X127"/>
    <mergeCell ref="Z145:AA145"/>
    <mergeCell ref="AC145:AD145"/>
    <mergeCell ref="AF145:AG145"/>
    <mergeCell ref="B143:AG143"/>
    <mergeCell ref="B144:C144"/>
    <mergeCell ref="E144:F144"/>
    <mergeCell ref="H144:I144"/>
    <mergeCell ref="K144:L144"/>
  </mergeCells>
  <pageMargins left="0.70866141732283472" right="0.70866141732283472" top="0.74803149606299213" bottom="0.74803149606299213" header="0.31496062992125984" footer="0.31496062992125984"/>
  <pageSetup paperSize="9" scale="5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9"/>
  <dimension ref="A1:CC176"/>
  <sheetViews>
    <sheetView topLeftCell="H43" zoomScale="110" zoomScaleNormal="110" zoomScalePageLayoutView="70" workbookViewId="0">
      <selection activeCell="AA173" sqref="AA173"/>
    </sheetView>
  </sheetViews>
  <sheetFormatPr defaultColWidth="8.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81.013888888888886</v>
      </c>
    </row>
    <row r="4" spans="1:4" ht="24.75" customHeight="1">
      <c r="A4" s="347">
        <v>2008</v>
      </c>
      <c r="B4" s="229"/>
      <c r="C4" s="229"/>
      <c r="D4" s="229">
        <f t="shared" si="0"/>
        <v>81.013888888888886</v>
      </c>
    </row>
    <row r="5" spans="1:4" ht="24.75" customHeight="1">
      <c r="A5" s="347">
        <v>2009</v>
      </c>
      <c r="B5" s="229"/>
      <c r="C5" s="229"/>
      <c r="D5" s="229">
        <f t="shared" si="0"/>
        <v>84.222222222222214</v>
      </c>
    </row>
    <row r="6" spans="1:4" ht="24.75" customHeight="1">
      <c r="A6" s="347">
        <v>2010</v>
      </c>
      <c r="B6" s="229"/>
      <c r="C6" s="229">
        <f t="shared" ref="C6:C9" si="1">AVERAGE(B27,B48,B69,B90,B111,B132,B153)</f>
        <v>81.027210884353735</v>
      </c>
      <c r="D6" s="229">
        <f t="shared" si="0"/>
        <v>84.222222222222214</v>
      </c>
    </row>
    <row r="7" spans="1:4" ht="24.75" customHeight="1">
      <c r="A7" s="347">
        <v>2011</v>
      </c>
      <c r="B7" s="229"/>
      <c r="C7" s="229">
        <f t="shared" si="1"/>
        <v>81.027210884353735</v>
      </c>
      <c r="D7" s="229">
        <f t="shared" si="0"/>
        <v>84.222222222222214</v>
      </c>
    </row>
    <row r="8" spans="1:4" ht="24.75" customHeight="1">
      <c r="A8" s="347">
        <v>2012</v>
      </c>
      <c r="B8" s="229"/>
      <c r="C8" s="229">
        <f t="shared" si="1"/>
        <v>81.027210884353735</v>
      </c>
      <c r="D8" s="229">
        <f t="shared" si="0"/>
        <v>84.222222222222214</v>
      </c>
    </row>
    <row r="9" spans="1:4" ht="24.75" customHeight="1">
      <c r="A9" s="347">
        <v>2013</v>
      </c>
      <c r="B9" s="229"/>
      <c r="C9" s="229">
        <f t="shared" si="1"/>
        <v>81.027210884353735</v>
      </c>
      <c r="D9" s="229">
        <f t="shared" si="0"/>
        <v>84.222222222222214</v>
      </c>
    </row>
    <row r="10" spans="1:4" ht="24.75" customHeight="1">
      <c r="A10" s="38">
        <v>2014</v>
      </c>
      <c r="B10" s="229">
        <f>AVERAGE(B31,B52,B73,B94,B115,B136,B157,B171)</f>
        <v>77.930059523809518</v>
      </c>
      <c r="C10" s="229">
        <f t="shared" ref="C10:C15" si="2">AVERAGE(B31,B52,B73,B94,B115,B136,B157)</f>
        <v>81.027210884353735</v>
      </c>
      <c r="D10" s="229">
        <f t="shared" ref="D10:D15" si="3">AVERAGE(B31,B52,B94,B115,B136,B157)</f>
        <v>84.222222222222214</v>
      </c>
    </row>
    <row r="11" spans="1:4" ht="24.75" customHeight="1">
      <c r="A11" s="38">
        <v>2015</v>
      </c>
      <c r="B11" s="229"/>
      <c r="C11" s="229">
        <f t="shared" si="2"/>
        <v>81.027210884353735</v>
      </c>
      <c r="D11" s="229">
        <f t="shared" si="3"/>
        <v>84.222222222222214</v>
      </c>
    </row>
    <row r="12" spans="1:4" ht="24.75" customHeight="1">
      <c r="A12" s="38">
        <v>2016</v>
      </c>
      <c r="B12" s="229"/>
      <c r="C12" s="229">
        <f t="shared" si="2"/>
        <v>82.047619047619037</v>
      </c>
      <c r="D12" s="229">
        <f t="shared" si="3"/>
        <v>84.222222222222214</v>
      </c>
    </row>
    <row r="13" spans="1:4" ht="24.75" customHeight="1">
      <c r="A13" s="38">
        <v>2017</v>
      </c>
      <c r="B13" s="229"/>
      <c r="C13" s="229">
        <f t="shared" si="2"/>
        <v>82.047619047619037</v>
      </c>
      <c r="D13" s="229">
        <f t="shared" si="3"/>
        <v>84.222222222222214</v>
      </c>
    </row>
    <row r="14" spans="1:4" ht="24.75" customHeight="1">
      <c r="A14" s="38">
        <v>2018</v>
      </c>
      <c r="B14" s="229"/>
      <c r="C14" s="229">
        <f t="shared" si="2"/>
        <v>83.833333333333329</v>
      </c>
      <c r="D14" s="229">
        <f t="shared" si="3"/>
        <v>86.305555555555543</v>
      </c>
    </row>
    <row r="15" spans="1:4" ht="24.75" customHeight="1">
      <c r="A15" s="38">
        <v>2019</v>
      </c>
      <c r="B15" s="229">
        <f>AVERAGE(B36,B57,B78,B99,B120,B141,B162,B176)</f>
        <v>81.427083333333329</v>
      </c>
      <c r="C15" s="229">
        <f t="shared" si="2"/>
        <v>83.833333333333329</v>
      </c>
      <c r="D15" s="229">
        <f t="shared" si="3"/>
        <v>86.305555555555543</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88.888888888888886</v>
      </c>
      <c r="C24" s="363"/>
      <c r="D24" s="350">
        <v>2007</v>
      </c>
      <c r="E24" s="414">
        <v>100</v>
      </c>
      <c r="F24" s="363"/>
      <c r="G24" s="350">
        <v>2007</v>
      </c>
      <c r="H24" s="414">
        <v>100</v>
      </c>
      <c r="I24" s="363"/>
      <c r="J24" s="350">
        <v>2007</v>
      </c>
      <c r="K24" s="414">
        <v>100</v>
      </c>
      <c r="L24" s="363"/>
      <c r="M24" s="350">
        <v>2007</v>
      </c>
      <c r="N24" s="414">
        <v>100</v>
      </c>
      <c r="O24" s="363"/>
      <c r="P24" s="350">
        <v>2007</v>
      </c>
      <c r="Q24" s="414">
        <v>100</v>
      </c>
      <c r="R24" s="363" t="s">
        <v>5243</v>
      </c>
      <c r="S24" s="350">
        <v>2007</v>
      </c>
      <c r="T24" s="414">
        <v>50</v>
      </c>
      <c r="U24" s="363"/>
      <c r="V24" s="350">
        <v>2007</v>
      </c>
      <c r="W24" s="414">
        <v>50</v>
      </c>
      <c r="X24" s="363" t="s">
        <v>5245</v>
      </c>
      <c r="Y24" s="350">
        <v>2007</v>
      </c>
      <c r="Z24" s="414">
        <v>100</v>
      </c>
      <c r="AA24" s="363" t="s">
        <v>5246</v>
      </c>
      <c r="AB24" s="350">
        <v>2007</v>
      </c>
      <c r="AC24" s="414">
        <v>100</v>
      </c>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88.888888888888886</v>
      </c>
      <c r="C25" s="363"/>
      <c r="D25" s="350">
        <v>2008</v>
      </c>
      <c r="E25" s="414">
        <v>100</v>
      </c>
      <c r="F25" s="363"/>
      <c r="G25" s="350">
        <v>2008</v>
      </c>
      <c r="H25" s="414">
        <v>100</v>
      </c>
      <c r="I25" s="363"/>
      <c r="J25" s="350">
        <v>2008</v>
      </c>
      <c r="K25" s="414">
        <v>100</v>
      </c>
      <c r="L25" s="363"/>
      <c r="M25" s="350">
        <v>2008</v>
      </c>
      <c r="N25" s="414">
        <v>100</v>
      </c>
      <c r="O25" s="363"/>
      <c r="P25" s="350">
        <v>2008</v>
      </c>
      <c r="Q25" s="414">
        <v>100</v>
      </c>
      <c r="R25" s="363"/>
      <c r="S25" s="350">
        <v>2008</v>
      </c>
      <c r="T25" s="414">
        <v>50</v>
      </c>
      <c r="U25" s="363"/>
      <c r="V25" s="350">
        <v>2008</v>
      </c>
      <c r="W25" s="414">
        <v>50</v>
      </c>
      <c r="X25" s="363"/>
      <c r="Y25" s="350">
        <v>2008</v>
      </c>
      <c r="Z25" s="414">
        <v>100</v>
      </c>
      <c r="AA25" s="363"/>
      <c r="AB25" s="350">
        <v>2008</v>
      </c>
      <c r="AC25" s="414">
        <v>100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94.444444444444443</v>
      </c>
      <c r="C26" s="363"/>
      <c r="D26" s="350">
        <v>2009</v>
      </c>
      <c r="E26" s="414">
        <v>100</v>
      </c>
      <c r="F26" s="363"/>
      <c r="G26" s="350">
        <v>2009</v>
      </c>
      <c r="H26" s="414">
        <v>100</v>
      </c>
      <c r="I26" s="363"/>
      <c r="J26" s="350">
        <v>2009</v>
      </c>
      <c r="K26" s="414">
        <v>100</v>
      </c>
      <c r="L26" s="363"/>
      <c r="M26" s="350">
        <v>2009</v>
      </c>
      <c r="N26" s="414">
        <v>100</v>
      </c>
      <c r="O26" s="363"/>
      <c r="P26" s="350">
        <v>2009</v>
      </c>
      <c r="Q26" s="414">
        <v>100</v>
      </c>
      <c r="R26" s="363"/>
      <c r="S26" s="350">
        <v>2009</v>
      </c>
      <c r="T26" s="414">
        <v>100</v>
      </c>
      <c r="U26" s="363" t="s">
        <v>5244</v>
      </c>
      <c r="V26" s="350">
        <v>2009</v>
      </c>
      <c r="W26" s="414">
        <v>50</v>
      </c>
      <c r="X26" s="363"/>
      <c r="Y26" s="350">
        <v>2009</v>
      </c>
      <c r="Z26" s="414">
        <v>100</v>
      </c>
      <c r="AA26" s="363"/>
      <c r="AB26" s="350">
        <v>2009</v>
      </c>
      <c r="AC26" s="414">
        <v>100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94.444444444444443</v>
      </c>
      <c r="C27" s="363"/>
      <c r="D27" s="350">
        <v>2010</v>
      </c>
      <c r="E27" s="414">
        <v>100</v>
      </c>
      <c r="F27" s="363"/>
      <c r="G27" s="350">
        <v>2010</v>
      </c>
      <c r="H27" s="414">
        <v>100</v>
      </c>
      <c r="I27" s="363"/>
      <c r="J27" s="350">
        <v>2010</v>
      </c>
      <c r="K27" s="414">
        <v>100</v>
      </c>
      <c r="L27" s="363"/>
      <c r="M27" s="350">
        <v>2010</v>
      </c>
      <c r="N27" s="414">
        <v>100</v>
      </c>
      <c r="O27" s="363"/>
      <c r="P27" s="350">
        <v>2010</v>
      </c>
      <c r="Q27" s="414">
        <v>100</v>
      </c>
      <c r="R27" s="363"/>
      <c r="S27" s="350">
        <v>2010</v>
      </c>
      <c r="T27" s="414">
        <v>100</v>
      </c>
      <c r="U27" s="363"/>
      <c r="V27" s="350">
        <v>2010</v>
      </c>
      <c r="W27" s="414">
        <v>50</v>
      </c>
      <c r="X27" s="363"/>
      <c r="Y27" s="350">
        <v>2010</v>
      </c>
      <c r="Z27" s="414">
        <v>100</v>
      </c>
      <c r="AA27" s="363"/>
      <c r="AB27" s="350">
        <v>2010</v>
      </c>
      <c r="AC27" s="414">
        <v>100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94.444444444444443</v>
      </c>
      <c r="C28" s="363"/>
      <c r="D28" s="350">
        <v>2011</v>
      </c>
      <c r="E28" s="414">
        <v>100</v>
      </c>
      <c r="F28" s="363"/>
      <c r="G28" s="350">
        <v>2011</v>
      </c>
      <c r="H28" s="414">
        <v>100</v>
      </c>
      <c r="I28" s="363"/>
      <c r="J28" s="350">
        <v>2011</v>
      </c>
      <c r="K28" s="414">
        <v>100</v>
      </c>
      <c r="L28" s="363"/>
      <c r="M28" s="350">
        <v>2011</v>
      </c>
      <c r="N28" s="414">
        <v>100</v>
      </c>
      <c r="O28" s="363"/>
      <c r="P28" s="350">
        <v>2011</v>
      </c>
      <c r="Q28" s="414">
        <v>100</v>
      </c>
      <c r="R28" s="363"/>
      <c r="S28" s="350">
        <v>2011</v>
      </c>
      <c r="T28" s="414">
        <v>100</v>
      </c>
      <c r="U28" s="363"/>
      <c r="V28" s="350">
        <v>2011</v>
      </c>
      <c r="W28" s="414">
        <v>50</v>
      </c>
      <c r="X28" s="363"/>
      <c r="Y28" s="350">
        <v>2011</v>
      </c>
      <c r="Z28" s="414">
        <v>100</v>
      </c>
      <c r="AA28" s="363"/>
      <c r="AB28" s="350">
        <v>2011</v>
      </c>
      <c r="AC28" s="414">
        <v>100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94.444444444444443</v>
      </c>
      <c r="C29" s="363"/>
      <c r="D29" s="350">
        <v>2012</v>
      </c>
      <c r="E29" s="414">
        <v>100</v>
      </c>
      <c r="F29" s="363"/>
      <c r="G29" s="350">
        <v>2012</v>
      </c>
      <c r="H29" s="414">
        <v>100</v>
      </c>
      <c r="I29" s="363"/>
      <c r="J29" s="350">
        <v>2012</v>
      </c>
      <c r="K29" s="414">
        <v>100</v>
      </c>
      <c r="L29" s="363"/>
      <c r="M29" s="350">
        <v>2012</v>
      </c>
      <c r="N29" s="414">
        <v>100</v>
      </c>
      <c r="O29" s="363"/>
      <c r="P29" s="350">
        <v>2012</v>
      </c>
      <c r="Q29" s="414">
        <v>100</v>
      </c>
      <c r="R29" s="363"/>
      <c r="S29" s="350">
        <v>2012</v>
      </c>
      <c r="T29" s="414">
        <v>100</v>
      </c>
      <c r="U29" s="363"/>
      <c r="V29" s="350">
        <v>2012</v>
      </c>
      <c r="W29" s="414">
        <v>50</v>
      </c>
      <c r="X29" s="363"/>
      <c r="Y29" s="350">
        <v>2012</v>
      </c>
      <c r="Z29" s="414">
        <v>100</v>
      </c>
      <c r="AA29" s="363"/>
      <c r="AB29" s="350">
        <v>2012</v>
      </c>
      <c r="AC29" s="414">
        <v>100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94.444444444444443</v>
      </c>
      <c r="C30" s="363"/>
      <c r="D30" s="350">
        <v>2013</v>
      </c>
      <c r="E30" s="414">
        <v>100</v>
      </c>
      <c r="F30" s="363"/>
      <c r="G30" s="350">
        <v>2013</v>
      </c>
      <c r="H30" s="414">
        <v>100</v>
      </c>
      <c r="I30" s="363"/>
      <c r="J30" s="350">
        <v>2013</v>
      </c>
      <c r="K30" s="414">
        <v>100</v>
      </c>
      <c r="L30" s="363"/>
      <c r="M30" s="350">
        <v>2013</v>
      </c>
      <c r="N30" s="414">
        <v>100</v>
      </c>
      <c r="O30" s="363"/>
      <c r="P30" s="350">
        <v>2013</v>
      </c>
      <c r="Q30" s="414">
        <v>100</v>
      </c>
      <c r="R30" s="363"/>
      <c r="S30" s="350">
        <v>2013</v>
      </c>
      <c r="T30" s="414">
        <v>100</v>
      </c>
      <c r="U30" s="363"/>
      <c r="V30" s="350">
        <v>2013</v>
      </c>
      <c r="W30" s="414">
        <v>50</v>
      </c>
      <c r="X30" s="363"/>
      <c r="Y30" s="350">
        <v>2013</v>
      </c>
      <c r="Z30" s="414">
        <v>100</v>
      </c>
      <c r="AA30" s="363"/>
      <c r="AB30" s="350">
        <v>2013</v>
      </c>
      <c r="AC30" s="414">
        <v>100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94.444444444444443</v>
      </c>
      <c r="C31" s="39"/>
      <c r="D31" s="43">
        <v>2014</v>
      </c>
      <c r="E31" s="19">
        <v>100</v>
      </c>
      <c r="F31" s="10" t="s">
        <v>3547</v>
      </c>
      <c r="G31" s="43">
        <v>2014</v>
      </c>
      <c r="H31" s="19">
        <v>100</v>
      </c>
      <c r="I31" s="10"/>
      <c r="J31" s="43">
        <v>2014</v>
      </c>
      <c r="K31" s="19">
        <v>100</v>
      </c>
      <c r="L31" s="10"/>
      <c r="M31" s="43">
        <v>2014</v>
      </c>
      <c r="N31" s="19">
        <v>100</v>
      </c>
      <c r="O31" s="10" t="s">
        <v>3548</v>
      </c>
      <c r="P31" s="43">
        <v>2014</v>
      </c>
      <c r="Q31" s="19">
        <v>100</v>
      </c>
      <c r="R31" s="10" t="s">
        <v>4551</v>
      </c>
      <c r="S31" s="43">
        <v>2014</v>
      </c>
      <c r="T31" s="19">
        <v>100</v>
      </c>
      <c r="U31" s="10" t="s">
        <v>4223</v>
      </c>
      <c r="V31" s="43">
        <v>2014</v>
      </c>
      <c r="W31" s="19">
        <v>50</v>
      </c>
      <c r="X31" s="10" t="s">
        <v>4552</v>
      </c>
      <c r="Y31" s="350">
        <v>2014</v>
      </c>
      <c r="Z31" s="19">
        <v>100</v>
      </c>
      <c r="AA31" s="10" t="s">
        <v>1255</v>
      </c>
      <c r="AB31" s="350">
        <v>2014</v>
      </c>
      <c r="AC31" s="19">
        <v>100</v>
      </c>
      <c r="AD31" s="11" t="s">
        <v>3549</v>
      </c>
    </row>
    <row r="32" spans="1:81" ht="24.75" customHeight="1">
      <c r="A32" s="43">
        <v>2015</v>
      </c>
      <c r="B32" s="230">
        <f t="shared" si="5"/>
        <v>94.444444444444443</v>
      </c>
      <c r="C32" s="39"/>
      <c r="D32" s="43">
        <v>2015</v>
      </c>
      <c r="E32" s="19">
        <v>100</v>
      </c>
      <c r="F32" s="10"/>
      <c r="G32" s="43">
        <v>2015</v>
      </c>
      <c r="H32" s="19">
        <v>100</v>
      </c>
      <c r="I32" s="10"/>
      <c r="J32" s="43">
        <v>2015</v>
      </c>
      <c r="K32" s="19">
        <v>100</v>
      </c>
      <c r="L32" s="10"/>
      <c r="M32" s="43">
        <v>2015</v>
      </c>
      <c r="N32" s="19">
        <v>100</v>
      </c>
      <c r="O32" s="10"/>
      <c r="P32" s="43">
        <v>2015</v>
      </c>
      <c r="Q32" s="19">
        <v>100</v>
      </c>
      <c r="R32" s="10"/>
      <c r="S32" s="43">
        <v>2015</v>
      </c>
      <c r="T32" s="19">
        <v>100</v>
      </c>
      <c r="U32" s="10"/>
      <c r="V32" s="43">
        <v>2015</v>
      </c>
      <c r="W32" s="49">
        <v>50</v>
      </c>
      <c r="X32" s="10"/>
      <c r="Y32" s="350">
        <v>2015</v>
      </c>
      <c r="Z32" s="19">
        <v>100</v>
      </c>
      <c r="AA32" s="10" t="s">
        <v>1254</v>
      </c>
      <c r="AB32" s="350">
        <v>2015</v>
      </c>
      <c r="AC32" s="19">
        <v>100</v>
      </c>
      <c r="AD32" s="11"/>
    </row>
    <row r="33" spans="1:81" ht="24.75" customHeight="1">
      <c r="A33" s="43">
        <v>2016</v>
      </c>
      <c r="B33" s="230">
        <f t="shared" si="5"/>
        <v>94.444444444444443</v>
      </c>
      <c r="C33" s="39"/>
      <c r="D33" s="43">
        <v>2016</v>
      </c>
      <c r="E33" s="19">
        <v>100</v>
      </c>
      <c r="F33" s="10"/>
      <c r="G33" s="43">
        <v>2016</v>
      </c>
      <c r="H33" s="19">
        <v>100</v>
      </c>
      <c r="I33" s="10"/>
      <c r="J33" s="43">
        <v>2016</v>
      </c>
      <c r="K33" s="19">
        <v>100</v>
      </c>
      <c r="L33" s="10"/>
      <c r="M33" s="43">
        <v>2016</v>
      </c>
      <c r="N33" s="19">
        <v>100</v>
      </c>
      <c r="O33" s="10"/>
      <c r="P33" s="43">
        <v>2016</v>
      </c>
      <c r="Q33" s="19">
        <v>100</v>
      </c>
      <c r="R33" s="10"/>
      <c r="S33" s="43">
        <v>2016</v>
      </c>
      <c r="T33" s="19">
        <v>100</v>
      </c>
      <c r="U33" s="10"/>
      <c r="V33" s="43">
        <v>2016</v>
      </c>
      <c r="W33" s="49">
        <v>50</v>
      </c>
      <c r="X33" s="10"/>
      <c r="Y33" s="350">
        <v>2016</v>
      </c>
      <c r="Z33" s="19">
        <v>100</v>
      </c>
      <c r="AA33" s="10"/>
      <c r="AB33" s="350">
        <v>2016</v>
      </c>
      <c r="AC33" s="19">
        <v>100</v>
      </c>
      <c r="AD33" s="11"/>
    </row>
    <row r="34" spans="1:81" ht="24.75" customHeight="1">
      <c r="A34" s="43">
        <v>2017</v>
      </c>
      <c r="B34" s="230">
        <f t="shared" si="5"/>
        <v>94.444444444444443</v>
      </c>
      <c r="C34" s="39"/>
      <c r="D34" s="43">
        <v>2017</v>
      </c>
      <c r="E34" s="19">
        <v>100</v>
      </c>
      <c r="F34" s="10"/>
      <c r="G34" s="43">
        <v>2017</v>
      </c>
      <c r="H34" s="19">
        <v>100</v>
      </c>
      <c r="I34" s="10"/>
      <c r="J34" s="43">
        <v>2017</v>
      </c>
      <c r="K34" s="19">
        <v>100</v>
      </c>
      <c r="L34" s="10"/>
      <c r="M34" s="43">
        <v>2017</v>
      </c>
      <c r="N34" s="19">
        <v>100</v>
      </c>
      <c r="O34" s="10"/>
      <c r="P34" s="43">
        <v>2017</v>
      </c>
      <c r="Q34" s="19">
        <v>100</v>
      </c>
      <c r="R34" s="10"/>
      <c r="S34" s="43">
        <v>2017</v>
      </c>
      <c r="T34" s="19">
        <v>100</v>
      </c>
      <c r="U34" s="10"/>
      <c r="V34" s="43">
        <v>2017</v>
      </c>
      <c r="W34" s="49">
        <v>50</v>
      </c>
      <c r="X34" s="10"/>
      <c r="Y34" s="350">
        <v>2017</v>
      </c>
      <c r="Z34" s="19">
        <v>100</v>
      </c>
      <c r="AA34" s="10"/>
      <c r="AB34" s="350">
        <v>2017</v>
      </c>
      <c r="AC34" s="19">
        <v>100</v>
      </c>
      <c r="AD34" s="11"/>
    </row>
    <row r="35" spans="1:81" ht="24.75" customHeight="1">
      <c r="A35" s="43">
        <v>2018</v>
      </c>
      <c r="B35" s="230">
        <f t="shared" si="5"/>
        <v>94.444444444444443</v>
      </c>
      <c r="C35" s="39"/>
      <c r="D35" s="43">
        <v>2018</v>
      </c>
      <c r="E35" s="19">
        <v>100</v>
      </c>
      <c r="F35" s="10"/>
      <c r="G35" s="43">
        <v>2018</v>
      </c>
      <c r="H35" s="19">
        <v>100</v>
      </c>
      <c r="I35" s="10"/>
      <c r="J35" s="43">
        <v>2018</v>
      </c>
      <c r="K35" s="19">
        <v>100</v>
      </c>
      <c r="L35" s="10"/>
      <c r="M35" s="43">
        <v>2018</v>
      </c>
      <c r="N35" s="19">
        <v>100</v>
      </c>
      <c r="O35" s="10"/>
      <c r="P35" s="43">
        <v>2018</v>
      </c>
      <c r="Q35" s="19">
        <v>100</v>
      </c>
      <c r="R35" s="10"/>
      <c r="S35" s="43">
        <v>2018</v>
      </c>
      <c r="T35" s="19">
        <v>100</v>
      </c>
      <c r="U35" s="10"/>
      <c r="V35" s="43">
        <v>2018</v>
      </c>
      <c r="W35" s="49">
        <v>50</v>
      </c>
      <c r="X35" s="10"/>
      <c r="Y35" s="350">
        <v>2018</v>
      </c>
      <c r="Z35" s="19">
        <v>100</v>
      </c>
      <c r="AA35" s="10"/>
      <c r="AB35" s="350">
        <v>2018</v>
      </c>
      <c r="AC35" s="19">
        <v>100</v>
      </c>
      <c r="AD35" s="11"/>
    </row>
    <row r="36" spans="1:81" ht="24.75" customHeight="1">
      <c r="A36" s="43">
        <v>2019</v>
      </c>
      <c r="B36" s="230">
        <f t="shared" si="5"/>
        <v>94.444444444444443</v>
      </c>
      <c r="C36" s="39"/>
      <c r="D36" s="43">
        <v>2019</v>
      </c>
      <c r="E36" s="19">
        <v>100</v>
      </c>
      <c r="F36" s="10"/>
      <c r="G36" s="43">
        <v>2019</v>
      </c>
      <c r="H36" s="19">
        <v>100</v>
      </c>
      <c r="I36" s="10"/>
      <c r="J36" s="43">
        <v>2019</v>
      </c>
      <c r="K36" s="19">
        <v>100</v>
      </c>
      <c r="L36" s="10"/>
      <c r="M36" s="43">
        <v>2019</v>
      </c>
      <c r="N36" s="19">
        <v>100</v>
      </c>
      <c r="O36" s="10"/>
      <c r="P36" s="43">
        <v>2019</v>
      </c>
      <c r="Q36" s="19">
        <v>100</v>
      </c>
      <c r="R36" s="10"/>
      <c r="S36" s="43">
        <v>2019</v>
      </c>
      <c r="T36" s="19">
        <v>100</v>
      </c>
      <c r="U36" s="10"/>
      <c r="V36" s="43">
        <v>2019</v>
      </c>
      <c r="W36" s="49">
        <v>50</v>
      </c>
      <c r="X36" s="10"/>
      <c r="Y36" s="350">
        <v>2019</v>
      </c>
      <c r="Z36" s="19">
        <v>100</v>
      </c>
      <c r="AA36" s="10"/>
      <c r="AB36" s="350">
        <v>2019</v>
      </c>
      <c r="AC36" s="19">
        <v>100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1613</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4553</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79.611111111111114</v>
      </c>
      <c r="C45" s="363"/>
      <c r="D45" s="350">
        <v>2007</v>
      </c>
      <c r="E45" s="414">
        <v>50</v>
      </c>
      <c r="F45" s="363"/>
      <c r="G45" s="350">
        <v>2007</v>
      </c>
      <c r="H45" s="414">
        <v>100</v>
      </c>
      <c r="I45" s="363" t="s">
        <v>3551</v>
      </c>
      <c r="J45" s="350">
        <v>2007</v>
      </c>
      <c r="K45" s="414">
        <v>100</v>
      </c>
      <c r="L45" s="363"/>
      <c r="M45" s="350">
        <v>2007</v>
      </c>
      <c r="N45" s="414">
        <v>100</v>
      </c>
      <c r="O45" s="363"/>
      <c r="P45" s="350">
        <v>2007</v>
      </c>
      <c r="Q45" s="414">
        <v>100</v>
      </c>
      <c r="R45" s="363"/>
      <c r="S45" s="350">
        <v>2007</v>
      </c>
      <c r="T45" s="414">
        <v>100</v>
      </c>
      <c r="U45" s="363"/>
      <c r="V45" s="350">
        <v>2007</v>
      </c>
      <c r="W45" s="414">
        <v>100</v>
      </c>
      <c r="X45" s="363"/>
      <c r="Y45" s="350">
        <v>2007</v>
      </c>
      <c r="Z45" s="414">
        <v>100</v>
      </c>
      <c r="AA45" s="363"/>
      <c r="AB45" s="350">
        <v>2007</v>
      </c>
      <c r="AC45" s="414">
        <v>100</v>
      </c>
      <c r="AD45" s="363"/>
      <c r="AE45" s="350">
        <v>2007</v>
      </c>
      <c r="AF45" s="243">
        <f t="shared" ref="AF45:AF51" si="7">0.67*AI45+0.33*AL45</f>
        <v>16.5</v>
      </c>
      <c r="AG45" s="363"/>
      <c r="AH45" s="350">
        <v>2007</v>
      </c>
      <c r="AI45" s="363">
        <v>0</v>
      </c>
      <c r="AJ45" s="363" t="s">
        <v>5248</v>
      </c>
      <c r="AK45" s="350">
        <v>2007</v>
      </c>
      <c r="AL45" s="414">
        <v>50</v>
      </c>
      <c r="AM45" s="363"/>
      <c r="AN45" s="350">
        <v>2007</v>
      </c>
      <c r="AO45" s="414">
        <v>100</v>
      </c>
      <c r="AP45" s="363"/>
      <c r="AQ45" s="350">
        <v>2007</v>
      </c>
      <c r="AR45" s="414">
        <v>50</v>
      </c>
      <c r="AS45" s="363"/>
      <c r="AT45" s="350">
        <v>2007</v>
      </c>
      <c r="AU45" s="414">
        <v>100</v>
      </c>
      <c r="AV45" s="363"/>
      <c r="AW45" s="350">
        <v>2007</v>
      </c>
      <c r="AX45" s="414">
        <v>100</v>
      </c>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79.611111111111114</v>
      </c>
      <c r="C46" s="363"/>
      <c r="D46" s="350">
        <v>2008</v>
      </c>
      <c r="E46" s="414">
        <v>50</v>
      </c>
      <c r="F46" s="363"/>
      <c r="G46" s="350">
        <v>2008</v>
      </c>
      <c r="H46" s="414">
        <v>100</v>
      </c>
      <c r="I46" s="363"/>
      <c r="J46" s="350">
        <v>2008</v>
      </c>
      <c r="K46" s="414">
        <v>100</v>
      </c>
      <c r="L46" s="363"/>
      <c r="M46" s="350">
        <v>2008</v>
      </c>
      <c r="N46" s="414">
        <v>100</v>
      </c>
      <c r="O46" s="363"/>
      <c r="P46" s="350">
        <v>2008</v>
      </c>
      <c r="Q46" s="414">
        <v>100</v>
      </c>
      <c r="R46" s="363"/>
      <c r="S46" s="350">
        <v>2008</v>
      </c>
      <c r="T46" s="414">
        <v>100</v>
      </c>
      <c r="U46" s="363"/>
      <c r="V46" s="350">
        <v>2008</v>
      </c>
      <c r="W46" s="414">
        <v>100</v>
      </c>
      <c r="X46" s="363"/>
      <c r="Y46" s="350">
        <v>2008</v>
      </c>
      <c r="Z46" s="414">
        <v>100</v>
      </c>
      <c r="AA46" s="363"/>
      <c r="AB46" s="350">
        <v>2008</v>
      </c>
      <c r="AC46" s="414">
        <v>100</v>
      </c>
      <c r="AD46" s="363"/>
      <c r="AE46" s="350">
        <v>2008</v>
      </c>
      <c r="AF46" s="243">
        <f t="shared" si="7"/>
        <v>16.5</v>
      </c>
      <c r="AG46" s="363"/>
      <c r="AH46" s="350">
        <v>2008</v>
      </c>
      <c r="AI46" s="363">
        <v>0</v>
      </c>
      <c r="AJ46" s="363"/>
      <c r="AK46" s="350">
        <v>2008</v>
      </c>
      <c r="AL46" s="414">
        <v>50</v>
      </c>
      <c r="AM46" s="363"/>
      <c r="AN46" s="350">
        <v>2008</v>
      </c>
      <c r="AO46" s="414">
        <v>100</v>
      </c>
      <c r="AP46" s="363"/>
      <c r="AQ46" s="350">
        <v>2008</v>
      </c>
      <c r="AR46" s="414">
        <v>50</v>
      </c>
      <c r="AS46" s="363"/>
      <c r="AT46" s="350">
        <v>2008</v>
      </c>
      <c r="AU46" s="414">
        <v>100</v>
      </c>
      <c r="AV46" s="363"/>
      <c r="AW46" s="350">
        <v>2008</v>
      </c>
      <c r="AX46" s="414">
        <v>100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87.055555555555557</v>
      </c>
      <c r="C47" s="363"/>
      <c r="D47" s="350">
        <v>2009</v>
      </c>
      <c r="E47" s="414">
        <v>50</v>
      </c>
      <c r="F47" s="363"/>
      <c r="G47" s="350">
        <v>2009</v>
      </c>
      <c r="H47" s="414">
        <v>100</v>
      </c>
      <c r="I47" s="363"/>
      <c r="J47" s="350">
        <v>2009</v>
      </c>
      <c r="K47" s="414">
        <v>100</v>
      </c>
      <c r="L47" s="363"/>
      <c r="M47" s="350">
        <v>2009</v>
      </c>
      <c r="N47" s="414">
        <v>100</v>
      </c>
      <c r="O47" s="363"/>
      <c r="P47" s="350">
        <v>2009</v>
      </c>
      <c r="Q47" s="414">
        <v>100</v>
      </c>
      <c r="R47" s="363"/>
      <c r="S47" s="350">
        <v>2009</v>
      </c>
      <c r="T47" s="414">
        <v>100</v>
      </c>
      <c r="U47" s="363"/>
      <c r="V47" s="350">
        <v>2009</v>
      </c>
      <c r="W47" s="414">
        <v>100</v>
      </c>
      <c r="X47" s="363"/>
      <c r="Y47" s="350">
        <v>2009</v>
      </c>
      <c r="Z47" s="414">
        <v>100</v>
      </c>
      <c r="AA47" s="363"/>
      <c r="AB47" s="350">
        <v>2009</v>
      </c>
      <c r="AC47" s="414">
        <v>100</v>
      </c>
      <c r="AD47" s="363"/>
      <c r="AE47" s="350">
        <v>2009</v>
      </c>
      <c r="AF47" s="243">
        <f t="shared" si="7"/>
        <v>83.5</v>
      </c>
      <c r="AG47" s="363"/>
      <c r="AH47" s="350">
        <v>2009</v>
      </c>
      <c r="AI47" s="414">
        <v>100</v>
      </c>
      <c r="AJ47" s="363" t="s">
        <v>5247</v>
      </c>
      <c r="AK47" s="350">
        <v>2009</v>
      </c>
      <c r="AL47" s="414">
        <v>50</v>
      </c>
      <c r="AM47" s="363"/>
      <c r="AN47" s="350">
        <v>2009</v>
      </c>
      <c r="AO47" s="414">
        <v>100</v>
      </c>
      <c r="AP47" s="363"/>
      <c r="AQ47" s="350">
        <v>2009</v>
      </c>
      <c r="AR47" s="414">
        <v>50</v>
      </c>
      <c r="AS47" s="363"/>
      <c r="AT47" s="350">
        <v>2009</v>
      </c>
      <c r="AU47" s="414">
        <v>100</v>
      </c>
      <c r="AV47" s="363"/>
      <c r="AW47" s="350">
        <v>2009</v>
      </c>
      <c r="AX47" s="414">
        <v>100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87.055555555555557</v>
      </c>
      <c r="C48" s="363"/>
      <c r="D48" s="350">
        <v>2010</v>
      </c>
      <c r="E48" s="414">
        <v>50</v>
      </c>
      <c r="F48" s="363"/>
      <c r="G48" s="350">
        <v>2010</v>
      </c>
      <c r="H48" s="414">
        <v>100</v>
      </c>
      <c r="I48" s="363"/>
      <c r="J48" s="350">
        <v>2010</v>
      </c>
      <c r="K48" s="414">
        <v>100</v>
      </c>
      <c r="L48" s="363"/>
      <c r="M48" s="350">
        <v>2010</v>
      </c>
      <c r="N48" s="414">
        <v>100</v>
      </c>
      <c r="O48" s="363"/>
      <c r="P48" s="350">
        <v>2010</v>
      </c>
      <c r="Q48" s="414">
        <v>100</v>
      </c>
      <c r="R48" s="363"/>
      <c r="S48" s="350">
        <v>2010</v>
      </c>
      <c r="T48" s="414">
        <v>100</v>
      </c>
      <c r="U48" s="363"/>
      <c r="V48" s="350">
        <v>2010</v>
      </c>
      <c r="W48" s="414">
        <v>100</v>
      </c>
      <c r="X48" s="363"/>
      <c r="Y48" s="350">
        <v>2010</v>
      </c>
      <c r="Z48" s="414">
        <v>100</v>
      </c>
      <c r="AA48" s="363"/>
      <c r="AB48" s="350">
        <v>2010</v>
      </c>
      <c r="AC48" s="414">
        <v>100</v>
      </c>
      <c r="AD48" s="363"/>
      <c r="AE48" s="350">
        <v>2010</v>
      </c>
      <c r="AF48" s="243">
        <f t="shared" si="7"/>
        <v>83.5</v>
      </c>
      <c r="AG48" s="363"/>
      <c r="AH48" s="350">
        <v>2010</v>
      </c>
      <c r="AI48" s="414">
        <v>100</v>
      </c>
      <c r="AJ48" s="363"/>
      <c r="AK48" s="350">
        <v>2010</v>
      </c>
      <c r="AL48" s="414">
        <v>50</v>
      </c>
      <c r="AM48" s="363"/>
      <c r="AN48" s="350">
        <v>2010</v>
      </c>
      <c r="AO48" s="414">
        <v>100</v>
      </c>
      <c r="AP48" s="363"/>
      <c r="AQ48" s="350">
        <v>2010</v>
      </c>
      <c r="AR48" s="414">
        <v>50</v>
      </c>
      <c r="AS48" s="363"/>
      <c r="AT48" s="350">
        <v>2010</v>
      </c>
      <c r="AU48" s="414">
        <v>100</v>
      </c>
      <c r="AV48" s="363"/>
      <c r="AW48" s="350">
        <v>2010</v>
      </c>
      <c r="AX48" s="414">
        <v>100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87.055555555555557</v>
      </c>
      <c r="C49" s="363"/>
      <c r="D49" s="350">
        <v>2011</v>
      </c>
      <c r="E49" s="414">
        <v>50</v>
      </c>
      <c r="F49" s="363"/>
      <c r="G49" s="350">
        <v>2011</v>
      </c>
      <c r="H49" s="414">
        <v>100</v>
      </c>
      <c r="I49" s="363"/>
      <c r="J49" s="350">
        <v>2011</v>
      </c>
      <c r="K49" s="414">
        <v>100</v>
      </c>
      <c r="L49" s="363"/>
      <c r="M49" s="350">
        <v>2011</v>
      </c>
      <c r="N49" s="414">
        <v>100</v>
      </c>
      <c r="O49" s="363"/>
      <c r="P49" s="350">
        <v>2011</v>
      </c>
      <c r="Q49" s="414">
        <v>100</v>
      </c>
      <c r="R49" s="363"/>
      <c r="S49" s="350">
        <v>2011</v>
      </c>
      <c r="T49" s="414">
        <v>100</v>
      </c>
      <c r="U49" s="363"/>
      <c r="V49" s="350">
        <v>2011</v>
      </c>
      <c r="W49" s="414">
        <v>100</v>
      </c>
      <c r="X49" s="363"/>
      <c r="Y49" s="350">
        <v>2011</v>
      </c>
      <c r="Z49" s="414">
        <v>100</v>
      </c>
      <c r="AA49" s="363"/>
      <c r="AB49" s="350">
        <v>2011</v>
      </c>
      <c r="AC49" s="414">
        <v>100</v>
      </c>
      <c r="AD49" s="363"/>
      <c r="AE49" s="350">
        <v>2011</v>
      </c>
      <c r="AF49" s="243">
        <f t="shared" si="7"/>
        <v>83.5</v>
      </c>
      <c r="AG49" s="363"/>
      <c r="AH49" s="350">
        <v>2011</v>
      </c>
      <c r="AI49" s="414">
        <v>100</v>
      </c>
      <c r="AJ49" s="363"/>
      <c r="AK49" s="350">
        <v>2011</v>
      </c>
      <c r="AL49" s="414">
        <v>50</v>
      </c>
      <c r="AM49" s="363"/>
      <c r="AN49" s="350">
        <v>2011</v>
      </c>
      <c r="AO49" s="414">
        <v>100</v>
      </c>
      <c r="AP49" s="363"/>
      <c r="AQ49" s="350">
        <v>2011</v>
      </c>
      <c r="AR49" s="414">
        <v>50</v>
      </c>
      <c r="AS49" s="363"/>
      <c r="AT49" s="350">
        <v>2011</v>
      </c>
      <c r="AU49" s="414">
        <v>100</v>
      </c>
      <c r="AV49" s="363"/>
      <c r="AW49" s="350">
        <v>2011</v>
      </c>
      <c r="AX49" s="414">
        <v>100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87.055555555555557</v>
      </c>
      <c r="C50" s="363"/>
      <c r="D50" s="350">
        <v>2012</v>
      </c>
      <c r="E50" s="414">
        <v>50</v>
      </c>
      <c r="F50" s="363"/>
      <c r="G50" s="350">
        <v>2012</v>
      </c>
      <c r="H50" s="414">
        <v>100</v>
      </c>
      <c r="I50" s="363"/>
      <c r="J50" s="350">
        <v>2012</v>
      </c>
      <c r="K50" s="414">
        <v>100</v>
      </c>
      <c r="L50" s="363"/>
      <c r="M50" s="350">
        <v>2012</v>
      </c>
      <c r="N50" s="414">
        <v>100</v>
      </c>
      <c r="O50" s="363"/>
      <c r="P50" s="350">
        <v>2012</v>
      </c>
      <c r="Q50" s="414">
        <v>100</v>
      </c>
      <c r="R50" s="363"/>
      <c r="S50" s="350">
        <v>2012</v>
      </c>
      <c r="T50" s="414">
        <v>100</v>
      </c>
      <c r="U50" s="363"/>
      <c r="V50" s="350">
        <v>2012</v>
      </c>
      <c r="W50" s="414">
        <v>100</v>
      </c>
      <c r="X50" s="363"/>
      <c r="Y50" s="350">
        <v>2012</v>
      </c>
      <c r="Z50" s="414">
        <v>100</v>
      </c>
      <c r="AA50" s="363"/>
      <c r="AB50" s="350">
        <v>2012</v>
      </c>
      <c r="AC50" s="414">
        <v>100</v>
      </c>
      <c r="AD50" s="363"/>
      <c r="AE50" s="350">
        <v>2012</v>
      </c>
      <c r="AF50" s="243">
        <f t="shared" si="7"/>
        <v>83.5</v>
      </c>
      <c r="AG50" s="363"/>
      <c r="AH50" s="350">
        <v>2012</v>
      </c>
      <c r="AI50" s="414">
        <v>100</v>
      </c>
      <c r="AJ50" s="363"/>
      <c r="AK50" s="350">
        <v>2012</v>
      </c>
      <c r="AL50" s="414">
        <v>50</v>
      </c>
      <c r="AM50" s="363"/>
      <c r="AN50" s="350">
        <v>2012</v>
      </c>
      <c r="AO50" s="414">
        <v>100</v>
      </c>
      <c r="AP50" s="363"/>
      <c r="AQ50" s="350">
        <v>2012</v>
      </c>
      <c r="AR50" s="414">
        <v>50</v>
      </c>
      <c r="AS50" s="363"/>
      <c r="AT50" s="350">
        <v>2012</v>
      </c>
      <c r="AU50" s="414">
        <v>100</v>
      </c>
      <c r="AV50" s="363"/>
      <c r="AW50" s="350">
        <v>2012</v>
      </c>
      <c r="AX50" s="414">
        <v>100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87.055555555555557</v>
      </c>
      <c r="C51" s="363"/>
      <c r="D51" s="350">
        <v>2013</v>
      </c>
      <c r="E51" s="414">
        <v>50</v>
      </c>
      <c r="F51" s="363"/>
      <c r="G51" s="350">
        <v>2013</v>
      </c>
      <c r="H51" s="414">
        <v>100</v>
      </c>
      <c r="I51" s="363"/>
      <c r="J51" s="350">
        <v>2013</v>
      </c>
      <c r="K51" s="414">
        <v>100</v>
      </c>
      <c r="L51" s="363"/>
      <c r="M51" s="350">
        <v>2013</v>
      </c>
      <c r="N51" s="414">
        <v>100</v>
      </c>
      <c r="O51" s="363"/>
      <c r="P51" s="350">
        <v>2013</v>
      </c>
      <c r="Q51" s="414">
        <v>100</v>
      </c>
      <c r="R51" s="363"/>
      <c r="S51" s="350">
        <v>2013</v>
      </c>
      <c r="T51" s="414">
        <v>100</v>
      </c>
      <c r="U51" s="363"/>
      <c r="V51" s="350">
        <v>2013</v>
      </c>
      <c r="W51" s="414">
        <v>100</v>
      </c>
      <c r="X51" s="363"/>
      <c r="Y51" s="350">
        <v>2013</v>
      </c>
      <c r="Z51" s="414">
        <v>100</v>
      </c>
      <c r="AA51" s="363"/>
      <c r="AB51" s="350">
        <v>2013</v>
      </c>
      <c r="AC51" s="414">
        <v>100</v>
      </c>
      <c r="AD51" s="363"/>
      <c r="AE51" s="350">
        <v>2013</v>
      </c>
      <c r="AF51" s="243">
        <f t="shared" si="7"/>
        <v>83.5</v>
      </c>
      <c r="AG51" s="363"/>
      <c r="AH51" s="350">
        <v>2013</v>
      </c>
      <c r="AI51" s="414">
        <v>100</v>
      </c>
      <c r="AJ51" s="363"/>
      <c r="AK51" s="350">
        <v>2013</v>
      </c>
      <c r="AL51" s="414">
        <v>50</v>
      </c>
      <c r="AM51" s="363"/>
      <c r="AN51" s="350">
        <v>2013</v>
      </c>
      <c r="AO51" s="414">
        <v>100</v>
      </c>
      <c r="AP51" s="363"/>
      <c r="AQ51" s="350">
        <v>2013</v>
      </c>
      <c r="AR51" s="414">
        <v>50</v>
      </c>
      <c r="AS51" s="363"/>
      <c r="AT51" s="350">
        <v>2013</v>
      </c>
      <c r="AU51" s="414">
        <v>100</v>
      </c>
      <c r="AV51" s="363"/>
      <c r="AW51" s="350">
        <v>2013</v>
      </c>
      <c r="AX51" s="414">
        <v>100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87.055555555555557</v>
      </c>
      <c r="C52" s="39"/>
      <c r="D52" s="43">
        <v>2014</v>
      </c>
      <c r="E52" s="19">
        <v>50</v>
      </c>
      <c r="F52" s="297" t="s">
        <v>3550</v>
      </c>
      <c r="G52" s="43">
        <v>2014</v>
      </c>
      <c r="H52" s="19">
        <v>100</v>
      </c>
      <c r="I52" s="10" t="s">
        <v>3551</v>
      </c>
      <c r="J52" s="43">
        <v>2014</v>
      </c>
      <c r="K52" s="19">
        <v>100</v>
      </c>
      <c r="L52" s="10"/>
      <c r="M52" s="43">
        <v>2014</v>
      </c>
      <c r="N52" s="19">
        <v>100</v>
      </c>
      <c r="O52" s="10"/>
      <c r="P52" s="43">
        <v>2014</v>
      </c>
      <c r="Q52" s="19">
        <v>100</v>
      </c>
      <c r="R52" s="10"/>
      <c r="S52" s="43">
        <v>2014</v>
      </c>
      <c r="T52" s="31">
        <v>100</v>
      </c>
      <c r="U52" s="10"/>
      <c r="V52" s="43">
        <v>2014</v>
      </c>
      <c r="W52" s="52">
        <v>100</v>
      </c>
      <c r="X52" s="10"/>
      <c r="Y52" s="350">
        <v>2014</v>
      </c>
      <c r="Z52" s="52">
        <v>100</v>
      </c>
      <c r="AA52" s="10"/>
      <c r="AB52" s="350">
        <v>2014</v>
      </c>
      <c r="AC52" s="52">
        <v>100</v>
      </c>
      <c r="AD52" s="10"/>
      <c r="AE52" s="350">
        <v>2014</v>
      </c>
      <c r="AF52" s="243">
        <f>0.67*AI52+0.33*AL52</f>
        <v>83.5</v>
      </c>
      <c r="AG52" s="10"/>
      <c r="AH52" s="350">
        <v>2014</v>
      </c>
      <c r="AI52" s="19">
        <v>100</v>
      </c>
      <c r="AJ52" s="10" t="s">
        <v>3552</v>
      </c>
      <c r="AK52" s="350">
        <v>2014</v>
      </c>
      <c r="AL52" s="19">
        <v>50</v>
      </c>
      <c r="AM52" s="10" t="s">
        <v>3553</v>
      </c>
      <c r="AN52" s="350">
        <v>2014</v>
      </c>
      <c r="AO52" s="19">
        <v>100</v>
      </c>
      <c r="AP52" s="10"/>
      <c r="AQ52" s="350">
        <v>2014</v>
      </c>
      <c r="AR52" s="19">
        <v>50</v>
      </c>
      <c r="AS52" s="10" t="s">
        <v>3554</v>
      </c>
      <c r="AT52" s="350">
        <v>2014</v>
      </c>
      <c r="AU52" s="19">
        <v>100</v>
      </c>
      <c r="AV52" s="10"/>
      <c r="AW52" s="350">
        <v>2014</v>
      </c>
      <c r="AX52" s="19">
        <v>100</v>
      </c>
      <c r="AY52" s="11"/>
    </row>
    <row r="53" spans="1:81" ht="24.75" customHeight="1">
      <c r="A53" s="43">
        <v>2015</v>
      </c>
      <c r="B53" s="230">
        <f t="shared" si="8"/>
        <v>87.055555555555557</v>
      </c>
      <c r="C53" s="80"/>
      <c r="D53" s="43">
        <v>2015</v>
      </c>
      <c r="E53" s="19">
        <v>50</v>
      </c>
      <c r="F53" s="10"/>
      <c r="G53" s="43">
        <v>2015</v>
      </c>
      <c r="H53" s="19">
        <v>100</v>
      </c>
      <c r="I53" s="10"/>
      <c r="J53" s="43">
        <v>2015</v>
      </c>
      <c r="K53" s="31">
        <v>100</v>
      </c>
      <c r="L53" s="10"/>
      <c r="M53" s="43">
        <v>2015</v>
      </c>
      <c r="N53" s="19">
        <v>100</v>
      </c>
      <c r="O53" s="10"/>
      <c r="P53" s="43">
        <v>2015</v>
      </c>
      <c r="Q53" s="19">
        <v>100</v>
      </c>
      <c r="R53" s="10"/>
      <c r="S53" s="43">
        <v>2015</v>
      </c>
      <c r="T53" s="31">
        <v>100</v>
      </c>
      <c r="U53" s="10"/>
      <c r="V53" s="43">
        <v>2015</v>
      </c>
      <c r="W53" s="52">
        <v>100</v>
      </c>
      <c r="X53" s="10"/>
      <c r="Y53" s="350">
        <v>2015</v>
      </c>
      <c r="Z53" s="52">
        <v>100</v>
      </c>
      <c r="AA53" s="10"/>
      <c r="AB53" s="350">
        <v>2015</v>
      </c>
      <c r="AC53" s="52">
        <v>100</v>
      </c>
      <c r="AD53" s="10"/>
      <c r="AE53" s="350">
        <v>2015</v>
      </c>
      <c r="AF53" s="243">
        <f t="shared" ref="AF53:AF57" si="9">0.67*AI53+0.33*AL53</f>
        <v>83.5</v>
      </c>
      <c r="AG53" s="10"/>
      <c r="AH53" s="350">
        <v>2015</v>
      </c>
      <c r="AI53" s="19">
        <v>100</v>
      </c>
      <c r="AJ53" s="10"/>
      <c r="AK53" s="350">
        <v>2015</v>
      </c>
      <c r="AL53" s="19">
        <v>50</v>
      </c>
      <c r="AM53" s="10"/>
      <c r="AN53" s="350">
        <v>2015</v>
      </c>
      <c r="AO53" s="19">
        <v>100</v>
      </c>
      <c r="AP53" s="10"/>
      <c r="AQ53" s="350">
        <v>2015</v>
      </c>
      <c r="AR53" s="19">
        <v>50</v>
      </c>
      <c r="AS53" s="10"/>
      <c r="AT53" s="350">
        <v>2015</v>
      </c>
      <c r="AU53" s="19">
        <v>100</v>
      </c>
      <c r="AV53" s="10"/>
      <c r="AW53" s="350">
        <v>2015</v>
      </c>
      <c r="AX53" s="19">
        <v>100</v>
      </c>
      <c r="AY53" s="11"/>
    </row>
    <row r="54" spans="1:81" ht="24.75" customHeight="1">
      <c r="A54" s="43">
        <v>2016</v>
      </c>
      <c r="B54" s="230">
        <f t="shared" si="8"/>
        <v>87.055555555555557</v>
      </c>
      <c r="C54" s="80"/>
      <c r="D54" s="43">
        <v>2016</v>
      </c>
      <c r="E54" s="19">
        <v>50</v>
      </c>
      <c r="F54" s="10"/>
      <c r="G54" s="43">
        <v>2016</v>
      </c>
      <c r="H54" s="19">
        <v>100</v>
      </c>
      <c r="I54" s="10"/>
      <c r="J54" s="43">
        <v>2016</v>
      </c>
      <c r="K54" s="31">
        <v>100</v>
      </c>
      <c r="L54" s="10"/>
      <c r="M54" s="43">
        <v>2016</v>
      </c>
      <c r="N54" s="19">
        <v>100</v>
      </c>
      <c r="O54" s="10"/>
      <c r="P54" s="43">
        <v>2016</v>
      </c>
      <c r="Q54" s="19">
        <v>100</v>
      </c>
      <c r="R54" s="10"/>
      <c r="S54" s="43">
        <v>2016</v>
      </c>
      <c r="T54" s="31">
        <v>100</v>
      </c>
      <c r="U54" s="10"/>
      <c r="V54" s="43">
        <v>2016</v>
      </c>
      <c r="W54" s="52">
        <v>100</v>
      </c>
      <c r="X54" s="10"/>
      <c r="Y54" s="350">
        <v>2016</v>
      </c>
      <c r="Z54" s="52">
        <v>100</v>
      </c>
      <c r="AA54" s="10"/>
      <c r="AB54" s="350">
        <v>2016</v>
      </c>
      <c r="AC54" s="52">
        <v>100</v>
      </c>
      <c r="AD54" s="10"/>
      <c r="AE54" s="350">
        <v>2016</v>
      </c>
      <c r="AF54" s="243">
        <f t="shared" si="9"/>
        <v>83.5</v>
      </c>
      <c r="AG54" s="10"/>
      <c r="AH54" s="350">
        <v>2016</v>
      </c>
      <c r="AI54" s="19">
        <v>100</v>
      </c>
      <c r="AJ54" s="10"/>
      <c r="AK54" s="350">
        <v>2016</v>
      </c>
      <c r="AL54" s="19">
        <v>50</v>
      </c>
      <c r="AM54" s="10"/>
      <c r="AN54" s="350">
        <v>2016</v>
      </c>
      <c r="AO54" s="19">
        <v>100</v>
      </c>
      <c r="AP54" s="10"/>
      <c r="AQ54" s="350">
        <v>2016</v>
      </c>
      <c r="AR54" s="19">
        <v>50</v>
      </c>
      <c r="AS54" s="10"/>
      <c r="AT54" s="350">
        <v>2016</v>
      </c>
      <c r="AU54" s="19">
        <v>100</v>
      </c>
      <c r="AV54" s="10"/>
      <c r="AW54" s="350">
        <v>2016</v>
      </c>
      <c r="AX54" s="19">
        <v>100</v>
      </c>
      <c r="AY54" s="11"/>
    </row>
    <row r="55" spans="1:81" ht="24.75" customHeight="1">
      <c r="A55" s="43">
        <v>2017</v>
      </c>
      <c r="B55" s="230">
        <f t="shared" si="8"/>
        <v>87.055555555555557</v>
      </c>
      <c r="C55" s="80"/>
      <c r="D55" s="43">
        <v>2017</v>
      </c>
      <c r="E55" s="19">
        <v>50</v>
      </c>
      <c r="F55" s="10"/>
      <c r="G55" s="43">
        <v>2017</v>
      </c>
      <c r="H55" s="19">
        <v>100</v>
      </c>
      <c r="I55" s="10"/>
      <c r="J55" s="43">
        <v>2017</v>
      </c>
      <c r="K55" s="31">
        <v>100</v>
      </c>
      <c r="L55" s="10"/>
      <c r="M55" s="43">
        <v>2017</v>
      </c>
      <c r="N55" s="19">
        <v>100</v>
      </c>
      <c r="O55" s="10"/>
      <c r="P55" s="43">
        <v>2017</v>
      </c>
      <c r="Q55" s="19">
        <v>100</v>
      </c>
      <c r="R55" s="10"/>
      <c r="S55" s="43">
        <v>2017</v>
      </c>
      <c r="T55" s="31">
        <v>100</v>
      </c>
      <c r="U55" s="10"/>
      <c r="V55" s="43">
        <v>2017</v>
      </c>
      <c r="W55" s="52">
        <v>100</v>
      </c>
      <c r="X55" s="10"/>
      <c r="Y55" s="350">
        <v>2017</v>
      </c>
      <c r="Z55" s="52">
        <v>100</v>
      </c>
      <c r="AA55" s="10"/>
      <c r="AB55" s="350">
        <v>2017</v>
      </c>
      <c r="AC55" s="52">
        <v>100</v>
      </c>
      <c r="AD55" s="10"/>
      <c r="AE55" s="350">
        <v>2017</v>
      </c>
      <c r="AF55" s="243">
        <f t="shared" si="9"/>
        <v>83.5</v>
      </c>
      <c r="AG55" s="10"/>
      <c r="AH55" s="350">
        <v>2017</v>
      </c>
      <c r="AI55" s="19">
        <v>100</v>
      </c>
      <c r="AJ55" s="10"/>
      <c r="AK55" s="350">
        <v>2017</v>
      </c>
      <c r="AL55" s="19">
        <v>50</v>
      </c>
      <c r="AM55" s="10"/>
      <c r="AN55" s="350">
        <v>2017</v>
      </c>
      <c r="AO55" s="19">
        <v>100</v>
      </c>
      <c r="AP55" s="10"/>
      <c r="AQ55" s="350">
        <v>2017</v>
      </c>
      <c r="AR55" s="19">
        <v>50</v>
      </c>
      <c r="AS55" s="10" t="s">
        <v>1253</v>
      </c>
      <c r="AT55" s="350">
        <v>2017</v>
      </c>
      <c r="AU55" s="19">
        <v>100</v>
      </c>
      <c r="AV55" s="10"/>
      <c r="AW55" s="350">
        <v>2017</v>
      </c>
      <c r="AX55" s="19">
        <v>100</v>
      </c>
      <c r="AY55" s="11"/>
    </row>
    <row r="56" spans="1:81" ht="24.75" customHeight="1">
      <c r="A56" s="43">
        <v>2018</v>
      </c>
      <c r="B56" s="230">
        <f t="shared" si="8"/>
        <v>87.055555555555557</v>
      </c>
      <c r="C56" s="80"/>
      <c r="D56" s="43">
        <v>2018</v>
      </c>
      <c r="E56" s="19">
        <v>50</v>
      </c>
      <c r="F56" s="10"/>
      <c r="G56" s="43">
        <v>2018</v>
      </c>
      <c r="H56" s="19">
        <v>100</v>
      </c>
      <c r="I56" s="10"/>
      <c r="J56" s="43">
        <v>2018</v>
      </c>
      <c r="K56" s="31">
        <v>100</v>
      </c>
      <c r="L56" s="10"/>
      <c r="M56" s="43">
        <v>2018</v>
      </c>
      <c r="N56" s="19">
        <v>100</v>
      </c>
      <c r="O56" s="10"/>
      <c r="P56" s="43">
        <v>2018</v>
      </c>
      <c r="Q56" s="19">
        <v>100</v>
      </c>
      <c r="R56" s="10"/>
      <c r="S56" s="43">
        <v>2018</v>
      </c>
      <c r="T56" s="31">
        <v>100</v>
      </c>
      <c r="U56" s="10"/>
      <c r="V56" s="43">
        <v>2018</v>
      </c>
      <c r="W56" s="52">
        <v>100</v>
      </c>
      <c r="X56" s="10"/>
      <c r="Y56" s="350">
        <v>2018</v>
      </c>
      <c r="Z56" s="52">
        <v>100</v>
      </c>
      <c r="AA56" s="10"/>
      <c r="AB56" s="350">
        <v>2018</v>
      </c>
      <c r="AC56" s="52">
        <v>100</v>
      </c>
      <c r="AD56" s="10"/>
      <c r="AE56" s="350">
        <v>2018</v>
      </c>
      <c r="AF56" s="243">
        <f t="shared" si="9"/>
        <v>83.5</v>
      </c>
      <c r="AG56" s="10"/>
      <c r="AH56" s="350">
        <v>2018</v>
      </c>
      <c r="AI56" s="19">
        <v>100</v>
      </c>
      <c r="AJ56" s="10"/>
      <c r="AK56" s="350">
        <v>2018</v>
      </c>
      <c r="AL56" s="19">
        <v>50</v>
      </c>
      <c r="AM56" s="10"/>
      <c r="AN56" s="350">
        <v>2018</v>
      </c>
      <c r="AO56" s="19">
        <v>100</v>
      </c>
      <c r="AP56" s="10"/>
      <c r="AQ56" s="350">
        <v>2018</v>
      </c>
      <c r="AR56" s="19">
        <v>50</v>
      </c>
      <c r="AS56" s="10"/>
      <c r="AT56" s="350">
        <v>2018</v>
      </c>
      <c r="AU56" s="19">
        <v>100</v>
      </c>
      <c r="AV56" s="10"/>
      <c r="AW56" s="350">
        <v>2018</v>
      </c>
      <c r="AX56" s="19">
        <v>100</v>
      </c>
      <c r="AY56" s="11"/>
    </row>
    <row r="57" spans="1:81" ht="24.75" customHeight="1">
      <c r="A57" s="43">
        <v>2019</v>
      </c>
      <c r="B57" s="230">
        <f t="shared" si="8"/>
        <v>87.055555555555557</v>
      </c>
      <c r="C57" s="80"/>
      <c r="D57" s="43">
        <v>2019</v>
      </c>
      <c r="E57" s="19">
        <v>50</v>
      </c>
      <c r="F57" s="10"/>
      <c r="G57" s="43">
        <v>2019</v>
      </c>
      <c r="H57" s="34">
        <v>100</v>
      </c>
      <c r="I57" s="10"/>
      <c r="J57" s="43">
        <v>2019</v>
      </c>
      <c r="K57" s="31">
        <v>100</v>
      </c>
      <c r="L57" s="10"/>
      <c r="M57" s="43">
        <v>2019</v>
      </c>
      <c r="N57" s="34">
        <v>100</v>
      </c>
      <c r="O57" s="10"/>
      <c r="P57" s="43">
        <v>2019</v>
      </c>
      <c r="Q57" s="34">
        <v>100</v>
      </c>
      <c r="R57" s="10"/>
      <c r="S57" s="43">
        <v>2019</v>
      </c>
      <c r="T57" s="31">
        <v>100</v>
      </c>
      <c r="U57" s="10"/>
      <c r="V57" s="43">
        <v>2019</v>
      </c>
      <c r="W57" s="52">
        <v>100</v>
      </c>
      <c r="X57" s="10"/>
      <c r="Y57" s="350">
        <v>2019</v>
      </c>
      <c r="Z57" s="52">
        <v>100</v>
      </c>
      <c r="AA57" s="10"/>
      <c r="AB57" s="350">
        <v>2019</v>
      </c>
      <c r="AC57" s="52">
        <v>100</v>
      </c>
      <c r="AD57" s="10"/>
      <c r="AE57" s="350">
        <v>2019</v>
      </c>
      <c r="AF57" s="243">
        <f t="shared" si="9"/>
        <v>83.5</v>
      </c>
      <c r="AG57" s="10"/>
      <c r="AH57" s="350">
        <v>2019</v>
      </c>
      <c r="AI57" s="34">
        <v>100</v>
      </c>
      <c r="AJ57" s="10"/>
      <c r="AK57" s="350">
        <v>2019</v>
      </c>
      <c r="AL57" s="19">
        <v>50</v>
      </c>
      <c r="AM57" s="10"/>
      <c r="AN57" s="350">
        <v>2019</v>
      </c>
      <c r="AO57" s="34">
        <v>100</v>
      </c>
      <c r="AP57" s="10"/>
      <c r="AQ57" s="350">
        <v>2019</v>
      </c>
      <c r="AR57" s="19">
        <v>50</v>
      </c>
      <c r="AS57" s="10"/>
      <c r="AT57" s="350">
        <v>2019</v>
      </c>
      <c r="AU57" s="34">
        <v>100</v>
      </c>
      <c r="AV57" s="10"/>
      <c r="AW57" s="350">
        <v>2019</v>
      </c>
      <c r="AX57" s="34">
        <v>100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3555</v>
      </c>
      <c r="I63" s="580"/>
      <c r="J63" s="43" t="s">
        <v>81</v>
      </c>
      <c r="K63" s="580" t="s">
        <v>201</v>
      </c>
      <c r="L63" s="580"/>
      <c r="M63" s="43" t="s">
        <v>81</v>
      </c>
      <c r="N63" s="580" t="s">
        <v>200</v>
      </c>
      <c r="O63" s="580"/>
      <c r="P63" s="43" t="s">
        <v>81</v>
      </c>
      <c r="Q63" s="580" t="s">
        <v>1582</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4554</v>
      </c>
      <c r="L64" s="580"/>
      <c r="M64" s="43" t="s">
        <v>78</v>
      </c>
      <c r="N64" s="580" t="s">
        <v>79</v>
      </c>
      <c r="O64" s="580"/>
      <c r="P64" s="43" t="s">
        <v>78</v>
      </c>
      <c r="Q64" s="580" t="s">
        <v>4466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414">
        <v>100</v>
      </c>
      <c r="F68" s="363"/>
      <c r="G68" s="350">
        <v>2009</v>
      </c>
      <c r="H68" s="414">
        <v>50</v>
      </c>
      <c r="I68" s="363"/>
      <c r="J68" s="350">
        <v>2009</v>
      </c>
      <c r="K68" s="78">
        <v>100</v>
      </c>
      <c r="L68" s="363"/>
      <c r="M68" s="350">
        <v>2009</v>
      </c>
      <c r="N68" s="8">
        <f t="shared" si="10"/>
        <v>50</v>
      </c>
      <c r="O68" s="363"/>
      <c r="P68" s="350">
        <v>2009</v>
      </c>
      <c r="Q68" s="414">
        <v>50</v>
      </c>
      <c r="R68" s="363"/>
      <c r="S68" s="350">
        <v>2009</v>
      </c>
      <c r="T68" s="414">
        <v>100</v>
      </c>
      <c r="U68" s="363"/>
      <c r="V68" s="350">
        <v>2009</v>
      </c>
      <c r="W68" s="78">
        <v>0</v>
      </c>
      <c r="X68" s="363"/>
      <c r="Y68" s="350">
        <v>2009</v>
      </c>
      <c r="Z68" s="414">
        <v>50</v>
      </c>
      <c r="AA68" s="363"/>
      <c r="AB68" s="350">
        <v>2009</v>
      </c>
      <c r="AC68" s="414">
        <v>50</v>
      </c>
      <c r="AD68" s="363"/>
      <c r="AE68" s="350">
        <v>2009</v>
      </c>
      <c r="AF68" s="414">
        <v>33</v>
      </c>
      <c r="AG68" s="363"/>
      <c r="AH68" s="350">
        <v>2009</v>
      </c>
      <c r="AI68" s="414">
        <v>0</v>
      </c>
      <c r="AJ68" s="363"/>
      <c r="AK68" s="350">
        <v>2009</v>
      </c>
      <c r="AL68" s="78">
        <v>50</v>
      </c>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61.857142857142854</v>
      </c>
      <c r="C69" s="363"/>
      <c r="D69" s="350">
        <v>2010</v>
      </c>
      <c r="E69" s="414">
        <v>100</v>
      </c>
      <c r="F69" s="363" t="s">
        <v>5249</v>
      </c>
      <c r="G69" s="350">
        <v>2010</v>
      </c>
      <c r="H69" s="414">
        <v>50</v>
      </c>
      <c r="I69" s="363" t="s">
        <v>5250</v>
      </c>
      <c r="J69" s="350">
        <v>2010</v>
      </c>
      <c r="K69" s="78">
        <v>100</v>
      </c>
      <c r="L69" s="363" t="s">
        <v>5251</v>
      </c>
      <c r="M69" s="350">
        <v>2010</v>
      </c>
      <c r="N69" s="8">
        <f t="shared" si="10"/>
        <v>50</v>
      </c>
      <c r="O69" s="363"/>
      <c r="P69" s="350">
        <v>2010</v>
      </c>
      <c r="Q69" s="414">
        <v>50</v>
      </c>
      <c r="R69" s="363" t="s">
        <v>5252</v>
      </c>
      <c r="S69" s="350">
        <v>2010</v>
      </c>
      <c r="T69" s="414">
        <v>100</v>
      </c>
      <c r="U69" s="363"/>
      <c r="V69" s="350">
        <v>2010</v>
      </c>
      <c r="W69" s="78">
        <v>0</v>
      </c>
      <c r="X69" s="363"/>
      <c r="Y69" s="350">
        <v>2010</v>
      </c>
      <c r="Z69" s="414">
        <v>50</v>
      </c>
      <c r="AA69" s="363" t="s">
        <v>5253</v>
      </c>
      <c r="AB69" s="350">
        <v>2010</v>
      </c>
      <c r="AC69" s="414">
        <v>50</v>
      </c>
      <c r="AD69" s="363" t="s">
        <v>3560</v>
      </c>
      <c r="AE69" s="350">
        <v>2010</v>
      </c>
      <c r="AF69" s="414">
        <v>33</v>
      </c>
      <c r="AG69" s="363"/>
      <c r="AH69" s="350">
        <v>2010</v>
      </c>
      <c r="AI69" s="414">
        <v>0</v>
      </c>
      <c r="AJ69" s="363"/>
      <c r="AK69" s="350">
        <v>2010</v>
      </c>
      <c r="AL69" s="78">
        <v>50</v>
      </c>
      <c r="AM69" s="363" t="s">
        <v>5254</v>
      </c>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61.857142857142854</v>
      </c>
      <c r="C70" s="363"/>
      <c r="D70" s="350">
        <v>2011</v>
      </c>
      <c r="E70" s="414">
        <v>100</v>
      </c>
      <c r="F70" s="363"/>
      <c r="G70" s="350">
        <v>2011</v>
      </c>
      <c r="H70" s="414">
        <v>50</v>
      </c>
      <c r="I70" s="363"/>
      <c r="J70" s="350">
        <v>2011</v>
      </c>
      <c r="K70" s="78">
        <v>100</v>
      </c>
      <c r="L70" s="363"/>
      <c r="M70" s="350">
        <v>2011</v>
      </c>
      <c r="N70" s="8">
        <f t="shared" si="10"/>
        <v>50</v>
      </c>
      <c r="O70" s="363"/>
      <c r="P70" s="350">
        <v>2011</v>
      </c>
      <c r="Q70" s="414">
        <v>50</v>
      </c>
      <c r="R70" s="363"/>
      <c r="S70" s="350">
        <v>2011</v>
      </c>
      <c r="T70" s="414">
        <v>100</v>
      </c>
      <c r="U70" s="363"/>
      <c r="V70" s="350">
        <v>2011</v>
      </c>
      <c r="W70" s="78">
        <v>0</v>
      </c>
      <c r="X70" s="363"/>
      <c r="Y70" s="350">
        <v>2011</v>
      </c>
      <c r="Z70" s="414">
        <v>50</v>
      </c>
      <c r="AA70" s="363"/>
      <c r="AB70" s="350">
        <v>2011</v>
      </c>
      <c r="AC70" s="414">
        <v>50</v>
      </c>
      <c r="AD70" s="363"/>
      <c r="AE70" s="350">
        <v>2011</v>
      </c>
      <c r="AF70" s="414">
        <v>33</v>
      </c>
      <c r="AG70" s="363"/>
      <c r="AH70" s="350">
        <v>2011</v>
      </c>
      <c r="AI70" s="414">
        <v>0</v>
      </c>
      <c r="AJ70" s="363"/>
      <c r="AK70" s="350">
        <v>2011</v>
      </c>
      <c r="AL70" s="78">
        <v>50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61.857142857142854</v>
      </c>
      <c r="C71" s="363"/>
      <c r="D71" s="350">
        <v>2012</v>
      </c>
      <c r="E71" s="414">
        <v>100</v>
      </c>
      <c r="F71" s="363"/>
      <c r="G71" s="350">
        <v>2012</v>
      </c>
      <c r="H71" s="414">
        <v>50</v>
      </c>
      <c r="I71" s="363"/>
      <c r="J71" s="350">
        <v>2012</v>
      </c>
      <c r="K71" s="78">
        <v>100</v>
      </c>
      <c r="L71" s="363"/>
      <c r="M71" s="350">
        <v>2012</v>
      </c>
      <c r="N71" s="8">
        <f t="shared" si="10"/>
        <v>50</v>
      </c>
      <c r="O71" s="363"/>
      <c r="P71" s="350">
        <v>2012</v>
      </c>
      <c r="Q71" s="414">
        <v>50</v>
      </c>
      <c r="R71" s="363"/>
      <c r="S71" s="350">
        <v>2012</v>
      </c>
      <c r="T71" s="414">
        <v>100</v>
      </c>
      <c r="U71" s="363"/>
      <c r="V71" s="350">
        <v>2012</v>
      </c>
      <c r="W71" s="78">
        <v>0</v>
      </c>
      <c r="X71" s="363"/>
      <c r="Y71" s="350">
        <v>2012</v>
      </c>
      <c r="Z71" s="414">
        <v>50</v>
      </c>
      <c r="AA71" s="363"/>
      <c r="AB71" s="350">
        <v>2012</v>
      </c>
      <c r="AC71" s="414">
        <v>50</v>
      </c>
      <c r="AD71" s="363"/>
      <c r="AE71" s="350">
        <v>2012</v>
      </c>
      <c r="AF71" s="414">
        <v>33</v>
      </c>
      <c r="AG71" s="363"/>
      <c r="AH71" s="350">
        <v>2012</v>
      </c>
      <c r="AI71" s="414">
        <v>0</v>
      </c>
      <c r="AJ71" s="363"/>
      <c r="AK71" s="350">
        <v>2012</v>
      </c>
      <c r="AL71" s="78">
        <v>50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61.857142857142854</v>
      </c>
      <c r="C72" s="363"/>
      <c r="D72" s="350">
        <v>2013</v>
      </c>
      <c r="E72" s="414">
        <v>100</v>
      </c>
      <c r="F72" s="363"/>
      <c r="G72" s="350">
        <v>2013</v>
      </c>
      <c r="H72" s="414">
        <v>50</v>
      </c>
      <c r="I72" s="363"/>
      <c r="J72" s="350">
        <v>2013</v>
      </c>
      <c r="K72" s="78">
        <v>100</v>
      </c>
      <c r="L72" s="363"/>
      <c r="M72" s="350">
        <v>2013</v>
      </c>
      <c r="N72" s="8">
        <f t="shared" si="10"/>
        <v>50</v>
      </c>
      <c r="O72" s="363"/>
      <c r="P72" s="350">
        <v>2013</v>
      </c>
      <c r="Q72" s="414">
        <v>50</v>
      </c>
      <c r="R72" s="363"/>
      <c r="S72" s="350">
        <v>2013</v>
      </c>
      <c r="T72" s="414">
        <v>100</v>
      </c>
      <c r="U72" s="363"/>
      <c r="V72" s="350">
        <v>2013</v>
      </c>
      <c r="W72" s="78">
        <v>0</v>
      </c>
      <c r="X72" s="363"/>
      <c r="Y72" s="350">
        <v>2013</v>
      </c>
      <c r="Z72" s="414">
        <v>50</v>
      </c>
      <c r="AA72" s="363"/>
      <c r="AB72" s="350">
        <v>2013</v>
      </c>
      <c r="AC72" s="414">
        <v>50</v>
      </c>
      <c r="AD72" s="363"/>
      <c r="AE72" s="350">
        <v>2013</v>
      </c>
      <c r="AF72" s="414">
        <v>33</v>
      </c>
      <c r="AG72" s="363"/>
      <c r="AH72" s="350">
        <v>2013</v>
      </c>
      <c r="AI72" s="414">
        <v>0</v>
      </c>
      <c r="AJ72" s="363"/>
      <c r="AK72" s="350">
        <v>2013</v>
      </c>
      <c r="AL72" s="78">
        <v>50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61.857142857142854</v>
      </c>
      <c r="C73" s="39"/>
      <c r="D73" s="43">
        <v>2014</v>
      </c>
      <c r="E73" s="19">
        <v>100</v>
      </c>
      <c r="F73" s="10" t="s">
        <v>4555</v>
      </c>
      <c r="G73" s="43">
        <v>2014</v>
      </c>
      <c r="H73" s="19">
        <v>50</v>
      </c>
      <c r="I73" s="10" t="s">
        <v>3556</v>
      </c>
      <c r="J73" s="43">
        <v>2014</v>
      </c>
      <c r="K73" s="78">
        <v>100</v>
      </c>
      <c r="L73" s="10" t="s">
        <v>4556</v>
      </c>
      <c r="M73" s="43">
        <v>2014</v>
      </c>
      <c r="N73" s="8">
        <f t="shared" ref="N73:N78" si="13">AVERAGE(Q73,T73,W73)</f>
        <v>50</v>
      </c>
      <c r="O73" s="19"/>
      <c r="P73" s="43">
        <v>2014</v>
      </c>
      <c r="Q73" s="19">
        <v>50</v>
      </c>
      <c r="R73" s="10" t="s">
        <v>3557</v>
      </c>
      <c r="S73" s="43">
        <v>2014</v>
      </c>
      <c r="T73" s="19">
        <v>100</v>
      </c>
      <c r="U73" s="10" t="s">
        <v>3558</v>
      </c>
      <c r="V73" s="43">
        <v>2014</v>
      </c>
      <c r="W73" s="78">
        <v>0</v>
      </c>
      <c r="X73" s="10" t="s">
        <v>3559</v>
      </c>
      <c r="Y73" s="350">
        <v>2014</v>
      </c>
      <c r="Z73" s="19">
        <v>50</v>
      </c>
      <c r="AA73" s="10" t="s">
        <v>1252</v>
      </c>
      <c r="AB73" s="350">
        <v>2014</v>
      </c>
      <c r="AC73" s="19">
        <v>50</v>
      </c>
      <c r="AD73" s="10" t="s">
        <v>3560</v>
      </c>
      <c r="AE73" s="350">
        <v>2014</v>
      </c>
      <c r="AF73" s="19">
        <v>33</v>
      </c>
      <c r="AG73" s="19"/>
      <c r="AH73" s="350">
        <v>2014</v>
      </c>
      <c r="AI73" s="19">
        <v>0</v>
      </c>
      <c r="AJ73" s="10"/>
      <c r="AK73" s="350">
        <v>2014</v>
      </c>
      <c r="AL73" s="78">
        <v>50</v>
      </c>
      <c r="AM73" s="11" t="s">
        <v>3561</v>
      </c>
    </row>
    <row r="74" spans="1:81" ht="24.75" customHeight="1">
      <c r="A74" s="43">
        <v>2015</v>
      </c>
      <c r="B74" s="5">
        <f t="shared" si="12"/>
        <v>61.857142857142854</v>
      </c>
      <c r="C74" s="39"/>
      <c r="D74" s="43">
        <v>2015</v>
      </c>
      <c r="E74" s="19">
        <v>100</v>
      </c>
      <c r="F74" s="10"/>
      <c r="G74" s="43">
        <v>2015</v>
      </c>
      <c r="H74" s="19">
        <v>50</v>
      </c>
      <c r="I74" s="10" t="s">
        <v>1251</v>
      </c>
      <c r="J74" s="43">
        <v>2015</v>
      </c>
      <c r="K74" s="49">
        <v>100</v>
      </c>
      <c r="L74" s="10"/>
      <c r="M74" s="43">
        <v>2015</v>
      </c>
      <c r="N74" s="8">
        <f t="shared" si="13"/>
        <v>50</v>
      </c>
      <c r="O74" s="19"/>
      <c r="P74" s="43">
        <v>2015</v>
      </c>
      <c r="Q74" s="19">
        <v>50</v>
      </c>
      <c r="R74" s="10"/>
      <c r="S74" s="43">
        <v>2015</v>
      </c>
      <c r="T74" s="19">
        <v>100</v>
      </c>
      <c r="U74" s="10"/>
      <c r="V74" s="43">
        <v>2015</v>
      </c>
      <c r="W74" s="49">
        <v>0</v>
      </c>
      <c r="X74" s="10"/>
      <c r="Y74" s="350">
        <v>2015</v>
      </c>
      <c r="Z74" s="19">
        <v>50</v>
      </c>
      <c r="AA74" s="10"/>
      <c r="AB74" s="350">
        <v>2015</v>
      </c>
      <c r="AC74" s="19">
        <v>50</v>
      </c>
      <c r="AD74" s="10"/>
      <c r="AE74" s="350">
        <v>2015</v>
      </c>
      <c r="AF74" s="19">
        <v>33</v>
      </c>
      <c r="AG74" s="19"/>
      <c r="AH74" s="350">
        <v>2015</v>
      </c>
      <c r="AI74" s="19">
        <v>0</v>
      </c>
      <c r="AJ74" s="10"/>
      <c r="AK74" s="350">
        <v>2015</v>
      </c>
      <c r="AL74" s="49">
        <v>50</v>
      </c>
      <c r="AM74" s="11"/>
    </row>
    <row r="75" spans="1:81" ht="24.75" customHeight="1">
      <c r="A75" s="43">
        <v>2016</v>
      </c>
      <c r="B75" s="5">
        <f t="shared" si="12"/>
        <v>69</v>
      </c>
      <c r="C75" s="39"/>
      <c r="D75" s="43">
        <v>2016</v>
      </c>
      <c r="E75" s="19">
        <v>100</v>
      </c>
      <c r="F75" s="10"/>
      <c r="G75" s="43">
        <v>2016</v>
      </c>
      <c r="H75" s="19">
        <v>50</v>
      </c>
      <c r="I75" s="10"/>
      <c r="J75" s="43">
        <v>2016</v>
      </c>
      <c r="K75" s="49">
        <v>100</v>
      </c>
      <c r="L75" s="10"/>
      <c r="M75" s="43">
        <v>2016</v>
      </c>
      <c r="N75" s="8">
        <f t="shared" si="13"/>
        <v>50</v>
      </c>
      <c r="O75" s="19"/>
      <c r="P75" s="43">
        <v>2016</v>
      </c>
      <c r="Q75" s="19">
        <v>50</v>
      </c>
      <c r="R75" s="10"/>
      <c r="S75" s="43">
        <v>2016</v>
      </c>
      <c r="T75" s="19">
        <v>100</v>
      </c>
      <c r="U75" s="10"/>
      <c r="V75" s="43">
        <v>2016</v>
      </c>
      <c r="W75" s="49">
        <v>0</v>
      </c>
      <c r="X75" s="10"/>
      <c r="Y75" s="350">
        <v>2016</v>
      </c>
      <c r="Z75" s="19">
        <v>50</v>
      </c>
      <c r="AA75" s="10"/>
      <c r="AB75" s="350">
        <v>2016</v>
      </c>
      <c r="AC75" s="19">
        <v>100</v>
      </c>
      <c r="AD75" s="10" t="s">
        <v>1250</v>
      </c>
      <c r="AE75" s="350">
        <v>2016</v>
      </c>
      <c r="AF75" s="19">
        <v>33</v>
      </c>
      <c r="AG75" s="19"/>
      <c r="AH75" s="350">
        <v>2016</v>
      </c>
      <c r="AI75" s="19">
        <v>0</v>
      </c>
      <c r="AJ75" s="10"/>
      <c r="AK75" s="350">
        <v>2016</v>
      </c>
      <c r="AL75" s="49">
        <v>50</v>
      </c>
      <c r="AM75" s="11"/>
    </row>
    <row r="76" spans="1:81" ht="24.75" customHeight="1">
      <c r="A76" s="43">
        <v>2017</v>
      </c>
      <c r="B76" s="5">
        <f t="shared" si="12"/>
        <v>69</v>
      </c>
      <c r="C76" s="39"/>
      <c r="D76" s="43">
        <v>2017</v>
      </c>
      <c r="E76" s="19">
        <v>100</v>
      </c>
      <c r="F76" s="10"/>
      <c r="G76" s="43">
        <v>2017</v>
      </c>
      <c r="H76" s="19">
        <v>50</v>
      </c>
      <c r="I76" s="10"/>
      <c r="J76" s="43">
        <v>2017</v>
      </c>
      <c r="K76" s="49">
        <v>100</v>
      </c>
      <c r="L76" s="10"/>
      <c r="M76" s="43">
        <v>2017</v>
      </c>
      <c r="N76" s="8">
        <f t="shared" si="13"/>
        <v>50</v>
      </c>
      <c r="O76" s="19"/>
      <c r="P76" s="43">
        <v>2017</v>
      </c>
      <c r="Q76" s="19">
        <v>50</v>
      </c>
      <c r="R76" s="10"/>
      <c r="S76" s="43">
        <v>2017</v>
      </c>
      <c r="T76" s="19">
        <v>100</v>
      </c>
      <c r="U76" s="10"/>
      <c r="V76" s="43">
        <v>2017</v>
      </c>
      <c r="W76" s="49">
        <v>0</v>
      </c>
      <c r="X76" s="10"/>
      <c r="Y76" s="350">
        <v>2017</v>
      </c>
      <c r="Z76" s="19">
        <v>50</v>
      </c>
      <c r="AA76" s="10"/>
      <c r="AB76" s="350">
        <v>2017</v>
      </c>
      <c r="AC76" s="19">
        <v>100</v>
      </c>
      <c r="AD76" s="10"/>
      <c r="AE76" s="350">
        <v>2017</v>
      </c>
      <c r="AF76" s="19">
        <v>33</v>
      </c>
      <c r="AG76" s="19"/>
      <c r="AH76" s="350">
        <v>2017</v>
      </c>
      <c r="AI76" s="19">
        <v>0</v>
      </c>
      <c r="AJ76" s="10"/>
      <c r="AK76" s="350">
        <v>2017</v>
      </c>
      <c r="AL76" s="49">
        <v>50</v>
      </c>
      <c r="AM76" s="11"/>
    </row>
    <row r="77" spans="1:81" ht="24.75" customHeight="1">
      <c r="A77" s="43">
        <v>2018</v>
      </c>
      <c r="B77" s="5">
        <f t="shared" si="12"/>
        <v>69</v>
      </c>
      <c r="C77" s="39"/>
      <c r="D77" s="43">
        <v>2018</v>
      </c>
      <c r="E77" s="19">
        <v>100</v>
      </c>
      <c r="F77" s="10"/>
      <c r="G77" s="43">
        <v>2018</v>
      </c>
      <c r="H77" s="19">
        <v>50</v>
      </c>
      <c r="I77" s="10"/>
      <c r="J77" s="43">
        <v>2018</v>
      </c>
      <c r="K77" s="49">
        <v>100</v>
      </c>
      <c r="L77" s="10"/>
      <c r="M77" s="43">
        <v>2018</v>
      </c>
      <c r="N77" s="8">
        <f t="shared" si="13"/>
        <v>50</v>
      </c>
      <c r="O77" s="19"/>
      <c r="P77" s="43">
        <v>2018</v>
      </c>
      <c r="Q77" s="19">
        <v>50</v>
      </c>
      <c r="R77" s="10"/>
      <c r="S77" s="43">
        <v>2018</v>
      </c>
      <c r="T77" s="19">
        <v>100</v>
      </c>
      <c r="U77" s="10"/>
      <c r="V77" s="43">
        <v>2018</v>
      </c>
      <c r="W77" s="49">
        <v>0</v>
      </c>
      <c r="X77" s="10"/>
      <c r="Y77" s="350">
        <v>2018</v>
      </c>
      <c r="Z77" s="19">
        <v>50</v>
      </c>
      <c r="AA77" s="10"/>
      <c r="AB77" s="350">
        <v>2018</v>
      </c>
      <c r="AC77" s="19">
        <v>100</v>
      </c>
      <c r="AD77" s="10"/>
      <c r="AE77" s="350">
        <v>2018</v>
      </c>
      <c r="AF77" s="19">
        <v>33</v>
      </c>
      <c r="AG77" s="19"/>
      <c r="AH77" s="350">
        <v>2018</v>
      </c>
      <c r="AI77" s="19">
        <v>0</v>
      </c>
      <c r="AJ77" s="10"/>
      <c r="AK77" s="350">
        <v>2018</v>
      </c>
      <c r="AL77" s="49">
        <v>50</v>
      </c>
      <c r="AM77" s="11"/>
    </row>
    <row r="78" spans="1:81" ht="24.75" customHeight="1">
      <c r="A78" s="43">
        <v>2019</v>
      </c>
      <c r="B78" s="5">
        <f t="shared" si="12"/>
        <v>69</v>
      </c>
      <c r="C78" s="39"/>
      <c r="D78" s="43">
        <v>2019</v>
      </c>
      <c r="E78" s="19">
        <v>100</v>
      </c>
      <c r="F78" s="10"/>
      <c r="G78" s="43">
        <v>2019</v>
      </c>
      <c r="H78" s="19">
        <v>50</v>
      </c>
      <c r="I78" s="10"/>
      <c r="J78" s="43">
        <v>2019</v>
      </c>
      <c r="K78" s="49">
        <v>100</v>
      </c>
      <c r="L78" s="10"/>
      <c r="M78" s="43">
        <v>2019</v>
      </c>
      <c r="N78" s="8">
        <f t="shared" si="13"/>
        <v>50</v>
      </c>
      <c r="O78" s="19"/>
      <c r="P78" s="43">
        <v>2019</v>
      </c>
      <c r="Q78" s="19">
        <v>50</v>
      </c>
      <c r="R78" s="10"/>
      <c r="S78" s="43">
        <v>2019</v>
      </c>
      <c r="T78" s="19">
        <v>100</v>
      </c>
      <c r="U78" s="10"/>
      <c r="V78" s="43">
        <v>2019</v>
      </c>
      <c r="W78" s="49">
        <v>0</v>
      </c>
      <c r="X78" s="10"/>
      <c r="Y78" s="350">
        <v>2019</v>
      </c>
      <c r="Z78" s="19">
        <v>50</v>
      </c>
      <c r="AA78" s="10"/>
      <c r="AB78" s="350">
        <v>2019</v>
      </c>
      <c r="AC78" s="19">
        <v>100</v>
      </c>
      <c r="AD78" s="10"/>
      <c r="AE78" s="350">
        <v>2019</v>
      </c>
      <c r="AF78" s="19">
        <v>33</v>
      </c>
      <c r="AG78" s="19"/>
      <c r="AH78" s="350">
        <v>2019</v>
      </c>
      <c r="AI78" s="19">
        <v>0</v>
      </c>
      <c r="AJ78" s="10"/>
      <c r="AK78" s="350">
        <v>2019</v>
      </c>
      <c r="AL78" s="49">
        <v>50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4">AVERAGE(E87,H87,K87,N87,Q87)</f>
        <v>80</v>
      </c>
      <c r="C87" s="363"/>
      <c r="D87" s="350">
        <v>2007</v>
      </c>
      <c r="E87" s="49">
        <v>25</v>
      </c>
      <c r="F87" s="363" t="s">
        <v>5255</v>
      </c>
      <c r="G87" s="350">
        <v>2007</v>
      </c>
      <c r="H87" s="414">
        <v>100</v>
      </c>
      <c r="I87" s="363"/>
      <c r="J87" s="350">
        <v>2007</v>
      </c>
      <c r="K87" s="414">
        <v>75</v>
      </c>
      <c r="L87" s="363"/>
      <c r="M87" s="350">
        <v>2007</v>
      </c>
      <c r="N87" s="414">
        <v>100</v>
      </c>
      <c r="O87" s="363"/>
      <c r="P87" s="350">
        <v>2007</v>
      </c>
      <c r="Q87" s="414">
        <v>100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4"/>
        <v>80</v>
      </c>
      <c r="C88" s="363"/>
      <c r="D88" s="350">
        <v>2008</v>
      </c>
      <c r="E88" s="49">
        <v>25</v>
      </c>
      <c r="F88" s="363"/>
      <c r="G88" s="350">
        <v>2008</v>
      </c>
      <c r="H88" s="414">
        <v>100</v>
      </c>
      <c r="I88" s="363"/>
      <c r="J88" s="350">
        <v>2008</v>
      </c>
      <c r="K88" s="414">
        <v>75</v>
      </c>
      <c r="L88" s="363"/>
      <c r="M88" s="350">
        <v>2008</v>
      </c>
      <c r="N88" s="414">
        <v>100</v>
      </c>
      <c r="O88" s="363"/>
      <c r="P88" s="350">
        <v>2008</v>
      </c>
      <c r="Q88" s="414">
        <v>100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4"/>
        <v>80</v>
      </c>
      <c r="C89" s="363"/>
      <c r="D89" s="350">
        <v>2009</v>
      </c>
      <c r="E89" s="49">
        <v>25</v>
      </c>
      <c r="F89" s="363"/>
      <c r="G89" s="350">
        <v>2009</v>
      </c>
      <c r="H89" s="414">
        <v>100</v>
      </c>
      <c r="I89" s="363"/>
      <c r="J89" s="350">
        <v>2009</v>
      </c>
      <c r="K89" s="414">
        <v>75</v>
      </c>
      <c r="L89" s="363"/>
      <c r="M89" s="350">
        <v>2009</v>
      </c>
      <c r="N89" s="414">
        <v>100</v>
      </c>
      <c r="O89" s="363"/>
      <c r="P89" s="350">
        <v>2009</v>
      </c>
      <c r="Q89" s="414">
        <v>100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80</v>
      </c>
      <c r="C90" s="363"/>
      <c r="D90" s="350">
        <v>2010</v>
      </c>
      <c r="E90" s="49">
        <v>25</v>
      </c>
      <c r="F90" s="363"/>
      <c r="G90" s="350">
        <v>2010</v>
      </c>
      <c r="H90" s="414">
        <v>100</v>
      </c>
      <c r="I90" s="363"/>
      <c r="J90" s="350">
        <v>2010</v>
      </c>
      <c r="K90" s="414">
        <v>75</v>
      </c>
      <c r="L90" s="363"/>
      <c r="M90" s="350">
        <v>2010</v>
      </c>
      <c r="N90" s="414">
        <v>100</v>
      </c>
      <c r="O90" s="363"/>
      <c r="P90" s="350">
        <v>2010</v>
      </c>
      <c r="Q90" s="414">
        <v>100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80</v>
      </c>
      <c r="C91" s="363"/>
      <c r="D91" s="350">
        <v>2011</v>
      </c>
      <c r="E91" s="49">
        <v>25</v>
      </c>
      <c r="F91" s="363"/>
      <c r="G91" s="350">
        <v>2011</v>
      </c>
      <c r="H91" s="414">
        <v>100</v>
      </c>
      <c r="I91" s="363"/>
      <c r="J91" s="350">
        <v>2011</v>
      </c>
      <c r="K91" s="414">
        <v>75</v>
      </c>
      <c r="L91" s="363"/>
      <c r="M91" s="350">
        <v>2011</v>
      </c>
      <c r="N91" s="414">
        <v>100</v>
      </c>
      <c r="O91" s="363"/>
      <c r="P91" s="350">
        <v>2011</v>
      </c>
      <c r="Q91" s="414">
        <v>100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80</v>
      </c>
      <c r="C92" s="363"/>
      <c r="D92" s="350">
        <v>2012</v>
      </c>
      <c r="E92" s="49">
        <v>25</v>
      </c>
      <c r="F92" s="363"/>
      <c r="G92" s="350">
        <v>2012</v>
      </c>
      <c r="H92" s="414">
        <v>100</v>
      </c>
      <c r="I92" s="363"/>
      <c r="J92" s="350">
        <v>2012</v>
      </c>
      <c r="K92" s="414">
        <v>75</v>
      </c>
      <c r="L92" s="363"/>
      <c r="M92" s="350">
        <v>2012</v>
      </c>
      <c r="N92" s="414">
        <v>100</v>
      </c>
      <c r="O92" s="363"/>
      <c r="P92" s="350">
        <v>2012</v>
      </c>
      <c r="Q92" s="414">
        <v>100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80</v>
      </c>
      <c r="C93" s="363"/>
      <c r="D93" s="350">
        <v>2013</v>
      </c>
      <c r="E93" s="49">
        <v>25</v>
      </c>
      <c r="F93" s="363"/>
      <c r="G93" s="350">
        <v>2013</v>
      </c>
      <c r="H93" s="414">
        <v>100</v>
      </c>
      <c r="I93" s="363"/>
      <c r="J93" s="350">
        <v>2013</v>
      </c>
      <c r="K93" s="414">
        <v>75</v>
      </c>
      <c r="L93" s="363"/>
      <c r="M93" s="350">
        <v>2013</v>
      </c>
      <c r="N93" s="414">
        <v>100</v>
      </c>
      <c r="O93" s="363"/>
      <c r="P93" s="350">
        <v>2013</v>
      </c>
      <c r="Q93" s="414">
        <v>100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80</v>
      </c>
      <c r="C94" s="39"/>
      <c r="D94" s="43">
        <v>2014</v>
      </c>
      <c r="E94" s="49">
        <v>25</v>
      </c>
      <c r="F94" s="10" t="s">
        <v>4557</v>
      </c>
      <c r="G94" s="43">
        <v>2014</v>
      </c>
      <c r="H94" s="19">
        <v>100</v>
      </c>
      <c r="I94" s="10"/>
      <c r="J94" s="43">
        <v>2014</v>
      </c>
      <c r="K94" s="19">
        <v>75</v>
      </c>
      <c r="L94" s="10" t="s">
        <v>1249</v>
      </c>
      <c r="M94" s="43">
        <v>2014</v>
      </c>
      <c r="N94" s="19">
        <v>100</v>
      </c>
      <c r="O94" s="10" t="s">
        <v>3562</v>
      </c>
      <c r="P94" s="43">
        <v>2014</v>
      </c>
      <c r="Q94" s="19">
        <v>100</v>
      </c>
      <c r="R94" s="11"/>
    </row>
    <row r="95" spans="1:81" ht="24.75" customHeight="1">
      <c r="A95" s="43">
        <v>2015</v>
      </c>
      <c r="B95" s="2">
        <f>AVERAGE(E95,H95,K95,N95,Q95)</f>
        <v>80</v>
      </c>
      <c r="C95" s="80"/>
      <c r="D95" s="43">
        <v>2015</v>
      </c>
      <c r="E95" s="49">
        <v>25</v>
      </c>
      <c r="F95" s="10"/>
      <c r="G95" s="43">
        <v>2015</v>
      </c>
      <c r="H95" s="19">
        <v>100</v>
      </c>
      <c r="I95" s="10"/>
      <c r="J95" s="43">
        <v>2015</v>
      </c>
      <c r="K95" s="19">
        <v>75</v>
      </c>
      <c r="L95" s="10"/>
      <c r="M95" s="43">
        <v>2015</v>
      </c>
      <c r="N95" s="19">
        <v>100</v>
      </c>
      <c r="O95" s="10"/>
      <c r="P95" s="43">
        <v>2015</v>
      </c>
      <c r="Q95" s="19">
        <v>100</v>
      </c>
      <c r="R95" s="11"/>
    </row>
    <row r="96" spans="1:81" ht="24.75" customHeight="1">
      <c r="A96" s="43">
        <v>2016</v>
      </c>
      <c r="B96" s="2">
        <f>AVERAGE(E96,H96,K96,N96,Q96)</f>
        <v>80</v>
      </c>
      <c r="C96" s="80"/>
      <c r="D96" s="43">
        <v>2016</v>
      </c>
      <c r="E96" s="49">
        <v>25</v>
      </c>
      <c r="F96" s="10"/>
      <c r="G96" s="43">
        <v>2016</v>
      </c>
      <c r="H96" s="19">
        <v>100</v>
      </c>
      <c r="I96" s="10"/>
      <c r="J96" s="43">
        <v>2016</v>
      </c>
      <c r="K96" s="19">
        <v>75</v>
      </c>
      <c r="L96" s="10"/>
      <c r="M96" s="43">
        <v>2016</v>
      </c>
      <c r="N96" s="19">
        <v>100</v>
      </c>
      <c r="O96" s="10"/>
      <c r="P96" s="43">
        <v>2016</v>
      </c>
      <c r="Q96" s="19">
        <v>100</v>
      </c>
      <c r="R96" s="11"/>
    </row>
    <row r="97" spans="1:81" ht="24.75" customHeight="1">
      <c r="A97" s="43">
        <v>2017</v>
      </c>
      <c r="B97" s="2">
        <f t="shared" ref="B97:B99" si="15">AVERAGE(E97,H97,K97,N97,Q97)</f>
        <v>80</v>
      </c>
      <c r="C97" s="80"/>
      <c r="D97" s="43">
        <v>2017</v>
      </c>
      <c r="E97" s="49">
        <v>25</v>
      </c>
      <c r="F97" s="10"/>
      <c r="G97" s="43">
        <v>2017</v>
      </c>
      <c r="H97" s="19">
        <v>100</v>
      </c>
      <c r="I97" s="10"/>
      <c r="J97" s="43">
        <v>2017</v>
      </c>
      <c r="K97" s="19">
        <v>75</v>
      </c>
      <c r="L97" s="10"/>
      <c r="M97" s="43">
        <v>2017</v>
      </c>
      <c r="N97" s="19">
        <v>100</v>
      </c>
      <c r="O97" s="10"/>
      <c r="P97" s="43">
        <v>2017</v>
      </c>
      <c r="Q97" s="19">
        <v>100</v>
      </c>
      <c r="R97" s="11"/>
    </row>
    <row r="98" spans="1:81" ht="24.75" customHeight="1">
      <c r="A98" s="43">
        <v>2018</v>
      </c>
      <c r="B98" s="2">
        <f t="shared" si="15"/>
        <v>80</v>
      </c>
      <c r="C98" s="80"/>
      <c r="D98" s="43">
        <v>2018</v>
      </c>
      <c r="E98" s="49">
        <v>25</v>
      </c>
      <c r="F98" s="10"/>
      <c r="G98" s="43">
        <v>2018</v>
      </c>
      <c r="H98" s="19">
        <v>100</v>
      </c>
      <c r="I98" s="10"/>
      <c r="J98" s="43">
        <v>2018</v>
      </c>
      <c r="K98" s="19">
        <v>75</v>
      </c>
      <c r="L98" s="10"/>
      <c r="M98" s="43">
        <v>2018</v>
      </c>
      <c r="N98" s="19">
        <v>100</v>
      </c>
      <c r="O98" s="10"/>
      <c r="P98" s="43">
        <v>2018</v>
      </c>
      <c r="Q98" s="19">
        <v>100</v>
      </c>
      <c r="R98" s="11"/>
    </row>
    <row r="99" spans="1:81" ht="24.75" customHeight="1">
      <c r="A99" s="43">
        <v>2019</v>
      </c>
      <c r="B99" s="2">
        <f t="shared" si="15"/>
        <v>80</v>
      </c>
      <c r="C99" s="80"/>
      <c r="D99" s="43">
        <v>2019</v>
      </c>
      <c r="E99" s="49">
        <v>25</v>
      </c>
      <c r="F99" s="10"/>
      <c r="G99" s="43">
        <v>2019</v>
      </c>
      <c r="H99" s="19">
        <v>100</v>
      </c>
      <c r="I99" s="10"/>
      <c r="J99" s="43">
        <v>2019</v>
      </c>
      <c r="K99" s="19">
        <v>75</v>
      </c>
      <c r="L99" s="10"/>
      <c r="M99" s="43">
        <v>2019</v>
      </c>
      <c r="N99" s="19">
        <v>100</v>
      </c>
      <c r="O99" s="10"/>
      <c r="P99" s="43">
        <v>2019</v>
      </c>
      <c r="Q99" s="19">
        <v>100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6">AVERAGE(E108,((H108+K108)/2),((N108+Q108+T108)/3),W108)</f>
        <v>64.583333333333329</v>
      </c>
      <c r="C108" s="363"/>
      <c r="D108" s="350">
        <v>2007</v>
      </c>
      <c r="E108" s="414">
        <v>50</v>
      </c>
      <c r="F108" s="363"/>
      <c r="G108" s="350">
        <v>2007</v>
      </c>
      <c r="H108" s="414">
        <v>0</v>
      </c>
      <c r="I108" s="363" t="s">
        <v>5256</v>
      </c>
      <c r="J108" s="350">
        <v>2007</v>
      </c>
      <c r="K108" s="363">
        <v>50</v>
      </c>
      <c r="L108" s="363" t="s">
        <v>5257</v>
      </c>
      <c r="M108" s="350">
        <v>2007</v>
      </c>
      <c r="N108" s="414">
        <v>100</v>
      </c>
      <c r="O108" s="363" t="s">
        <v>5259</v>
      </c>
      <c r="P108" s="350">
        <v>2007</v>
      </c>
      <c r="Q108" s="414">
        <v>50</v>
      </c>
      <c r="R108" s="363" t="s">
        <v>5260</v>
      </c>
      <c r="S108" s="350">
        <v>2007</v>
      </c>
      <c r="T108" s="78">
        <v>100</v>
      </c>
      <c r="U108" s="363" t="s">
        <v>5261</v>
      </c>
      <c r="V108" s="350">
        <v>2007</v>
      </c>
      <c r="W108" s="414">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6"/>
        <v>64.583333333333329</v>
      </c>
      <c r="C109" s="363"/>
      <c r="D109" s="350">
        <v>2008</v>
      </c>
      <c r="E109" s="414">
        <v>50</v>
      </c>
      <c r="F109" s="363"/>
      <c r="G109" s="350">
        <v>2008</v>
      </c>
      <c r="H109" s="414">
        <v>0</v>
      </c>
      <c r="I109" s="363"/>
      <c r="J109" s="350">
        <v>2008</v>
      </c>
      <c r="K109" s="363">
        <v>50</v>
      </c>
      <c r="L109" s="363"/>
      <c r="M109" s="350">
        <v>2008</v>
      </c>
      <c r="N109" s="414">
        <v>100</v>
      </c>
      <c r="O109" s="363"/>
      <c r="P109" s="350">
        <v>2008</v>
      </c>
      <c r="Q109" s="414">
        <v>50</v>
      </c>
      <c r="R109" s="363"/>
      <c r="S109" s="350">
        <v>2008</v>
      </c>
      <c r="T109" s="78">
        <v>100</v>
      </c>
      <c r="U109" s="363"/>
      <c r="V109" s="350">
        <v>2008</v>
      </c>
      <c r="W109" s="414">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6"/>
        <v>70.833333333333329</v>
      </c>
      <c r="C110" s="363"/>
      <c r="D110" s="350">
        <v>2009</v>
      </c>
      <c r="E110" s="414">
        <v>50</v>
      </c>
      <c r="F110" s="363"/>
      <c r="G110" s="350">
        <v>2009</v>
      </c>
      <c r="H110" s="414">
        <v>0</v>
      </c>
      <c r="I110" s="363"/>
      <c r="J110" s="350">
        <v>2009</v>
      </c>
      <c r="K110" s="414">
        <v>100</v>
      </c>
      <c r="L110" s="363" t="s">
        <v>5258</v>
      </c>
      <c r="M110" s="350">
        <v>2009</v>
      </c>
      <c r="N110" s="414">
        <v>100</v>
      </c>
      <c r="O110" s="363"/>
      <c r="P110" s="350">
        <v>2009</v>
      </c>
      <c r="Q110" s="414">
        <v>50</v>
      </c>
      <c r="R110" s="363"/>
      <c r="S110" s="350">
        <v>2009</v>
      </c>
      <c r="T110" s="78">
        <v>100</v>
      </c>
      <c r="U110" s="363" t="s">
        <v>5262</v>
      </c>
      <c r="V110" s="350">
        <v>2009</v>
      </c>
      <c r="W110" s="414">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6"/>
        <v>70.833333333333329</v>
      </c>
      <c r="C111" s="363"/>
      <c r="D111" s="350">
        <v>2010</v>
      </c>
      <c r="E111" s="414">
        <v>50</v>
      </c>
      <c r="F111" s="363"/>
      <c r="G111" s="350">
        <v>2010</v>
      </c>
      <c r="H111" s="414">
        <v>0</v>
      </c>
      <c r="I111" s="363"/>
      <c r="J111" s="350">
        <v>2010</v>
      </c>
      <c r="K111" s="414">
        <v>100</v>
      </c>
      <c r="L111" s="363"/>
      <c r="M111" s="350">
        <v>2010</v>
      </c>
      <c r="N111" s="414">
        <v>100</v>
      </c>
      <c r="O111" s="363"/>
      <c r="P111" s="350">
        <v>2010</v>
      </c>
      <c r="Q111" s="414">
        <v>50</v>
      </c>
      <c r="R111" s="363"/>
      <c r="S111" s="350">
        <v>2010</v>
      </c>
      <c r="T111" s="78">
        <v>100</v>
      </c>
      <c r="U111" s="363"/>
      <c r="V111" s="350">
        <v>2010</v>
      </c>
      <c r="W111" s="414">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70.833333333333329</v>
      </c>
      <c r="C112" s="363"/>
      <c r="D112" s="350">
        <v>2011</v>
      </c>
      <c r="E112" s="414">
        <v>50</v>
      </c>
      <c r="F112" s="363"/>
      <c r="G112" s="350">
        <v>2011</v>
      </c>
      <c r="H112" s="414">
        <v>0</v>
      </c>
      <c r="I112" s="363"/>
      <c r="J112" s="350">
        <v>2011</v>
      </c>
      <c r="K112" s="414">
        <v>100</v>
      </c>
      <c r="L112" s="363"/>
      <c r="M112" s="350">
        <v>2011</v>
      </c>
      <c r="N112" s="414">
        <v>100</v>
      </c>
      <c r="O112" s="363"/>
      <c r="P112" s="350">
        <v>2011</v>
      </c>
      <c r="Q112" s="414">
        <v>50</v>
      </c>
      <c r="R112" s="363"/>
      <c r="S112" s="350">
        <v>2011</v>
      </c>
      <c r="T112" s="78">
        <v>100</v>
      </c>
      <c r="U112" s="363"/>
      <c r="V112" s="350">
        <v>2011</v>
      </c>
      <c r="W112" s="414">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70.833333333333329</v>
      </c>
      <c r="C113" s="363"/>
      <c r="D113" s="350">
        <v>2012</v>
      </c>
      <c r="E113" s="414">
        <v>50</v>
      </c>
      <c r="F113" s="363"/>
      <c r="G113" s="350">
        <v>2012</v>
      </c>
      <c r="H113" s="414">
        <v>0</v>
      </c>
      <c r="I113" s="363"/>
      <c r="J113" s="350">
        <v>2012</v>
      </c>
      <c r="K113" s="414">
        <v>100</v>
      </c>
      <c r="L113" s="363"/>
      <c r="M113" s="350">
        <v>2012</v>
      </c>
      <c r="N113" s="414">
        <v>100</v>
      </c>
      <c r="O113" s="363"/>
      <c r="P113" s="350">
        <v>2012</v>
      </c>
      <c r="Q113" s="414">
        <v>50</v>
      </c>
      <c r="R113" s="363"/>
      <c r="S113" s="350">
        <v>2012</v>
      </c>
      <c r="T113" s="78">
        <v>100</v>
      </c>
      <c r="U113" s="363"/>
      <c r="V113" s="350">
        <v>2012</v>
      </c>
      <c r="W113" s="414">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70.833333333333329</v>
      </c>
      <c r="C114" s="363"/>
      <c r="D114" s="350">
        <v>2013</v>
      </c>
      <c r="E114" s="414">
        <v>50</v>
      </c>
      <c r="F114" s="363"/>
      <c r="G114" s="350">
        <v>2013</v>
      </c>
      <c r="H114" s="414">
        <v>0</v>
      </c>
      <c r="I114" s="363"/>
      <c r="J114" s="350">
        <v>2013</v>
      </c>
      <c r="K114" s="414">
        <v>100</v>
      </c>
      <c r="L114" s="363"/>
      <c r="M114" s="350">
        <v>2013</v>
      </c>
      <c r="N114" s="414">
        <v>100</v>
      </c>
      <c r="O114" s="363"/>
      <c r="P114" s="350">
        <v>2013</v>
      </c>
      <c r="Q114" s="414">
        <v>50</v>
      </c>
      <c r="R114" s="363"/>
      <c r="S114" s="350">
        <v>2013</v>
      </c>
      <c r="T114" s="78">
        <v>100</v>
      </c>
      <c r="U114" s="363"/>
      <c r="V114" s="350">
        <v>2013</v>
      </c>
      <c r="W114" s="414">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70.833333333333329</v>
      </c>
      <c r="C115" s="39"/>
      <c r="D115" s="43">
        <v>2014</v>
      </c>
      <c r="E115" s="19">
        <v>50</v>
      </c>
      <c r="F115" s="10"/>
      <c r="G115" s="43">
        <v>2014</v>
      </c>
      <c r="H115" s="19">
        <v>0</v>
      </c>
      <c r="I115" s="10" t="s">
        <v>3563</v>
      </c>
      <c r="J115" s="43">
        <v>2014</v>
      </c>
      <c r="K115" s="19">
        <v>100</v>
      </c>
      <c r="L115" s="10" t="s">
        <v>3564</v>
      </c>
      <c r="M115" s="43">
        <v>2014</v>
      </c>
      <c r="N115" s="19">
        <v>100</v>
      </c>
      <c r="O115" s="10" t="s">
        <v>1248</v>
      </c>
      <c r="P115" s="43">
        <v>2014</v>
      </c>
      <c r="Q115" s="19">
        <v>50</v>
      </c>
      <c r="R115" s="10" t="s">
        <v>1247</v>
      </c>
      <c r="S115" s="43">
        <v>2014</v>
      </c>
      <c r="T115" s="78">
        <v>100</v>
      </c>
      <c r="U115" s="10" t="s">
        <v>1246</v>
      </c>
      <c r="V115" s="43">
        <v>2014</v>
      </c>
      <c r="W115" s="19">
        <v>100</v>
      </c>
      <c r="X115" s="11"/>
    </row>
    <row r="116" spans="1:81" ht="24.75" customHeight="1">
      <c r="A116" s="43">
        <v>2015</v>
      </c>
      <c r="B116" s="2">
        <f t="shared" si="17"/>
        <v>70.833333333333329</v>
      </c>
      <c r="C116" s="80"/>
      <c r="D116" s="43">
        <v>2015</v>
      </c>
      <c r="E116" s="19">
        <v>50</v>
      </c>
      <c r="F116" s="10"/>
      <c r="G116" s="43">
        <v>2015</v>
      </c>
      <c r="H116" s="19">
        <v>0</v>
      </c>
      <c r="I116" s="10"/>
      <c r="J116" s="43">
        <v>2015</v>
      </c>
      <c r="K116" s="19">
        <v>100</v>
      </c>
      <c r="L116" s="10"/>
      <c r="M116" s="43">
        <v>2015</v>
      </c>
      <c r="N116" s="19">
        <v>100</v>
      </c>
      <c r="O116" s="10"/>
      <c r="P116" s="43">
        <v>2015</v>
      </c>
      <c r="Q116" s="19">
        <v>50</v>
      </c>
      <c r="R116" s="10"/>
      <c r="S116" s="43">
        <v>2015</v>
      </c>
      <c r="T116" s="49">
        <v>100</v>
      </c>
      <c r="U116" s="10"/>
      <c r="V116" s="43">
        <v>2015</v>
      </c>
      <c r="W116" s="19">
        <v>100</v>
      </c>
      <c r="X116" s="11"/>
    </row>
    <row r="117" spans="1:81" ht="24.75" customHeight="1">
      <c r="A117" s="43">
        <v>2016</v>
      </c>
      <c r="B117" s="2">
        <f t="shared" si="17"/>
        <v>70.833333333333329</v>
      </c>
      <c r="C117" s="80"/>
      <c r="D117" s="43">
        <v>2016</v>
      </c>
      <c r="E117" s="19">
        <v>50</v>
      </c>
      <c r="F117" s="10"/>
      <c r="G117" s="43">
        <v>2016</v>
      </c>
      <c r="H117" s="19">
        <v>0</v>
      </c>
      <c r="I117" s="10"/>
      <c r="J117" s="43">
        <v>2016</v>
      </c>
      <c r="K117" s="19">
        <v>100</v>
      </c>
      <c r="L117" s="10"/>
      <c r="M117" s="43">
        <v>2016</v>
      </c>
      <c r="N117" s="19">
        <v>100</v>
      </c>
      <c r="O117" s="10"/>
      <c r="P117" s="43">
        <v>2016</v>
      </c>
      <c r="Q117" s="19">
        <v>50</v>
      </c>
      <c r="R117" s="10"/>
      <c r="S117" s="43">
        <v>2016</v>
      </c>
      <c r="T117" s="49">
        <v>100</v>
      </c>
      <c r="U117" s="10"/>
      <c r="V117" s="43">
        <v>2016</v>
      </c>
      <c r="W117" s="19">
        <v>100</v>
      </c>
      <c r="X117" s="11"/>
    </row>
    <row r="118" spans="1:81" ht="24.75" customHeight="1">
      <c r="A118" s="43">
        <v>2017</v>
      </c>
      <c r="B118" s="2">
        <f t="shared" si="17"/>
        <v>70.833333333333329</v>
      </c>
      <c r="C118" s="80"/>
      <c r="D118" s="43">
        <v>2017</v>
      </c>
      <c r="E118" s="19">
        <v>50</v>
      </c>
      <c r="F118" s="10"/>
      <c r="G118" s="43">
        <v>2017</v>
      </c>
      <c r="H118" s="19">
        <v>0</v>
      </c>
      <c r="I118" s="10"/>
      <c r="J118" s="43">
        <v>2017</v>
      </c>
      <c r="K118" s="19">
        <v>100</v>
      </c>
      <c r="L118" s="10"/>
      <c r="M118" s="43">
        <v>2017</v>
      </c>
      <c r="N118" s="19">
        <v>100</v>
      </c>
      <c r="O118" s="10"/>
      <c r="P118" s="43">
        <v>2017</v>
      </c>
      <c r="Q118" s="19">
        <v>50</v>
      </c>
      <c r="R118" s="10"/>
      <c r="S118" s="43">
        <v>2017</v>
      </c>
      <c r="T118" s="49">
        <v>100</v>
      </c>
      <c r="U118" s="10"/>
      <c r="V118" s="43">
        <v>2017</v>
      </c>
      <c r="W118" s="19">
        <v>100</v>
      </c>
      <c r="X118" s="11"/>
    </row>
    <row r="119" spans="1:81" ht="24.75" customHeight="1">
      <c r="A119" s="43">
        <v>2018</v>
      </c>
      <c r="B119" s="2">
        <f t="shared" si="17"/>
        <v>70.833333333333329</v>
      </c>
      <c r="C119" s="80"/>
      <c r="D119" s="43">
        <v>2018</v>
      </c>
      <c r="E119" s="19">
        <v>50</v>
      </c>
      <c r="F119" s="10"/>
      <c r="G119" s="43">
        <v>2018</v>
      </c>
      <c r="H119" s="19">
        <v>0</v>
      </c>
      <c r="I119" s="10"/>
      <c r="J119" s="43">
        <v>2018</v>
      </c>
      <c r="K119" s="19">
        <v>100</v>
      </c>
      <c r="L119" s="10"/>
      <c r="M119" s="43">
        <v>2018</v>
      </c>
      <c r="N119" s="19">
        <v>100</v>
      </c>
      <c r="O119" s="10"/>
      <c r="P119" s="43">
        <v>2018</v>
      </c>
      <c r="Q119" s="19">
        <v>50</v>
      </c>
      <c r="R119" s="10"/>
      <c r="S119" s="43">
        <v>2018</v>
      </c>
      <c r="T119" s="49">
        <v>100</v>
      </c>
      <c r="U119" s="10"/>
      <c r="V119" s="43">
        <v>2018</v>
      </c>
      <c r="W119" s="19">
        <v>100</v>
      </c>
      <c r="X119" s="11"/>
    </row>
    <row r="120" spans="1:81" ht="24.75" customHeight="1">
      <c r="A120" s="43">
        <v>2019</v>
      </c>
      <c r="B120" s="2">
        <f t="shared" si="17"/>
        <v>70.833333333333329</v>
      </c>
      <c r="C120" s="80"/>
      <c r="D120" s="43">
        <v>2019</v>
      </c>
      <c r="E120" s="19">
        <v>50</v>
      </c>
      <c r="F120" s="10"/>
      <c r="G120" s="43">
        <v>2019</v>
      </c>
      <c r="H120" s="19">
        <v>0</v>
      </c>
      <c r="I120" s="10"/>
      <c r="J120" s="43">
        <v>2019</v>
      </c>
      <c r="K120" s="19">
        <v>100</v>
      </c>
      <c r="L120" s="10"/>
      <c r="M120" s="43">
        <v>2019</v>
      </c>
      <c r="N120" s="19">
        <v>100</v>
      </c>
      <c r="O120" s="10"/>
      <c r="P120" s="43">
        <v>2019</v>
      </c>
      <c r="Q120" s="19">
        <v>50</v>
      </c>
      <c r="R120" s="10"/>
      <c r="S120" s="43">
        <v>2019</v>
      </c>
      <c r="T120" s="49">
        <v>100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 t="shared" ref="B129:B135" si="18">AVERAGE(E129,H129,K129,Z129)</f>
        <v>73</v>
      </c>
      <c r="C129" s="363"/>
      <c r="D129" s="350">
        <v>2007</v>
      </c>
      <c r="E129" s="414">
        <v>50</v>
      </c>
      <c r="F129" s="363" t="s">
        <v>3565</v>
      </c>
      <c r="G129" s="350">
        <v>2007</v>
      </c>
      <c r="H129" s="414">
        <v>67</v>
      </c>
      <c r="I129" s="363" t="s">
        <v>3566</v>
      </c>
      <c r="J129" s="350">
        <v>2007</v>
      </c>
      <c r="K129" s="8">
        <f t="shared" ref="K129:K135" si="19">AVERAGE(N129,Q129,T129,W129)</f>
        <v>75</v>
      </c>
      <c r="L129" s="363"/>
      <c r="M129" s="350">
        <v>2007</v>
      </c>
      <c r="N129" s="414">
        <v>50</v>
      </c>
      <c r="O129" s="363" t="s">
        <v>5263</v>
      </c>
      <c r="P129" s="350">
        <v>2007</v>
      </c>
      <c r="Q129" s="414">
        <v>100</v>
      </c>
      <c r="R129" s="363"/>
      <c r="S129" s="350">
        <v>2007</v>
      </c>
      <c r="T129" s="414">
        <v>100</v>
      </c>
      <c r="U129" s="363"/>
      <c r="V129" s="350">
        <v>2007</v>
      </c>
      <c r="W129" s="414">
        <v>50</v>
      </c>
      <c r="X129" s="363"/>
      <c r="Y129" s="350">
        <v>2007</v>
      </c>
      <c r="Z129" s="414">
        <v>100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si="18"/>
        <v>73</v>
      </c>
      <c r="C130" s="363"/>
      <c r="D130" s="350">
        <v>2008</v>
      </c>
      <c r="E130" s="414">
        <v>50</v>
      </c>
      <c r="F130" s="363"/>
      <c r="G130" s="350">
        <v>2008</v>
      </c>
      <c r="H130" s="414">
        <v>67</v>
      </c>
      <c r="I130" s="363"/>
      <c r="J130" s="350">
        <v>2008</v>
      </c>
      <c r="K130" s="8">
        <f t="shared" si="19"/>
        <v>75</v>
      </c>
      <c r="L130" s="363"/>
      <c r="M130" s="350">
        <v>2008</v>
      </c>
      <c r="N130" s="414">
        <v>50</v>
      </c>
      <c r="O130" s="363"/>
      <c r="P130" s="350">
        <v>2008</v>
      </c>
      <c r="Q130" s="414">
        <v>100</v>
      </c>
      <c r="R130" s="363"/>
      <c r="S130" s="350">
        <v>2008</v>
      </c>
      <c r="T130" s="414">
        <v>100</v>
      </c>
      <c r="U130" s="363"/>
      <c r="V130" s="350">
        <v>2008</v>
      </c>
      <c r="W130" s="414">
        <v>50</v>
      </c>
      <c r="X130" s="363"/>
      <c r="Y130" s="350">
        <v>2008</v>
      </c>
      <c r="Z130" s="414">
        <v>100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18"/>
        <v>73</v>
      </c>
      <c r="C131" s="363"/>
      <c r="D131" s="350">
        <v>2009</v>
      </c>
      <c r="E131" s="414">
        <v>50</v>
      </c>
      <c r="F131" s="363"/>
      <c r="G131" s="350">
        <v>2009</v>
      </c>
      <c r="H131" s="414">
        <v>67</v>
      </c>
      <c r="I131" s="363"/>
      <c r="J131" s="350">
        <v>2009</v>
      </c>
      <c r="K131" s="8">
        <f t="shared" si="19"/>
        <v>75</v>
      </c>
      <c r="L131" s="363"/>
      <c r="M131" s="350">
        <v>2009</v>
      </c>
      <c r="N131" s="414">
        <v>50</v>
      </c>
      <c r="O131" s="363"/>
      <c r="P131" s="350">
        <v>2009</v>
      </c>
      <c r="Q131" s="414">
        <v>100</v>
      </c>
      <c r="R131" s="363"/>
      <c r="S131" s="350">
        <v>2009</v>
      </c>
      <c r="T131" s="414">
        <v>100</v>
      </c>
      <c r="U131" s="363"/>
      <c r="V131" s="350">
        <v>2009</v>
      </c>
      <c r="W131" s="414">
        <v>50</v>
      </c>
      <c r="X131" s="363"/>
      <c r="Y131" s="350">
        <v>2009</v>
      </c>
      <c r="Z131" s="414">
        <v>100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73</v>
      </c>
      <c r="C132" s="363"/>
      <c r="D132" s="350">
        <v>2010</v>
      </c>
      <c r="E132" s="414">
        <v>50</v>
      </c>
      <c r="F132" s="363"/>
      <c r="G132" s="350">
        <v>2010</v>
      </c>
      <c r="H132" s="414">
        <v>67</v>
      </c>
      <c r="I132" s="363"/>
      <c r="J132" s="350">
        <v>2010</v>
      </c>
      <c r="K132" s="8">
        <f t="shared" si="19"/>
        <v>75</v>
      </c>
      <c r="L132" s="363"/>
      <c r="M132" s="350">
        <v>2010</v>
      </c>
      <c r="N132" s="414">
        <v>50</v>
      </c>
      <c r="O132" s="363" t="s">
        <v>5264</v>
      </c>
      <c r="P132" s="350">
        <v>2010</v>
      </c>
      <c r="Q132" s="414">
        <v>100</v>
      </c>
      <c r="R132" s="363"/>
      <c r="S132" s="350">
        <v>2010</v>
      </c>
      <c r="T132" s="414">
        <v>100</v>
      </c>
      <c r="U132" s="363"/>
      <c r="V132" s="350">
        <v>2010</v>
      </c>
      <c r="W132" s="414">
        <v>50</v>
      </c>
      <c r="X132" s="363"/>
      <c r="Y132" s="350">
        <v>2010</v>
      </c>
      <c r="Z132" s="414">
        <v>100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73</v>
      </c>
      <c r="C133" s="363"/>
      <c r="D133" s="350">
        <v>2011</v>
      </c>
      <c r="E133" s="414">
        <v>50</v>
      </c>
      <c r="F133" s="363"/>
      <c r="G133" s="350">
        <v>2011</v>
      </c>
      <c r="H133" s="414">
        <v>67</v>
      </c>
      <c r="I133" s="363"/>
      <c r="J133" s="350">
        <v>2011</v>
      </c>
      <c r="K133" s="8">
        <f t="shared" si="19"/>
        <v>75</v>
      </c>
      <c r="L133" s="363"/>
      <c r="M133" s="350">
        <v>2011</v>
      </c>
      <c r="N133" s="414">
        <v>50</v>
      </c>
      <c r="O133" s="363"/>
      <c r="P133" s="350">
        <v>2011</v>
      </c>
      <c r="Q133" s="414">
        <v>100</v>
      </c>
      <c r="R133" s="363"/>
      <c r="S133" s="350">
        <v>2011</v>
      </c>
      <c r="T133" s="414">
        <v>100</v>
      </c>
      <c r="U133" s="363"/>
      <c r="V133" s="350">
        <v>2011</v>
      </c>
      <c r="W133" s="414">
        <v>50</v>
      </c>
      <c r="X133" s="363"/>
      <c r="Y133" s="350">
        <v>2011</v>
      </c>
      <c r="Z133" s="414">
        <v>100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73</v>
      </c>
      <c r="C134" s="363"/>
      <c r="D134" s="350">
        <v>2012</v>
      </c>
      <c r="E134" s="414">
        <v>50</v>
      </c>
      <c r="F134" s="363"/>
      <c r="G134" s="350">
        <v>2012</v>
      </c>
      <c r="H134" s="414">
        <v>67</v>
      </c>
      <c r="I134" s="363"/>
      <c r="J134" s="350">
        <v>2012</v>
      </c>
      <c r="K134" s="8">
        <f t="shared" si="19"/>
        <v>75</v>
      </c>
      <c r="L134" s="363"/>
      <c r="M134" s="350">
        <v>2012</v>
      </c>
      <c r="N134" s="414">
        <v>50</v>
      </c>
      <c r="O134" s="363"/>
      <c r="P134" s="350">
        <v>2012</v>
      </c>
      <c r="Q134" s="414">
        <v>100</v>
      </c>
      <c r="R134" s="363"/>
      <c r="S134" s="350">
        <v>2012</v>
      </c>
      <c r="T134" s="414">
        <v>100</v>
      </c>
      <c r="U134" s="363"/>
      <c r="V134" s="350">
        <v>2012</v>
      </c>
      <c r="W134" s="414">
        <v>50</v>
      </c>
      <c r="X134" s="363"/>
      <c r="Y134" s="350">
        <v>2012</v>
      </c>
      <c r="Z134" s="414">
        <v>100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73</v>
      </c>
      <c r="C135" s="363"/>
      <c r="D135" s="350">
        <v>2013</v>
      </c>
      <c r="E135" s="414">
        <v>50</v>
      </c>
      <c r="F135" s="363"/>
      <c r="G135" s="350">
        <v>2013</v>
      </c>
      <c r="H135" s="414">
        <v>67</v>
      </c>
      <c r="I135" s="363"/>
      <c r="J135" s="350">
        <v>2013</v>
      </c>
      <c r="K135" s="8">
        <f t="shared" si="19"/>
        <v>75</v>
      </c>
      <c r="L135" s="363"/>
      <c r="M135" s="350">
        <v>2013</v>
      </c>
      <c r="N135" s="414">
        <v>50</v>
      </c>
      <c r="O135" s="363"/>
      <c r="P135" s="350">
        <v>2013</v>
      </c>
      <c r="Q135" s="414">
        <v>100</v>
      </c>
      <c r="R135" s="363"/>
      <c r="S135" s="350">
        <v>2013</v>
      </c>
      <c r="T135" s="414">
        <v>100</v>
      </c>
      <c r="U135" s="363"/>
      <c r="V135" s="350">
        <v>2013</v>
      </c>
      <c r="W135" s="414">
        <v>50</v>
      </c>
      <c r="X135" s="363"/>
      <c r="Y135" s="350">
        <v>2013</v>
      </c>
      <c r="Z135" s="414">
        <v>100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73</v>
      </c>
      <c r="C136" s="80"/>
      <c r="D136" s="43">
        <v>2014</v>
      </c>
      <c r="E136" s="19">
        <v>50</v>
      </c>
      <c r="F136" s="10" t="s">
        <v>3565</v>
      </c>
      <c r="G136" s="43">
        <v>2014</v>
      </c>
      <c r="H136" s="19">
        <v>67</v>
      </c>
      <c r="I136" s="10" t="s">
        <v>3566</v>
      </c>
      <c r="J136" s="43">
        <v>2014</v>
      </c>
      <c r="K136" s="8">
        <f t="shared" ref="K136:K141" si="21">AVERAGE(N136,Q136,T136,W136)</f>
        <v>75</v>
      </c>
      <c r="L136" s="19"/>
      <c r="M136" s="43">
        <v>2014</v>
      </c>
      <c r="N136" s="19">
        <v>50</v>
      </c>
      <c r="O136" s="10" t="s">
        <v>3567</v>
      </c>
      <c r="P136" s="43">
        <v>2014</v>
      </c>
      <c r="Q136" s="19">
        <v>100</v>
      </c>
      <c r="R136" s="10"/>
      <c r="S136" s="43">
        <v>2014</v>
      </c>
      <c r="T136" s="19">
        <v>100</v>
      </c>
      <c r="U136" s="10"/>
      <c r="V136" s="43">
        <v>2014</v>
      </c>
      <c r="W136" s="19">
        <v>50</v>
      </c>
      <c r="X136" s="10" t="s">
        <v>1245</v>
      </c>
      <c r="Y136" s="350">
        <v>2014</v>
      </c>
      <c r="Z136" s="19">
        <v>100</v>
      </c>
      <c r="AA136" s="11"/>
    </row>
    <row r="137" spans="1:81" ht="24.75" customHeight="1">
      <c r="A137" s="43">
        <v>2015</v>
      </c>
      <c r="B137" s="2">
        <f t="shared" si="20"/>
        <v>73</v>
      </c>
      <c r="C137" s="80"/>
      <c r="D137" s="43">
        <v>2015</v>
      </c>
      <c r="E137" s="19">
        <v>50</v>
      </c>
      <c r="F137" s="10" t="s">
        <v>1244</v>
      </c>
      <c r="G137" s="43">
        <v>2015</v>
      </c>
      <c r="H137" s="19">
        <v>67</v>
      </c>
      <c r="I137" s="10" t="s">
        <v>1243</v>
      </c>
      <c r="J137" s="43">
        <v>2015</v>
      </c>
      <c r="K137" s="8">
        <f t="shared" si="21"/>
        <v>75</v>
      </c>
      <c r="L137" s="19"/>
      <c r="M137" s="43">
        <v>2015</v>
      </c>
      <c r="N137" s="19">
        <v>50</v>
      </c>
      <c r="O137" s="10"/>
      <c r="P137" s="43">
        <v>2015</v>
      </c>
      <c r="Q137" s="19">
        <v>100</v>
      </c>
      <c r="R137" s="10"/>
      <c r="S137" s="43">
        <v>2015</v>
      </c>
      <c r="T137" s="19">
        <v>100</v>
      </c>
      <c r="U137" s="10"/>
      <c r="V137" s="43">
        <v>2015</v>
      </c>
      <c r="W137" s="19">
        <v>50</v>
      </c>
      <c r="X137" s="10"/>
      <c r="Y137" s="350">
        <v>2015</v>
      </c>
      <c r="Z137" s="19">
        <v>100</v>
      </c>
      <c r="AA137" s="11"/>
    </row>
    <row r="138" spans="1:81" ht="24.75" customHeight="1">
      <c r="A138" s="43">
        <v>2016</v>
      </c>
      <c r="B138" s="2">
        <f t="shared" si="20"/>
        <v>73</v>
      </c>
      <c r="C138" s="80"/>
      <c r="D138" s="43">
        <v>2016</v>
      </c>
      <c r="E138" s="19">
        <v>50</v>
      </c>
      <c r="F138" s="10"/>
      <c r="G138" s="43">
        <v>2016</v>
      </c>
      <c r="H138" s="19">
        <v>67</v>
      </c>
      <c r="I138" s="10"/>
      <c r="J138" s="43">
        <v>2016</v>
      </c>
      <c r="K138" s="8">
        <f t="shared" si="21"/>
        <v>75</v>
      </c>
      <c r="L138" s="19"/>
      <c r="M138" s="43">
        <v>2016</v>
      </c>
      <c r="N138" s="19">
        <v>50</v>
      </c>
      <c r="O138" s="10"/>
      <c r="P138" s="43">
        <v>2016</v>
      </c>
      <c r="Q138" s="19">
        <v>100</v>
      </c>
      <c r="R138" s="10"/>
      <c r="S138" s="43">
        <v>2016</v>
      </c>
      <c r="T138" s="19">
        <v>100</v>
      </c>
      <c r="U138" s="10"/>
      <c r="V138" s="43">
        <v>2016</v>
      </c>
      <c r="W138" s="19">
        <v>50</v>
      </c>
      <c r="X138" s="10"/>
      <c r="Y138" s="350">
        <v>2016</v>
      </c>
      <c r="Z138" s="19">
        <v>100</v>
      </c>
      <c r="AA138" s="11"/>
    </row>
    <row r="139" spans="1:81" ht="24.75" customHeight="1">
      <c r="A139" s="43">
        <v>2017</v>
      </c>
      <c r="B139" s="2">
        <f t="shared" si="20"/>
        <v>73</v>
      </c>
      <c r="C139" s="80"/>
      <c r="D139" s="43">
        <v>2017</v>
      </c>
      <c r="E139" s="19">
        <v>50</v>
      </c>
      <c r="F139" s="10"/>
      <c r="G139" s="43">
        <v>2017</v>
      </c>
      <c r="H139" s="19">
        <v>67</v>
      </c>
      <c r="I139" s="10"/>
      <c r="J139" s="43">
        <v>2017</v>
      </c>
      <c r="K139" s="8">
        <f t="shared" si="21"/>
        <v>75</v>
      </c>
      <c r="L139" s="19"/>
      <c r="M139" s="43">
        <v>2017</v>
      </c>
      <c r="N139" s="19">
        <v>50</v>
      </c>
      <c r="O139" s="10"/>
      <c r="P139" s="43">
        <v>2017</v>
      </c>
      <c r="Q139" s="19">
        <v>100</v>
      </c>
      <c r="R139" s="10"/>
      <c r="S139" s="43">
        <v>2017</v>
      </c>
      <c r="T139" s="19">
        <v>100</v>
      </c>
      <c r="U139" s="10"/>
      <c r="V139" s="43">
        <v>2017</v>
      </c>
      <c r="W139" s="19">
        <v>50</v>
      </c>
      <c r="X139" s="10"/>
      <c r="Y139" s="350">
        <v>2017</v>
      </c>
      <c r="Z139" s="19">
        <v>100</v>
      </c>
      <c r="AA139" s="11"/>
    </row>
    <row r="140" spans="1:81" ht="24.75" customHeight="1">
      <c r="A140" s="43">
        <v>2018</v>
      </c>
      <c r="B140" s="2">
        <f t="shared" si="20"/>
        <v>85.5</v>
      </c>
      <c r="C140" s="80"/>
      <c r="D140" s="43">
        <v>2018</v>
      </c>
      <c r="E140" s="19">
        <v>100</v>
      </c>
      <c r="F140" s="10" t="s">
        <v>1242</v>
      </c>
      <c r="G140" s="43">
        <v>2018</v>
      </c>
      <c r="H140" s="49">
        <v>67</v>
      </c>
      <c r="I140" s="10" t="s">
        <v>1241</v>
      </c>
      <c r="J140" s="43">
        <v>2018</v>
      </c>
      <c r="K140" s="8">
        <f t="shared" si="21"/>
        <v>75</v>
      </c>
      <c r="L140" s="19"/>
      <c r="M140" s="43">
        <v>2018</v>
      </c>
      <c r="N140" s="19">
        <v>50</v>
      </c>
      <c r="O140" s="10"/>
      <c r="P140" s="43">
        <v>2018</v>
      </c>
      <c r="Q140" s="19">
        <v>100</v>
      </c>
      <c r="R140" s="10"/>
      <c r="S140" s="43">
        <v>2018</v>
      </c>
      <c r="T140" s="19">
        <v>100</v>
      </c>
      <c r="U140" s="10"/>
      <c r="V140" s="43">
        <v>2018</v>
      </c>
      <c r="W140" s="19">
        <v>50</v>
      </c>
      <c r="X140" s="10"/>
      <c r="Y140" s="350">
        <v>2018</v>
      </c>
      <c r="Z140" s="19">
        <v>100</v>
      </c>
      <c r="AA140" s="11"/>
    </row>
    <row r="141" spans="1:81" ht="24.75" customHeight="1">
      <c r="A141" s="43">
        <v>2019</v>
      </c>
      <c r="B141" s="2">
        <f t="shared" si="20"/>
        <v>85.5</v>
      </c>
      <c r="C141" s="80"/>
      <c r="D141" s="43">
        <v>2019</v>
      </c>
      <c r="E141" s="19">
        <v>100</v>
      </c>
      <c r="F141" s="10"/>
      <c r="G141" s="43">
        <v>2019</v>
      </c>
      <c r="H141" s="49">
        <v>67</v>
      </c>
      <c r="I141" s="10"/>
      <c r="J141" s="43">
        <v>2019</v>
      </c>
      <c r="K141" s="8">
        <f t="shared" si="21"/>
        <v>75</v>
      </c>
      <c r="L141" s="19"/>
      <c r="M141" s="43">
        <v>2019</v>
      </c>
      <c r="N141" s="19">
        <v>50</v>
      </c>
      <c r="O141" s="10"/>
      <c r="P141" s="43">
        <v>2019</v>
      </c>
      <c r="Q141" s="19">
        <v>100</v>
      </c>
      <c r="R141" s="10"/>
      <c r="S141" s="43">
        <v>2019</v>
      </c>
      <c r="T141" s="19">
        <v>100</v>
      </c>
      <c r="U141" s="10"/>
      <c r="V141" s="43">
        <v>2019</v>
      </c>
      <c r="W141" s="19">
        <v>50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4558</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f t="shared" ref="B150:B156" si="22">AVERAGE(E150,H150, W150,((Z150+AC150+AF150)/3))</f>
        <v>100</v>
      </c>
      <c r="C150" s="363"/>
      <c r="D150" s="350">
        <v>2007</v>
      </c>
      <c r="E150" s="414">
        <v>100</v>
      </c>
      <c r="F150" s="363"/>
      <c r="G150" s="350">
        <v>2007</v>
      </c>
      <c r="H150" s="8">
        <f t="shared" ref="H150:H156" si="23">AVERAGE(K150,N150,Q150,T150)</f>
        <v>100</v>
      </c>
      <c r="I150" s="363"/>
      <c r="J150" s="350">
        <v>2007</v>
      </c>
      <c r="K150" s="414">
        <v>100</v>
      </c>
      <c r="L150" s="363"/>
      <c r="M150" s="350">
        <v>2007</v>
      </c>
      <c r="N150" s="414">
        <v>100</v>
      </c>
      <c r="O150" s="363"/>
      <c r="P150" s="350">
        <v>2007</v>
      </c>
      <c r="Q150" s="414">
        <v>100</v>
      </c>
      <c r="R150" s="363"/>
      <c r="S150" s="350">
        <v>2007</v>
      </c>
      <c r="T150" s="414">
        <v>100</v>
      </c>
      <c r="U150" s="363"/>
      <c r="V150" s="350">
        <v>2007</v>
      </c>
      <c r="W150" s="414">
        <v>100</v>
      </c>
      <c r="X150" s="363" t="s">
        <v>5265</v>
      </c>
      <c r="Y150" s="350">
        <v>2007</v>
      </c>
      <c r="Z150" s="414">
        <v>100</v>
      </c>
      <c r="AA150" s="363"/>
      <c r="AB150" s="350">
        <v>2007</v>
      </c>
      <c r="AC150" s="414">
        <v>100</v>
      </c>
      <c r="AD150" s="363"/>
      <c r="AE150" s="350">
        <v>2007</v>
      </c>
      <c r="AF150" s="414">
        <v>100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f t="shared" si="22"/>
        <v>100</v>
      </c>
      <c r="C151" s="363"/>
      <c r="D151" s="350">
        <v>2008</v>
      </c>
      <c r="E151" s="414">
        <v>100</v>
      </c>
      <c r="F151" s="363"/>
      <c r="G151" s="350">
        <v>2008</v>
      </c>
      <c r="H151" s="8">
        <f t="shared" si="23"/>
        <v>100</v>
      </c>
      <c r="I151" s="363"/>
      <c r="J151" s="350">
        <v>2008</v>
      </c>
      <c r="K151" s="414">
        <v>100</v>
      </c>
      <c r="L151" s="363"/>
      <c r="M151" s="350">
        <v>2008</v>
      </c>
      <c r="N151" s="414">
        <v>100</v>
      </c>
      <c r="O151" s="363"/>
      <c r="P151" s="350">
        <v>2008</v>
      </c>
      <c r="Q151" s="414">
        <v>100</v>
      </c>
      <c r="R151" s="363"/>
      <c r="S151" s="350">
        <v>2008</v>
      </c>
      <c r="T151" s="414">
        <v>100</v>
      </c>
      <c r="U151" s="363"/>
      <c r="V151" s="350">
        <v>2008</v>
      </c>
      <c r="W151" s="414">
        <v>100</v>
      </c>
      <c r="X151" s="363"/>
      <c r="Y151" s="350">
        <v>2008</v>
      </c>
      <c r="Z151" s="414">
        <v>100</v>
      </c>
      <c r="AA151" s="363"/>
      <c r="AB151" s="350">
        <v>2008</v>
      </c>
      <c r="AC151" s="414">
        <v>100</v>
      </c>
      <c r="AD151" s="363"/>
      <c r="AE151" s="350">
        <v>2008</v>
      </c>
      <c r="AF151" s="414">
        <v>100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f t="shared" si="22"/>
        <v>100</v>
      </c>
      <c r="C152" s="363"/>
      <c r="D152" s="350">
        <v>2009</v>
      </c>
      <c r="E152" s="414">
        <v>100</v>
      </c>
      <c r="F152" s="363"/>
      <c r="G152" s="350">
        <v>2009</v>
      </c>
      <c r="H152" s="8">
        <f t="shared" si="23"/>
        <v>100</v>
      </c>
      <c r="I152" s="363"/>
      <c r="J152" s="350">
        <v>2009</v>
      </c>
      <c r="K152" s="414">
        <v>100</v>
      </c>
      <c r="L152" s="363"/>
      <c r="M152" s="350">
        <v>2009</v>
      </c>
      <c r="N152" s="414">
        <v>100</v>
      </c>
      <c r="O152" s="363"/>
      <c r="P152" s="350">
        <v>2009</v>
      </c>
      <c r="Q152" s="414">
        <v>100</v>
      </c>
      <c r="R152" s="363"/>
      <c r="S152" s="350">
        <v>2009</v>
      </c>
      <c r="T152" s="414">
        <v>100</v>
      </c>
      <c r="U152" s="363"/>
      <c r="V152" s="350">
        <v>2009</v>
      </c>
      <c r="W152" s="414">
        <v>100</v>
      </c>
      <c r="X152" s="363"/>
      <c r="Y152" s="350">
        <v>2009</v>
      </c>
      <c r="Z152" s="414">
        <v>100</v>
      </c>
      <c r="AA152" s="363"/>
      <c r="AB152" s="350">
        <v>2009</v>
      </c>
      <c r="AC152" s="414">
        <v>100</v>
      </c>
      <c r="AD152" s="363"/>
      <c r="AE152" s="350">
        <v>2009</v>
      </c>
      <c r="AF152" s="414">
        <v>100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100</v>
      </c>
      <c r="C153" s="363"/>
      <c r="D153" s="350">
        <v>2010</v>
      </c>
      <c r="E153" s="414">
        <v>100</v>
      </c>
      <c r="F153" s="363"/>
      <c r="G153" s="350">
        <v>2010</v>
      </c>
      <c r="H153" s="8">
        <f t="shared" si="23"/>
        <v>100</v>
      </c>
      <c r="I153" s="363"/>
      <c r="J153" s="350">
        <v>2010</v>
      </c>
      <c r="K153" s="414">
        <v>100</v>
      </c>
      <c r="L153" s="363"/>
      <c r="M153" s="350">
        <v>2010</v>
      </c>
      <c r="N153" s="414">
        <v>100</v>
      </c>
      <c r="O153" s="363"/>
      <c r="P153" s="350">
        <v>2010</v>
      </c>
      <c r="Q153" s="414">
        <v>100</v>
      </c>
      <c r="R153" s="363"/>
      <c r="S153" s="350">
        <v>2010</v>
      </c>
      <c r="T153" s="414">
        <v>100</v>
      </c>
      <c r="U153" s="363"/>
      <c r="V153" s="350">
        <v>2010</v>
      </c>
      <c r="W153" s="414">
        <v>100</v>
      </c>
      <c r="X153" s="363"/>
      <c r="Y153" s="350">
        <v>2010</v>
      </c>
      <c r="Z153" s="414">
        <v>100</v>
      </c>
      <c r="AA153" s="363"/>
      <c r="AB153" s="350">
        <v>2010</v>
      </c>
      <c r="AC153" s="414">
        <v>100</v>
      </c>
      <c r="AD153" s="363"/>
      <c r="AE153" s="350">
        <v>2010</v>
      </c>
      <c r="AF153" s="414">
        <v>100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100</v>
      </c>
      <c r="C154" s="363"/>
      <c r="D154" s="350">
        <v>2011</v>
      </c>
      <c r="E154" s="414">
        <v>100</v>
      </c>
      <c r="F154" s="363"/>
      <c r="G154" s="350">
        <v>2011</v>
      </c>
      <c r="H154" s="8">
        <f t="shared" si="23"/>
        <v>100</v>
      </c>
      <c r="I154" s="363"/>
      <c r="J154" s="350">
        <v>2011</v>
      </c>
      <c r="K154" s="414">
        <v>100</v>
      </c>
      <c r="L154" s="363"/>
      <c r="M154" s="350">
        <v>2011</v>
      </c>
      <c r="N154" s="414">
        <v>100</v>
      </c>
      <c r="O154" s="363"/>
      <c r="P154" s="350">
        <v>2011</v>
      </c>
      <c r="Q154" s="414">
        <v>100</v>
      </c>
      <c r="R154" s="363"/>
      <c r="S154" s="350">
        <v>2011</v>
      </c>
      <c r="T154" s="414">
        <v>100</v>
      </c>
      <c r="U154" s="363"/>
      <c r="V154" s="350">
        <v>2011</v>
      </c>
      <c r="W154" s="414">
        <v>100</v>
      </c>
      <c r="X154" s="363"/>
      <c r="Y154" s="350">
        <v>2011</v>
      </c>
      <c r="Z154" s="414">
        <v>100</v>
      </c>
      <c r="AA154" s="363"/>
      <c r="AB154" s="350">
        <v>2011</v>
      </c>
      <c r="AC154" s="414">
        <v>100</v>
      </c>
      <c r="AD154" s="363"/>
      <c r="AE154" s="350">
        <v>2011</v>
      </c>
      <c r="AF154" s="414">
        <v>100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100</v>
      </c>
      <c r="C155" s="363"/>
      <c r="D155" s="350">
        <v>2012</v>
      </c>
      <c r="E155" s="414">
        <v>100</v>
      </c>
      <c r="F155" s="363"/>
      <c r="G155" s="350">
        <v>2012</v>
      </c>
      <c r="H155" s="8">
        <f t="shared" si="23"/>
        <v>100</v>
      </c>
      <c r="I155" s="363"/>
      <c r="J155" s="350">
        <v>2012</v>
      </c>
      <c r="K155" s="414">
        <v>100</v>
      </c>
      <c r="L155" s="363"/>
      <c r="M155" s="350">
        <v>2012</v>
      </c>
      <c r="N155" s="414">
        <v>100</v>
      </c>
      <c r="O155" s="363"/>
      <c r="P155" s="350">
        <v>2012</v>
      </c>
      <c r="Q155" s="414">
        <v>100</v>
      </c>
      <c r="R155" s="363"/>
      <c r="S155" s="350">
        <v>2012</v>
      </c>
      <c r="T155" s="414">
        <v>100</v>
      </c>
      <c r="U155" s="363"/>
      <c r="V155" s="350">
        <v>2012</v>
      </c>
      <c r="W155" s="414">
        <v>100</v>
      </c>
      <c r="X155" s="363"/>
      <c r="Y155" s="350">
        <v>2012</v>
      </c>
      <c r="Z155" s="414">
        <v>100</v>
      </c>
      <c r="AA155" s="363"/>
      <c r="AB155" s="350">
        <v>2012</v>
      </c>
      <c r="AC155" s="414">
        <v>100</v>
      </c>
      <c r="AD155" s="363"/>
      <c r="AE155" s="350">
        <v>2012</v>
      </c>
      <c r="AF155" s="414">
        <v>100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100</v>
      </c>
      <c r="C156" s="363"/>
      <c r="D156" s="350">
        <v>2013</v>
      </c>
      <c r="E156" s="414">
        <v>100</v>
      </c>
      <c r="F156" s="363"/>
      <c r="G156" s="350">
        <v>2013</v>
      </c>
      <c r="H156" s="8">
        <f t="shared" si="23"/>
        <v>100</v>
      </c>
      <c r="I156" s="363"/>
      <c r="J156" s="350">
        <v>2013</v>
      </c>
      <c r="K156" s="414">
        <v>100</v>
      </c>
      <c r="L156" s="363"/>
      <c r="M156" s="350">
        <v>2013</v>
      </c>
      <c r="N156" s="414">
        <v>100</v>
      </c>
      <c r="O156" s="363"/>
      <c r="P156" s="350">
        <v>2013</v>
      </c>
      <c r="Q156" s="414">
        <v>100</v>
      </c>
      <c r="R156" s="363"/>
      <c r="S156" s="350">
        <v>2013</v>
      </c>
      <c r="T156" s="414">
        <v>100</v>
      </c>
      <c r="U156" s="363"/>
      <c r="V156" s="350">
        <v>2013</v>
      </c>
      <c r="W156" s="414">
        <v>100</v>
      </c>
      <c r="X156" s="363"/>
      <c r="Y156" s="350">
        <v>2013</v>
      </c>
      <c r="Z156" s="414">
        <v>100</v>
      </c>
      <c r="AA156" s="363"/>
      <c r="AB156" s="350">
        <v>2013</v>
      </c>
      <c r="AC156" s="414">
        <v>100</v>
      </c>
      <c r="AD156" s="363"/>
      <c r="AE156" s="350">
        <v>2013</v>
      </c>
      <c r="AF156" s="414">
        <v>100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100</v>
      </c>
      <c r="C157" s="80"/>
      <c r="D157" s="43">
        <v>2014</v>
      </c>
      <c r="E157" s="19">
        <v>100</v>
      </c>
      <c r="F157" s="10"/>
      <c r="G157" s="43">
        <v>2014</v>
      </c>
      <c r="H157" s="8">
        <f t="shared" ref="H157:H162" si="25">AVERAGE(K157,N157,Q157,T157)</f>
        <v>100</v>
      </c>
      <c r="I157" s="19"/>
      <c r="J157" s="43">
        <v>2014</v>
      </c>
      <c r="K157" s="19">
        <v>100</v>
      </c>
      <c r="L157" s="10"/>
      <c r="M157" s="43">
        <v>2014</v>
      </c>
      <c r="N157" s="19">
        <v>100</v>
      </c>
      <c r="O157" s="10"/>
      <c r="P157" s="43">
        <v>2014</v>
      </c>
      <c r="Q157" s="19">
        <v>100</v>
      </c>
      <c r="R157" s="10"/>
      <c r="S157" s="43">
        <v>2014</v>
      </c>
      <c r="T157" s="19">
        <v>100</v>
      </c>
      <c r="U157" s="10"/>
      <c r="V157" s="43">
        <v>2014</v>
      </c>
      <c r="W157" s="19">
        <v>100</v>
      </c>
      <c r="X157" s="10" t="s">
        <v>1240</v>
      </c>
      <c r="Y157" s="350">
        <v>2014</v>
      </c>
      <c r="Z157" s="19">
        <v>100</v>
      </c>
      <c r="AA157" s="10"/>
      <c r="AB157" s="350">
        <v>2014</v>
      </c>
      <c r="AC157" s="19">
        <v>100</v>
      </c>
      <c r="AD157" s="10" t="s">
        <v>1239</v>
      </c>
      <c r="AE157" s="350">
        <v>2014</v>
      </c>
      <c r="AF157" s="19">
        <v>100</v>
      </c>
      <c r="AG157" s="11"/>
    </row>
    <row r="158" spans="1:81" ht="24.75" customHeight="1">
      <c r="A158" s="43">
        <v>2015</v>
      </c>
      <c r="B158" s="2">
        <f t="shared" si="24"/>
        <v>100</v>
      </c>
      <c r="C158" s="80"/>
      <c r="D158" s="43">
        <v>2015</v>
      </c>
      <c r="E158" s="19">
        <v>100</v>
      </c>
      <c r="F158" s="10"/>
      <c r="G158" s="43">
        <v>2015</v>
      </c>
      <c r="H158" s="8">
        <f t="shared" si="25"/>
        <v>100</v>
      </c>
      <c r="I158" s="19"/>
      <c r="J158" s="43">
        <v>2015</v>
      </c>
      <c r="K158" s="19">
        <v>100</v>
      </c>
      <c r="L158" s="10"/>
      <c r="M158" s="43">
        <v>2015</v>
      </c>
      <c r="N158" s="19">
        <v>100</v>
      </c>
      <c r="O158" s="10"/>
      <c r="P158" s="43">
        <v>2015</v>
      </c>
      <c r="Q158" s="19">
        <v>100</v>
      </c>
      <c r="R158" s="10"/>
      <c r="S158" s="43">
        <v>2015</v>
      </c>
      <c r="T158" s="19">
        <v>100</v>
      </c>
      <c r="U158" s="10"/>
      <c r="V158" s="43">
        <v>2015</v>
      </c>
      <c r="W158" s="19">
        <v>100</v>
      </c>
      <c r="X158" s="10"/>
      <c r="Y158" s="350">
        <v>2015</v>
      </c>
      <c r="Z158" s="19">
        <v>100</v>
      </c>
      <c r="AA158" s="10"/>
      <c r="AB158" s="350">
        <v>2015</v>
      </c>
      <c r="AC158" s="19">
        <v>100</v>
      </c>
      <c r="AD158" s="10"/>
      <c r="AE158" s="350">
        <v>2015</v>
      </c>
      <c r="AF158" s="19">
        <v>100</v>
      </c>
      <c r="AG158" s="11"/>
    </row>
    <row r="159" spans="1:81" ht="24.75" customHeight="1">
      <c r="A159" s="43">
        <v>2016</v>
      </c>
      <c r="B159" s="2">
        <f t="shared" si="24"/>
        <v>100</v>
      </c>
      <c r="C159" s="80"/>
      <c r="D159" s="43">
        <v>2016</v>
      </c>
      <c r="E159" s="19">
        <v>100</v>
      </c>
      <c r="F159" s="10"/>
      <c r="G159" s="43">
        <v>2016</v>
      </c>
      <c r="H159" s="8">
        <f t="shared" si="25"/>
        <v>100</v>
      </c>
      <c r="I159" s="19"/>
      <c r="J159" s="43">
        <v>2016</v>
      </c>
      <c r="K159" s="19">
        <v>100</v>
      </c>
      <c r="L159" s="10"/>
      <c r="M159" s="43">
        <v>2016</v>
      </c>
      <c r="N159" s="19">
        <v>100</v>
      </c>
      <c r="O159" s="10"/>
      <c r="P159" s="43">
        <v>2016</v>
      </c>
      <c r="Q159" s="19">
        <v>100</v>
      </c>
      <c r="R159" s="10"/>
      <c r="S159" s="43">
        <v>2016</v>
      </c>
      <c r="T159" s="19">
        <v>100</v>
      </c>
      <c r="U159" s="10"/>
      <c r="V159" s="43">
        <v>2016</v>
      </c>
      <c r="W159" s="19">
        <v>100</v>
      </c>
      <c r="X159" s="10"/>
      <c r="Y159" s="350">
        <v>2016</v>
      </c>
      <c r="Z159" s="19">
        <v>100</v>
      </c>
      <c r="AA159" s="10"/>
      <c r="AB159" s="350">
        <v>2016</v>
      </c>
      <c r="AC159" s="19">
        <v>100</v>
      </c>
      <c r="AD159" s="10"/>
      <c r="AE159" s="350">
        <v>2016</v>
      </c>
      <c r="AF159" s="19">
        <v>100</v>
      </c>
      <c r="AG159" s="11"/>
    </row>
    <row r="160" spans="1:81" ht="24.75" customHeight="1">
      <c r="A160" s="43">
        <v>2017</v>
      </c>
      <c r="B160" s="2">
        <f t="shared" si="24"/>
        <v>100</v>
      </c>
      <c r="C160" s="80"/>
      <c r="D160" s="43">
        <v>2017</v>
      </c>
      <c r="E160" s="19">
        <v>100</v>
      </c>
      <c r="F160" s="10" t="s">
        <v>4234</v>
      </c>
      <c r="G160" s="43">
        <v>2017</v>
      </c>
      <c r="H160" s="8">
        <f t="shared" si="25"/>
        <v>100</v>
      </c>
      <c r="I160" s="19"/>
      <c r="J160" s="43">
        <v>2017</v>
      </c>
      <c r="K160" s="19">
        <v>100</v>
      </c>
      <c r="L160" s="10"/>
      <c r="M160" s="43">
        <v>2017</v>
      </c>
      <c r="N160" s="19">
        <v>100</v>
      </c>
      <c r="O160" s="10"/>
      <c r="P160" s="43">
        <v>2017</v>
      </c>
      <c r="Q160" s="19">
        <v>100</v>
      </c>
      <c r="R160" s="10"/>
      <c r="S160" s="43">
        <v>2017</v>
      </c>
      <c r="T160" s="19">
        <v>100</v>
      </c>
      <c r="U160" s="10"/>
      <c r="V160" s="43">
        <v>2017</v>
      </c>
      <c r="W160" s="19">
        <v>100</v>
      </c>
      <c r="X160" s="10"/>
      <c r="Y160" s="350">
        <v>2017</v>
      </c>
      <c r="Z160" s="19">
        <v>100</v>
      </c>
      <c r="AA160" s="10"/>
      <c r="AB160" s="350">
        <v>2017</v>
      </c>
      <c r="AC160" s="19">
        <v>100</v>
      </c>
      <c r="AD160" s="10"/>
      <c r="AE160" s="350">
        <v>2017</v>
      </c>
      <c r="AF160" s="19">
        <v>100</v>
      </c>
      <c r="AG160" s="11"/>
    </row>
    <row r="161" spans="1:41" ht="24.75" customHeight="1">
      <c r="A161" s="43">
        <v>2018</v>
      </c>
      <c r="B161" s="2">
        <f t="shared" si="24"/>
        <v>100</v>
      </c>
      <c r="C161" s="80"/>
      <c r="D161" s="43">
        <v>2018</v>
      </c>
      <c r="E161" s="19">
        <v>100</v>
      </c>
      <c r="F161" s="10"/>
      <c r="G161" s="43">
        <v>2018</v>
      </c>
      <c r="H161" s="8">
        <f t="shared" si="25"/>
        <v>100</v>
      </c>
      <c r="I161" s="19"/>
      <c r="J161" s="43">
        <v>2018</v>
      </c>
      <c r="K161" s="19">
        <v>100</v>
      </c>
      <c r="L161" s="10"/>
      <c r="M161" s="43">
        <v>2018</v>
      </c>
      <c r="N161" s="19">
        <v>100</v>
      </c>
      <c r="O161" s="10"/>
      <c r="P161" s="43">
        <v>2018</v>
      </c>
      <c r="Q161" s="19">
        <v>100</v>
      </c>
      <c r="R161" s="10"/>
      <c r="S161" s="43">
        <v>2018</v>
      </c>
      <c r="T161" s="19">
        <v>100</v>
      </c>
      <c r="U161" s="10"/>
      <c r="V161" s="43">
        <v>2018</v>
      </c>
      <c r="W161" s="19">
        <v>100</v>
      </c>
      <c r="X161" s="10"/>
      <c r="Y161" s="350">
        <v>2018</v>
      </c>
      <c r="Z161" s="19">
        <v>100</v>
      </c>
      <c r="AA161" s="10"/>
      <c r="AB161" s="350">
        <v>2018</v>
      </c>
      <c r="AC161" s="19">
        <v>100</v>
      </c>
      <c r="AD161" s="10"/>
      <c r="AE161" s="350">
        <v>2018</v>
      </c>
      <c r="AF161" s="19">
        <v>100</v>
      </c>
      <c r="AG161" s="11"/>
    </row>
    <row r="162" spans="1:41" ht="24.75" customHeight="1">
      <c r="A162" s="43">
        <v>2019</v>
      </c>
      <c r="B162" s="2">
        <f t="shared" si="24"/>
        <v>100</v>
      </c>
      <c r="C162" s="80"/>
      <c r="D162" s="43">
        <v>2019</v>
      </c>
      <c r="E162" s="19">
        <v>100</v>
      </c>
      <c r="F162" s="10"/>
      <c r="G162" s="43">
        <v>2019</v>
      </c>
      <c r="H162" s="8">
        <f t="shared" si="25"/>
        <v>100</v>
      </c>
      <c r="I162" s="19"/>
      <c r="J162" s="43">
        <v>2019</v>
      </c>
      <c r="K162" s="19">
        <v>100</v>
      </c>
      <c r="L162" s="10"/>
      <c r="M162" s="43">
        <v>2019</v>
      </c>
      <c r="N162" s="19">
        <v>100</v>
      </c>
      <c r="O162" s="10"/>
      <c r="P162" s="43">
        <v>2019</v>
      </c>
      <c r="Q162" s="19">
        <v>100</v>
      </c>
      <c r="R162" s="10"/>
      <c r="S162" s="43">
        <v>2019</v>
      </c>
      <c r="T162" s="19">
        <v>100</v>
      </c>
      <c r="U162" s="10"/>
      <c r="V162" s="43">
        <v>2019</v>
      </c>
      <c r="W162" s="19">
        <v>100</v>
      </c>
      <c r="X162" s="10"/>
      <c r="Y162" s="350">
        <v>2019</v>
      </c>
      <c r="Z162" s="19">
        <v>100</v>
      </c>
      <c r="AA162" s="10"/>
      <c r="AB162" s="350">
        <v>2019</v>
      </c>
      <c r="AC162" s="19">
        <v>100</v>
      </c>
      <c r="AD162" s="10"/>
      <c r="AE162" s="350">
        <v>2019</v>
      </c>
      <c r="AF162" s="19">
        <v>100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56.25</v>
      </c>
      <c r="C171" s="39"/>
      <c r="D171" s="43">
        <v>2014</v>
      </c>
      <c r="E171" s="8">
        <v>50</v>
      </c>
      <c r="F171" s="67" t="s">
        <v>3568</v>
      </c>
      <c r="G171" s="43">
        <v>2014</v>
      </c>
      <c r="H171" s="8">
        <v>0</v>
      </c>
      <c r="I171" s="11" t="s">
        <v>3569</v>
      </c>
      <c r="J171" s="43">
        <v>2014</v>
      </c>
      <c r="K171" s="8">
        <v>50</v>
      </c>
      <c r="L171" s="11" t="s">
        <v>3570</v>
      </c>
      <c r="M171" s="43">
        <v>2014</v>
      </c>
      <c r="N171" s="19">
        <v>0</v>
      </c>
      <c r="O171" s="11" t="s">
        <v>3571</v>
      </c>
      <c r="P171" s="43">
        <v>2014</v>
      </c>
      <c r="Q171" s="8">
        <v>50</v>
      </c>
      <c r="R171" s="11" t="s">
        <v>3572</v>
      </c>
      <c r="S171" s="43">
        <v>2014</v>
      </c>
      <c r="T171" s="19">
        <v>0</v>
      </c>
      <c r="U171" s="11" t="s">
        <v>3573</v>
      </c>
      <c r="V171" s="43">
        <v>2014</v>
      </c>
      <c r="W171" s="19">
        <v>100</v>
      </c>
      <c r="X171" s="11" t="s">
        <v>3574</v>
      </c>
      <c r="Y171" s="43">
        <v>2014</v>
      </c>
      <c r="Z171" s="19">
        <v>100</v>
      </c>
      <c r="AA171" s="11" t="s">
        <v>3575</v>
      </c>
      <c r="AB171" s="43">
        <v>2014</v>
      </c>
      <c r="AC171" s="19">
        <v>100</v>
      </c>
      <c r="AD171" s="11" t="s">
        <v>3576</v>
      </c>
      <c r="AE171" s="43">
        <v>2014</v>
      </c>
      <c r="AF171" s="19">
        <v>0</v>
      </c>
      <c r="AG171" s="67" t="s">
        <v>3577</v>
      </c>
      <c r="AH171" s="43">
        <v>2014</v>
      </c>
      <c r="AI171" s="19">
        <v>100</v>
      </c>
      <c r="AJ171" s="11" t="s">
        <v>3578</v>
      </c>
      <c r="AK171" s="43">
        <v>2014</v>
      </c>
      <c r="AL171" s="19">
        <v>0</v>
      </c>
      <c r="AM171" s="11" t="s">
        <v>3579</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64.583333333333343</v>
      </c>
      <c r="C176" s="80"/>
      <c r="D176" s="43">
        <v>2019</v>
      </c>
      <c r="E176" s="19">
        <v>50</v>
      </c>
      <c r="F176" s="11" t="s">
        <v>3568</v>
      </c>
      <c r="G176" s="43">
        <v>2019</v>
      </c>
      <c r="H176" s="8">
        <v>0</v>
      </c>
      <c r="I176" s="67" t="s">
        <v>3569</v>
      </c>
      <c r="J176" s="43">
        <v>2019</v>
      </c>
      <c r="K176" s="19">
        <v>100</v>
      </c>
      <c r="L176" s="11" t="s">
        <v>3580</v>
      </c>
      <c r="M176" s="43">
        <v>2019</v>
      </c>
      <c r="N176" s="19">
        <v>0</v>
      </c>
      <c r="O176" s="11" t="s">
        <v>3571</v>
      </c>
      <c r="P176" s="43">
        <v>2019</v>
      </c>
      <c r="Q176" s="19">
        <v>50</v>
      </c>
      <c r="R176" s="11" t="s">
        <v>3581</v>
      </c>
      <c r="S176" s="43">
        <v>2019</v>
      </c>
      <c r="T176" s="19">
        <v>0</v>
      </c>
      <c r="U176" s="11" t="s">
        <v>3573</v>
      </c>
      <c r="V176" s="43">
        <v>2019</v>
      </c>
      <c r="W176" s="19">
        <v>100</v>
      </c>
      <c r="X176" s="11" t="s">
        <v>3582</v>
      </c>
      <c r="Y176" s="43">
        <v>2019</v>
      </c>
      <c r="Z176" s="19">
        <v>100</v>
      </c>
      <c r="AA176" s="11" t="s">
        <v>3583</v>
      </c>
      <c r="AB176" s="43">
        <v>2019</v>
      </c>
      <c r="AC176" s="19">
        <v>100</v>
      </c>
      <c r="AD176" s="11" t="s">
        <v>3584</v>
      </c>
      <c r="AE176" s="43">
        <v>2019</v>
      </c>
      <c r="AF176" s="19">
        <v>50</v>
      </c>
      <c r="AG176" s="11" t="s">
        <v>3585</v>
      </c>
      <c r="AH176" s="43">
        <v>2019</v>
      </c>
      <c r="AI176" s="19">
        <v>100</v>
      </c>
      <c r="AJ176" s="11" t="s">
        <v>3586</v>
      </c>
      <c r="AK176" s="43">
        <v>2019</v>
      </c>
      <c r="AL176" s="19">
        <v>0</v>
      </c>
      <c r="AM176" s="11" t="s">
        <v>3587</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Z19:AA19"/>
    <mergeCell ref="AC18:AD18"/>
    <mergeCell ref="N18:O18"/>
    <mergeCell ref="Q18:R18"/>
    <mergeCell ref="T18:U18"/>
    <mergeCell ref="W18:X18"/>
    <mergeCell ref="Z18:AA18"/>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T21:U21"/>
    <mergeCell ref="B21:C21"/>
    <mergeCell ref="T20:U20"/>
    <mergeCell ref="B18:C18"/>
    <mergeCell ref="E18:F18"/>
    <mergeCell ref="H18:I18"/>
    <mergeCell ref="K18:L18"/>
    <mergeCell ref="T19:U19"/>
    <mergeCell ref="W19:X19"/>
    <mergeCell ref="W21:X21"/>
    <mergeCell ref="Z21:AA21"/>
    <mergeCell ref="AC21:AD21"/>
    <mergeCell ref="E19:F19"/>
    <mergeCell ref="H19:I19"/>
    <mergeCell ref="K19:L19"/>
    <mergeCell ref="N19:O19"/>
    <mergeCell ref="Q19:R19"/>
    <mergeCell ref="W22:X22"/>
    <mergeCell ref="Z22:AA22"/>
    <mergeCell ref="AC20:AD20"/>
    <mergeCell ref="E21:F21"/>
    <mergeCell ref="H21:I21"/>
    <mergeCell ref="K21:L21"/>
    <mergeCell ref="N21:O21"/>
    <mergeCell ref="Q21:R21"/>
    <mergeCell ref="W20:X20"/>
    <mergeCell ref="Z20:AA20"/>
    <mergeCell ref="AC19:AD19"/>
    <mergeCell ref="E20:F20"/>
    <mergeCell ref="H20:I20"/>
    <mergeCell ref="K20:L20"/>
    <mergeCell ref="N20:O20"/>
    <mergeCell ref="Q20:R20"/>
    <mergeCell ref="H22:I22"/>
    <mergeCell ref="K22:L22"/>
    <mergeCell ref="AC22:AD22"/>
    <mergeCell ref="N22:O22"/>
    <mergeCell ref="Q22:R22"/>
    <mergeCell ref="T22:U22"/>
    <mergeCell ref="B39:C39"/>
    <mergeCell ref="E39:F39"/>
    <mergeCell ref="H39:I39"/>
    <mergeCell ref="K39:L39"/>
    <mergeCell ref="N39:O39"/>
    <mergeCell ref="Q39:R39"/>
    <mergeCell ref="T39:U39"/>
    <mergeCell ref="W39:X39"/>
    <mergeCell ref="AR41:AS41"/>
    <mergeCell ref="T42:U42"/>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AF39:AG39"/>
    <mergeCell ref="AI39:AJ39"/>
    <mergeCell ref="AL39:AM39"/>
    <mergeCell ref="AO41:AP41"/>
    <mergeCell ref="E41:F41"/>
    <mergeCell ref="H41:I41"/>
    <mergeCell ref="K41:L41"/>
    <mergeCell ref="N41:O41"/>
    <mergeCell ref="AI41:AJ41"/>
    <mergeCell ref="AL42:AM42"/>
    <mergeCell ref="AO42:AP42"/>
    <mergeCell ref="B42:C42"/>
    <mergeCell ref="E42:F42"/>
    <mergeCell ref="H42:I42"/>
    <mergeCell ref="K42:L42"/>
    <mergeCell ref="N42:O42"/>
    <mergeCell ref="AL62:AM62"/>
    <mergeCell ref="T62:U62"/>
    <mergeCell ref="AI61:AJ61"/>
    <mergeCell ref="AL61:AM61"/>
    <mergeCell ref="AU42:AV42"/>
    <mergeCell ref="AX42:AY42"/>
    <mergeCell ref="AF42:AG42"/>
    <mergeCell ref="AI42:AJ42"/>
    <mergeCell ref="W42:X42"/>
    <mergeCell ref="Z42:AA42"/>
    <mergeCell ref="AC42:AD42"/>
    <mergeCell ref="AO43:AP43"/>
    <mergeCell ref="AR43:AS43"/>
    <mergeCell ref="AU43:AV43"/>
    <mergeCell ref="AR42:AS42"/>
    <mergeCell ref="H63:I63"/>
    <mergeCell ref="K63:L63"/>
    <mergeCell ref="N63:O63"/>
    <mergeCell ref="Q63:R63"/>
    <mergeCell ref="W63:X63"/>
    <mergeCell ref="W62:X62"/>
    <mergeCell ref="AF64:AG64"/>
    <mergeCell ref="AL64:AM64"/>
    <mergeCell ref="AX43:AY43"/>
    <mergeCell ref="Q43:R43"/>
    <mergeCell ref="T43:U43"/>
    <mergeCell ref="W43:X43"/>
    <mergeCell ref="Z43:AA43"/>
    <mergeCell ref="AC43:AD43"/>
    <mergeCell ref="AF43:AG43"/>
    <mergeCell ref="AL60:AM60"/>
    <mergeCell ref="AI64:AJ64"/>
    <mergeCell ref="AC63:AD63"/>
    <mergeCell ref="AF63:AG63"/>
    <mergeCell ref="AI63:AJ63"/>
    <mergeCell ref="AL43:AM43"/>
    <mergeCell ref="Z63:AA63"/>
    <mergeCell ref="Z60:AA60"/>
    <mergeCell ref="AC60:AD60"/>
    <mergeCell ref="T64:U64"/>
    <mergeCell ref="W64:X64"/>
    <mergeCell ref="Z64:AA64"/>
    <mergeCell ref="AC64:AD64"/>
    <mergeCell ref="T63:U63"/>
    <mergeCell ref="B63:C63"/>
    <mergeCell ref="E63:F63"/>
    <mergeCell ref="AL63:AM63"/>
    <mergeCell ref="B43:C43"/>
    <mergeCell ref="E43:F43"/>
    <mergeCell ref="H43:I43"/>
    <mergeCell ref="T60:U60"/>
    <mergeCell ref="W60:X60"/>
    <mergeCell ref="H61:I61"/>
    <mergeCell ref="K61:L61"/>
    <mergeCell ref="N61:O61"/>
    <mergeCell ref="Q61:R61"/>
    <mergeCell ref="T61:U61"/>
    <mergeCell ref="W61:X61"/>
    <mergeCell ref="AC62:AD62"/>
    <mergeCell ref="AF62:AG62"/>
    <mergeCell ref="AI62:AJ62"/>
    <mergeCell ref="K43:L43"/>
    <mergeCell ref="N43:O43"/>
    <mergeCell ref="H62:I62"/>
    <mergeCell ref="K62:L62"/>
    <mergeCell ref="N62:O62"/>
    <mergeCell ref="Q62:R62"/>
    <mergeCell ref="AC61:AD61"/>
    <mergeCell ref="B60:C60"/>
    <mergeCell ref="E60:F60"/>
    <mergeCell ref="H60:I60"/>
    <mergeCell ref="K60:L60"/>
    <mergeCell ref="N60:O60"/>
    <mergeCell ref="Q60:R60"/>
    <mergeCell ref="Z62:AA62"/>
    <mergeCell ref="H81:I81"/>
    <mergeCell ref="K81:L81"/>
    <mergeCell ref="N81:O81"/>
    <mergeCell ref="Q81:R81"/>
    <mergeCell ref="Q64:R64"/>
    <mergeCell ref="K82:L82"/>
    <mergeCell ref="N82:O82"/>
    <mergeCell ref="Q82:R82"/>
    <mergeCell ref="H82:I82"/>
    <mergeCell ref="B80:R80"/>
    <mergeCell ref="B81:C81"/>
    <mergeCell ref="B64:C64"/>
    <mergeCell ref="E64:F64"/>
    <mergeCell ref="H64:I64"/>
    <mergeCell ref="K64:L64"/>
    <mergeCell ref="N64:O64"/>
    <mergeCell ref="E82:F82"/>
    <mergeCell ref="B82:C82"/>
    <mergeCell ref="H83:I83"/>
    <mergeCell ref="K83:L83"/>
    <mergeCell ref="N83:O83"/>
    <mergeCell ref="Q83:R83"/>
    <mergeCell ref="B84:C84"/>
    <mergeCell ref="E84:F84"/>
    <mergeCell ref="H84:I84"/>
    <mergeCell ref="K84:L84"/>
    <mergeCell ref="N84:O84"/>
    <mergeCell ref="Q84:R84"/>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H104:I104"/>
    <mergeCell ref="K104:L104"/>
    <mergeCell ref="N104:O104"/>
    <mergeCell ref="Q104:R104"/>
    <mergeCell ref="T104:U104"/>
    <mergeCell ref="W104:X104"/>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24:I124"/>
    <mergeCell ref="K124:L124"/>
    <mergeCell ref="N124:O124"/>
    <mergeCell ref="Q124:R124"/>
    <mergeCell ref="T124:U124"/>
    <mergeCell ref="W124:X124"/>
    <mergeCell ref="Z127:AA127"/>
    <mergeCell ref="Z124:AA124"/>
    <mergeCell ref="B122:AA122"/>
    <mergeCell ref="B123:C123"/>
    <mergeCell ref="E123:F123"/>
    <mergeCell ref="H123:I123"/>
    <mergeCell ref="K123:L123"/>
    <mergeCell ref="N123:O123"/>
    <mergeCell ref="Q123:R123"/>
    <mergeCell ref="T123:U123"/>
    <mergeCell ref="W123:X123"/>
    <mergeCell ref="Z123:AA123"/>
    <mergeCell ref="E127:F127"/>
    <mergeCell ref="H127:I127"/>
    <mergeCell ref="K127:L127"/>
    <mergeCell ref="N127:O127"/>
    <mergeCell ref="Q127:R127"/>
    <mergeCell ref="T144:U144"/>
    <mergeCell ref="W144:X144"/>
    <mergeCell ref="Z144:AA144"/>
    <mergeCell ref="B125:C125"/>
    <mergeCell ref="E125:F125"/>
    <mergeCell ref="H125:I125"/>
    <mergeCell ref="K125:L125"/>
    <mergeCell ref="N125:O125"/>
    <mergeCell ref="Q125:R125"/>
    <mergeCell ref="T125:U125"/>
    <mergeCell ref="W125:X125"/>
    <mergeCell ref="B126:C126"/>
    <mergeCell ref="E126:F126"/>
    <mergeCell ref="H126:I126"/>
    <mergeCell ref="K126:L126"/>
    <mergeCell ref="N126:O126"/>
    <mergeCell ref="Q126:R126"/>
    <mergeCell ref="Z125:AA125"/>
    <mergeCell ref="AC144:AD144"/>
    <mergeCell ref="AF144:AG144"/>
    <mergeCell ref="T126:U126"/>
    <mergeCell ref="W126:X126"/>
    <mergeCell ref="Z126:AA126"/>
    <mergeCell ref="T127:U127"/>
    <mergeCell ref="W127:X127"/>
    <mergeCell ref="Z145:AA145"/>
    <mergeCell ref="AC145:AD145"/>
    <mergeCell ref="AF145:AG145"/>
    <mergeCell ref="B143:AG143"/>
    <mergeCell ref="B144:C144"/>
    <mergeCell ref="E144:F144"/>
    <mergeCell ref="H144:I144"/>
    <mergeCell ref="K144:L144"/>
    <mergeCell ref="N144:O144"/>
    <mergeCell ref="Q144:R144"/>
    <mergeCell ref="H145:I145"/>
    <mergeCell ref="K145:L145"/>
    <mergeCell ref="N145:O145"/>
    <mergeCell ref="Q145:R145"/>
    <mergeCell ref="T145:U145"/>
    <mergeCell ref="W145:X145"/>
    <mergeCell ref="B127:C127"/>
    <mergeCell ref="B148:C148"/>
    <mergeCell ref="E148:F148"/>
    <mergeCell ref="H148:I148"/>
    <mergeCell ref="K148:L148"/>
    <mergeCell ref="N148:O148"/>
    <mergeCell ref="Q148:R148"/>
    <mergeCell ref="T148:U148"/>
    <mergeCell ref="B146:C146"/>
    <mergeCell ref="E146:F146"/>
    <mergeCell ref="H146:I146"/>
    <mergeCell ref="K146:L146"/>
    <mergeCell ref="N146:O146"/>
    <mergeCell ref="Q146:R146"/>
    <mergeCell ref="W146:X146"/>
    <mergeCell ref="Z146:AA146"/>
    <mergeCell ref="AC146:AD146"/>
    <mergeCell ref="AF146:AG146"/>
    <mergeCell ref="B147:C147"/>
    <mergeCell ref="E147:F147"/>
    <mergeCell ref="H147:I147"/>
    <mergeCell ref="K147:L147"/>
    <mergeCell ref="N147:O147"/>
    <mergeCell ref="Q147:R147"/>
    <mergeCell ref="T146:U146"/>
    <mergeCell ref="W148:X148"/>
    <mergeCell ref="Z148:AA148"/>
    <mergeCell ref="AC148:AD148"/>
    <mergeCell ref="AF148:AG148"/>
    <mergeCell ref="T147:U147"/>
    <mergeCell ref="W147:X147"/>
    <mergeCell ref="Z147:AA147"/>
    <mergeCell ref="AC147:AD147"/>
    <mergeCell ref="AF147:AG147"/>
    <mergeCell ref="AR40:AS40"/>
    <mergeCell ref="AU40:AV40"/>
    <mergeCell ref="AX40:AY40"/>
    <mergeCell ref="B61:C61"/>
    <mergeCell ref="E61:F61"/>
    <mergeCell ref="Z61:AA61"/>
    <mergeCell ref="AF61:AG61"/>
    <mergeCell ref="A1:D1"/>
    <mergeCell ref="B17:AD17"/>
    <mergeCell ref="B38:AY38"/>
    <mergeCell ref="B59:AM59"/>
    <mergeCell ref="AI43:AJ43"/>
    <mergeCell ref="AF60:AG60"/>
    <mergeCell ref="AI60:AJ60"/>
    <mergeCell ref="Q42:R42"/>
    <mergeCell ref="AU41:AV41"/>
    <mergeCell ref="AX41:AY41"/>
    <mergeCell ref="Q41:R41"/>
    <mergeCell ref="T41:U41"/>
    <mergeCell ref="W41:X41"/>
    <mergeCell ref="Z41:AA41"/>
    <mergeCell ref="AC41:AD41"/>
    <mergeCell ref="AF41:AG41"/>
    <mergeCell ref="AL41:AM41"/>
    <mergeCell ref="B103:C103"/>
    <mergeCell ref="E103:F103"/>
    <mergeCell ref="B124:C124"/>
    <mergeCell ref="E124:F124"/>
    <mergeCell ref="B145:C145"/>
    <mergeCell ref="E145:F145"/>
    <mergeCell ref="B40:C40"/>
    <mergeCell ref="E40:F40"/>
    <mergeCell ref="B19:C19"/>
    <mergeCell ref="B105:C105"/>
    <mergeCell ref="E105:F105"/>
    <mergeCell ref="B85:C85"/>
    <mergeCell ref="E85:F85"/>
    <mergeCell ref="B83:C83"/>
    <mergeCell ref="E83:F83"/>
    <mergeCell ref="E81:F81"/>
    <mergeCell ref="B104:C104"/>
    <mergeCell ref="E104:F104"/>
    <mergeCell ref="B62:C62"/>
    <mergeCell ref="E62:F62"/>
    <mergeCell ref="B22:C22"/>
    <mergeCell ref="E22:F22"/>
    <mergeCell ref="B20:C20"/>
    <mergeCell ref="B41:C41"/>
  </mergeCells>
  <pageMargins left="0.70866141732283472" right="0.70866141732283472" top="0.74803149606299213" bottom="0.74803149606299213" header="0.31496062992125984" footer="0.31496062992125984"/>
  <pageSetup paperSize="9" scale="50"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9"/>
  <dimension ref="A1:CC176"/>
  <sheetViews>
    <sheetView tabSelected="1" topLeftCell="J94" zoomScale="110" zoomScaleNormal="110" workbookViewId="0">
      <selection activeCell="O99" sqref="O99"/>
    </sheetView>
  </sheetViews>
  <sheetFormatPr defaultColWidth="8.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51.263888888888886</v>
      </c>
    </row>
    <row r="4" spans="1:4" ht="24.75" customHeight="1">
      <c r="A4" s="347">
        <v>2008</v>
      </c>
      <c r="B4" s="229"/>
      <c r="C4" s="229"/>
      <c r="D4" s="229">
        <f t="shared" si="0"/>
        <v>51.263888888888886</v>
      </c>
    </row>
    <row r="5" spans="1:4" ht="24.75" customHeight="1">
      <c r="A5" s="347">
        <v>2009</v>
      </c>
      <c r="B5" s="229"/>
      <c r="C5" s="229"/>
      <c r="D5" s="229">
        <f t="shared" si="0"/>
        <v>51.263888888888886</v>
      </c>
    </row>
    <row r="6" spans="1:4" ht="24.75" customHeight="1">
      <c r="A6" s="347">
        <v>2010</v>
      </c>
      <c r="B6" s="229"/>
      <c r="C6" s="229">
        <f t="shared" ref="C6:C9" si="1">AVERAGE(B27,B48,B69,B90,B111,B132,B153)</f>
        <v>48.362244897959179</v>
      </c>
      <c r="D6" s="229">
        <f t="shared" si="0"/>
        <v>51.263888888888886</v>
      </c>
    </row>
    <row r="7" spans="1:4" ht="24.75" customHeight="1">
      <c r="A7" s="347">
        <v>2011</v>
      </c>
      <c r="B7" s="229"/>
      <c r="C7" s="229">
        <f t="shared" si="1"/>
        <v>49.729591836734691</v>
      </c>
      <c r="D7" s="229">
        <f t="shared" si="0"/>
        <v>51.263888888888886</v>
      </c>
    </row>
    <row r="8" spans="1:4" ht="24.75" customHeight="1">
      <c r="A8" s="347">
        <v>2012</v>
      </c>
      <c r="B8" s="229"/>
      <c r="C8" s="229">
        <f t="shared" si="1"/>
        <v>49.729591836734691</v>
      </c>
      <c r="D8" s="229">
        <f t="shared" si="0"/>
        <v>51.263888888888886</v>
      </c>
    </row>
    <row r="9" spans="1:4" ht="24.75" customHeight="1">
      <c r="A9" s="347">
        <v>2013</v>
      </c>
      <c r="B9" s="229"/>
      <c r="C9" s="229">
        <f t="shared" si="1"/>
        <v>49.729591836734691</v>
      </c>
      <c r="D9" s="229">
        <f t="shared" si="0"/>
        <v>51.263888888888886</v>
      </c>
    </row>
    <row r="10" spans="1:4" ht="24.75" customHeight="1">
      <c r="A10" s="38">
        <v>2014</v>
      </c>
      <c r="B10" s="229">
        <f>AVERAGE(B31,B52,B73,B94,B115,B136,B157,B171)</f>
        <v>49.25297619047619</v>
      </c>
      <c r="C10" s="229">
        <f t="shared" ref="C10:C15" si="2">AVERAGE(B31,B52,B73,B94,B115,B136,B157)</f>
        <v>49.729591836734691</v>
      </c>
      <c r="D10" s="229">
        <f t="shared" ref="D10:D15" si="3">AVERAGE(B31,B52,B94,B115,B136,B157)</f>
        <v>51.263888888888886</v>
      </c>
    </row>
    <row r="11" spans="1:4" ht="24.75" customHeight="1">
      <c r="A11" s="38">
        <v>2015</v>
      </c>
      <c r="B11" s="229"/>
      <c r="C11" s="229">
        <f t="shared" si="2"/>
        <v>49.729591836734691</v>
      </c>
      <c r="D11" s="229">
        <f t="shared" si="3"/>
        <v>51.263888888888886</v>
      </c>
    </row>
    <row r="12" spans="1:4" ht="24.75" customHeight="1">
      <c r="A12" s="38">
        <v>2016</v>
      </c>
      <c r="B12" s="229"/>
      <c r="C12" s="229">
        <f t="shared" si="2"/>
        <v>49.729591836734691</v>
      </c>
      <c r="D12" s="229">
        <f t="shared" si="3"/>
        <v>51.263888888888886</v>
      </c>
    </row>
    <row r="13" spans="1:4" ht="24.75" customHeight="1">
      <c r="A13" s="38">
        <v>2017</v>
      </c>
      <c r="B13" s="229"/>
      <c r="C13" s="229">
        <f t="shared" si="2"/>
        <v>49.729591836734691</v>
      </c>
      <c r="D13" s="229">
        <f t="shared" si="3"/>
        <v>51.263888888888886</v>
      </c>
    </row>
    <row r="14" spans="1:4" ht="24.75" customHeight="1">
      <c r="A14" s="38">
        <v>2018</v>
      </c>
      <c r="B14" s="229"/>
      <c r="C14" s="229">
        <f t="shared" si="2"/>
        <v>49.729591836734691</v>
      </c>
      <c r="D14" s="229">
        <f t="shared" si="3"/>
        <v>51.263888888888886</v>
      </c>
    </row>
    <row r="15" spans="1:4" ht="24.75" customHeight="1">
      <c r="A15" s="38">
        <v>2019</v>
      </c>
      <c r="B15" s="229">
        <f>AVERAGE(B36,B57,B78,B99,B120,B141,B162,B176)</f>
        <v>49.25297619047619</v>
      </c>
      <c r="C15" s="229">
        <f t="shared" si="2"/>
        <v>49.729591836734691</v>
      </c>
      <c r="D15" s="229">
        <f t="shared" si="3"/>
        <v>51.263888888888886</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452">
        <v>2007</v>
      </c>
      <c r="B24" s="230">
        <f t="shared" ref="B24:B26" si="4">AVERAGE(E24, H24,K24,N24,Q24,T24,W24,Z24,AC24)</f>
        <v>46.333333333333336</v>
      </c>
      <c r="C24" s="27"/>
      <c r="D24" s="452">
        <v>2007</v>
      </c>
      <c r="E24" s="27">
        <v>50</v>
      </c>
      <c r="F24" s="27"/>
      <c r="G24" s="452">
        <v>2007</v>
      </c>
      <c r="H24" s="27">
        <v>50</v>
      </c>
      <c r="I24" s="27"/>
      <c r="J24" s="452">
        <v>2007</v>
      </c>
      <c r="K24" s="27">
        <v>0</v>
      </c>
      <c r="L24" s="27"/>
      <c r="M24" s="452">
        <v>2007</v>
      </c>
      <c r="N24" s="27">
        <v>100</v>
      </c>
      <c r="O24" s="27"/>
      <c r="P24" s="452">
        <v>2007</v>
      </c>
      <c r="Q24" s="27">
        <v>67</v>
      </c>
      <c r="R24" s="27"/>
      <c r="S24" s="452">
        <v>2007</v>
      </c>
      <c r="T24" s="27">
        <v>50</v>
      </c>
      <c r="U24" s="27"/>
      <c r="V24" s="452">
        <v>2007</v>
      </c>
      <c r="W24" s="27">
        <v>0</v>
      </c>
      <c r="X24" s="27"/>
      <c r="Y24" s="452">
        <v>2007</v>
      </c>
      <c r="Z24" s="27">
        <v>0</v>
      </c>
      <c r="AA24" s="27"/>
      <c r="AB24" s="452">
        <v>2007</v>
      </c>
      <c r="AC24" s="27">
        <v>100</v>
      </c>
      <c r="AD24" s="27"/>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452">
        <v>2008</v>
      </c>
      <c r="B25" s="230">
        <f t="shared" si="4"/>
        <v>46.333333333333336</v>
      </c>
      <c r="C25" s="27"/>
      <c r="D25" s="452">
        <v>2008</v>
      </c>
      <c r="E25" s="27">
        <v>50</v>
      </c>
      <c r="F25" s="27"/>
      <c r="G25" s="452">
        <v>2008</v>
      </c>
      <c r="H25" s="27">
        <v>50</v>
      </c>
      <c r="I25" s="27"/>
      <c r="J25" s="452">
        <v>2008</v>
      </c>
      <c r="K25" s="27">
        <v>0</v>
      </c>
      <c r="L25" s="27"/>
      <c r="M25" s="452">
        <v>2008</v>
      </c>
      <c r="N25" s="27">
        <v>100</v>
      </c>
      <c r="O25" s="27"/>
      <c r="P25" s="452">
        <v>2008</v>
      </c>
      <c r="Q25" s="27">
        <v>67</v>
      </c>
      <c r="R25" s="27"/>
      <c r="S25" s="452">
        <v>2008</v>
      </c>
      <c r="T25" s="27">
        <v>50</v>
      </c>
      <c r="U25" s="27"/>
      <c r="V25" s="452">
        <v>2008</v>
      </c>
      <c r="W25" s="27">
        <v>0</v>
      </c>
      <c r="X25" s="27"/>
      <c r="Y25" s="452">
        <v>2008</v>
      </c>
      <c r="Z25" s="27">
        <v>0</v>
      </c>
      <c r="AA25" s="27"/>
      <c r="AB25" s="452">
        <v>2008</v>
      </c>
      <c r="AC25" s="27">
        <v>100</v>
      </c>
      <c r="AD25" s="27"/>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452">
        <v>2009</v>
      </c>
      <c r="B26" s="230">
        <f t="shared" si="4"/>
        <v>46.333333333333336</v>
      </c>
      <c r="C26" s="27"/>
      <c r="D26" s="452">
        <v>2009</v>
      </c>
      <c r="E26" s="27">
        <v>50</v>
      </c>
      <c r="F26" s="27"/>
      <c r="G26" s="452">
        <v>2009</v>
      </c>
      <c r="H26" s="27">
        <v>50</v>
      </c>
      <c r="I26" s="27"/>
      <c r="J26" s="452">
        <v>2009</v>
      </c>
      <c r="K26" s="27">
        <v>0</v>
      </c>
      <c r="L26" s="27"/>
      <c r="M26" s="452">
        <v>2009</v>
      </c>
      <c r="N26" s="27">
        <v>100</v>
      </c>
      <c r="O26" s="27"/>
      <c r="P26" s="452">
        <v>2009</v>
      </c>
      <c r="Q26" s="27">
        <v>67</v>
      </c>
      <c r="R26" s="27"/>
      <c r="S26" s="452">
        <v>2009</v>
      </c>
      <c r="T26" s="27">
        <v>50</v>
      </c>
      <c r="U26" s="27"/>
      <c r="V26" s="452">
        <v>2009</v>
      </c>
      <c r="W26" s="27">
        <v>0</v>
      </c>
      <c r="X26" s="27"/>
      <c r="Y26" s="452">
        <v>2009</v>
      </c>
      <c r="Z26" s="27">
        <v>0</v>
      </c>
      <c r="AA26" s="27"/>
      <c r="AB26" s="452">
        <v>2009</v>
      </c>
      <c r="AC26" s="27">
        <v>100</v>
      </c>
      <c r="AD26" s="27"/>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ref="B27:B30" si="5">AVERAGE(E27, H27,K27,N27,Q27,T27,W27,Z27,AC27)</f>
        <v>46.333333333333336</v>
      </c>
      <c r="C27" s="363"/>
      <c r="D27" s="350">
        <v>2010</v>
      </c>
      <c r="E27" s="414">
        <v>50</v>
      </c>
      <c r="F27" s="363"/>
      <c r="G27" s="350">
        <v>2010</v>
      </c>
      <c r="H27" s="414">
        <v>50</v>
      </c>
      <c r="I27" s="363"/>
      <c r="J27" s="350">
        <v>2010</v>
      </c>
      <c r="K27" s="363">
        <v>0</v>
      </c>
      <c r="L27" s="363"/>
      <c r="M27" s="350">
        <v>2010</v>
      </c>
      <c r="N27" s="414">
        <v>100</v>
      </c>
      <c r="O27" s="363"/>
      <c r="P27" s="350">
        <v>2010</v>
      </c>
      <c r="Q27" s="414">
        <v>67</v>
      </c>
      <c r="R27" s="363"/>
      <c r="S27" s="350">
        <v>2010</v>
      </c>
      <c r="T27" s="34">
        <v>50</v>
      </c>
      <c r="U27" s="363"/>
      <c r="V27" s="350">
        <v>2010</v>
      </c>
      <c r="W27" s="414">
        <v>0</v>
      </c>
      <c r="X27" s="363"/>
      <c r="Y27" s="350">
        <v>2010</v>
      </c>
      <c r="Z27" s="414">
        <v>0</v>
      </c>
      <c r="AA27" s="363"/>
      <c r="AB27" s="350">
        <v>2010</v>
      </c>
      <c r="AC27" s="414">
        <v>100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5"/>
        <v>46.333333333333336</v>
      </c>
      <c r="C28" s="363"/>
      <c r="D28" s="350">
        <v>2011</v>
      </c>
      <c r="E28" s="414">
        <v>50</v>
      </c>
      <c r="F28" s="363"/>
      <c r="G28" s="350">
        <v>2011</v>
      </c>
      <c r="H28" s="414">
        <v>50</v>
      </c>
      <c r="I28" s="363"/>
      <c r="J28" s="350">
        <v>2011</v>
      </c>
      <c r="K28" s="415">
        <v>0</v>
      </c>
      <c r="L28" s="363"/>
      <c r="M28" s="350">
        <v>2011</v>
      </c>
      <c r="N28" s="414">
        <v>100</v>
      </c>
      <c r="O28" s="363"/>
      <c r="P28" s="350">
        <v>2011</v>
      </c>
      <c r="Q28" s="414">
        <v>67</v>
      </c>
      <c r="R28" s="363"/>
      <c r="S28" s="350">
        <v>2011</v>
      </c>
      <c r="T28" s="34">
        <v>50</v>
      </c>
      <c r="U28" s="363"/>
      <c r="V28" s="350">
        <v>2011</v>
      </c>
      <c r="W28" s="414">
        <v>0</v>
      </c>
      <c r="X28" s="363"/>
      <c r="Y28" s="350">
        <v>2011</v>
      </c>
      <c r="Z28" s="414">
        <v>0</v>
      </c>
      <c r="AA28" s="363"/>
      <c r="AB28" s="350">
        <v>2011</v>
      </c>
      <c r="AC28" s="414">
        <v>100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5"/>
        <v>46.333333333333336</v>
      </c>
      <c r="C29" s="363"/>
      <c r="D29" s="350">
        <v>2012</v>
      </c>
      <c r="E29" s="414">
        <v>50</v>
      </c>
      <c r="F29" s="363"/>
      <c r="G29" s="350">
        <v>2012</v>
      </c>
      <c r="H29" s="414">
        <v>50</v>
      </c>
      <c r="I29" s="363"/>
      <c r="J29" s="350">
        <v>2012</v>
      </c>
      <c r="K29" s="415">
        <v>0</v>
      </c>
      <c r="L29" s="363"/>
      <c r="M29" s="350">
        <v>2012</v>
      </c>
      <c r="N29" s="414">
        <v>100</v>
      </c>
      <c r="O29" s="363"/>
      <c r="P29" s="350">
        <v>2012</v>
      </c>
      <c r="Q29" s="414">
        <v>67</v>
      </c>
      <c r="R29" s="363"/>
      <c r="S29" s="350">
        <v>2012</v>
      </c>
      <c r="T29" s="34">
        <v>50</v>
      </c>
      <c r="U29" s="363"/>
      <c r="V29" s="350">
        <v>2012</v>
      </c>
      <c r="W29" s="414">
        <v>0</v>
      </c>
      <c r="X29" s="363"/>
      <c r="Y29" s="350">
        <v>2012</v>
      </c>
      <c r="Z29" s="414">
        <v>0</v>
      </c>
      <c r="AA29" s="363"/>
      <c r="AB29" s="350">
        <v>2012</v>
      </c>
      <c r="AC29" s="414">
        <v>100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5"/>
        <v>46.333333333333336</v>
      </c>
      <c r="C30" s="363"/>
      <c r="D30" s="350">
        <v>2013</v>
      </c>
      <c r="E30" s="414">
        <v>50</v>
      </c>
      <c r="F30" s="363"/>
      <c r="G30" s="350">
        <v>2013</v>
      </c>
      <c r="H30" s="414">
        <v>50</v>
      </c>
      <c r="I30" s="363"/>
      <c r="J30" s="350">
        <v>2013</v>
      </c>
      <c r="K30" s="415">
        <v>0</v>
      </c>
      <c r="L30" s="363"/>
      <c r="M30" s="350">
        <v>2013</v>
      </c>
      <c r="N30" s="414">
        <v>100</v>
      </c>
      <c r="O30" s="363"/>
      <c r="P30" s="350">
        <v>2013</v>
      </c>
      <c r="Q30" s="414">
        <v>67</v>
      </c>
      <c r="R30" s="363"/>
      <c r="S30" s="350">
        <v>2013</v>
      </c>
      <c r="T30" s="34">
        <v>50</v>
      </c>
      <c r="U30" s="363"/>
      <c r="V30" s="350">
        <v>2013</v>
      </c>
      <c r="W30" s="414">
        <v>0</v>
      </c>
      <c r="X30" s="363"/>
      <c r="Y30" s="350">
        <v>2013</v>
      </c>
      <c r="Z30" s="414">
        <v>0</v>
      </c>
      <c r="AA30" s="363"/>
      <c r="AB30" s="350">
        <v>2013</v>
      </c>
      <c r="AC30" s="414">
        <v>100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6">AVERAGE(E31, H31,K31,N31,Q31,T31,W31,Z31,AC31)</f>
        <v>46.333333333333336</v>
      </c>
      <c r="C31" s="39"/>
      <c r="D31" s="43">
        <v>2014</v>
      </c>
      <c r="E31" s="19">
        <v>50</v>
      </c>
      <c r="F31" s="10" t="s">
        <v>2566</v>
      </c>
      <c r="G31" s="43">
        <v>2014</v>
      </c>
      <c r="H31" s="19">
        <v>50</v>
      </c>
      <c r="I31" s="10" t="s">
        <v>2565</v>
      </c>
      <c r="J31" s="43">
        <v>2014</v>
      </c>
      <c r="K31" s="34">
        <v>0</v>
      </c>
      <c r="L31" s="10" t="s">
        <v>2564</v>
      </c>
      <c r="M31" s="43">
        <v>2014</v>
      </c>
      <c r="N31" s="19">
        <v>100</v>
      </c>
      <c r="O31" s="10" t="s">
        <v>2560</v>
      </c>
      <c r="P31" s="43">
        <v>2014</v>
      </c>
      <c r="Q31" s="19">
        <v>67</v>
      </c>
      <c r="R31" s="10" t="s">
        <v>2563</v>
      </c>
      <c r="S31" s="43">
        <v>2014</v>
      </c>
      <c r="T31" s="34">
        <v>50</v>
      </c>
      <c r="U31" s="10" t="s">
        <v>2562</v>
      </c>
      <c r="V31" s="43">
        <v>2014</v>
      </c>
      <c r="W31" s="19">
        <v>0</v>
      </c>
      <c r="X31" s="10" t="s">
        <v>2561</v>
      </c>
      <c r="Y31" s="350">
        <v>2014</v>
      </c>
      <c r="Z31" s="19">
        <v>0</v>
      </c>
      <c r="AA31" s="10" t="s">
        <v>2561</v>
      </c>
      <c r="AB31" s="350">
        <v>2014</v>
      </c>
      <c r="AC31" s="19">
        <v>100</v>
      </c>
      <c r="AD31" s="11" t="s">
        <v>2560</v>
      </c>
    </row>
    <row r="32" spans="1:81" ht="24.75" customHeight="1">
      <c r="A32" s="43">
        <v>2015</v>
      </c>
      <c r="B32" s="230">
        <f t="shared" si="6"/>
        <v>46.333333333333336</v>
      </c>
      <c r="C32" s="39"/>
      <c r="D32" s="43">
        <v>2015</v>
      </c>
      <c r="E32" s="19">
        <v>50</v>
      </c>
      <c r="F32" s="10"/>
      <c r="G32" s="43">
        <v>2015</v>
      </c>
      <c r="H32" s="19">
        <v>50</v>
      </c>
      <c r="I32" s="10"/>
      <c r="J32" s="43">
        <v>2015</v>
      </c>
      <c r="K32" s="49">
        <v>0</v>
      </c>
      <c r="L32" s="10"/>
      <c r="M32" s="43">
        <v>2015</v>
      </c>
      <c r="N32" s="19">
        <v>100</v>
      </c>
      <c r="O32" s="10"/>
      <c r="P32" s="43">
        <v>2015</v>
      </c>
      <c r="Q32" s="49">
        <v>67</v>
      </c>
      <c r="R32" s="10"/>
      <c r="S32" s="43">
        <v>2015</v>
      </c>
      <c r="T32" s="34">
        <v>50</v>
      </c>
      <c r="U32" s="10"/>
      <c r="V32" s="43">
        <v>2015</v>
      </c>
      <c r="W32" s="19">
        <v>0</v>
      </c>
      <c r="X32" s="10"/>
      <c r="Y32" s="350">
        <v>2015</v>
      </c>
      <c r="Z32" s="19">
        <v>0</v>
      </c>
      <c r="AA32" s="10"/>
      <c r="AB32" s="350">
        <v>2015</v>
      </c>
      <c r="AC32" s="19">
        <v>100</v>
      </c>
      <c r="AD32" s="11"/>
    </row>
    <row r="33" spans="1:81" ht="24.75" customHeight="1">
      <c r="A33" s="43">
        <v>2016</v>
      </c>
      <c r="B33" s="230">
        <f t="shared" si="6"/>
        <v>46.333333333333336</v>
      </c>
      <c r="C33" s="39"/>
      <c r="D33" s="43">
        <v>2016</v>
      </c>
      <c r="E33" s="19">
        <v>50</v>
      </c>
      <c r="F33" s="10"/>
      <c r="G33" s="43">
        <v>2016</v>
      </c>
      <c r="H33" s="19">
        <v>50</v>
      </c>
      <c r="I33" s="10"/>
      <c r="J33" s="43">
        <v>2016</v>
      </c>
      <c r="K33" s="49">
        <v>0</v>
      </c>
      <c r="L33" s="10"/>
      <c r="M33" s="43">
        <v>2016</v>
      </c>
      <c r="N33" s="19">
        <v>100</v>
      </c>
      <c r="O33" s="10"/>
      <c r="P33" s="43">
        <v>2016</v>
      </c>
      <c r="Q33" s="49">
        <v>67</v>
      </c>
      <c r="R33" s="10"/>
      <c r="S33" s="43">
        <v>2016</v>
      </c>
      <c r="T33" s="34">
        <v>50</v>
      </c>
      <c r="U33" s="10"/>
      <c r="V33" s="43">
        <v>2016</v>
      </c>
      <c r="W33" s="19">
        <v>0</v>
      </c>
      <c r="X33" s="10"/>
      <c r="Y33" s="350">
        <v>2016</v>
      </c>
      <c r="Z33" s="19">
        <v>0</v>
      </c>
      <c r="AA33" s="10"/>
      <c r="AB33" s="350">
        <v>2016</v>
      </c>
      <c r="AC33" s="19">
        <v>100</v>
      </c>
      <c r="AD33" s="11"/>
    </row>
    <row r="34" spans="1:81" ht="24.75" customHeight="1">
      <c r="A34" s="43">
        <v>2017</v>
      </c>
      <c r="B34" s="230">
        <f t="shared" si="6"/>
        <v>46.333333333333336</v>
      </c>
      <c r="C34" s="39"/>
      <c r="D34" s="43">
        <v>2017</v>
      </c>
      <c r="E34" s="19">
        <v>50</v>
      </c>
      <c r="F34" s="10"/>
      <c r="G34" s="43">
        <v>2017</v>
      </c>
      <c r="H34" s="19">
        <v>50</v>
      </c>
      <c r="I34" s="10"/>
      <c r="J34" s="43">
        <v>2017</v>
      </c>
      <c r="K34" s="49">
        <v>0</v>
      </c>
      <c r="L34" s="10"/>
      <c r="M34" s="43">
        <v>2017</v>
      </c>
      <c r="N34" s="19">
        <v>100</v>
      </c>
      <c r="O34" s="10"/>
      <c r="P34" s="43">
        <v>2017</v>
      </c>
      <c r="Q34" s="49">
        <v>67</v>
      </c>
      <c r="R34" s="10"/>
      <c r="S34" s="43">
        <v>2017</v>
      </c>
      <c r="T34" s="34">
        <v>50</v>
      </c>
      <c r="U34" s="10"/>
      <c r="V34" s="43">
        <v>2017</v>
      </c>
      <c r="W34" s="19">
        <v>0</v>
      </c>
      <c r="X34" s="10"/>
      <c r="Y34" s="350">
        <v>2017</v>
      </c>
      <c r="Z34" s="19">
        <v>0</v>
      </c>
      <c r="AA34" s="10"/>
      <c r="AB34" s="350">
        <v>2017</v>
      </c>
      <c r="AC34" s="19">
        <v>100</v>
      </c>
      <c r="AD34" s="11"/>
    </row>
    <row r="35" spans="1:81" ht="24.75" customHeight="1">
      <c r="A35" s="43">
        <v>2018</v>
      </c>
      <c r="B35" s="230">
        <f t="shared" si="6"/>
        <v>46.333333333333336</v>
      </c>
      <c r="C35" s="39"/>
      <c r="D35" s="43">
        <v>2018</v>
      </c>
      <c r="E35" s="19">
        <v>50</v>
      </c>
      <c r="F35" s="10"/>
      <c r="G35" s="43">
        <v>2018</v>
      </c>
      <c r="H35" s="19">
        <v>50</v>
      </c>
      <c r="I35" s="10"/>
      <c r="J35" s="43">
        <v>2018</v>
      </c>
      <c r="K35" s="49">
        <v>0</v>
      </c>
      <c r="L35" s="10"/>
      <c r="M35" s="43">
        <v>2018</v>
      </c>
      <c r="N35" s="19">
        <v>100</v>
      </c>
      <c r="O35" s="10"/>
      <c r="P35" s="43">
        <v>2018</v>
      </c>
      <c r="Q35" s="49">
        <v>67</v>
      </c>
      <c r="R35" s="10"/>
      <c r="S35" s="43">
        <v>2018</v>
      </c>
      <c r="T35" s="34">
        <v>50</v>
      </c>
      <c r="U35" s="10"/>
      <c r="V35" s="43">
        <v>2018</v>
      </c>
      <c r="W35" s="19">
        <v>0</v>
      </c>
      <c r="X35" s="10"/>
      <c r="Y35" s="350">
        <v>2018</v>
      </c>
      <c r="Z35" s="19">
        <v>0</v>
      </c>
      <c r="AA35" s="10"/>
      <c r="AB35" s="350">
        <v>2018</v>
      </c>
      <c r="AC35" s="19">
        <v>100</v>
      </c>
      <c r="AD35" s="11"/>
    </row>
    <row r="36" spans="1:81" ht="24.75" customHeight="1">
      <c r="A36" s="43">
        <v>2019</v>
      </c>
      <c r="B36" s="230">
        <f t="shared" si="6"/>
        <v>46.333333333333336</v>
      </c>
      <c r="C36" s="39"/>
      <c r="D36" s="43">
        <v>2019</v>
      </c>
      <c r="E36" s="19">
        <v>50</v>
      </c>
      <c r="F36" s="10"/>
      <c r="G36" s="43">
        <v>2019</v>
      </c>
      <c r="H36" s="19">
        <v>50</v>
      </c>
      <c r="I36" s="10"/>
      <c r="J36" s="43">
        <v>2019</v>
      </c>
      <c r="K36" s="49">
        <v>0</v>
      </c>
      <c r="L36" s="10"/>
      <c r="M36" s="43">
        <v>2019</v>
      </c>
      <c r="N36" s="19">
        <v>100</v>
      </c>
      <c r="O36" s="10"/>
      <c r="P36" s="43">
        <v>2019</v>
      </c>
      <c r="Q36" s="49">
        <v>67</v>
      </c>
      <c r="R36" s="10"/>
      <c r="S36" s="43">
        <v>2019</v>
      </c>
      <c r="T36" s="34">
        <v>50</v>
      </c>
      <c r="U36" s="10"/>
      <c r="V36" s="43">
        <v>2019</v>
      </c>
      <c r="W36" s="19">
        <v>0</v>
      </c>
      <c r="X36" s="10"/>
      <c r="Y36" s="350">
        <v>2019</v>
      </c>
      <c r="Z36" s="19">
        <v>0</v>
      </c>
      <c r="AA36" s="10"/>
      <c r="AB36" s="350">
        <v>2019</v>
      </c>
      <c r="AC36" s="19">
        <v>100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240</v>
      </c>
      <c r="X42" s="580"/>
      <c r="Y42" s="350" t="s">
        <v>81</v>
      </c>
      <c r="Z42" s="580" t="s">
        <v>239</v>
      </c>
      <c r="AA42" s="580"/>
      <c r="AB42" s="350" t="s">
        <v>81</v>
      </c>
      <c r="AC42" s="580" t="s">
        <v>238</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231</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452">
        <v>2007</v>
      </c>
      <c r="B45" s="230">
        <f t="shared" ref="B45:B47" si="7">AVERAGE(E45,H45,K45,T45,AF45,AO45,AU45,AX45,AR45)</f>
        <v>66.666666666666671</v>
      </c>
      <c r="C45" s="27"/>
      <c r="D45" s="452">
        <v>2007</v>
      </c>
      <c r="E45" s="27">
        <v>100</v>
      </c>
      <c r="F45" s="27"/>
      <c r="G45" s="452">
        <v>2007</v>
      </c>
      <c r="H45" s="27">
        <v>50</v>
      </c>
      <c r="I45" s="27"/>
      <c r="J45" s="452">
        <v>2007</v>
      </c>
      <c r="K45" s="27">
        <v>100</v>
      </c>
      <c r="L45" s="27"/>
      <c r="M45" s="452">
        <v>2007</v>
      </c>
      <c r="N45" s="27">
        <v>100</v>
      </c>
      <c r="O45" s="27"/>
      <c r="P45" s="452">
        <v>2007</v>
      </c>
      <c r="Q45" s="27">
        <v>100</v>
      </c>
      <c r="R45" s="27"/>
      <c r="S45" s="452">
        <v>2007</v>
      </c>
      <c r="T45" s="27">
        <v>100</v>
      </c>
      <c r="U45" s="27"/>
      <c r="V45" s="452">
        <v>2007</v>
      </c>
      <c r="W45" s="27">
        <v>100</v>
      </c>
      <c r="X45" s="27"/>
      <c r="Y45" s="452">
        <v>2007</v>
      </c>
      <c r="Z45" s="27">
        <v>100</v>
      </c>
      <c r="AA45" s="27"/>
      <c r="AB45" s="452">
        <v>2007</v>
      </c>
      <c r="AC45" s="27">
        <v>100</v>
      </c>
      <c r="AD45" s="27"/>
      <c r="AE45" s="452">
        <v>2007</v>
      </c>
      <c r="AF45" s="372">
        <f t="shared" ref="AF45:AF47" si="8">0.67*AI45+0.33*AL45</f>
        <v>50</v>
      </c>
      <c r="AG45" s="27"/>
      <c r="AH45" s="452">
        <v>2007</v>
      </c>
      <c r="AI45" s="27">
        <v>50</v>
      </c>
      <c r="AJ45" s="418" t="s">
        <v>5461</v>
      </c>
      <c r="AK45" s="452">
        <v>2007</v>
      </c>
      <c r="AL45" s="27">
        <v>50</v>
      </c>
      <c r="AM45" s="418" t="s">
        <v>5461</v>
      </c>
      <c r="AN45" s="452">
        <v>2007</v>
      </c>
      <c r="AO45" s="27">
        <v>100</v>
      </c>
      <c r="AP45" s="27"/>
      <c r="AQ45" s="452">
        <v>2007</v>
      </c>
      <c r="AR45" s="27">
        <v>0</v>
      </c>
      <c r="AS45" s="27"/>
      <c r="AT45" s="452">
        <v>2007</v>
      </c>
      <c r="AU45" s="27">
        <v>50</v>
      </c>
      <c r="AV45" s="27"/>
      <c r="AW45" s="452">
        <v>2007</v>
      </c>
      <c r="AX45" s="27">
        <v>50</v>
      </c>
      <c r="AY45" s="27"/>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452">
        <v>2008</v>
      </c>
      <c r="B46" s="230">
        <f t="shared" si="7"/>
        <v>66.666666666666671</v>
      </c>
      <c r="C46" s="27"/>
      <c r="D46" s="452">
        <v>2008</v>
      </c>
      <c r="E46" s="27">
        <v>100</v>
      </c>
      <c r="F46" s="27"/>
      <c r="G46" s="452">
        <v>2008</v>
      </c>
      <c r="H46" s="27">
        <v>50</v>
      </c>
      <c r="I46" s="27"/>
      <c r="J46" s="452">
        <v>2008</v>
      </c>
      <c r="K46" s="27">
        <v>100</v>
      </c>
      <c r="L46" s="27"/>
      <c r="M46" s="452">
        <v>2008</v>
      </c>
      <c r="N46" s="27">
        <v>100</v>
      </c>
      <c r="O46" s="27"/>
      <c r="P46" s="452">
        <v>2008</v>
      </c>
      <c r="Q46" s="27">
        <v>100</v>
      </c>
      <c r="R46" s="27"/>
      <c r="S46" s="452">
        <v>2008</v>
      </c>
      <c r="T46" s="27">
        <v>100</v>
      </c>
      <c r="U46" s="27"/>
      <c r="V46" s="452">
        <v>2008</v>
      </c>
      <c r="W46" s="27">
        <v>100</v>
      </c>
      <c r="X46" s="27"/>
      <c r="Y46" s="452">
        <v>2008</v>
      </c>
      <c r="Z46" s="27">
        <v>100</v>
      </c>
      <c r="AA46" s="27"/>
      <c r="AB46" s="452">
        <v>2008</v>
      </c>
      <c r="AC46" s="27">
        <v>100</v>
      </c>
      <c r="AD46" s="27"/>
      <c r="AE46" s="452">
        <v>2008</v>
      </c>
      <c r="AF46" s="372">
        <f t="shared" si="8"/>
        <v>50</v>
      </c>
      <c r="AG46" s="27"/>
      <c r="AH46" s="452">
        <v>2008</v>
      </c>
      <c r="AI46" s="27">
        <v>50</v>
      </c>
      <c r="AJ46" s="27"/>
      <c r="AK46" s="452">
        <v>2008</v>
      </c>
      <c r="AL46" s="27">
        <v>50</v>
      </c>
      <c r="AM46" s="27"/>
      <c r="AN46" s="452">
        <v>2008</v>
      </c>
      <c r="AO46" s="27">
        <v>100</v>
      </c>
      <c r="AP46" s="27"/>
      <c r="AQ46" s="452">
        <v>2008</v>
      </c>
      <c r="AR46" s="27">
        <v>0</v>
      </c>
      <c r="AS46" s="27"/>
      <c r="AT46" s="452">
        <v>2008</v>
      </c>
      <c r="AU46" s="27">
        <v>50</v>
      </c>
      <c r="AV46" s="27"/>
      <c r="AW46" s="452">
        <v>2008</v>
      </c>
      <c r="AX46" s="27">
        <v>50</v>
      </c>
      <c r="AY46" s="27"/>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452">
        <v>2009</v>
      </c>
      <c r="B47" s="230">
        <f t="shared" si="7"/>
        <v>66.666666666666671</v>
      </c>
      <c r="C47" s="27"/>
      <c r="D47" s="452">
        <v>2009</v>
      </c>
      <c r="E47" s="27">
        <v>100</v>
      </c>
      <c r="F47" s="27"/>
      <c r="G47" s="452">
        <v>2009</v>
      </c>
      <c r="H47" s="27">
        <v>50</v>
      </c>
      <c r="I47" s="27"/>
      <c r="J47" s="452">
        <v>2009</v>
      </c>
      <c r="K47" s="27">
        <v>100</v>
      </c>
      <c r="L47" s="27"/>
      <c r="M47" s="452">
        <v>2009</v>
      </c>
      <c r="N47" s="27">
        <v>100</v>
      </c>
      <c r="O47" s="27"/>
      <c r="P47" s="452">
        <v>2009</v>
      </c>
      <c r="Q47" s="27">
        <v>100</v>
      </c>
      <c r="R47" s="27"/>
      <c r="S47" s="452">
        <v>2009</v>
      </c>
      <c r="T47" s="27">
        <v>100</v>
      </c>
      <c r="U47" s="27"/>
      <c r="V47" s="452">
        <v>2009</v>
      </c>
      <c r="W47" s="27">
        <v>100</v>
      </c>
      <c r="X47" s="27"/>
      <c r="Y47" s="452">
        <v>2009</v>
      </c>
      <c r="Z47" s="27">
        <v>100</v>
      </c>
      <c r="AA47" s="27"/>
      <c r="AB47" s="452">
        <v>2009</v>
      </c>
      <c r="AC47" s="27">
        <v>100</v>
      </c>
      <c r="AD47" s="27"/>
      <c r="AE47" s="452">
        <v>2009</v>
      </c>
      <c r="AF47" s="372">
        <f t="shared" si="8"/>
        <v>50</v>
      </c>
      <c r="AG47" s="27"/>
      <c r="AH47" s="452">
        <v>2009</v>
      </c>
      <c r="AI47" s="27">
        <v>50</v>
      </c>
      <c r="AJ47" s="27"/>
      <c r="AK47" s="452">
        <v>2009</v>
      </c>
      <c r="AL47" s="27">
        <v>50</v>
      </c>
      <c r="AM47" s="27"/>
      <c r="AN47" s="452">
        <v>2009</v>
      </c>
      <c r="AO47" s="27">
        <v>100</v>
      </c>
      <c r="AP47" s="27"/>
      <c r="AQ47" s="452">
        <v>2009</v>
      </c>
      <c r="AR47" s="27">
        <v>0</v>
      </c>
      <c r="AS47" s="27"/>
      <c r="AT47" s="452">
        <v>2009</v>
      </c>
      <c r="AU47" s="27">
        <v>50</v>
      </c>
      <c r="AV47" s="27"/>
      <c r="AW47" s="452">
        <v>2009</v>
      </c>
      <c r="AX47" s="27">
        <v>50</v>
      </c>
      <c r="AY47" s="27"/>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ref="B48:B51" si="9">AVERAGE(E48,H48,K48,T48,AF48,AO48,AU48,AX48,AR48)</f>
        <v>66.666666666666671</v>
      </c>
      <c r="C48" s="363"/>
      <c r="D48" s="350">
        <v>2010</v>
      </c>
      <c r="E48" s="414">
        <v>100</v>
      </c>
      <c r="F48" s="363"/>
      <c r="G48" s="350">
        <v>2010</v>
      </c>
      <c r="H48" s="49">
        <v>50</v>
      </c>
      <c r="I48" s="72" t="s">
        <v>2558</v>
      </c>
      <c r="J48" s="350">
        <v>2010</v>
      </c>
      <c r="K48" s="414">
        <v>100</v>
      </c>
      <c r="L48" s="363"/>
      <c r="M48" s="350">
        <v>2010</v>
      </c>
      <c r="N48" s="414">
        <v>100</v>
      </c>
      <c r="O48" s="363"/>
      <c r="P48" s="350">
        <v>2010</v>
      </c>
      <c r="Q48" s="414">
        <v>100</v>
      </c>
      <c r="R48" s="363"/>
      <c r="S48" s="350">
        <v>2010</v>
      </c>
      <c r="T48" s="414">
        <v>100</v>
      </c>
      <c r="U48" s="363"/>
      <c r="V48" s="350">
        <v>2010</v>
      </c>
      <c r="W48" s="414">
        <v>100</v>
      </c>
      <c r="X48" s="363"/>
      <c r="Y48" s="350">
        <v>2010</v>
      </c>
      <c r="Z48" s="414">
        <v>100</v>
      </c>
      <c r="AA48" s="363"/>
      <c r="AB48" s="350">
        <v>2010</v>
      </c>
      <c r="AC48" s="414">
        <v>100</v>
      </c>
      <c r="AD48" s="363"/>
      <c r="AE48" s="350">
        <v>2010</v>
      </c>
      <c r="AF48" s="243">
        <f t="shared" ref="AF48:AF51" si="10">0.67*AI48+0.33*AL48</f>
        <v>50</v>
      </c>
      <c r="AG48" s="363"/>
      <c r="AH48" s="350">
        <v>2010</v>
      </c>
      <c r="AI48" s="414">
        <v>50</v>
      </c>
      <c r="AJ48" s="363"/>
      <c r="AK48" s="350">
        <v>2010</v>
      </c>
      <c r="AL48" s="414">
        <v>50</v>
      </c>
      <c r="AM48" s="363" t="s">
        <v>4932</v>
      </c>
      <c r="AN48" s="350">
        <v>2010</v>
      </c>
      <c r="AO48" s="414">
        <v>100</v>
      </c>
      <c r="AP48" s="363"/>
      <c r="AQ48" s="350">
        <v>2010</v>
      </c>
      <c r="AR48" s="414">
        <v>0</v>
      </c>
      <c r="AS48" s="363" t="s">
        <v>4934</v>
      </c>
      <c r="AT48" s="350">
        <v>2010</v>
      </c>
      <c r="AU48" s="49">
        <v>50</v>
      </c>
      <c r="AV48" s="431" t="s">
        <v>2551</v>
      </c>
      <c r="AW48" s="350">
        <v>2010</v>
      </c>
      <c r="AX48" s="49">
        <v>50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9"/>
        <v>66.666666666666671</v>
      </c>
      <c r="C49" s="363"/>
      <c r="D49" s="350">
        <v>2011</v>
      </c>
      <c r="E49" s="414">
        <v>100</v>
      </c>
      <c r="F49" s="363"/>
      <c r="G49" s="350">
        <v>2011</v>
      </c>
      <c r="H49" s="49">
        <v>50</v>
      </c>
      <c r="I49" s="363"/>
      <c r="J49" s="350">
        <v>2011</v>
      </c>
      <c r="K49" s="414">
        <v>100</v>
      </c>
      <c r="L49" s="363"/>
      <c r="M49" s="350">
        <v>2011</v>
      </c>
      <c r="N49" s="414">
        <v>100</v>
      </c>
      <c r="O49" s="363"/>
      <c r="P49" s="350">
        <v>2011</v>
      </c>
      <c r="Q49" s="414">
        <v>100</v>
      </c>
      <c r="R49" s="363"/>
      <c r="S49" s="350">
        <v>2011</v>
      </c>
      <c r="T49" s="414">
        <v>100</v>
      </c>
      <c r="U49" s="363"/>
      <c r="V49" s="350">
        <v>2011</v>
      </c>
      <c r="W49" s="414">
        <v>100</v>
      </c>
      <c r="X49" s="363"/>
      <c r="Y49" s="350">
        <v>2011</v>
      </c>
      <c r="Z49" s="414">
        <v>100</v>
      </c>
      <c r="AA49" s="363"/>
      <c r="AB49" s="350">
        <v>2011</v>
      </c>
      <c r="AC49" s="414">
        <v>100</v>
      </c>
      <c r="AD49" s="363"/>
      <c r="AE49" s="350">
        <v>2011</v>
      </c>
      <c r="AF49" s="243">
        <f t="shared" si="10"/>
        <v>50</v>
      </c>
      <c r="AG49" s="363"/>
      <c r="AH49" s="350">
        <v>2011</v>
      </c>
      <c r="AI49" s="414">
        <v>50</v>
      </c>
      <c r="AJ49" s="363"/>
      <c r="AK49" s="350">
        <v>2011</v>
      </c>
      <c r="AL49" s="414">
        <v>50</v>
      </c>
      <c r="AM49" s="363" t="s">
        <v>4933</v>
      </c>
      <c r="AN49" s="350">
        <v>2011</v>
      </c>
      <c r="AO49" s="414">
        <v>100</v>
      </c>
      <c r="AP49" s="363"/>
      <c r="AQ49" s="350">
        <v>2011</v>
      </c>
      <c r="AR49" s="414">
        <v>0</v>
      </c>
      <c r="AS49" s="363" t="s">
        <v>4935</v>
      </c>
      <c r="AT49" s="350">
        <v>2011</v>
      </c>
      <c r="AU49" s="49">
        <v>50</v>
      </c>
      <c r="AV49" s="363"/>
      <c r="AW49" s="350">
        <v>2011</v>
      </c>
      <c r="AX49" s="49">
        <v>50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9"/>
        <v>66.666666666666671</v>
      </c>
      <c r="C50" s="363"/>
      <c r="D50" s="350">
        <v>2012</v>
      </c>
      <c r="E50" s="414">
        <v>100</v>
      </c>
      <c r="F50" s="363"/>
      <c r="G50" s="350">
        <v>2012</v>
      </c>
      <c r="H50" s="49">
        <v>50</v>
      </c>
      <c r="I50" s="363"/>
      <c r="J50" s="350">
        <v>2012</v>
      </c>
      <c r="K50" s="414">
        <v>100</v>
      </c>
      <c r="L50" s="363"/>
      <c r="M50" s="350">
        <v>2012</v>
      </c>
      <c r="N50" s="414">
        <v>100</v>
      </c>
      <c r="O50" s="363"/>
      <c r="P50" s="350">
        <v>2012</v>
      </c>
      <c r="Q50" s="414">
        <v>100</v>
      </c>
      <c r="R50" s="363"/>
      <c r="S50" s="350">
        <v>2012</v>
      </c>
      <c r="T50" s="414">
        <v>100</v>
      </c>
      <c r="U50" s="363"/>
      <c r="V50" s="350">
        <v>2012</v>
      </c>
      <c r="W50" s="414">
        <v>100</v>
      </c>
      <c r="X50" s="363"/>
      <c r="Y50" s="350">
        <v>2012</v>
      </c>
      <c r="Z50" s="414">
        <v>100</v>
      </c>
      <c r="AA50" s="363"/>
      <c r="AB50" s="350">
        <v>2012</v>
      </c>
      <c r="AC50" s="414">
        <v>100</v>
      </c>
      <c r="AD50" s="363"/>
      <c r="AE50" s="350">
        <v>2012</v>
      </c>
      <c r="AF50" s="243">
        <f t="shared" si="10"/>
        <v>50</v>
      </c>
      <c r="AG50" s="363"/>
      <c r="AH50" s="350">
        <v>2012</v>
      </c>
      <c r="AI50" s="414">
        <v>50</v>
      </c>
      <c r="AJ50" s="363"/>
      <c r="AK50" s="350">
        <v>2012</v>
      </c>
      <c r="AL50" s="414">
        <v>50</v>
      </c>
      <c r="AM50" s="363"/>
      <c r="AN50" s="350">
        <v>2012</v>
      </c>
      <c r="AO50" s="414">
        <v>100</v>
      </c>
      <c r="AP50" s="363"/>
      <c r="AQ50" s="350">
        <v>2012</v>
      </c>
      <c r="AR50" s="414">
        <v>0</v>
      </c>
      <c r="AS50" s="363"/>
      <c r="AT50" s="350">
        <v>2012</v>
      </c>
      <c r="AU50" s="49">
        <v>50</v>
      </c>
      <c r="AV50" s="363"/>
      <c r="AW50" s="350">
        <v>2012</v>
      </c>
      <c r="AX50" s="49">
        <v>50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9"/>
        <v>66.666666666666671</v>
      </c>
      <c r="C51" s="363"/>
      <c r="D51" s="350">
        <v>2013</v>
      </c>
      <c r="E51" s="414">
        <v>100</v>
      </c>
      <c r="F51" s="363"/>
      <c r="G51" s="350">
        <v>2013</v>
      </c>
      <c r="H51" s="49">
        <v>50</v>
      </c>
      <c r="I51" s="363"/>
      <c r="J51" s="350">
        <v>2013</v>
      </c>
      <c r="K51" s="414">
        <v>100</v>
      </c>
      <c r="L51" s="363"/>
      <c r="M51" s="350">
        <v>2013</v>
      </c>
      <c r="N51" s="414">
        <v>100</v>
      </c>
      <c r="O51" s="363"/>
      <c r="P51" s="350">
        <v>2013</v>
      </c>
      <c r="Q51" s="414">
        <v>100</v>
      </c>
      <c r="R51" s="363"/>
      <c r="S51" s="350">
        <v>2013</v>
      </c>
      <c r="T51" s="414">
        <v>100</v>
      </c>
      <c r="U51" s="363"/>
      <c r="V51" s="350">
        <v>2013</v>
      </c>
      <c r="W51" s="414">
        <v>100</v>
      </c>
      <c r="X51" s="363"/>
      <c r="Y51" s="350">
        <v>2013</v>
      </c>
      <c r="Z51" s="414">
        <v>100</v>
      </c>
      <c r="AA51" s="363"/>
      <c r="AB51" s="350">
        <v>2013</v>
      </c>
      <c r="AC51" s="414">
        <v>100</v>
      </c>
      <c r="AD51" s="363"/>
      <c r="AE51" s="350">
        <v>2013</v>
      </c>
      <c r="AF51" s="243">
        <f t="shared" si="10"/>
        <v>50</v>
      </c>
      <c r="AG51" s="363"/>
      <c r="AH51" s="350">
        <v>2013</v>
      </c>
      <c r="AI51" s="414">
        <v>50</v>
      </c>
      <c r="AJ51" s="363"/>
      <c r="AK51" s="350">
        <v>2013</v>
      </c>
      <c r="AL51" s="414">
        <v>50</v>
      </c>
      <c r="AM51" s="363"/>
      <c r="AN51" s="350">
        <v>2013</v>
      </c>
      <c r="AO51" s="414">
        <v>100</v>
      </c>
      <c r="AP51" s="363"/>
      <c r="AQ51" s="350">
        <v>2013</v>
      </c>
      <c r="AR51" s="414">
        <v>0</v>
      </c>
      <c r="AS51" s="363"/>
      <c r="AT51" s="350">
        <v>2013</v>
      </c>
      <c r="AU51" s="49">
        <v>50</v>
      </c>
      <c r="AV51" s="363"/>
      <c r="AW51" s="350">
        <v>2013</v>
      </c>
      <c r="AX51" s="49">
        <v>50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11">AVERAGE(E52,H52,K52,T52,AF52,AO52,AU52,AX52,AR52)</f>
        <v>66.666666666666671</v>
      </c>
      <c r="C52" s="39"/>
      <c r="D52" s="43">
        <v>2014</v>
      </c>
      <c r="E52" s="19">
        <v>100</v>
      </c>
      <c r="F52" s="10" t="s">
        <v>2559</v>
      </c>
      <c r="G52" s="43">
        <v>2014</v>
      </c>
      <c r="H52" s="49">
        <v>50</v>
      </c>
      <c r="I52" s="72" t="s">
        <v>2558</v>
      </c>
      <c r="J52" s="43">
        <v>2014</v>
      </c>
      <c r="K52" s="19">
        <v>100</v>
      </c>
      <c r="L52" s="10"/>
      <c r="M52" s="43">
        <v>2014</v>
      </c>
      <c r="N52" s="19">
        <v>100</v>
      </c>
      <c r="O52" s="10" t="s">
        <v>2557</v>
      </c>
      <c r="P52" s="43">
        <v>2014</v>
      </c>
      <c r="Q52" s="19">
        <v>100</v>
      </c>
      <c r="R52" s="10" t="s">
        <v>2557</v>
      </c>
      <c r="S52" s="43">
        <v>2014</v>
      </c>
      <c r="T52" s="52">
        <v>100</v>
      </c>
      <c r="U52" s="10"/>
      <c r="V52" s="43">
        <v>2014</v>
      </c>
      <c r="W52" s="52">
        <v>100</v>
      </c>
      <c r="X52" s="10" t="s">
        <v>2556</v>
      </c>
      <c r="Y52" s="350">
        <v>2014</v>
      </c>
      <c r="Z52" s="52">
        <v>100</v>
      </c>
      <c r="AA52" s="10" t="s">
        <v>2556</v>
      </c>
      <c r="AB52" s="350">
        <v>2014</v>
      </c>
      <c r="AC52" s="52">
        <v>100</v>
      </c>
      <c r="AD52" s="10" t="s">
        <v>2556</v>
      </c>
      <c r="AE52" s="350">
        <v>2014</v>
      </c>
      <c r="AF52" s="243">
        <f>0.67*AI52+0.33*AL52</f>
        <v>50</v>
      </c>
      <c r="AG52" s="10"/>
      <c r="AH52" s="350">
        <v>2014</v>
      </c>
      <c r="AI52" s="19">
        <v>50</v>
      </c>
      <c r="AJ52" s="10" t="s">
        <v>2555</v>
      </c>
      <c r="AK52" s="350">
        <v>2014</v>
      </c>
      <c r="AL52" s="19">
        <v>50</v>
      </c>
      <c r="AM52" s="10" t="s">
        <v>2554</v>
      </c>
      <c r="AN52" s="350">
        <v>2014</v>
      </c>
      <c r="AO52" s="19">
        <v>100</v>
      </c>
      <c r="AP52" s="10" t="s">
        <v>2553</v>
      </c>
      <c r="AQ52" s="350">
        <v>2014</v>
      </c>
      <c r="AR52" s="19">
        <v>0</v>
      </c>
      <c r="AS52" s="10" t="s">
        <v>2552</v>
      </c>
      <c r="AT52" s="350">
        <v>2014</v>
      </c>
      <c r="AU52" s="49">
        <v>50</v>
      </c>
      <c r="AV52" s="10" t="s">
        <v>2551</v>
      </c>
      <c r="AW52" s="350">
        <v>2014</v>
      </c>
      <c r="AX52" s="19">
        <v>50</v>
      </c>
      <c r="AY52" s="11" t="s">
        <v>2550</v>
      </c>
    </row>
    <row r="53" spans="1:81" ht="24.75" customHeight="1">
      <c r="A53" s="43">
        <v>2015</v>
      </c>
      <c r="B53" s="230">
        <f t="shared" si="11"/>
        <v>66.666666666666671</v>
      </c>
      <c r="C53" s="80"/>
      <c r="D53" s="43">
        <v>2015</v>
      </c>
      <c r="E53" s="19">
        <v>100</v>
      </c>
      <c r="F53" s="10"/>
      <c r="G53" s="43">
        <v>2015</v>
      </c>
      <c r="H53" s="34">
        <v>50</v>
      </c>
      <c r="I53" s="72"/>
      <c r="J53" s="43">
        <v>2015</v>
      </c>
      <c r="K53" s="19">
        <v>100</v>
      </c>
      <c r="L53" s="10"/>
      <c r="M53" s="43">
        <v>2015</v>
      </c>
      <c r="N53" s="19">
        <v>100</v>
      </c>
      <c r="O53" s="10"/>
      <c r="P53" s="43">
        <v>2015</v>
      </c>
      <c r="Q53" s="19">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7" si="12">0.67*AI53+0.33*AL53</f>
        <v>50</v>
      </c>
      <c r="AG53" s="10"/>
      <c r="AH53" s="350">
        <v>2015</v>
      </c>
      <c r="AI53" s="19">
        <v>50</v>
      </c>
      <c r="AJ53" s="10"/>
      <c r="AK53" s="350">
        <v>2015</v>
      </c>
      <c r="AL53" s="19">
        <v>50</v>
      </c>
      <c r="AM53" s="10"/>
      <c r="AN53" s="350">
        <v>2015</v>
      </c>
      <c r="AO53" s="19">
        <v>100</v>
      </c>
      <c r="AP53" s="10"/>
      <c r="AQ53" s="350">
        <v>2015</v>
      </c>
      <c r="AR53" s="19">
        <v>0</v>
      </c>
      <c r="AS53" s="10"/>
      <c r="AT53" s="350">
        <v>2015</v>
      </c>
      <c r="AU53" s="19">
        <v>50</v>
      </c>
      <c r="AV53" s="10"/>
      <c r="AW53" s="350">
        <v>2015</v>
      </c>
      <c r="AX53" s="19">
        <v>50</v>
      </c>
      <c r="AY53" s="11"/>
    </row>
    <row r="54" spans="1:81" ht="24.75" customHeight="1">
      <c r="A54" s="43">
        <v>2016</v>
      </c>
      <c r="B54" s="230">
        <f t="shared" si="11"/>
        <v>66.666666666666671</v>
      </c>
      <c r="C54" s="80"/>
      <c r="D54" s="43">
        <v>2016</v>
      </c>
      <c r="E54" s="19">
        <v>100</v>
      </c>
      <c r="F54" s="10"/>
      <c r="G54" s="43">
        <v>2016</v>
      </c>
      <c r="H54" s="34">
        <v>50</v>
      </c>
      <c r="I54" s="10"/>
      <c r="J54" s="43">
        <v>2016</v>
      </c>
      <c r="K54" s="19">
        <v>100</v>
      </c>
      <c r="L54" s="10"/>
      <c r="M54" s="43">
        <v>2016</v>
      </c>
      <c r="N54" s="19">
        <v>100</v>
      </c>
      <c r="O54" s="10"/>
      <c r="P54" s="43">
        <v>2016</v>
      </c>
      <c r="Q54" s="19">
        <v>100</v>
      </c>
      <c r="R54" s="10"/>
      <c r="S54" s="43">
        <v>2016</v>
      </c>
      <c r="T54" s="52">
        <v>100</v>
      </c>
      <c r="U54" s="10"/>
      <c r="V54" s="43">
        <v>2016</v>
      </c>
      <c r="W54" s="52">
        <v>100</v>
      </c>
      <c r="X54" s="10"/>
      <c r="Y54" s="350">
        <v>2016</v>
      </c>
      <c r="Z54" s="52">
        <v>100</v>
      </c>
      <c r="AA54" s="10"/>
      <c r="AB54" s="350">
        <v>2016</v>
      </c>
      <c r="AC54" s="52">
        <v>100</v>
      </c>
      <c r="AD54" s="10"/>
      <c r="AE54" s="350">
        <v>2016</v>
      </c>
      <c r="AF54" s="243">
        <f t="shared" si="12"/>
        <v>50</v>
      </c>
      <c r="AG54" s="10"/>
      <c r="AH54" s="350">
        <v>2016</v>
      </c>
      <c r="AI54" s="19">
        <v>50</v>
      </c>
      <c r="AJ54" s="10"/>
      <c r="AK54" s="350">
        <v>2016</v>
      </c>
      <c r="AL54" s="19">
        <v>50</v>
      </c>
      <c r="AM54" s="10"/>
      <c r="AN54" s="350">
        <v>2016</v>
      </c>
      <c r="AO54" s="19">
        <v>100</v>
      </c>
      <c r="AP54" s="10"/>
      <c r="AQ54" s="350">
        <v>2016</v>
      </c>
      <c r="AR54" s="19">
        <v>0</v>
      </c>
      <c r="AS54" s="10"/>
      <c r="AT54" s="350">
        <v>2016</v>
      </c>
      <c r="AU54" s="19">
        <v>50</v>
      </c>
      <c r="AV54" s="10"/>
      <c r="AW54" s="350">
        <v>2016</v>
      </c>
      <c r="AX54" s="19">
        <v>50</v>
      </c>
      <c r="AY54" s="11"/>
    </row>
    <row r="55" spans="1:81" ht="24.75" customHeight="1">
      <c r="A55" s="43">
        <v>2017</v>
      </c>
      <c r="B55" s="230">
        <f t="shared" si="11"/>
        <v>66.666666666666671</v>
      </c>
      <c r="C55" s="80"/>
      <c r="D55" s="43">
        <v>2017</v>
      </c>
      <c r="E55" s="19">
        <v>100</v>
      </c>
      <c r="F55" s="10"/>
      <c r="G55" s="43">
        <v>2017</v>
      </c>
      <c r="H55" s="34">
        <v>50</v>
      </c>
      <c r="I55" s="10"/>
      <c r="J55" s="43">
        <v>2017</v>
      </c>
      <c r="K55" s="19">
        <v>100</v>
      </c>
      <c r="L55" s="10"/>
      <c r="M55" s="43">
        <v>2017</v>
      </c>
      <c r="N55" s="19">
        <v>100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12"/>
        <v>50</v>
      </c>
      <c r="AG55" s="10"/>
      <c r="AH55" s="350">
        <v>2017</v>
      </c>
      <c r="AI55" s="19">
        <v>50</v>
      </c>
      <c r="AJ55" s="10"/>
      <c r="AK55" s="350">
        <v>2017</v>
      </c>
      <c r="AL55" s="19">
        <v>50</v>
      </c>
      <c r="AM55" s="10"/>
      <c r="AN55" s="350">
        <v>2017</v>
      </c>
      <c r="AO55" s="19">
        <v>100</v>
      </c>
      <c r="AP55" s="10"/>
      <c r="AQ55" s="350">
        <v>2017</v>
      </c>
      <c r="AR55" s="19">
        <v>0</v>
      </c>
      <c r="AS55" s="10"/>
      <c r="AT55" s="350">
        <v>2017</v>
      </c>
      <c r="AU55" s="19">
        <v>50</v>
      </c>
      <c r="AV55" s="10"/>
      <c r="AW55" s="350">
        <v>2017</v>
      </c>
      <c r="AX55" s="19">
        <v>50</v>
      </c>
      <c r="AY55" s="11"/>
    </row>
    <row r="56" spans="1:81" ht="24.75" customHeight="1">
      <c r="A56" s="43">
        <v>2018</v>
      </c>
      <c r="B56" s="230">
        <f t="shared" si="11"/>
        <v>66.666666666666671</v>
      </c>
      <c r="C56" s="80"/>
      <c r="D56" s="43">
        <v>2018</v>
      </c>
      <c r="E56" s="19">
        <v>100</v>
      </c>
      <c r="F56" s="10"/>
      <c r="G56" s="43">
        <v>2018</v>
      </c>
      <c r="H56" s="34">
        <v>50</v>
      </c>
      <c r="I56" s="10"/>
      <c r="J56" s="43">
        <v>2018</v>
      </c>
      <c r="K56" s="19">
        <v>100</v>
      </c>
      <c r="L56" s="10"/>
      <c r="M56" s="43">
        <v>2018</v>
      </c>
      <c r="N56" s="19">
        <v>100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12"/>
        <v>50</v>
      </c>
      <c r="AG56" s="10"/>
      <c r="AH56" s="350">
        <v>2018</v>
      </c>
      <c r="AI56" s="19">
        <v>50</v>
      </c>
      <c r="AJ56" s="10"/>
      <c r="AK56" s="350">
        <v>2018</v>
      </c>
      <c r="AL56" s="19">
        <v>50</v>
      </c>
      <c r="AM56" s="10"/>
      <c r="AN56" s="350">
        <v>2018</v>
      </c>
      <c r="AO56" s="19">
        <v>100</v>
      </c>
      <c r="AP56" s="10"/>
      <c r="AQ56" s="350">
        <v>2018</v>
      </c>
      <c r="AR56" s="19">
        <v>0</v>
      </c>
      <c r="AS56" s="10"/>
      <c r="AT56" s="350">
        <v>2018</v>
      </c>
      <c r="AU56" s="19">
        <v>50</v>
      </c>
      <c r="AV56" s="10"/>
      <c r="AW56" s="350">
        <v>2018</v>
      </c>
      <c r="AX56" s="19">
        <v>50</v>
      </c>
      <c r="AY56" s="11"/>
    </row>
    <row r="57" spans="1:81" ht="24.75" customHeight="1">
      <c r="A57" s="43">
        <v>2019</v>
      </c>
      <c r="B57" s="230">
        <f t="shared" si="11"/>
        <v>66.666666666666671</v>
      </c>
      <c r="C57" s="80"/>
      <c r="D57" s="43">
        <v>2019</v>
      </c>
      <c r="E57" s="19">
        <v>100</v>
      </c>
      <c r="F57" s="10"/>
      <c r="G57" s="43">
        <v>2019</v>
      </c>
      <c r="H57" s="34">
        <v>50</v>
      </c>
      <c r="I57" s="10"/>
      <c r="J57" s="43">
        <v>2019</v>
      </c>
      <c r="K57" s="34">
        <v>100</v>
      </c>
      <c r="L57" s="10"/>
      <c r="M57" s="43">
        <v>2019</v>
      </c>
      <c r="N57" s="19">
        <v>100</v>
      </c>
      <c r="O57" s="10"/>
      <c r="P57" s="43">
        <v>2019</v>
      </c>
      <c r="Q57" s="19">
        <v>100</v>
      </c>
      <c r="R57" s="10"/>
      <c r="S57" s="43">
        <v>2019</v>
      </c>
      <c r="T57" s="52">
        <v>100</v>
      </c>
      <c r="U57" s="10"/>
      <c r="V57" s="43">
        <v>2019</v>
      </c>
      <c r="W57" s="52">
        <v>100</v>
      </c>
      <c r="X57" s="10"/>
      <c r="Y57" s="350">
        <v>2019</v>
      </c>
      <c r="Z57" s="52">
        <v>100</v>
      </c>
      <c r="AA57" s="10"/>
      <c r="AB57" s="350">
        <v>2019</v>
      </c>
      <c r="AC57" s="52">
        <v>100</v>
      </c>
      <c r="AD57" s="10"/>
      <c r="AE57" s="350">
        <v>2019</v>
      </c>
      <c r="AF57" s="243">
        <f t="shared" si="12"/>
        <v>50</v>
      </c>
      <c r="AG57" s="10"/>
      <c r="AH57" s="350">
        <v>2019</v>
      </c>
      <c r="AI57" s="19">
        <v>50</v>
      </c>
      <c r="AJ57" s="10"/>
      <c r="AK57" s="350">
        <v>2019</v>
      </c>
      <c r="AL57" s="19">
        <v>50</v>
      </c>
      <c r="AM57" s="10"/>
      <c r="AN57" s="350">
        <v>2019</v>
      </c>
      <c r="AO57" s="19">
        <v>100</v>
      </c>
      <c r="AP57" s="10"/>
      <c r="AQ57" s="350">
        <v>2019</v>
      </c>
      <c r="AR57" s="19">
        <v>0</v>
      </c>
      <c r="AS57" s="10"/>
      <c r="AT57" s="350">
        <v>2019</v>
      </c>
      <c r="AU57" s="19">
        <v>50</v>
      </c>
      <c r="AV57" s="10"/>
      <c r="AW57" s="350">
        <v>2019</v>
      </c>
      <c r="AX57" s="19">
        <v>50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4409</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3">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3"/>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3"/>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4">AVERAGE(E69,H69,K69,N69,Z69,AC69,AF69)</f>
        <v>30.952380952380956</v>
      </c>
      <c r="C69" s="363"/>
      <c r="D69" s="350">
        <v>2010</v>
      </c>
      <c r="E69" s="363">
        <v>0</v>
      </c>
      <c r="F69" s="363" t="s">
        <v>4936</v>
      </c>
      <c r="G69" s="350">
        <v>2010</v>
      </c>
      <c r="H69" s="414">
        <v>0</v>
      </c>
      <c r="I69" s="363"/>
      <c r="J69" s="350">
        <v>2010</v>
      </c>
      <c r="K69" s="49">
        <v>50</v>
      </c>
      <c r="L69" s="363"/>
      <c r="M69" s="350">
        <v>2010</v>
      </c>
      <c r="N69" s="8">
        <f t="shared" si="13"/>
        <v>66.666666666666671</v>
      </c>
      <c r="O69" s="363"/>
      <c r="P69" s="350">
        <v>2010</v>
      </c>
      <c r="Q69" s="49">
        <v>50</v>
      </c>
      <c r="R69" s="363" t="s">
        <v>4937</v>
      </c>
      <c r="S69" s="350">
        <v>2010</v>
      </c>
      <c r="T69" s="49">
        <v>50</v>
      </c>
      <c r="U69" s="431" t="s">
        <v>2547</v>
      </c>
      <c r="V69" s="350">
        <v>2010</v>
      </c>
      <c r="W69" s="49">
        <v>100</v>
      </c>
      <c r="X69" s="431" t="s">
        <v>2546</v>
      </c>
      <c r="Y69" s="350">
        <v>2010</v>
      </c>
      <c r="Z69" s="49">
        <v>50</v>
      </c>
      <c r="AA69" s="363"/>
      <c r="AB69" s="350">
        <v>2010</v>
      </c>
      <c r="AC69" s="49">
        <v>50</v>
      </c>
      <c r="AD69" s="363"/>
      <c r="AE69" s="350">
        <v>2010</v>
      </c>
      <c r="AF69" s="414">
        <v>0</v>
      </c>
      <c r="AG69" s="363"/>
      <c r="AH69" s="350">
        <v>2010</v>
      </c>
      <c r="AI69" s="414">
        <v>0</v>
      </c>
      <c r="AJ69" s="363"/>
      <c r="AK69" s="350">
        <v>2010</v>
      </c>
      <c r="AL69" s="414">
        <v>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4"/>
        <v>40.523809523809526</v>
      </c>
      <c r="C70" s="363"/>
      <c r="D70" s="350">
        <v>2011</v>
      </c>
      <c r="E70" s="49">
        <v>67</v>
      </c>
      <c r="F70" s="431" t="s">
        <v>2549</v>
      </c>
      <c r="G70" s="350">
        <v>2011</v>
      </c>
      <c r="H70" s="414">
        <v>0</v>
      </c>
      <c r="I70" s="363"/>
      <c r="J70" s="350">
        <v>2011</v>
      </c>
      <c r="K70" s="49">
        <v>50</v>
      </c>
      <c r="L70" s="363"/>
      <c r="M70" s="350">
        <v>2011</v>
      </c>
      <c r="N70" s="8">
        <f t="shared" si="13"/>
        <v>66.666666666666671</v>
      </c>
      <c r="O70" s="363"/>
      <c r="P70" s="350">
        <v>2011</v>
      </c>
      <c r="Q70" s="49">
        <v>50</v>
      </c>
      <c r="R70" s="363"/>
      <c r="S70" s="350">
        <v>2011</v>
      </c>
      <c r="T70" s="49">
        <v>50</v>
      </c>
      <c r="U70" s="363"/>
      <c r="V70" s="350">
        <v>2011</v>
      </c>
      <c r="W70" s="49">
        <v>100</v>
      </c>
      <c r="X70" s="363"/>
      <c r="Y70" s="350">
        <v>2011</v>
      </c>
      <c r="Z70" s="49">
        <v>50</v>
      </c>
      <c r="AA70" s="363"/>
      <c r="AB70" s="350">
        <v>2011</v>
      </c>
      <c r="AC70" s="49">
        <v>50</v>
      </c>
      <c r="AD70" s="363"/>
      <c r="AE70" s="350">
        <v>2011</v>
      </c>
      <c r="AF70" s="414">
        <v>0</v>
      </c>
      <c r="AG70" s="363"/>
      <c r="AH70" s="350">
        <v>2011</v>
      </c>
      <c r="AI70" s="414">
        <v>0</v>
      </c>
      <c r="AJ70" s="363"/>
      <c r="AK70" s="350">
        <v>2011</v>
      </c>
      <c r="AL70" s="414">
        <v>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4"/>
        <v>40.523809523809526</v>
      </c>
      <c r="C71" s="363"/>
      <c r="D71" s="350">
        <v>2012</v>
      </c>
      <c r="E71" s="49">
        <v>67</v>
      </c>
      <c r="F71" s="363"/>
      <c r="G71" s="350">
        <v>2012</v>
      </c>
      <c r="H71" s="414">
        <v>0</v>
      </c>
      <c r="I71" s="363"/>
      <c r="J71" s="350">
        <v>2012</v>
      </c>
      <c r="K71" s="49">
        <v>50</v>
      </c>
      <c r="L71" s="363"/>
      <c r="M71" s="350">
        <v>2012</v>
      </c>
      <c r="N71" s="8">
        <f t="shared" si="13"/>
        <v>66.666666666666671</v>
      </c>
      <c r="O71" s="363"/>
      <c r="P71" s="350">
        <v>2012</v>
      </c>
      <c r="Q71" s="49">
        <v>50</v>
      </c>
      <c r="R71" s="363"/>
      <c r="S71" s="350">
        <v>2012</v>
      </c>
      <c r="T71" s="49">
        <v>50</v>
      </c>
      <c r="U71" s="363"/>
      <c r="V71" s="350">
        <v>2012</v>
      </c>
      <c r="W71" s="49">
        <v>100</v>
      </c>
      <c r="X71" s="363"/>
      <c r="Y71" s="350">
        <v>2012</v>
      </c>
      <c r="Z71" s="49">
        <v>50</v>
      </c>
      <c r="AA71" s="363"/>
      <c r="AB71" s="350">
        <v>2012</v>
      </c>
      <c r="AC71" s="49">
        <v>50</v>
      </c>
      <c r="AD71" s="363"/>
      <c r="AE71" s="350">
        <v>2012</v>
      </c>
      <c r="AF71" s="414">
        <v>0</v>
      </c>
      <c r="AG71" s="363"/>
      <c r="AH71" s="350">
        <v>2012</v>
      </c>
      <c r="AI71" s="414">
        <v>0</v>
      </c>
      <c r="AJ71" s="363"/>
      <c r="AK71" s="350">
        <v>2012</v>
      </c>
      <c r="AL71" s="414">
        <v>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4"/>
        <v>40.523809523809526</v>
      </c>
      <c r="C72" s="363"/>
      <c r="D72" s="350">
        <v>2013</v>
      </c>
      <c r="E72" s="49">
        <v>67</v>
      </c>
      <c r="F72" s="363"/>
      <c r="G72" s="350">
        <v>2013</v>
      </c>
      <c r="H72" s="414">
        <v>0</v>
      </c>
      <c r="I72" s="363"/>
      <c r="J72" s="350">
        <v>2013</v>
      </c>
      <c r="K72" s="49">
        <v>50</v>
      </c>
      <c r="L72" s="363"/>
      <c r="M72" s="350">
        <v>2013</v>
      </c>
      <c r="N72" s="8">
        <f t="shared" si="13"/>
        <v>66.666666666666671</v>
      </c>
      <c r="O72" s="363"/>
      <c r="P72" s="350">
        <v>2013</v>
      </c>
      <c r="Q72" s="49">
        <v>50</v>
      </c>
      <c r="R72" s="363"/>
      <c r="S72" s="350">
        <v>2013</v>
      </c>
      <c r="T72" s="49">
        <v>50</v>
      </c>
      <c r="U72" s="363"/>
      <c r="V72" s="350">
        <v>2013</v>
      </c>
      <c r="W72" s="49">
        <v>100</v>
      </c>
      <c r="X72" s="363"/>
      <c r="Y72" s="350">
        <v>2013</v>
      </c>
      <c r="Z72" s="49">
        <v>50</v>
      </c>
      <c r="AA72" s="363"/>
      <c r="AB72" s="350">
        <v>2013</v>
      </c>
      <c r="AC72" s="49">
        <v>50</v>
      </c>
      <c r="AD72" s="363"/>
      <c r="AE72" s="350">
        <v>2013</v>
      </c>
      <c r="AF72" s="414">
        <v>0</v>
      </c>
      <c r="AG72" s="363"/>
      <c r="AH72" s="350">
        <v>2013</v>
      </c>
      <c r="AI72" s="414">
        <v>0</v>
      </c>
      <c r="AJ72" s="363"/>
      <c r="AK72" s="350">
        <v>2013</v>
      </c>
      <c r="AL72" s="414">
        <v>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5">AVERAGE(E73,H73,K73,N73,Z73,AC73,AF73)</f>
        <v>40.523809523809526</v>
      </c>
      <c r="C73" s="39"/>
      <c r="D73" s="43">
        <v>2014</v>
      </c>
      <c r="E73" s="49">
        <v>67</v>
      </c>
      <c r="F73" s="10" t="s">
        <v>2549</v>
      </c>
      <c r="G73" s="43">
        <v>2014</v>
      </c>
      <c r="H73" s="19">
        <v>0</v>
      </c>
      <c r="I73" s="10" t="s">
        <v>1744</v>
      </c>
      <c r="J73" s="43">
        <v>2014</v>
      </c>
      <c r="K73" s="49">
        <v>50</v>
      </c>
      <c r="L73" s="10" t="s">
        <v>2548</v>
      </c>
      <c r="M73" s="43">
        <v>2014</v>
      </c>
      <c r="N73" s="8">
        <f t="shared" ref="N73:N78" si="16">AVERAGE(Q73,T73,W73)</f>
        <v>66.666666666666671</v>
      </c>
      <c r="O73" s="19"/>
      <c r="P73" s="43">
        <v>2014</v>
      </c>
      <c r="Q73" s="19">
        <v>50</v>
      </c>
      <c r="R73" s="10" t="s">
        <v>4218</v>
      </c>
      <c r="S73" s="43">
        <v>2014</v>
      </c>
      <c r="T73" s="49">
        <v>50</v>
      </c>
      <c r="U73" s="10" t="s">
        <v>2547</v>
      </c>
      <c r="V73" s="43">
        <v>2014</v>
      </c>
      <c r="W73" s="49">
        <v>100</v>
      </c>
      <c r="X73" s="10" t="s">
        <v>2546</v>
      </c>
      <c r="Y73" s="350">
        <v>2014</v>
      </c>
      <c r="Z73" s="49">
        <v>50</v>
      </c>
      <c r="AA73" s="10" t="s">
        <v>2545</v>
      </c>
      <c r="AB73" s="350">
        <v>2014</v>
      </c>
      <c r="AC73" s="19">
        <v>50</v>
      </c>
      <c r="AD73" s="10" t="s">
        <v>2544</v>
      </c>
      <c r="AE73" s="350">
        <v>2014</v>
      </c>
      <c r="AF73" s="19">
        <v>0</v>
      </c>
      <c r="AG73" s="19"/>
      <c r="AH73" s="350">
        <v>2014</v>
      </c>
      <c r="AI73" s="19">
        <v>0</v>
      </c>
      <c r="AJ73" s="10" t="s">
        <v>314</v>
      </c>
      <c r="AK73" s="350">
        <v>2014</v>
      </c>
      <c r="AL73" s="19">
        <v>0</v>
      </c>
      <c r="AM73" s="11" t="s">
        <v>2543</v>
      </c>
    </row>
    <row r="74" spans="1:81" ht="24.75" customHeight="1">
      <c r="A74" s="43">
        <v>2015</v>
      </c>
      <c r="B74" s="5">
        <f t="shared" si="15"/>
        <v>40.523809523809526</v>
      </c>
      <c r="C74" s="39"/>
      <c r="D74" s="43">
        <v>2015</v>
      </c>
      <c r="E74" s="19">
        <v>67</v>
      </c>
      <c r="F74" s="10"/>
      <c r="G74" s="43">
        <v>2015</v>
      </c>
      <c r="H74" s="19">
        <v>0</v>
      </c>
      <c r="I74" s="10"/>
      <c r="J74" s="43">
        <v>2015</v>
      </c>
      <c r="K74" s="49">
        <v>50</v>
      </c>
      <c r="L74" s="10"/>
      <c r="M74" s="43">
        <v>2015</v>
      </c>
      <c r="N74" s="8">
        <f t="shared" si="16"/>
        <v>66.666666666666671</v>
      </c>
      <c r="O74" s="19"/>
      <c r="P74" s="43">
        <v>2015</v>
      </c>
      <c r="Q74" s="19">
        <v>50</v>
      </c>
      <c r="R74" s="10"/>
      <c r="S74" s="43">
        <v>2015</v>
      </c>
      <c r="T74" s="19">
        <v>50</v>
      </c>
      <c r="U74" s="10"/>
      <c r="V74" s="43">
        <v>2015</v>
      </c>
      <c r="W74" s="19">
        <v>100</v>
      </c>
      <c r="X74" s="10"/>
      <c r="Y74" s="350">
        <v>2015</v>
      </c>
      <c r="Z74" s="49">
        <v>50</v>
      </c>
      <c r="AA74" s="10"/>
      <c r="AB74" s="350">
        <v>2015</v>
      </c>
      <c r="AC74" s="49">
        <v>50</v>
      </c>
      <c r="AD74" s="10"/>
      <c r="AE74" s="350">
        <v>2015</v>
      </c>
      <c r="AF74" s="19">
        <v>0</v>
      </c>
      <c r="AG74" s="19"/>
      <c r="AH74" s="350">
        <v>2015</v>
      </c>
      <c r="AI74" s="19">
        <v>0</v>
      </c>
      <c r="AJ74" s="10"/>
      <c r="AK74" s="350">
        <v>2015</v>
      </c>
      <c r="AL74" s="19">
        <v>0</v>
      </c>
      <c r="AM74" s="11"/>
    </row>
    <row r="75" spans="1:81" ht="24.75" customHeight="1">
      <c r="A75" s="43">
        <v>2016</v>
      </c>
      <c r="B75" s="5">
        <f t="shared" si="15"/>
        <v>40.523809523809526</v>
      </c>
      <c r="C75" s="39"/>
      <c r="D75" s="43">
        <v>2016</v>
      </c>
      <c r="E75" s="19">
        <v>67</v>
      </c>
      <c r="F75" s="10"/>
      <c r="G75" s="43">
        <v>2016</v>
      </c>
      <c r="H75" s="19">
        <v>0</v>
      </c>
      <c r="I75" s="10"/>
      <c r="J75" s="43">
        <v>2016</v>
      </c>
      <c r="K75" s="49">
        <v>50</v>
      </c>
      <c r="L75" s="10"/>
      <c r="M75" s="43">
        <v>2016</v>
      </c>
      <c r="N75" s="8">
        <f t="shared" si="16"/>
        <v>66.666666666666671</v>
      </c>
      <c r="O75" s="19"/>
      <c r="P75" s="43">
        <v>2016</v>
      </c>
      <c r="Q75" s="19">
        <v>50</v>
      </c>
      <c r="R75" s="10"/>
      <c r="S75" s="43">
        <v>2016</v>
      </c>
      <c r="T75" s="19">
        <v>50</v>
      </c>
      <c r="U75" s="10"/>
      <c r="V75" s="43">
        <v>2016</v>
      </c>
      <c r="W75" s="19">
        <v>100</v>
      </c>
      <c r="X75" s="10"/>
      <c r="Y75" s="350">
        <v>2016</v>
      </c>
      <c r="Z75" s="49">
        <v>50</v>
      </c>
      <c r="AA75" s="10"/>
      <c r="AB75" s="350">
        <v>2016</v>
      </c>
      <c r="AC75" s="49">
        <v>50</v>
      </c>
      <c r="AD75" s="10"/>
      <c r="AE75" s="350">
        <v>2016</v>
      </c>
      <c r="AF75" s="19">
        <v>0</v>
      </c>
      <c r="AG75" s="19"/>
      <c r="AH75" s="350">
        <v>2016</v>
      </c>
      <c r="AI75" s="19">
        <v>0</v>
      </c>
      <c r="AJ75" s="10"/>
      <c r="AK75" s="350">
        <v>2016</v>
      </c>
      <c r="AL75" s="19">
        <v>0</v>
      </c>
      <c r="AM75" s="11"/>
    </row>
    <row r="76" spans="1:81" ht="24.75" customHeight="1">
      <c r="A76" s="43">
        <v>2017</v>
      </c>
      <c r="B76" s="5">
        <f t="shared" si="15"/>
        <v>40.523809523809526</v>
      </c>
      <c r="C76" s="39"/>
      <c r="D76" s="43">
        <v>2017</v>
      </c>
      <c r="E76" s="19">
        <v>67</v>
      </c>
      <c r="F76" s="10"/>
      <c r="G76" s="43">
        <v>2017</v>
      </c>
      <c r="H76" s="19">
        <v>0</v>
      </c>
      <c r="I76" s="10"/>
      <c r="J76" s="43">
        <v>2017</v>
      </c>
      <c r="K76" s="49">
        <v>50</v>
      </c>
      <c r="L76" s="10"/>
      <c r="M76" s="43">
        <v>2017</v>
      </c>
      <c r="N76" s="8">
        <f t="shared" si="16"/>
        <v>66.666666666666671</v>
      </c>
      <c r="O76" s="19"/>
      <c r="P76" s="43">
        <v>2017</v>
      </c>
      <c r="Q76" s="19">
        <v>50</v>
      </c>
      <c r="R76" s="10"/>
      <c r="S76" s="43">
        <v>2017</v>
      </c>
      <c r="T76" s="19">
        <v>50</v>
      </c>
      <c r="U76" s="10"/>
      <c r="V76" s="43">
        <v>2017</v>
      </c>
      <c r="W76" s="19">
        <v>100</v>
      </c>
      <c r="X76" s="10"/>
      <c r="Y76" s="350">
        <v>2017</v>
      </c>
      <c r="Z76" s="49">
        <v>50</v>
      </c>
      <c r="AA76" s="10"/>
      <c r="AB76" s="350">
        <v>2017</v>
      </c>
      <c r="AC76" s="49">
        <v>50</v>
      </c>
      <c r="AD76" s="10"/>
      <c r="AE76" s="350">
        <v>2017</v>
      </c>
      <c r="AF76" s="19">
        <v>0</v>
      </c>
      <c r="AG76" s="19"/>
      <c r="AH76" s="350">
        <v>2017</v>
      </c>
      <c r="AI76" s="19">
        <v>0</v>
      </c>
      <c r="AJ76" s="10"/>
      <c r="AK76" s="350">
        <v>2017</v>
      </c>
      <c r="AL76" s="19">
        <v>0</v>
      </c>
      <c r="AM76" s="11"/>
    </row>
    <row r="77" spans="1:81" ht="24.75" customHeight="1">
      <c r="A77" s="43">
        <v>2018</v>
      </c>
      <c r="B77" s="5">
        <f t="shared" si="15"/>
        <v>40.523809523809526</v>
      </c>
      <c r="C77" s="39"/>
      <c r="D77" s="43">
        <v>2018</v>
      </c>
      <c r="E77" s="19">
        <v>67</v>
      </c>
      <c r="F77" s="10"/>
      <c r="G77" s="43">
        <v>2018</v>
      </c>
      <c r="H77" s="19">
        <v>0</v>
      </c>
      <c r="I77" s="10"/>
      <c r="J77" s="43">
        <v>2018</v>
      </c>
      <c r="K77" s="49">
        <v>50</v>
      </c>
      <c r="L77" s="10"/>
      <c r="M77" s="43">
        <v>2018</v>
      </c>
      <c r="N77" s="8">
        <f t="shared" si="16"/>
        <v>66.666666666666671</v>
      </c>
      <c r="O77" s="19"/>
      <c r="P77" s="43">
        <v>2018</v>
      </c>
      <c r="Q77" s="19">
        <v>50</v>
      </c>
      <c r="R77" s="10"/>
      <c r="S77" s="43">
        <v>2018</v>
      </c>
      <c r="T77" s="19">
        <v>50</v>
      </c>
      <c r="U77" s="10"/>
      <c r="V77" s="43">
        <v>2018</v>
      </c>
      <c r="W77" s="19">
        <v>100</v>
      </c>
      <c r="X77" s="10"/>
      <c r="Y77" s="350">
        <v>2018</v>
      </c>
      <c r="Z77" s="49">
        <v>50</v>
      </c>
      <c r="AA77" s="10"/>
      <c r="AB77" s="350">
        <v>2018</v>
      </c>
      <c r="AC77" s="49">
        <v>50</v>
      </c>
      <c r="AD77" s="10"/>
      <c r="AE77" s="350">
        <v>2018</v>
      </c>
      <c r="AF77" s="19">
        <v>0</v>
      </c>
      <c r="AG77" s="19"/>
      <c r="AH77" s="350">
        <v>2018</v>
      </c>
      <c r="AI77" s="19">
        <v>0</v>
      </c>
      <c r="AJ77" s="10"/>
      <c r="AK77" s="350">
        <v>2018</v>
      </c>
      <c r="AL77" s="19">
        <v>0</v>
      </c>
      <c r="AM77" s="11"/>
    </row>
    <row r="78" spans="1:81" ht="24.75" customHeight="1">
      <c r="A78" s="43">
        <v>2019</v>
      </c>
      <c r="B78" s="5">
        <f t="shared" si="15"/>
        <v>40.523809523809526</v>
      </c>
      <c r="C78" s="39"/>
      <c r="D78" s="43">
        <v>2019</v>
      </c>
      <c r="E78" s="19">
        <v>67</v>
      </c>
      <c r="F78" s="10"/>
      <c r="G78" s="43">
        <v>2019</v>
      </c>
      <c r="H78" s="19">
        <v>0</v>
      </c>
      <c r="I78" s="10"/>
      <c r="J78" s="43">
        <v>2019</v>
      </c>
      <c r="K78" s="49">
        <v>50</v>
      </c>
      <c r="L78" s="10"/>
      <c r="M78" s="43">
        <v>2019</v>
      </c>
      <c r="N78" s="8">
        <f t="shared" si="16"/>
        <v>66.666666666666671</v>
      </c>
      <c r="O78" s="19"/>
      <c r="P78" s="43">
        <v>2019</v>
      </c>
      <c r="Q78" s="19">
        <v>50</v>
      </c>
      <c r="R78" s="10"/>
      <c r="S78" s="43">
        <v>2019</v>
      </c>
      <c r="T78" s="19">
        <v>50</v>
      </c>
      <c r="U78" s="10"/>
      <c r="V78" s="43">
        <v>2019</v>
      </c>
      <c r="W78" s="19">
        <v>100</v>
      </c>
      <c r="X78" s="10"/>
      <c r="Y78" s="350">
        <v>2019</v>
      </c>
      <c r="Z78" s="49">
        <v>50</v>
      </c>
      <c r="AA78" s="10"/>
      <c r="AB78" s="350">
        <v>2019</v>
      </c>
      <c r="AC78" s="49">
        <v>50</v>
      </c>
      <c r="AD78" s="10"/>
      <c r="AE78" s="350">
        <v>2019</v>
      </c>
      <c r="AF78" s="19">
        <v>0</v>
      </c>
      <c r="AG78" s="19"/>
      <c r="AH78" s="350">
        <v>2019</v>
      </c>
      <c r="AI78" s="19">
        <v>0</v>
      </c>
      <c r="AJ78" s="10"/>
      <c r="AK78" s="350">
        <v>2019</v>
      </c>
      <c r="AL78" s="19">
        <v>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4355</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452">
        <v>2007</v>
      </c>
      <c r="B87" s="2">
        <f t="shared" ref="B87:B89" si="17">AVERAGE(E87,H87,K87,N87,Q87)</f>
        <v>5</v>
      </c>
      <c r="C87" s="27"/>
      <c r="D87" s="452">
        <v>2007</v>
      </c>
      <c r="E87" s="27">
        <v>0</v>
      </c>
      <c r="F87" s="27"/>
      <c r="G87" s="452">
        <v>2007</v>
      </c>
      <c r="H87" s="27">
        <v>0</v>
      </c>
      <c r="I87" s="27"/>
      <c r="J87" s="452">
        <v>2007</v>
      </c>
      <c r="K87" s="27">
        <v>25</v>
      </c>
      <c r="L87" s="27"/>
      <c r="M87" s="452">
        <v>2007</v>
      </c>
      <c r="N87" s="27">
        <v>0</v>
      </c>
      <c r="O87" s="27"/>
      <c r="P87" s="452">
        <v>2007</v>
      </c>
      <c r="Q87" s="27">
        <v>0</v>
      </c>
      <c r="R87" s="27"/>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452">
        <v>2008</v>
      </c>
      <c r="B88" s="2">
        <f t="shared" si="17"/>
        <v>5</v>
      </c>
      <c r="C88" s="27"/>
      <c r="D88" s="452">
        <v>2008</v>
      </c>
      <c r="E88" s="27">
        <v>0</v>
      </c>
      <c r="F88" s="27"/>
      <c r="G88" s="452">
        <v>2008</v>
      </c>
      <c r="H88" s="27">
        <v>0</v>
      </c>
      <c r="I88" s="27"/>
      <c r="J88" s="452">
        <v>2008</v>
      </c>
      <c r="K88" s="27">
        <v>25</v>
      </c>
      <c r="L88" s="27"/>
      <c r="M88" s="452">
        <v>2008</v>
      </c>
      <c r="N88" s="27">
        <v>0</v>
      </c>
      <c r="O88" s="27"/>
      <c r="P88" s="452">
        <v>2008</v>
      </c>
      <c r="Q88" s="27">
        <v>0</v>
      </c>
      <c r="R88" s="27"/>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452">
        <v>2009</v>
      </c>
      <c r="B89" s="2">
        <f t="shared" si="17"/>
        <v>5</v>
      </c>
      <c r="C89" s="27"/>
      <c r="D89" s="452">
        <v>2009</v>
      </c>
      <c r="E89" s="27">
        <v>0</v>
      </c>
      <c r="F89" s="27"/>
      <c r="G89" s="452">
        <v>2009</v>
      </c>
      <c r="H89" s="27">
        <v>0</v>
      </c>
      <c r="I89" s="27"/>
      <c r="J89" s="452">
        <v>2009</v>
      </c>
      <c r="K89" s="27">
        <v>25</v>
      </c>
      <c r="L89" s="27"/>
      <c r="M89" s="452">
        <v>2009</v>
      </c>
      <c r="N89" s="27">
        <v>0</v>
      </c>
      <c r="O89" s="27"/>
      <c r="P89" s="452">
        <v>2009</v>
      </c>
      <c r="Q89" s="27">
        <v>0</v>
      </c>
      <c r="R89" s="27"/>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ref="B90:B93" si="18">AVERAGE(E90,H90,K90,N90,Q90)</f>
        <v>5</v>
      </c>
      <c r="C90" s="363"/>
      <c r="D90" s="350">
        <v>2010</v>
      </c>
      <c r="E90" s="414">
        <v>0</v>
      </c>
      <c r="F90" s="363"/>
      <c r="G90" s="350">
        <v>2010</v>
      </c>
      <c r="H90" s="414">
        <v>0</v>
      </c>
      <c r="I90" s="363"/>
      <c r="J90" s="350">
        <v>2010</v>
      </c>
      <c r="K90" s="49">
        <v>25</v>
      </c>
      <c r="L90" s="431" t="s">
        <v>2540</v>
      </c>
      <c r="M90" s="350">
        <v>2010</v>
      </c>
      <c r="N90" s="33">
        <v>0</v>
      </c>
      <c r="O90" s="363"/>
      <c r="P90" s="350">
        <v>2010</v>
      </c>
      <c r="Q90" s="33">
        <v>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8"/>
        <v>5</v>
      </c>
      <c r="C91" s="363"/>
      <c r="D91" s="350">
        <v>2011</v>
      </c>
      <c r="E91" s="414">
        <v>0</v>
      </c>
      <c r="F91" s="363"/>
      <c r="G91" s="350">
        <v>2011</v>
      </c>
      <c r="H91" s="414">
        <v>0</v>
      </c>
      <c r="I91" s="363"/>
      <c r="J91" s="350">
        <v>2011</v>
      </c>
      <c r="K91" s="49">
        <v>25</v>
      </c>
      <c r="L91" s="363"/>
      <c r="M91" s="350">
        <v>2011</v>
      </c>
      <c r="N91" s="33">
        <v>0</v>
      </c>
      <c r="O91" s="363"/>
      <c r="P91" s="350">
        <v>2011</v>
      </c>
      <c r="Q91" s="33">
        <v>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8"/>
        <v>5</v>
      </c>
      <c r="C92" s="363"/>
      <c r="D92" s="350">
        <v>2012</v>
      </c>
      <c r="E92" s="414">
        <v>0</v>
      </c>
      <c r="F92" s="363"/>
      <c r="G92" s="350">
        <v>2012</v>
      </c>
      <c r="H92" s="414">
        <v>0</v>
      </c>
      <c r="I92" s="363"/>
      <c r="J92" s="350">
        <v>2012</v>
      </c>
      <c r="K92" s="49">
        <v>25</v>
      </c>
      <c r="L92" s="363"/>
      <c r="M92" s="350">
        <v>2012</v>
      </c>
      <c r="N92" s="33">
        <v>0</v>
      </c>
      <c r="O92" s="363"/>
      <c r="P92" s="350">
        <v>2012</v>
      </c>
      <c r="Q92" s="33">
        <v>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8"/>
        <v>5</v>
      </c>
      <c r="C93" s="363"/>
      <c r="D93" s="350">
        <v>2013</v>
      </c>
      <c r="E93" s="414">
        <v>0</v>
      </c>
      <c r="F93" s="363"/>
      <c r="G93" s="350">
        <v>2013</v>
      </c>
      <c r="H93" s="414">
        <v>0</v>
      </c>
      <c r="I93" s="363"/>
      <c r="J93" s="350">
        <v>2013</v>
      </c>
      <c r="K93" s="49">
        <v>25</v>
      </c>
      <c r="L93" s="363"/>
      <c r="M93" s="350">
        <v>2013</v>
      </c>
      <c r="N93" s="33">
        <v>0</v>
      </c>
      <c r="O93" s="363"/>
      <c r="P93" s="350">
        <v>2013</v>
      </c>
      <c r="Q93" s="33">
        <v>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5</v>
      </c>
      <c r="C94" s="39"/>
      <c r="D94" s="43">
        <v>2014</v>
      </c>
      <c r="E94" s="19">
        <v>0</v>
      </c>
      <c r="F94" s="10" t="s">
        <v>2542</v>
      </c>
      <c r="G94" s="43">
        <v>2014</v>
      </c>
      <c r="H94" s="19">
        <v>0</v>
      </c>
      <c r="I94" s="10" t="s">
        <v>2541</v>
      </c>
      <c r="J94" s="43">
        <v>2014</v>
      </c>
      <c r="K94" s="49">
        <v>25</v>
      </c>
      <c r="L94" s="10" t="s">
        <v>2540</v>
      </c>
      <c r="M94" s="43">
        <v>2014</v>
      </c>
      <c r="N94" s="33">
        <v>0</v>
      </c>
      <c r="O94" s="10" t="s">
        <v>2539</v>
      </c>
      <c r="P94" s="43">
        <v>2014</v>
      </c>
      <c r="Q94" s="19">
        <v>0</v>
      </c>
      <c r="R94" s="11" t="s">
        <v>1280</v>
      </c>
    </row>
    <row r="95" spans="1:81" ht="24.75" customHeight="1">
      <c r="A95" s="43">
        <v>2015</v>
      </c>
      <c r="B95" s="2">
        <f>AVERAGE(E95,H95,K95,N95,Q95)</f>
        <v>5</v>
      </c>
      <c r="C95" s="80"/>
      <c r="D95" s="43">
        <v>2015</v>
      </c>
      <c r="E95" s="19">
        <v>0</v>
      </c>
      <c r="F95" s="10"/>
      <c r="G95" s="43">
        <v>2015</v>
      </c>
      <c r="H95" s="19">
        <v>0</v>
      </c>
      <c r="I95" s="10"/>
      <c r="J95" s="43">
        <v>2015</v>
      </c>
      <c r="K95" s="19">
        <v>25</v>
      </c>
      <c r="L95" s="10"/>
      <c r="M95" s="43">
        <v>2015</v>
      </c>
      <c r="N95" s="49">
        <v>0</v>
      </c>
      <c r="O95" s="10"/>
      <c r="P95" s="43">
        <v>2015</v>
      </c>
      <c r="Q95" s="19">
        <v>0</v>
      </c>
      <c r="R95" s="11"/>
    </row>
    <row r="96" spans="1:81" ht="24.75" customHeight="1">
      <c r="A96" s="43">
        <v>2016</v>
      </c>
      <c r="B96" s="2">
        <f>AVERAGE(E96,H96,K96,N96,Q96)</f>
        <v>5</v>
      </c>
      <c r="C96" s="80"/>
      <c r="D96" s="43">
        <v>2016</v>
      </c>
      <c r="E96" s="19">
        <v>0</v>
      </c>
      <c r="F96" s="10"/>
      <c r="G96" s="43">
        <v>2016</v>
      </c>
      <c r="H96" s="19">
        <v>0</v>
      </c>
      <c r="I96" s="10"/>
      <c r="J96" s="43">
        <v>2016</v>
      </c>
      <c r="K96" s="19">
        <v>25</v>
      </c>
      <c r="L96" s="10"/>
      <c r="M96" s="43">
        <v>2016</v>
      </c>
      <c r="N96" s="49">
        <v>0</v>
      </c>
      <c r="O96" s="10"/>
      <c r="P96" s="43">
        <v>2016</v>
      </c>
      <c r="Q96" s="19">
        <v>0</v>
      </c>
      <c r="R96" s="11"/>
    </row>
    <row r="97" spans="1:81" ht="24.75" customHeight="1">
      <c r="A97" s="43">
        <v>2017</v>
      </c>
      <c r="B97" s="2">
        <f t="shared" ref="B97:B99" si="19">AVERAGE(E97,H97,K97,N97,Q97)</f>
        <v>5</v>
      </c>
      <c r="C97" s="80"/>
      <c r="D97" s="43">
        <v>2017</v>
      </c>
      <c r="E97" s="19">
        <v>0</v>
      </c>
      <c r="F97" s="10"/>
      <c r="G97" s="43">
        <v>2017</v>
      </c>
      <c r="H97" s="19">
        <v>0</v>
      </c>
      <c r="I97" s="10"/>
      <c r="J97" s="43">
        <v>2017</v>
      </c>
      <c r="K97" s="19">
        <v>25</v>
      </c>
      <c r="L97" s="10"/>
      <c r="M97" s="43">
        <v>2017</v>
      </c>
      <c r="N97" s="49">
        <v>0</v>
      </c>
      <c r="O97" s="10"/>
      <c r="P97" s="43">
        <v>2017</v>
      </c>
      <c r="Q97" s="19">
        <v>0</v>
      </c>
      <c r="R97" s="11"/>
    </row>
    <row r="98" spans="1:81" ht="24.75" customHeight="1">
      <c r="A98" s="43">
        <v>2018</v>
      </c>
      <c r="B98" s="2">
        <f t="shared" si="19"/>
        <v>5</v>
      </c>
      <c r="C98" s="80"/>
      <c r="D98" s="43">
        <v>2018</v>
      </c>
      <c r="E98" s="19">
        <v>0</v>
      </c>
      <c r="F98" s="10"/>
      <c r="G98" s="43">
        <v>2018</v>
      </c>
      <c r="H98" s="19">
        <v>0</v>
      </c>
      <c r="I98" s="10"/>
      <c r="J98" s="43">
        <v>2018</v>
      </c>
      <c r="K98" s="19">
        <v>25</v>
      </c>
      <c r="L98" s="10"/>
      <c r="M98" s="43">
        <v>2018</v>
      </c>
      <c r="N98" s="49">
        <v>0</v>
      </c>
      <c r="O98" s="10"/>
      <c r="P98" s="43">
        <v>2018</v>
      </c>
      <c r="Q98" s="19">
        <v>0</v>
      </c>
      <c r="R98" s="11"/>
    </row>
    <row r="99" spans="1:81" ht="24.75" customHeight="1">
      <c r="A99" s="43">
        <v>2019</v>
      </c>
      <c r="B99" s="2">
        <f t="shared" si="19"/>
        <v>5</v>
      </c>
      <c r="C99" s="80"/>
      <c r="D99" s="43">
        <v>2019</v>
      </c>
      <c r="E99" s="19">
        <v>0</v>
      </c>
      <c r="F99" s="10"/>
      <c r="G99" s="43">
        <v>2019</v>
      </c>
      <c r="H99" s="19">
        <v>0</v>
      </c>
      <c r="I99" s="10"/>
      <c r="J99" s="43">
        <v>2019</v>
      </c>
      <c r="K99" s="19">
        <v>25</v>
      </c>
      <c r="L99" s="10"/>
      <c r="M99" s="43">
        <v>2019</v>
      </c>
      <c r="N99" s="49">
        <v>0</v>
      </c>
      <c r="O99" s="10"/>
      <c r="P99" s="43">
        <v>2019</v>
      </c>
      <c r="Q99" s="19">
        <v>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452">
        <v>2007</v>
      </c>
      <c r="B108" s="2">
        <f t="shared" ref="B108:B110" si="20">AVERAGE(E108,((H108+K108)/2),((N108+Q108+T108)/3),W108)</f>
        <v>56.25</v>
      </c>
      <c r="C108" s="27"/>
      <c r="D108" s="452">
        <v>2007</v>
      </c>
      <c r="E108" s="459">
        <v>50</v>
      </c>
      <c r="F108" s="27"/>
      <c r="G108" s="452">
        <v>2007</v>
      </c>
      <c r="H108" s="27">
        <v>0</v>
      </c>
      <c r="I108" s="27"/>
      <c r="J108" s="452">
        <v>2007</v>
      </c>
      <c r="K108" s="27">
        <v>50</v>
      </c>
      <c r="L108" s="27"/>
      <c r="M108" s="452">
        <v>2007</v>
      </c>
      <c r="N108" s="27">
        <v>50</v>
      </c>
      <c r="O108" s="27"/>
      <c r="P108" s="452">
        <v>2007</v>
      </c>
      <c r="Q108" s="27">
        <v>100</v>
      </c>
      <c r="R108" s="27"/>
      <c r="S108" s="452">
        <v>2007</v>
      </c>
      <c r="T108" s="27">
        <v>0</v>
      </c>
      <c r="U108" s="27"/>
      <c r="V108" s="452">
        <v>2007</v>
      </c>
      <c r="W108" s="27">
        <v>100</v>
      </c>
      <c r="X108" s="27"/>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452">
        <v>2008</v>
      </c>
      <c r="B109" s="2">
        <f t="shared" si="20"/>
        <v>56.25</v>
      </c>
      <c r="C109" s="27"/>
      <c r="D109" s="452">
        <v>2008</v>
      </c>
      <c r="E109" s="27">
        <v>50</v>
      </c>
      <c r="F109" s="27"/>
      <c r="G109" s="452">
        <v>2008</v>
      </c>
      <c r="H109" s="27">
        <v>0</v>
      </c>
      <c r="I109" s="27"/>
      <c r="J109" s="452">
        <v>2008</v>
      </c>
      <c r="K109" s="27">
        <v>50</v>
      </c>
      <c r="L109" s="27"/>
      <c r="M109" s="452">
        <v>2008</v>
      </c>
      <c r="N109" s="27">
        <v>50</v>
      </c>
      <c r="O109" s="27"/>
      <c r="P109" s="452">
        <v>2008</v>
      </c>
      <c r="Q109" s="27">
        <v>100</v>
      </c>
      <c r="R109" s="27"/>
      <c r="S109" s="452">
        <v>2008</v>
      </c>
      <c r="T109" s="27">
        <v>0</v>
      </c>
      <c r="U109" s="27"/>
      <c r="V109" s="452">
        <v>2008</v>
      </c>
      <c r="W109" s="27">
        <v>100</v>
      </c>
      <c r="X109" s="27"/>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452">
        <v>2009</v>
      </c>
      <c r="B110" s="2">
        <f t="shared" si="20"/>
        <v>56.25</v>
      </c>
      <c r="C110" s="27"/>
      <c r="D110" s="452">
        <v>2009</v>
      </c>
      <c r="E110" s="27">
        <v>50</v>
      </c>
      <c r="F110" s="27"/>
      <c r="G110" s="452">
        <v>2009</v>
      </c>
      <c r="H110" s="27">
        <v>0</v>
      </c>
      <c r="I110" s="27"/>
      <c r="J110" s="452">
        <v>2009</v>
      </c>
      <c r="K110" s="27">
        <v>50</v>
      </c>
      <c r="L110" s="27"/>
      <c r="M110" s="452">
        <v>2009</v>
      </c>
      <c r="N110" s="27">
        <v>50</v>
      </c>
      <c r="O110" s="27"/>
      <c r="P110" s="452">
        <v>2009</v>
      </c>
      <c r="Q110" s="27">
        <v>100</v>
      </c>
      <c r="R110" s="27"/>
      <c r="S110" s="452">
        <v>2009</v>
      </c>
      <c r="T110" s="27">
        <v>0</v>
      </c>
      <c r="U110" s="27"/>
      <c r="V110" s="452">
        <v>2009</v>
      </c>
      <c r="W110" s="27">
        <v>100</v>
      </c>
      <c r="X110" s="27"/>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ref="B111:B114" si="21">AVERAGE(E111,((H111+K111)/2),((N111+Q111+T111)/3),W111)</f>
        <v>56.25</v>
      </c>
      <c r="C111" s="363"/>
      <c r="D111" s="350">
        <v>2010</v>
      </c>
      <c r="E111" s="414">
        <v>50</v>
      </c>
      <c r="F111" s="363" t="s">
        <v>4938</v>
      </c>
      <c r="G111" s="350">
        <v>2010</v>
      </c>
      <c r="H111" s="414">
        <v>0</v>
      </c>
      <c r="I111" s="363"/>
      <c r="J111" s="350">
        <v>2010</v>
      </c>
      <c r="K111" s="414">
        <v>50</v>
      </c>
      <c r="L111" s="363"/>
      <c r="M111" s="350">
        <v>2010</v>
      </c>
      <c r="N111" s="414">
        <v>50</v>
      </c>
      <c r="O111" s="363"/>
      <c r="P111" s="350">
        <v>2010</v>
      </c>
      <c r="Q111" s="414">
        <v>100</v>
      </c>
      <c r="R111" s="363"/>
      <c r="S111" s="350">
        <v>2010</v>
      </c>
      <c r="T111" s="414">
        <v>0</v>
      </c>
      <c r="U111" s="363"/>
      <c r="V111" s="350">
        <v>2010</v>
      </c>
      <c r="W111" s="414">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21"/>
        <v>56.25</v>
      </c>
      <c r="C112" s="363"/>
      <c r="D112" s="350">
        <v>2011</v>
      </c>
      <c r="E112" s="414">
        <v>50</v>
      </c>
      <c r="F112" s="363" t="s">
        <v>4939</v>
      </c>
      <c r="G112" s="350">
        <v>2011</v>
      </c>
      <c r="H112" s="414">
        <v>0</v>
      </c>
      <c r="I112" s="363"/>
      <c r="J112" s="350">
        <v>2011</v>
      </c>
      <c r="K112" s="414">
        <v>50</v>
      </c>
      <c r="L112" s="363"/>
      <c r="M112" s="350">
        <v>2011</v>
      </c>
      <c r="N112" s="414">
        <v>50</v>
      </c>
      <c r="O112" s="363"/>
      <c r="P112" s="350">
        <v>2011</v>
      </c>
      <c r="Q112" s="414">
        <v>100</v>
      </c>
      <c r="R112" s="363"/>
      <c r="S112" s="350">
        <v>2011</v>
      </c>
      <c r="T112" s="414">
        <v>0</v>
      </c>
      <c r="U112" s="363"/>
      <c r="V112" s="350">
        <v>2011</v>
      </c>
      <c r="W112" s="414">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21"/>
        <v>56.25</v>
      </c>
      <c r="C113" s="363"/>
      <c r="D113" s="350">
        <v>2012</v>
      </c>
      <c r="E113" s="414">
        <v>50</v>
      </c>
      <c r="F113" s="363"/>
      <c r="G113" s="350">
        <v>2012</v>
      </c>
      <c r="H113" s="414">
        <v>0</v>
      </c>
      <c r="I113" s="363"/>
      <c r="J113" s="350">
        <v>2012</v>
      </c>
      <c r="K113" s="414">
        <v>50</v>
      </c>
      <c r="L113" s="363"/>
      <c r="M113" s="350">
        <v>2012</v>
      </c>
      <c r="N113" s="414">
        <v>50</v>
      </c>
      <c r="O113" s="363"/>
      <c r="P113" s="350">
        <v>2012</v>
      </c>
      <c r="Q113" s="414">
        <v>100</v>
      </c>
      <c r="R113" s="363"/>
      <c r="S113" s="350">
        <v>2012</v>
      </c>
      <c r="T113" s="414">
        <v>0</v>
      </c>
      <c r="U113" s="363"/>
      <c r="V113" s="350">
        <v>2012</v>
      </c>
      <c r="W113" s="414">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21"/>
        <v>56.25</v>
      </c>
      <c r="C114" s="363"/>
      <c r="D114" s="350">
        <v>2013</v>
      </c>
      <c r="E114" s="414">
        <v>50</v>
      </c>
      <c r="F114" s="363"/>
      <c r="G114" s="350">
        <v>2013</v>
      </c>
      <c r="H114" s="414">
        <v>0</v>
      </c>
      <c r="I114" s="363"/>
      <c r="J114" s="350">
        <v>2013</v>
      </c>
      <c r="K114" s="414">
        <v>50</v>
      </c>
      <c r="L114" s="363"/>
      <c r="M114" s="350">
        <v>2013</v>
      </c>
      <c r="N114" s="414">
        <v>50</v>
      </c>
      <c r="O114" s="363"/>
      <c r="P114" s="350">
        <v>2013</v>
      </c>
      <c r="Q114" s="414">
        <v>100</v>
      </c>
      <c r="R114" s="363"/>
      <c r="S114" s="350">
        <v>2013</v>
      </c>
      <c r="T114" s="414">
        <v>0</v>
      </c>
      <c r="U114" s="363"/>
      <c r="V114" s="350">
        <v>2013</v>
      </c>
      <c r="W114" s="414">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22">AVERAGE(E115,((H115+K115)/2),((N115+Q115+T115)/3),W115)</f>
        <v>56.25</v>
      </c>
      <c r="C115" s="39"/>
      <c r="D115" s="43">
        <v>2014</v>
      </c>
      <c r="E115" s="19">
        <v>50</v>
      </c>
      <c r="F115" s="10" t="s">
        <v>2538</v>
      </c>
      <c r="G115" s="43">
        <v>2014</v>
      </c>
      <c r="H115" s="19">
        <v>0</v>
      </c>
      <c r="I115" s="10" t="s">
        <v>2537</v>
      </c>
      <c r="J115" s="43">
        <v>2014</v>
      </c>
      <c r="K115" s="19">
        <v>50</v>
      </c>
      <c r="L115" s="10" t="s">
        <v>2536</v>
      </c>
      <c r="M115" s="43">
        <v>2014</v>
      </c>
      <c r="N115" s="19">
        <v>50</v>
      </c>
      <c r="O115" s="10" t="s">
        <v>2535</v>
      </c>
      <c r="P115" s="43">
        <v>2014</v>
      </c>
      <c r="Q115" s="19">
        <v>100</v>
      </c>
      <c r="R115" s="10" t="s">
        <v>2534</v>
      </c>
      <c r="S115" s="43">
        <v>2014</v>
      </c>
      <c r="T115" s="19">
        <v>0</v>
      </c>
      <c r="U115" s="10" t="s">
        <v>2533</v>
      </c>
      <c r="V115" s="43">
        <v>2014</v>
      </c>
      <c r="W115" s="19">
        <v>100</v>
      </c>
      <c r="X115" s="11" t="s">
        <v>2106</v>
      </c>
    </row>
    <row r="116" spans="1:81" ht="24.75" customHeight="1">
      <c r="A116" s="43">
        <v>2015</v>
      </c>
      <c r="B116" s="2">
        <f t="shared" si="22"/>
        <v>56.25</v>
      </c>
      <c r="C116" s="80"/>
      <c r="D116" s="43">
        <v>2015</v>
      </c>
      <c r="E116" s="19">
        <v>50</v>
      </c>
      <c r="F116" s="10"/>
      <c r="G116" s="43">
        <v>2015</v>
      </c>
      <c r="H116" s="19">
        <v>0</v>
      </c>
      <c r="I116" s="10"/>
      <c r="J116" s="43">
        <v>2015</v>
      </c>
      <c r="K116" s="19">
        <v>50</v>
      </c>
      <c r="L116" s="10"/>
      <c r="M116" s="43">
        <v>2015</v>
      </c>
      <c r="N116" s="19">
        <v>50</v>
      </c>
      <c r="O116" s="10"/>
      <c r="P116" s="43">
        <v>2015</v>
      </c>
      <c r="Q116" s="19">
        <v>100</v>
      </c>
      <c r="R116" s="10"/>
      <c r="S116" s="43">
        <v>2015</v>
      </c>
      <c r="T116" s="19">
        <v>0</v>
      </c>
      <c r="U116" s="10"/>
      <c r="V116" s="43">
        <v>2015</v>
      </c>
      <c r="W116" s="19">
        <v>100</v>
      </c>
      <c r="X116" s="11"/>
    </row>
    <row r="117" spans="1:81" ht="24.75" customHeight="1">
      <c r="A117" s="43">
        <v>2016</v>
      </c>
      <c r="B117" s="2">
        <f t="shared" si="22"/>
        <v>56.25</v>
      </c>
      <c r="C117" s="80"/>
      <c r="D117" s="43">
        <v>2016</v>
      </c>
      <c r="E117" s="19">
        <v>50</v>
      </c>
      <c r="F117" s="10"/>
      <c r="G117" s="43">
        <v>2016</v>
      </c>
      <c r="H117" s="19">
        <v>0</v>
      </c>
      <c r="I117" s="10"/>
      <c r="J117" s="43">
        <v>2016</v>
      </c>
      <c r="K117" s="19">
        <v>50</v>
      </c>
      <c r="L117" s="10"/>
      <c r="M117" s="43">
        <v>2016</v>
      </c>
      <c r="N117" s="19">
        <v>50</v>
      </c>
      <c r="O117" s="10"/>
      <c r="P117" s="43">
        <v>2016</v>
      </c>
      <c r="Q117" s="19">
        <v>100</v>
      </c>
      <c r="R117" s="10"/>
      <c r="S117" s="43">
        <v>2016</v>
      </c>
      <c r="T117" s="19">
        <v>0</v>
      </c>
      <c r="U117" s="10"/>
      <c r="V117" s="43">
        <v>2016</v>
      </c>
      <c r="W117" s="19">
        <v>100</v>
      </c>
      <c r="X117" s="11"/>
    </row>
    <row r="118" spans="1:81" ht="24.75" customHeight="1">
      <c r="A118" s="43">
        <v>2017</v>
      </c>
      <c r="B118" s="2">
        <f t="shared" si="22"/>
        <v>56.25</v>
      </c>
      <c r="C118" s="80"/>
      <c r="D118" s="43">
        <v>2017</v>
      </c>
      <c r="E118" s="19">
        <v>50</v>
      </c>
      <c r="F118" s="10"/>
      <c r="G118" s="43">
        <v>2017</v>
      </c>
      <c r="H118" s="19">
        <v>0</v>
      </c>
      <c r="I118" s="10"/>
      <c r="J118" s="43">
        <v>2017</v>
      </c>
      <c r="K118" s="19">
        <v>50</v>
      </c>
      <c r="L118" s="10"/>
      <c r="M118" s="43">
        <v>2017</v>
      </c>
      <c r="N118" s="19">
        <v>50</v>
      </c>
      <c r="O118" s="10"/>
      <c r="P118" s="43">
        <v>2017</v>
      </c>
      <c r="Q118" s="19">
        <v>100</v>
      </c>
      <c r="R118" s="10"/>
      <c r="S118" s="43">
        <v>2017</v>
      </c>
      <c r="T118" s="19">
        <v>0</v>
      </c>
      <c r="U118" s="10"/>
      <c r="V118" s="43">
        <v>2017</v>
      </c>
      <c r="W118" s="19">
        <v>100</v>
      </c>
      <c r="X118" s="11"/>
    </row>
    <row r="119" spans="1:81" ht="24.75" customHeight="1">
      <c r="A119" s="43">
        <v>2018</v>
      </c>
      <c r="B119" s="2">
        <f t="shared" si="22"/>
        <v>56.25</v>
      </c>
      <c r="C119" s="80"/>
      <c r="D119" s="43">
        <v>2018</v>
      </c>
      <c r="E119" s="19">
        <v>50</v>
      </c>
      <c r="F119" s="10"/>
      <c r="G119" s="43">
        <v>2018</v>
      </c>
      <c r="H119" s="19">
        <v>0</v>
      </c>
      <c r="I119" s="10"/>
      <c r="J119" s="43">
        <v>2018</v>
      </c>
      <c r="K119" s="19">
        <v>50</v>
      </c>
      <c r="L119" s="10"/>
      <c r="M119" s="43">
        <v>2018</v>
      </c>
      <c r="N119" s="19">
        <v>50</v>
      </c>
      <c r="O119" s="10"/>
      <c r="P119" s="43">
        <v>2018</v>
      </c>
      <c r="Q119" s="19">
        <v>100</v>
      </c>
      <c r="R119" s="10"/>
      <c r="S119" s="43">
        <v>2018</v>
      </c>
      <c r="T119" s="19">
        <v>0</v>
      </c>
      <c r="U119" s="10"/>
      <c r="V119" s="43">
        <v>2018</v>
      </c>
      <c r="W119" s="19">
        <v>100</v>
      </c>
      <c r="X119" s="11"/>
    </row>
    <row r="120" spans="1:81" ht="24.75" customHeight="1">
      <c r="A120" s="43">
        <v>2019</v>
      </c>
      <c r="B120" s="2">
        <f t="shared" si="22"/>
        <v>56.25</v>
      </c>
      <c r="C120" s="80"/>
      <c r="D120" s="43">
        <v>2019</v>
      </c>
      <c r="E120" s="19">
        <v>50</v>
      </c>
      <c r="F120" s="10"/>
      <c r="G120" s="43">
        <v>2019</v>
      </c>
      <c r="H120" s="19">
        <v>0</v>
      </c>
      <c r="I120" s="10"/>
      <c r="J120" s="43">
        <v>2019</v>
      </c>
      <c r="K120" s="19">
        <v>50</v>
      </c>
      <c r="L120" s="10"/>
      <c r="M120" s="43">
        <v>2019</v>
      </c>
      <c r="N120" s="19">
        <v>50</v>
      </c>
      <c r="O120" s="10"/>
      <c r="P120" s="43">
        <v>2019</v>
      </c>
      <c r="Q120" s="19">
        <v>100</v>
      </c>
      <c r="R120" s="10"/>
      <c r="S120" s="43">
        <v>2019</v>
      </c>
      <c r="T120" s="19">
        <v>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452">
        <v>2007</v>
      </c>
      <c r="B129" s="2">
        <f t="shared" ref="B129:B131" si="23">AVERAGE(E129,H129,K129,Z129)</f>
        <v>37.5</v>
      </c>
      <c r="C129" s="27"/>
      <c r="D129" s="452">
        <v>2007</v>
      </c>
      <c r="E129" s="27">
        <v>50</v>
      </c>
      <c r="F129" s="27"/>
      <c r="G129" s="452">
        <v>2007</v>
      </c>
      <c r="H129" s="27">
        <v>0</v>
      </c>
      <c r="I129" s="27"/>
      <c r="J129" s="452">
        <v>2007</v>
      </c>
      <c r="K129" s="316">
        <f t="shared" ref="K129:K131" si="24">AVERAGE(N129,Q129,T129,W129)</f>
        <v>0</v>
      </c>
      <c r="L129" s="27"/>
      <c r="M129" s="452">
        <v>2007</v>
      </c>
      <c r="N129" s="27">
        <v>0</v>
      </c>
      <c r="O129" s="27"/>
      <c r="P129" s="452">
        <v>2007</v>
      </c>
      <c r="Q129" s="27">
        <v>0</v>
      </c>
      <c r="R129" s="27"/>
      <c r="S129" s="452">
        <v>2007</v>
      </c>
      <c r="T129" s="27">
        <v>0</v>
      </c>
      <c r="U129" s="27"/>
      <c r="V129" s="452">
        <v>2007</v>
      </c>
      <c r="W129" s="27">
        <v>0</v>
      </c>
      <c r="X129" s="27"/>
      <c r="Y129" s="452">
        <v>2007</v>
      </c>
      <c r="Z129" s="27">
        <v>100</v>
      </c>
      <c r="AA129" s="27"/>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452">
        <v>2008</v>
      </c>
      <c r="B130" s="2">
        <f t="shared" si="23"/>
        <v>37.5</v>
      </c>
      <c r="C130" s="27"/>
      <c r="D130" s="452">
        <v>2008</v>
      </c>
      <c r="E130" s="27">
        <v>50</v>
      </c>
      <c r="F130" s="27"/>
      <c r="G130" s="452">
        <v>2008</v>
      </c>
      <c r="H130" s="27">
        <v>0</v>
      </c>
      <c r="I130" s="27"/>
      <c r="J130" s="452">
        <v>2008</v>
      </c>
      <c r="K130" s="316">
        <f t="shared" si="24"/>
        <v>0</v>
      </c>
      <c r="L130" s="27"/>
      <c r="M130" s="452">
        <v>2008</v>
      </c>
      <c r="N130" s="27">
        <v>0</v>
      </c>
      <c r="O130" s="27"/>
      <c r="P130" s="452">
        <v>2008</v>
      </c>
      <c r="Q130" s="27">
        <v>0</v>
      </c>
      <c r="R130" s="27"/>
      <c r="S130" s="452">
        <v>2008</v>
      </c>
      <c r="T130" s="27">
        <v>0</v>
      </c>
      <c r="U130" s="27"/>
      <c r="V130" s="452">
        <v>2008</v>
      </c>
      <c r="W130" s="27">
        <v>0</v>
      </c>
      <c r="X130" s="27"/>
      <c r="Y130" s="452">
        <v>2008</v>
      </c>
      <c r="Z130" s="27">
        <v>100</v>
      </c>
      <c r="AA130" s="27"/>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452">
        <v>2009</v>
      </c>
      <c r="B131" s="2">
        <f t="shared" si="23"/>
        <v>37.5</v>
      </c>
      <c r="C131" s="27"/>
      <c r="D131" s="452">
        <v>2009</v>
      </c>
      <c r="E131" s="27">
        <v>50</v>
      </c>
      <c r="F131" s="27"/>
      <c r="G131" s="452">
        <v>2009</v>
      </c>
      <c r="H131" s="27">
        <v>0</v>
      </c>
      <c r="I131" s="27"/>
      <c r="J131" s="452">
        <v>2009</v>
      </c>
      <c r="K131" s="316">
        <f t="shared" si="24"/>
        <v>0</v>
      </c>
      <c r="L131" s="27"/>
      <c r="M131" s="452">
        <v>2009</v>
      </c>
      <c r="N131" s="27">
        <v>0</v>
      </c>
      <c r="O131" s="27"/>
      <c r="P131" s="452">
        <v>2009</v>
      </c>
      <c r="Q131" s="27">
        <v>0</v>
      </c>
      <c r="R131" s="27"/>
      <c r="S131" s="452">
        <v>2009</v>
      </c>
      <c r="T131" s="27">
        <v>0</v>
      </c>
      <c r="U131" s="27"/>
      <c r="V131" s="452">
        <v>2009</v>
      </c>
      <c r="W131" s="27">
        <v>0</v>
      </c>
      <c r="X131" s="27"/>
      <c r="Y131" s="452">
        <v>2009</v>
      </c>
      <c r="Z131" s="27">
        <v>100</v>
      </c>
      <c r="AA131" s="27"/>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ref="B132:B135" si="25">AVERAGE(E132,H132,K132,Z132)</f>
        <v>37.5</v>
      </c>
      <c r="C132" s="363"/>
      <c r="D132" s="350">
        <v>2010</v>
      </c>
      <c r="E132" s="414">
        <v>50</v>
      </c>
      <c r="F132" s="363"/>
      <c r="G132" s="350">
        <v>2010</v>
      </c>
      <c r="H132" s="414">
        <v>0</v>
      </c>
      <c r="I132" s="363"/>
      <c r="J132" s="350">
        <v>2010</v>
      </c>
      <c r="K132" s="8">
        <f t="shared" ref="K132:K135" si="26">AVERAGE(N132,Q132,T132,W132)</f>
        <v>0</v>
      </c>
      <c r="L132" s="363"/>
      <c r="M132" s="350">
        <v>2010</v>
      </c>
      <c r="N132" s="414">
        <v>0</v>
      </c>
      <c r="O132" s="363"/>
      <c r="P132" s="350">
        <v>2010</v>
      </c>
      <c r="Q132" s="414">
        <v>0</v>
      </c>
      <c r="R132" s="363"/>
      <c r="S132" s="350">
        <v>2010</v>
      </c>
      <c r="T132" s="414">
        <v>0</v>
      </c>
      <c r="U132" s="363"/>
      <c r="V132" s="350">
        <v>2010</v>
      </c>
      <c r="W132" s="414">
        <v>0</v>
      </c>
      <c r="X132" s="363"/>
      <c r="Y132" s="350">
        <v>2010</v>
      </c>
      <c r="Z132" s="414">
        <v>100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25"/>
        <v>37.5</v>
      </c>
      <c r="C133" s="363"/>
      <c r="D133" s="350">
        <v>2011</v>
      </c>
      <c r="E133" s="414">
        <v>50</v>
      </c>
      <c r="F133" s="363"/>
      <c r="G133" s="350">
        <v>2011</v>
      </c>
      <c r="H133" s="414">
        <v>0</v>
      </c>
      <c r="I133" s="363"/>
      <c r="J133" s="350">
        <v>2011</v>
      </c>
      <c r="K133" s="8">
        <f t="shared" si="26"/>
        <v>0</v>
      </c>
      <c r="L133" s="363"/>
      <c r="M133" s="350">
        <v>2011</v>
      </c>
      <c r="N133" s="414">
        <v>0</v>
      </c>
      <c r="O133" s="363"/>
      <c r="P133" s="350">
        <v>2011</v>
      </c>
      <c r="Q133" s="414">
        <v>0</v>
      </c>
      <c r="R133" s="363"/>
      <c r="S133" s="350">
        <v>2011</v>
      </c>
      <c r="T133" s="414">
        <v>0</v>
      </c>
      <c r="U133" s="363"/>
      <c r="V133" s="350">
        <v>2011</v>
      </c>
      <c r="W133" s="414">
        <v>0</v>
      </c>
      <c r="X133" s="363"/>
      <c r="Y133" s="350">
        <v>2011</v>
      </c>
      <c r="Z133" s="414">
        <v>100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25"/>
        <v>37.5</v>
      </c>
      <c r="C134" s="363"/>
      <c r="D134" s="350">
        <v>2012</v>
      </c>
      <c r="E134" s="414">
        <v>50</v>
      </c>
      <c r="F134" s="363"/>
      <c r="G134" s="350">
        <v>2012</v>
      </c>
      <c r="H134" s="414">
        <v>0</v>
      </c>
      <c r="I134" s="363"/>
      <c r="J134" s="350">
        <v>2012</v>
      </c>
      <c r="K134" s="8">
        <f t="shared" si="26"/>
        <v>0</v>
      </c>
      <c r="L134" s="363"/>
      <c r="M134" s="350">
        <v>2012</v>
      </c>
      <c r="N134" s="414">
        <v>0</v>
      </c>
      <c r="O134" s="363"/>
      <c r="P134" s="350">
        <v>2012</v>
      </c>
      <c r="Q134" s="414">
        <v>0</v>
      </c>
      <c r="R134" s="363"/>
      <c r="S134" s="350">
        <v>2012</v>
      </c>
      <c r="T134" s="414">
        <v>0</v>
      </c>
      <c r="U134" s="363"/>
      <c r="V134" s="350">
        <v>2012</v>
      </c>
      <c r="W134" s="414">
        <v>0</v>
      </c>
      <c r="X134" s="363"/>
      <c r="Y134" s="350">
        <v>2012</v>
      </c>
      <c r="Z134" s="414">
        <v>100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25"/>
        <v>37.5</v>
      </c>
      <c r="C135" s="363"/>
      <c r="D135" s="350">
        <v>2013</v>
      </c>
      <c r="E135" s="414">
        <v>50</v>
      </c>
      <c r="F135" s="363"/>
      <c r="G135" s="350">
        <v>2013</v>
      </c>
      <c r="H135" s="414">
        <v>0</v>
      </c>
      <c r="I135" s="363"/>
      <c r="J135" s="350">
        <v>2013</v>
      </c>
      <c r="K135" s="8">
        <f t="shared" si="26"/>
        <v>0</v>
      </c>
      <c r="L135" s="363"/>
      <c r="M135" s="350">
        <v>2013</v>
      </c>
      <c r="N135" s="414">
        <v>0</v>
      </c>
      <c r="O135" s="363"/>
      <c r="P135" s="350">
        <v>2013</v>
      </c>
      <c r="Q135" s="414">
        <v>0</v>
      </c>
      <c r="R135" s="363"/>
      <c r="S135" s="350">
        <v>2013</v>
      </c>
      <c r="T135" s="414">
        <v>0</v>
      </c>
      <c r="U135" s="363"/>
      <c r="V135" s="350">
        <v>2013</v>
      </c>
      <c r="W135" s="414">
        <v>0</v>
      </c>
      <c r="X135" s="363"/>
      <c r="Y135" s="350">
        <v>2013</v>
      </c>
      <c r="Z135" s="414">
        <v>100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7">AVERAGE(E136,H136,K136,Z136)</f>
        <v>37.5</v>
      </c>
      <c r="C136" s="80"/>
      <c r="D136" s="43">
        <v>2014</v>
      </c>
      <c r="E136" s="19">
        <v>50</v>
      </c>
      <c r="F136" s="10" t="s">
        <v>2532</v>
      </c>
      <c r="G136" s="43">
        <v>2014</v>
      </c>
      <c r="H136" s="19">
        <v>0</v>
      </c>
      <c r="I136" s="10" t="s">
        <v>2531</v>
      </c>
      <c r="J136" s="43">
        <v>2014</v>
      </c>
      <c r="K136" s="8">
        <f t="shared" ref="K136:K141" si="28">AVERAGE(N136,Q136,T136,W136)</f>
        <v>0</v>
      </c>
      <c r="L136" s="19"/>
      <c r="M136" s="43">
        <v>2014</v>
      </c>
      <c r="N136" s="19">
        <v>0</v>
      </c>
      <c r="O136" s="10" t="s">
        <v>2530</v>
      </c>
      <c r="P136" s="43">
        <v>2014</v>
      </c>
      <c r="Q136" s="19">
        <v>0</v>
      </c>
      <c r="R136" s="10" t="s">
        <v>2529</v>
      </c>
      <c r="S136" s="43">
        <v>2014</v>
      </c>
      <c r="T136" s="19">
        <v>0</v>
      </c>
      <c r="U136" s="10" t="s">
        <v>2528</v>
      </c>
      <c r="V136" s="43">
        <v>2014</v>
      </c>
      <c r="W136" s="19">
        <v>0</v>
      </c>
      <c r="X136" s="10" t="s">
        <v>2527</v>
      </c>
      <c r="Y136" s="350">
        <v>2014</v>
      </c>
      <c r="Z136" s="19">
        <v>100</v>
      </c>
      <c r="AA136" s="11" t="s">
        <v>2526</v>
      </c>
    </row>
    <row r="137" spans="1:81" ht="24.75" customHeight="1">
      <c r="A137" s="43">
        <v>2015</v>
      </c>
      <c r="B137" s="2">
        <f t="shared" si="27"/>
        <v>37.5</v>
      </c>
      <c r="C137" s="80"/>
      <c r="D137" s="43">
        <v>2015</v>
      </c>
      <c r="E137" s="19">
        <v>50</v>
      </c>
      <c r="F137" s="10"/>
      <c r="G137" s="43">
        <v>2015</v>
      </c>
      <c r="H137" s="19">
        <v>0</v>
      </c>
      <c r="I137" s="10"/>
      <c r="J137" s="43">
        <v>2015</v>
      </c>
      <c r="K137" s="8">
        <f t="shared" si="28"/>
        <v>0</v>
      </c>
      <c r="L137" s="19"/>
      <c r="M137" s="43">
        <v>2015</v>
      </c>
      <c r="N137" s="19">
        <v>0</v>
      </c>
      <c r="O137" s="10"/>
      <c r="P137" s="43">
        <v>2015</v>
      </c>
      <c r="Q137" s="19">
        <v>0</v>
      </c>
      <c r="R137" s="10"/>
      <c r="S137" s="43">
        <v>2015</v>
      </c>
      <c r="T137" s="19">
        <v>0</v>
      </c>
      <c r="U137" s="10"/>
      <c r="V137" s="43">
        <v>2015</v>
      </c>
      <c r="W137" s="19">
        <v>0</v>
      </c>
      <c r="X137" s="10"/>
      <c r="Y137" s="350">
        <v>2015</v>
      </c>
      <c r="Z137" s="19">
        <v>100</v>
      </c>
      <c r="AA137" s="11"/>
    </row>
    <row r="138" spans="1:81" ht="24.75" customHeight="1">
      <c r="A138" s="43">
        <v>2016</v>
      </c>
      <c r="B138" s="2">
        <f t="shared" si="27"/>
        <v>37.5</v>
      </c>
      <c r="C138" s="80"/>
      <c r="D138" s="43">
        <v>2016</v>
      </c>
      <c r="E138" s="19">
        <v>50</v>
      </c>
      <c r="F138" s="10"/>
      <c r="G138" s="43">
        <v>2016</v>
      </c>
      <c r="H138" s="19">
        <v>0</v>
      </c>
      <c r="I138" s="10"/>
      <c r="J138" s="43">
        <v>2016</v>
      </c>
      <c r="K138" s="8">
        <f t="shared" si="28"/>
        <v>0</v>
      </c>
      <c r="L138" s="19"/>
      <c r="M138" s="43">
        <v>2016</v>
      </c>
      <c r="N138" s="19">
        <v>0</v>
      </c>
      <c r="O138" s="10"/>
      <c r="P138" s="43">
        <v>2016</v>
      </c>
      <c r="Q138" s="19">
        <v>0</v>
      </c>
      <c r="R138" s="10"/>
      <c r="S138" s="43">
        <v>2016</v>
      </c>
      <c r="T138" s="19">
        <v>0</v>
      </c>
      <c r="U138" s="10"/>
      <c r="V138" s="43">
        <v>2016</v>
      </c>
      <c r="W138" s="19">
        <v>0</v>
      </c>
      <c r="X138" s="10"/>
      <c r="Y138" s="350">
        <v>2016</v>
      </c>
      <c r="Z138" s="19">
        <v>100</v>
      </c>
      <c r="AA138" s="11"/>
    </row>
    <row r="139" spans="1:81" ht="24.75" customHeight="1">
      <c r="A139" s="43">
        <v>2017</v>
      </c>
      <c r="B139" s="2">
        <f t="shared" si="27"/>
        <v>37.5</v>
      </c>
      <c r="C139" s="80"/>
      <c r="D139" s="43">
        <v>2017</v>
      </c>
      <c r="E139" s="19">
        <v>50</v>
      </c>
      <c r="F139" s="10"/>
      <c r="G139" s="43">
        <v>2017</v>
      </c>
      <c r="H139" s="19">
        <v>0</v>
      </c>
      <c r="I139" s="10"/>
      <c r="J139" s="43">
        <v>2017</v>
      </c>
      <c r="K139" s="8">
        <f t="shared" si="28"/>
        <v>0</v>
      </c>
      <c r="L139" s="19"/>
      <c r="M139" s="43">
        <v>2017</v>
      </c>
      <c r="N139" s="19">
        <v>0</v>
      </c>
      <c r="O139" s="10"/>
      <c r="P139" s="43">
        <v>2017</v>
      </c>
      <c r="Q139" s="19">
        <v>0</v>
      </c>
      <c r="R139" s="10"/>
      <c r="S139" s="43">
        <v>2017</v>
      </c>
      <c r="T139" s="19">
        <v>0</v>
      </c>
      <c r="U139" s="10"/>
      <c r="V139" s="43">
        <v>2017</v>
      </c>
      <c r="W139" s="19">
        <v>0</v>
      </c>
      <c r="X139" s="10"/>
      <c r="Y139" s="350">
        <v>2017</v>
      </c>
      <c r="Z139" s="19">
        <v>100</v>
      </c>
      <c r="AA139" s="11"/>
    </row>
    <row r="140" spans="1:81" ht="24.75" customHeight="1">
      <c r="A140" s="43">
        <v>2018</v>
      </c>
      <c r="B140" s="2">
        <f t="shared" si="27"/>
        <v>37.5</v>
      </c>
      <c r="C140" s="80"/>
      <c r="D140" s="43">
        <v>2018</v>
      </c>
      <c r="E140" s="19">
        <v>50</v>
      </c>
      <c r="F140" s="10"/>
      <c r="G140" s="43">
        <v>2018</v>
      </c>
      <c r="H140" s="19">
        <v>0</v>
      </c>
      <c r="I140" s="10"/>
      <c r="J140" s="43">
        <v>2018</v>
      </c>
      <c r="K140" s="8">
        <f t="shared" si="28"/>
        <v>0</v>
      </c>
      <c r="L140" s="19"/>
      <c r="M140" s="43">
        <v>2018</v>
      </c>
      <c r="N140" s="19">
        <v>0</v>
      </c>
      <c r="O140" s="10"/>
      <c r="P140" s="43">
        <v>2018</v>
      </c>
      <c r="Q140" s="19">
        <v>0</v>
      </c>
      <c r="R140" s="10"/>
      <c r="S140" s="43">
        <v>2018</v>
      </c>
      <c r="T140" s="19">
        <v>0</v>
      </c>
      <c r="U140" s="10"/>
      <c r="V140" s="43">
        <v>2018</v>
      </c>
      <c r="W140" s="19">
        <v>0</v>
      </c>
      <c r="X140" s="10"/>
      <c r="Y140" s="350">
        <v>2018</v>
      </c>
      <c r="Z140" s="19">
        <v>100</v>
      </c>
      <c r="AA140" s="11"/>
    </row>
    <row r="141" spans="1:81" ht="24.75" customHeight="1">
      <c r="A141" s="43">
        <v>2019</v>
      </c>
      <c r="B141" s="2">
        <f t="shared" si="27"/>
        <v>37.5</v>
      </c>
      <c r="C141" s="80"/>
      <c r="D141" s="43">
        <v>2019</v>
      </c>
      <c r="E141" s="19">
        <v>50</v>
      </c>
      <c r="F141" s="10"/>
      <c r="G141" s="43">
        <v>2019</v>
      </c>
      <c r="H141" s="19">
        <v>0</v>
      </c>
      <c r="I141" s="10"/>
      <c r="J141" s="43">
        <v>2019</v>
      </c>
      <c r="K141" s="8">
        <f t="shared" si="28"/>
        <v>0</v>
      </c>
      <c r="L141" s="19"/>
      <c r="M141" s="43">
        <v>2019</v>
      </c>
      <c r="N141" s="19">
        <v>0</v>
      </c>
      <c r="O141" s="10"/>
      <c r="P141" s="43">
        <v>2019</v>
      </c>
      <c r="Q141" s="19">
        <v>0</v>
      </c>
      <c r="R141" s="10"/>
      <c r="S141" s="43">
        <v>2019</v>
      </c>
      <c r="T141" s="19">
        <v>0</v>
      </c>
      <c r="U141" s="10"/>
      <c r="V141" s="43">
        <v>2019</v>
      </c>
      <c r="W141" s="19">
        <v>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119</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452">
        <v>2007</v>
      </c>
      <c r="B150" s="2">
        <f t="shared" ref="B150:B152" si="29">AVERAGE(E150,H150, W150,((Z150+AC150+AF150)/3))</f>
        <v>95.833333333333329</v>
      </c>
      <c r="C150" s="27"/>
      <c r="D150" s="452">
        <v>2007</v>
      </c>
      <c r="E150" s="27">
        <v>100</v>
      </c>
      <c r="F150" s="27"/>
      <c r="G150" s="452">
        <v>2007</v>
      </c>
      <c r="H150" s="316">
        <f t="shared" ref="H150:H152" si="30">AVERAGE(K150,N150,Q150,T150)</f>
        <v>100</v>
      </c>
      <c r="I150" s="27"/>
      <c r="J150" s="452">
        <v>2007</v>
      </c>
      <c r="K150" s="27">
        <v>100</v>
      </c>
      <c r="L150" s="27"/>
      <c r="M150" s="452">
        <v>2007</v>
      </c>
      <c r="N150" s="27">
        <v>100</v>
      </c>
      <c r="O150" s="27"/>
      <c r="P150" s="452">
        <v>2007</v>
      </c>
      <c r="Q150" s="27">
        <v>100</v>
      </c>
      <c r="R150" s="27"/>
      <c r="S150" s="452">
        <v>2007</v>
      </c>
      <c r="T150" s="27">
        <v>100</v>
      </c>
      <c r="U150" s="27"/>
      <c r="V150" s="452">
        <v>2007</v>
      </c>
      <c r="W150" s="27">
        <v>100</v>
      </c>
      <c r="X150" s="27"/>
      <c r="Y150" s="452">
        <v>2007</v>
      </c>
      <c r="Z150" s="27">
        <v>100</v>
      </c>
      <c r="AA150" s="27"/>
      <c r="AB150" s="452">
        <v>2007</v>
      </c>
      <c r="AC150" s="27">
        <v>100</v>
      </c>
      <c r="AD150" s="27"/>
      <c r="AE150" s="452">
        <v>2007</v>
      </c>
      <c r="AF150" s="27">
        <v>50</v>
      </c>
      <c r="AG150" s="27"/>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452">
        <v>2008</v>
      </c>
      <c r="B151" s="2">
        <f t="shared" si="29"/>
        <v>95.833333333333329</v>
      </c>
      <c r="C151" s="27"/>
      <c r="D151" s="452">
        <v>2008</v>
      </c>
      <c r="E151" s="27">
        <v>100</v>
      </c>
      <c r="F151" s="27"/>
      <c r="G151" s="452">
        <v>2008</v>
      </c>
      <c r="H151" s="316">
        <f t="shared" si="30"/>
        <v>100</v>
      </c>
      <c r="I151" s="27"/>
      <c r="J151" s="452">
        <v>2008</v>
      </c>
      <c r="K151" s="27">
        <v>100</v>
      </c>
      <c r="L151" s="27"/>
      <c r="M151" s="452">
        <v>2008</v>
      </c>
      <c r="N151" s="27">
        <v>100</v>
      </c>
      <c r="O151" s="27"/>
      <c r="P151" s="452">
        <v>2008</v>
      </c>
      <c r="Q151" s="27">
        <v>100</v>
      </c>
      <c r="R151" s="27"/>
      <c r="S151" s="452">
        <v>2008</v>
      </c>
      <c r="T151" s="27">
        <v>100</v>
      </c>
      <c r="U151" s="27"/>
      <c r="V151" s="452">
        <v>2008</v>
      </c>
      <c r="W151" s="27">
        <v>100</v>
      </c>
      <c r="X151" s="27"/>
      <c r="Y151" s="452">
        <v>2008</v>
      </c>
      <c r="Z151" s="27">
        <v>100</v>
      </c>
      <c r="AA151" s="27"/>
      <c r="AB151" s="452">
        <v>2008</v>
      </c>
      <c r="AC151" s="27">
        <v>100</v>
      </c>
      <c r="AD151" s="27"/>
      <c r="AE151" s="452">
        <v>2008</v>
      </c>
      <c r="AF151" s="27">
        <v>50</v>
      </c>
      <c r="AG151" s="27"/>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452">
        <v>2009</v>
      </c>
      <c r="B152" s="2">
        <f t="shared" si="29"/>
        <v>95.833333333333329</v>
      </c>
      <c r="C152" s="27"/>
      <c r="D152" s="452">
        <v>2009</v>
      </c>
      <c r="E152" s="27">
        <v>100</v>
      </c>
      <c r="F152" s="27"/>
      <c r="G152" s="452">
        <v>2009</v>
      </c>
      <c r="H152" s="316">
        <f t="shared" si="30"/>
        <v>100</v>
      </c>
      <c r="I152" s="27"/>
      <c r="J152" s="452">
        <v>2009</v>
      </c>
      <c r="K152" s="27">
        <v>100</v>
      </c>
      <c r="L152" s="27"/>
      <c r="M152" s="452">
        <v>2009</v>
      </c>
      <c r="N152" s="27">
        <v>100</v>
      </c>
      <c r="O152" s="27"/>
      <c r="P152" s="452">
        <v>2009</v>
      </c>
      <c r="Q152" s="27">
        <v>100</v>
      </c>
      <c r="R152" s="27"/>
      <c r="S152" s="452">
        <v>2009</v>
      </c>
      <c r="T152" s="27">
        <v>100</v>
      </c>
      <c r="U152" s="27"/>
      <c r="V152" s="452">
        <v>2009</v>
      </c>
      <c r="W152" s="27">
        <v>100</v>
      </c>
      <c r="X152" s="27"/>
      <c r="Y152" s="452">
        <v>2009</v>
      </c>
      <c r="Z152" s="27">
        <v>100</v>
      </c>
      <c r="AA152" s="27"/>
      <c r="AB152" s="452">
        <v>2009</v>
      </c>
      <c r="AC152" s="27">
        <v>100</v>
      </c>
      <c r="AD152" s="27"/>
      <c r="AE152" s="452">
        <v>2009</v>
      </c>
      <c r="AF152" s="27">
        <v>50</v>
      </c>
      <c r="AG152" s="27"/>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ref="B153:B156" si="31">AVERAGE(E153,H153, W153,((Z153+AC153+AF153)/3))</f>
        <v>95.833333333333329</v>
      </c>
      <c r="C153" s="363"/>
      <c r="D153" s="350">
        <v>2010</v>
      </c>
      <c r="E153" s="414">
        <v>100</v>
      </c>
      <c r="F153" s="363"/>
      <c r="G153" s="350">
        <v>2010</v>
      </c>
      <c r="H153" s="8">
        <f t="shared" ref="H153:H156" si="32">AVERAGE(K153,N153,Q153,T153)</f>
        <v>100</v>
      </c>
      <c r="I153" s="363"/>
      <c r="J153" s="350">
        <v>2010</v>
      </c>
      <c r="K153" s="414">
        <v>100</v>
      </c>
      <c r="L153" s="363"/>
      <c r="M153" s="350">
        <v>2010</v>
      </c>
      <c r="N153" s="414">
        <v>100</v>
      </c>
      <c r="O153" s="363"/>
      <c r="P153" s="350">
        <v>2010</v>
      </c>
      <c r="Q153" s="414">
        <v>100</v>
      </c>
      <c r="R153" s="363"/>
      <c r="S153" s="350">
        <v>2010</v>
      </c>
      <c r="T153" s="414">
        <v>100</v>
      </c>
      <c r="U153" s="363"/>
      <c r="V153" s="350">
        <v>2010</v>
      </c>
      <c r="W153" s="414">
        <v>100</v>
      </c>
      <c r="X153" s="363"/>
      <c r="Y153" s="350">
        <v>2010</v>
      </c>
      <c r="Z153" s="414">
        <v>100</v>
      </c>
      <c r="AA153" s="363"/>
      <c r="AB153" s="350">
        <v>2010</v>
      </c>
      <c r="AC153" s="414">
        <v>100</v>
      </c>
      <c r="AD153" s="363"/>
      <c r="AE153" s="350">
        <v>2010</v>
      </c>
      <c r="AF153" s="414">
        <v>50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31"/>
        <v>95.833333333333329</v>
      </c>
      <c r="C154" s="363"/>
      <c r="D154" s="350">
        <v>2011</v>
      </c>
      <c r="E154" s="414">
        <v>100</v>
      </c>
      <c r="F154" s="363"/>
      <c r="G154" s="350">
        <v>2011</v>
      </c>
      <c r="H154" s="8">
        <f t="shared" si="32"/>
        <v>100</v>
      </c>
      <c r="I154" s="363"/>
      <c r="J154" s="350">
        <v>2011</v>
      </c>
      <c r="K154" s="414">
        <v>100</v>
      </c>
      <c r="L154" s="363"/>
      <c r="M154" s="350">
        <v>2011</v>
      </c>
      <c r="N154" s="414">
        <v>100</v>
      </c>
      <c r="O154" s="363"/>
      <c r="P154" s="350">
        <v>2011</v>
      </c>
      <c r="Q154" s="414">
        <v>100</v>
      </c>
      <c r="R154" s="363"/>
      <c r="S154" s="350">
        <v>2011</v>
      </c>
      <c r="T154" s="414">
        <v>100</v>
      </c>
      <c r="U154" s="363"/>
      <c r="V154" s="350">
        <v>2011</v>
      </c>
      <c r="W154" s="414">
        <v>100</v>
      </c>
      <c r="X154" s="363"/>
      <c r="Y154" s="350">
        <v>2011</v>
      </c>
      <c r="Z154" s="414">
        <v>100</v>
      </c>
      <c r="AA154" s="363"/>
      <c r="AB154" s="350">
        <v>2011</v>
      </c>
      <c r="AC154" s="414">
        <v>100</v>
      </c>
      <c r="AD154" s="363"/>
      <c r="AE154" s="350">
        <v>2011</v>
      </c>
      <c r="AF154" s="414">
        <v>50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31"/>
        <v>95.833333333333329</v>
      </c>
      <c r="C155" s="363"/>
      <c r="D155" s="350">
        <v>2012</v>
      </c>
      <c r="E155" s="414">
        <v>100</v>
      </c>
      <c r="F155" s="363"/>
      <c r="G155" s="350">
        <v>2012</v>
      </c>
      <c r="H155" s="8">
        <f t="shared" si="32"/>
        <v>100</v>
      </c>
      <c r="I155" s="363"/>
      <c r="J155" s="350">
        <v>2012</v>
      </c>
      <c r="K155" s="414">
        <v>100</v>
      </c>
      <c r="L155" s="363"/>
      <c r="M155" s="350">
        <v>2012</v>
      </c>
      <c r="N155" s="414">
        <v>100</v>
      </c>
      <c r="O155" s="363"/>
      <c r="P155" s="350">
        <v>2012</v>
      </c>
      <c r="Q155" s="414">
        <v>100</v>
      </c>
      <c r="R155" s="363"/>
      <c r="S155" s="350">
        <v>2012</v>
      </c>
      <c r="T155" s="414">
        <v>100</v>
      </c>
      <c r="U155" s="363"/>
      <c r="V155" s="350">
        <v>2012</v>
      </c>
      <c r="W155" s="414">
        <v>100</v>
      </c>
      <c r="X155" s="363"/>
      <c r="Y155" s="350">
        <v>2012</v>
      </c>
      <c r="Z155" s="414">
        <v>100</v>
      </c>
      <c r="AA155" s="363"/>
      <c r="AB155" s="350">
        <v>2012</v>
      </c>
      <c r="AC155" s="414">
        <v>100</v>
      </c>
      <c r="AD155" s="363"/>
      <c r="AE155" s="350">
        <v>2012</v>
      </c>
      <c r="AF155" s="414">
        <v>50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31"/>
        <v>95.833333333333329</v>
      </c>
      <c r="C156" s="363"/>
      <c r="D156" s="350">
        <v>2013</v>
      </c>
      <c r="E156" s="414">
        <v>100</v>
      </c>
      <c r="F156" s="363"/>
      <c r="G156" s="350">
        <v>2013</v>
      </c>
      <c r="H156" s="8">
        <f t="shared" si="32"/>
        <v>100</v>
      </c>
      <c r="I156" s="363"/>
      <c r="J156" s="350">
        <v>2013</v>
      </c>
      <c r="K156" s="414">
        <v>100</v>
      </c>
      <c r="L156" s="363"/>
      <c r="M156" s="350">
        <v>2013</v>
      </c>
      <c r="N156" s="414">
        <v>100</v>
      </c>
      <c r="O156" s="363"/>
      <c r="P156" s="350">
        <v>2013</v>
      </c>
      <c r="Q156" s="414">
        <v>100</v>
      </c>
      <c r="R156" s="363"/>
      <c r="S156" s="350">
        <v>2013</v>
      </c>
      <c r="T156" s="414">
        <v>100</v>
      </c>
      <c r="U156" s="363"/>
      <c r="V156" s="350">
        <v>2013</v>
      </c>
      <c r="W156" s="414">
        <v>100</v>
      </c>
      <c r="X156" s="363"/>
      <c r="Y156" s="350">
        <v>2013</v>
      </c>
      <c r="Z156" s="414">
        <v>100</v>
      </c>
      <c r="AA156" s="363"/>
      <c r="AB156" s="350">
        <v>2013</v>
      </c>
      <c r="AC156" s="414">
        <v>100</v>
      </c>
      <c r="AD156" s="363"/>
      <c r="AE156" s="350">
        <v>2013</v>
      </c>
      <c r="AF156" s="414">
        <v>50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33">AVERAGE(E157,H157, W157,((Z157+AC157+AF157)/3))</f>
        <v>95.833333333333329</v>
      </c>
      <c r="C157" s="80"/>
      <c r="D157" s="43">
        <v>2014</v>
      </c>
      <c r="E157" s="19">
        <v>100</v>
      </c>
      <c r="F157" s="10" t="s">
        <v>2524</v>
      </c>
      <c r="G157" s="43">
        <v>2014</v>
      </c>
      <c r="H157" s="8">
        <f t="shared" ref="H157:H162" si="34">AVERAGE(K157,N157,Q157,T157)</f>
        <v>100</v>
      </c>
      <c r="I157" s="19"/>
      <c r="J157" s="43">
        <v>2014</v>
      </c>
      <c r="K157" s="19">
        <v>100</v>
      </c>
      <c r="L157" s="10" t="s">
        <v>2524</v>
      </c>
      <c r="M157" s="43">
        <v>2014</v>
      </c>
      <c r="N157" s="19">
        <v>100</v>
      </c>
      <c r="O157" s="10" t="s">
        <v>2524</v>
      </c>
      <c r="P157" s="43">
        <v>2014</v>
      </c>
      <c r="Q157" s="19">
        <v>100</v>
      </c>
      <c r="R157" s="10" t="s">
        <v>2524</v>
      </c>
      <c r="S157" s="43">
        <v>2014</v>
      </c>
      <c r="T157" s="19">
        <v>100</v>
      </c>
      <c r="U157" s="10" t="s">
        <v>2524</v>
      </c>
      <c r="V157" s="43">
        <v>2014</v>
      </c>
      <c r="W157" s="19">
        <v>100</v>
      </c>
      <c r="X157" s="10" t="s">
        <v>2525</v>
      </c>
      <c r="Y157" s="350">
        <v>2014</v>
      </c>
      <c r="Z157" s="19">
        <v>100</v>
      </c>
      <c r="AA157" s="10" t="s">
        <v>2524</v>
      </c>
      <c r="AB157" s="350">
        <v>2014</v>
      </c>
      <c r="AC157" s="19">
        <v>100</v>
      </c>
      <c r="AD157" s="10" t="s">
        <v>2523</v>
      </c>
      <c r="AE157" s="350">
        <v>2014</v>
      </c>
      <c r="AF157" s="19">
        <v>50</v>
      </c>
      <c r="AG157" s="11" t="s">
        <v>2522</v>
      </c>
    </row>
    <row r="158" spans="1:81" ht="24.75" customHeight="1">
      <c r="A158" s="43">
        <v>2015</v>
      </c>
      <c r="B158" s="2">
        <f t="shared" si="33"/>
        <v>95.833333333333329</v>
      </c>
      <c r="C158" s="80"/>
      <c r="D158" s="43">
        <v>2015</v>
      </c>
      <c r="E158" s="19">
        <v>100</v>
      </c>
      <c r="F158" s="10"/>
      <c r="G158" s="43">
        <v>2015</v>
      </c>
      <c r="H158" s="8">
        <f t="shared" si="34"/>
        <v>100</v>
      </c>
      <c r="I158" s="19"/>
      <c r="J158" s="43">
        <v>2015</v>
      </c>
      <c r="K158" s="19">
        <v>100</v>
      </c>
      <c r="L158" s="10"/>
      <c r="M158" s="43">
        <v>2015</v>
      </c>
      <c r="N158" s="19">
        <v>100</v>
      </c>
      <c r="O158" s="10"/>
      <c r="P158" s="43">
        <v>2015</v>
      </c>
      <c r="Q158" s="19">
        <v>100</v>
      </c>
      <c r="R158" s="10"/>
      <c r="S158" s="43">
        <v>2015</v>
      </c>
      <c r="T158" s="19">
        <v>100</v>
      </c>
      <c r="U158" s="10"/>
      <c r="V158" s="43">
        <v>2015</v>
      </c>
      <c r="W158" s="19">
        <v>100</v>
      </c>
      <c r="X158" s="10"/>
      <c r="Y158" s="350">
        <v>2015</v>
      </c>
      <c r="Z158" s="19">
        <v>100</v>
      </c>
      <c r="AA158" s="10"/>
      <c r="AB158" s="350">
        <v>2015</v>
      </c>
      <c r="AC158" s="19">
        <v>100</v>
      </c>
      <c r="AD158" s="10"/>
      <c r="AE158" s="350">
        <v>2015</v>
      </c>
      <c r="AF158" s="19">
        <v>50</v>
      </c>
      <c r="AG158" s="11"/>
    </row>
    <row r="159" spans="1:81" ht="24.75" customHeight="1">
      <c r="A159" s="43">
        <v>2016</v>
      </c>
      <c r="B159" s="2">
        <f t="shared" si="33"/>
        <v>95.833333333333329</v>
      </c>
      <c r="C159" s="80"/>
      <c r="D159" s="43">
        <v>2016</v>
      </c>
      <c r="E159" s="19">
        <v>100</v>
      </c>
      <c r="F159" s="10"/>
      <c r="G159" s="43">
        <v>2016</v>
      </c>
      <c r="H159" s="8">
        <f t="shared" si="34"/>
        <v>100</v>
      </c>
      <c r="I159" s="19"/>
      <c r="J159" s="43">
        <v>2016</v>
      </c>
      <c r="K159" s="19">
        <v>100</v>
      </c>
      <c r="L159" s="10"/>
      <c r="M159" s="43">
        <v>2016</v>
      </c>
      <c r="N159" s="19">
        <v>100</v>
      </c>
      <c r="O159" s="10"/>
      <c r="P159" s="43">
        <v>2016</v>
      </c>
      <c r="Q159" s="19">
        <v>100</v>
      </c>
      <c r="R159" s="10"/>
      <c r="S159" s="43">
        <v>2016</v>
      </c>
      <c r="T159" s="19">
        <v>100</v>
      </c>
      <c r="U159" s="10"/>
      <c r="V159" s="43">
        <v>2016</v>
      </c>
      <c r="W159" s="19">
        <v>100</v>
      </c>
      <c r="X159" s="10"/>
      <c r="Y159" s="350">
        <v>2016</v>
      </c>
      <c r="Z159" s="19">
        <v>100</v>
      </c>
      <c r="AA159" s="10"/>
      <c r="AB159" s="350">
        <v>2016</v>
      </c>
      <c r="AC159" s="19">
        <v>100</v>
      </c>
      <c r="AD159" s="10"/>
      <c r="AE159" s="350">
        <v>2016</v>
      </c>
      <c r="AF159" s="19">
        <v>50</v>
      </c>
      <c r="AG159" s="11"/>
    </row>
    <row r="160" spans="1:81" ht="24.75" customHeight="1">
      <c r="A160" s="43">
        <v>2017</v>
      </c>
      <c r="B160" s="2">
        <f t="shared" si="33"/>
        <v>95.833333333333329</v>
      </c>
      <c r="C160" s="80"/>
      <c r="D160" s="43">
        <v>2017</v>
      </c>
      <c r="E160" s="19">
        <v>100</v>
      </c>
      <c r="F160" s="10"/>
      <c r="G160" s="43">
        <v>2017</v>
      </c>
      <c r="H160" s="8">
        <f t="shared" si="34"/>
        <v>100</v>
      </c>
      <c r="I160" s="19"/>
      <c r="J160" s="43">
        <v>2017</v>
      </c>
      <c r="K160" s="19">
        <v>100</v>
      </c>
      <c r="L160" s="10"/>
      <c r="M160" s="43">
        <v>2017</v>
      </c>
      <c r="N160" s="19">
        <v>100</v>
      </c>
      <c r="O160" s="10"/>
      <c r="P160" s="43">
        <v>2017</v>
      </c>
      <c r="Q160" s="19">
        <v>100</v>
      </c>
      <c r="R160" s="10"/>
      <c r="S160" s="43">
        <v>2017</v>
      </c>
      <c r="T160" s="19">
        <v>100</v>
      </c>
      <c r="U160" s="10"/>
      <c r="V160" s="43">
        <v>2017</v>
      </c>
      <c r="W160" s="19">
        <v>100</v>
      </c>
      <c r="X160" s="10"/>
      <c r="Y160" s="350">
        <v>2017</v>
      </c>
      <c r="Z160" s="19">
        <v>100</v>
      </c>
      <c r="AA160" s="10"/>
      <c r="AB160" s="350">
        <v>2017</v>
      </c>
      <c r="AC160" s="19">
        <v>100</v>
      </c>
      <c r="AD160" s="10"/>
      <c r="AE160" s="350">
        <v>2017</v>
      </c>
      <c r="AF160" s="19">
        <v>50</v>
      </c>
      <c r="AG160" s="11"/>
    </row>
    <row r="161" spans="1:41" ht="24.75" customHeight="1">
      <c r="A161" s="43">
        <v>2018</v>
      </c>
      <c r="B161" s="2">
        <f t="shared" si="33"/>
        <v>95.833333333333329</v>
      </c>
      <c r="C161" s="80"/>
      <c r="D161" s="43">
        <v>2018</v>
      </c>
      <c r="E161" s="19">
        <v>100</v>
      </c>
      <c r="F161" s="10"/>
      <c r="G161" s="43">
        <v>2018</v>
      </c>
      <c r="H161" s="8">
        <f t="shared" si="34"/>
        <v>100</v>
      </c>
      <c r="I161" s="19"/>
      <c r="J161" s="43">
        <v>2018</v>
      </c>
      <c r="K161" s="19">
        <v>100</v>
      </c>
      <c r="L161" s="10"/>
      <c r="M161" s="43">
        <v>2018</v>
      </c>
      <c r="N161" s="19">
        <v>100</v>
      </c>
      <c r="O161" s="10"/>
      <c r="P161" s="43">
        <v>2018</v>
      </c>
      <c r="Q161" s="19">
        <v>100</v>
      </c>
      <c r="R161" s="10"/>
      <c r="S161" s="43">
        <v>2018</v>
      </c>
      <c r="T161" s="19">
        <v>100</v>
      </c>
      <c r="U161" s="10"/>
      <c r="V161" s="43">
        <v>2018</v>
      </c>
      <c r="W161" s="19">
        <v>100</v>
      </c>
      <c r="X161" s="10"/>
      <c r="Y161" s="350">
        <v>2018</v>
      </c>
      <c r="Z161" s="19">
        <v>100</v>
      </c>
      <c r="AA161" s="10"/>
      <c r="AB161" s="350">
        <v>2018</v>
      </c>
      <c r="AC161" s="19">
        <v>100</v>
      </c>
      <c r="AD161" s="10"/>
      <c r="AE161" s="350">
        <v>2018</v>
      </c>
      <c r="AF161" s="19">
        <v>50</v>
      </c>
      <c r="AG161" s="11"/>
    </row>
    <row r="162" spans="1:41" ht="24.75" customHeight="1">
      <c r="A162" s="43">
        <v>2019</v>
      </c>
      <c r="B162" s="2">
        <f t="shared" si="33"/>
        <v>95.833333333333329</v>
      </c>
      <c r="C162" s="80"/>
      <c r="D162" s="43">
        <v>2019</v>
      </c>
      <c r="E162" s="19">
        <v>100</v>
      </c>
      <c r="F162" s="10"/>
      <c r="G162" s="43">
        <v>2019</v>
      </c>
      <c r="H162" s="8">
        <f t="shared" si="34"/>
        <v>100</v>
      </c>
      <c r="I162" s="19"/>
      <c r="J162" s="43">
        <v>2019</v>
      </c>
      <c r="K162" s="19">
        <v>100</v>
      </c>
      <c r="L162" s="10"/>
      <c r="M162" s="43">
        <v>2019</v>
      </c>
      <c r="N162" s="19">
        <v>100</v>
      </c>
      <c r="O162" s="10"/>
      <c r="P162" s="43">
        <v>2019</v>
      </c>
      <c r="Q162" s="19">
        <v>100</v>
      </c>
      <c r="R162" s="10"/>
      <c r="S162" s="43">
        <v>2019</v>
      </c>
      <c r="T162" s="19">
        <v>100</v>
      </c>
      <c r="U162" s="10"/>
      <c r="V162" s="43">
        <v>2019</v>
      </c>
      <c r="W162" s="19">
        <v>100</v>
      </c>
      <c r="X162" s="10"/>
      <c r="Y162" s="350">
        <v>2019</v>
      </c>
      <c r="Z162" s="19">
        <v>100</v>
      </c>
      <c r="AA162" s="10"/>
      <c r="AB162" s="350">
        <v>2019</v>
      </c>
      <c r="AC162" s="19">
        <v>100</v>
      </c>
      <c r="AD162" s="10"/>
      <c r="AE162" s="350">
        <v>2019</v>
      </c>
      <c r="AF162" s="19">
        <v>50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45.916666666666664</v>
      </c>
      <c r="C171" s="39"/>
      <c r="D171" s="43">
        <v>2014</v>
      </c>
      <c r="E171" s="8">
        <v>50</v>
      </c>
      <c r="F171" s="67" t="s">
        <v>2520</v>
      </c>
      <c r="G171" s="43">
        <v>2014</v>
      </c>
      <c r="H171" s="8">
        <v>50</v>
      </c>
      <c r="I171" s="11" t="s">
        <v>2519</v>
      </c>
      <c r="J171" s="43">
        <v>2014</v>
      </c>
      <c r="K171" s="8">
        <v>100</v>
      </c>
      <c r="L171" s="11" t="s">
        <v>2518</v>
      </c>
      <c r="M171" s="43">
        <v>2014</v>
      </c>
      <c r="N171" s="19">
        <v>100</v>
      </c>
      <c r="O171" s="11">
        <v>0</v>
      </c>
      <c r="P171" s="43">
        <v>2014</v>
      </c>
      <c r="Q171" s="8">
        <v>100</v>
      </c>
      <c r="R171" s="11" t="s">
        <v>2521</v>
      </c>
      <c r="S171" s="43">
        <v>2014</v>
      </c>
      <c r="T171" s="19">
        <v>0</v>
      </c>
      <c r="U171" s="11" t="s">
        <v>2516</v>
      </c>
      <c r="V171" s="43">
        <v>2014</v>
      </c>
      <c r="W171" s="19">
        <v>67</v>
      </c>
      <c r="X171" s="11" t="s">
        <v>2515</v>
      </c>
      <c r="Y171" s="43">
        <v>2014</v>
      </c>
      <c r="Z171" s="19">
        <v>67</v>
      </c>
      <c r="AA171" s="11" t="s">
        <v>2514</v>
      </c>
      <c r="AB171" s="43">
        <v>2014</v>
      </c>
      <c r="AC171" s="19">
        <v>0</v>
      </c>
      <c r="AD171" s="11" t="s">
        <v>2513</v>
      </c>
      <c r="AE171" s="43">
        <v>2014</v>
      </c>
      <c r="AF171" s="19">
        <v>50</v>
      </c>
      <c r="AG171" s="67" t="s">
        <v>2512</v>
      </c>
      <c r="AH171" s="43">
        <v>2014</v>
      </c>
      <c r="AI171" s="19">
        <v>50</v>
      </c>
      <c r="AJ171" s="11" t="s">
        <v>2511</v>
      </c>
      <c r="AK171" s="43">
        <v>2014</v>
      </c>
      <c r="AL171" s="19">
        <v>0</v>
      </c>
      <c r="AM171" s="11" t="s">
        <v>2510</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45.916666666666664</v>
      </c>
      <c r="C176" s="80"/>
      <c r="D176" s="43">
        <v>2019</v>
      </c>
      <c r="E176" s="19">
        <v>50</v>
      </c>
      <c r="F176" s="11" t="s">
        <v>2520</v>
      </c>
      <c r="G176" s="43">
        <v>2019</v>
      </c>
      <c r="H176" s="19">
        <v>50</v>
      </c>
      <c r="I176" s="11" t="s">
        <v>2519</v>
      </c>
      <c r="J176" s="43">
        <v>2019</v>
      </c>
      <c r="K176" s="19">
        <v>100</v>
      </c>
      <c r="L176" s="11" t="s">
        <v>2518</v>
      </c>
      <c r="M176" s="43">
        <v>2019</v>
      </c>
      <c r="N176" s="19">
        <v>100</v>
      </c>
      <c r="O176" s="11">
        <v>0</v>
      </c>
      <c r="P176" s="43">
        <v>2019</v>
      </c>
      <c r="Q176" s="19">
        <v>100</v>
      </c>
      <c r="R176" s="11" t="s">
        <v>2517</v>
      </c>
      <c r="S176" s="43">
        <v>2019</v>
      </c>
      <c r="T176" s="19">
        <v>0</v>
      </c>
      <c r="U176" s="11" t="s">
        <v>2516</v>
      </c>
      <c r="V176" s="43">
        <v>2019</v>
      </c>
      <c r="W176" s="19">
        <v>67</v>
      </c>
      <c r="X176" s="11" t="s">
        <v>2515</v>
      </c>
      <c r="Y176" s="43">
        <v>2019</v>
      </c>
      <c r="Z176" s="19">
        <v>67</v>
      </c>
      <c r="AA176" s="11" t="s">
        <v>2514</v>
      </c>
      <c r="AB176" s="43">
        <v>2019</v>
      </c>
      <c r="AC176" s="19">
        <v>0</v>
      </c>
      <c r="AD176" s="11" t="s">
        <v>2513</v>
      </c>
      <c r="AE176" s="43">
        <v>2019</v>
      </c>
      <c r="AF176" s="19">
        <v>50</v>
      </c>
      <c r="AG176" s="11" t="s">
        <v>2512</v>
      </c>
      <c r="AH176" s="43">
        <v>2019</v>
      </c>
      <c r="AI176" s="19">
        <v>50</v>
      </c>
      <c r="AJ176" s="11" t="s">
        <v>2511</v>
      </c>
      <c r="AK176" s="43">
        <v>2019</v>
      </c>
      <c r="AL176" s="19">
        <v>0</v>
      </c>
      <c r="AM176" s="11" t="s">
        <v>2510</v>
      </c>
      <c r="AN176" s="42"/>
      <c r="AO176" s="42"/>
    </row>
  </sheetData>
  <mergeCells count="443">
    <mergeCell ref="AF168:AG168"/>
    <mergeCell ref="AI168:AJ168"/>
    <mergeCell ref="AL168:AM168"/>
    <mergeCell ref="B169:C169"/>
    <mergeCell ref="E169:F169"/>
    <mergeCell ref="H169:I169"/>
    <mergeCell ref="K169:L169"/>
    <mergeCell ref="N169:O169"/>
    <mergeCell ref="Q169:R169"/>
    <mergeCell ref="B167:C167"/>
    <mergeCell ref="E167:F167"/>
    <mergeCell ref="H167:I167"/>
    <mergeCell ref="K167:L167"/>
    <mergeCell ref="N167:O167"/>
    <mergeCell ref="Q167:R167"/>
    <mergeCell ref="T167:U167"/>
    <mergeCell ref="AL169:AM169"/>
    <mergeCell ref="B168:C168"/>
    <mergeCell ref="E168:F168"/>
    <mergeCell ref="H168:I168"/>
    <mergeCell ref="K168:L168"/>
    <mergeCell ref="N168:O168"/>
    <mergeCell ref="Q168:R168"/>
    <mergeCell ref="T168:U168"/>
    <mergeCell ref="W168:X168"/>
    <mergeCell ref="Z168:AA168"/>
    <mergeCell ref="T169:U169"/>
    <mergeCell ref="W169:X169"/>
    <mergeCell ref="Z169:AA169"/>
    <mergeCell ref="AC169:AD169"/>
    <mergeCell ref="AF169:AG169"/>
    <mergeCell ref="AI169:AJ169"/>
    <mergeCell ref="AC168:AD168"/>
    <mergeCell ref="W167:X167"/>
    <mergeCell ref="Z167:AA167"/>
    <mergeCell ref="AC167:AD167"/>
    <mergeCell ref="AF167:AG167"/>
    <mergeCell ref="AI167:AJ167"/>
    <mergeCell ref="AL167:AM167"/>
    <mergeCell ref="AF166:AG166"/>
    <mergeCell ref="AI166:AJ166"/>
    <mergeCell ref="AL166:AM166"/>
    <mergeCell ref="W166:X166"/>
    <mergeCell ref="Z166:AA166"/>
    <mergeCell ref="AC166:AD166"/>
    <mergeCell ref="B164:AM164"/>
    <mergeCell ref="B165:C165"/>
    <mergeCell ref="E165:F165"/>
    <mergeCell ref="H165:I165"/>
    <mergeCell ref="K165:L165"/>
    <mergeCell ref="N165:O165"/>
    <mergeCell ref="Q165:R165"/>
    <mergeCell ref="E166:F166"/>
    <mergeCell ref="H166:I166"/>
    <mergeCell ref="K166:L166"/>
    <mergeCell ref="N166:O166"/>
    <mergeCell ref="Q166:R166"/>
    <mergeCell ref="T166:U166"/>
    <mergeCell ref="AL165:AM165"/>
    <mergeCell ref="T165:U165"/>
    <mergeCell ref="W165:X165"/>
    <mergeCell ref="Z165:AA165"/>
    <mergeCell ref="AC165:AD165"/>
    <mergeCell ref="AF165:AG165"/>
    <mergeCell ref="AI165:AJ165"/>
    <mergeCell ref="W148:X148"/>
    <mergeCell ref="Z148:AA148"/>
    <mergeCell ref="AC148:AD148"/>
    <mergeCell ref="AF148:AG148"/>
    <mergeCell ref="T147:U147"/>
    <mergeCell ref="W147:X147"/>
    <mergeCell ref="Z147:AA147"/>
    <mergeCell ref="AC147:AD147"/>
    <mergeCell ref="AF147:AG147"/>
    <mergeCell ref="B148:C148"/>
    <mergeCell ref="E148:F148"/>
    <mergeCell ref="H148:I148"/>
    <mergeCell ref="K148:L148"/>
    <mergeCell ref="N148:O148"/>
    <mergeCell ref="Q148:R148"/>
    <mergeCell ref="T148:U148"/>
    <mergeCell ref="B146:C146"/>
    <mergeCell ref="E146:F146"/>
    <mergeCell ref="B147:C147"/>
    <mergeCell ref="E147:F147"/>
    <mergeCell ref="H147:I147"/>
    <mergeCell ref="K147:L147"/>
    <mergeCell ref="N147:O147"/>
    <mergeCell ref="Q147:R147"/>
    <mergeCell ref="H146:I146"/>
    <mergeCell ref="K146:L146"/>
    <mergeCell ref="N146:O146"/>
    <mergeCell ref="Q146:R146"/>
    <mergeCell ref="AC144:AD144"/>
    <mergeCell ref="AF144:AG144"/>
    <mergeCell ref="AC145:AD145"/>
    <mergeCell ref="AF145:AG145"/>
    <mergeCell ref="K144:L144"/>
    <mergeCell ref="N144:O144"/>
    <mergeCell ref="T146:U146"/>
    <mergeCell ref="W146:X146"/>
    <mergeCell ref="Z146:AA146"/>
    <mergeCell ref="AC146:AD146"/>
    <mergeCell ref="AF146:AG146"/>
    <mergeCell ref="Z144:AA144"/>
    <mergeCell ref="T145:U145"/>
    <mergeCell ref="B125:C125"/>
    <mergeCell ref="E125:F125"/>
    <mergeCell ref="H125:I125"/>
    <mergeCell ref="K125:L125"/>
    <mergeCell ref="N125:O125"/>
    <mergeCell ref="Q144:R144"/>
    <mergeCell ref="H145:I145"/>
    <mergeCell ref="K145:L145"/>
    <mergeCell ref="N145:O145"/>
    <mergeCell ref="Q145:R145"/>
    <mergeCell ref="Q127:R127"/>
    <mergeCell ref="T126:U126"/>
    <mergeCell ref="W126:X126"/>
    <mergeCell ref="Z126:AA126"/>
    <mergeCell ref="T127:U127"/>
    <mergeCell ref="W127:X127"/>
    <mergeCell ref="Z145:AA145"/>
    <mergeCell ref="B143:AG143"/>
    <mergeCell ref="B144:C144"/>
    <mergeCell ref="E144:F144"/>
    <mergeCell ref="H144:I144"/>
    <mergeCell ref="B126:C126"/>
    <mergeCell ref="E126:F126"/>
    <mergeCell ref="H126:I126"/>
    <mergeCell ref="K126:L126"/>
    <mergeCell ref="N126:O126"/>
    <mergeCell ref="Q126:R126"/>
    <mergeCell ref="W145:X145"/>
    <mergeCell ref="B127:C127"/>
    <mergeCell ref="T144:U144"/>
    <mergeCell ref="W144:X144"/>
    <mergeCell ref="E127:F127"/>
    <mergeCell ref="H127:I127"/>
    <mergeCell ref="K127:L127"/>
    <mergeCell ref="N127:O127"/>
    <mergeCell ref="Q123:R123"/>
    <mergeCell ref="T123:U123"/>
    <mergeCell ref="Z125:AA125"/>
    <mergeCell ref="H124:I124"/>
    <mergeCell ref="K124:L124"/>
    <mergeCell ref="N124:O124"/>
    <mergeCell ref="Q124:R124"/>
    <mergeCell ref="T124:U124"/>
    <mergeCell ref="W124:X124"/>
    <mergeCell ref="Q125:R125"/>
    <mergeCell ref="T125:U125"/>
    <mergeCell ref="W125:X125"/>
    <mergeCell ref="W123:X123"/>
    <mergeCell ref="Z123:AA123"/>
    <mergeCell ref="Z127:AA127"/>
    <mergeCell ref="Z124:AA124"/>
    <mergeCell ref="T105:U105"/>
    <mergeCell ref="W105:X105"/>
    <mergeCell ref="B106:C106"/>
    <mergeCell ref="E106:F106"/>
    <mergeCell ref="H106:I106"/>
    <mergeCell ref="K106:L106"/>
    <mergeCell ref="N106:O106"/>
    <mergeCell ref="Q106:R106"/>
    <mergeCell ref="T106:U106"/>
    <mergeCell ref="W106:X106"/>
    <mergeCell ref="B105:C105"/>
    <mergeCell ref="E105:F105"/>
    <mergeCell ref="H105:I105"/>
    <mergeCell ref="K105:L105"/>
    <mergeCell ref="N105:O105"/>
    <mergeCell ref="Q105:R105"/>
    <mergeCell ref="B122:AA122"/>
    <mergeCell ref="B123:C123"/>
    <mergeCell ref="E123:F123"/>
    <mergeCell ref="H123:I123"/>
    <mergeCell ref="K123:L123"/>
    <mergeCell ref="N123:O123"/>
    <mergeCell ref="H104:I104"/>
    <mergeCell ref="K104:L104"/>
    <mergeCell ref="N104:O104"/>
    <mergeCell ref="Q104:R104"/>
    <mergeCell ref="T104:U104"/>
    <mergeCell ref="W104:X104"/>
    <mergeCell ref="H103:I103"/>
    <mergeCell ref="K103:L103"/>
    <mergeCell ref="N103:O103"/>
    <mergeCell ref="Q103:R103"/>
    <mergeCell ref="T103:U103"/>
    <mergeCell ref="W103:X103"/>
    <mergeCell ref="Q102:R102"/>
    <mergeCell ref="T102:U102"/>
    <mergeCell ref="W102:X102"/>
    <mergeCell ref="B85:C85"/>
    <mergeCell ref="E85:F85"/>
    <mergeCell ref="H85:I85"/>
    <mergeCell ref="K85:L85"/>
    <mergeCell ref="N85:O85"/>
    <mergeCell ref="Q85:R85"/>
    <mergeCell ref="H84:I84"/>
    <mergeCell ref="K84:L84"/>
    <mergeCell ref="N84:O84"/>
    <mergeCell ref="Q84:R84"/>
    <mergeCell ref="B83:C83"/>
    <mergeCell ref="E83:F83"/>
    <mergeCell ref="H83:I83"/>
    <mergeCell ref="K83:L83"/>
    <mergeCell ref="N83:O83"/>
    <mergeCell ref="Q83:R83"/>
    <mergeCell ref="K82:L82"/>
    <mergeCell ref="N82:O82"/>
    <mergeCell ref="Q82:R82"/>
    <mergeCell ref="H82:I82"/>
    <mergeCell ref="B80:R80"/>
    <mergeCell ref="B81:C81"/>
    <mergeCell ref="E81:F81"/>
    <mergeCell ref="H81:I81"/>
    <mergeCell ref="K81:L81"/>
    <mergeCell ref="N81:O81"/>
    <mergeCell ref="Q81:R81"/>
    <mergeCell ref="E82:F82"/>
    <mergeCell ref="B82:C82"/>
    <mergeCell ref="AC64:AD64"/>
    <mergeCell ref="T63:U63"/>
    <mergeCell ref="W63:X63"/>
    <mergeCell ref="Z63:AA63"/>
    <mergeCell ref="B60:C60"/>
    <mergeCell ref="E60:F60"/>
    <mergeCell ref="H60:I60"/>
    <mergeCell ref="K60:L60"/>
    <mergeCell ref="N60:O60"/>
    <mergeCell ref="Q60:R60"/>
    <mergeCell ref="B62:C62"/>
    <mergeCell ref="E62:F62"/>
    <mergeCell ref="H62:I62"/>
    <mergeCell ref="K62:L62"/>
    <mergeCell ref="N62:O62"/>
    <mergeCell ref="Q62:R62"/>
    <mergeCell ref="AC61:AD61"/>
    <mergeCell ref="B64:C64"/>
    <mergeCell ref="E64:F64"/>
    <mergeCell ref="H64:I64"/>
    <mergeCell ref="K64:L64"/>
    <mergeCell ref="N64:O64"/>
    <mergeCell ref="Q64:R64"/>
    <mergeCell ref="B63:C63"/>
    <mergeCell ref="H63:I63"/>
    <mergeCell ref="K63:L63"/>
    <mergeCell ref="N63:O63"/>
    <mergeCell ref="Q63:R63"/>
    <mergeCell ref="T64:U64"/>
    <mergeCell ref="W64:X64"/>
    <mergeCell ref="Z64:AA64"/>
    <mergeCell ref="B43:C43"/>
    <mergeCell ref="E43:F43"/>
    <mergeCell ref="H43:I43"/>
    <mergeCell ref="T60:U60"/>
    <mergeCell ref="W60:X60"/>
    <mergeCell ref="H61:I61"/>
    <mergeCell ref="K61:L61"/>
    <mergeCell ref="N61:O61"/>
    <mergeCell ref="Q61:R61"/>
    <mergeCell ref="B61:C61"/>
    <mergeCell ref="E61:F61"/>
    <mergeCell ref="AI64:AJ64"/>
    <mergeCell ref="AC63:AD63"/>
    <mergeCell ref="AF63:AG63"/>
    <mergeCell ref="AI63:AJ63"/>
    <mergeCell ref="AL43:AM43"/>
    <mergeCell ref="K43:L43"/>
    <mergeCell ref="N43:O43"/>
    <mergeCell ref="AL63:AM63"/>
    <mergeCell ref="AF64:AG64"/>
    <mergeCell ref="AL64:AM64"/>
    <mergeCell ref="Q43:R43"/>
    <mergeCell ref="T43:U43"/>
    <mergeCell ref="W43:X43"/>
    <mergeCell ref="Z43:AA43"/>
    <mergeCell ref="T61:U61"/>
    <mergeCell ref="W61:X61"/>
    <mergeCell ref="AL62:AM62"/>
    <mergeCell ref="T62:U62"/>
    <mergeCell ref="AI61:AJ61"/>
    <mergeCell ref="AL61:AM61"/>
    <mergeCell ref="AC62:AD62"/>
    <mergeCell ref="AF62:AG62"/>
    <mergeCell ref="W62:X62"/>
    <mergeCell ref="Z60:AA60"/>
    <mergeCell ref="AI60:AJ60"/>
    <mergeCell ref="Z62:AA62"/>
    <mergeCell ref="AC43:AD43"/>
    <mergeCell ref="AF43:AG43"/>
    <mergeCell ref="AL60:AM60"/>
    <mergeCell ref="AI62:AJ62"/>
    <mergeCell ref="AI43:AJ43"/>
    <mergeCell ref="AF60:AG60"/>
    <mergeCell ref="AO43:AP43"/>
    <mergeCell ref="AC60:AD60"/>
    <mergeCell ref="Z61:AA61"/>
    <mergeCell ref="AF61:AG61"/>
    <mergeCell ref="AR43:AS43"/>
    <mergeCell ref="AU43:AV43"/>
    <mergeCell ref="AU41:AV41"/>
    <mergeCell ref="AX41:AY41"/>
    <mergeCell ref="Q41:R41"/>
    <mergeCell ref="T41:U41"/>
    <mergeCell ref="W41:X41"/>
    <mergeCell ref="Z41:AA41"/>
    <mergeCell ref="AU42:AV42"/>
    <mergeCell ref="AX42:AY42"/>
    <mergeCell ref="AF42:AG42"/>
    <mergeCell ref="AI42:AJ42"/>
    <mergeCell ref="W42:X42"/>
    <mergeCell ref="Z42:AA42"/>
    <mergeCell ref="AC42:AD42"/>
    <mergeCell ref="AL42:AM42"/>
    <mergeCell ref="AO42:AP42"/>
    <mergeCell ref="AR42:AS42"/>
    <mergeCell ref="AX43:AY43"/>
    <mergeCell ref="K42:L42"/>
    <mergeCell ref="N42:O42"/>
    <mergeCell ref="AR41:AS41"/>
    <mergeCell ref="T42:U42"/>
    <mergeCell ref="AC41:AD41"/>
    <mergeCell ref="AF41:AG41"/>
    <mergeCell ref="AL41:AM41"/>
    <mergeCell ref="AO41:AP41"/>
    <mergeCell ref="H41:I41"/>
    <mergeCell ref="K41:L41"/>
    <mergeCell ref="N41:O41"/>
    <mergeCell ref="AI41:AJ41"/>
    <mergeCell ref="Q42:R42"/>
    <mergeCell ref="AO40:AP40"/>
    <mergeCell ref="Z40:AA40"/>
    <mergeCell ref="AR39:AS39"/>
    <mergeCell ref="AU39:AV39"/>
    <mergeCell ref="AX39:AY39"/>
    <mergeCell ref="H40:I40"/>
    <mergeCell ref="K40:L40"/>
    <mergeCell ref="N40:O40"/>
    <mergeCell ref="Q40:R40"/>
    <mergeCell ref="T40:U40"/>
    <mergeCell ref="W40:X40"/>
    <mergeCell ref="AO39:AP39"/>
    <mergeCell ref="AL39:AM39"/>
    <mergeCell ref="AC39:AD39"/>
    <mergeCell ref="AF39:AG39"/>
    <mergeCell ref="AI39:AJ39"/>
    <mergeCell ref="AI40:AJ40"/>
    <mergeCell ref="AL40:AM40"/>
    <mergeCell ref="AF40:AG40"/>
    <mergeCell ref="AR40:AS40"/>
    <mergeCell ref="AU40:AV40"/>
    <mergeCell ref="AX40:AY40"/>
    <mergeCell ref="AC20:AD20"/>
    <mergeCell ref="AC19:AD19"/>
    <mergeCell ref="B22:C22"/>
    <mergeCell ref="E22:F22"/>
    <mergeCell ref="H22:I22"/>
    <mergeCell ref="K22:L22"/>
    <mergeCell ref="AC40:AD40"/>
    <mergeCell ref="B19:C19"/>
    <mergeCell ref="B39:C39"/>
    <mergeCell ref="E39:F39"/>
    <mergeCell ref="H39:I39"/>
    <mergeCell ref="K39:L39"/>
    <mergeCell ref="N39:O39"/>
    <mergeCell ref="Q39:R39"/>
    <mergeCell ref="AC22:AD22"/>
    <mergeCell ref="N22:O22"/>
    <mergeCell ref="Q22:R22"/>
    <mergeCell ref="T22:U22"/>
    <mergeCell ref="W22:X22"/>
    <mergeCell ref="Z22:AA22"/>
    <mergeCell ref="Z39:AA39"/>
    <mergeCell ref="T39:U39"/>
    <mergeCell ref="W39:X39"/>
    <mergeCell ref="B17:AD17"/>
    <mergeCell ref="B38:AY38"/>
    <mergeCell ref="B59:AM59"/>
    <mergeCell ref="A1:D1"/>
    <mergeCell ref="K18:L18"/>
    <mergeCell ref="T19:U19"/>
    <mergeCell ref="W19:X19"/>
    <mergeCell ref="Z19:AA19"/>
    <mergeCell ref="AC18:AD18"/>
    <mergeCell ref="N18:O18"/>
    <mergeCell ref="Q18:R18"/>
    <mergeCell ref="T18:U18"/>
    <mergeCell ref="W18:X18"/>
    <mergeCell ref="B21:C21"/>
    <mergeCell ref="T20:U20"/>
    <mergeCell ref="B18:C18"/>
    <mergeCell ref="E18:F18"/>
    <mergeCell ref="H18:I18"/>
    <mergeCell ref="B20:C20"/>
    <mergeCell ref="E20:F20"/>
    <mergeCell ref="H20:I20"/>
    <mergeCell ref="W21:X21"/>
    <mergeCell ref="Z21:AA21"/>
    <mergeCell ref="AC21:AD21"/>
    <mergeCell ref="Z18:AA18"/>
    <mergeCell ref="Q20:R20"/>
    <mergeCell ref="T21:U21"/>
    <mergeCell ref="E19:F19"/>
    <mergeCell ref="H19:I19"/>
    <mergeCell ref="K19:L19"/>
    <mergeCell ref="N19:O19"/>
    <mergeCell ref="Q19:R19"/>
    <mergeCell ref="E21:F21"/>
    <mergeCell ref="H21:I21"/>
    <mergeCell ref="K21:L21"/>
    <mergeCell ref="N21:O21"/>
    <mergeCell ref="Q21:R21"/>
    <mergeCell ref="W20:X20"/>
    <mergeCell ref="Z20:AA20"/>
    <mergeCell ref="K20:L20"/>
    <mergeCell ref="N20:O20"/>
    <mergeCell ref="B103:C103"/>
    <mergeCell ref="E103:F103"/>
    <mergeCell ref="B124:C124"/>
    <mergeCell ref="E124:F124"/>
    <mergeCell ref="B145:C145"/>
    <mergeCell ref="E145:F145"/>
    <mergeCell ref="E40:F40"/>
    <mergeCell ref="B42:C42"/>
    <mergeCell ref="E42:F42"/>
    <mergeCell ref="B41:C41"/>
    <mergeCell ref="E41:F41"/>
    <mergeCell ref="E63:F63"/>
    <mergeCell ref="B104:C104"/>
    <mergeCell ref="E104:F104"/>
    <mergeCell ref="B84:C84"/>
    <mergeCell ref="E84:F84"/>
    <mergeCell ref="B101:X101"/>
    <mergeCell ref="B102:C102"/>
    <mergeCell ref="E102:F102"/>
    <mergeCell ref="H102:I102"/>
    <mergeCell ref="K102:L102"/>
    <mergeCell ref="N102:O102"/>
    <mergeCell ref="B40:C40"/>
    <mergeCell ref="H42:I42"/>
  </mergeCells>
  <pageMargins left="0.70866141732283472" right="0.70866141732283472" top="0.74803149606299213" bottom="0.74803149606299213" header="0.31496062992125984" footer="0.31496062992125984"/>
  <pageSetup paperSize="9" scale="50"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51"/>
  <dimension ref="A1:CC176"/>
  <sheetViews>
    <sheetView topLeftCell="A138" zoomScale="60" zoomScaleNormal="60" workbookViewId="0">
      <pane xSplit="1" topLeftCell="N1" activePane="topRight" state="frozen"/>
      <selection activeCell="AA173" sqref="AA173"/>
      <selection pane="topRight" activeCell="AA173" sqref="AA173"/>
    </sheetView>
  </sheetViews>
  <sheetFormatPr defaultColWidth="15.855468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15.855468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t="e">
        <f t="shared" ref="C6:C9" si="1">AVERAGE(B27,B48,B69,B90,B111,B132,B153)</f>
        <v>#DIV/0!</v>
      </c>
      <c r="D6" s="229" t="e">
        <f t="shared" si="0"/>
        <v>#DIV/0!</v>
      </c>
    </row>
    <row r="7" spans="1:4" ht="24.75" customHeight="1">
      <c r="A7" s="347">
        <v>2011</v>
      </c>
      <c r="B7" s="229"/>
      <c r="C7" s="229" t="e">
        <f t="shared" si="1"/>
        <v>#DIV/0!</v>
      </c>
      <c r="D7" s="229" t="e">
        <f t="shared" si="0"/>
        <v>#DIV/0!</v>
      </c>
    </row>
    <row r="8" spans="1:4" ht="24.75" customHeight="1">
      <c r="A8" s="347">
        <v>2012</v>
      </c>
      <c r="B8" s="229"/>
      <c r="C8" s="229" t="e">
        <f t="shared" si="1"/>
        <v>#DIV/0!</v>
      </c>
      <c r="D8" s="229" t="e">
        <f t="shared" si="0"/>
        <v>#DIV/0!</v>
      </c>
    </row>
    <row r="9" spans="1:4" ht="24.75" customHeight="1">
      <c r="A9" s="347">
        <v>2013</v>
      </c>
      <c r="B9" s="229"/>
      <c r="C9" s="229" t="e">
        <f t="shared" si="1"/>
        <v>#DIV/0!</v>
      </c>
      <c r="D9" s="229" t="e">
        <f t="shared" si="0"/>
        <v>#DIV/0!</v>
      </c>
    </row>
    <row r="10" spans="1:4" ht="24.75" customHeight="1">
      <c r="A10" s="38">
        <v>2014</v>
      </c>
      <c r="B10" s="229">
        <f>AVERAGE(B31,B52,B73,B94,B115,B136,B157,B171)</f>
        <v>45.233134920634924</v>
      </c>
      <c r="C10" s="229">
        <f t="shared" ref="C10:C15" si="2">AVERAGE(B31,B52,B73,B94,B115,B136,B157)</f>
        <v>46.337868480725625</v>
      </c>
      <c r="D10" s="229">
        <f t="shared" ref="D10:D15" si="3">AVERAGE(B31,B52,B94,B115,B136,B157)</f>
        <v>49.703703703703702</v>
      </c>
    </row>
    <row r="11" spans="1:4" ht="24.75" customHeight="1">
      <c r="A11" s="38">
        <v>2015</v>
      </c>
      <c r="B11" s="229"/>
      <c r="C11" s="229">
        <f t="shared" si="2"/>
        <v>47.925170068027214</v>
      </c>
      <c r="D11" s="229">
        <f t="shared" si="3"/>
        <v>51.55555555555555</v>
      </c>
    </row>
    <row r="12" spans="1:4" ht="24.75" customHeight="1">
      <c r="A12" s="38">
        <v>2016</v>
      </c>
      <c r="B12" s="229"/>
      <c r="C12" s="229">
        <f t="shared" si="2"/>
        <v>47.925170068027214</v>
      </c>
      <c r="D12" s="229">
        <f t="shared" si="3"/>
        <v>51.55555555555555</v>
      </c>
    </row>
    <row r="13" spans="1:4" ht="24.75" customHeight="1">
      <c r="A13" s="38">
        <v>2017</v>
      </c>
      <c r="B13" s="229"/>
      <c r="C13" s="229">
        <f t="shared" si="2"/>
        <v>48.945578231292515</v>
      </c>
      <c r="D13" s="229">
        <f t="shared" si="3"/>
        <v>51.55555555555555</v>
      </c>
    </row>
    <row r="14" spans="1:4" ht="24.75" customHeight="1">
      <c r="A14" s="38">
        <v>2018</v>
      </c>
      <c r="B14" s="229"/>
      <c r="C14" s="229">
        <f t="shared" si="2"/>
        <v>51.893424036281182</v>
      </c>
      <c r="D14" s="229">
        <f t="shared" si="3"/>
        <v>53.407407407407412</v>
      </c>
    </row>
    <row r="15" spans="1:4" ht="24.75" customHeight="1">
      <c r="A15" s="38">
        <v>2019</v>
      </c>
      <c r="B15" s="229">
        <f>AVERAGE(B36,B57,B78,B99,B120,B141,B162,B176)</f>
        <v>50.354662698412696</v>
      </c>
      <c r="C15" s="229">
        <f t="shared" si="2"/>
        <v>51.893424036281182</v>
      </c>
      <c r="D15" s="229">
        <f t="shared" si="3"/>
        <v>53.407407407407412</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68"/>
      <c r="AF17" s="68"/>
      <c r="AG17" s="68"/>
      <c r="AH17" s="68"/>
      <c r="AI17" s="68"/>
      <c r="AJ17" s="68"/>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t="e">
        <f t="shared" ref="B24:B30" si="4">AVERAGE(E24, H24,K24,N24,Q24,T24,W24,Z24,AC24)</f>
        <v>#DIV/0!</v>
      </c>
      <c r="C24" s="363"/>
      <c r="D24" s="350">
        <v>2007</v>
      </c>
      <c r="E24" s="363"/>
      <c r="F24" s="363"/>
      <c r="G24" s="350">
        <v>2007</v>
      </c>
      <c r="H24" s="363"/>
      <c r="I24" s="363"/>
      <c r="J24" s="350">
        <v>2007</v>
      </c>
      <c r="K24" s="363"/>
      <c r="L24" s="363"/>
      <c r="M24" s="350">
        <v>2007</v>
      </c>
      <c r="N24" s="363"/>
      <c r="O24" s="363"/>
      <c r="P24" s="350">
        <v>2007</v>
      </c>
      <c r="Q24" s="363"/>
      <c r="R24" s="363"/>
      <c r="S24" s="350">
        <v>2007</v>
      </c>
      <c r="T24" s="363"/>
      <c r="U24" s="363"/>
      <c r="V24" s="350">
        <v>2007</v>
      </c>
      <c r="W24" s="363"/>
      <c r="X24" s="363"/>
      <c r="Y24" s="350">
        <v>2007</v>
      </c>
      <c r="Z24" s="363"/>
      <c r="AA24" s="363"/>
      <c r="AB24" s="350">
        <v>2007</v>
      </c>
      <c r="AC24" s="363"/>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t="e">
        <f t="shared" si="4"/>
        <v>#DIV/0!</v>
      </c>
      <c r="C25" s="363"/>
      <c r="D25" s="350">
        <v>2008</v>
      </c>
      <c r="E25" s="363"/>
      <c r="F25" s="363"/>
      <c r="G25" s="350">
        <v>2008</v>
      </c>
      <c r="H25" s="363"/>
      <c r="I25" s="363"/>
      <c r="J25" s="350">
        <v>2008</v>
      </c>
      <c r="K25" s="363"/>
      <c r="L25" s="363"/>
      <c r="M25" s="350">
        <v>2008</v>
      </c>
      <c r="N25" s="363"/>
      <c r="O25" s="363"/>
      <c r="P25" s="350">
        <v>2008</v>
      </c>
      <c r="Q25" s="363"/>
      <c r="R25" s="363"/>
      <c r="S25" s="350">
        <v>2008</v>
      </c>
      <c r="T25" s="363"/>
      <c r="U25" s="363"/>
      <c r="V25" s="350">
        <v>2008</v>
      </c>
      <c r="W25" s="363"/>
      <c r="X25" s="363"/>
      <c r="Y25" s="350">
        <v>2008</v>
      </c>
      <c r="Z25" s="363"/>
      <c r="AA25" s="363"/>
      <c r="AB25" s="350">
        <v>2008</v>
      </c>
      <c r="AC25" s="363"/>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t="e">
        <f t="shared" si="4"/>
        <v>#DIV/0!</v>
      </c>
      <c r="C26" s="363"/>
      <c r="D26" s="350">
        <v>2009</v>
      </c>
      <c r="E26" s="363"/>
      <c r="F26" s="363"/>
      <c r="G26" s="350">
        <v>2009</v>
      </c>
      <c r="H26" s="363"/>
      <c r="I26" s="363"/>
      <c r="J26" s="350">
        <v>2009</v>
      </c>
      <c r="K26" s="363"/>
      <c r="L26" s="363"/>
      <c r="M26" s="350">
        <v>2009</v>
      </c>
      <c r="N26" s="363"/>
      <c r="O26" s="363"/>
      <c r="P26" s="350">
        <v>2009</v>
      </c>
      <c r="Q26" s="363"/>
      <c r="R26" s="363"/>
      <c r="S26" s="350">
        <v>2009</v>
      </c>
      <c r="T26" s="363"/>
      <c r="U26" s="363"/>
      <c r="V26" s="350">
        <v>2009</v>
      </c>
      <c r="W26" s="363"/>
      <c r="X26" s="363"/>
      <c r="Y26" s="350">
        <v>2009</v>
      </c>
      <c r="Z26" s="363"/>
      <c r="AA26" s="363"/>
      <c r="AB26" s="350">
        <v>2009</v>
      </c>
      <c r="AC26" s="363"/>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t="e">
        <f t="shared" si="4"/>
        <v>#DIV/0!</v>
      </c>
      <c r="C27" s="363"/>
      <c r="D27" s="350">
        <v>2010</v>
      </c>
      <c r="E27" s="363"/>
      <c r="F27" s="363"/>
      <c r="G27" s="350">
        <v>2010</v>
      </c>
      <c r="H27" s="363"/>
      <c r="I27" s="363"/>
      <c r="J27" s="350">
        <v>2010</v>
      </c>
      <c r="K27" s="363"/>
      <c r="L27" s="363"/>
      <c r="M27" s="350">
        <v>2010</v>
      </c>
      <c r="N27" s="363"/>
      <c r="O27" s="363"/>
      <c r="P27" s="350">
        <v>2010</v>
      </c>
      <c r="Q27" s="363"/>
      <c r="R27" s="363"/>
      <c r="S27" s="350">
        <v>2010</v>
      </c>
      <c r="T27" s="363"/>
      <c r="U27" s="363"/>
      <c r="V27" s="350">
        <v>2010</v>
      </c>
      <c r="W27" s="363"/>
      <c r="X27" s="363"/>
      <c r="Y27" s="350">
        <v>2010</v>
      </c>
      <c r="Z27" s="363"/>
      <c r="AA27" s="363"/>
      <c r="AB27" s="350">
        <v>2010</v>
      </c>
      <c r="AC27" s="363"/>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t="e">
        <f t="shared" si="4"/>
        <v>#DIV/0!</v>
      </c>
      <c r="C28" s="363"/>
      <c r="D28" s="350">
        <v>2011</v>
      </c>
      <c r="E28" s="363"/>
      <c r="F28" s="363"/>
      <c r="G28" s="350">
        <v>2011</v>
      </c>
      <c r="H28" s="363"/>
      <c r="I28" s="363"/>
      <c r="J28" s="350">
        <v>2011</v>
      </c>
      <c r="K28" s="363"/>
      <c r="L28" s="363"/>
      <c r="M28" s="350">
        <v>2011</v>
      </c>
      <c r="N28" s="363"/>
      <c r="O28" s="363"/>
      <c r="P28" s="350">
        <v>2011</v>
      </c>
      <c r="Q28" s="363"/>
      <c r="R28" s="363"/>
      <c r="S28" s="350">
        <v>2011</v>
      </c>
      <c r="T28" s="363"/>
      <c r="U28" s="363"/>
      <c r="V28" s="350">
        <v>2011</v>
      </c>
      <c r="W28" s="363"/>
      <c r="X28" s="363"/>
      <c r="Y28" s="350">
        <v>2011</v>
      </c>
      <c r="Z28" s="363"/>
      <c r="AA28" s="363"/>
      <c r="AB28" s="350">
        <v>2011</v>
      </c>
      <c r="AC28" s="363"/>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t="e">
        <f t="shared" si="4"/>
        <v>#DIV/0!</v>
      </c>
      <c r="C29" s="363"/>
      <c r="D29" s="350">
        <v>2012</v>
      </c>
      <c r="E29" s="363"/>
      <c r="F29" s="363"/>
      <c r="G29" s="350">
        <v>2012</v>
      </c>
      <c r="H29" s="363"/>
      <c r="I29" s="363"/>
      <c r="J29" s="350">
        <v>2012</v>
      </c>
      <c r="K29" s="363"/>
      <c r="L29" s="363"/>
      <c r="M29" s="350">
        <v>2012</v>
      </c>
      <c r="N29" s="363"/>
      <c r="O29" s="363"/>
      <c r="P29" s="350">
        <v>2012</v>
      </c>
      <c r="Q29" s="363"/>
      <c r="R29" s="363"/>
      <c r="S29" s="350">
        <v>2012</v>
      </c>
      <c r="T29" s="363"/>
      <c r="U29" s="363"/>
      <c r="V29" s="350">
        <v>2012</v>
      </c>
      <c r="W29" s="363"/>
      <c r="X29" s="363"/>
      <c r="Y29" s="350">
        <v>2012</v>
      </c>
      <c r="Z29" s="363"/>
      <c r="AA29" s="363"/>
      <c r="AB29" s="350">
        <v>2012</v>
      </c>
      <c r="AC29" s="363"/>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t="e">
        <f t="shared" si="4"/>
        <v>#DIV/0!</v>
      </c>
      <c r="C30" s="363"/>
      <c r="D30" s="350">
        <v>2013</v>
      </c>
      <c r="E30" s="363"/>
      <c r="F30" s="363"/>
      <c r="G30" s="350">
        <v>2013</v>
      </c>
      <c r="H30" s="363"/>
      <c r="I30" s="363"/>
      <c r="J30" s="350">
        <v>2013</v>
      </c>
      <c r="K30" s="363"/>
      <c r="L30" s="363"/>
      <c r="M30" s="350">
        <v>2013</v>
      </c>
      <c r="N30" s="363"/>
      <c r="O30" s="363"/>
      <c r="P30" s="350">
        <v>2013</v>
      </c>
      <c r="Q30" s="363"/>
      <c r="R30" s="363"/>
      <c r="S30" s="350">
        <v>2013</v>
      </c>
      <c r="T30" s="363"/>
      <c r="U30" s="363"/>
      <c r="V30" s="350">
        <v>2013</v>
      </c>
      <c r="W30" s="363"/>
      <c r="X30" s="363"/>
      <c r="Y30" s="350">
        <v>2013</v>
      </c>
      <c r="Z30" s="363"/>
      <c r="AA30" s="363"/>
      <c r="AB30" s="350">
        <v>2013</v>
      </c>
      <c r="AC30" s="363"/>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46.333333333333336</v>
      </c>
      <c r="C31" s="39"/>
      <c r="D31" s="43">
        <v>2014</v>
      </c>
      <c r="E31" s="34">
        <v>50</v>
      </c>
      <c r="F31" s="10" t="s">
        <v>2716</v>
      </c>
      <c r="G31" s="43">
        <v>2014</v>
      </c>
      <c r="H31" s="49">
        <v>0</v>
      </c>
      <c r="I31" s="10" t="s">
        <v>2715</v>
      </c>
      <c r="J31" s="43">
        <v>2014</v>
      </c>
      <c r="K31" s="19">
        <v>100</v>
      </c>
      <c r="L31" s="10"/>
      <c r="M31" s="43">
        <v>2014</v>
      </c>
      <c r="N31" s="19">
        <v>100</v>
      </c>
      <c r="O31" s="10" t="s">
        <v>4009</v>
      </c>
      <c r="P31" s="43">
        <v>2014</v>
      </c>
      <c r="Q31" s="34">
        <v>67</v>
      </c>
      <c r="R31" s="10" t="s">
        <v>2714</v>
      </c>
      <c r="S31" s="43">
        <v>2014</v>
      </c>
      <c r="T31" s="34">
        <v>0</v>
      </c>
      <c r="U31" s="10" t="s">
        <v>2713</v>
      </c>
      <c r="V31" s="43">
        <v>2014</v>
      </c>
      <c r="W31" s="19">
        <v>0</v>
      </c>
      <c r="X31" s="10" t="s">
        <v>2712</v>
      </c>
      <c r="Y31" s="350">
        <v>2014</v>
      </c>
      <c r="Z31" s="19">
        <v>0</v>
      </c>
      <c r="AA31" s="10" t="s">
        <v>2712</v>
      </c>
      <c r="AB31" s="350">
        <v>2014</v>
      </c>
      <c r="AC31" s="19">
        <v>100</v>
      </c>
      <c r="AD31" s="11"/>
    </row>
    <row r="32" spans="1:81" ht="24.75" customHeight="1">
      <c r="A32" s="43">
        <v>2015</v>
      </c>
      <c r="B32" s="230">
        <f t="shared" si="5"/>
        <v>57.444444444444443</v>
      </c>
      <c r="C32" s="39"/>
      <c r="D32" s="43">
        <v>2015</v>
      </c>
      <c r="E32" s="33">
        <v>50</v>
      </c>
      <c r="F32" s="10"/>
      <c r="G32" s="43">
        <v>2015</v>
      </c>
      <c r="H32" s="19">
        <v>0</v>
      </c>
      <c r="I32" s="10"/>
      <c r="J32" s="43">
        <v>2015</v>
      </c>
      <c r="K32" s="19">
        <v>100</v>
      </c>
      <c r="L32" s="10"/>
      <c r="M32" s="43">
        <v>2015</v>
      </c>
      <c r="N32" s="19">
        <v>100</v>
      </c>
      <c r="O32" s="10"/>
      <c r="P32" s="43">
        <v>2015</v>
      </c>
      <c r="Q32" s="49">
        <v>67</v>
      </c>
      <c r="R32" s="10"/>
      <c r="S32" s="43">
        <v>2015</v>
      </c>
      <c r="T32" s="34">
        <v>100</v>
      </c>
      <c r="U32" s="10" t="s">
        <v>2711</v>
      </c>
      <c r="V32" s="43">
        <v>2015</v>
      </c>
      <c r="W32" s="19">
        <v>0</v>
      </c>
      <c r="X32" s="10"/>
      <c r="Y32" s="350">
        <v>2015</v>
      </c>
      <c r="Z32" s="19">
        <v>0</v>
      </c>
      <c r="AA32" s="10"/>
      <c r="AB32" s="350">
        <v>2015</v>
      </c>
      <c r="AC32" s="19">
        <v>100</v>
      </c>
      <c r="AD32" s="11"/>
    </row>
    <row r="33" spans="1:81" ht="24.75" customHeight="1">
      <c r="A33" s="43">
        <v>2016</v>
      </c>
      <c r="B33" s="230">
        <f t="shared" si="5"/>
        <v>57.444444444444443</v>
      </c>
      <c r="C33" s="39"/>
      <c r="D33" s="43">
        <v>2016</v>
      </c>
      <c r="E33" s="33">
        <v>50</v>
      </c>
      <c r="F33" s="10"/>
      <c r="G33" s="43">
        <v>2016</v>
      </c>
      <c r="H33" s="19">
        <v>0</v>
      </c>
      <c r="I33" s="10"/>
      <c r="J33" s="43">
        <v>2016</v>
      </c>
      <c r="K33" s="19">
        <v>100</v>
      </c>
      <c r="L33" s="10"/>
      <c r="M33" s="43">
        <v>2016</v>
      </c>
      <c r="N33" s="19">
        <v>100</v>
      </c>
      <c r="O33" s="10"/>
      <c r="P33" s="43">
        <v>2016</v>
      </c>
      <c r="Q33" s="49">
        <v>67</v>
      </c>
      <c r="R33" s="10"/>
      <c r="S33" s="43">
        <v>2016</v>
      </c>
      <c r="T33" s="34">
        <v>100</v>
      </c>
      <c r="U33" s="10"/>
      <c r="V33" s="43">
        <v>2016</v>
      </c>
      <c r="W33" s="19">
        <v>0</v>
      </c>
      <c r="X33" s="10"/>
      <c r="Y33" s="350">
        <v>2016</v>
      </c>
      <c r="Z33" s="19">
        <v>0</v>
      </c>
      <c r="AA33" s="10"/>
      <c r="AB33" s="350">
        <v>2016</v>
      </c>
      <c r="AC33" s="19">
        <v>100</v>
      </c>
      <c r="AD33" s="11"/>
    </row>
    <row r="34" spans="1:81" ht="24.75" customHeight="1">
      <c r="A34" s="43">
        <v>2017</v>
      </c>
      <c r="B34" s="230">
        <f t="shared" si="5"/>
        <v>57.444444444444443</v>
      </c>
      <c r="C34" s="39"/>
      <c r="D34" s="43">
        <v>2017</v>
      </c>
      <c r="E34" s="33">
        <v>50</v>
      </c>
      <c r="F34" s="10"/>
      <c r="G34" s="43">
        <v>2017</v>
      </c>
      <c r="H34" s="19">
        <v>0</v>
      </c>
      <c r="I34" s="10"/>
      <c r="J34" s="43">
        <v>2017</v>
      </c>
      <c r="K34" s="19">
        <v>100</v>
      </c>
      <c r="L34" s="10"/>
      <c r="M34" s="43">
        <v>2017</v>
      </c>
      <c r="N34" s="19">
        <v>100</v>
      </c>
      <c r="O34" s="10"/>
      <c r="P34" s="43">
        <v>2017</v>
      </c>
      <c r="Q34" s="49">
        <v>67</v>
      </c>
      <c r="R34" s="10"/>
      <c r="S34" s="43">
        <v>2017</v>
      </c>
      <c r="T34" s="34">
        <v>100</v>
      </c>
      <c r="U34" s="10"/>
      <c r="V34" s="43">
        <v>2017</v>
      </c>
      <c r="W34" s="19">
        <v>0</v>
      </c>
      <c r="X34" s="10"/>
      <c r="Y34" s="350">
        <v>2017</v>
      </c>
      <c r="Z34" s="19">
        <v>0</v>
      </c>
      <c r="AA34" s="10"/>
      <c r="AB34" s="350">
        <v>2017</v>
      </c>
      <c r="AC34" s="19">
        <v>100</v>
      </c>
      <c r="AD34" s="11"/>
    </row>
    <row r="35" spans="1:81" ht="24.75" customHeight="1">
      <c r="A35" s="43">
        <v>2018</v>
      </c>
      <c r="B35" s="230">
        <f t="shared" si="5"/>
        <v>57.444444444444443</v>
      </c>
      <c r="C35" s="39"/>
      <c r="D35" s="43">
        <v>2018</v>
      </c>
      <c r="E35" s="33">
        <v>50</v>
      </c>
      <c r="F35" s="10"/>
      <c r="G35" s="43">
        <v>2018</v>
      </c>
      <c r="H35" s="19">
        <v>0</v>
      </c>
      <c r="I35" s="10"/>
      <c r="J35" s="43">
        <v>2018</v>
      </c>
      <c r="K35" s="19">
        <v>100</v>
      </c>
      <c r="L35" s="10"/>
      <c r="M35" s="43">
        <v>2018</v>
      </c>
      <c r="N35" s="19">
        <v>100</v>
      </c>
      <c r="O35" s="10"/>
      <c r="P35" s="43">
        <v>2018</v>
      </c>
      <c r="Q35" s="49">
        <v>67</v>
      </c>
      <c r="R35" s="10"/>
      <c r="S35" s="43">
        <v>2018</v>
      </c>
      <c r="T35" s="34">
        <v>100</v>
      </c>
      <c r="U35" s="10" t="s">
        <v>2710</v>
      </c>
      <c r="V35" s="43">
        <v>2018</v>
      </c>
      <c r="W35" s="19">
        <v>0</v>
      </c>
      <c r="X35" s="10"/>
      <c r="Y35" s="350">
        <v>2018</v>
      </c>
      <c r="Z35" s="19">
        <v>0</v>
      </c>
      <c r="AA35" s="10"/>
      <c r="AB35" s="350">
        <v>2018</v>
      </c>
      <c r="AC35" s="19">
        <v>100</v>
      </c>
      <c r="AD35" s="11"/>
    </row>
    <row r="36" spans="1:81" ht="24.75" customHeight="1">
      <c r="A36" s="43">
        <v>2019</v>
      </c>
      <c r="B36" s="230">
        <f t="shared" si="5"/>
        <v>57.444444444444443</v>
      </c>
      <c r="C36" s="39"/>
      <c r="D36" s="43">
        <v>2019</v>
      </c>
      <c r="E36" s="33">
        <v>50</v>
      </c>
      <c r="F36" s="10"/>
      <c r="G36" s="43">
        <v>2019</v>
      </c>
      <c r="H36" s="19">
        <v>0</v>
      </c>
      <c r="I36" s="10"/>
      <c r="J36" s="43">
        <v>2019</v>
      </c>
      <c r="K36" s="19">
        <v>100</v>
      </c>
      <c r="L36" s="10"/>
      <c r="M36" s="43">
        <v>2019</v>
      </c>
      <c r="N36" s="19">
        <v>100</v>
      </c>
      <c r="O36" s="10"/>
      <c r="P36" s="43">
        <v>2019</v>
      </c>
      <c r="Q36" s="49">
        <v>67</v>
      </c>
      <c r="R36" s="10"/>
      <c r="S36" s="43">
        <v>2019</v>
      </c>
      <c r="T36" s="34">
        <v>100</v>
      </c>
      <c r="U36" s="10"/>
      <c r="V36" s="43">
        <v>2019</v>
      </c>
      <c r="W36" s="19">
        <v>0</v>
      </c>
      <c r="X36" s="10"/>
      <c r="Y36" s="350">
        <v>2019</v>
      </c>
      <c r="Z36" s="19">
        <v>0</v>
      </c>
      <c r="AA36" s="10"/>
      <c r="AB36" s="350">
        <v>2019</v>
      </c>
      <c r="AC36" s="19">
        <v>100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240</v>
      </c>
      <c r="X42" s="580"/>
      <c r="Y42" s="350" t="s">
        <v>81</v>
      </c>
      <c r="Z42" s="580" t="s">
        <v>239</v>
      </c>
      <c r="AA42" s="580"/>
      <c r="AB42" s="350" t="s">
        <v>81</v>
      </c>
      <c r="AC42" s="580" t="s">
        <v>238</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231</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t="e">
        <f t="shared" ref="B45:B51" si="6">AVERAGE(E45,H45,K45,T45,AF45,AO45,AU45,AX45,AR45)</f>
        <v>#DIV/0!</v>
      </c>
      <c r="C45" s="363"/>
      <c r="D45" s="350">
        <v>2007</v>
      </c>
      <c r="E45" s="363"/>
      <c r="F45" s="363"/>
      <c r="G45" s="350">
        <v>2007</v>
      </c>
      <c r="H45" s="363"/>
      <c r="I45" s="363"/>
      <c r="J45" s="350">
        <v>2007</v>
      </c>
      <c r="K45" s="363"/>
      <c r="L45" s="363"/>
      <c r="M45" s="350">
        <v>2007</v>
      </c>
      <c r="N45" s="363"/>
      <c r="O45" s="363"/>
      <c r="P45" s="350">
        <v>2007</v>
      </c>
      <c r="Q45" s="363"/>
      <c r="R45" s="363"/>
      <c r="S45" s="350">
        <v>2007</v>
      </c>
      <c r="T45" s="363"/>
      <c r="U45" s="363"/>
      <c r="V45" s="350">
        <v>2007</v>
      </c>
      <c r="W45" s="363"/>
      <c r="X45" s="363"/>
      <c r="Y45" s="350">
        <v>2007</v>
      </c>
      <c r="Z45" s="363"/>
      <c r="AA45" s="363"/>
      <c r="AB45" s="350">
        <v>2007</v>
      </c>
      <c r="AC45" s="363"/>
      <c r="AD45" s="363"/>
      <c r="AE45" s="350">
        <v>2007</v>
      </c>
      <c r="AF45" s="243"/>
      <c r="AG45" s="363"/>
      <c r="AH45" s="350">
        <v>2007</v>
      </c>
      <c r="AI45" s="363"/>
      <c r="AJ45" s="363"/>
      <c r="AK45" s="350">
        <v>2007</v>
      </c>
      <c r="AL45" s="363"/>
      <c r="AM45" s="363"/>
      <c r="AN45" s="350">
        <v>2007</v>
      </c>
      <c r="AO45" s="363"/>
      <c r="AP45" s="363"/>
      <c r="AQ45" s="350">
        <v>2007</v>
      </c>
      <c r="AR45" s="363"/>
      <c r="AS45" s="363"/>
      <c r="AT45" s="350">
        <v>2007</v>
      </c>
      <c r="AU45" s="363"/>
      <c r="AV45" s="363"/>
      <c r="AW45" s="350">
        <v>2007</v>
      </c>
      <c r="AX45" s="363"/>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t="e">
        <f t="shared" si="6"/>
        <v>#DIV/0!</v>
      </c>
      <c r="C46" s="363"/>
      <c r="D46" s="350">
        <v>2008</v>
      </c>
      <c r="E46" s="363"/>
      <c r="F46" s="363"/>
      <c r="G46" s="350">
        <v>2008</v>
      </c>
      <c r="H46" s="363"/>
      <c r="I46" s="363"/>
      <c r="J46" s="350">
        <v>2008</v>
      </c>
      <c r="K46" s="363"/>
      <c r="L46" s="363"/>
      <c r="M46" s="350">
        <v>2008</v>
      </c>
      <c r="N46" s="363"/>
      <c r="O46" s="363"/>
      <c r="P46" s="350">
        <v>2008</v>
      </c>
      <c r="Q46" s="363"/>
      <c r="R46" s="363"/>
      <c r="S46" s="350">
        <v>2008</v>
      </c>
      <c r="T46" s="363"/>
      <c r="U46" s="363"/>
      <c r="V46" s="350">
        <v>2008</v>
      </c>
      <c r="W46" s="363"/>
      <c r="X46" s="363"/>
      <c r="Y46" s="350">
        <v>2008</v>
      </c>
      <c r="Z46" s="363"/>
      <c r="AA46" s="363"/>
      <c r="AB46" s="350">
        <v>2008</v>
      </c>
      <c r="AC46" s="363"/>
      <c r="AD46" s="363"/>
      <c r="AE46" s="350">
        <v>2008</v>
      </c>
      <c r="AF46" s="243"/>
      <c r="AG46" s="363"/>
      <c r="AH46" s="350">
        <v>2008</v>
      </c>
      <c r="AI46" s="363"/>
      <c r="AJ46" s="363"/>
      <c r="AK46" s="350">
        <v>2008</v>
      </c>
      <c r="AL46" s="363"/>
      <c r="AM46" s="363"/>
      <c r="AN46" s="350">
        <v>2008</v>
      </c>
      <c r="AO46" s="363"/>
      <c r="AP46" s="363"/>
      <c r="AQ46" s="350">
        <v>2008</v>
      </c>
      <c r="AR46" s="363"/>
      <c r="AS46" s="363"/>
      <c r="AT46" s="350">
        <v>2008</v>
      </c>
      <c r="AU46" s="363"/>
      <c r="AV46" s="363"/>
      <c r="AW46" s="350">
        <v>2008</v>
      </c>
      <c r="AX46" s="363"/>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t="e">
        <f t="shared" si="6"/>
        <v>#DIV/0!</v>
      </c>
      <c r="C47" s="363"/>
      <c r="D47" s="350">
        <v>2009</v>
      </c>
      <c r="E47" s="363"/>
      <c r="F47" s="363"/>
      <c r="G47" s="350">
        <v>2009</v>
      </c>
      <c r="H47" s="363"/>
      <c r="I47" s="363"/>
      <c r="J47" s="350">
        <v>2009</v>
      </c>
      <c r="K47" s="363"/>
      <c r="L47" s="363"/>
      <c r="M47" s="350">
        <v>2009</v>
      </c>
      <c r="N47" s="363"/>
      <c r="O47" s="363"/>
      <c r="P47" s="350">
        <v>2009</v>
      </c>
      <c r="Q47" s="363"/>
      <c r="R47" s="363"/>
      <c r="S47" s="350">
        <v>2009</v>
      </c>
      <c r="T47" s="363"/>
      <c r="U47" s="363"/>
      <c r="V47" s="350">
        <v>2009</v>
      </c>
      <c r="W47" s="363"/>
      <c r="X47" s="363"/>
      <c r="Y47" s="350">
        <v>2009</v>
      </c>
      <c r="Z47" s="363"/>
      <c r="AA47" s="363"/>
      <c r="AB47" s="350">
        <v>2009</v>
      </c>
      <c r="AC47" s="363"/>
      <c r="AD47" s="363"/>
      <c r="AE47" s="350">
        <v>2009</v>
      </c>
      <c r="AF47" s="243"/>
      <c r="AG47" s="363"/>
      <c r="AH47" s="350">
        <v>2009</v>
      </c>
      <c r="AI47" s="363"/>
      <c r="AJ47" s="363"/>
      <c r="AK47" s="350">
        <v>2009</v>
      </c>
      <c r="AL47" s="363"/>
      <c r="AM47" s="363"/>
      <c r="AN47" s="350">
        <v>2009</v>
      </c>
      <c r="AO47" s="363"/>
      <c r="AP47" s="363"/>
      <c r="AQ47" s="350">
        <v>2009</v>
      </c>
      <c r="AR47" s="363"/>
      <c r="AS47" s="363"/>
      <c r="AT47" s="350">
        <v>2009</v>
      </c>
      <c r="AU47" s="363"/>
      <c r="AV47" s="363"/>
      <c r="AW47" s="350">
        <v>2009</v>
      </c>
      <c r="AX47" s="363"/>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t="e">
        <f t="shared" si="6"/>
        <v>#DIV/0!</v>
      </c>
      <c r="C48" s="363"/>
      <c r="D48" s="350">
        <v>2010</v>
      </c>
      <c r="E48" s="363"/>
      <c r="F48" s="363"/>
      <c r="G48" s="350">
        <v>2010</v>
      </c>
      <c r="H48" s="363"/>
      <c r="I48" s="363"/>
      <c r="J48" s="350">
        <v>2010</v>
      </c>
      <c r="K48" s="363"/>
      <c r="L48" s="363"/>
      <c r="M48" s="350">
        <v>2010</v>
      </c>
      <c r="N48" s="363"/>
      <c r="O48" s="363"/>
      <c r="P48" s="350">
        <v>2010</v>
      </c>
      <c r="Q48" s="363"/>
      <c r="R48" s="363"/>
      <c r="S48" s="350">
        <v>2010</v>
      </c>
      <c r="T48" s="363"/>
      <c r="U48" s="363"/>
      <c r="V48" s="350">
        <v>2010</v>
      </c>
      <c r="W48" s="363"/>
      <c r="X48" s="363"/>
      <c r="Y48" s="350">
        <v>2010</v>
      </c>
      <c r="Z48" s="363"/>
      <c r="AA48" s="363"/>
      <c r="AB48" s="350">
        <v>2010</v>
      </c>
      <c r="AC48" s="363"/>
      <c r="AD48" s="363"/>
      <c r="AE48" s="350">
        <v>2010</v>
      </c>
      <c r="AF48" s="243"/>
      <c r="AG48" s="363"/>
      <c r="AH48" s="350">
        <v>2010</v>
      </c>
      <c r="AI48" s="363"/>
      <c r="AJ48" s="363"/>
      <c r="AK48" s="350">
        <v>2010</v>
      </c>
      <c r="AL48" s="363"/>
      <c r="AM48" s="363"/>
      <c r="AN48" s="350">
        <v>2010</v>
      </c>
      <c r="AO48" s="363"/>
      <c r="AP48" s="363"/>
      <c r="AQ48" s="350">
        <v>2010</v>
      </c>
      <c r="AR48" s="363"/>
      <c r="AS48" s="363"/>
      <c r="AT48" s="350">
        <v>2010</v>
      </c>
      <c r="AU48" s="363"/>
      <c r="AV48" s="363"/>
      <c r="AW48" s="350">
        <v>2010</v>
      </c>
      <c r="AX48" s="363"/>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t="e">
        <f t="shared" si="6"/>
        <v>#DIV/0!</v>
      </c>
      <c r="C49" s="363"/>
      <c r="D49" s="350">
        <v>2011</v>
      </c>
      <c r="E49" s="363"/>
      <c r="F49" s="363"/>
      <c r="G49" s="350">
        <v>2011</v>
      </c>
      <c r="H49" s="363"/>
      <c r="I49" s="363"/>
      <c r="J49" s="350">
        <v>2011</v>
      </c>
      <c r="K49" s="363"/>
      <c r="L49" s="363"/>
      <c r="M49" s="350">
        <v>2011</v>
      </c>
      <c r="N49" s="363"/>
      <c r="O49" s="363"/>
      <c r="P49" s="350">
        <v>2011</v>
      </c>
      <c r="Q49" s="363"/>
      <c r="R49" s="363"/>
      <c r="S49" s="350">
        <v>2011</v>
      </c>
      <c r="T49" s="363"/>
      <c r="U49" s="363"/>
      <c r="V49" s="350">
        <v>2011</v>
      </c>
      <c r="W49" s="363"/>
      <c r="X49" s="363"/>
      <c r="Y49" s="350">
        <v>2011</v>
      </c>
      <c r="Z49" s="363"/>
      <c r="AA49" s="363"/>
      <c r="AB49" s="350">
        <v>2011</v>
      </c>
      <c r="AC49" s="363"/>
      <c r="AD49" s="363"/>
      <c r="AE49" s="350">
        <v>2011</v>
      </c>
      <c r="AF49" s="243"/>
      <c r="AG49" s="363"/>
      <c r="AH49" s="350">
        <v>2011</v>
      </c>
      <c r="AI49" s="363"/>
      <c r="AJ49" s="363"/>
      <c r="AK49" s="350">
        <v>2011</v>
      </c>
      <c r="AL49" s="363"/>
      <c r="AM49" s="363"/>
      <c r="AN49" s="350">
        <v>2011</v>
      </c>
      <c r="AO49" s="363"/>
      <c r="AP49" s="363"/>
      <c r="AQ49" s="350">
        <v>2011</v>
      </c>
      <c r="AR49" s="363"/>
      <c r="AS49" s="363"/>
      <c r="AT49" s="350">
        <v>2011</v>
      </c>
      <c r="AU49" s="363"/>
      <c r="AV49" s="363"/>
      <c r="AW49" s="350">
        <v>2011</v>
      </c>
      <c r="AX49" s="363"/>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t="e">
        <f t="shared" si="6"/>
        <v>#DIV/0!</v>
      </c>
      <c r="C50" s="363"/>
      <c r="D50" s="350">
        <v>2012</v>
      </c>
      <c r="E50" s="363"/>
      <c r="F50" s="363"/>
      <c r="G50" s="350">
        <v>2012</v>
      </c>
      <c r="H50" s="363"/>
      <c r="I50" s="363"/>
      <c r="J50" s="350">
        <v>2012</v>
      </c>
      <c r="K50" s="363"/>
      <c r="L50" s="363"/>
      <c r="M50" s="350">
        <v>2012</v>
      </c>
      <c r="N50" s="363"/>
      <c r="O50" s="363"/>
      <c r="P50" s="350">
        <v>2012</v>
      </c>
      <c r="Q50" s="363"/>
      <c r="R50" s="363"/>
      <c r="S50" s="350">
        <v>2012</v>
      </c>
      <c r="T50" s="363"/>
      <c r="U50" s="363"/>
      <c r="V50" s="350">
        <v>2012</v>
      </c>
      <c r="W50" s="363"/>
      <c r="X50" s="363"/>
      <c r="Y50" s="350">
        <v>2012</v>
      </c>
      <c r="Z50" s="363"/>
      <c r="AA50" s="363"/>
      <c r="AB50" s="350">
        <v>2012</v>
      </c>
      <c r="AC50" s="363"/>
      <c r="AD50" s="363"/>
      <c r="AE50" s="350">
        <v>2012</v>
      </c>
      <c r="AF50" s="243"/>
      <c r="AG50" s="363"/>
      <c r="AH50" s="350">
        <v>2012</v>
      </c>
      <c r="AI50" s="363"/>
      <c r="AJ50" s="363"/>
      <c r="AK50" s="350">
        <v>2012</v>
      </c>
      <c r="AL50" s="363"/>
      <c r="AM50" s="363"/>
      <c r="AN50" s="350">
        <v>2012</v>
      </c>
      <c r="AO50" s="363"/>
      <c r="AP50" s="363"/>
      <c r="AQ50" s="350">
        <v>2012</v>
      </c>
      <c r="AR50" s="363"/>
      <c r="AS50" s="363"/>
      <c r="AT50" s="350">
        <v>2012</v>
      </c>
      <c r="AU50" s="363"/>
      <c r="AV50" s="363"/>
      <c r="AW50" s="350">
        <v>2012</v>
      </c>
      <c r="AX50" s="363"/>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t="e">
        <f t="shared" si="6"/>
        <v>#DIV/0!</v>
      </c>
      <c r="C51" s="363"/>
      <c r="D51" s="350">
        <v>2013</v>
      </c>
      <c r="E51" s="363"/>
      <c r="F51" s="363"/>
      <c r="G51" s="350">
        <v>2013</v>
      </c>
      <c r="H51" s="363"/>
      <c r="I51" s="363"/>
      <c r="J51" s="350">
        <v>2013</v>
      </c>
      <c r="K51" s="363"/>
      <c r="L51" s="363"/>
      <c r="M51" s="350">
        <v>2013</v>
      </c>
      <c r="N51" s="363"/>
      <c r="O51" s="363"/>
      <c r="P51" s="350">
        <v>2013</v>
      </c>
      <c r="Q51" s="363"/>
      <c r="R51" s="363"/>
      <c r="S51" s="350">
        <v>2013</v>
      </c>
      <c r="T51" s="363"/>
      <c r="U51" s="363"/>
      <c r="V51" s="350">
        <v>2013</v>
      </c>
      <c r="W51" s="363"/>
      <c r="X51" s="363"/>
      <c r="Y51" s="350">
        <v>2013</v>
      </c>
      <c r="Z51" s="363"/>
      <c r="AA51" s="363"/>
      <c r="AB51" s="350">
        <v>2013</v>
      </c>
      <c r="AC51" s="363"/>
      <c r="AD51" s="363"/>
      <c r="AE51" s="350">
        <v>2013</v>
      </c>
      <c r="AF51" s="243"/>
      <c r="AG51" s="363"/>
      <c r="AH51" s="350">
        <v>2013</v>
      </c>
      <c r="AI51" s="363"/>
      <c r="AJ51" s="363"/>
      <c r="AK51" s="350">
        <v>2013</v>
      </c>
      <c r="AL51" s="363"/>
      <c r="AM51" s="363"/>
      <c r="AN51" s="350">
        <v>2013</v>
      </c>
      <c r="AO51" s="363"/>
      <c r="AP51" s="363"/>
      <c r="AQ51" s="350">
        <v>2013</v>
      </c>
      <c r="AR51" s="363"/>
      <c r="AS51" s="363"/>
      <c r="AT51" s="350">
        <v>2013</v>
      </c>
      <c r="AU51" s="363"/>
      <c r="AV51" s="363"/>
      <c r="AW51" s="350">
        <v>2013</v>
      </c>
      <c r="AX51" s="363"/>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7">AVERAGE(E52,H52,K52,T52,AF52,AO52,AU52,AX52,AR52)</f>
        <v>53.722222222222221</v>
      </c>
      <c r="C52" s="39"/>
      <c r="D52" s="43">
        <v>2014</v>
      </c>
      <c r="E52" s="19">
        <v>100</v>
      </c>
      <c r="F52" s="10" t="s">
        <v>2709</v>
      </c>
      <c r="G52" s="43">
        <v>2014</v>
      </c>
      <c r="H52" s="19">
        <v>50</v>
      </c>
      <c r="I52" s="10" t="s">
        <v>2708</v>
      </c>
      <c r="J52" s="43">
        <v>2014</v>
      </c>
      <c r="K52" s="19">
        <v>100</v>
      </c>
      <c r="L52" s="10"/>
      <c r="M52" s="43">
        <v>2014</v>
      </c>
      <c r="N52" s="19">
        <v>100</v>
      </c>
      <c r="O52" s="10" t="s">
        <v>2707</v>
      </c>
      <c r="P52" s="43">
        <v>2014</v>
      </c>
      <c r="Q52" s="19">
        <v>100</v>
      </c>
      <c r="R52" s="10" t="s">
        <v>328</v>
      </c>
      <c r="S52" s="43">
        <v>2014</v>
      </c>
      <c r="T52" s="52">
        <v>100</v>
      </c>
      <c r="U52" s="10"/>
      <c r="V52" s="43">
        <v>2014</v>
      </c>
      <c r="W52" s="52">
        <v>100</v>
      </c>
      <c r="X52" s="10" t="s">
        <v>2706</v>
      </c>
      <c r="Y52" s="350">
        <v>2014</v>
      </c>
      <c r="Z52" s="52">
        <v>100</v>
      </c>
      <c r="AA52" s="10" t="s">
        <v>2706</v>
      </c>
      <c r="AB52" s="350">
        <v>2014</v>
      </c>
      <c r="AC52" s="52">
        <v>100</v>
      </c>
      <c r="AD52" s="10" t="s">
        <v>2706</v>
      </c>
      <c r="AE52" s="350">
        <v>2014</v>
      </c>
      <c r="AF52" s="243">
        <f>0.67*AI52+0.33*AL52</f>
        <v>83.5</v>
      </c>
      <c r="AG52" s="10"/>
      <c r="AH52" s="350">
        <v>2014</v>
      </c>
      <c r="AI52" s="34">
        <v>100</v>
      </c>
      <c r="AJ52" s="10" t="s">
        <v>2705</v>
      </c>
      <c r="AK52" s="350">
        <v>2014</v>
      </c>
      <c r="AL52" s="19">
        <v>50</v>
      </c>
      <c r="AM52" s="10" t="s">
        <v>2704</v>
      </c>
      <c r="AN52" s="350">
        <v>2014</v>
      </c>
      <c r="AO52" s="19">
        <v>50</v>
      </c>
      <c r="AP52" s="10" t="s">
        <v>2703</v>
      </c>
      <c r="AQ52" s="350">
        <v>2014</v>
      </c>
      <c r="AR52" s="34">
        <v>0</v>
      </c>
      <c r="AS52" s="10" t="s">
        <v>2702</v>
      </c>
      <c r="AT52" s="350">
        <v>2014</v>
      </c>
      <c r="AU52" s="19">
        <v>0</v>
      </c>
      <c r="AV52" s="10"/>
      <c r="AW52" s="350">
        <v>2014</v>
      </c>
      <c r="AX52" s="19">
        <v>0</v>
      </c>
      <c r="AY52" s="11" t="s">
        <v>2701</v>
      </c>
    </row>
    <row r="53" spans="1:81" ht="24.75" customHeight="1">
      <c r="A53" s="43">
        <v>2015</v>
      </c>
      <c r="B53" s="230">
        <f t="shared" si="7"/>
        <v>53.722222222222221</v>
      </c>
      <c r="C53" s="80"/>
      <c r="D53" s="43">
        <v>2015</v>
      </c>
      <c r="E53" s="19">
        <v>100</v>
      </c>
      <c r="F53" s="10"/>
      <c r="G53" s="43">
        <v>2015</v>
      </c>
      <c r="H53" s="19">
        <v>50</v>
      </c>
      <c r="I53" s="10"/>
      <c r="J53" s="43">
        <v>2015</v>
      </c>
      <c r="K53" s="19">
        <v>100</v>
      </c>
      <c r="L53" s="10"/>
      <c r="M53" s="43">
        <v>2015</v>
      </c>
      <c r="N53" s="19">
        <v>100</v>
      </c>
      <c r="O53" s="10"/>
      <c r="P53" s="43">
        <v>2015</v>
      </c>
      <c r="Q53" s="19">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7" si="8">0.67*AI53+0.33*AL53</f>
        <v>83.5</v>
      </c>
      <c r="AG53" s="10"/>
      <c r="AH53" s="350">
        <v>2015</v>
      </c>
      <c r="AI53" s="33">
        <v>100</v>
      </c>
      <c r="AJ53" s="10"/>
      <c r="AK53" s="350">
        <v>2015</v>
      </c>
      <c r="AL53" s="19">
        <v>50</v>
      </c>
      <c r="AM53" s="10"/>
      <c r="AN53" s="350">
        <v>2015</v>
      </c>
      <c r="AO53" s="19">
        <v>50</v>
      </c>
      <c r="AP53" s="10"/>
      <c r="AQ53" s="350">
        <v>2015</v>
      </c>
      <c r="AR53" s="34">
        <v>0</v>
      </c>
      <c r="AS53" s="10"/>
      <c r="AT53" s="350">
        <v>2015</v>
      </c>
      <c r="AU53" s="19">
        <v>0</v>
      </c>
      <c r="AV53" s="10"/>
      <c r="AW53" s="350">
        <v>2015</v>
      </c>
      <c r="AX53" s="19">
        <v>0</v>
      </c>
      <c r="AY53" s="11"/>
    </row>
    <row r="54" spans="1:81" ht="24.75" customHeight="1">
      <c r="A54" s="43">
        <v>2016</v>
      </c>
      <c r="B54" s="230">
        <f t="shared" si="7"/>
        <v>53.722222222222221</v>
      </c>
      <c r="C54" s="80"/>
      <c r="D54" s="43">
        <v>2016</v>
      </c>
      <c r="E54" s="19">
        <v>100</v>
      </c>
      <c r="F54" s="10"/>
      <c r="G54" s="43">
        <v>2016</v>
      </c>
      <c r="H54" s="19">
        <v>50</v>
      </c>
      <c r="I54" s="10"/>
      <c r="J54" s="43">
        <v>2016</v>
      </c>
      <c r="K54" s="19">
        <v>100</v>
      </c>
      <c r="L54" s="10"/>
      <c r="M54" s="43">
        <v>2016</v>
      </c>
      <c r="N54" s="19">
        <v>100</v>
      </c>
      <c r="O54" s="10"/>
      <c r="P54" s="43">
        <v>2016</v>
      </c>
      <c r="Q54" s="19">
        <v>100</v>
      </c>
      <c r="R54" s="10"/>
      <c r="S54" s="43">
        <v>2016</v>
      </c>
      <c r="T54" s="52">
        <v>100</v>
      </c>
      <c r="U54" s="10"/>
      <c r="V54" s="43">
        <v>2016</v>
      </c>
      <c r="W54" s="52">
        <v>100</v>
      </c>
      <c r="X54" s="10"/>
      <c r="Y54" s="350">
        <v>2016</v>
      </c>
      <c r="Z54" s="52">
        <v>100</v>
      </c>
      <c r="AA54" s="10"/>
      <c r="AB54" s="350">
        <v>2016</v>
      </c>
      <c r="AC54" s="52">
        <v>100</v>
      </c>
      <c r="AD54" s="10"/>
      <c r="AE54" s="350">
        <v>2016</v>
      </c>
      <c r="AF54" s="243">
        <f t="shared" si="8"/>
        <v>83.5</v>
      </c>
      <c r="AG54" s="10"/>
      <c r="AH54" s="350">
        <v>2016</v>
      </c>
      <c r="AI54" s="33">
        <v>100</v>
      </c>
      <c r="AJ54" s="10"/>
      <c r="AK54" s="350">
        <v>2016</v>
      </c>
      <c r="AL54" s="19">
        <v>50</v>
      </c>
      <c r="AM54" s="10"/>
      <c r="AN54" s="350">
        <v>2016</v>
      </c>
      <c r="AO54" s="19">
        <v>50</v>
      </c>
      <c r="AP54" s="10"/>
      <c r="AQ54" s="350">
        <v>2016</v>
      </c>
      <c r="AR54" s="34">
        <v>0</v>
      </c>
      <c r="AS54" s="10"/>
      <c r="AT54" s="350">
        <v>2016</v>
      </c>
      <c r="AU54" s="19">
        <v>0</v>
      </c>
      <c r="AV54" s="10"/>
      <c r="AW54" s="350">
        <v>2016</v>
      </c>
      <c r="AX54" s="19">
        <v>0</v>
      </c>
      <c r="AY54" s="11"/>
    </row>
    <row r="55" spans="1:81" ht="24.75" customHeight="1">
      <c r="A55" s="43">
        <v>2017</v>
      </c>
      <c r="B55" s="230">
        <f t="shared" si="7"/>
        <v>53.722222222222221</v>
      </c>
      <c r="C55" s="80"/>
      <c r="D55" s="43">
        <v>2017</v>
      </c>
      <c r="E55" s="19">
        <v>100</v>
      </c>
      <c r="F55" s="10"/>
      <c r="G55" s="43">
        <v>2017</v>
      </c>
      <c r="H55" s="19">
        <v>50</v>
      </c>
      <c r="I55" s="10"/>
      <c r="J55" s="43">
        <v>2017</v>
      </c>
      <c r="K55" s="19">
        <v>100</v>
      </c>
      <c r="L55" s="10"/>
      <c r="M55" s="43">
        <v>2017</v>
      </c>
      <c r="N55" s="19">
        <v>100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8"/>
        <v>83.5</v>
      </c>
      <c r="AG55" s="10"/>
      <c r="AH55" s="350">
        <v>2017</v>
      </c>
      <c r="AI55" s="33">
        <v>100</v>
      </c>
      <c r="AJ55" s="10"/>
      <c r="AK55" s="350">
        <v>2017</v>
      </c>
      <c r="AL55" s="19">
        <v>50</v>
      </c>
      <c r="AM55" s="10"/>
      <c r="AN55" s="350">
        <v>2017</v>
      </c>
      <c r="AO55" s="19">
        <v>50</v>
      </c>
      <c r="AP55" s="10"/>
      <c r="AQ55" s="350">
        <v>2017</v>
      </c>
      <c r="AR55" s="34">
        <v>0</v>
      </c>
      <c r="AS55" s="10"/>
      <c r="AT55" s="350">
        <v>2017</v>
      </c>
      <c r="AU55" s="19">
        <v>0</v>
      </c>
      <c r="AV55" s="10"/>
      <c r="AW55" s="350">
        <v>2017</v>
      </c>
      <c r="AX55" s="19">
        <v>0</v>
      </c>
      <c r="AY55" s="11"/>
    </row>
    <row r="56" spans="1:81" ht="24.75" customHeight="1">
      <c r="A56" s="43">
        <v>2018</v>
      </c>
      <c r="B56" s="230">
        <f t="shared" si="7"/>
        <v>64.833333333333329</v>
      </c>
      <c r="C56" s="80"/>
      <c r="D56" s="43">
        <v>2018</v>
      </c>
      <c r="E56" s="19">
        <v>100</v>
      </c>
      <c r="F56" s="10" t="s">
        <v>2700</v>
      </c>
      <c r="G56" s="43">
        <v>2018</v>
      </c>
      <c r="H56" s="19">
        <v>50</v>
      </c>
      <c r="I56" s="10"/>
      <c r="J56" s="43">
        <v>2018</v>
      </c>
      <c r="K56" s="19">
        <v>100</v>
      </c>
      <c r="L56" s="10"/>
      <c r="M56" s="43">
        <v>2018</v>
      </c>
      <c r="N56" s="19">
        <v>100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8"/>
        <v>83.5</v>
      </c>
      <c r="AG56" s="10"/>
      <c r="AH56" s="350">
        <v>2018</v>
      </c>
      <c r="AI56" s="33">
        <v>100</v>
      </c>
      <c r="AJ56" s="10"/>
      <c r="AK56" s="350">
        <v>2018</v>
      </c>
      <c r="AL56" s="19">
        <v>50</v>
      </c>
      <c r="AM56" s="10"/>
      <c r="AN56" s="350">
        <v>2018</v>
      </c>
      <c r="AO56" s="19">
        <v>50</v>
      </c>
      <c r="AP56" s="10" t="s">
        <v>2699</v>
      </c>
      <c r="AQ56" s="350">
        <v>2018</v>
      </c>
      <c r="AR56" s="34">
        <v>0</v>
      </c>
      <c r="AS56" s="10"/>
      <c r="AT56" s="350">
        <v>2018</v>
      </c>
      <c r="AU56" s="19">
        <v>50</v>
      </c>
      <c r="AV56" s="10" t="s">
        <v>2698</v>
      </c>
      <c r="AW56" s="350">
        <v>2018</v>
      </c>
      <c r="AX56" s="19">
        <v>50</v>
      </c>
      <c r="AY56" s="11" t="s">
        <v>2697</v>
      </c>
    </row>
    <row r="57" spans="1:81" ht="24.75" customHeight="1">
      <c r="A57" s="43">
        <v>2019</v>
      </c>
      <c r="B57" s="230">
        <f t="shared" si="7"/>
        <v>64.833333333333329</v>
      </c>
      <c r="C57" s="80"/>
      <c r="D57" s="43">
        <v>2019</v>
      </c>
      <c r="E57" s="19">
        <v>100</v>
      </c>
      <c r="F57" s="10"/>
      <c r="G57" s="43">
        <v>2019</v>
      </c>
      <c r="H57" s="34">
        <v>50</v>
      </c>
      <c r="I57" s="10"/>
      <c r="J57" s="43">
        <v>2019</v>
      </c>
      <c r="K57" s="34">
        <v>100</v>
      </c>
      <c r="L57" s="10"/>
      <c r="M57" s="43">
        <v>2019</v>
      </c>
      <c r="N57" s="34">
        <v>100</v>
      </c>
      <c r="O57" s="10"/>
      <c r="P57" s="43">
        <v>2019</v>
      </c>
      <c r="Q57" s="34">
        <v>100</v>
      </c>
      <c r="R57" s="10"/>
      <c r="S57" s="43">
        <v>2019</v>
      </c>
      <c r="T57" s="52">
        <v>100</v>
      </c>
      <c r="U57" s="10"/>
      <c r="V57" s="43">
        <v>2019</v>
      </c>
      <c r="W57" s="52">
        <v>100</v>
      </c>
      <c r="X57" s="10"/>
      <c r="Y57" s="350">
        <v>2019</v>
      </c>
      <c r="Z57" s="52">
        <v>100</v>
      </c>
      <c r="AA57" s="10"/>
      <c r="AB57" s="350">
        <v>2019</v>
      </c>
      <c r="AC57" s="52">
        <v>100</v>
      </c>
      <c r="AD57" s="10"/>
      <c r="AE57" s="350">
        <v>2019</v>
      </c>
      <c r="AF57" s="243">
        <f t="shared" si="8"/>
        <v>83.5</v>
      </c>
      <c r="AG57" s="10"/>
      <c r="AH57" s="350">
        <v>2019</v>
      </c>
      <c r="AI57" s="33">
        <v>100</v>
      </c>
      <c r="AJ57" s="10"/>
      <c r="AK57" s="350">
        <v>2019</v>
      </c>
      <c r="AL57" s="19">
        <v>50</v>
      </c>
      <c r="AM57" s="10"/>
      <c r="AN57" s="350">
        <v>2019</v>
      </c>
      <c r="AO57" s="34">
        <v>50</v>
      </c>
      <c r="AP57" s="10"/>
      <c r="AQ57" s="350">
        <v>2019</v>
      </c>
      <c r="AR57" s="34">
        <v>0</v>
      </c>
      <c r="AS57" s="10"/>
      <c r="AT57" s="350">
        <v>2019</v>
      </c>
      <c r="AU57" s="34">
        <v>50</v>
      </c>
      <c r="AV57" s="10"/>
      <c r="AW57" s="350">
        <v>2019</v>
      </c>
      <c r="AX57" s="34">
        <v>50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405</v>
      </c>
      <c r="F63" s="580"/>
      <c r="G63" s="43" t="s">
        <v>81</v>
      </c>
      <c r="H63" s="580" t="s">
        <v>202</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4401</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9">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9"/>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9"/>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t="e">
        <f t="shared" ref="B69:B72" si="10">AVERAGE(E69,H69,K69,N69,Z69,AC69,AF69)</f>
        <v>#DIV/0!</v>
      </c>
      <c r="C69" s="363"/>
      <c r="D69" s="350">
        <v>2010</v>
      </c>
      <c r="E69" s="363"/>
      <c r="F69" s="363"/>
      <c r="G69" s="350">
        <v>2010</v>
      </c>
      <c r="H69" s="363"/>
      <c r="I69" s="363"/>
      <c r="J69" s="350">
        <v>2010</v>
      </c>
      <c r="K69" s="363"/>
      <c r="L69" s="363"/>
      <c r="M69" s="350">
        <v>2010</v>
      </c>
      <c r="N69" s="8" t="e">
        <f t="shared" si="9"/>
        <v>#DIV/0!</v>
      </c>
      <c r="O69" s="363"/>
      <c r="P69" s="350">
        <v>2010</v>
      </c>
      <c r="Q69" s="363"/>
      <c r="R69" s="363"/>
      <c r="S69" s="350">
        <v>2010</v>
      </c>
      <c r="T69" s="363"/>
      <c r="U69" s="363"/>
      <c r="V69" s="350">
        <v>2010</v>
      </c>
      <c r="W69" s="363"/>
      <c r="X69" s="363"/>
      <c r="Y69" s="350">
        <v>2010</v>
      </c>
      <c r="Z69" s="363"/>
      <c r="AA69" s="363"/>
      <c r="AB69" s="350">
        <v>2010</v>
      </c>
      <c r="AC69" s="363"/>
      <c r="AD69" s="363"/>
      <c r="AE69" s="350">
        <v>2010</v>
      </c>
      <c r="AF69" s="363"/>
      <c r="AG69" s="363"/>
      <c r="AH69" s="350">
        <v>2010</v>
      </c>
      <c r="AI69" s="363"/>
      <c r="AJ69" s="363"/>
      <c r="AK69" s="350">
        <v>2010</v>
      </c>
      <c r="AL69" s="363"/>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t="e">
        <f t="shared" si="10"/>
        <v>#DIV/0!</v>
      </c>
      <c r="C70" s="363"/>
      <c r="D70" s="350">
        <v>2011</v>
      </c>
      <c r="E70" s="363"/>
      <c r="F70" s="363"/>
      <c r="G70" s="350">
        <v>2011</v>
      </c>
      <c r="H70" s="363"/>
      <c r="I70" s="363"/>
      <c r="J70" s="350">
        <v>2011</v>
      </c>
      <c r="K70" s="363"/>
      <c r="L70" s="363"/>
      <c r="M70" s="350">
        <v>2011</v>
      </c>
      <c r="N70" s="8" t="e">
        <f t="shared" si="9"/>
        <v>#DIV/0!</v>
      </c>
      <c r="O70" s="363"/>
      <c r="P70" s="350">
        <v>2011</v>
      </c>
      <c r="Q70" s="363"/>
      <c r="R70" s="363"/>
      <c r="S70" s="350">
        <v>2011</v>
      </c>
      <c r="T70" s="363"/>
      <c r="U70" s="363"/>
      <c r="V70" s="350">
        <v>2011</v>
      </c>
      <c r="W70" s="363"/>
      <c r="X70" s="363"/>
      <c r="Y70" s="350">
        <v>2011</v>
      </c>
      <c r="Z70" s="363"/>
      <c r="AA70" s="363"/>
      <c r="AB70" s="350">
        <v>2011</v>
      </c>
      <c r="AC70" s="363"/>
      <c r="AD70" s="363"/>
      <c r="AE70" s="350">
        <v>2011</v>
      </c>
      <c r="AF70" s="363"/>
      <c r="AG70" s="363"/>
      <c r="AH70" s="350">
        <v>2011</v>
      </c>
      <c r="AI70" s="363"/>
      <c r="AJ70" s="363"/>
      <c r="AK70" s="350">
        <v>2011</v>
      </c>
      <c r="AL70" s="363"/>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t="e">
        <f t="shared" si="10"/>
        <v>#DIV/0!</v>
      </c>
      <c r="C71" s="363"/>
      <c r="D71" s="350">
        <v>2012</v>
      </c>
      <c r="E71" s="363"/>
      <c r="F71" s="363"/>
      <c r="G71" s="350">
        <v>2012</v>
      </c>
      <c r="H71" s="363"/>
      <c r="I71" s="363"/>
      <c r="J71" s="350">
        <v>2012</v>
      </c>
      <c r="K71" s="363"/>
      <c r="L71" s="363"/>
      <c r="M71" s="350">
        <v>2012</v>
      </c>
      <c r="N71" s="8" t="e">
        <f t="shared" si="9"/>
        <v>#DIV/0!</v>
      </c>
      <c r="O71" s="363"/>
      <c r="P71" s="350">
        <v>2012</v>
      </c>
      <c r="Q71" s="363"/>
      <c r="R71" s="363"/>
      <c r="S71" s="350">
        <v>2012</v>
      </c>
      <c r="T71" s="363"/>
      <c r="U71" s="363"/>
      <c r="V71" s="350">
        <v>2012</v>
      </c>
      <c r="W71" s="363"/>
      <c r="X71" s="363"/>
      <c r="Y71" s="350">
        <v>2012</v>
      </c>
      <c r="Z71" s="363"/>
      <c r="AA71" s="363"/>
      <c r="AB71" s="350">
        <v>2012</v>
      </c>
      <c r="AC71" s="363"/>
      <c r="AD71" s="363"/>
      <c r="AE71" s="350">
        <v>2012</v>
      </c>
      <c r="AF71" s="363"/>
      <c r="AG71" s="363"/>
      <c r="AH71" s="350">
        <v>2012</v>
      </c>
      <c r="AI71" s="363"/>
      <c r="AJ71" s="363"/>
      <c r="AK71" s="350">
        <v>2012</v>
      </c>
      <c r="AL71" s="363"/>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t="e">
        <f t="shared" si="10"/>
        <v>#DIV/0!</v>
      </c>
      <c r="C72" s="363"/>
      <c r="D72" s="350">
        <v>2013</v>
      </c>
      <c r="E72" s="363"/>
      <c r="F72" s="363"/>
      <c r="G72" s="350">
        <v>2013</v>
      </c>
      <c r="H72" s="363"/>
      <c r="I72" s="363"/>
      <c r="J72" s="350">
        <v>2013</v>
      </c>
      <c r="K72" s="363"/>
      <c r="L72" s="363"/>
      <c r="M72" s="350">
        <v>2013</v>
      </c>
      <c r="N72" s="8" t="e">
        <f t="shared" si="9"/>
        <v>#DIV/0!</v>
      </c>
      <c r="O72" s="363"/>
      <c r="P72" s="350">
        <v>2013</v>
      </c>
      <c r="Q72" s="363"/>
      <c r="R72" s="363"/>
      <c r="S72" s="350">
        <v>2013</v>
      </c>
      <c r="T72" s="363"/>
      <c r="U72" s="363"/>
      <c r="V72" s="350">
        <v>2013</v>
      </c>
      <c r="W72" s="363"/>
      <c r="X72" s="363"/>
      <c r="Y72" s="350">
        <v>2013</v>
      </c>
      <c r="Z72" s="363"/>
      <c r="AA72" s="363"/>
      <c r="AB72" s="350">
        <v>2013</v>
      </c>
      <c r="AC72" s="363"/>
      <c r="AD72" s="363"/>
      <c r="AE72" s="350">
        <v>2013</v>
      </c>
      <c r="AF72" s="363"/>
      <c r="AG72" s="363"/>
      <c r="AH72" s="350">
        <v>2013</v>
      </c>
      <c r="AI72" s="363"/>
      <c r="AJ72" s="363"/>
      <c r="AK72" s="350">
        <v>2013</v>
      </c>
      <c r="AL72" s="363"/>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1">AVERAGE(E73,H73,K73,N73,Z73,AC73,AF73)</f>
        <v>26.142857142857142</v>
      </c>
      <c r="C73" s="39"/>
      <c r="D73" s="43">
        <v>2014</v>
      </c>
      <c r="E73" s="19">
        <v>100</v>
      </c>
      <c r="F73" s="10" t="s">
        <v>2696</v>
      </c>
      <c r="G73" s="43">
        <v>2014</v>
      </c>
      <c r="H73" s="49">
        <v>0</v>
      </c>
      <c r="I73" s="10" t="s">
        <v>2695</v>
      </c>
      <c r="J73" s="43">
        <v>2014</v>
      </c>
      <c r="K73" s="19">
        <v>0</v>
      </c>
      <c r="L73" s="10"/>
      <c r="M73" s="43">
        <v>2014</v>
      </c>
      <c r="N73" s="8">
        <f t="shared" ref="N73:N78" si="12">AVERAGE(Q73,T73,W73)</f>
        <v>0</v>
      </c>
      <c r="O73" s="19"/>
      <c r="P73" s="43">
        <v>2014</v>
      </c>
      <c r="Q73" s="19">
        <v>0</v>
      </c>
      <c r="R73" s="10"/>
      <c r="S73" s="43">
        <v>2014</v>
      </c>
      <c r="T73" s="19">
        <v>0</v>
      </c>
      <c r="U73" s="10"/>
      <c r="V73" s="43">
        <v>2014</v>
      </c>
      <c r="W73" s="19">
        <v>0</v>
      </c>
      <c r="X73" s="10"/>
      <c r="Y73" s="350">
        <v>2014</v>
      </c>
      <c r="Z73" s="19">
        <v>0</v>
      </c>
      <c r="AA73" s="10"/>
      <c r="AB73" s="350">
        <v>2014</v>
      </c>
      <c r="AC73" s="19">
        <v>50</v>
      </c>
      <c r="AD73" s="10" t="s">
        <v>2694</v>
      </c>
      <c r="AE73" s="350">
        <v>2014</v>
      </c>
      <c r="AF73" s="19">
        <v>33</v>
      </c>
      <c r="AG73" s="19"/>
      <c r="AH73" s="350">
        <v>2014</v>
      </c>
      <c r="AI73" s="19">
        <v>0</v>
      </c>
      <c r="AJ73" s="10"/>
      <c r="AK73" s="350">
        <v>2014</v>
      </c>
      <c r="AL73" s="19">
        <v>50</v>
      </c>
      <c r="AM73" s="11" t="s">
        <v>2693</v>
      </c>
    </row>
    <row r="74" spans="1:81" ht="24.75" customHeight="1">
      <c r="A74" s="43">
        <v>2015</v>
      </c>
      <c r="B74" s="5">
        <f t="shared" si="11"/>
        <v>26.142857142857142</v>
      </c>
      <c r="C74" s="39"/>
      <c r="D74" s="43">
        <v>2015</v>
      </c>
      <c r="E74" s="19">
        <v>100</v>
      </c>
      <c r="F74" s="10"/>
      <c r="G74" s="43">
        <v>2015</v>
      </c>
      <c r="H74" s="49">
        <v>0</v>
      </c>
      <c r="I74" s="10"/>
      <c r="J74" s="43">
        <v>2015</v>
      </c>
      <c r="K74" s="19">
        <v>0</v>
      </c>
      <c r="L74" s="10"/>
      <c r="M74" s="43">
        <v>2015</v>
      </c>
      <c r="N74" s="8">
        <f t="shared" si="12"/>
        <v>0</v>
      </c>
      <c r="O74" s="19"/>
      <c r="P74" s="43">
        <v>2015</v>
      </c>
      <c r="Q74" s="19">
        <v>0</v>
      </c>
      <c r="R74" s="10"/>
      <c r="S74" s="43">
        <v>2015</v>
      </c>
      <c r="T74" s="19">
        <v>0</v>
      </c>
      <c r="U74" s="10"/>
      <c r="V74" s="43">
        <v>2015</v>
      </c>
      <c r="W74" s="19">
        <v>0</v>
      </c>
      <c r="X74" s="10"/>
      <c r="Y74" s="350">
        <v>2015</v>
      </c>
      <c r="Z74" s="19">
        <v>0</v>
      </c>
      <c r="AA74" s="10"/>
      <c r="AB74" s="350">
        <v>2015</v>
      </c>
      <c r="AC74" s="19">
        <v>50</v>
      </c>
      <c r="AD74" s="10"/>
      <c r="AE74" s="350">
        <v>2015</v>
      </c>
      <c r="AF74" s="19">
        <v>33</v>
      </c>
      <c r="AG74" s="19"/>
      <c r="AH74" s="350">
        <v>2015</v>
      </c>
      <c r="AI74" s="19">
        <v>0</v>
      </c>
      <c r="AJ74" s="10"/>
      <c r="AK74" s="350">
        <v>2015</v>
      </c>
      <c r="AL74" s="19">
        <v>50</v>
      </c>
      <c r="AM74" s="11"/>
    </row>
    <row r="75" spans="1:81" ht="24.75" customHeight="1">
      <c r="A75" s="43">
        <v>2016</v>
      </c>
      <c r="B75" s="5">
        <f t="shared" si="11"/>
        <v>26.142857142857142</v>
      </c>
      <c r="C75" s="39"/>
      <c r="D75" s="43">
        <v>2016</v>
      </c>
      <c r="E75" s="19">
        <v>100</v>
      </c>
      <c r="F75" s="10"/>
      <c r="G75" s="43">
        <v>2016</v>
      </c>
      <c r="H75" s="49">
        <v>0</v>
      </c>
      <c r="I75" s="10" t="s">
        <v>2692</v>
      </c>
      <c r="J75" s="43">
        <v>2016</v>
      </c>
      <c r="K75" s="19">
        <v>0</v>
      </c>
      <c r="L75" s="10"/>
      <c r="M75" s="43">
        <v>2016</v>
      </c>
      <c r="N75" s="8">
        <f t="shared" si="12"/>
        <v>0</v>
      </c>
      <c r="O75" s="19"/>
      <c r="P75" s="43">
        <v>2016</v>
      </c>
      <c r="Q75" s="19">
        <v>0</v>
      </c>
      <c r="R75" s="10"/>
      <c r="S75" s="43">
        <v>2016</v>
      </c>
      <c r="T75" s="19">
        <v>0</v>
      </c>
      <c r="U75" s="10"/>
      <c r="V75" s="43">
        <v>2016</v>
      </c>
      <c r="W75" s="19">
        <v>0</v>
      </c>
      <c r="X75" s="10"/>
      <c r="Y75" s="350">
        <v>2016</v>
      </c>
      <c r="Z75" s="19">
        <v>0</v>
      </c>
      <c r="AA75" s="10"/>
      <c r="AB75" s="350">
        <v>2016</v>
      </c>
      <c r="AC75" s="19">
        <v>50</v>
      </c>
      <c r="AD75" s="10"/>
      <c r="AE75" s="350">
        <v>2016</v>
      </c>
      <c r="AF75" s="19">
        <v>33</v>
      </c>
      <c r="AG75" s="19"/>
      <c r="AH75" s="350">
        <v>2016</v>
      </c>
      <c r="AI75" s="19">
        <v>0</v>
      </c>
      <c r="AJ75" s="10"/>
      <c r="AK75" s="350">
        <v>2016</v>
      </c>
      <c r="AL75" s="19">
        <v>50</v>
      </c>
      <c r="AM75" s="11"/>
    </row>
    <row r="76" spans="1:81" ht="24.75" customHeight="1">
      <c r="A76" s="43">
        <v>2017</v>
      </c>
      <c r="B76" s="5">
        <f t="shared" si="11"/>
        <v>33.285714285714285</v>
      </c>
      <c r="C76" s="39"/>
      <c r="D76" s="43">
        <v>2017</v>
      </c>
      <c r="E76" s="19">
        <v>100</v>
      </c>
      <c r="F76" s="10"/>
      <c r="G76" s="43">
        <v>2017</v>
      </c>
      <c r="H76" s="49">
        <v>0</v>
      </c>
      <c r="I76" s="10"/>
      <c r="J76" s="43">
        <v>2017</v>
      </c>
      <c r="K76" s="49">
        <v>50</v>
      </c>
      <c r="L76" s="10" t="s">
        <v>2691</v>
      </c>
      <c r="M76" s="43">
        <v>2017</v>
      </c>
      <c r="N76" s="8">
        <f t="shared" si="12"/>
        <v>0</v>
      </c>
      <c r="O76" s="19"/>
      <c r="P76" s="43">
        <v>2017</v>
      </c>
      <c r="Q76" s="19">
        <v>0</v>
      </c>
      <c r="R76" s="10"/>
      <c r="S76" s="43">
        <v>2017</v>
      </c>
      <c r="T76" s="19">
        <v>0</v>
      </c>
      <c r="U76" s="10"/>
      <c r="V76" s="43">
        <v>2017</v>
      </c>
      <c r="W76" s="19">
        <v>0</v>
      </c>
      <c r="X76" s="10"/>
      <c r="Y76" s="350">
        <v>2017</v>
      </c>
      <c r="Z76" s="49">
        <v>0</v>
      </c>
      <c r="AA76" s="10" t="s">
        <v>2690</v>
      </c>
      <c r="AB76" s="350">
        <v>2017</v>
      </c>
      <c r="AC76" s="49">
        <v>50</v>
      </c>
      <c r="AD76" s="10" t="s">
        <v>2689</v>
      </c>
      <c r="AE76" s="350">
        <v>2017</v>
      </c>
      <c r="AF76" s="19">
        <v>33</v>
      </c>
      <c r="AG76" s="19"/>
      <c r="AH76" s="350">
        <v>2017</v>
      </c>
      <c r="AI76" s="19">
        <v>0</v>
      </c>
      <c r="AJ76" s="10"/>
      <c r="AK76" s="350">
        <v>2017</v>
      </c>
      <c r="AL76" s="19">
        <v>50</v>
      </c>
      <c r="AM76" s="11"/>
    </row>
    <row r="77" spans="1:81" ht="24.75" customHeight="1">
      <c r="A77" s="43">
        <v>2018</v>
      </c>
      <c r="B77" s="5">
        <f t="shared" si="11"/>
        <v>42.80952380952381</v>
      </c>
      <c r="C77" s="39"/>
      <c r="D77" s="43">
        <v>2018</v>
      </c>
      <c r="E77" s="19">
        <v>100</v>
      </c>
      <c r="F77" s="10"/>
      <c r="G77" s="43">
        <v>2018</v>
      </c>
      <c r="H77" s="49">
        <v>0</v>
      </c>
      <c r="I77" s="10"/>
      <c r="J77" s="43">
        <v>2018</v>
      </c>
      <c r="K77" s="49">
        <v>50</v>
      </c>
      <c r="L77" s="10"/>
      <c r="M77" s="43">
        <v>2018</v>
      </c>
      <c r="N77" s="8">
        <f t="shared" si="12"/>
        <v>66.666666666666671</v>
      </c>
      <c r="O77" s="19"/>
      <c r="P77" s="43">
        <v>2018</v>
      </c>
      <c r="Q77" s="19">
        <v>50</v>
      </c>
      <c r="R77" s="10" t="s">
        <v>2688</v>
      </c>
      <c r="S77" s="43">
        <v>2018</v>
      </c>
      <c r="T77" s="19">
        <v>50</v>
      </c>
      <c r="U77" s="10" t="s">
        <v>2687</v>
      </c>
      <c r="V77" s="43">
        <v>2018</v>
      </c>
      <c r="W77" s="19">
        <v>100</v>
      </c>
      <c r="X77" s="10" t="s">
        <v>2686</v>
      </c>
      <c r="Y77" s="350">
        <v>2018</v>
      </c>
      <c r="Z77" s="49">
        <v>0</v>
      </c>
      <c r="AA77" s="10"/>
      <c r="AB77" s="350">
        <v>2018</v>
      </c>
      <c r="AC77" s="49">
        <v>50</v>
      </c>
      <c r="AD77" s="10"/>
      <c r="AE77" s="350">
        <v>2018</v>
      </c>
      <c r="AF77" s="19">
        <v>33</v>
      </c>
      <c r="AG77" s="19"/>
      <c r="AH77" s="350">
        <v>2018</v>
      </c>
      <c r="AI77" s="19">
        <v>0</v>
      </c>
      <c r="AJ77" s="10"/>
      <c r="AK77" s="350">
        <v>2018</v>
      </c>
      <c r="AL77" s="19">
        <v>50</v>
      </c>
      <c r="AM77" s="11"/>
    </row>
    <row r="78" spans="1:81" ht="24.75" customHeight="1">
      <c r="A78" s="43">
        <v>2019</v>
      </c>
      <c r="B78" s="5">
        <f t="shared" si="11"/>
        <v>42.80952380952381</v>
      </c>
      <c r="C78" s="39"/>
      <c r="D78" s="43">
        <v>2019</v>
      </c>
      <c r="E78" s="19">
        <v>100</v>
      </c>
      <c r="F78" s="10"/>
      <c r="G78" s="43">
        <v>2019</v>
      </c>
      <c r="H78" s="49">
        <v>0</v>
      </c>
      <c r="I78" s="10"/>
      <c r="J78" s="43">
        <v>2019</v>
      </c>
      <c r="K78" s="49">
        <v>50</v>
      </c>
      <c r="L78" s="10"/>
      <c r="M78" s="43">
        <v>2019</v>
      </c>
      <c r="N78" s="8">
        <f t="shared" si="12"/>
        <v>66.666666666666671</v>
      </c>
      <c r="O78" s="19"/>
      <c r="P78" s="43">
        <v>2019</v>
      </c>
      <c r="Q78" s="19">
        <v>50</v>
      </c>
      <c r="R78" s="10"/>
      <c r="S78" s="43">
        <v>2019</v>
      </c>
      <c r="T78" s="19">
        <v>50</v>
      </c>
      <c r="U78" s="10"/>
      <c r="V78" s="43">
        <v>2019</v>
      </c>
      <c r="W78" s="19">
        <v>100</v>
      </c>
      <c r="X78" s="10"/>
      <c r="Y78" s="350">
        <v>2019</v>
      </c>
      <c r="Z78" s="49">
        <v>0</v>
      </c>
      <c r="AA78" s="10"/>
      <c r="AB78" s="350">
        <v>2019</v>
      </c>
      <c r="AC78" s="49">
        <v>50</v>
      </c>
      <c r="AD78" s="10"/>
      <c r="AE78" s="350">
        <v>2019</v>
      </c>
      <c r="AF78" s="19">
        <v>33</v>
      </c>
      <c r="AG78" s="19"/>
      <c r="AH78" s="350">
        <v>2019</v>
      </c>
      <c r="AI78" s="19">
        <v>0</v>
      </c>
      <c r="AJ78" s="10"/>
      <c r="AK78" s="350">
        <v>2019</v>
      </c>
      <c r="AL78" s="19">
        <v>50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916</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4403</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t="e">
        <f t="shared" ref="B87:B93" si="13">AVERAGE(E87,H87,K87,N87,Q87)</f>
        <v>#DIV/0!</v>
      </c>
      <c r="C87" s="363"/>
      <c r="D87" s="350">
        <v>2007</v>
      </c>
      <c r="E87" s="363"/>
      <c r="F87" s="363"/>
      <c r="G87" s="350">
        <v>2007</v>
      </c>
      <c r="H87" s="363"/>
      <c r="I87" s="363"/>
      <c r="J87" s="350">
        <v>2007</v>
      </c>
      <c r="K87" s="363"/>
      <c r="L87" s="363"/>
      <c r="M87" s="350">
        <v>2007</v>
      </c>
      <c r="N87" s="363"/>
      <c r="O87" s="363"/>
      <c r="P87" s="350">
        <v>2007</v>
      </c>
      <c r="Q87" s="363"/>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t="e">
        <f t="shared" si="13"/>
        <v>#DIV/0!</v>
      </c>
      <c r="C88" s="363"/>
      <c r="D88" s="350">
        <v>2008</v>
      </c>
      <c r="E88" s="363"/>
      <c r="F88" s="363"/>
      <c r="G88" s="350">
        <v>2008</v>
      </c>
      <c r="H88" s="363"/>
      <c r="I88" s="363"/>
      <c r="J88" s="350">
        <v>2008</v>
      </c>
      <c r="K88" s="363"/>
      <c r="L88" s="363"/>
      <c r="M88" s="350">
        <v>2008</v>
      </c>
      <c r="N88" s="363"/>
      <c r="O88" s="363"/>
      <c r="P88" s="350">
        <v>2008</v>
      </c>
      <c r="Q88" s="363"/>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t="e">
        <f t="shared" si="13"/>
        <v>#DIV/0!</v>
      </c>
      <c r="C89" s="363"/>
      <c r="D89" s="350">
        <v>2009</v>
      </c>
      <c r="E89" s="363"/>
      <c r="F89" s="363"/>
      <c r="G89" s="350">
        <v>2009</v>
      </c>
      <c r="H89" s="363"/>
      <c r="I89" s="363"/>
      <c r="J89" s="350">
        <v>2009</v>
      </c>
      <c r="K89" s="363"/>
      <c r="L89" s="363"/>
      <c r="M89" s="350">
        <v>2009</v>
      </c>
      <c r="N89" s="363"/>
      <c r="O89" s="363"/>
      <c r="P89" s="350">
        <v>2009</v>
      </c>
      <c r="Q89" s="363"/>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t="e">
        <f t="shared" si="13"/>
        <v>#DIV/0!</v>
      </c>
      <c r="C90" s="363"/>
      <c r="D90" s="350">
        <v>2010</v>
      </c>
      <c r="E90" s="363"/>
      <c r="F90" s="363"/>
      <c r="G90" s="350">
        <v>2010</v>
      </c>
      <c r="H90" s="363"/>
      <c r="I90" s="363"/>
      <c r="J90" s="350">
        <v>2010</v>
      </c>
      <c r="K90" s="363"/>
      <c r="L90" s="363"/>
      <c r="M90" s="350">
        <v>2010</v>
      </c>
      <c r="N90" s="363"/>
      <c r="O90" s="363"/>
      <c r="P90" s="350">
        <v>2010</v>
      </c>
      <c r="Q90" s="363"/>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t="e">
        <f t="shared" si="13"/>
        <v>#DIV/0!</v>
      </c>
      <c r="C91" s="363"/>
      <c r="D91" s="350">
        <v>2011</v>
      </c>
      <c r="E91" s="363"/>
      <c r="F91" s="363"/>
      <c r="G91" s="350">
        <v>2011</v>
      </c>
      <c r="H91" s="363"/>
      <c r="I91" s="363"/>
      <c r="J91" s="350">
        <v>2011</v>
      </c>
      <c r="K91" s="363"/>
      <c r="L91" s="363"/>
      <c r="M91" s="350">
        <v>2011</v>
      </c>
      <c r="N91" s="363"/>
      <c r="O91" s="363"/>
      <c r="P91" s="350">
        <v>2011</v>
      </c>
      <c r="Q91" s="363"/>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t="e">
        <f t="shared" si="13"/>
        <v>#DIV/0!</v>
      </c>
      <c r="C92" s="363"/>
      <c r="D92" s="350">
        <v>2012</v>
      </c>
      <c r="E92" s="363"/>
      <c r="F92" s="363"/>
      <c r="G92" s="350">
        <v>2012</v>
      </c>
      <c r="H92" s="363"/>
      <c r="I92" s="363"/>
      <c r="J92" s="350">
        <v>2012</v>
      </c>
      <c r="K92" s="363"/>
      <c r="L92" s="363"/>
      <c r="M92" s="350">
        <v>2012</v>
      </c>
      <c r="N92" s="363"/>
      <c r="O92" s="363"/>
      <c r="P92" s="350">
        <v>2012</v>
      </c>
      <c r="Q92" s="363"/>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t="e">
        <f t="shared" si="13"/>
        <v>#DIV/0!</v>
      </c>
      <c r="C93" s="363"/>
      <c r="D93" s="350">
        <v>2013</v>
      </c>
      <c r="E93" s="363"/>
      <c r="F93" s="363"/>
      <c r="G93" s="350">
        <v>2013</v>
      </c>
      <c r="H93" s="363"/>
      <c r="I93" s="363"/>
      <c r="J93" s="350">
        <v>2013</v>
      </c>
      <c r="K93" s="363"/>
      <c r="L93" s="363"/>
      <c r="M93" s="350">
        <v>2013</v>
      </c>
      <c r="N93" s="363"/>
      <c r="O93" s="363"/>
      <c r="P93" s="350">
        <v>2013</v>
      </c>
      <c r="Q93" s="363"/>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10</v>
      </c>
      <c r="C94" s="39"/>
      <c r="D94" s="43">
        <v>2014</v>
      </c>
      <c r="E94" s="19">
        <v>0</v>
      </c>
      <c r="F94" s="10" t="s">
        <v>2685</v>
      </c>
      <c r="G94" s="43">
        <v>2014</v>
      </c>
      <c r="H94" s="19">
        <v>0</v>
      </c>
      <c r="I94" s="10" t="s">
        <v>2684</v>
      </c>
      <c r="J94" s="43">
        <v>2014</v>
      </c>
      <c r="K94" s="19">
        <v>0</v>
      </c>
      <c r="L94" s="10" t="s">
        <v>2683</v>
      </c>
      <c r="M94" s="43">
        <v>2014</v>
      </c>
      <c r="N94" s="19">
        <v>0</v>
      </c>
      <c r="O94" s="10"/>
      <c r="P94" s="43">
        <v>2014</v>
      </c>
      <c r="Q94" s="49">
        <v>50</v>
      </c>
      <c r="R94" s="11" t="s">
        <v>2682</v>
      </c>
    </row>
    <row r="95" spans="1:81" ht="24.75" customHeight="1">
      <c r="A95" s="43">
        <v>2015</v>
      </c>
      <c r="B95" s="2">
        <f>AVERAGE(E95,H95,K95,N95,Q95)</f>
        <v>10</v>
      </c>
      <c r="C95" s="80"/>
      <c r="D95" s="43">
        <v>2015</v>
      </c>
      <c r="E95" s="19">
        <v>0</v>
      </c>
      <c r="F95" s="10"/>
      <c r="G95" s="43">
        <v>2015</v>
      </c>
      <c r="H95" s="19">
        <v>0</v>
      </c>
      <c r="I95" s="10"/>
      <c r="J95" s="43">
        <v>2015</v>
      </c>
      <c r="K95" s="19">
        <v>0</v>
      </c>
      <c r="L95" s="10"/>
      <c r="M95" s="43">
        <v>2015</v>
      </c>
      <c r="N95" s="19">
        <v>50</v>
      </c>
      <c r="O95" s="10" t="s">
        <v>2681</v>
      </c>
      <c r="P95" s="43">
        <v>2015</v>
      </c>
      <c r="Q95" s="19">
        <v>0</v>
      </c>
      <c r="R95" s="11"/>
    </row>
    <row r="96" spans="1:81" ht="24.75" customHeight="1">
      <c r="A96" s="43">
        <v>2016</v>
      </c>
      <c r="B96" s="2">
        <f>AVERAGE(E96,H96,K96,N96,Q96)</f>
        <v>10</v>
      </c>
      <c r="C96" s="80"/>
      <c r="D96" s="43">
        <v>2016</v>
      </c>
      <c r="E96" s="19">
        <v>0</v>
      </c>
      <c r="F96" s="10"/>
      <c r="G96" s="43">
        <v>2016</v>
      </c>
      <c r="H96" s="19">
        <v>0</v>
      </c>
      <c r="I96" s="10"/>
      <c r="J96" s="43">
        <v>2016</v>
      </c>
      <c r="K96" s="19">
        <v>0</v>
      </c>
      <c r="L96" s="10"/>
      <c r="M96" s="43">
        <v>2016</v>
      </c>
      <c r="N96" s="19">
        <v>50</v>
      </c>
      <c r="O96" s="10"/>
      <c r="P96" s="43">
        <v>2016</v>
      </c>
      <c r="Q96" s="19">
        <v>0</v>
      </c>
      <c r="R96" s="11"/>
    </row>
    <row r="97" spans="1:81" ht="24.75" customHeight="1">
      <c r="A97" s="43">
        <v>2017</v>
      </c>
      <c r="B97" s="2">
        <f t="shared" ref="B97:B99" si="14">AVERAGE(E97,H97,K97,N97,Q97)</f>
        <v>10</v>
      </c>
      <c r="C97" s="80"/>
      <c r="D97" s="43">
        <v>2017</v>
      </c>
      <c r="E97" s="19">
        <v>0</v>
      </c>
      <c r="F97" s="10"/>
      <c r="G97" s="43">
        <v>2017</v>
      </c>
      <c r="H97" s="19">
        <v>0</v>
      </c>
      <c r="I97" s="10"/>
      <c r="J97" s="43">
        <v>2017</v>
      </c>
      <c r="K97" s="19">
        <v>0</v>
      </c>
      <c r="L97" s="10"/>
      <c r="M97" s="43">
        <v>2017</v>
      </c>
      <c r="N97" s="19">
        <v>50</v>
      </c>
      <c r="O97" s="10"/>
      <c r="P97" s="43">
        <v>2017</v>
      </c>
      <c r="Q97" s="19">
        <v>0</v>
      </c>
      <c r="R97" s="11"/>
    </row>
    <row r="98" spans="1:81" ht="24.75" customHeight="1">
      <c r="A98" s="43">
        <v>2018</v>
      </c>
      <c r="B98" s="2">
        <f t="shared" si="14"/>
        <v>10</v>
      </c>
      <c r="C98" s="80"/>
      <c r="D98" s="43">
        <v>2018</v>
      </c>
      <c r="E98" s="19">
        <v>0</v>
      </c>
      <c r="F98" s="10"/>
      <c r="G98" s="43">
        <v>2018</v>
      </c>
      <c r="H98" s="19">
        <v>0</v>
      </c>
      <c r="I98" s="10"/>
      <c r="J98" s="43">
        <v>2018</v>
      </c>
      <c r="K98" s="19">
        <v>0</v>
      </c>
      <c r="L98" s="10"/>
      <c r="M98" s="43">
        <v>2018</v>
      </c>
      <c r="N98" s="19">
        <v>50</v>
      </c>
      <c r="O98" s="10"/>
      <c r="P98" s="43">
        <v>2018</v>
      </c>
      <c r="Q98" s="19">
        <v>0</v>
      </c>
      <c r="R98" s="11"/>
    </row>
    <row r="99" spans="1:81" ht="24.75" customHeight="1">
      <c r="A99" s="43">
        <v>2019</v>
      </c>
      <c r="B99" s="2">
        <f t="shared" si="14"/>
        <v>10</v>
      </c>
      <c r="C99" s="80"/>
      <c r="D99" s="43">
        <v>2019</v>
      </c>
      <c r="E99" s="19">
        <v>0</v>
      </c>
      <c r="F99" s="10"/>
      <c r="G99" s="43">
        <v>2019</v>
      </c>
      <c r="H99" s="19">
        <v>0</v>
      </c>
      <c r="I99" s="10"/>
      <c r="J99" s="43">
        <v>2019</v>
      </c>
      <c r="K99" s="19">
        <v>0</v>
      </c>
      <c r="L99" s="10"/>
      <c r="M99" s="43">
        <v>2019</v>
      </c>
      <c r="N99" s="19">
        <v>50</v>
      </c>
      <c r="O99" s="10"/>
      <c r="P99" s="43">
        <v>2019</v>
      </c>
      <c r="Q99" s="19">
        <v>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407" t="s">
        <v>4896</v>
      </c>
      <c r="C108" s="363"/>
      <c r="D108" s="350">
        <v>2007</v>
      </c>
      <c r="E108" s="403"/>
      <c r="F108" s="363"/>
      <c r="G108" s="350">
        <v>2007</v>
      </c>
      <c r="H108" s="363"/>
      <c r="I108" s="363"/>
      <c r="J108" s="350">
        <v>2007</v>
      </c>
      <c r="K108" s="363"/>
      <c r="L108" s="363"/>
      <c r="M108" s="350">
        <v>2007</v>
      </c>
      <c r="N108" s="363"/>
      <c r="O108" s="363"/>
      <c r="P108" s="350">
        <v>2007</v>
      </c>
      <c r="Q108" s="363"/>
      <c r="R108" s="363"/>
      <c r="S108" s="350">
        <v>2007</v>
      </c>
      <c r="T108" s="363"/>
      <c r="U108" s="363"/>
      <c r="V108" s="350">
        <v>2007</v>
      </c>
      <c r="W108" s="363"/>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407" t="s">
        <v>4896</v>
      </c>
      <c r="C109" s="363"/>
      <c r="D109" s="350">
        <v>2008</v>
      </c>
      <c r="E109" s="363"/>
      <c r="F109" s="363"/>
      <c r="G109" s="350">
        <v>2008</v>
      </c>
      <c r="H109" s="363"/>
      <c r="I109" s="363"/>
      <c r="J109" s="350">
        <v>2008</v>
      </c>
      <c r="K109" s="363"/>
      <c r="L109" s="363"/>
      <c r="M109" s="350">
        <v>2008</v>
      </c>
      <c r="N109" s="363"/>
      <c r="O109" s="363"/>
      <c r="P109" s="350">
        <v>2008</v>
      </c>
      <c r="Q109" s="363"/>
      <c r="R109" s="363"/>
      <c r="S109" s="350">
        <v>2008</v>
      </c>
      <c r="T109" s="363"/>
      <c r="U109" s="363"/>
      <c r="V109" s="350">
        <v>2008</v>
      </c>
      <c r="W109" s="363"/>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407" t="s">
        <v>4896</v>
      </c>
      <c r="C110" s="363"/>
      <c r="D110" s="350">
        <v>2009</v>
      </c>
      <c r="E110" s="363"/>
      <c r="F110" s="363"/>
      <c r="G110" s="350">
        <v>2009</v>
      </c>
      <c r="H110" s="363"/>
      <c r="I110" s="363"/>
      <c r="J110" s="350">
        <v>2009</v>
      </c>
      <c r="K110" s="363"/>
      <c r="L110" s="363"/>
      <c r="M110" s="350">
        <v>2009</v>
      </c>
      <c r="N110" s="363"/>
      <c r="O110" s="363"/>
      <c r="P110" s="350">
        <v>2009</v>
      </c>
      <c r="Q110" s="363"/>
      <c r="R110" s="363"/>
      <c r="S110" s="350">
        <v>2009</v>
      </c>
      <c r="T110" s="363"/>
      <c r="U110" s="363"/>
      <c r="V110" s="350">
        <v>2009</v>
      </c>
      <c r="W110" s="363"/>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407" t="s">
        <v>4896</v>
      </c>
      <c r="C111" s="363"/>
      <c r="D111" s="350">
        <v>2010</v>
      </c>
      <c r="E111" s="363"/>
      <c r="F111" s="363"/>
      <c r="G111" s="350">
        <v>2010</v>
      </c>
      <c r="H111" s="363"/>
      <c r="I111" s="363"/>
      <c r="J111" s="350">
        <v>2010</v>
      </c>
      <c r="K111" s="363"/>
      <c r="L111" s="363"/>
      <c r="M111" s="350">
        <v>2010</v>
      </c>
      <c r="N111" s="363"/>
      <c r="O111" s="363"/>
      <c r="P111" s="350">
        <v>2010</v>
      </c>
      <c r="Q111" s="363"/>
      <c r="R111" s="363"/>
      <c r="S111" s="350">
        <v>2010</v>
      </c>
      <c r="T111" s="363"/>
      <c r="U111" s="363"/>
      <c r="V111" s="350">
        <v>2010</v>
      </c>
      <c r="W111" s="363"/>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407" t="s">
        <v>4896</v>
      </c>
      <c r="C112" s="363"/>
      <c r="D112" s="350">
        <v>2011</v>
      </c>
      <c r="E112" s="363"/>
      <c r="F112" s="363"/>
      <c r="G112" s="350">
        <v>2011</v>
      </c>
      <c r="H112" s="363"/>
      <c r="I112" s="363"/>
      <c r="J112" s="350">
        <v>2011</v>
      </c>
      <c r="K112" s="363"/>
      <c r="L112" s="363"/>
      <c r="M112" s="350">
        <v>2011</v>
      </c>
      <c r="N112" s="363"/>
      <c r="O112" s="363"/>
      <c r="P112" s="350">
        <v>2011</v>
      </c>
      <c r="Q112" s="363"/>
      <c r="R112" s="363"/>
      <c r="S112" s="350">
        <v>2011</v>
      </c>
      <c r="T112" s="363"/>
      <c r="U112" s="363"/>
      <c r="V112" s="350">
        <v>2011</v>
      </c>
      <c r="W112" s="363"/>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407" t="s">
        <v>4896</v>
      </c>
      <c r="C113" s="363"/>
      <c r="D113" s="350">
        <v>2012</v>
      </c>
      <c r="E113" s="363"/>
      <c r="F113" s="363"/>
      <c r="G113" s="350">
        <v>2012</v>
      </c>
      <c r="H113" s="363"/>
      <c r="I113" s="363"/>
      <c r="J113" s="350">
        <v>2012</v>
      </c>
      <c r="K113" s="363"/>
      <c r="L113" s="363"/>
      <c r="M113" s="350">
        <v>2012</v>
      </c>
      <c r="N113" s="363"/>
      <c r="O113" s="363"/>
      <c r="P113" s="350">
        <v>2012</v>
      </c>
      <c r="Q113" s="363"/>
      <c r="R113" s="363"/>
      <c r="S113" s="350">
        <v>2012</v>
      </c>
      <c r="T113" s="363"/>
      <c r="U113" s="363"/>
      <c r="V113" s="350">
        <v>2012</v>
      </c>
      <c r="W113" s="363"/>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407" t="s">
        <v>4896</v>
      </c>
      <c r="C114" s="363"/>
      <c r="D114" s="350">
        <v>2013</v>
      </c>
      <c r="E114" s="363"/>
      <c r="F114" s="363"/>
      <c r="G114" s="350">
        <v>2013</v>
      </c>
      <c r="H114" s="363"/>
      <c r="I114" s="363"/>
      <c r="J114" s="350">
        <v>2013</v>
      </c>
      <c r="K114" s="363"/>
      <c r="L114" s="363"/>
      <c r="M114" s="350">
        <v>2013</v>
      </c>
      <c r="N114" s="363"/>
      <c r="O114" s="363"/>
      <c r="P114" s="350">
        <v>2013</v>
      </c>
      <c r="Q114" s="363"/>
      <c r="R114" s="363"/>
      <c r="S114" s="350">
        <v>2013</v>
      </c>
      <c r="T114" s="363"/>
      <c r="U114" s="363"/>
      <c r="V114" s="350">
        <v>2013</v>
      </c>
      <c r="W114" s="363"/>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5">AVERAGE(E115,((H115+K115)/2),((N115+Q115+T115)/3),W115)</f>
        <v>60.416666666666671</v>
      </c>
      <c r="C115" s="39"/>
      <c r="D115" s="43">
        <v>2014</v>
      </c>
      <c r="E115" s="19">
        <v>50</v>
      </c>
      <c r="F115" s="10" t="s">
        <v>2680</v>
      </c>
      <c r="G115" s="43">
        <v>2014</v>
      </c>
      <c r="H115" s="19">
        <v>100</v>
      </c>
      <c r="I115" s="10" t="s">
        <v>2272</v>
      </c>
      <c r="J115" s="43">
        <v>2014</v>
      </c>
      <c r="K115" s="49">
        <v>50</v>
      </c>
      <c r="L115" s="10" t="s">
        <v>2679</v>
      </c>
      <c r="M115" s="43">
        <v>2014</v>
      </c>
      <c r="N115" s="19">
        <v>100</v>
      </c>
      <c r="O115" s="10" t="s">
        <v>2678</v>
      </c>
      <c r="P115" s="43">
        <v>2014</v>
      </c>
      <c r="Q115" s="19">
        <v>100</v>
      </c>
      <c r="R115" s="10" t="s">
        <v>2677</v>
      </c>
      <c r="S115" s="43">
        <v>2014</v>
      </c>
      <c r="T115" s="49">
        <v>0</v>
      </c>
      <c r="U115" s="10" t="s">
        <v>2676</v>
      </c>
      <c r="V115" s="43">
        <v>2014</v>
      </c>
      <c r="W115" s="19">
        <v>50</v>
      </c>
      <c r="X115" s="11" t="s">
        <v>2675</v>
      </c>
    </row>
    <row r="116" spans="1:81" ht="24.75" customHeight="1">
      <c r="A116" s="43">
        <v>2015</v>
      </c>
      <c r="B116" s="2">
        <f t="shared" si="15"/>
        <v>60.416666666666671</v>
      </c>
      <c r="C116" s="80"/>
      <c r="D116" s="43">
        <v>2015</v>
      </c>
      <c r="E116" s="19">
        <v>50</v>
      </c>
      <c r="F116" s="10"/>
      <c r="G116" s="43">
        <v>2015</v>
      </c>
      <c r="H116" s="19">
        <v>100</v>
      </c>
      <c r="I116" s="10"/>
      <c r="J116" s="43">
        <v>2015</v>
      </c>
      <c r="K116" s="49">
        <v>50</v>
      </c>
      <c r="L116" s="10"/>
      <c r="M116" s="43">
        <v>2015</v>
      </c>
      <c r="N116" s="19">
        <v>100</v>
      </c>
      <c r="O116" s="10"/>
      <c r="P116" s="43">
        <v>2015</v>
      </c>
      <c r="Q116" s="19">
        <v>100</v>
      </c>
      <c r="R116" s="10"/>
      <c r="S116" s="43">
        <v>2015</v>
      </c>
      <c r="T116" s="19">
        <v>0</v>
      </c>
      <c r="U116" s="10"/>
      <c r="V116" s="43">
        <v>2015</v>
      </c>
      <c r="W116" s="19">
        <v>50</v>
      </c>
      <c r="X116" s="11"/>
    </row>
    <row r="117" spans="1:81" ht="24.75" customHeight="1">
      <c r="A117" s="43">
        <v>2016</v>
      </c>
      <c r="B117" s="2">
        <f t="shared" si="15"/>
        <v>60.416666666666671</v>
      </c>
      <c r="C117" s="80"/>
      <c r="D117" s="43">
        <v>2016</v>
      </c>
      <c r="E117" s="19">
        <v>50</v>
      </c>
      <c r="F117" s="10"/>
      <c r="G117" s="43">
        <v>2016</v>
      </c>
      <c r="H117" s="19">
        <v>100</v>
      </c>
      <c r="I117" s="10"/>
      <c r="J117" s="43">
        <v>2016</v>
      </c>
      <c r="K117" s="49">
        <v>50</v>
      </c>
      <c r="L117" s="10"/>
      <c r="M117" s="43">
        <v>2016</v>
      </c>
      <c r="N117" s="19">
        <v>100</v>
      </c>
      <c r="O117" s="10"/>
      <c r="P117" s="43">
        <v>2016</v>
      </c>
      <c r="Q117" s="19">
        <v>100</v>
      </c>
      <c r="R117" s="10"/>
      <c r="S117" s="43">
        <v>2016</v>
      </c>
      <c r="T117" s="19">
        <v>0</v>
      </c>
      <c r="U117" s="10"/>
      <c r="V117" s="43">
        <v>2016</v>
      </c>
      <c r="W117" s="19">
        <v>50</v>
      </c>
      <c r="X117" s="11"/>
    </row>
    <row r="118" spans="1:81" ht="24.75" customHeight="1">
      <c r="A118" s="43">
        <v>2017</v>
      </c>
      <c r="B118" s="2">
        <f t="shared" si="15"/>
        <v>60.416666666666671</v>
      </c>
      <c r="C118" s="80"/>
      <c r="D118" s="43">
        <v>2017</v>
      </c>
      <c r="E118" s="19">
        <v>50</v>
      </c>
      <c r="F118" s="10"/>
      <c r="G118" s="43">
        <v>2017</v>
      </c>
      <c r="H118" s="19">
        <v>100</v>
      </c>
      <c r="I118" s="10"/>
      <c r="J118" s="43">
        <v>2017</v>
      </c>
      <c r="K118" s="49">
        <v>50</v>
      </c>
      <c r="L118" s="10"/>
      <c r="M118" s="43">
        <v>2017</v>
      </c>
      <c r="N118" s="19">
        <v>100</v>
      </c>
      <c r="O118" s="10"/>
      <c r="P118" s="43">
        <v>2017</v>
      </c>
      <c r="Q118" s="19">
        <v>100</v>
      </c>
      <c r="R118" s="10"/>
      <c r="S118" s="43">
        <v>2017</v>
      </c>
      <c r="T118" s="19">
        <v>0</v>
      </c>
      <c r="U118" s="10"/>
      <c r="V118" s="43">
        <v>2017</v>
      </c>
      <c r="W118" s="19">
        <v>50</v>
      </c>
      <c r="X118" s="11"/>
    </row>
    <row r="119" spans="1:81" ht="24.75" customHeight="1">
      <c r="A119" s="43">
        <v>2018</v>
      </c>
      <c r="B119" s="2">
        <f t="shared" si="15"/>
        <v>60.416666666666671</v>
      </c>
      <c r="C119" s="80"/>
      <c r="D119" s="43">
        <v>2018</v>
      </c>
      <c r="E119" s="19">
        <v>50</v>
      </c>
      <c r="F119" s="10"/>
      <c r="G119" s="43">
        <v>2018</v>
      </c>
      <c r="H119" s="19">
        <v>100</v>
      </c>
      <c r="I119" s="10"/>
      <c r="J119" s="43">
        <v>2018</v>
      </c>
      <c r="K119" s="49">
        <v>50</v>
      </c>
      <c r="L119" s="10" t="s">
        <v>2674</v>
      </c>
      <c r="M119" s="43">
        <v>2018</v>
      </c>
      <c r="N119" s="19">
        <v>100</v>
      </c>
      <c r="O119" s="10"/>
      <c r="P119" s="43">
        <v>2018</v>
      </c>
      <c r="Q119" s="19">
        <v>100</v>
      </c>
      <c r="R119" s="10"/>
      <c r="S119" s="43">
        <v>2018</v>
      </c>
      <c r="T119" s="49">
        <v>0</v>
      </c>
      <c r="U119" s="10" t="s">
        <v>2673</v>
      </c>
      <c r="V119" s="43">
        <v>2018</v>
      </c>
      <c r="W119" s="19">
        <v>50</v>
      </c>
      <c r="X119" s="11"/>
    </row>
    <row r="120" spans="1:81" ht="24.75" customHeight="1">
      <c r="A120" s="43">
        <v>2019</v>
      </c>
      <c r="B120" s="2">
        <f t="shared" si="15"/>
        <v>60.416666666666671</v>
      </c>
      <c r="C120" s="80"/>
      <c r="D120" s="43">
        <v>2019</v>
      </c>
      <c r="E120" s="19">
        <v>50</v>
      </c>
      <c r="F120" s="10"/>
      <c r="G120" s="43">
        <v>2019</v>
      </c>
      <c r="H120" s="19">
        <v>100</v>
      </c>
      <c r="I120" s="10"/>
      <c r="J120" s="43">
        <v>2019</v>
      </c>
      <c r="K120" s="49">
        <v>50</v>
      </c>
      <c r="L120" s="10"/>
      <c r="M120" s="43">
        <v>2019</v>
      </c>
      <c r="N120" s="19">
        <v>100</v>
      </c>
      <c r="O120" s="10"/>
      <c r="P120" s="43">
        <v>2019</v>
      </c>
      <c r="Q120" s="19">
        <v>100</v>
      </c>
      <c r="R120" s="10"/>
      <c r="S120" s="43">
        <v>2019</v>
      </c>
      <c r="T120" s="49">
        <v>0</v>
      </c>
      <c r="U120" s="10" t="s">
        <v>2655</v>
      </c>
      <c r="V120" s="43">
        <v>2019</v>
      </c>
      <c r="W120" s="19">
        <v>50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t="e">
        <f t="shared" ref="B129:B135" si="16">AVERAGE(E129,H129,K129,Z129)</f>
        <v>#DIV/0!</v>
      </c>
      <c r="C129" s="363"/>
      <c r="D129" s="350">
        <v>2007</v>
      </c>
      <c r="E129" s="363"/>
      <c r="F129" s="363"/>
      <c r="G129" s="350">
        <v>2007</v>
      </c>
      <c r="H129" s="363"/>
      <c r="I129" s="363"/>
      <c r="J129" s="350">
        <v>2007</v>
      </c>
      <c r="K129" s="8" t="e">
        <f t="shared" ref="K129:K135" si="17">AVERAGE(N129,Q129,T129,W129)</f>
        <v>#DIV/0!</v>
      </c>
      <c r="L129" s="363"/>
      <c r="M129" s="350">
        <v>2007</v>
      </c>
      <c r="N129" s="363"/>
      <c r="O129" s="363"/>
      <c r="P129" s="350">
        <v>2007</v>
      </c>
      <c r="Q129" s="363"/>
      <c r="R129" s="363"/>
      <c r="S129" s="350">
        <v>2007</v>
      </c>
      <c r="T129" s="363"/>
      <c r="U129" s="363"/>
      <c r="V129" s="350">
        <v>2007</v>
      </c>
      <c r="W129" s="363"/>
      <c r="X129" s="363"/>
      <c r="Y129" s="350">
        <v>2007</v>
      </c>
      <c r="Z129" s="363"/>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t="e">
        <f t="shared" si="16"/>
        <v>#DIV/0!</v>
      </c>
      <c r="C130" s="363"/>
      <c r="D130" s="350">
        <v>2008</v>
      </c>
      <c r="E130" s="363"/>
      <c r="F130" s="363"/>
      <c r="G130" s="350">
        <v>2008</v>
      </c>
      <c r="H130" s="363"/>
      <c r="I130" s="363"/>
      <c r="J130" s="350">
        <v>2008</v>
      </c>
      <c r="K130" s="8" t="e">
        <f t="shared" si="17"/>
        <v>#DIV/0!</v>
      </c>
      <c r="L130" s="363"/>
      <c r="M130" s="350">
        <v>2008</v>
      </c>
      <c r="N130" s="363"/>
      <c r="O130" s="363"/>
      <c r="P130" s="350">
        <v>2008</v>
      </c>
      <c r="Q130" s="363"/>
      <c r="R130" s="363"/>
      <c r="S130" s="350">
        <v>2008</v>
      </c>
      <c r="T130" s="363"/>
      <c r="U130" s="363"/>
      <c r="V130" s="350">
        <v>2008</v>
      </c>
      <c r="W130" s="363"/>
      <c r="X130" s="363"/>
      <c r="Y130" s="350">
        <v>2008</v>
      </c>
      <c r="Z130" s="363"/>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t="e">
        <f t="shared" si="16"/>
        <v>#DIV/0!</v>
      </c>
      <c r="C131" s="363"/>
      <c r="D131" s="350">
        <v>2009</v>
      </c>
      <c r="E131" s="363"/>
      <c r="F131" s="363"/>
      <c r="G131" s="350">
        <v>2009</v>
      </c>
      <c r="H131" s="363"/>
      <c r="I131" s="363"/>
      <c r="J131" s="350">
        <v>2009</v>
      </c>
      <c r="K131" s="8" t="e">
        <f t="shared" si="17"/>
        <v>#DIV/0!</v>
      </c>
      <c r="L131" s="363"/>
      <c r="M131" s="350">
        <v>2009</v>
      </c>
      <c r="N131" s="363"/>
      <c r="O131" s="363"/>
      <c r="P131" s="350">
        <v>2009</v>
      </c>
      <c r="Q131" s="363"/>
      <c r="R131" s="363"/>
      <c r="S131" s="350">
        <v>2009</v>
      </c>
      <c r="T131" s="363"/>
      <c r="U131" s="363"/>
      <c r="V131" s="350">
        <v>2009</v>
      </c>
      <c r="W131" s="363"/>
      <c r="X131" s="363"/>
      <c r="Y131" s="350">
        <v>2009</v>
      </c>
      <c r="Z131" s="363"/>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t="e">
        <f t="shared" si="16"/>
        <v>#DIV/0!</v>
      </c>
      <c r="C132" s="363"/>
      <c r="D132" s="350">
        <v>2010</v>
      </c>
      <c r="E132" s="363"/>
      <c r="F132" s="363"/>
      <c r="G132" s="350">
        <v>2010</v>
      </c>
      <c r="H132" s="363"/>
      <c r="I132" s="363"/>
      <c r="J132" s="350">
        <v>2010</v>
      </c>
      <c r="K132" s="8" t="e">
        <f t="shared" si="17"/>
        <v>#DIV/0!</v>
      </c>
      <c r="L132" s="363"/>
      <c r="M132" s="350">
        <v>2010</v>
      </c>
      <c r="N132" s="363"/>
      <c r="O132" s="363"/>
      <c r="P132" s="350">
        <v>2010</v>
      </c>
      <c r="Q132" s="363"/>
      <c r="R132" s="363"/>
      <c r="S132" s="350">
        <v>2010</v>
      </c>
      <c r="T132" s="363"/>
      <c r="U132" s="363"/>
      <c r="V132" s="350">
        <v>2010</v>
      </c>
      <c r="W132" s="363"/>
      <c r="X132" s="363"/>
      <c r="Y132" s="350">
        <v>2010</v>
      </c>
      <c r="Z132" s="363"/>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t="e">
        <f t="shared" si="16"/>
        <v>#DIV/0!</v>
      </c>
      <c r="C133" s="363"/>
      <c r="D133" s="350">
        <v>2011</v>
      </c>
      <c r="E133" s="363"/>
      <c r="F133" s="363"/>
      <c r="G133" s="350">
        <v>2011</v>
      </c>
      <c r="H133" s="363"/>
      <c r="I133" s="363"/>
      <c r="J133" s="350">
        <v>2011</v>
      </c>
      <c r="K133" s="8" t="e">
        <f t="shared" si="17"/>
        <v>#DIV/0!</v>
      </c>
      <c r="L133" s="363"/>
      <c r="M133" s="350">
        <v>2011</v>
      </c>
      <c r="N133" s="363"/>
      <c r="O133" s="363"/>
      <c r="P133" s="350">
        <v>2011</v>
      </c>
      <c r="Q133" s="363"/>
      <c r="R133" s="363"/>
      <c r="S133" s="350">
        <v>2011</v>
      </c>
      <c r="T133" s="363"/>
      <c r="U133" s="363"/>
      <c r="V133" s="350">
        <v>2011</v>
      </c>
      <c r="W133" s="363"/>
      <c r="X133" s="363"/>
      <c r="Y133" s="350">
        <v>2011</v>
      </c>
      <c r="Z133" s="363"/>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t="e">
        <f t="shared" si="16"/>
        <v>#DIV/0!</v>
      </c>
      <c r="C134" s="363"/>
      <c r="D134" s="350">
        <v>2012</v>
      </c>
      <c r="E134" s="363"/>
      <c r="F134" s="363"/>
      <c r="G134" s="350">
        <v>2012</v>
      </c>
      <c r="H134" s="363"/>
      <c r="I134" s="363"/>
      <c r="J134" s="350">
        <v>2012</v>
      </c>
      <c r="K134" s="8" t="e">
        <f t="shared" si="17"/>
        <v>#DIV/0!</v>
      </c>
      <c r="L134" s="363"/>
      <c r="M134" s="350">
        <v>2012</v>
      </c>
      <c r="N134" s="363"/>
      <c r="O134" s="363"/>
      <c r="P134" s="350">
        <v>2012</v>
      </c>
      <c r="Q134" s="363"/>
      <c r="R134" s="363"/>
      <c r="S134" s="350">
        <v>2012</v>
      </c>
      <c r="T134" s="363"/>
      <c r="U134" s="363"/>
      <c r="V134" s="350">
        <v>2012</v>
      </c>
      <c r="W134" s="363"/>
      <c r="X134" s="363"/>
      <c r="Y134" s="350">
        <v>2012</v>
      </c>
      <c r="Z134" s="363"/>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t="e">
        <f t="shared" si="16"/>
        <v>#DIV/0!</v>
      </c>
      <c r="C135" s="363"/>
      <c r="D135" s="350">
        <v>2013</v>
      </c>
      <c r="E135" s="363"/>
      <c r="F135" s="363"/>
      <c r="G135" s="350">
        <v>2013</v>
      </c>
      <c r="H135" s="363"/>
      <c r="I135" s="363"/>
      <c r="J135" s="350">
        <v>2013</v>
      </c>
      <c r="K135" s="8" t="e">
        <f t="shared" si="17"/>
        <v>#DIV/0!</v>
      </c>
      <c r="L135" s="363"/>
      <c r="M135" s="350">
        <v>2013</v>
      </c>
      <c r="N135" s="363"/>
      <c r="O135" s="363"/>
      <c r="P135" s="350">
        <v>2013</v>
      </c>
      <c r="Q135" s="363"/>
      <c r="R135" s="363"/>
      <c r="S135" s="350">
        <v>2013</v>
      </c>
      <c r="T135" s="363"/>
      <c r="U135" s="363"/>
      <c r="V135" s="350">
        <v>2013</v>
      </c>
      <c r="W135" s="363"/>
      <c r="X135" s="363"/>
      <c r="Y135" s="350">
        <v>2013</v>
      </c>
      <c r="Z135" s="363"/>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18">AVERAGE(E136,H136,K136,Z136)</f>
        <v>37.5</v>
      </c>
      <c r="C136" s="80"/>
      <c r="D136" s="43">
        <v>2014</v>
      </c>
      <c r="E136" s="19">
        <v>50</v>
      </c>
      <c r="F136" s="10" t="s">
        <v>2672</v>
      </c>
      <c r="G136" s="43">
        <v>2014</v>
      </c>
      <c r="H136" s="19">
        <v>0</v>
      </c>
      <c r="I136" s="10" t="s">
        <v>2671</v>
      </c>
      <c r="J136" s="43">
        <v>2014</v>
      </c>
      <c r="K136" s="8">
        <f t="shared" ref="K136:K141" si="19">AVERAGE(N136,Q136,T136,W136)</f>
        <v>100</v>
      </c>
      <c r="L136" s="19"/>
      <c r="M136" s="43">
        <v>2014</v>
      </c>
      <c r="N136" s="19">
        <v>100</v>
      </c>
      <c r="O136" s="10" t="s">
        <v>2670</v>
      </c>
      <c r="P136" s="43">
        <v>2014</v>
      </c>
      <c r="Q136" s="19">
        <v>100</v>
      </c>
      <c r="R136" s="10" t="s">
        <v>2669</v>
      </c>
      <c r="S136" s="43">
        <v>2014</v>
      </c>
      <c r="T136" s="19">
        <v>100</v>
      </c>
      <c r="U136" s="10" t="s">
        <v>2668</v>
      </c>
      <c r="V136" s="43">
        <v>2014</v>
      </c>
      <c r="W136" s="19">
        <v>100</v>
      </c>
      <c r="X136" s="10" t="s">
        <v>2667</v>
      </c>
      <c r="Y136" s="350">
        <v>2014</v>
      </c>
      <c r="Z136" s="19">
        <v>0</v>
      </c>
      <c r="AA136" s="11" t="s">
        <v>2666</v>
      </c>
    </row>
    <row r="137" spans="1:81" ht="24.75" customHeight="1">
      <c r="A137" s="43">
        <v>2015</v>
      </c>
      <c r="B137" s="2">
        <f t="shared" si="18"/>
        <v>37.5</v>
      </c>
      <c r="C137" s="80"/>
      <c r="D137" s="43">
        <v>2015</v>
      </c>
      <c r="E137" s="19">
        <v>50</v>
      </c>
      <c r="F137" s="10"/>
      <c r="G137" s="43">
        <v>2015</v>
      </c>
      <c r="H137" s="19">
        <v>0</v>
      </c>
      <c r="I137" s="10"/>
      <c r="J137" s="43">
        <v>2015</v>
      </c>
      <c r="K137" s="8">
        <f t="shared" si="19"/>
        <v>100</v>
      </c>
      <c r="L137" s="19"/>
      <c r="M137" s="43">
        <v>2015</v>
      </c>
      <c r="N137" s="19">
        <v>100</v>
      </c>
      <c r="O137" s="10"/>
      <c r="P137" s="43">
        <v>2015</v>
      </c>
      <c r="Q137" s="19">
        <v>100</v>
      </c>
      <c r="R137" s="10"/>
      <c r="S137" s="43">
        <v>2015</v>
      </c>
      <c r="T137" s="19">
        <v>100</v>
      </c>
      <c r="U137" s="10"/>
      <c r="V137" s="43">
        <v>2015</v>
      </c>
      <c r="W137" s="19">
        <v>100</v>
      </c>
      <c r="X137" s="10"/>
      <c r="Y137" s="350">
        <v>2015</v>
      </c>
      <c r="Z137" s="49">
        <v>0</v>
      </c>
      <c r="AA137" s="11"/>
    </row>
    <row r="138" spans="1:81" ht="24.75" customHeight="1">
      <c r="A138" s="43">
        <v>2016</v>
      </c>
      <c r="B138" s="2">
        <f t="shared" si="18"/>
        <v>37.5</v>
      </c>
      <c r="C138" s="80"/>
      <c r="D138" s="43">
        <v>2016</v>
      </c>
      <c r="E138" s="19">
        <v>50</v>
      </c>
      <c r="F138" s="10"/>
      <c r="G138" s="43">
        <v>2016</v>
      </c>
      <c r="H138" s="19">
        <v>0</v>
      </c>
      <c r="I138" s="10"/>
      <c r="J138" s="43">
        <v>2016</v>
      </c>
      <c r="K138" s="8">
        <f t="shared" si="19"/>
        <v>100</v>
      </c>
      <c r="L138" s="19"/>
      <c r="M138" s="43">
        <v>2016</v>
      </c>
      <c r="N138" s="19">
        <v>100</v>
      </c>
      <c r="O138" s="10"/>
      <c r="P138" s="43">
        <v>2016</v>
      </c>
      <c r="Q138" s="19">
        <v>100</v>
      </c>
      <c r="R138" s="10"/>
      <c r="S138" s="43">
        <v>2016</v>
      </c>
      <c r="T138" s="19">
        <v>100</v>
      </c>
      <c r="U138" s="10"/>
      <c r="V138" s="43">
        <v>2016</v>
      </c>
      <c r="W138" s="19">
        <v>100</v>
      </c>
      <c r="X138" s="10"/>
      <c r="Y138" s="350">
        <v>2016</v>
      </c>
      <c r="Z138" s="49">
        <v>0</v>
      </c>
      <c r="AA138" s="11"/>
    </row>
    <row r="139" spans="1:81" ht="24.75" customHeight="1">
      <c r="A139" s="43">
        <v>2017</v>
      </c>
      <c r="B139" s="2">
        <f t="shared" si="18"/>
        <v>37.5</v>
      </c>
      <c r="C139" s="80"/>
      <c r="D139" s="43">
        <v>2017</v>
      </c>
      <c r="E139" s="19">
        <v>50</v>
      </c>
      <c r="F139" s="10"/>
      <c r="G139" s="43">
        <v>2017</v>
      </c>
      <c r="H139" s="19">
        <v>0</v>
      </c>
      <c r="I139" s="10"/>
      <c r="J139" s="43">
        <v>2017</v>
      </c>
      <c r="K139" s="8">
        <f t="shared" si="19"/>
        <v>100</v>
      </c>
      <c r="L139" s="19"/>
      <c r="M139" s="43">
        <v>2017</v>
      </c>
      <c r="N139" s="19">
        <v>100</v>
      </c>
      <c r="O139" s="10"/>
      <c r="P139" s="43">
        <v>2017</v>
      </c>
      <c r="Q139" s="19">
        <v>100</v>
      </c>
      <c r="R139" s="10"/>
      <c r="S139" s="43">
        <v>2017</v>
      </c>
      <c r="T139" s="19">
        <v>100</v>
      </c>
      <c r="U139" s="10"/>
      <c r="V139" s="43">
        <v>2017</v>
      </c>
      <c r="W139" s="19">
        <v>100</v>
      </c>
      <c r="X139" s="10"/>
      <c r="Y139" s="350">
        <v>2017</v>
      </c>
      <c r="Z139" s="49">
        <v>0</v>
      </c>
      <c r="AA139" s="11"/>
    </row>
    <row r="140" spans="1:81" ht="24.75" customHeight="1">
      <c r="A140" s="43">
        <v>2018</v>
      </c>
      <c r="B140" s="2">
        <f t="shared" si="18"/>
        <v>37.5</v>
      </c>
      <c r="C140" s="80"/>
      <c r="D140" s="43">
        <v>2018</v>
      </c>
      <c r="E140" s="19">
        <v>50</v>
      </c>
      <c r="F140" s="10"/>
      <c r="G140" s="43">
        <v>2018</v>
      </c>
      <c r="H140" s="19">
        <v>0</v>
      </c>
      <c r="I140" s="10"/>
      <c r="J140" s="43">
        <v>2018</v>
      </c>
      <c r="K140" s="8">
        <f t="shared" si="19"/>
        <v>100</v>
      </c>
      <c r="L140" s="19"/>
      <c r="M140" s="43">
        <v>2018</v>
      </c>
      <c r="N140" s="19">
        <v>100</v>
      </c>
      <c r="O140" s="10"/>
      <c r="P140" s="43">
        <v>2018</v>
      </c>
      <c r="Q140" s="19">
        <v>100</v>
      </c>
      <c r="R140" s="10"/>
      <c r="S140" s="43">
        <v>2018</v>
      </c>
      <c r="T140" s="19">
        <v>100</v>
      </c>
      <c r="U140" s="10"/>
      <c r="V140" s="43">
        <v>2018</v>
      </c>
      <c r="W140" s="19">
        <v>100</v>
      </c>
      <c r="X140" s="10"/>
      <c r="Y140" s="350">
        <v>2018</v>
      </c>
      <c r="Z140" s="49">
        <v>0</v>
      </c>
      <c r="AA140" s="11"/>
    </row>
    <row r="141" spans="1:81" ht="24.75" customHeight="1">
      <c r="A141" s="43">
        <v>2019</v>
      </c>
      <c r="B141" s="2">
        <f t="shared" si="18"/>
        <v>37.5</v>
      </c>
      <c r="C141" s="80"/>
      <c r="D141" s="43">
        <v>2019</v>
      </c>
      <c r="E141" s="19">
        <v>50</v>
      </c>
      <c r="F141" s="10"/>
      <c r="G141" s="43">
        <v>2019</v>
      </c>
      <c r="H141" s="19">
        <v>0</v>
      </c>
      <c r="I141" s="10"/>
      <c r="J141" s="43">
        <v>2019</v>
      </c>
      <c r="K141" s="8">
        <f t="shared" si="19"/>
        <v>100</v>
      </c>
      <c r="L141" s="19"/>
      <c r="M141" s="43">
        <v>2019</v>
      </c>
      <c r="N141" s="19">
        <v>100</v>
      </c>
      <c r="O141" s="10"/>
      <c r="P141" s="43">
        <v>2019</v>
      </c>
      <c r="Q141" s="19">
        <v>100</v>
      </c>
      <c r="R141" s="10"/>
      <c r="S141" s="43">
        <v>2019</v>
      </c>
      <c r="T141" s="19">
        <v>100</v>
      </c>
      <c r="U141" s="10"/>
      <c r="V141" s="43">
        <v>2019</v>
      </c>
      <c r="W141" s="19">
        <v>100</v>
      </c>
      <c r="X141" s="10"/>
      <c r="Y141" s="350">
        <v>2019</v>
      </c>
      <c r="Z141" s="49">
        <v>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t="e">
        <f t="shared" ref="B150:B156" si="20">AVERAGE(E150,H150, W150,((Z150+AC150+AF150)/3))</f>
        <v>#DIV/0!</v>
      </c>
      <c r="C150" s="363"/>
      <c r="D150" s="350">
        <v>2007</v>
      </c>
      <c r="E150" s="363"/>
      <c r="F150" s="363"/>
      <c r="G150" s="350">
        <v>2007</v>
      </c>
      <c r="H150" s="8" t="e">
        <f t="shared" ref="H150:H156" si="21">AVERAGE(K150,N150,Q150,T150)</f>
        <v>#DIV/0!</v>
      </c>
      <c r="I150" s="363"/>
      <c r="J150" s="350">
        <v>2007</v>
      </c>
      <c r="K150" s="363"/>
      <c r="L150" s="363"/>
      <c r="M150" s="350">
        <v>2007</v>
      </c>
      <c r="N150" s="363"/>
      <c r="O150" s="363"/>
      <c r="P150" s="350">
        <v>2007</v>
      </c>
      <c r="Q150" s="363"/>
      <c r="R150" s="363"/>
      <c r="S150" s="350">
        <v>2007</v>
      </c>
      <c r="T150" s="363"/>
      <c r="U150" s="363"/>
      <c r="V150" s="350">
        <v>2007</v>
      </c>
      <c r="W150" s="363"/>
      <c r="X150" s="363"/>
      <c r="Y150" s="350">
        <v>2007</v>
      </c>
      <c r="Z150" s="363"/>
      <c r="AA150" s="363"/>
      <c r="AB150" s="350">
        <v>2007</v>
      </c>
      <c r="AC150" s="363"/>
      <c r="AD150" s="363"/>
      <c r="AE150" s="350">
        <v>2007</v>
      </c>
      <c r="AF150" s="363"/>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t="e">
        <f t="shared" si="20"/>
        <v>#DIV/0!</v>
      </c>
      <c r="C151" s="363"/>
      <c r="D151" s="350">
        <v>2008</v>
      </c>
      <c r="E151" s="363"/>
      <c r="F151" s="363"/>
      <c r="G151" s="350">
        <v>2008</v>
      </c>
      <c r="H151" s="8" t="e">
        <f t="shared" si="21"/>
        <v>#DIV/0!</v>
      </c>
      <c r="I151" s="363"/>
      <c r="J151" s="350">
        <v>2008</v>
      </c>
      <c r="K151" s="363"/>
      <c r="L151" s="363"/>
      <c r="M151" s="350">
        <v>2008</v>
      </c>
      <c r="N151" s="363"/>
      <c r="O151" s="363"/>
      <c r="P151" s="350">
        <v>2008</v>
      </c>
      <c r="Q151" s="363"/>
      <c r="R151" s="363"/>
      <c r="S151" s="350">
        <v>2008</v>
      </c>
      <c r="T151" s="363"/>
      <c r="U151" s="363"/>
      <c r="V151" s="350">
        <v>2008</v>
      </c>
      <c r="W151" s="363"/>
      <c r="X151" s="363"/>
      <c r="Y151" s="350">
        <v>2008</v>
      </c>
      <c r="Z151" s="363"/>
      <c r="AA151" s="363"/>
      <c r="AB151" s="350">
        <v>2008</v>
      </c>
      <c r="AC151" s="363"/>
      <c r="AD151" s="363"/>
      <c r="AE151" s="350">
        <v>2008</v>
      </c>
      <c r="AF151" s="363"/>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t="e">
        <f t="shared" si="20"/>
        <v>#DIV/0!</v>
      </c>
      <c r="C152" s="363"/>
      <c r="D152" s="350">
        <v>2009</v>
      </c>
      <c r="E152" s="363"/>
      <c r="F152" s="363"/>
      <c r="G152" s="350">
        <v>2009</v>
      </c>
      <c r="H152" s="8" t="e">
        <f t="shared" si="21"/>
        <v>#DIV/0!</v>
      </c>
      <c r="I152" s="363"/>
      <c r="J152" s="350">
        <v>2009</v>
      </c>
      <c r="K152" s="363"/>
      <c r="L152" s="363"/>
      <c r="M152" s="350">
        <v>2009</v>
      </c>
      <c r="N152" s="363"/>
      <c r="O152" s="363"/>
      <c r="P152" s="350">
        <v>2009</v>
      </c>
      <c r="Q152" s="363"/>
      <c r="R152" s="363"/>
      <c r="S152" s="350">
        <v>2009</v>
      </c>
      <c r="T152" s="363"/>
      <c r="U152" s="363"/>
      <c r="V152" s="350">
        <v>2009</v>
      </c>
      <c r="W152" s="363"/>
      <c r="X152" s="363"/>
      <c r="Y152" s="350">
        <v>2009</v>
      </c>
      <c r="Z152" s="363"/>
      <c r="AA152" s="363"/>
      <c r="AB152" s="350">
        <v>2009</v>
      </c>
      <c r="AC152" s="363"/>
      <c r="AD152" s="363"/>
      <c r="AE152" s="350">
        <v>2009</v>
      </c>
      <c r="AF152" s="363"/>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t="e">
        <f t="shared" si="20"/>
        <v>#DIV/0!</v>
      </c>
      <c r="C153" s="363"/>
      <c r="D153" s="350">
        <v>2010</v>
      </c>
      <c r="E153" s="363"/>
      <c r="F153" s="363"/>
      <c r="G153" s="350">
        <v>2010</v>
      </c>
      <c r="H153" s="8" t="e">
        <f t="shared" si="21"/>
        <v>#DIV/0!</v>
      </c>
      <c r="I153" s="363"/>
      <c r="J153" s="350">
        <v>2010</v>
      </c>
      <c r="K153" s="363"/>
      <c r="L153" s="363"/>
      <c r="M153" s="350">
        <v>2010</v>
      </c>
      <c r="N153" s="363"/>
      <c r="O153" s="363"/>
      <c r="P153" s="350">
        <v>2010</v>
      </c>
      <c r="Q153" s="363"/>
      <c r="R153" s="363"/>
      <c r="S153" s="350">
        <v>2010</v>
      </c>
      <c r="T153" s="363"/>
      <c r="U153" s="363"/>
      <c r="V153" s="350">
        <v>2010</v>
      </c>
      <c r="W153" s="363"/>
      <c r="X153" s="363"/>
      <c r="Y153" s="350">
        <v>2010</v>
      </c>
      <c r="Z153" s="363"/>
      <c r="AA153" s="363"/>
      <c r="AB153" s="350">
        <v>2010</v>
      </c>
      <c r="AC153" s="363"/>
      <c r="AD153" s="363"/>
      <c r="AE153" s="350">
        <v>2010</v>
      </c>
      <c r="AF153" s="363"/>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t="e">
        <f t="shared" si="20"/>
        <v>#DIV/0!</v>
      </c>
      <c r="C154" s="363"/>
      <c r="D154" s="350">
        <v>2011</v>
      </c>
      <c r="E154" s="363"/>
      <c r="F154" s="363"/>
      <c r="G154" s="350">
        <v>2011</v>
      </c>
      <c r="H154" s="8" t="e">
        <f t="shared" si="21"/>
        <v>#DIV/0!</v>
      </c>
      <c r="I154" s="363"/>
      <c r="J154" s="350">
        <v>2011</v>
      </c>
      <c r="K154" s="363"/>
      <c r="L154" s="363"/>
      <c r="M154" s="350">
        <v>2011</v>
      </c>
      <c r="N154" s="363"/>
      <c r="O154" s="363"/>
      <c r="P154" s="350">
        <v>2011</v>
      </c>
      <c r="Q154" s="363"/>
      <c r="R154" s="363"/>
      <c r="S154" s="350">
        <v>2011</v>
      </c>
      <c r="T154" s="363"/>
      <c r="U154" s="363"/>
      <c r="V154" s="350">
        <v>2011</v>
      </c>
      <c r="W154" s="363"/>
      <c r="X154" s="363"/>
      <c r="Y154" s="350">
        <v>2011</v>
      </c>
      <c r="Z154" s="363"/>
      <c r="AA154" s="363"/>
      <c r="AB154" s="350">
        <v>2011</v>
      </c>
      <c r="AC154" s="363"/>
      <c r="AD154" s="363"/>
      <c r="AE154" s="350">
        <v>2011</v>
      </c>
      <c r="AF154" s="363"/>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t="e">
        <f t="shared" si="20"/>
        <v>#DIV/0!</v>
      </c>
      <c r="C155" s="363"/>
      <c r="D155" s="350">
        <v>2012</v>
      </c>
      <c r="E155" s="363"/>
      <c r="F155" s="363"/>
      <c r="G155" s="350">
        <v>2012</v>
      </c>
      <c r="H155" s="8" t="e">
        <f t="shared" si="21"/>
        <v>#DIV/0!</v>
      </c>
      <c r="I155" s="363"/>
      <c r="J155" s="350">
        <v>2012</v>
      </c>
      <c r="K155" s="363"/>
      <c r="L155" s="363"/>
      <c r="M155" s="350">
        <v>2012</v>
      </c>
      <c r="N155" s="363"/>
      <c r="O155" s="363"/>
      <c r="P155" s="350">
        <v>2012</v>
      </c>
      <c r="Q155" s="363"/>
      <c r="R155" s="363"/>
      <c r="S155" s="350">
        <v>2012</v>
      </c>
      <c r="T155" s="363"/>
      <c r="U155" s="363"/>
      <c r="V155" s="350">
        <v>2012</v>
      </c>
      <c r="W155" s="363"/>
      <c r="X155" s="363"/>
      <c r="Y155" s="350">
        <v>2012</v>
      </c>
      <c r="Z155" s="363"/>
      <c r="AA155" s="363"/>
      <c r="AB155" s="350">
        <v>2012</v>
      </c>
      <c r="AC155" s="363"/>
      <c r="AD155" s="363"/>
      <c r="AE155" s="350">
        <v>2012</v>
      </c>
      <c r="AF155" s="363"/>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t="e">
        <f t="shared" si="20"/>
        <v>#DIV/0!</v>
      </c>
      <c r="C156" s="363"/>
      <c r="D156" s="350">
        <v>2013</v>
      </c>
      <c r="E156" s="363"/>
      <c r="F156" s="363"/>
      <c r="G156" s="350">
        <v>2013</v>
      </c>
      <c r="H156" s="8" t="e">
        <f t="shared" si="21"/>
        <v>#DIV/0!</v>
      </c>
      <c r="I156" s="363"/>
      <c r="J156" s="350">
        <v>2013</v>
      </c>
      <c r="K156" s="363"/>
      <c r="L156" s="363"/>
      <c r="M156" s="350">
        <v>2013</v>
      </c>
      <c r="N156" s="363"/>
      <c r="O156" s="363"/>
      <c r="P156" s="350">
        <v>2013</v>
      </c>
      <c r="Q156" s="363"/>
      <c r="R156" s="363"/>
      <c r="S156" s="350">
        <v>2013</v>
      </c>
      <c r="T156" s="363"/>
      <c r="U156" s="363"/>
      <c r="V156" s="350">
        <v>2013</v>
      </c>
      <c r="W156" s="363"/>
      <c r="X156" s="363"/>
      <c r="Y156" s="350">
        <v>2013</v>
      </c>
      <c r="Z156" s="363"/>
      <c r="AA156" s="363"/>
      <c r="AB156" s="350">
        <v>2013</v>
      </c>
      <c r="AC156" s="363"/>
      <c r="AD156" s="363"/>
      <c r="AE156" s="350">
        <v>2013</v>
      </c>
      <c r="AF156" s="363"/>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2">AVERAGE(E157,H157, W157,((Z157+AC157+AF157)/3))</f>
        <v>90.25</v>
      </c>
      <c r="C157" s="80"/>
      <c r="D157" s="43">
        <v>2014</v>
      </c>
      <c r="E157" s="19">
        <v>100</v>
      </c>
      <c r="F157" s="10" t="s">
        <v>2665</v>
      </c>
      <c r="G157" s="43">
        <v>2014</v>
      </c>
      <c r="H157" s="8">
        <f t="shared" ref="H157:H162" si="23">AVERAGE(K157,N157,Q157,T157)</f>
        <v>100</v>
      </c>
      <c r="I157" s="19"/>
      <c r="J157" s="43">
        <v>2014</v>
      </c>
      <c r="K157" s="19">
        <v>100</v>
      </c>
      <c r="L157" s="10" t="s">
        <v>2664</v>
      </c>
      <c r="M157" s="43">
        <v>2014</v>
      </c>
      <c r="N157" s="19">
        <v>100</v>
      </c>
      <c r="O157" s="10" t="s">
        <v>2663</v>
      </c>
      <c r="P157" s="43">
        <v>2014</v>
      </c>
      <c r="Q157" s="19">
        <v>100</v>
      </c>
      <c r="R157" s="10" t="s">
        <v>2662</v>
      </c>
      <c r="S157" s="43">
        <v>2014</v>
      </c>
      <c r="T157" s="49">
        <v>100</v>
      </c>
      <c r="U157" s="10" t="s">
        <v>2661</v>
      </c>
      <c r="V157" s="43">
        <v>2014</v>
      </c>
      <c r="W157" s="49">
        <v>100</v>
      </c>
      <c r="X157" s="10" t="s">
        <v>2660</v>
      </c>
      <c r="Y157" s="350">
        <v>2014</v>
      </c>
      <c r="Z157" s="19">
        <v>100</v>
      </c>
      <c r="AA157" s="10" t="s">
        <v>2659</v>
      </c>
      <c r="AB157" s="350">
        <v>2014</v>
      </c>
      <c r="AC157" s="49">
        <v>33</v>
      </c>
      <c r="AD157" s="10" t="s">
        <v>2658</v>
      </c>
      <c r="AE157" s="350">
        <v>2014</v>
      </c>
      <c r="AF157" s="19">
        <v>50</v>
      </c>
      <c r="AG157" s="11" t="s">
        <v>2657</v>
      </c>
    </row>
    <row r="158" spans="1:81" ht="24.75" customHeight="1">
      <c r="A158" s="43">
        <v>2015</v>
      </c>
      <c r="B158" s="2">
        <f t="shared" si="22"/>
        <v>90.25</v>
      </c>
      <c r="C158" s="80"/>
      <c r="D158" s="43">
        <v>2015</v>
      </c>
      <c r="E158" s="19">
        <v>100</v>
      </c>
      <c r="F158" s="10"/>
      <c r="G158" s="43">
        <v>2015</v>
      </c>
      <c r="H158" s="8">
        <f t="shared" si="23"/>
        <v>100</v>
      </c>
      <c r="I158" s="19"/>
      <c r="J158" s="43">
        <v>2015</v>
      </c>
      <c r="K158" s="19">
        <v>100</v>
      </c>
      <c r="L158" s="10"/>
      <c r="M158" s="43">
        <v>2015</v>
      </c>
      <c r="N158" s="19">
        <v>100</v>
      </c>
      <c r="O158" s="10"/>
      <c r="P158" s="43">
        <v>2015</v>
      </c>
      <c r="Q158" s="19">
        <v>100</v>
      </c>
      <c r="R158" s="10"/>
      <c r="S158" s="43">
        <v>2015</v>
      </c>
      <c r="T158" s="19">
        <v>100</v>
      </c>
      <c r="U158" s="10"/>
      <c r="V158" s="43">
        <v>2015</v>
      </c>
      <c r="W158" s="19">
        <v>100</v>
      </c>
      <c r="X158" s="10" t="s">
        <v>2655</v>
      </c>
      <c r="Y158" s="350">
        <v>2015</v>
      </c>
      <c r="Z158" s="19">
        <v>100</v>
      </c>
      <c r="AA158" s="10"/>
      <c r="AB158" s="350">
        <v>2015</v>
      </c>
      <c r="AC158" s="49">
        <v>33</v>
      </c>
      <c r="AD158" s="10"/>
      <c r="AE158" s="350">
        <v>2015</v>
      </c>
      <c r="AF158" s="19">
        <v>50</v>
      </c>
      <c r="AG158" s="11"/>
    </row>
    <row r="159" spans="1:81" ht="24.75" customHeight="1">
      <c r="A159" s="43">
        <v>2016</v>
      </c>
      <c r="B159" s="2">
        <f t="shared" si="22"/>
        <v>90.25</v>
      </c>
      <c r="C159" s="80"/>
      <c r="D159" s="43">
        <v>2016</v>
      </c>
      <c r="E159" s="19">
        <v>100</v>
      </c>
      <c r="F159" s="10"/>
      <c r="G159" s="43">
        <v>2016</v>
      </c>
      <c r="H159" s="8">
        <f t="shared" si="23"/>
        <v>100</v>
      </c>
      <c r="I159" s="19"/>
      <c r="J159" s="43">
        <v>2016</v>
      </c>
      <c r="K159" s="19">
        <v>100</v>
      </c>
      <c r="L159" s="10"/>
      <c r="M159" s="43">
        <v>2016</v>
      </c>
      <c r="N159" s="19">
        <v>100</v>
      </c>
      <c r="O159" s="10"/>
      <c r="P159" s="43">
        <v>2016</v>
      </c>
      <c r="Q159" s="19">
        <v>100</v>
      </c>
      <c r="R159" s="10"/>
      <c r="S159" s="43">
        <v>2016</v>
      </c>
      <c r="T159" s="19">
        <v>100</v>
      </c>
      <c r="U159" s="10"/>
      <c r="V159" s="43">
        <v>2016</v>
      </c>
      <c r="W159" s="19">
        <v>100</v>
      </c>
      <c r="X159" s="10" t="s">
        <v>2655</v>
      </c>
      <c r="Y159" s="350">
        <v>2016</v>
      </c>
      <c r="Z159" s="19">
        <v>100</v>
      </c>
      <c r="AA159" s="10"/>
      <c r="AB159" s="350">
        <v>2016</v>
      </c>
      <c r="AC159" s="49">
        <v>33</v>
      </c>
      <c r="AD159" s="10"/>
      <c r="AE159" s="350">
        <v>2016</v>
      </c>
      <c r="AF159" s="19">
        <v>50</v>
      </c>
      <c r="AG159" s="11"/>
    </row>
    <row r="160" spans="1:81" ht="24.75" customHeight="1">
      <c r="A160" s="43">
        <v>2017</v>
      </c>
      <c r="B160" s="2">
        <f t="shared" si="22"/>
        <v>90.25</v>
      </c>
      <c r="C160" s="80"/>
      <c r="D160" s="43">
        <v>2017</v>
      </c>
      <c r="E160" s="19">
        <v>100</v>
      </c>
      <c r="F160" s="10"/>
      <c r="G160" s="43">
        <v>2017</v>
      </c>
      <c r="H160" s="8">
        <f t="shared" si="23"/>
        <v>100</v>
      </c>
      <c r="I160" s="19"/>
      <c r="J160" s="43">
        <v>2017</v>
      </c>
      <c r="K160" s="19">
        <v>100</v>
      </c>
      <c r="L160" s="10"/>
      <c r="M160" s="43">
        <v>2017</v>
      </c>
      <c r="N160" s="19">
        <v>100</v>
      </c>
      <c r="O160" s="10"/>
      <c r="P160" s="43">
        <v>2017</v>
      </c>
      <c r="Q160" s="19">
        <v>100</v>
      </c>
      <c r="R160" s="10"/>
      <c r="S160" s="43">
        <v>2017</v>
      </c>
      <c r="T160" s="19">
        <v>100</v>
      </c>
      <c r="U160" s="10"/>
      <c r="V160" s="43">
        <v>2017</v>
      </c>
      <c r="W160" s="19">
        <v>100</v>
      </c>
      <c r="X160" s="10" t="s">
        <v>2655</v>
      </c>
      <c r="Y160" s="350">
        <v>2017</v>
      </c>
      <c r="Z160" s="19">
        <v>100</v>
      </c>
      <c r="AA160" s="10"/>
      <c r="AB160" s="350">
        <v>2017</v>
      </c>
      <c r="AC160" s="49">
        <v>33</v>
      </c>
      <c r="AD160" s="10"/>
      <c r="AE160" s="350">
        <v>2017</v>
      </c>
      <c r="AF160" s="19">
        <v>50</v>
      </c>
      <c r="AG160" s="11"/>
    </row>
    <row r="161" spans="1:41" ht="24.75" customHeight="1">
      <c r="A161" s="43">
        <v>2018</v>
      </c>
      <c r="B161" s="2">
        <f t="shared" si="22"/>
        <v>90.25</v>
      </c>
      <c r="C161" s="80"/>
      <c r="D161" s="43">
        <v>2018</v>
      </c>
      <c r="E161" s="19">
        <v>100</v>
      </c>
      <c r="F161" s="10" t="s">
        <v>2656</v>
      </c>
      <c r="G161" s="43">
        <v>2018</v>
      </c>
      <c r="H161" s="8">
        <f t="shared" si="23"/>
        <v>100</v>
      </c>
      <c r="I161" s="19"/>
      <c r="J161" s="43">
        <v>2018</v>
      </c>
      <c r="K161" s="19">
        <v>100</v>
      </c>
      <c r="L161" s="10"/>
      <c r="M161" s="43">
        <v>2018</v>
      </c>
      <c r="N161" s="19">
        <v>100</v>
      </c>
      <c r="O161" s="10"/>
      <c r="P161" s="43">
        <v>2018</v>
      </c>
      <c r="Q161" s="19">
        <v>100</v>
      </c>
      <c r="R161" s="10"/>
      <c r="S161" s="43">
        <v>2018</v>
      </c>
      <c r="T161" s="19">
        <v>100</v>
      </c>
      <c r="U161" s="10"/>
      <c r="V161" s="43">
        <v>2018</v>
      </c>
      <c r="W161" s="19">
        <v>100</v>
      </c>
      <c r="X161" s="10" t="s">
        <v>2655</v>
      </c>
      <c r="Y161" s="350">
        <v>2018</v>
      </c>
      <c r="Z161" s="19">
        <v>100</v>
      </c>
      <c r="AA161" s="10"/>
      <c r="AB161" s="350">
        <v>2018</v>
      </c>
      <c r="AC161" s="49">
        <v>33</v>
      </c>
      <c r="AD161" s="10"/>
      <c r="AE161" s="350">
        <v>2018</v>
      </c>
      <c r="AF161" s="19">
        <v>50</v>
      </c>
      <c r="AG161" s="11"/>
    </row>
    <row r="162" spans="1:41" ht="24.75" customHeight="1">
      <c r="A162" s="43">
        <v>2019</v>
      </c>
      <c r="B162" s="2">
        <f t="shared" si="22"/>
        <v>90.25</v>
      </c>
      <c r="C162" s="80"/>
      <c r="D162" s="43">
        <v>2019</v>
      </c>
      <c r="E162" s="19">
        <v>100</v>
      </c>
      <c r="F162" s="10"/>
      <c r="G162" s="43">
        <v>2019</v>
      </c>
      <c r="H162" s="8">
        <f t="shared" si="23"/>
        <v>100</v>
      </c>
      <c r="I162" s="19"/>
      <c r="J162" s="43">
        <v>2019</v>
      </c>
      <c r="K162" s="19">
        <v>100</v>
      </c>
      <c r="L162" s="10"/>
      <c r="M162" s="43">
        <v>2019</v>
      </c>
      <c r="N162" s="19">
        <v>100</v>
      </c>
      <c r="O162" s="10"/>
      <c r="P162" s="43">
        <v>2019</v>
      </c>
      <c r="Q162" s="19">
        <v>100</v>
      </c>
      <c r="R162" s="10"/>
      <c r="S162" s="43">
        <v>2019</v>
      </c>
      <c r="T162" s="19">
        <v>100</v>
      </c>
      <c r="U162" s="10"/>
      <c r="V162" s="43">
        <v>2019</v>
      </c>
      <c r="W162" s="19">
        <v>100</v>
      </c>
      <c r="X162" s="10" t="s">
        <v>2655</v>
      </c>
      <c r="Y162" s="350">
        <v>2019</v>
      </c>
      <c r="Z162" s="19">
        <v>100</v>
      </c>
      <c r="AA162" s="10"/>
      <c r="AB162" s="350">
        <v>2019</v>
      </c>
      <c r="AC162" s="49">
        <v>33</v>
      </c>
      <c r="AD162" s="10"/>
      <c r="AE162" s="350">
        <v>2019</v>
      </c>
      <c r="AF162" s="19">
        <v>50</v>
      </c>
      <c r="AG162" s="11"/>
    </row>
    <row r="163" spans="1:41" ht="24.75" customHeight="1"/>
    <row r="164" spans="1:41" s="55" customFormat="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s="55" customFormat="1" ht="24.75" customHeight="1">
      <c r="A165" s="40" t="s">
        <v>106</v>
      </c>
      <c r="B165" s="597" t="s">
        <v>72</v>
      </c>
      <c r="C165" s="597"/>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s="55" customFormat="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s="55" customFormat="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s="55" customFormat="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s="55" customFormat="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s="55" customFormat="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s="55" customFormat="1" ht="24.75" customHeight="1">
      <c r="A171" s="43">
        <v>2014</v>
      </c>
      <c r="B171" s="2">
        <f>AVERAGE((E171+K171+Q171)/3+(H171+N171+T171)/3+W171+Z171+AC171+AF171+AI171+AL171)/8</f>
        <v>37.5</v>
      </c>
      <c r="C171" s="39"/>
      <c r="D171" s="43">
        <v>2014</v>
      </c>
      <c r="E171" s="19">
        <v>100</v>
      </c>
      <c r="F171" s="11" t="s">
        <v>2654</v>
      </c>
      <c r="G171" s="43">
        <v>2014</v>
      </c>
      <c r="H171" s="19">
        <v>100</v>
      </c>
      <c r="I171" s="11"/>
      <c r="J171" s="43">
        <v>2014</v>
      </c>
      <c r="K171" s="19">
        <v>100</v>
      </c>
      <c r="L171" s="11" t="s">
        <v>2653</v>
      </c>
      <c r="M171" s="43">
        <v>2014</v>
      </c>
      <c r="N171" s="19">
        <v>100</v>
      </c>
      <c r="O171" s="11"/>
      <c r="P171" s="43">
        <v>2014</v>
      </c>
      <c r="Q171" s="19">
        <v>0</v>
      </c>
      <c r="R171" s="10" t="s">
        <v>2652</v>
      </c>
      <c r="S171" s="43">
        <v>2014</v>
      </c>
      <c r="T171" s="19">
        <v>50</v>
      </c>
      <c r="U171" s="11" t="s">
        <v>2651</v>
      </c>
      <c r="V171" s="43">
        <v>2014</v>
      </c>
      <c r="W171" s="19">
        <v>67</v>
      </c>
      <c r="X171" s="11" t="s">
        <v>4201</v>
      </c>
      <c r="Y171" s="43">
        <v>2014</v>
      </c>
      <c r="Z171" s="49">
        <v>33</v>
      </c>
      <c r="AA171" s="11" t="s">
        <v>4202</v>
      </c>
      <c r="AB171" s="43">
        <v>2014</v>
      </c>
      <c r="AC171" s="19">
        <v>0</v>
      </c>
      <c r="AD171" s="11" t="s">
        <v>2650</v>
      </c>
      <c r="AE171" s="43">
        <v>2014</v>
      </c>
      <c r="AF171" s="19">
        <v>50</v>
      </c>
      <c r="AG171" s="11" t="s">
        <v>2649</v>
      </c>
      <c r="AH171" s="43">
        <v>2014</v>
      </c>
      <c r="AI171" s="19">
        <v>0</v>
      </c>
      <c r="AJ171" s="11"/>
      <c r="AK171" s="43">
        <v>2014</v>
      </c>
      <c r="AL171" s="19">
        <v>0</v>
      </c>
      <c r="AM171" s="11"/>
      <c r="AN171" s="56"/>
      <c r="AO171" s="56"/>
    </row>
    <row r="172" spans="1:41" s="55" customFormat="1" ht="24.75" customHeight="1">
      <c r="A172" s="43">
        <v>2015</v>
      </c>
      <c r="B172" s="2"/>
      <c r="C172" s="80"/>
      <c r="D172" s="43">
        <v>2015</v>
      </c>
      <c r="E172" s="19"/>
      <c r="F172" s="11"/>
      <c r="G172" s="43">
        <v>2015</v>
      </c>
      <c r="H172" s="19"/>
      <c r="I172" s="11"/>
      <c r="J172" s="43">
        <v>2015</v>
      </c>
      <c r="K172" s="19"/>
      <c r="L172" s="11"/>
      <c r="M172" s="43">
        <v>2015</v>
      </c>
      <c r="N172" s="19"/>
      <c r="O172" s="11"/>
      <c r="P172" s="43">
        <v>2015</v>
      </c>
      <c r="Q172" s="19"/>
      <c r="R172" s="11"/>
      <c r="S172" s="43">
        <v>2015</v>
      </c>
      <c r="T172" s="19"/>
      <c r="U172" s="11"/>
      <c r="V172" s="43">
        <v>2015</v>
      </c>
      <c r="W172" s="19"/>
      <c r="X172" s="11"/>
      <c r="Y172" s="43">
        <v>2015</v>
      </c>
      <c r="Z172" s="19"/>
      <c r="AA172" s="11"/>
      <c r="AB172" s="43">
        <v>2015</v>
      </c>
      <c r="AC172" s="19"/>
      <c r="AD172" s="11"/>
      <c r="AE172" s="43">
        <v>2015</v>
      </c>
      <c r="AF172" s="19">
        <v>50</v>
      </c>
      <c r="AG172" s="11"/>
      <c r="AH172" s="43">
        <v>2015</v>
      </c>
      <c r="AI172" s="19"/>
      <c r="AJ172" s="11"/>
      <c r="AK172" s="43">
        <v>2015</v>
      </c>
      <c r="AL172" s="19"/>
      <c r="AM172" s="11"/>
      <c r="AN172" s="56"/>
      <c r="AO172" s="56"/>
    </row>
    <row r="173" spans="1:41" s="55" customFormat="1" ht="24.75" customHeight="1">
      <c r="A173" s="43">
        <v>2016</v>
      </c>
      <c r="B173" s="2"/>
      <c r="C173" s="80"/>
      <c r="D173" s="43">
        <v>2016</v>
      </c>
      <c r="E173" s="19"/>
      <c r="F173" s="11"/>
      <c r="G173" s="43">
        <v>2016</v>
      </c>
      <c r="H173" s="19"/>
      <c r="I173" s="11"/>
      <c r="J173" s="43">
        <v>2016</v>
      </c>
      <c r="K173" s="19"/>
      <c r="L173" s="11"/>
      <c r="M173" s="43">
        <v>2016</v>
      </c>
      <c r="N173" s="19"/>
      <c r="O173" s="11"/>
      <c r="P173" s="43">
        <v>2016</v>
      </c>
      <c r="Q173" s="19"/>
      <c r="R173" s="11"/>
      <c r="S173" s="43">
        <v>2016</v>
      </c>
      <c r="T173" s="19"/>
      <c r="U173" s="11"/>
      <c r="V173" s="43">
        <v>2016</v>
      </c>
      <c r="W173" s="19"/>
      <c r="X173" s="11"/>
      <c r="Y173" s="43">
        <v>2016</v>
      </c>
      <c r="Z173" s="19"/>
      <c r="AA173" s="11"/>
      <c r="AB173" s="43">
        <v>2016</v>
      </c>
      <c r="AC173" s="19"/>
      <c r="AD173" s="11"/>
      <c r="AE173" s="43">
        <v>2016</v>
      </c>
      <c r="AF173" s="19">
        <v>50</v>
      </c>
      <c r="AG173" s="11"/>
      <c r="AH173" s="43">
        <v>2016</v>
      </c>
      <c r="AI173" s="19"/>
      <c r="AJ173" s="11"/>
      <c r="AK173" s="43">
        <v>2016</v>
      </c>
      <c r="AL173" s="19"/>
      <c r="AM173" s="11"/>
      <c r="AN173" s="56"/>
      <c r="AO173" s="56"/>
    </row>
    <row r="174" spans="1:41" s="55" customFormat="1" ht="24.75" customHeight="1">
      <c r="A174" s="43">
        <v>2017</v>
      </c>
      <c r="B174" s="2"/>
      <c r="C174" s="80"/>
      <c r="D174" s="43">
        <v>2017</v>
      </c>
      <c r="E174" s="19"/>
      <c r="F174" s="11"/>
      <c r="G174" s="43">
        <v>2017</v>
      </c>
      <c r="H174" s="19"/>
      <c r="I174" s="11"/>
      <c r="J174" s="43">
        <v>2017</v>
      </c>
      <c r="K174" s="19"/>
      <c r="L174" s="11"/>
      <c r="M174" s="43">
        <v>2017</v>
      </c>
      <c r="N174" s="19"/>
      <c r="O174" s="11"/>
      <c r="P174" s="43">
        <v>2017</v>
      </c>
      <c r="Q174" s="19"/>
      <c r="R174" s="11"/>
      <c r="S174" s="43">
        <v>2017</v>
      </c>
      <c r="T174" s="19"/>
      <c r="U174" s="11"/>
      <c r="V174" s="43">
        <v>2017</v>
      </c>
      <c r="W174" s="19"/>
      <c r="X174" s="11"/>
      <c r="Y174" s="43">
        <v>2017</v>
      </c>
      <c r="Z174" s="19"/>
      <c r="AA174" s="11"/>
      <c r="AB174" s="43">
        <v>2017</v>
      </c>
      <c r="AC174" s="19"/>
      <c r="AD174" s="11"/>
      <c r="AE174" s="43">
        <v>2017</v>
      </c>
      <c r="AF174" s="19">
        <v>50</v>
      </c>
      <c r="AG174" s="11"/>
      <c r="AH174" s="43">
        <v>2017</v>
      </c>
      <c r="AI174" s="19"/>
      <c r="AJ174" s="11"/>
      <c r="AK174" s="43">
        <v>2017</v>
      </c>
      <c r="AL174" s="19"/>
      <c r="AM174" s="11"/>
      <c r="AN174" s="56"/>
      <c r="AO174" s="56"/>
    </row>
    <row r="175" spans="1:41" s="55" customFormat="1" ht="24.75" customHeight="1">
      <c r="A175" s="43">
        <v>2018</v>
      </c>
      <c r="B175" s="2"/>
      <c r="C175" s="80"/>
      <c r="D175" s="43">
        <v>2018</v>
      </c>
      <c r="E175" s="19"/>
      <c r="F175" s="11"/>
      <c r="G175" s="43">
        <v>2018</v>
      </c>
      <c r="H175" s="19"/>
      <c r="I175" s="11"/>
      <c r="J175" s="43">
        <v>2018</v>
      </c>
      <c r="K175" s="19"/>
      <c r="L175" s="11"/>
      <c r="M175" s="43">
        <v>2018</v>
      </c>
      <c r="N175" s="19"/>
      <c r="O175" s="11"/>
      <c r="P175" s="43">
        <v>2018</v>
      </c>
      <c r="Q175" s="19"/>
      <c r="R175" s="11"/>
      <c r="S175" s="43">
        <v>2018</v>
      </c>
      <c r="T175" s="19"/>
      <c r="U175" s="11"/>
      <c r="V175" s="43">
        <v>2018</v>
      </c>
      <c r="W175" s="19"/>
      <c r="X175" s="11"/>
      <c r="Y175" s="43">
        <v>2018</v>
      </c>
      <c r="Z175" s="19"/>
      <c r="AA175" s="11"/>
      <c r="AB175" s="43">
        <v>2018</v>
      </c>
      <c r="AC175" s="19"/>
      <c r="AD175" s="11"/>
      <c r="AE175" s="43">
        <v>2018</v>
      </c>
      <c r="AF175" s="19">
        <v>50</v>
      </c>
      <c r="AG175" s="11"/>
      <c r="AH175" s="43">
        <v>2018</v>
      </c>
      <c r="AI175" s="19"/>
      <c r="AJ175" s="11"/>
      <c r="AK175" s="43">
        <v>2018</v>
      </c>
      <c r="AL175" s="19"/>
      <c r="AM175" s="11"/>
      <c r="AN175" s="56"/>
      <c r="AO175" s="56"/>
    </row>
    <row r="176" spans="1:41" s="55" customFormat="1" ht="24.75" customHeight="1">
      <c r="A176" s="43">
        <v>2019</v>
      </c>
      <c r="B176" s="2">
        <f>AVERAGE((E176+K176+Q176)/3+(H176+N176+T176)/3+W176+Z176+AC176+AF176+AI176+AL176)/8</f>
        <v>39.583333333333329</v>
      </c>
      <c r="C176" s="80"/>
      <c r="D176" s="43">
        <v>2019</v>
      </c>
      <c r="E176" s="19">
        <v>100</v>
      </c>
      <c r="F176" s="70" t="s">
        <v>2648</v>
      </c>
      <c r="G176" s="43">
        <v>2019</v>
      </c>
      <c r="H176" s="19">
        <v>100</v>
      </c>
      <c r="I176" s="11"/>
      <c r="J176" s="43">
        <v>2019</v>
      </c>
      <c r="K176" s="19">
        <v>100</v>
      </c>
      <c r="L176" s="11" t="s">
        <v>2647</v>
      </c>
      <c r="M176" s="43">
        <v>2019</v>
      </c>
      <c r="N176" s="19">
        <v>100</v>
      </c>
      <c r="O176" s="11"/>
      <c r="P176" s="43">
        <v>2019</v>
      </c>
      <c r="Q176" s="19">
        <v>50</v>
      </c>
      <c r="R176" s="11" t="s">
        <v>2646</v>
      </c>
      <c r="S176" s="43">
        <v>2019</v>
      </c>
      <c r="T176" s="19">
        <v>50</v>
      </c>
      <c r="U176" s="11" t="s">
        <v>2645</v>
      </c>
      <c r="V176" s="43">
        <v>2019</v>
      </c>
      <c r="W176" s="19">
        <v>67</v>
      </c>
      <c r="X176" s="11" t="s">
        <v>2644</v>
      </c>
      <c r="Y176" s="43">
        <v>2019</v>
      </c>
      <c r="Z176" s="49">
        <v>33</v>
      </c>
      <c r="AA176" s="11" t="s">
        <v>4202</v>
      </c>
      <c r="AB176" s="43">
        <v>2019</v>
      </c>
      <c r="AC176" s="19">
        <v>0</v>
      </c>
      <c r="AD176" s="11" t="s">
        <v>2650</v>
      </c>
      <c r="AE176" s="43">
        <v>2019</v>
      </c>
      <c r="AF176" s="19">
        <v>50</v>
      </c>
      <c r="AG176" s="11" t="s">
        <v>2649</v>
      </c>
      <c r="AH176" s="43">
        <v>2019</v>
      </c>
      <c r="AI176" s="19">
        <v>0</v>
      </c>
      <c r="AJ176" s="11"/>
      <c r="AK176" s="43">
        <v>2019</v>
      </c>
      <c r="AL176" s="19">
        <v>0</v>
      </c>
      <c r="AM176" s="11"/>
      <c r="AN176" s="56"/>
      <c r="AO176" s="56"/>
    </row>
  </sheetData>
  <mergeCells count="443">
    <mergeCell ref="AF168:AG168"/>
    <mergeCell ref="AI168:AJ168"/>
    <mergeCell ref="AL168:AM168"/>
    <mergeCell ref="B169:C169"/>
    <mergeCell ref="E169:F169"/>
    <mergeCell ref="H169:I169"/>
    <mergeCell ref="K169:L169"/>
    <mergeCell ref="N169:O169"/>
    <mergeCell ref="Q169:R169"/>
    <mergeCell ref="B167:C167"/>
    <mergeCell ref="E167:F167"/>
    <mergeCell ref="H167:I167"/>
    <mergeCell ref="K167:L167"/>
    <mergeCell ref="N167:O167"/>
    <mergeCell ref="Q167:R167"/>
    <mergeCell ref="T167:U167"/>
    <mergeCell ref="AL169:AM169"/>
    <mergeCell ref="B168:C168"/>
    <mergeCell ref="E168:F168"/>
    <mergeCell ref="H168:I168"/>
    <mergeCell ref="K168:L168"/>
    <mergeCell ref="N168:O168"/>
    <mergeCell ref="Q168:R168"/>
    <mergeCell ref="T168:U168"/>
    <mergeCell ref="W168:X168"/>
    <mergeCell ref="Z168:AA168"/>
    <mergeCell ref="T169:U169"/>
    <mergeCell ref="W169:X169"/>
    <mergeCell ref="Z169:AA169"/>
    <mergeCell ref="AC169:AD169"/>
    <mergeCell ref="AF169:AG169"/>
    <mergeCell ref="AI169:AJ169"/>
    <mergeCell ref="AC168:AD168"/>
    <mergeCell ref="W167:X167"/>
    <mergeCell ref="Z167:AA167"/>
    <mergeCell ref="AC167:AD167"/>
    <mergeCell ref="AF167:AG167"/>
    <mergeCell ref="AI167:AJ167"/>
    <mergeCell ref="AL167:AM167"/>
    <mergeCell ref="AF166:AG166"/>
    <mergeCell ref="AI166:AJ166"/>
    <mergeCell ref="AL166:AM166"/>
    <mergeCell ref="W166:X166"/>
    <mergeCell ref="Z166:AA166"/>
    <mergeCell ref="AC166:AD166"/>
    <mergeCell ref="E166:F166"/>
    <mergeCell ref="H166:I166"/>
    <mergeCell ref="K166:L166"/>
    <mergeCell ref="N166:O166"/>
    <mergeCell ref="Q166:R166"/>
    <mergeCell ref="T166:U166"/>
    <mergeCell ref="AL165:AM165"/>
    <mergeCell ref="T165:U165"/>
    <mergeCell ref="W165:X165"/>
    <mergeCell ref="Z165:AA165"/>
    <mergeCell ref="AC165:AD165"/>
    <mergeCell ref="AF165:AG165"/>
    <mergeCell ref="AI165:AJ165"/>
    <mergeCell ref="W18:X18"/>
    <mergeCell ref="Z18:AA18"/>
    <mergeCell ref="AC18:AD18"/>
    <mergeCell ref="B164:AM164"/>
    <mergeCell ref="B165:C165"/>
    <mergeCell ref="E165:F165"/>
    <mergeCell ref="H165:I165"/>
    <mergeCell ref="K165:L165"/>
    <mergeCell ref="N165:O165"/>
    <mergeCell ref="Q165:R165"/>
    <mergeCell ref="B20:C20"/>
    <mergeCell ref="E20:F20"/>
    <mergeCell ref="H20:I20"/>
    <mergeCell ref="K20:L20"/>
    <mergeCell ref="N20:O20"/>
    <mergeCell ref="Q20:R20"/>
    <mergeCell ref="T20:U20"/>
    <mergeCell ref="B18:C18"/>
    <mergeCell ref="E18:F18"/>
    <mergeCell ref="H18:I18"/>
    <mergeCell ref="K18:L18"/>
    <mergeCell ref="N18:O18"/>
    <mergeCell ref="Q18:R18"/>
    <mergeCell ref="T18:U18"/>
    <mergeCell ref="Z21:AA21"/>
    <mergeCell ref="Q22:R22"/>
    <mergeCell ref="T22:U22"/>
    <mergeCell ref="E19:F19"/>
    <mergeCell ref="H19:I19"/>
    <mergeCell ref="K19:L19"/>
    <mergeCell ref="N19:O19"/>
    <mergeCell ref="Q19:R19"/>
    <mergeCell ref="T19:U19"/>
    <mergeCell ref="W19:X19"/>
    <mergeCell ref="Z19:AA19"/>
    <mergeCell ref="W20:X20"/>
    <mergeCell ref="Z20:AA20"/>
    <mergeCell ref="B39:C39"/>
    <mergeCell ref="E39:F39"/>
    <mergeCell ref="H39:I39"/>
    <mergeCell ref="T39:U39"/>
    <mergeCell ref="W39:X39"/>
    <mergeCell ref="Z39:AA39"/>
    <mergeCell ref="AC20:AD20"/>
    <mergeCell ref="B21:C21"/>
    <mergeCell ref="E21:F21"/>
    <mergeCell ref="H21:I21"/>
    <mergeCell ref="K21:L21"/>
    <mergeCell ref="AC21:AD21"/>
    <mergeCell ref="W22:X22"/>
    <mergeCell ref="Z22:AA22"/>
    <mergeCell ref="AC22:AD22"/>
    <mergeCell ref="B22:C22"/>
    <mergeCell ref="E22:F22"/>
    <mergeCell ref="H22:I22"/>
    <mergeCell ref="K22:L22"/>
    <mergeCell ref="N22:O22"/>
    <mergeCell ref="N21:O21"/>
    <mergeCell ref="Q21:R21"/>
    <mergeCell ref="T21:U21"/>
    <mergeCell ref="W21:X21"/>
    <mergeCell ref="K39:L39"/>
    <mergeCell ref="N39:O39"/>
    <mergeCell ref="Q39:R39"/>
    <mergeCell ref="Q40:R40"/>
    <mergeCell ref="Q41:R41"/>
    <mergeCell ref="AX39:AY39"/>
    <mergeCell ref="AC40:AD40"/>
    <mergeCell ref="AF40:AG40"/>
    <mergeCell ref="AI40:AJ40"/>
    <mergeCell ref="AL40:AM40"/>
    <mergeCell ref="AO40:AP40"/>
    <mergeCell ref="AC39:AD39"/>
    <mergeCell ref="AF39:AG39"/>
    <mergeCell ref="AI39:AJ39"/>
    <mergeCell ref="AX41:AY41"/>
    <mergeCell ref="T40:U40"/>
    <mergeCell ref="W40:X40"/>
    <mergeCell ref="Z40:AA40"/>
    <mergeCell ref="AL39:AM39"/>
    <mergeCell ref="AO39:AP39"/>
    <mergeCell ref="AR39:AS39"/>
    <mergeCell ref="AU39:AV39"/>
    <mergeCell ref="K40:L40"/>
    <mergeCell ref="N40:O40"/>
    <mergeCell ref="B41:C41"/>
    <mergeCell ref="E41:F41"/>
    <mergeCell ref="T42:U42"/>
    <mergeCell ref="AL42:AM42"/>
    <mergeCell ref="T41:U41"/>
    <mergeCell ref="W41:X41"/>
    <mergeCell ref="Z41:AA41"/>
    <mergeCell ref="AC41:AD41"/>
    <mergeCell ref="H41:I41"/>
    <mergeCell ref="K41:L41"/>
    <mergeCell ref="N41:O41"/>
    <mergeCell ref="B42:C42"/>
    <mergeCell ref="E42:F42"/>
    <mergeCell ref="W42:X42"/>
    <mergeCell ref="Z42:AA42"/>
    <mergeCell ref="AC42:AD42"/>
    <mergeCell ref="H42:I42"/>
    <mergeCell ref="K42:L42"/>
    <mergeCell ref="N42:O42"/>
    <mergeCell ref="Q42:R42"/>
    <mergeCell ref="AX42:AY42"/>
    <mergeCell ref="AF41:AG41"/>
    <mergeCell ref="AI41:AJ41"/>
    <mergeCell ref="AL41:AM41"/>
    <mergeCell ref="AF42:AG42"/>
    <mergeCell ref="AI42:AJ42"/>
    <mergeCell ref="AO41:AP41"/>
    <mergeCell ref="AR41:AS41"/>
    <mergeCell ref="AU41:AV41"/>
    <mergeCell ref="AO42:AP42"/>
    <mergeCell ref="AR42:AS42"/>
    <mergeCell ref="AU42:AV42"/>
    <mergeCell ref="AX43:AY43"/>
    <mergeCell ref="Q43:R43"/>
    <mergeCell ref="T43:U43"/>
    <mergeCell ref="W43:X43"/>
    <mergeCell ref="Z43:AA43"/>
    <mergeCell ref="AC43:AD43"/>
    <mergeCell ref="AF43:AG43"/>
    <mergeCell ref="AF63:AG63"/>
    <mergeCell ref="AL43:AM43"/>
    <mergeCell ref="AO43:AP43"/>
    <mergeCell ref="W62:X62"/>
    <mergeCell ref="Z62:AA62"/>
    <mergeCell ref="W61:X61"/>
    <mergeCell ref="T62:U62"/>
    <mergeCell ref="AL62:AM62"/>
    <mergeCell ref="AL60:AM60"/>
    <mergeCell ref="AC60:AD60"/>
    <mergeCell ref="AC61:AD61"/>
    <mergeCell ref="AL63:AM63"/>
    <mergeCell ref="AC63:AD63"/>
    <mergeCell ref="T63:U63"/>
    <mergeCell ref="B104:C104"/>
    <mergeCell ref="E104:F104"/>
    <mergeCell ref="AI43:AJ43"/>
    <mergeCell ref="AF60:AG60"/>
    <mergeCell ref="B62:C62"/>
    <mergeCell ref="E62:F62"/>
    <mergeCell ref="H62:I62"/>
    <mergeCell ref="K62:L62"/>
    <mergeCell ref="N62:O62"/>
    <mergeCell ref="Q62:R62"/>
    <mergeCell ref="B43:C43"/>
    <mergeCell ref="E43:F43"/>
    <mergeCell ref="H43:I43"/>
    <mergeCell ref="K43:L43"/>
    <mergeCell ref="N43:O43"/>
    <mergeCell ref="Q60:R60"/>
    <mergeCell ref="B60:C60"/>
    <mergeCell ref="AF62:AG62"/>
    <mergeCell ref="AI62:AJ62"/>
    <mergeCell ref="AC62:AD62"/>
    <mergeCell ref="T60:U60"/>
    <mergeCell ref="W60:X60"/>
    <mergeCell ref="Z60:AA60"/>
    <mergeCell ref="AI60:AJ60"/>
    <mergeCell ref="AI64:AJ64"/>
    <mergeCell ref="AL64:AM64"/>
    <mergeCell ref="B80:R80"/>
    <mergeCell ref="B64:C64"/>
    <mergeCell ref="E64:F64"/>
    <mergeCell ref="AF64:AG64"/>
    <mergeCell ref="H64:I64"/>
    <mergeCell ref="B63:C63"/>
    <mergeCell ref="E63:F63"/>
    <mergeCell ref="AC64:AD64"/>
    <mergeCell ref="W64:X64"/>
    <mergeCell ref="Z64:AA64"/>
    <mergeCell ref="T64:U64"/>
    <mergeCell ref="K64:L64"/>
    <mergeCell ref="N64:O64"/>
    <mergeCell ref="Q64:R64"/>
    <mergeCell ref="AI63:AJ63"/>
    <mergeCell ref="W63:X63"/>
    <mergeCell ref="H63:I63"/>
    <mergeCell ref="K63:L63"/>
    <mergeCell ref="N63:O63"/>
    <mergeCell ref="Z63:AA63"/>
    <mergeCell ref="Q63:R63"/>
    <mergeCell ref="B83:C83"/>
    <mergeCell ref="E83:F83"/>
    <mergeCell ref="H83:I83"/>
    <mergeCell ref="K83:L83"/>
    <mergeCell ref="N83:O83"/>
    <mergeCell ref="Q83:R83"/>
    <mergeCell ref="B81:C81"/>
    <mergeCell ref="E81:F81"/>
    <mergeCell ref="H81:I81"/>
    <mergeCell ref="K81:L81"/>
    <mergeCell ref="N81:O81"/>
    <mergeCell ref="Q81:R81"/>
    <mergeCell ref="Q82:R82"/>
    <mergeCell ref="H82:I82"/>
    <mergeCell ref="K82:L82"/>
    <mergeCell ref="N82:O82"/>
    <mergeCell ref="E82:F82"/>
    <mergeCell ref="B82:C82"/>
    <mergeCell ref="B85:C85"/>
    <mergeCell ref="E85:F85"/>
    <mergeCell ref="H85:I85"/>
    <mergeCell ref="K85:L85"/>
    <mergeCell ref="N85:O85"/>
    <mergeCell ref="Q85:R85"/>
    <mergeCell ref="B84:C84"/>
    <mergeCell ref="E84:F84"/>
    <mergeCell ref="H84:I84"/>
    <mergeCell ref="K84:L84"/>
    <mergeCell ref="N84:O84"/>
    <mergeCell ref="Q84:R84"/>
    <mergeCell ref="B101:X101"/>
    <mergeCell ref="B102:C102"/>
    <mergeCell ref="E102:F102"/>
    <mergeCell ref="H102:I102"/>
    <mergeCell ref="K102:L102"/>
    <mergeCell ref="N102:O102"/>
    <mergeCell ref="Q102:R102"/>
    <mergeCell ref="T102:U102"/>
    <mergeCell ref="W102:X102"/>
    <mergeCell ref="H104:I104"/>
    <mergeCell ref="K104:L104"/>
    <mergeCell ref="N104:O104"/>
    <mergeCell ref="Q104:R104"/>
    <mergeCell ref="T104:U104"/>
    <mergeCell ref="W104:X104"/>
    <mergeCell ref="H103:I103"/>
    <mergeCell ref="K103:L103"/>
    <mergeCell ref="N103:O103"/>
    <mergeCell ref="Q103:R103"/>
    <mergeCell ref="T103:U103"/>
    <mergeCell ref="W103:X103"/>
    <mergeCell ref="T105:U105"/>
    <mergeCell ref="W105:X105"/>
    <mergeCell ref="B106:C106"/>
    <mergeCell ref="E106:F106"/>
    <mergeCell ref="H106:I106"/>
    <mergeCell ref="K106:L106"/>
    <mergeCell ref="N106:O106"/>
    <mergeCell ref="Q106:R106"/>
    <mergeCell ref="T106:U106"/>
    <mergeCell ref="W106:X106"/>
    <mergeCell ref="B105:C105"/>
    <mergeCell ref="E105:F105"/>
    <mergeCell ref="H105:I105"/>
    <mergeCell ref="K105:L105"/>
    <mergeCell ref="N105:O105"/>
    <mergeCell ref="Q105:R105"/>
    <mergeCell ref="B122:AA122"/>
    <mergeCell ref="B123:C123"/>
    <mergeCell ref="E123:F123"/>
    <mergeCell ref="H123:I123"/>
    <mergeCell ref="K123:L123"/>
    <mergeCell ref="N123:O123"/>
    <mergeCell ref="Q123:R123"/>
    <mergeCell ref="T123:U123"/>
    <mergeCell ref="W123:X123"/>
    <mergeCell ref="Z123:AA123"/>
    <mergeCell ref="T126:U126"/>
    <mergeCell ref="W126:X126"/>
    <mergeCell ref="Z124:AA124"/>
    <mergeCell ref="B125:C125"/>
    <mergeCell ref="E125:F125"/>
    <mergeCell ref="H125:I125"/>
    <mergeCell ref="K125:L125"/>
    <mergeCell ref="N125:O125"/>
    <mergeCell ref="Q125:R125"/>
    <mergeCell ref="T125:U125"/>
    <mergeCell ref="W125:X125"/>
    <mergeCell ref="Z125:AA125"/>
    <mergeCell ref="H124:I124"/>
    <mergeCell ref="K124:L124"/>
    <mergeCell ref="N124:O124"/>
    <mergeCell ref="Q124:R124"/>
    <mergeCell ref="T124:U124"/>
    <mergeCell ref="W124:X124"/>
    <mergeCell ref="AC144:AD144"/>
    <mergeCell ref="AF144:AG144"/>
    <mergeCell ref="W144:X144"/>
    <mergeCell ref="K144:L144"/>
    <mergeCell ref="N144:O144"/>
    <mergeCell ref="Q144:R144"/>
    <mergeCell ref="T144:U144"/>
    <mergeCell ref="K145:L145"/>
    <mergeCell ref="N145:O145"/>
    <mergeCell ref="Q145:R145"/>
    <mergeCell ref="W145:X145"/>
    <mergeCell ref="Z145:AA145"/>
    <mergeCell ref="Z144:AA144"/>
    <mergeCell ref="A1:D1"/>
    <mergeCell ref="AF146:AG146"/>
    <mergeCell ref="W146:X146"/>
    <mergeCell ref="Z146:AA146"/>
    <mergeCell ref="T146:U146"/>
    <mergeCell ref="B103:C103"/>
    <mergeCell ref="E103:F103"/>
    <mergeCell ref="B124:C124"/>
    <mergeCell ref="E124:F124"/>
    <mergeCell ref="AC19:AD19"/>
    <mergeCell ref="B40:C40"/>
    <mergeCell ref="E40:F40"/>
    <mergeCell ref="B19:C19"/>
    <mergeCell ref="Z126:AA126"/>
    <mergeCell ref="W127:X127"/>
    <mergeCell ref="Z127:AA127"/>
    <mergeCell ref="T127:U127"/>
    <mergeCell ref="AC146:AD146"/>
    <mergeCell ref="AF145:AG145"/>
    <mergeCell ref="B143:AG143"/>
    <mergeCell ref="B144:C144"/>
    <mergeCell ref="E144:F144"/>
    <mergeCell ref="H144:I144"/>
    <mergeCell ref="T145:U145"/>
    <mergeCell ref="AF148:AG148"/>
    <mergeCell ref="T147:U147"/>
    <mergeCell ref="W147:X147"/>
    <mergeCell ref="Z147:AA147"/>
    <mergeCell ref="AC147:AD147"/>
    <mergeCell ref="AF147:AG147"/>
    <mergeCell ref="W148:X148"/>
    <mergeCell ref="Z148:AA148"/>
    <mergeCell ref="T148:U148"/>
    <mergeCell ref="B148:C148"/>
    <mergeCell ref="E148:F148"/>
    <mergeCell ref="H148:I148"/>
    <mergeCell ref="K148:L148"/>
    <mergeCell ref="N148:O148"/>
    <mergeCell ref="Q148:R148"/>
    <mergeCell ref="B146:C146"/>
    <mergeCell ref="E146:F146"/>
    <mergeCell ref="AC145:AD145"/>
    <mergeCell ref="B145:C145"/>
    <mergeCell ref="E145:F145"/>
    <mergeCell ref="AC148:AD148"/>
    <mergeCell ref="Q146:R146"/>
    <mergeCell ref="B147:C147"/>
    <mergeCell ref="E147:F147"/>
    <mergeCell ref="H147:I147"/>
    <mergeCell ref="K147:L147"/>
    <mergeCell ref="N147:O147"/>
    <mergeCell ref="Q147:R147"/>
    <mergeCell ref="H145:I145"/>
    <mergeCell ref="H146:I146"/>
    <mergeCell ref="K146:L146"/>
    <mergeCell ref="N146:O146"/>
    <mergeCell ref="AR40:AS40"/>
    <mergeCell ref="AU40:AV40"/>
    <mergeCell ref="AX40:AY40"/>
    <mergeCell ref="B61:C61"/>
    <mergeCell ref="E61:F61"/>
    <mergeCell ref="Z61:AA61"/>
    <mergeCell ref="AF61:AG61"/>
    <mergeCell ref="B17:AD17"/>
    <mergeCell ref="B38:AY38"/>
    <mergeCell ref="B59:AM59"/>
    <mergeCell ref="AI61:AJ61"/>
    <mergeCell ref="Q61:R61"/>
    <mergeCell ref="T61:U61"/>
    <mergeCell ref="AR43:AS43"/>
    <mergeCell ref="AU43:AV43"/>
    <mergeCell ref="AL61:AM61"/>
    <mergeCell ref="N60:O60"/>
    <mergeCell ref="E60:F60"/>
    <mergeCell ref="H60:I60"/>
    <mergeCell ref="K60:L60"/>
    <mergeCell ref="H61:I61"/>
    <mergeCell ref="K61:L61"/>
    <mergeCell ref="N61:O61"/>
    <mergeCell ref="H40:I40"/>
    <mergeCell ref="B127:C127"/>
    <mergeCell ref="E127:F127"/>
    <mergeCell ref="H127:I127"/>
    <mergeCell ref="K127:L127"/>
    <mergeCell ref="N127:O127"/>
    <mergeCell ref="Q127:R127"/>
    <mergeCell ref="B126:C126"/>
    <mergeCell ref="E126:F126"/>
    <mergeCell ref="H126:I126"/>
    <mergeCell ref="K126:L126"/>
    <mergeCell ref="N126:O126"/>
    <mergeCell ref="Q126:R126"/>
  </mergeCells>
  <hyperlinks>
    <hyperlink ref="F176" r:id="rId1" display="https://bit.ly/328n735" xr:uid="{00000000-0004-0000-2C00-000000000000}"/>
  </hyperlinks>
  <pageMargins left="0.55118110236220474" right="0.55118110236220474" top="0.55118110236220474" bottom="0.55118110236220474" header="0.27559055118110237" footer="0.27559055118110237"/>
  <pageSetup paperSize="9" scale="50" orientation="landscape"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30"/>
  <dimension ref="A1:CC176"/>
  <sheetViews>
    <sheetView topLeftCell="N138" zoomScale="60" zoomScaleNormal="60" workbookViewId="0">
      <selection activeCell="AA173" sqref="AA173"/>
    </sheetView>
  </sheetViews>
  <sheetFormatPr defaultColWidth="15.85546875" defaultRowHeight="15" customHeight="1"/>
  <cols>
    <col min="1" max="1" width="17.42578125" style="12" customWidth="1"/>
    <col min="2" max="2" width="13.42578125" style="12" customWidth="1"/>
    <col min="3" max="3" width="23.140625" style="12" customWidth="1"/>
    <col min="4" max="4" width="17.42578125" style="12" customWidth="1"/>
    <col min="5" max="5" width="13.42578125" style="12" customWidth="1"/>
    <col min="6" max="6" width="23.140625" style="12" customWidth="1"/>
    <col min="7" max="7" width="17.42578125" style="12" customWidth="1"/>
    <col min="8" max="8" width="13.42578125" style="12" customWidth="1"/>
    <col min="9" max="9" width="23.140625" style="12" customWidth="1"/>
    <col min="10" max="10" width="17.42578125" style="12" customWidth="1"/>
    <col min="11" max="11" width="13.42578125" style="12" customWidth="1"/>
    <col min="12" max="12" width="23.140625" style="12" customWidth="1"/>
    <col min="13" max="13" width="17.42578125" style="12" customWidth="1"/>
    <col min="14" max="14" width="13.42578125" style="12" customWidth="1"/>
    <col min="15" max="15" width="23.140625" style="12" customWidth="1"/>
    <col min="16" max="16" width="17.42578125" style="12" customWidth="1"/>
    <col min="17" max="17" width="13.42578125" style="12" customWidth="1"/>
    <col min="18" max="18" width="23.140625" style="12" customWidth="1"/>
    <col min="19" max="19" width="17.42578125" style="12" customWidth="1"/>
    <col min="20" max="20" width="13.42578125" style="12" customWidth="1"/>
    <col min="21" max="21" width="23.140625" style="12" customWidth="1"/>
    <col min="22" max="22" width="17.42578125" style="12" customWidth="1"/>
    <col min="23" max="23" width="13.42578125" style="12" customWidth="1"/>
    <col min="24" max="24" width="23.140625" style="12" customWidth="1"/>
    <col min="25" max="25" width="17.42578125" style="12" customWidth="1"/>
    <col min="26" max="26" width="13.42578125" style="12" customWidth="1"/>
    <col min="27" max="27" width="23.140625" style="12" customWidth="1"/>
    <col min="28" max="28" width="17.42578125" style="12" customWidth="1"/>
    <col min="29" max="29" width="13.42578125" style="12" customWidth="1"/>
    <col min="30" max="30" width="23.140625" style="12" customWidth="1"/>
    <col min="31" max="31" width="17.42578125" style="12" customWidth="1"/>
    <col min="32" max="32" width="13.42578125" style="12" customWidth="1"/>
    <col min="33" max="33" width="23.140625" style="12" customWidth="1"/>
    <col min="34" max="34" width="17.42578125" style="12" customWidth="1"/>
    <col min="35" max="35" width="13.42578125" style="12" customWidth="1"/>
    <col min="36" max="36" width="23.140625" style="12" customWidth="1"/>
    <col min="37" max="37" width="17.42578125" style="12" customWidth="1"/>
    <col min="38" max="38" width="13.42578125" style="12" customWidth="1"/>
    <col min="39" max="39" width="23.140625" style="12" customWidth="1"/>
    <col min="40" max="40" width="17.42578125" style="12" customWidth="1"/>
    <col min="41" max="41" width="13.42578125" style="12" customWidth="1"/>
    <col min="42" max="42" width="23.140625" style="12" customWidth="1"/>
    <col min="43" max="43" width="17.42578125" style="12" customWidth="1"/>
    <col min="44" max="44" width="13.42578125" style="12" customWidth="1"/>
    <col min="45" max="45" width="23.140625" style="12" customWidth="1"/>
    <col min="46" max="46" width="17.42578125" style="12" customWidth="1"/>
    <col min="47" max="47" width="13.42578125" style="12" customWidth="1"/>
    <col min="48" max="48" width="23.140625" style="12" customWidth="1"/>
    <col min="49" max="49" width="17.42578125" style="12" customWidth="1"/>
    <col min="50" max="50" width="13.42578125" style="12" customWidth="1"/>
    <col min="51" max="51" width="23.140625" style="12" customWidth="1"/>
    <col min="52" max="16384" width="15.85546875" style="12"/>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t="e">
        <f t="shared" ref="C6:C9" si="1">AVERAGE(B27,B48,B69,B90,B111,B132,B153)</f>
        <v>#DIV/0!</v>
      </c>
      <c r="D6" s="229" t="e">
        <f t="shared" si="0"/>
        <v>#DIV/0!</v>
      </c>
    </row>
    <row r="7" spans="1:4" ht="24.75" customHeight="1">
      <c r="A7" s="347">
        <v>2011</v>
      </c>
      <c r="B7" s="229"/>
      <c r="C7" s="229" t="e">
        <f t="shared" si="1"/>
        <v>#DIV/0!</v>
      </c>
      <c r="D7" s="229" t="e">
        <f t="shared" si="0"/>
        <v>#DIV/0!</v>
      </c>
    </row>
    <row r="8" spans="1:4" ht="24.75" customHeight="1">
      <c r="A8" s="347">
        <v>2012</v>
      </c>
      <c r="B8" s="229"/>
      <c r="C8" s="229" t="e">
        <f t="shared" si="1"/>
        <v>#DIV/0!</v>
      </c>
      <c r="D8" s="229" t="e">
        <f t="shared" si="0"/>
        <v>#DIV/0!</v>
      </c>
    </row>
    <row r="9" spans="1:4" ht="24.75" customHeight="1">
      <c r="A9" s="347">
        <v>2013</v>
      </c>
      <c r="B9" s="229"/>
      <c r="C9" s="229" t="e">
        <f t="shared" si="1"/>
        <v>#DIV/0!</v>
      </c>
      <c r="D9" s="229" t="e">
        <f t="shared" si="0"/>
        <v>#DIV/0!</v>
      </c>
    </row>
    <row r="10" spans="1:4" ht="24.75" customHeight="1">
      <c r="A10" s="307">
        <v>2014</v>
      </c>
      <c r="B10" s="229">
        <f>AVERAGE(B31,B52,B73,B94,B115,B136,B157,B171)</f>
        <v>28.890128968253968</v>
      </c>
      <c r="C10" s="229">
        <f t="shared" ref="C10:C15" si="2">AVERAGE(B31,B52,B73,B94,B115,B136,B157)</f>
        <v>29.743480725623584</v>
      </c>
      <c r="D10" s="229">
        <f t="shared" ref="D10:D15" si="3">AVERAGE(B31,B52,B94,B115,B136,B157)</f>
        <v>32.724537037037038</v>
      </c>
    </row>
    <row r="11" spans="1:4" ht="24.75" customHeight="1">
      <c r="A11" s="307">
        <v>2015</v>
      </c>
      <c r="B11" s="229"/>
      <c r="C11" s="229">
        <f t="shared" si="2"/>
        <v>30.4577664399093</v>
      </c>
      <c r="D11" s="229">
        <f t="shared" si="3"/>
        <v>33.557870370370374</v>
      </c>
    </row>
    <row r="12" spans="1:4" ht="24.75" customHeight="1">
      <c r="A12" s="307">
        <v>2016</v>
      </c>
      <c r="B12" s="229"/>
      <c r="C12" s="229">
        <f t="shared" si="2"/>
        <v>30.4577664399093</v>
      </c>
      <c r="D12" s="229">
        <f t="shared" si="3"/>
        <v>33.557870370370374</v>
      </c>
    </row>
    <row r="13" spans="1:4" ht="24.75" customHeight="1">
      <c r="A13" s="307">
        <v>2017</v>
      </c>
      <c r="B13" s="229"/>
      <c r="C13" s="229">
        <f t="shared" si="2"/>
        <v>31.886337868480727</v>
      </c>
      <c r="D13" s="229">
        <f t="shared" si="3"/>
        <v>35.224537037037038</v>
      </c>
    </row>
    <row r="14" spans="1:4" ht="24.75" customHeight="1">
      <c r="A14" s="307">
        <v>2018</v>
      </c>
      <c r="B14" s="229"/>
      <c r="C14" s="229">
        <f t="shared" si="2"/>
        <v>31.886337868480727</v>
      </c>
      <c r="D14" s="229">
        <f t="shared" si="3"/>
        <v>35.224537037037038</v>
      </c>
    </row>
    <row r="15" spans="1:4" ht="24.75" customHeight="1">
      <c r="A15" s="307">
        <v>2019</v>
      </c>
      <c r="B15" s="229">
        <f>AVERAGE(B36,B57,B78,B99,B120,B141,B162,B176)</f>
        <v>31.285962301587301</v>
      </c>
      <c r="C15" s="229">
        <f t="shared" si="2"/>
        <v>32.481575963718818</v>
      </c>
      <c r="D15" s="229">
        <f t="shared" si="3"/>
        <v>35.918981481481481</v>
      </c>
    </row>
    <row r="16" spans="1:4" ht="24.75" customHeight="1"/>
    <row r="17" spans="1:81" ht="24.75" customHeight="1">
      <c r="A17" s="130" t="s">
        <v>114</v>
      </c>
      <c r="B17" s="785" t="s">
        <v>279</v>
      </c>
      <c r="C17" s="785"/>
      <c r="D17" s="785"/>
      <c r="E17" s="785"/>
      <c r="F17" s="785"/>
      <c r="G17" s="785"/>
      <c r="H17" s="785"/>
      <c r="I17" s="785"/>
      <c r="J17" s="785"/>
      <c r="K17" s="785"/>
      <c r="L17" s="785"/>
      <c r="M17" s="785"/>
      <c r="N17" s="785"/>
      <c r="O17" s="785"/>
      <c r="P17" s="785"/>
      <c r="Q17" s="785"/>
      <c r="R17" s="785"/>
      <c r="S17" s="785"/>
      <c r="T17" s="785"/>
      <c r="U17" s="785"/>
      <c r="V17" s="785"/>
      <c r="W17" s="785"/>
      <c r="X17" s="785"/>
      <c r="Y17" s="785"/>
      <c r="Z17" s="785"/>
      <c r="AA17" s="785"/>
      <c r="AB17" s="785"/>
      <c r="AC17" s="785"/>
      <c r="AD17" s="785"/>
      <c r="AE17" s="322"/>
      <c r="AF17" s="322"/>
      <c r="AG17" s="322"/>
      <c r="AH17" s="322"/>
      <c r="AI17" s="322"/>
      <c r="AJ17" s="322"/>
    </row>
    <row r="18" spans="1:81" ht="24.75" customHeight="1">
      <c r="A18" s="130" t="s">
        <v>106</v>
      </c>
      <c r="B18" s="787" t="s">
        <v>1</v>
      </c>
      <c r="C18" s="787"/>
      <c r="D18" s="130" t="s">
        <v>106</v>
      </c>
      <c r="E18" s="781" t="s">
        <v>2</v>
      </c>
      <c r="F18" s="781"/>
      <c r="G18" s="130" t="s">
        <v>106</v>
      </c>
      <c r="H18" s="781" t="s">
        <v>3</v>
      </c>
      <c r="I18" s="781"/>
      <c r="J18" s="130" t="s">
        <v>106</v>
      </c>
      <c r="K18" s="781" t="s">
        <v>4</v>
      </c>
      <c r="L18" s="781"/>
      <c r="M18" s="130" t="s">
        <v>106</v>
      </c>
      <c r="N18" s="786" t="s">
        <v>5</v>
      </c>
      <c r="O18" s="786"/>
      <c r="P18" s="130" t="s">
        <v>106</v>
      </c>
      <c r="Q18" s="787" t="s">
        <v>6</v>
      </c>
      <c r="R18" s="787"/>
      <c r="S18" s="130" t="s">
        <v>106</v>
      </c>
      <c r="T18" s="786" t="s">
        <v>7</v>
      </c>
      <c r="U18" s="786"/>
      <c r="V18" s="131" t="s">
        <v>106</v>
      </c>
      <c r="W18" s="779" t="s">
        <v>8</v>
      </c>
      <c r="X18" s="780"/>
      <c r="Y18" s="131" t="s">
        <v>106</v>
      </c>
      <c r="Z18" s="779" t="s">
        <v>9</v>
      </c>
      <c r="AA18" s="780"/>
      <c r="AB18" s="131" t="s">
        <v>106</v>
      </c>
      <c r="AC18" s="779" t="s">
        <v>10</v>
      </c>
      <c r="AD18" s="780"/>
      <c r="AE18" s="320"/>
      <c r="AF18" s="320"/>
      <c r="AG18" s="320"/>
      <c r="AH18" s="320"/>
      <c r="AI18" s="320"/>
      <c r="AJ18" s="320"/>
    </row>
    <row r="19" spans="1:81" ht="24.75" customHeight="1">
      <c r="A19" s="130" t="s">
        <v>105</v>
      </c>
      <c r="B19" s="775"/>
      <c r="C19" s="776"/>
      <c r="D19" s="130" t="s">
        <v>105</v>
      </c>
      <c r="E19" s="781"/>
      <c r="F19" s="781"/>
      <c r="G19" s="130" t="s">
        <v>105</v>
      </c>
      <c r="H19" s="781"/>
      <c r="I19" s="781"/>
      <c r="J19" s="130" t="s">
        <v>105</v>
      </c>
      <c r="K19" s="781"/>
      <c r="L19" s="781"/>
      <c r="M19" s="130" t="s">
        <v>105</v>
      </c>
      <c r="N19" s="781"/>
      <c r="O19" s="781"/>
      <c r="P19" s="130" t="s">
        <v>105</v>
      </c>
      <c r="Q19" s="786"/>
      <c r="R19" s="786"/>
      <c r="S19" s="130" t="s">
        <v>105</v>
      </c>
      <c r="T19" s="786"/>
      <c r="U19" s="786"/>
      <c r="V19" s="131" t="s">
        <v>105</v>
      </c>
      <c r="W19" s="779"/>
      <c r="X19" s="780"/>
      <c r="Y19" s="131" t="s">
        <v>105</v>
      </c>
      <c r="Z19" s="779"/>
      <c r="AA19" s="780"/>
      <c r="AB19" s="131" t="s">
        <v>105</v>
      </c>
      <c r="AC19" s="779"/>
      <c r="AD19" s="780"/>
    </row>
    <row r="20" spans="1:81" ht="24.75" customHeight="1">
      <c r="A20" s="312" t="s">
        <v>92</v>
      </c>
      <c r="B20" s="791" t="s">
        <v>278</v>
      </c>
      <c r="C20" s="791"/>
      <c r="D20" s="312" t="s">
        <v>92</v>
      </c>
      <c r="E20" s="791" t="s">
        <v>277</v>
      </c>
      <c r="F20" s="791"/>
      <c r="G20" s="312" t="s">
        <v>92</v>
      </c>
      <c r="H20" s="791" t="s">
        <v>276</v>
      </c>
      <c r="I20" s="791"/>
      <c r="J20" s="312" t="s">
        <v>92</v>
      </c>
      <c r="K20" s="791" t="s">
        <v>275</v>
      </c>
      <c r="L20" s="791"/>
      <c r="M20" s="312" t="s">
        <v>92</v>
      </c>
      <c r="N20" s="791" t="s">
        <v>274</v>
      </c>
      <c r="O20" s="791"/>
      <c r="P20" s="312" t="s">
        <v>92</v>
      </c>
      <c r="Q20" s="791" t="s">
        <v>273</v>
      </c>
      <c r="R20" s="791"/>
      <c r="S20" s="312" t="s">
        <v>92</v>
      </c>
      <c r="T20" s="791" t="s">
        <v>272</v>
      </c>
      <c r="U20" s="791"/>
      <c r="V20" s="132" t="s">
        <v>92</v>
      </c>
      <c r="W20" s="797" t="s">
        <v>271</v>
      </c>
      <c r="X20" s="797"/>
      <c r="Y20" s="132" t="s">
        <v>92</v>
      </c>
      <c r="Z20" s="797" t="s">
        <v>270</v>
      </c>
      <c r="AA20" s="797"/>
      <c r="AB20" s="132" t="s">
        <v>92</v>
      </c>
      <c r="AC20" s="791" t="s">
        <v>269</v>
      </c>
      <c r="AD20" s="791"/>
    </row>
    <row r="21" spans="1:81" ht="24.75" customHeight="1">
      <c r="A21" s="312" t="s">
        <v>81</v>
      </c>
      <c r="B21" s="791" t="s">
        <v>90</v>
      </c>
      <c r="C21" s="791"/>
      <c r="D21" s="312" t="s">
        <v>81</v>
      </c>
      <c r="E21" s="784" t="s">
        <v>268</v>
      </c>
      <c r="F21" s="784"/>
      <c r="G21" s="312" t="s">
        <v>81</v>
      </c>
      <c r="H21" s="784" t="s">
        <v>267</v>
      </c>
      <c r="I21" s="784"/>
      <c r="J21" s="312" t="s">
        <v>81</v>
      </c>
      <c r="K21" s="784" t="s">
        <v>266</v>
      </c>
      <c r="L21" s="784"/>
      <c r="M21" s="312" t="s">
        <v>81</v>
      </c>
      <c r="N21" s="784" t="s">
        <v>265</v>
      </c>
      <c r="O21" s="784"/>
      <c r="P21" s="312" t="s">
        <v>81</v>
      </c>
      <c r="Q21" s="784" t="s">
        <v>264</v>
      </c>
      <c r="R21" s="784"/>
      <c r="S21" s="312" t="s">
        <v>81</v>
      </c>
      <c r="T21" s="784" t="s">
        <v>263</v>
      </c>
      <c r="U21" s="784"/>
      <c r="V21" s="132" t="s">
        <v>81</v>
      </c>
      <c r="W21" s="796" t="s">
        <v>262</v>
      </c>
      <c r="X21" s="796"/>
      <c r="Y21" s="132" t="s">
        <v>81</v>
      </c>
      <c r="Z21" s="796" t="s">
        <v>261</v>
      </c>
      <c r="AA21" s="796"/>
      <c r="AB21" s="132" t="s">
        <v>81</v>
      </c>
      <c r="AC21" s="784" t="s">
        <v>260</v>
      </c>
      <c r="AD21" s="784"/>
    </row>
    <row r="22" spans="1:81" ht="24.75" customHeight="1">
      <c r="A22" s="312" t="s">
        <v>78</v>
      </c>
      <c r="B22" s="784" t="s">
        <v>79</v>
      </c>
      <c r="C22" s="784"/>
      <c r="D22" s="312" t="s">
        <v>78</v>
      </c>
      <c r="E22" s="784" t="s">
        <v>4320</v>
      </c>
      <c r="F22" s="784"/>
      <c r="G22" s="312" t="s">
        <v>78</v>
      </c>
      <c r="H22" s="796" t="s">
        <v>4321</v>
      </c>
      <c r="I22" s="796"/>
      <c r="J22" s="312" t="s">
        <v>78</v>
      </c>
      <c r="K22" s="796" t="s">
        <v>4322</v>
      </c>
      <c r="L22" s="796"/>
      <c r="M22" s="312" t="s">
        <v>78</v>
      </c>
      <c r="N22" s="784" t="s">
        <v>4323</v>
      </c>
      <c r="O22" s="784"/>
      <c r="P22" s="312" t="s">
        <v>78</v>
      </c>
      <c r="Q22" s="784" t="s">
        <v>4324</v>
      </c>
      <c r="R22" s="784"/>
      <c r="S22" s="312" t="s">
        <v>78</v>
      </c>
      <c r="T22" s="784" t="s">
        <v>4325</v>
      </c>
      <c r="U22" s="784"/>
      <c r="V22" s="132" t="s">
        <v>78</v>
      </c>
      <c r="W22" s="796" t="s">
        <v>4326</v>
      </c>
      <c r="X22" s="796"/>
      <c r="Y22" s="132" t="s">
        <v>78</v>
      </c>
      <c r="Z22" s="796" t="s">
        <v>4327</v>
      </c>
      <c r="AA22" s="796"/>
      <c r="AB22" s="132" t="s">
        <v>78</v>
      </c>
      <c r="AC22" s="784" t="s">
        <v>4328</v>
      </c>
      <c r="AD22" s="784"/>
    </row>
    <row r="23" spans="1:81" s="13" customFormat="1" ht="24.75" customHeight="1">
      <c r="A23" s="312" t="s">
        <v>0</v>
      </c>
      <c r="B23" s="312" t="s">
        <v>77</v>
      </c>
      <c r="C23" s="312" t="s">
        <v>76</v>
      </c>
      <c r="D23" s="312" t="s">
        <v>0</v>
      </c>
      <c r="E23" s="312" t="s">
        <v>77</v>
      </c>
      <c r="F23" s="312" t="s">
        <v>76</v>
      </c>
      <c r="G23" s="312" t="s">
        <v>0</v>
      </c>
      <c r="H23" s="312" t="s">
        <v>77</v>
      </c>
      <c r="I23" s="312" t="s">
        <v>76</v>
      </c>
      <c r="J23" s="312" t="s">
        <v>0</v>
      </c>
      <c r="K23" s="312" t="s">
        <v>77</v>
      </c>
      <c r="L23" s="312" t="s">
        <v>76</v>
      </c>
      <c r="M23" s="312" t="s">
        <v>0</v>
      </c>
      <c r="N23" s="312" t="s">
        <v>77</v>
      </c>
      <c r="O23" s="312" t="s">
        <v>76</v>
      </c>
      <c r="P23" s="312" t="s">
        <v>0</v>
      </c>
      <c r="Q23" s="312" t="s">
        <v>77</v>
      </c>
      <c r="R23" s="312" t="s">
        <v>76</v>
      </c>
      <c r="S23" s="312" t="s">
        <v>0</v>
      </c>
      <c r="T23" s="312" t="s">
        <v>74</v>
      </c>
      <c r="U23" s="312" t="s">
        <v>76</v>
      </c>
      <c r="V23" s="360" t="s">
        <v>0</v>
      </c>
      <c r="W23" s="312" t="s">
        <v>77</v>
      </c>
      <c r="X23" s="312" t="s">
        <v>76</v>
      </c>
      <c r="Y23" s="360" t="s">
        <v>0</v>
      </c>
      <c r="Z23" s="360" t="s">
        <v>77</v>
      </c>
      <c r="AA23" s="360" t="s">
        <v>76</v>
      </c>
      <c r="AB23" s="360" t="s">
        <v>0</v>
      </c>
      <c r="AC23" s="360" t="s">
        <v>77</v>
      </c>
      <c r="AD23" s="360" t="s">
        <v>76</v>
      </c>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row>
    <row r="24" spans="1:81" s="13" customFormat="1" ht="24.75" customHeight="1">
      <c r="A24" s="360">
        <v>2007</v>
      </c>
      <c r="B24" s="230" t="e">
        <f t="shared" ref="B24:B30" si="4">AVERAGE(E24, H24,K24,N24,Q24,T24,W24,Z24,AC24)</f>
        <v>#DIV/0!</v>
      </c>
      <c r="C24" s="381"/>
      <c r="D24" s="360">
        <v>2007</v>
      </c>
      <c r="E24" s="381"/>
      <c r="F24" s="381"/>
      <c r="G24" s="360">
        <v>2007</v>
      </c>
      <c r="H24" s="381"/>
      <c r="I24" s="381"/>
      <c r="J24" s="360">
        <v>2007</v>
      </c>
      <c r="K24" s="381"/>
      <c r="L24" s="381"/>
      <c r="M24" s="360">
        <v>2007</v>
      </c>
      <c r="N24" s="381"/>
      <c r="O24" s="381"/>
      <c r="P24" s="360">
        <v>2007</v>
      </c>
      <c r="Q24" s="381"/>
      <c r="R24" s="381"/>
      <c r="S24" s="360">
        <v>2007</v>
      </c>
      <c r="T24" s="381"/>
      <c r="U24" s="381"/>
      <c r="V24" s="360">
        <v>2007</v>
      </c>
      <c r="W24" s="381"/>
      <c r="X24" s="381"/>
      <c r="Y24" s="360">
        <v>2007</v>
      </c>
      <c r="Z24" s="381"/>
      <c r="AA24" s="381"/>
      <c r="AB24" s="360">
        <v>2007</v>
      </c>
      <c r="AC24" s="381"/>
      <c r="AD24" s="381"/>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row>
    <row r="25" spans="1:81" s="13" customFormat="1" ht="24.75" customHeight="1">
      <c r="A25" s="360">
        <v>2008</v>
      </c>
      <c r="B25" s="230" t="e">
        <f t="shared" si="4"/>
        <v>#DIV/0!</v>
      </c>
      <c r="C25" s="381"/>
      <c r="D25" s="360">
        <v>2008</v>
      </c>
      <c r="E25" s="381"/>
      <c r="F25" s="381"/>
      <c r="G25" s="360">
        <v>2008</v>
      </c>
      <c r="H25" s="381"/>
      <c r="I25" s="381"/>
      <c r="J25" s="360">
        <v>2008</v>
      </c>
      <c r="K25" s="381"/>
      <c r="L25" s="381"/>
      <c r="M25" s="360">
        <v>2008</v>
      </c>
      <c r="N25" s="381"/>
      <c r="O25" s="381"/>
      <c r="P25" s="360">
        <v>2008</v>
      </c>
      <c r="Q25" s="381"/>
      <c r="R25" s="381"/>
      <c r="S25" s="360">
        <v>2008</v>
      </c>
      <c r="T25" s="381"/>
      <c r="U25" s="381"/>
      <c r="V25" s="360">
        <v>2008</v>
      </c>
      <c r="W25" s="381"/>
      <c r="X25" s="381"/>
      <c r="Y25" s="360">
        <v>2008</v>
      </c>
      <c r="Z25" s="381"/>
      <c r="AA25" s="381"/>
      <c r="AB25" s="360">
        <v>2008</v>
      </c>
      <c r="AC25" s="381"/>
      <c r="AD25" s="381"/>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row>
    <row r="26" spans="1:81" s="13" customFormat="1" ht="24.75" customHeight="1">
      <c r="A26" s="360">
        <v>2009</v>
      </c>
      <c r="B26" s="230" t="e">
        <f t="shared" si="4"/>
        <v>#DIV/0!</v>
      </c>
      <c r="C26" s="381"/>
      <c r="D26" s="360">
        <v>2009</v>
      </c>
      <c r="E26" s="381"/>
      <c r="F26" s="381"/>
      <c r="G26" s="360">
        <v>2009</v>
      </c>
      <c r="H26" s="381"/>
      <c r="I26" s="381"/>
      <c r="J26" s="360">
        <v>2009</v>
      </c>
      <c r="K26" s="381"/>
      <c r="L26" s="381"/>
      <c r="M26" s="360">
        <v>2009</v>
      </c>
      <c r="N26" s="381"/>
      <c r="O26" s="381"/>
      <c r="P26" s="360">
        <v>2009</v>
      </c>
      <c r="Q26" s="381"/>
      <c r="R26" s="381"/>
      <c r="S26" s="360">
        <v>2009</v>
      </c>
      <c r="T26" s="381"/>
      <c r="U26" s="381"/>
      <c r="V26" s="360">
        <v>2009</v>
      </c>
      <c r="W26" s="381"/>
      <c r="X26" s="381"/>
      <c r="Y26" s="360">
        <v>2009</v>
      </c>
      <c r="Z26" s="381"/>
      <c r="AA26" s="381"/>
      <c r="AB26" s="360">
        <v>2009</v>
      </c>
      <c r="AC26" s="381"/>
      <c r="AD26" s="381"/>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row>
    <row r="27" spans="1:81" s="13" customFormat="1" ht="24.75" customHeight="1">
      <c r="A27" s="360">
        <v>2010</v>
      </c>
      <c r="B27" s="230" t="e">
        <f t="shared" si="4"/>
        <v>#DIV/0!</v>
      </c>
      <c r="C27" s="381"/>
      <c r="D27" s="360">
        <v>2010</v>
      </c>
      <c r="E27" s="381"/>
      <c r="F27" s="381"/>
      <c r="G27" s="360">
        <v>2010</v>
      </c>
      <c r="H27" s="381"/>
      <c r="I27" s="381"/>
      <c r="J27" s="360">
        <v>2010</v>
      </c>
      <c r="K27" s="381"/>
      <c r="L27" s="381"/>
      <c r="M27" s="360">
        <v>2010</v>
      </c>
      <c r="N27" s="381"/>
      <c r="O27" s="381"/>
      <c r="P27" s="360">
        <v>2010</v>
      </c>
      <c r="Q27" s="381"/>
      <c r="R27" s="381"/>
      <c r="S27" s="360">
        <v>2010</v>
      </c>
      <c r="T27" s="381"/>
      <c r="U27" s="381"/>
      <c r="V27" s="360">
        <v>2010</v>
      </c>
      <c r="W27" s="381"/>
      <c r="X27" s="381"/>
      <c r="Y27" s="360">
        <v>2010</v>
      </c>
      <c r="Z27" s="381"/>
      <c r="AA27" s="381"/>
      <c r="AB27" s="360">
        <v>2010</v>
      </c>
      <c r="AC27" s="381"/>
      <c r="AD27" s="381"/>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row>
    <row r="28" spans="1:81" s="13" customFormat="1" ht="24.75" customHeight="1">
      <c r="A28" s="360">
        <v>2011</v>
      </c>
      <c r="B28" s="230" t="e">
        <f t="shared" si="4"/>
        <v>#DIV/0!</v>
      </c>
      <c r="C28" s="381"/>
      <c r="D28" s="360">
        <v>2011</v>
      </c>
      <c r="E28" s="381"/>
      <c r="F28" s="381"/>
      <c r="G28" s="360">
        <v>2011</v>
      </c>
      <c r="H28" s="381"/>
      <c r="I28" s="381"/>
      <c r="J28" s="360">
        <v>2011</v>
      </c>
      <c r="K28" s="381"/>
      <c r="L28" s="381"/>
      <c r="M28" s="360">
        <v>2011</v>
      </c>
      <c r="N28" s="381"/>
      <c r="O28" s="381"/>
      <c r="P28" s="360">
        <v>2011</v>
      </c>
      <c r="Q28" s="381"/>
      <c r="R28" s="381"/>
      <c r="S28" s="360">
        <v>2011</v>
      </c>
      <c r="T28" s="381"/>
      <c r="U28" s="381"/>
      <c r="V28" s="360">
        <v>2011</v>
      </c>
      <c r="W28" s="381"/>
      <c r="X28" s="381"/>
      <c r="Y28" s="360">
        <v>2011</v>
      </c>
      <c r="Z28" s="381"/>
      <c r="AA28" s="381"/>
      <c r="AB28" s="360">
        <v>2011</v>
      </c>
      <c r="AC28" s="381"/>
      <c r="AD28" s="381"/>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row>
    <row r="29" spans="1:81" s="13" customFormat="1" ht="24.75" customHeight="1">
      <c r="A29" s="360">
        <v>2012</v>
      </c>
      <c r="B29" s="230" t="e">
        <f t="shared" si="4"/>
        <v>#DIV/0!</v>
      </c>
      <c r="C29" s="381"/>
      <c r="D29" s="360">
        <v>2012</v>
      </c>
      <c r="E29" s="381"/>
      <c r="F29" s="381"/>
      <c r="G29" s="360">
        <v>2012</v>
      </c>
      <c r="H29" s="381"/>
      <c r="I29" s="381"/>
      <c r="J29" s="360">
        <v>2012</v>
      </c>
      <c r="K29" s="381"/>
      <c r="L29" s="381"/>
      <c r="M29" s="360">
        <v>2012</v>
      </c>
      <c r="N29" s="381"/>
      <c r="O29" s="381"/>
      <c r="P29" s="360">
        <v>2012</v>
      </c>
      <c r="Q29" s="381"/>
      <c r="R29" s="381"/>
      <c r="S29" s="360">
        <v>2012</v>
      </c>
      <c r="T29" s="381"/>
      <c r="U29" s="381"/>
      <c r="V29" s="360">
        <v>2012</v>
      </c>
      <c r="W29" s="381"/>
      <c r="X29" s="381"/>
      <c r="Y29" s="360">
        <v>2012</v>
      </c>
      <c r="Z29" s="381"/>
      <c r="AA29" s="381"/>
      <c r="AB29" s="360">
        <v>2012</v>
      </c>
      <c r="AC29" s="381"/>
      <c r="AD29" s="381"/>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row>
    <row r="30" spans="1:81" s="13" customFormat="1" ht="24.75" customHeight="1">
      <c r="A30" s="360">
        <v>2013</v>
      </c>
      <c r="B30" s="230" t="e">
        <f t="shared" si="4"/>
        <v>#DIV/0!</v>
      </c>
      <c r="C30" s="381"/>
      <c r="D30" s="360">
        <v>2013</v>
      </c>
      <c r="E30" s="381"/>
      <c r="F30" s="381"/>
      <c r="G30" s="360">
        <v>2013</v>
      </c>
      <c r="H30" s="381"/>
      <c r="I30" s="381"/>
      <c r="J30" s="360">
        <v>2013</v>
      </c>
      <c r="K30" s="381"/>
      <c r="L30" s="381"/>
      <c r="M30" s="360">
        <v>2013</v>
      </c>
      <c r="N30" s="381"/>
      <c r="O30" s="381"/>
      <c r="P30" s="360">
        <v>2013</v>
      </c>
      <c r="Q30" s="381"/>
      <c r="R30" s="381"/>
      <c r="S30" s="360">
        <v>2013</v>
      </c>
      <c r="T30" s="381"/>
      <c r="U30" s="381"/>
      <c r="V30" s="360">
        <v>2013</v>
      </c>
      <c r="W30" s="381"/>
      <c r="X30" s="381"/>
      <c r="Y30" s="360">
        <v>2013</v>
      </c>
      <c r="Z30" s="381"/>
      <c r="AA30" s="381"/>
      <c r="AB30" s="360">
        <v>2013</v>
      </c>
      <c r="AC30" s="381"/>
      <c r="AD30" s="381"/>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row>
    <row r="31" spans="1:81" ht="24.75" customHeight="1">
      <c r="A31" s="312">
        <v>2014</v>
      </c>
      <c r="B31" s="230">
        <f t="shared" ref="B31:B36" si="5">AVERAGE(E31, H31,K31,N31,Q31,T31,W31,Z31,AC31)</f>
        <v>27.777777777777779</v>
      </c>
      <c r="C31" s="234"/>
      <c r="D31" s="312">
        <v>2014</v>
      </c>
      <c r="E31" s="49">
        <v>0</v>
      </c>
      <c r="F31" s="318"/>
      <c r="G31" s="312">
        <v>2014</v>
      </c>
      <c r="H31" s="311">
        <v>50</v>
      </c>
      <c r="I31" s="318" t="s">
        <v>3588</v>
      </c>
      <c r="J31" s="312">
        <v>2014</v>
      </c>
      <c r="K31" s="49">
        <v>0</v>
      </c>
      <c r="L31" s="318" t="s">
        <v>3589</v>
      </c>
      <c r="M31" s="312">
        <v>2014</v>
      </c>
      <c r="N31" s="311">
        <v>100</v>
      </c>
      <c r="O31" s="318" t="s">
        <v>3590</v>
      </c>
      <c r="P31" s="312">
        <v>2014</v>
      </c>
      <c r="Q31" s="311">
        <v>100</v>
      </c>
      <c r="R31" s="318" t="s">
        <v>259</v>
      </c>
      <c r="S31" s="312">
        <v>2014</v>
      </c>
      <c r="T31" s="133">
        <v>0</v>
      </c>
      <c r="U31" s="318" t="s">
        <v>3591</v>
      </c>
      <c r="V31" s="312">
        <v>2014</v>
      </c>
      <c r="W31" s="311">
        <v>0</v>
      </c>
      <c r="X31" s="318" t="s">
        <v>3592</v>
      </c>
      <c r="Y31" s="360">
        <v>2014</v>
      </c>
      <c r="Z31" s="311">
        <v>0</v>
      </c>
      <c r="AA31" s="318"/>
      <c r="AB31" s="360">
        <v>2014</v>
      </c>
      <c r="AC31" s="321">
        <v>0</v>
      </c>
      <c r="AD31" s="317" t="s">
        <v>3593</v>
      </c>
    </row>
    <row r="32" spans="1:81" ht="24.75" customHeight="1">
      <c r="A32" s="312">
        <v>2015</v>
      </c>
      <c r="B32" s="230">
        <f t="shared" si="5"/>
        <v>27.777777777777779</v>
      </c>
      <c r="C32" s="234"/>
      <c r="D32" s="312">
        <v>2015</v>
      </c>
      <c r="E32" s="78">
        <v>0</v>
      </c>
      <c r="F32" s="318"/>
      <c r="G32" s="312">
        <v>2015</v>
      </c>
      <c r="H32" s="311">
        <v>50</v>
      </c>
      <c r="I32" s="318"/>
      <c r="J32" s="312">
        <v>2015</v>
      </c>
      <c r="K32" s="49">
        <v>0</v>
      </c>
      <c r="L32" s="318"/>
      <c r="M32" s="312">
        <v>2015</v>
      </c>
      <c r="N32" s="311">
        <v>100</v>
      </c>
      <c r="O32" s="318"/>
      <c r="P32" s="312">
        <v>2015</v>
      </c>
      <c r="Q32" s="311">
        <v>100</v>
      </c>
      <c r="R32" s="318"/>
      <c r="S32" s="312">
        <v>2015</v>
      </c>
      <c r="T32" s="33">
        <v>0</v>
      </c>
      <c r="U32" s="318"/>
      <c r="V32" s="312">
        <v>2015</v>
      </c>
      <c r="W32" s="311">
        <v>0</v>
      </c>
      <c r="X32" s="318"/>
      <c r="Y32" s="360">
        <v>2015</v>
      </c>
      <c r="Z32" s="311">
        <v>0</v>
      </c>
      <c r="AA32" s="318"/>
      <c r="AB32" s="360">
        <v>2015</v>
      </c>
      <c r="AC32" s="49">
        <v>0</v>
      </c>
      <c r="AD32" s="317"/>
    </row>
    <row r="33" spans="1:81" ht="24.75" customHeight="1">
      <c r="A33" s="312">
        <v>2016</v>
      </c>
      <c r="B33" s="230">
        <f t="shared" si="5"/>
        <v>27.777777777777779</v>
      </c>
      <c r="C33" s="234"/>
      <c r="D33" s="312">
        <v>2016</v>
      </c>
      <c r="E33" s="78">
        <v>0</v>
      </c>
      <c r="F33" s="318"/>
      <c r="G33" s="312">
        <v>2016</v>
      </c>
      <c r="H33" s="311">
        <v>50</v>
      </c>
      <c r="I33" s="318"/>
      <c r="J33" s="312">
        <v>2016</v>
      </c>
      <c r="K33" s="49">
        <v>0</v>
      </c>
      <c r="L33" s="318"/>
      <c r="M33" s="312">
        <v>2016</v>
      </c>
      <c r="N33" s="311">
        <v>100</v>
      </c>
      <c r="O33" s="318"/>
      <c r="P33" s="312">
        <v>2016</v>
      </c>
      <c r="Q33" s="311">
        <v>100</v>
      </c>
      <c r="R33" s="318"/>
      <c r="S33" s="312">
        <v>2016</v>
      </c>
      <c r="T33" s="33">
        <v>0</v>
      </c>
      <c r="U33" s="318"/>
      <c r="V33" s="312">
        <v>2016</v>
      </c>
      <c r="W33" s="311">
        <v>0</v>
      </c>
      <c r="X33" s="318"/>
      <c r="Y33" s="360">
        <v>2016</v>
      </c>
      <c r="Z33" s="311">
        <v>0</v>
      </c>
      <c r="AA33" s="318"/>
      <c r="AB33" s="360">
        <v>2016</v>
      </c>
      <c r="AC33" s="49">
        <v>0</v>
      </c>
      <c r="AD33" s="317"/>
    </row>
    <row r="34" spans="1:81" ht="24.75" customHeight="1">
      <c r="A34" s="312">
        <v>2017</v>
      </c>
      <c r="B34" s="230">
        <f t="shared" si="5"/>
        <v>27.777777777777779</v>
      </c>
      <c r="C34" s="234"/>
      <c r="D34" s="312">
        <v>2017</v>
      </c>
      <c r="E34" s="78">
        <v>0</v>
      </c>
      <c r="F34" s="318" t="s">
        <v>258</v>
      </c>
      <c r="G34" s="312">
        <v>2017</v>
      </c>
      <c r="H34" s="311">
        <v>50</v>
      </c>
      <c r="I34" s="318"/>
      <c r="J34" s="312">
        <v>2017</v>
      </c>
      <c r="K34" s="49">
        <v>0</v>
      </c>
      <c r="L34" s="318"/>
      <c r="M34" s="312">
        <v>2017</v>
      </c>
      <c r="N34" s="311">
        <v>100</v>
      </c>
      <c r="O34" s="318"/>
      <c r="P34" s="312">
        <v>2017</v>
      </c>
      <c r="Q34" s="311">
        <v>100</v>
      </c>
      <c r="R34" s="318"/>
      <c r="S34" s="312">
        <v>2017</v>
      </c>
      <c r="T34" s="33">
        <v>0</v>
      </c>
      <c r="U34" s="318"/>
      <c r="V34" s="312">
        <v>2017</v>
      </c>
      <c r="W34" s="311">
        <v>0</v>
      </c>
      <c r="X34" s="318"/>
      <c r="Y34" s="360">
        <v>2017</v>
      </c>
      <c r="Z34" s="311">
        <v>0</v>
      </c>
      <c r="AA34" s="318"/>
      <c r="AB34" s="360">
        <v>2017</v>
      </c>
      <c r="AC34" s="49">
        <v>0</v>
      </c>
      <c r="AD34" s="317"/>
    </row>
    <row r="35" spans="1:81" ht="24.75" customHeight="1">
      <c r="A35" s="312">
        <v>2018</v>
      </c>
      <c r="B35" s="230">
        <f t="shared" si="5"/>
        <v>27.777777777777779</v>
      </c>
      <c r="C35" s="234"/>
      <c r="D35" s="312">
        <v>2018</v>
      </c>
      <c r="E35" s="78">
        <v>0</v>
      </c>
      <c r="F35" s="318" t="s">
        <v>257</v>
      </c>
      <c r="G35" s="312">
        <v>2018</v>
      </c>
      <c r="H35" s="311">
        <v>50</v>
      </c>
      <c r="I35" s="318"/>
      <c r="J35" s="312">
        <v>2018</v>
      </c>
      <c r="K35" s="49">
        <v>0</v>
      </c>
      <c r="L35" s="318"/>
      <c r="M35" s="312">
        <v>2018</v>
      </c>
      <c r="N35" s="311">
        <v>100</v>
      </c>
      <c r="O35" s="318"/>
      <c r="P35" s="312">
        <v>2018</v>
      </c>
      <c r="Q35" s="311">
        <v>100</v>
      </c>
      <c r="R35" s="318"/>
      <c r="S35" s="312">
        <v>2018</v>
      </c>
      <c r="T35" s="33">
        <v>0</v>
      </c>
      <c r="U35" s="318"/>
      <c r="V35" s="312">
        <v>2018</v>
      </c>
      <c r="W35" s="311">
        <v>0</v>
      </c>
      <c r="X35" s="318"/>
      <c r="Y35" s="360">
        <v>2018</v>
      </c>
      <c r="Z35" s="311">
        <v>0</v>
      </c>
      <c r="AA35" s="318"/>
      <c r="AB35" s="360">
        <v>2018</v>
      </c>
      <c r="AC35" s="49">
        <v>0</v>
      </c>
      <c r="AD35" s="317"/>
    </row>
    <row r="36" spans="1:81" ht="24.75" customHeight="1">
      <c r="A36" s="312">
        <v>2019</v>
      </c>
      <c r="B36" s="230">
        <f t="shared" si="5"/>
        <v>27.777777777777779</v>
      </c>
      <c r="C36" s="234"/>
      <c r="D36" s="312">
        <v>2019</v>
      </c>
      <c r="E36" s="78">
        <v>0</v>
      </c>
      <c r="F36" s="318"/>
      <c r="G36" s="312">
        <v>2019</v>
      </c>
      <c r="H36" s="311">
        <v>50</v>
      </c>
      <c r="I36" s="318"/>
      <c r="J36" s="312">
        <v>2019</v>
      </c>
      <c r="K36" s="49">
        <v>0</v>
      </c>
      <c r="L36" s="318"/>
      <c r="M36" s="312">
        <v>2019</v>
      </c>
      <c r="N36" s="311">
        <v>100</v>
      </c>
      <c r="O36" s="318"/>
      <c r="P36" s="312">
        <v>2019</v>
      </c>
      <c r="Q36" s="311">
        <v>100</v>
      </c>
      <c r="R36" s="318"/>
      <c r="S36" s="312">
        <v>2019</v>
      </c>
      <c r="T36" s="33">
        <v>0</v>
      </c>
      <c r="U36" s="318"/>
      <c r="V36" s="312">
        <v>2019</v>
      </c>
      <c r="W36" s="311">
        <v>0</v>
      </c>
      <c r="X36" s="318"/>
      <c r="Y36" s="360">
        <v>2019</v>
      </c>
      <c r="Z36" s="311">
        <v>0</v>
      </c>
      <c r="AA36" s="318"/>
      <c r="AB36" s="360">
        <v>2019</v>
      </c>
      <c r="AC36" s="49">
        <v>0</v>
      </c>
      <c r="AD36" s="317" t="s">
        <v>256</v>
      </c>
    </row>
    <row r="37" spans="1:81" ht="24.75" customHeight="1">
      <c r="A37" s="16"/>
      <c r="B37" s="16"/>
      <c r="C37" s="16"/>
      <c r="D37" s="16"/>
      <c r="E37" s="16"/>
      <c r="F37" s="16"/>
      <c r="G37" s="16"/>
      <c r="H37" s="16"/>
      <c r="I37" s="16"/>
      <c r="J37" s="16"/>
      <c r="K37" s="16"/>
      <c r="L37" s="16"/>
      <c r="M37" s="16"/>
      <c r="N37" s="16"/>
    </row>
    <row r="38" spans="1:81" ht="24.75" customHeight="1">
      <c r="A38" s="130" t="s">
        <v>114</v>
      </c>
      <c r="B38" s="785" t="s">
        <v>255</v>
      </c>
      <c r="C38" s="785"/>
      <c r="D38" s="785"/>
      <c r="E38" s="785"/>
      <c r="F38" s="785"/>
      <c r="G38" s="785"/>
      <c r="H38" s="785"/>
      <c r="I38" s="785"/>
      <c r="J38" s="785"/>
      <c r="K38" s="785"/>
      <c r="L38" s="785"/>
      <c r="M38" s="785"/>
      <c r="N38" s="785"/>
      <c r="O38" s="785"/>
      <c r="P38" s="785"/>
      <c r="Q38" s="785"/>
      <c r="R38" s="785"/>
      <c r="S38" s="785"/>
      <c r="T38" s="785"/>
      <c r="U38" s="785"/>
      <c r="V38" s="785"/>
      <c r="W38" s="785"/>
      <c r="X38" s="785"/>
      <c r="Y38" s="785"/>
      <c r="Z38" s="785"/>
      <c r="AA38" s="785"/>
      <c r="AB38" s="785"/>
      <c r="AC38" s="785"/>
      <c r="AD38" s="785"/>
      <c r="AE38" s="785"/>
      <c r="AF38" s="785"/>
      <c r="AG38" s="785"/>
      <c r="AH38" s="785"/>
      <c r="AI38" s="785"/>
      <c r="AJ38" s="785"/>
      <c r="AK38" s="785"/>
      <c r="AL38" s="785"/>
      <c r="AM38" s="785"/>
      <c r="AN38" s="785"/>
      <c r="AO38" s="785"/>
      <c r="AP38" s="785"/>
      <c r="AQ38" s="785"/>
      <c r="AR38" s="785"/>
      <c r="AS38" s="785"/>
      <c r="AT38" s="785"/>
      <c r="AU38" s="785"/>
      <c r="AV38" s="785"/>
      <c r="AW38" s="785"/>
      <c r="AX38" s="785"/>
      <c r="AY38" s="785"/>
    </row>
    <row r="39" spans="1:81" ht="24.75" customHeight="1">
      <c r="A39" s="130" t="s">
        <v>106</v>
      </c>
      <c r="B39" s="787" t="s">
        <v>11</v>
      </c>
      <c r="C39" s="787"/>
      <c r="D39" s="130" t="s">
        <v>106</v>
      </c>
      <c r="E39" s="786" t="s">
        <v>12</v>
      </c>
      <c r="F39" s="786"/>
      <c r="G39" s="130" t="s">
        <v>106</v>
      </c>
      <c r="H39" s="786" t="s">
        <v>13</v>
      </c>
      <c r="I39" s="786"/>
      <c r="J39" s="130" t="s">
        <v>106</v>
      </c>
      <c r="K39" s="597" t="s">
        <v>14</v>
      </c>
      <c r="L39" s="597"/>
      <c r="M39" s="310" t="s">
        <v>106</v>
      </c>
      <c r="N39" s="597"/>
      <c r="O39" s="597"/>
      <c r="P39" s="310" t="s">
        <v>106</v>
      </c>
      <c r="Q39" s="597"/>
      <c r="R39" s="597"/>
      <c r="S39" s="310" t="s">
        <v>106</v>
      </c>
      <c r="T39" s="596" t="s">
        <v>17</v>
      </c>
      <c r="U39" s="596"/>
      <c r="V39" s="130" t="s">
        <v>106</v>
      </c>
      <c r="W39" s="786"/>
      <c r="X39" s="786"/>
      <c r="Y39" s="130" t="s">
        <v>106</v>
      </c>
      <c r="Z39" s="780"/>
      <c r="AA39" s="780"/>
      <c r="AB39" s="131" t="s">
        <v>106</v>
      </c>
      <c r="AC39" s="780"/>
      <c r="AD39" s="780"/>
      <c r="AE39" s="131" t="s">
        <v>106</v>
      </c>
      <c r="AF39" s="780" t="s">
        <v>21</v>
      </c>
      <c r="AG39" s="780"/>
      <c r="AH39" s="130" t="s">
        <v>106</v>
      </c>
      <c r="AI39" s="786"/>
      <c r="AJ39" s="786"/>
      <c r="AK39" s="130" t="s">
        <v>106</v>
      </c>
      <c r="AL39" s="786"/>
      <c r="AM39" s="786"/>
      <c r="AN39" s="130" t="s">
        <v>106</v>
      </c>
      <c r="AO39" s="786" t="s">
        <v>24</v>
      </c>
      <c r="AP39" s="786"/>
      <c r="AQ39" s="130" t="s">
        <v>106</v>
      </c>
      <c r="AR39" s="786" t="s">
        <v>25</v>
      </c>
      <c r="AS39" s="786"/>
      <c r="AT39" s="130" t="s">
        <v>106</v>
      </c>
      <c r="AU39" s="786" t="s">
        <v>26</v>
      </c>
      <c r="AV39" s="786"/>
      <c r="AW39" s="130" t="s">
        <v>106</v>
      </c>
      <c r="AX39" s="786" t="s">
        <v>27</v>
      </c>
      <c r="AY39" s="786"/>
    </row>
    <row r="40" spans="1:81" ht="24.75" customHeight="1">
      <c r="A40" s="130" t="s">
        <v>105</v>
      </c>
      <c r="B40" s="775"/>
      <c r="C40" s="776"/>
      <c r="D40" s="130" t="s">
        <v>105</v>
      </c>
      <c r="E40" s="777"/>
      <c r="F40" s="778"/>
      <c r="G40" s="130" t="s">
        <v>105</v>
      </c>
      <c r="H40" s="781"/>
      <c r="I40" s="781"/>
      <c r="J40" s="130" t="s">
        <v>105</v>
      </c>
      <c r="K40" s="600"/>
      <c r="L40" s="600"/>
      <c r="M40" s="310" t="s">
        <v>105</v>
      </c>
      <c r="N40" s="600" t="s">
        <v>15</v>
      </c>
      <c r="O40" s="600"/>
      <c r="P40" s="310" t="s">
        <v>105</v>
      </c>
      <c r="Q40" s="600" t="s">
        <v>16</v>
      </c>
      <c r="R40" s="600"/>
      <c r="S40" s="310" t="s">
        <v>105</v>
      </c>
      <c r="T40" s="597"/>
      <c r="U40" s="597"/>
      <c r="V40" s="130" t="s">
        <v>105</v>
      </c>
      <c r="W40" s="781" t="s">
        <v>18</v>
      </c>
      <c r="X40" s="786"/>
      <c r="Y40" s="130" t="s">
        <v>105</v>
      </c>
      <c r="Z40" s="779" t="s">
        <v>19</v>
      </c>
      <c r="AA40" s="779"/>
      <c r="AB40" s="131" t="s">
        <v>105</v>
      </c>
      <c r="AC40" s="779" t="s">
        <v>20</v>
      </c>
      <c r="AD40" s="780"/>
      <c r="AE40" s="131" t="s">
        <v>105</v>
      </c>
      <c r="AF40" s="800"/>
      <c r="AG40" s="801"/>
      <c r="AH40" s="130" t="s">
        <v>105</v>
      </c>
      <c r="AI40" s="781" t="s">
        <v>22</v>
      </c>
      <c r="AJ40" s="781"/>
      <c r="AK40" s="130" t="s">
        <v>105</v>
      </c>
      <c r="AL40" s="781" t="s">
        <v>23</v>
      </c>
      <c r="AM40" s="786"/>
      <c r="AN40" s="130" t="s">
        <v>105</v>
      </c>
      <c r="AO40" s="786"/>
      <c r="AP40" s="786"/>
      <c r="AQ40" s="130" t="s">
        <v>105</v>
      </c>
      <c r="AR40" s="777"/>
      <c r="AS40" s="778"/>
      <c r="AT40" s="130" t="s">
        <v>105</v>
      </c>
      <c r="AU40" s="777"/>
      <c r="AV40" s="778"/>
      <c r="AW40" s="130" t="s">
        <v>105</v>
      </c>
      <c r="AX40" s="777"/>
      <c r="AY40" s="778"/>
    </row>
    <row r="41" spans="1:81" ht="24.75" customHeight="1">
      <c r="A41" s="312" t="s">
        <v>92</v>
      </c>
      <c r="B41" s="791" t="s">
        <v>254</v>
      </c>
      <c r="C41" s="791"/>
      <c r="D41" s="312" t="s">
        <v>92</v>
      </c>
      <c r="E41" s="595" t="s">
        <v>253</v>
      </c>
      <c r="F41" s="595"/>
      <c r="G41" s="312" t="s">
        <v>92</v>
      </c>
      <c r="H41" s="791" t="s">
        <v>252</v>
      </c>
      <c r="I41" s="791"/>
      <c r="J41" s="312" t="s">
        <v>92</v>
      </c>
      <c r="K41" s="595" t="s">
        <v>1555</v>
      </c>
      <c r="L41" s="595"/>
      <c r="M41" s="309" t="s">
        <v>92</v>
      </c>
      <c r="N41" s="595" t="s">
        <v>1556</v>
      </c>
      <c r="O41" s="595"/>
      <c r="P41" s="309" t="s">
        <v>92</v>
      </c>
      <c r="Q41" s="595" t="s">
        <v>1557</v>
      </c>
      <c r="R41" s="595"/>
      <c r="S41" s="309" t="s">
        <v>92</v>
      </c>
      <c r="T41" s="595" t="s">
        <v>1558</v>
      </c>
      <c r="U41" s="595"/>
      <c r="V41" s="312" t="s">
        <v>92</v>
      </c>
      <c r="W41" s="791" t="s">
        <v>249</v>
      </c>
      <c r="X41" s="791"/>
      <c r="Y41" s="360" t="s">
        <v>92</v>
      </c>
      <c r="Z41" s="791" t="s">
        <v>248</v>
      </c>
      <c r="AA41" s="791"/>
      <c r="AB41" s="360" t="s">
        <v>92</v>
      </c>
      <c r="AC41" s="791" t="s">
        <v>247</v>
      </c>
      <c r="AD41" s="791"/>
      <c r="AE41" s="360" t="s">
        <v>92</v>
      </c>
      <c r="AF41" s="791" t="s">
        <v>237</v>
      </c>
      <c r="AG41" s="791"/>
      <c r="AH41" s="360" t="s">
        <v>92</v>
      </c>
      <c r="AI41" s="791" t="s">
        <v>145</v>
      </c>
      <c r="AJ41" s="791"/>
      <c r="AK41" s="360" t="s">
        <v>92</v>
      </c>
      <c r="AL41" s="791" t="s">
        <v>246</v>
      </c>
      <c r="AM41" s="791"/>
      <c r="AN41" s="360" t="s">
        <v>92</v>
      </c>
      <c r="AO41" s="791" t="s">
        <v>235</v>
      </c>
      <c r="AP41" s="791"/>
      <c r="AQ41" s="360" t="s">
        <v>92</v>
      </c>
      <c r="AR41" s="791" t="s">
        <v>245</v>
      </c>
      <c r="AS41" s="791"/>
      <c r="AT41" s="360" t="s">
        <v>92</v>
      </c>
      <c r="AU41" s="791" t="s">
        <v>244</v>
      </c>
      <c r="AV41" s="791"/>
      <c r="AW41" s="360" t="s">
        <v>92</v>
      </c>
      <c r="AX41" s="791" t="s">
        <v>243</v>
      </c>
      <c r="AY41" s="791"/>
    </row>
    <row r="42" spans="1:81" ht="24.75" customHeight="1">
      <c r="A42" s="312" t="s">
        <v>81</v>
      </c>
      <c r="B42" s="791" t="s">
        <v>90</v>
      </c>
      <c r="C42" s="791"/>
      <c r="D42" s="312" t="s">
        <v>81</v>
      </c>
      <c r="E42" s="580" t="s">
        <v>4329</v>
      </c>
      <c r="F42" s="580"/>
      <c r="G42" s="312" t="s">
        <v>81</v>
      </c>
      <c r="H42" s="784" t="s">
        <v>242</v>
      </c>
      <c r="I42" s="784"/>
      <c r="J42" s="312" t="s">
        <v>81</v>
      </c>
      <c r="K42" s="580"/>
      <c r="L42" s="580"/>
      <c r="M42" s="309" t="s">
        <v>81</v>
      </c>
      <c r="N42" s="580" t="s">
        <v>1559</v>
      </c>
      <c r="O42" s="580"/>
      <c r="P42" s="309" t="s">
        <v>81</v>
      </c>
      <c r="Q42" s="580" t="s">
        <v>1560</v>
      </c>
      <c r="R42" s="580"/>
      <c r="S42" s="309" t="s">
        <v>81</v>
      </c>
      <c r="T42" s="580"/>
      <c r="U42" s="580"/>
      <c r="V42" s="312" t="s">
        <v>81</v>
      </c>
      <c r="W42" s="788" t="s">
        <v>1613</v>
      </c>
      <c r="X42" s="784"/>
      <c r="Y42" s="360" t="s">
        <v>81</v>
      </c>
      <c r="Z42" s="784" t="s">
        <v>239</v>
      </c>
      <c r="AA42" s="784"/>
      <c r="AB42" s="360" t="s">
        <v>81</v>
      </c>
      <c r="AC42" s="788" t="s">
        <v>1581</v>
      </c>
      <c r="AD42" s="784"/>
      <c r="AE42" s="360" t="s">
        <v>81</v>
      </c>
      <c r="AF42" s="784" t="s">
        <v>237</v>
      </c>
      <c r="AG42" s="784"/>
      <c r="AH42" s="360" t="s">
        <v>81</v>
      </c>
      <c r="AI42" s="784" t="s">
        <v>165</v>
      </c>
      <c r="AJ42" s="784"/>
      <c r="AK42" s="360" t="s">
        <v>81</v>
      </c>
      <c r="AL42" s="784" t="s">
        <v>236</v>
      </c>
      <c r="AM42" s="784"/>
      <c r="AN42" s="360" t="s">
        <v>81</v>
      </c>
      <c r="AO42" s="784" t="s">
        <v>235</v>
      </c>
      <c r="AP42" s="784"/>
      <c r="AQ42" s="360" t="s">
        <v>81</v>
      </c>
      <c r="AR42" s="784" t="s">
        <v>234</v>
      </c>
      <c r="AS42" s="784"/>
      <c r="AT42" s="360" t="s">
        <v>81</v>
      </c>
      <c r="AU42" s="784" t="s">
        <v>233</v>
      </c>
      <c r="AV42" s="784"/>
      <c r="AW42" s="360" t="s">
        <v>81</v>
      </c>
      <c r="AX42" s="784" t="s">
        <v>232</v>
      </c>
      <c r="AY42" s="784"/>
    </row>
    <row r="43" spans="1:81" ht="24.75" customHeight="1">
      <c r="A43" s="312" t="s">
        <v>78</v>
      </c>
      <c r="B43" s="784" t="s">
        <v>79</v>
      </c>
      <c r="C43" s="784"/>
      <c r="D43" s="312" t="s">
        <v>78</v>
      </c>
      <c r="E43" s="580" t="s">
        <v>4330</v>
      </c>
      <c r="F43" s="580"/>
      <c r="G43" s="312" t="s">
        <v>78</v>
      </c>
      <c r="H43" s="784" t="s">
        <v>4331</v>
      </c>
      <c r="I43" s="784"/>
      <c r="J43" s="312" t="s">
        <v>78</v>
      </c>
      <c r="K43" s="579" t="s">
        <v>4875</v>
      </c>
      <c r="L43" s="580"/>
      <c r="M43" s="309" t="s">
        <v>78</v>
      </c>
      <c r="N43" s="580" t="s">
        <v>4332</v>
      </c>
      <c r="O43" s="580"/>
      <c r="P43" s="309" t="s">
        <v>78</v>
      </c>
      <c r="Q43" s="580" t="s">
        <v>4333</v>
      </c>
      <c r="R43" s="580"/>
      <c r="S43" s="309" t="s">
        <v>78</v>
      </c>
      <c r="T43" s="580" t="s">
        <v>4876</v>
      </c>
      <c r="U43" s="580"/>
      <c r="V43" s="312" t="s">
        <v>78</v>
      </c>
      <c r="W43" s="788" t="s">
        <v>4334</v>
      </c>
      <c r="X43" s="784"/>
      <c r="Y43" s="360" t="s">
        <v>78</v>
      </c>
      <c r="Z43" s="784" t="s">
        <v>4335</v>
      </c>
      <c r="AA43" s="784"/>
      <c r="AB43" s="360" t="s">
        <v>78</v>
      </c>
      <c r="AC43" s="788" t="s">
        <v>4532</v>
      </c>
      <c r="AD43" s="784"/>
      <c r="AE43" s="360" t="s">
        <v>78</v>
      </c>
      <c r="AF43" s="784" t="s">
        <v>79</v>
      </c>
      <c r="AG43" s="784"/>
      <c r="AH43" s="360" t="s">
        <v>78</v>
      </c>
      <c r="AI43" s="784" t="s">
        <v>4336</v>
      </c>
      <c r="AJ43" s="784"/>
      <c r="AK43" s="360" t="s">
        <v>78</v>
      </c>
      <c r="AL43" s="784" t="s">
        <v>4337</v>
      </c>
      <c r="AM43" s="784"/>
      <c r="AN43" s="360" t="s">
        <v>78</v>
      </c>
      <c r="AO43" s="784" t="s">
        <v>4338</v>
      </c>
      <c r="AP43" s="784"/>
      <c r="AQ43" s="360" t="s">
        <v>78</v>
      </c>
      <c r="AR43" s="784" t="s">
        <v>4339</v>
      </c>
      <c r="AS43" s="784"/>
      <c r="AT43" s="360" t="s">
        <v>78</v>
      </c>
      <c r="AU43" s="784" t="s">
        <v>4340</v>
      </c>
      <c r="AV43" s="784"/>
      <c r="AW43" s="360" t="s">
        <v>78</v>
      </c>
      <c r="AX43" s="784" t="s">
        <v>4341</v>
      </c>
      <c r="AY43" s="784"/>
    </row>
    <row r="44" spans="1:81" ht="24.75" customHeight="1">
      <c r="A44" s="312" t="s">
        <v>0</v>
      </c>
      <c r="B44" s="312" t="s">
        <v>77</v>
      </c>
      <c r="C44" s="312" t="s">
        <v>76</v>
      </c>
      <c r="D44" s="312" t="s">
        <v>75</v>
      </c>
      <c r="E44" s="312" t="s">
        <v>74</v>
      </c>
      <c r="F44" s="313" t="s">
        <v>73</v>
      </c>
      <c r="G44" s="312" t="s">
        <v>0</v>
      </c>
      <c r="H44" s="312" t="s">
        <v>77</v>
      </c>
      <c r="I44" s="312" t="s">
        <v>229</v>
      </c>
      <c r="J44" s="312" t="s">
        <v>0</v>
      </c>
      <c r="K44" s="312" t="s">
        <v>77</v>
      </c>
      <c r="L44" s="312" t="s">
        <v>229</v>
      </c>
      <c r="M44" s="312" t="s">
        <v>0</v>
      </c>
      <c r="N44" s="312" t="s">
        <v>77</v>
      </c>
      <c r="O44" s="312" t="s">
        <v>229</v>
      </c>
      <c r="P44" s="312" t="s">
        <v>0</v>
      </c>
      <c r="Q44" s="312" t="s">
        <v>77</v>
      </c>
      <c r="R44" s="312" t="s">
        <v>229</v>
      </c>
      <c r="S44" s="312" t="s">
        <v>75</v>
      </c>
      <c r="T44" s="312" t="s">
        <v>74</v>
      </c>
      <c r="U44" s="312" t="s">
        <v>230</v>
      </c>
      <c r="V44" s="312" t="s">
        <v>75</v>
      </c>
      <c r="W44" s="312" t="s">
        <v>74</v>
      </c>
      <c r="X44" s="312" t="s">
        <v>230</v>
      </c>
      <c r="Y44" s="360" t="s">
        <v>75</v>
      </c>
      <c r="Z44" s="360" t="s">
        <v>74</v>
      </c>
      <c r="AA44" s="360" t="s">
        <v>230</v>
      </c>
      <c r="AB44" s="360" t="s">
        <v>75</v>
      </c>
      <c r="AC44" s="360" t="s">
        <v>74</v>
      </c>
      <c r="AD44" s="360" t="s">
        <v>230</v>
      </c>
      <c r="AE44" s="360" t="s">
        <v>75</v>
      </c>
      <c r="AF44" s="360" t="s">
        <v>74</v>
      </c>
      <c r="AG44" s="360" t="s">
        <v>230</v>
      </c>
      <c r="AH44" s="360" t="s">
        <v>75</v>
      </c>
      <c r="AI44" s="360" t="s">
        <v>74</v>
      </c>
      <c r="AJ44" s="360" t="s">
        <v>230</v>
      </c>
      <c r="AK44" s="360" t="s">
        <v>0</v>
      </c>
      <c r="AL44" s="360" t="s">
        <v>74</v>
      </c>
      <c r="AM44" s="360" t="s">
        <v>229</v>
      </c>
      <c r="AN44" s="360" t="s">
        <v>0</v>
      </c>
      <c r="AO44" s="360" t="s">
        <v>77</v>
      </c>
      <c r="AP44" s="360" t="s">
        <v>229</v>
      </c>
      <c r="AQ44" s="360" t="s">
        <v>0</v>
      </c>
      <c r="AR44" s="360" t="s">
        <v>77</v>
      </c>
      <c r="AS44" s="360" t="s">
        <v>229</v>
      </c>
      <c r="AT44" s="360" t="s">
        <v>0</v>
      </c>
      <c r="AU44" s="360" t="s">
        <v>77</v>
      </c>
      <c r="AV44" s="360" t="s">
        <v>229</v>
      </c>
      <c r="AW44" s="360" t="s">
        <v>0</v>
      </c>
      <c r="AX44" s="360" t="s">
        <v>77</v>
      </c>
      <c r="AY44" s="360" t="s">
        <v>229</v>
      </c>
    </row>
    <row r="45" spans="1:81" s="13" customFormat="1" ht="24.75" customHeight="1">
      <c r="A45" s="360">
        <v>2007</v>
      </c>
      <c r="B45" s="230" t="e">
        <f t="shared" ref="B45:B51" si="6">AVERAGE(E45,H45,K45,T45,AF45,AO45,AU45,AX45,AR45)</f>
        <v>#DIV/0!</v>
      </c>
      <c r="C45" s="381"/>
      <c r="D45" s="360">
        <v>2007</v>
      </c>
      <c r="E45" s="381"/>
      <c r="F45" s="381"/>
      <c r="G45" s="360">
        <v>2007</v>
      </c>
      <c r="H45" s="381"/>
      <c r="I45" s="381"/>
      <c r="J45" s="360">
        <v>2007</v>
      </c>
      <c r="K45" s="381"/>
      <c r="L45" s="381"/>
      <c r="M45" s="360">
        <v>2007</v>
      </c>
      <c r="N45" s="381"/>
      <c r="O45" s="381"/>
      <c r="P45" s="360">
        <v>2007</v>
      </c>
      <c r="Q45" s="381"/>
      <c r="R45" s="381"/>
      <c r="S45" s="360">
        <v>2007</v>
      </c>
      <c r="T45" s="381"/>
      <c r="U45" s="381"/>
      <c r="V45" s="360">
        <v>2007</v>
      </c>
      <c r="W45" s="381"/>
      <c r="X45" s="381"/>
      <c r="Y45" s="360">
        <v>2007</v>
      </c>
      <c r="Z45" s="381"/>
      <c r="AA45" s="381"/>
      <c r="AB45" s="360">
        <v>2007</v>
      </c>
      <c r="AC45" s="381"/>
      <c r="AD45" s="381"/>
      <c r="AE45" s="360">
        <v>2007</v>
      </c>
      <c r="AF45" s="319"/>
      <c r="AG45" s="381"/>
      <c r="AH45" s="360">
        <v>2007</v>
      </c>
      <c r="AI45" s="381"/>
      <c r="AJ45" s="381"/>
      <c r="AK45" s="360">
        <v>2007</v>
      </c>
      <c r="AL45" s="381"/>
      <c r="AM45" s="381"/>
      <c r="AN45" s="360">
        <v>2007</v>
      </c>
      <c r="AO45" s="381"/>
      <c r="AP45" s="381"/>
      <c r="AQ45" s="360">
        <v>2007</v>
      </c>
      <c r="AR45" s="381"/>
      <c r="AS45" s="381"/>
      <c r="AT45" s="360">
        <v>2007</v>
      </c>
      <c r="AU45" s="381"/>
      <c r="AV45" s="381"/>
      <c r="AW45" s="360">
        <v>2007</v>
      </c>
      <c r="AX45" s="381"/>
      <c r="AY45" s="381"/>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row>
    <row r="46" spans="1:81" s="13" customFormat="1" ht="24.75" customHeight="1">
      <c r="A46" s="360">
        <v>2008</v>
      </c>
      <c r="B46" s="230" t="e">
        <f t="shared" si="6"/>
        <v>#DIV/0!</v>
      </c>
      <c r="C46" s="381"/>
      <c r="D46" s="360">
        <v>2008</v>
      </c>
      <c r="E46" s="381"/>
      <c r="F46" s="381"/>
      <c r="G46" s="360">
        <v>2008</v>
      </c>
      <c r="H46" s="381"/>
      <c r="I46" s="381"/>
      <c r="J46" s="360">
        <v>2008</v>
      </c>
      <c r="K46" s="381"/>
      <c r="L46" s="381"/>
      <c r="M46" s="360">
        <v>2008</v>
      </c>
      <c r="N46" s="381"/>
      <c r="O46" s="381"/>
      <c r="P46" s="360">
        <v>2008</v>
      </c>
      <c r="Q46" s="381"/>
      <c r="R46" s="381"/>
      <c r="S46" s="360">
        <v>2008</v>
      </c>
      <c r="T46" s="381"/>
      <c r="U46" s="381"/>
      <c r="V46" s="360">
        <v>2008</v>
      </c>
      <c r="W46" s="381"/>
      <c r="X46" s="381"/>
      <c r="Y46" s="360">
        <v>2008</v>
      </c>
      <c r="Z46" s="381"/>
      <c r="AA46" s="381"/>
      <c r="AB46" s="360">
        <v>2008</v>
      </c>
      <c r="AC46" s="381"/>
      <c r="AD46" s="381"/>
      <c r="AE46" s="360">
        <v>2008</v>
      </c>
      <c r="AF46" s="319"/>
      <c r="AG46" s="381"/>
      <c r="AH46" s="360">
        <v>2008</v>
      </c>
      <c r="AI46" s="381"/>
      <c r="AJ46" s="381"/>
      <c r="AK46" s="360">
        <v>2008</v>
      </c>
      <c r="AL46" s="381"/>
      <c r="AM46" s="381"/>
      <c r="AN46" s="360">
        <v>2008</v>
      </c>
      <c r="AO46" s="381"/>
      <c r="AP46" s="381"/>
      <c r="AQ46" s="360">
        <v>2008</v>
      </c>
      <c r="AR46" s="381"/>
      <c r="AS46" s="381"/>
      <c r="AT46" s="360">
        <v>2008</v>
      </c>
      <c r="AU46" s="381"/>
      <c r="AV46" s="381"/>
      <c r="AW46" s="360">
        <v>2008</v>
      </c>
      <c r="AX46" s="381"/>
      <c r="AY46" s="381"/>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row>
    <row r="47" spans="1:81" s="13" customFormat="1" ht="24.75" customHeight="1">
      <c r="A47" s="360">
        <v>2009</v>
      </c>
      <c r="B47" s="230" t="e">
        <f t="shared" si="6"/>
        <v>#DIV/0!</v>
      </c>
      <c r="C47" s="381"/>
      <c r="D47" s="360">
        <v>2009</v>
      </c>
      <c r="E47" s="381"/>
      <c r="F47" s="381"/>
      <c r="G47" s="360">
        <v>2009</v>
      </c>
      <c r="H47" s="381"/>
      <c r="I47" s="381"/>
      <c r="J47" s="360">
        <v>2009</v>
      </c>
      <c r="K47" s="381"/>
      <c r="L47" s="381"/>
      <c r="M47" s="360">
        <v>2009</v>
      </c>
      <c r="N47" s="381"/>
      <c r="O47" s="381"/>
      <c r="P47" s="360">
        <v>2009</v>
      </c>
      <c r="Q47" s="381"/>
      <c r="R47" s="381"/>
      <c r="S47" s="360">
        <v>2009</v>
      </c>
      <c r="T47" s="381"/>
      <c r="U47" s="381"/>
      <c r="V47" s="360">
        <v>2009</v>
      </c>
      <c r="W47" s="381"/>
      <c r="X47" s="381"/>
      <c r="Y47" s="360">
        <v>2009</v>
      </c>
      <c r="Z47" s="381"/>
      <c r="AA47" s="381"/>
      <c r="AB47" s="360">
        <v>2009</v>
      </c>
      <c r="AC47" s="381"/>
      <c r="AD47" s="381"/>
      <c r="AE47" s="360">
        <v>2009</v>
      </c>
      <c r="AF47" s="319"/>
      <c r="AG47" s="381"/>
      <c r="AH47" s="360">
        <v>2009</v>
      </c>
      <c r="AI47" s="381"/>
      <c r="AJ47" s="381"/>
      <c r="AK47" s="360">
        <v>2009</v>
      </c>
      <c r="AL47" s="381"/>
      <c r="AM47" s="381"/>
      <c r="AN47" s="360">
        <v>2009</v>
      </c>
      <c r="AO47" s="381"/>
      <c r="AP47" s="381"/>
      <c r="AQ47" s="360">
        <v>2009</v>
      </c>
      <c r="AR47" s="381"/>
      <c r="AS47" s="381"/>
      <c r="AT47" s="360">
        <v>2009</v>
      </c>
      <c r="AU47" s="381"/>
      <c r="AV47" s="381"/>
      <c r="AW47" s="360">
        <v>2009</v>
      </c>
      <c r="AX47" s="381"/>
      <c r="AY47" s="381"/>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row>
    <row r="48" spans="1:81" s="13" customFormat="1" ht="24.75" customHeight="1">
      <c r="A48" s="360">
        <v>2010</v>
      </c>
      <c r="B48" s="230" t="e">
        <f t="shared" si="6"/>
        <v>#DIV/0!</v>
      </c>
      <c r="C48" s="381"/>
      <c r="D48" s="360">
        <v>2010</v>
      </c>
      <c r="E48" s="381"/>
      <c r="F48" s="381"/>
      <c r="G48" s="360">
        <v>2010</v>
      </c>
      <c r="H48" s="381"/>
      <c r="I48" s="381"/>
      <c r="J48" s="360">
        <v>2010</v>
      </c>
      <c r="K48" s="381"/>
      <c r="L48" s="381"/>
      <c r="M48" s="360">
        <v>2010</v>
      </c>
      <c r="N48" s="381"/>
      <c r="O48" s="381"/>
      <c r="P48" s="360">
        <v>2010</v>
      </c>
      <c r="Q48" s="381"/>
      <c r="R48" s="381"/>
      <c r="S48" s="360">
        <v>2010</v>
      </c>
      <c r="T48" s="381"/>
      <c r="U48" s="381"/>
      <c r="V48" s="360">
        <v>2010</v>
      </c>
      <c r="W48" s="381"/>
      <c r="X48" s="381"/>
      <c r="Y48" s="360">
        <v>2010</v>
      </c>
      <c r="Z48" s="381"/>
      <c r="AA48" s="381"/>
      <c r="AB48" s="360">
        <v>2010</v>
      </c>
      <c r="AC48" s="381"/>
      <c r="AD48" s="381"/>
      <c r="AE48" s="360">
        <v>2010</v>
      </c>
      <c r="AF48" s="319"/>
      <c r="AG48" s="381"/>
      <c r="AH48" s="360">
        <v>2010</v>
      </c>
      <c r="AI48" s="381"/>
      <c r="AJ48" s="381"/>
      <c r="AK48" s="360">
        <v>2010</v>
      </c>
      <c r="AL48" s="381"/>
      <c r="AM48" s="381"/>
      <c r="AN48" s="360">
        <v>2010</v>
      </c>
      <c r="AO48" s="381"/>
      <c r="AP48" s="381"/>
      <c r="AQ48" s="360">
        <v>2010</v>
      </c>
      <c r="AR48" s="381"/>
      <c r="AS48" s="381"/>
      <c r="AT48" s="360">
        <v>2010</v>
      </c>
      <c r="AU48" s="381"/>
      <c r="AV48" s="381"/>
      <c r="AW48" s="360">
        <v>2010</v>
      </c>
      <c r="AX48" s="381"/>
      <c r="AY48" s="381"/>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row>
    <row r="49" spans="1:81" s="13" customFormat="1" ht="24.75" customHeight="1">
      <c r="A49" s="360">
        <v>2011</v>
      </c>
      <c r="B49" s="230" t="e">
        <f t="shared" si="6"/>
        <v>#DIV/0!</v>
      </c>
      <c r="C49" s="381"/>
      <c r="D49" s="360">
        <v>2011</v>
      </c>
      <c r="E49" s="381"/>
      <c r="F49" s="381"/>
      <c r="G49" s="360">
        <v>2011</v>
      </c>
      <c r="H49" s="381"/>
      <c r="I49" s="381"/>
      <c r="J49" s="360">
        <v>2011</v>
      </c>
      <c r="K49" s="381"/>
      <c r="L49" s="381"/>
      <c r="M49" s="360">
        <v>2011</v>
      </c>
      <c r="N49" s="381"/>
      <c r="O49" s="381"/>
      <c r="P49" s="360">
        <v>2011</v>
      </c>
      <c r="Q49" s="381"/>
      <c r="R49" s="381"/>
      <c r="S49" s="360">
        <v>2011</v>
      </c>
      <c r="T49" s="381"/>
      <c r="U49" s="381"/>
      <c r="V49" s="360">
        <v>2011</v>
      </c>
      <c r="W49" s="381"/>
      <c r="X49" s="381"/>
      <c r="Y49" s="360">
        <v>2011</v>
      </c>
      <c r="Z49" s="381"/>
      <c r="AA49" s="381"/>
      <c r="AB49" s="360">
        <v>2011</v>
      </c>
      <c r="AC49" s="381"/>
      <c r="AD49" s="381"/>
      <c r="AE49" s="360">
        <v>2011</v>
      </c>
      <c r="AF49" s="319"/>
      <c r="AG49" s="381"/>
      <c r="AH49" s="360">
        <v>2011</v>
      </c>
      <c r="AI49" s="381"/>
      <c r="AJ49" s="381"/>
      <c r="AK49" s="360">
        <v>2011</v>
      </c>
      <c r="AL49" s="381"/>
      <c r="AM49" s="381"/>
      <c r="AN49" s="360">
        <v>2011</v>
      </c>
      <c r="AO49" s="381"/>
      <c r="AP49" s="381"/>
      <c r="AQ49" s="360">
        <v>2011</v>
      </c>
      <c r="AR49" s="381"/>
      <c r="AS49" s="381"/>
      <c r="AT49" s="360">
        <v>2011</v>
      </c>
      <c r="AU49" s="381"/>
      <c r="AV49" s="381"/>
      <c r="AW49" s="360">
        <v>2011</v>
      </c>
      <c r="AX49" s="381"/>
      <c r="AY49" s="381"/>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row>
    <row r="50" spans="1:81" s="13" customFormat="1" ht="24.75" customHeight="1">
      <c r="A50" s="360">
        <v>2012</v>
      </c>
      <c r="B50" s="230" t="e">
        <f t="shared" si="6"/>
        <v>#DIV/0!</v>
      </c>
      <c r="C50" s="381"/>
      <c r="D50" s="360">
        <v>2012</v>
      </c>
      <c r="E50" s="381"/>
      <c r="F50" s="381"/>
      <c r="G50" s="360">
        <v>2012</v>
      </c>
      <c r="H50" s="381"/>
      <c r="I50" s="381"/>
      <c r="J50" s="360">
        <v>2012</v>
      </c>
      <c r="K50" s="381"/>
      <c r="L50" s="381"/>
      <c r="M50" s="360">
        <v>2012</v>
      </c>
      <c r="N50" s="381"/>
      <c r="O50" s="381"/>
      <c r="P50" s="360">
        <v>2012</v>
      </c>
      <c r="Q50" s="381"/>
      <c r="R50" s="381"/>
      <c r="S50" s="360">
        <v>2012</v>
      </c>
      <c r="T50" s="381"/>
      <c r="U50" s="381"/>
      <c r="V50" s="360">
        <v>2012</v>
      </c>
      <c r="W50" s="381"/>
      <c r="X50" s="381"/>
      <c r="Y50" s="360">
        <v>2012</v>
      </c>
      <c r="Z50" s="381"/>
      <c r="AA50" s="381"/>
      <c r="AB50" s="360">
        <v>2012</v>
      </c>
      <c r="AC50" s="381"/>
      <c r="AD50" s="381"/>
      <c r="AE50" s="360">
        <v>2012</v>
      </c>
      <c r="AF50" s="319"/>
      <c r="AG50" s="381"/>
      <c r="AH50" s="360">
        <v>2012</v>
      </c>
      <c r="AI50" s="381"/>
      <c r="AJ50" s="381"/>
      <c r="AK50" s="360">
        <v>2012</v>
      </c>
      <c r="AL50" s="381"/>
      <c r="AM50" s="381"/>
      <c r="AN50" s="360">
        <v>2012</v>
      </c>
      <c r="AO50" s="381"/>
      <c r="AP50" s="381"/>
      <c r="AQ50" s="360">
        <v>2012</v>
      </c>
      <c r="AR50" s="381"/>
      <c r="AS50" s="381"/>
      <c r="AT50" s="360">
        <v>2012</v>
      </c>
      <c r="AU50" s="381"/>
      <c r="AV50" s="381"/>
      <c r="AW50" s="360">
        <v>2012</v>
      </c>
      <c r="AX50" s="381"/>
      <c r="AY50" s="381"/>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row>
    <row r="51" spans="1:81" s="13" customFormat="1" ht="24.75" customHeight="1">
      <c r="A51" s="360">
        <v>2013</v>
      </c>
      <c r="B51" s="230" t="e">
        <f t="shared" si="6"/>
        <v>#DIV/0!</v>
      </c>
      <c r="C51" s="381"/>
      <c r="D51" s="360">
        <v>2013</v>
      </c>
      <c r="E51" s="381"/>
      <c r="F51" s="381"/>
      <c r="G51" s="360">
        <v>2013</v>
      </c>
      <c r="H51" s="381"/>
      <c r="I51" s="381"/>
      <c r="J51" s="360">
        <v>2013</v>
      </c>
      <c r="K51" s="381"/>
      <c r="L51" s="381"/>
      <c r="M51" s="360">
        <v>2013</v>
      </c>
      <c r="N51" s="381"/>
      <c r="O51" s="381"/>
      <c r="P51" s="360">
        <v>2013</v>
      </c>
      <c r="Q51" s="381"/>
      <c r="R51" s="381"/>
      <c r="S51" s="360">
        <v>2013</v>
      </c>
      <c r="T51" s="381"/>
      <c r="U51" s="381"/>
      <c r="V51" s="360">
        <v>2013</v>
      </c>
      <c r="W51" s="381"/>
      <c r="X51" s="381"/>
      <c r="Y51" s="360">
        <v>2013</v>
      </c>
      <c r="Z51" s="381"/>
      <c r="AA51" s="381"/>
      <c r="AB51" s="360">
        <v>2013</v>
      </c>
      <c r="AC51" s="381"/>
      <c r="AD51" s="381"/>
      <c r="AE51" s="360">
        <v>2013</v>
      </c>
      <c r="AF51" s="319"/>
      <c r="AG51" s="381"/>
      <c r="AH51" s="360">
        <v>2013</v>
      </c>
      <c r="AI51" s="381"/>
      <c r="AJ51" s="381"/>
      <c r="AK51" s="360">
        <v>2013</v>
      </c>
      <c r="AL51" s="381"/>
      <c r="AM51" s="381"/>
      <c r="AN51" s="360">
        <v>2013</v>
      </c>
      <c r="AO51" s="381"/>
      <c r="AP51" s="381"/>
      <c r="AQ51" s="360">
        <v>2013</v>
      </c>
      <c r="AR51" s="381"/>
      <c r="AS51" s="381"/>
      <c r="AT51" s="360">
        <v>2013</v>
      </c>
      <c r="AU51" s="381"/>
      <c r="AV51" s="381"/>
      <c r="AW51" s="360">
        <v>2013</v>
      </c>
      <c r="AX51" s="381"/>
      <c r="AY51" s="381"/>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row>
    <row r="52" spans="1:81" ht="24.75" customHeight="1">
      <c r="A52" s="312">
        <v>2014</v>
      </c>
      <c r="B52" s="230">
        <f t="shared" ref="B52:B57" si="7">AVERAGE(E52,H52,K52,T52,AF52,AO52,AU52,AX52,AR52)</f>
        <v>46.277777777777779</v>
      </c>
      <c r="C52" s="234"/>
      <c r="D52" s="312">
        <v>2014</v>
      </c>
      <c r="E52" s="311">
        <v>0</v>
      </c>
      <c r="F52" s="318" t="s">
        <v>3594</v>
      </c>
      <c r="G52" s="312">
        <v>2014</v>
      </c>
      <c r="H52" s="311">
        <v>100</v>
      </c>
      <c r="I52" s="318" t="s">
        <v>228</v>
      </c>
      <c r="J52" s="312">
        <v>2014</v>
      </c>
      <c r="K52" s="311">
        <v>100</v>
      </c>
      <c r="L52" s="318"/>
      <c r="M52" s="312">
        <v>2014</v>
      </c>
      <c r="N52" s="311">
        <v>100</v>
      </c>
      <c r="O52" s="318" t="s">
        <v>227</v>
      </c>
      <c r="P52" s="312">
        <v>2014</v>
      </c>
      <c r="Q52" s="311">
        <v>100</v>
      </c>
      <c r="R52" s="318" t="s">
        <v>226</v>
      </c>
      <c r="S52" s="312">
        <v>2014</v>
      </c>
      <c r="T52" s="311">
        <v>100</v>
      </c>
      <c r="U52" s="318"/>
      <c r="V52" s="312">
        <v>2014</v>
      </c>
      <c r="W52" s="311">
        <v>100</v>
      </c>
      <c r="X52" s="318" t="s">
        <v>225</v>
      </c>
      <c r="Y52" s="360">
        <v>2014</v>
      </c>
      <c r="Z52" s="311">
        <v>100</v>
      </c>
      <c r="AA52" s="318"/>
      <c r="AB52" s="360">
        <v>2014</v>
      </c>
      <c r="AC52" s="311">
        <v>100</v>
      </c>
      <c r="AD52" s="318" t="s">
        <v>224</v>
      </c>
      <c r="AE52" s="360">
        <v>2014</v>
      </c>
      <c r="AF52" s="319">
        <f>0.67*AI52+0.33*AL52</f>
        <v>16.5</v>
      </c>
      <c r="AG52" s="318"/>
      <c r="AH52" s="360">
        <v>2014</v>
      </c>
      <c r="AI52" s="49">
        <v>0</v>
      </c>
      <c r="AJ52" s="318" t="s">
        <v>3595</v>
      </c>
      <c r="AK52" s="360">
        <v>2014</v>
      </c>
      <c r="AL52" s="311">
        <v>50</v>
      </c>
      <c r="AM52" s="318" t="s">
        <v>223</v>
      </c>
      <c r="AN52" s="360">
        <v>2014</v>
      </c>
      <c r="AO52" s="311">
        <v>50</v>
      </c>
      <c r="AP52" s="318" t="s">
        <v>222</v>
      </c>
      <c r="AQ52" s="360">
        <v>2014</v>
      </c>
      <c r="AR52" s="49">
        <v>50</v>
      </c>
      <c r="AS52" s="318" t="s">
        <v>3596</v>
      </c>
      <c r="AT52" s="360">
        <v>2014</v>
      </c>
      <c r="AU52" s="311">
        <v>0</v>
      </c>
      <c r="AV52" s="318"/>
      <c r="AW52" s="360">
        <v>2014</v>
      </c>
      <c r="AX52" s="311">
        <v>0</v>
      </c>
      <c r="AY52" s="317" t="s">
        <v>221</v>
      </c>
    </row>
    <row r="53" spans="1:81" ht="24.75" customHeight="1">
      <c r="A53" s="312">
        <v>2015</v>
      </c>
      <c r="B53" s="230">
        <f t="shared" si="7"/>
        <v>46.277777777777779</v>
      </c>
      <c r="C53" s="240"/>
      <c r="D53" s="312">
        <v>2015</v>
      </c>
      <c r="E53" s="311">
        <v>0</v>
      </c>
      <c r="F53" s="318"/>
      <c r="G53" s="312">
        <v>2015</v>
      </c>
      <c r="H53" s="311">
        <v>100</v>
      </c>
      <c r="I53" s="318"/>
      <c r="J53" s="312">
        <v>2015</v>
      </c>
      <c r="K53" s="311">
        <v>100</v>
      </c>
      <c r="L53" s="318"/>
      <c r="M53" s="312">
        <v>2015</v>
      </c>
      <c r="N53" s="311">
        <v>100</v>
      </c>
      <c r="O53" s="318" t="s">
        <v>159</v>
      </c>
      <c r="P53" s="312">
        <v>2015</v>
      </c>
      <c r="Q53" s="311">
        <v>100</v>
      </c>
      <c r="R53" s="318" t="s">
        <v>159</v>
      </c>
      <c r="S53" s="312">
        <v>2015</v>
      </c>
      <c r="T53" s="311">
        <v>100</v>
      </c>
      <c r="U53" s="318"/>
      <c r="V53" s="312">
        <v>2015</v>
      </c>
      <c r="W53" s="311">
        <v>100</v>
      </c>
      <c r="X53" s="318"/>
      <c r="Y53" s="360">
        <v>2015</v>
      </c>
      <c r="Z53" s="311">
        <v>100</v>
      </c>
      <c r="AA53" s="318"/>
      <c r="AB53" s="360">
        <v>2015</v>
      </c>
      <c r="AC53" s="311">
        <v>100</v>
      </c>
      <c r="AD53" s="318"/>
      <c r="AE53" s="360">
        <v>2015</v>
      </c>
      <c r="AF53" s="319">
        <f t="shared" ref="AF53:AF57" si="8">0.67*AI53+0.33*AL53</f>
        <v>16.5</v>
      </c>
      <c r="AG53" s="318"/>
      <c r="AH53" s="360">
        <v>2015</v>
      </c>
      <c r="AI53" s="49">
        <v>0</v>
      </c>
      <c r="AJ53" s="318"/>
      <c r="AK53" s="360">
        <v>2015</v>
      </c>
      <c r="AL53" s="311">
        <v>50</v>
      </c>
      <c r="AM53" s="318"/>
      <c r="AN53" s="360">
        <v>2015</v>
      </c>
      <c r="AO53" s="311">
        <v>50</v>
      </c>
      <c r="AP53" s="318"/>
      <c r="AQ53" s="360">
        <v>2015</v>
      </c>
      <c r="AR53" s="78">
        <v>50</v>
      </c>
      <c r="AS53" s="318"/>
      <c r="AT53" s="360">
        <v>2015</v>
      </c>
      <c r="AU53" s="311">
        <v>0</v>
      </c>
      <c r="AV53" s="318"/>
      <c r="AW53" s="360">
        <v>2015</v>
      </c>
      <c r="AX53" s="311">
        <v>0</v>
      </c>
      <c r="AY53" s="317"/>
    </row>
    <row r="54" spans="1:81" ht="24.75" customHeight="1">
      <c r="A54" s="312">
        <v>2016</v>
      </c>
      <c r="B54" s="230">
        <f t="shared" si="7"/>
        <v>46.277777777777779</v>
      </c>
      <c r="C54" s="240"/>
      <c r="D54" s="312">
        <v>2016</v>
      </c>
      <c r="E54" s="311">
        <v>0</v>
      </c>
      <c r="F54" s="318"/>
      <c r="G54" s="312">
        <v>2016</v>
      </c>
      <c r="H54" s="311">
        <v>100</v>
      </c>
      <c r="I54" s="318"/>
      <c r="J54" s="312">
        <v>2016</v>
      </c>
      <c r="K54" s="311">
        <v>100</v>
      </c>
      <c r="L54" s="318"/>
      <c r="M54" s="312">
        <v>2016</v>
      </c>
      <c r="N54" s="311">
        <v>100</v>
      </c>
      <c r="O54" s="318"/>
      <c r="P54" s="312">
        <v>2016</v>
      </c>
      <c r="Q54" s="311">
        <v>100</v>
      </c>
      <c r="R54" s="318"/>
      <c r="S54" s="312">
        <v>2016</v>
      </c>
      <c r="T54" s="311">
        <v>100</v>
      </c>
      <c r="U54" s="318"/>
      <c r="V54" s="312">
        <v>2016</v>
      </c>
      <c r="W54" s="311">
        <v>100</v>
      </c>
      <c r="X54" s="318"/>
      <c r="Y54" s="360">
        <v>2016</v>
      </c>
      <c r="Z54" s="311">
        <v>100</v>
      </c>
      <c r="AA54" s="318"/>
      <c r="AB54" s="360">
        <v>2016</v>
      </c>
      <c r="AC54" s="311">
        <v>100</v>
      </c>
      <c r="AD54" s="318"/>
      <c r="AE54" s="360">
        <v>2016</v>
      </c>
      <c r="AF54" s="319">
        <f t="shared" si="8"/>
        <v>16.5</v>
      </c>
      <c r="AG54" s="318"/>
      <c r="AH54" s="360">
        <v>2016</v>
      </c>
      <c r="AI54" s="49">
        <v>0</v>
      </c>
      <c r="AJ54" s="318"/>
      <c r="AK54" s="360">
        <v>2016</v>
      </c>
      <c r="AL54" s="311">
        <v>50</v>
      </c>
      <c r="AM54" s="318"/>
      <c r="AN54" s="360">
        <v>2016</v>
      </c>
      <c r="AO54" s="311">
        <v>50</v>
      </c>
      <c r="AP54" s="318"/>
      <c r="AQ54" s="360">
        <v>2016</v>
      </c>
      <c r="AR54" s="78">
        <v>50</v>
      </c>
      <c r="AS54" s="318"/>
      <c r="AT54" s="360">
        <v>2016</v>
      </c>
      <c r="AU54" s="311">
        <v>0</v>
      </c>
      <c r="AV54" s="318"/>
      <c r="AW54" s="360">
        <v>2016</v>
      </c>
      <c r="AX54" s="49">
        <v>0</v>
      </c>
      <c r="AY54" s="317" t="s">
        <v>220</v>
      </c>
    </row>
    <row r="55" spans="1:81" ht="24.75" customHeight="1">
      <c r="A55" s="312">
        <v>2017</v>
      </c>
      <c r="B55" s="230">
        <f t="shared" si="7"/>
        <v>46.277777777777779</v>
      </c>
      <c r="C55" s="240"/>
      <c r="D55" s="312">
        <v>2017</v>
      </c>
      <c r="E55" s="311">
        <v>0</v>
      </c>
      <c r="F55" s="318"/>
      <c r="G55" s="312">
        <v>2017</v>
      </c>
      <c r="H55" s="311">
        <v>100</v>
      </c>
      <c r="I55" s="318"/>
      <c r="J55" s="312">
        <v>2017</v>
      </c>
      <c r="K55" s="311">
        <v>100</v>
      </c>
      <c r="L55" s="318"/>
      <c r="M55" s="312">
        <v>2017</v>
      </c>
      <c r="N55" s="311">
        <v>100</v>
      </c>
      <c r="O55" s="318"/>
      <c r="P55" s="312">
        <v>2017</v>
      </c>
      <c r="Q55" s="311">
        <v>100</v>
      </c>
      <c r="R55" s="318"/>
      <c r="S55" s="312">
        <v>2017</v>
      </c>
      <c r="T55" s="311">
        <v>100</v>
      </c>
      <c r="U55" s="318"/>
      <c r="V55" s="312">
        <v>2017</v>
      </c>
      <c r="W55" s="311">
        <v>100</v>
      </c>
      <c r="X55" s="318"/>
      <c r="Y55" s="360">
        <v>2017</v>
      </c>
      <c r="Z55" s="311">
        <v>100</v>
      </c>
      <c r="AA55" s="318"/>
      <c r="AB55" s="360">
        <v>2017</v>
      </c>
      <c r="AC55" s="311">
        <v>100</v>
      </c>
      <c r="AD55" s="318"/>
      <c r="AE55" s="360">
        <v>2017</v>
      </c>
      <c r="AF55" s="319">
        <f t="shared" si="8"/>
        <v>16.5</v>
      </c>
      <c r="AG55" s="318"/>
      <c r="AH55" s="360">
        <v>2017</v>
      </c>
      <c r="AI55" s="49">
        <v>0</v>
      </c>
      <c r="AJ55" s="318"/>
      <c r="AK55" s="360">
        <v>2017</v>
      </c>
      <c r="AL55" s="311">
        <v>50</v>
      </c>
      <c r="AM55" s="318"/>
      <c r="AN55" s="360">
        <v>2017</v>
      </c>
      <c r="AO55" s="311">
        <v>50</v>
      </c>
      <c r="AP55" s="318"/>
      <c r="AQ55" s="360">
        <v>2017</v>
      </c>
      <c r="AR55" s="78">
        <v>50</v>
      </c>
      <c r="AS55" s="318"/>
      <c r="AT55" s="360">
        <v>2017</v>
      </c>
      <c r="AU55" s="311">
        <v>0</v>
      </c>
      <c r="AV55" s="318"/>
      <c r="AW55" s="360">
        <v>2017</v>
      </c>
      <c r="AX55" s="49">
        <v>0</v>
      </c>
      <c r="AY55" s="317"/>
    </row>
    <row r="56" spans="1:81" ht="24.75" customHeight="1">
      <c r="A56" s="312">
        <v>2018</v>
      </c>
      <c r="B56" s="230">
        <f t="shared" si="7"/>
        <v>46.277777777777779</v>
      </c>
      <c r="C56" s="240"/>
      <c r="D56" s="312">
        <v>2018</v>
      </c>
      <c r="E56" s="311">
        <v>0</v>
      </c>
      <c r="F56" s="318" t="s">
        <v>219</v>
      </c>
      <c r="G56" s="312">
        <v>2018</v>
      </c>
      <c r="H56" s="311">
        <v>100</v>
      </c>
      <c r="I56" s="318"/>
      <c r="J56" s="312">
        <v>2018</v>
      </c>
      <c r="K56" s="311">
        <v>100</v>
      </c>
      <c r="L56" s="318"/>
      <c r="M56" s="312">
        <v>2018</v>
      </c>
      <c r="N56" s="311">
        <v>100</v>
      </c>
      <c r="O56" s="318"/>
      <c r="P56" s="312">
        <v>2018</v>
      </c>
      <c r="Q56" s="311">
        <v>100</v>
      </c>
      <c r="R56" s="318"/>
      <c r="S56" s="312">
        <v>2018</v>
      </c>
      <c r="T56" s="311">
        <v>100</v>
      </c>
      <c r="U56" s="318"/>
      <c r="V56" s="312">
        <v>2018</v>
      </c>
      <c r="W56" s="311">
        <v>100</v>
      </c>
      <c r="X56" s="318"/>
      <c r="Y56" s="360">
        <v>2018</v>
      </c>
      <c r="Z56" s="311">
        <v>100</v>
      </c>
      <c r="AA56" s="318"/>
      <c r="AB56" s="360">
        <v>2018</v>
      </c>
      <c r="AC56" s="311">
        <v>100</v>
      </c>
      <c r="AD56" s="318"/>
      <c r="AE56" s="360">
        <v>2018</v>
      </c>
      <c r="AF56" s="319">
        <f t="shared" si="8"/>
        <v>16.5</v>
      </c>
      <c r="AG56" s="318"/>
      <c r="AH56" s="360">
        <v>2018</v>
      </c>
      <c r="AI56" s="49">
        <v>0</v>
      </c>
      <c r="AJ56" s="318"/>
      <c r="AK56" s="360">
        <v>2018</v>
      </c>
      <c r="AL56" s="311">
        <v>50</v>
      </c>
      <c r="AM56" s="318"/>
      <c r="AN56" s="360">
        <v>2018</v>
      </c>
      <c r="AO56" s="311">
        <v>50</v>
      </c>
      <c r="AP56" s="318"/>
      <c r="AQ56" s="360">
        <v>2018</v>
      </c>
      <c r="AR56" s="78">
        <v>50</v>
      </c>
      <c r="AS56" s="318"/>
      <c r="AT56" s="360">
        <v>2018</v>
      </c>
      <c r="AU56" s="311">
        <v>0</v>
      </c>
      <c r="AV56" s="318"/>
      <c r="AW56" s="360">
        <v>2018</v>
      </c>
      <c r="AX56" s="49">
        <v>0</v>
      </c>
      <c r="AY56" s="317"/>
    </row>
    <row r="57" spans="1:81" ht="24.75" customHeight="1">
      <c r="A57" s="312">
        <v>2019</v>
      </c>
      <c r="B57" s="230">
        <f t="shared" si="7"/>
        <v>46.277777777777779</v>
      </c>
      <c r="C57" s="240"/>
      <c r="D57" s="312">
        <v>2019</v>
      </c>
      <c r="E57" s="311">
        <v>0</v>
      </c>
      <c r="F57" s="318" t="s">
        <v>218</v>
      </c>
      <c r="G57" s="312">
        <v>2019</v>
      </c>
      <c r="H57" s="321">
        <v>100</v>
      </c>
      <c r="I57" s="318" t="s">
        <v>217</v>
      </c>
      <c r="J57" s="312">
        <v>2019</v>
      </c>
      <c r="K57" s="321">
        <v>100</v>
      </c>
      <c r="L57" s="318"/>
      <c r="M57" s="312">
        <v>2019</v>
      </c>
      <c r="N57" s="321">
        <v>100</v>
      </c>
      <c r="O57" s="318"/>
      <c r="P57" s="312">
        <v>2019</v>
      </c>
      <c r="Q57" s="321">
        <v>100</v>
      </c>
      <c r="R57" s="318"/>
      <c r="S57" s="312">
        <v>2019</v>
      </c>
      <c r="T57" s="311">
        <v>100</v>
      </c>
      <c r="U57" s="318"/>
      <c r="V57" s="312">
        <v>2019</v>
      </c>
      <c r="W57" s="311">
        <v>100</v>
      </c>
      <c r="X57" s="318"/>
      <c r="Y57" s="360">
        <v>2019</v>
      </c>
      <c r="Z57" s="311">
        <v>100</v>
      </c>
      <c r="AA57" s="318"/>
      <c r="AB57" s="360">
        <v>2019</v>
      </c>
      <c r="AC57" s="311">
        <v>100</v>
      </c>
      <c r="AD57" s="318"/>
      <c r="AE57" s="360">
        <v>2019</v>
      </c>
      <c r="AF57" s="319">
        <f t="shared" si="8"/>
        <v>16.5</v>
      </c>
      <c r="AG57" s="318"/>
      <c r="AH57" s="360">
        <v>2019</v>
      </c>
      <c r="AI57" s="49">
        <v>0</v>
      </c>
      <c r="AJ57" s="318"/>
      <c r="AK57" s="360">
        <v>2019</v>
      </c>
      <c r="AL57" s="311">
        <v>50</v>
      </c>
      <c r="AM57" s="318"/>
      <c r="AN57" s="360">
        <v>2019</v>
      </c>
      <c r="AO57" s="321">
        <v>50</v>
      </c>
      <c r="AP57" s="318"/>
      <c r="AQ57" s="360">
        <v>2019</v>
      </c>
      <c r="AR57" s="78">
        <v>50</v>
      </c>
      <c r="AS57" s="318"/>
      <c r="AT57" s="360">
        <v>2019</v>
      </c>
      <c r="AU57" s="321">
        <v>0</v>
      </c>
      <c r="AV57" s="318"/>
      <c r="AW57" s="360">
        <v>2019</v>
      </c>
      <c r="AX57" s="49">
        <v>0</v>
      </c>
      <c r="AY57" s="317"/>
    </row>
    <row r="58" spans="1:81" ht="24.75" customHeight="1">
      <c r="A58" s="16"/>
      <c r="B58" s="16"/>
      <c r="C58" s="16"/>
      <c r="D58" s="16"/>
      <c r="E58" s="16"/>
      <c r="F58" s="16"/>
      <c r="G58" s="16"/>
      <c r="H58" s="16"/>
      <c r="I58" s="16"/>
      <c r="J58" s="16"/>
      <c r="K58" s="16"/>
      <c r="L58" s="16"/>
      <c r="M58" s="16"/>
      <c r="N58" s="16"/>
      <c r="AD58" s="17"/>
    </row>
    <row r="59" spans="1:81" ht="24.75" customHeight="1">
      <c r="A59" s="130" t="s">
        <v>114</v>
      </c>
      <c r="B59" s="785" t="s">
        <v>216</v>
      </c>
      <c r="C59" s="785"/>
      <c r="D59" s="785"/>
      <c r="E59" s="785"/>
      <c r="F59" s="785"/>
      <c r="G59" s="785"/>
      <c r="H59" s="785"/>
      <c r="I59" s="785"/>
      <c r="J59" s="785"/>
      <c r="K59" s="785"/>
      <c r="L59" s="785"/>
      <c r="M59" s="785"/>
      <c r="N59" s="785"/>
      <c r="O59" s="785"/>
      <c r="P59" s="785"/>
      <c r="Q59" s="785"/>
      <c r="R59" s="785"/>
      <c r="S59" s="785"/>
      <c r="T59" s="785"/>
      <c r="U59" s="785"/>
      <c r="V59" s="785"/>
      <c r="W59" s="785"/>
      <c r="X59" s="785"/>
      <c r="Y59" s="785"/>
      <c r="Z59" s="785"/>
      <c r="AA59" s="785"/>
      <c r="AB59" s="785"/>
      <c r="AC59" s="785"/>
      <c r="AD59" s="785"/>
      <c r="AE59" s="785"/>
      <c r="AF59" s="785"/>
      <c r="AG59" s="785"/>
      <c r="AH59" s="785"/>
      <c r="AI59" s="785"/>
      <c r="AJ59" s="785"/>
      <c r="AK59" s="785"/>
      <c r="AL59" s="785"/>
      <c r="AM59" s="785"/>
      <c r="AN59" s="320"/>
      <c r="AO59" s="320"/>
      <c r="AP59" s="320"/>
    </row>
    <row r="60" spans="1:81" ht="24.75" customHeight="1">
      <c r="A60" s="130" t="s">
        <v>106</v>
      </c>
      <c r="B60" s="787" t="s">
        <v>28</v>
      </c>
      <c r="C60" s="787"/>
      <c r="D60" s="130" t="s">
        <v>106</v>
      </c>
      <c r="E60" s="786" t="s">
        <v>29</v>
      </c>
      <c r="F60" s="786"/>
      <c r="G60" s="130" t="s">
        <v>106</v>
      </c>
      <c r="H60" s="786" t="s">
        <v>30</v>
      </c>
      <c r="I60" s="786"/>
      <c r="J60" s="130" t="s">
        <v>106</v>
      </c>
      <c r="K60" s="786" t="s">
        <v>31</v>
      </c>
      <c r="L60" s="786"/>
      <c r="M60" s="130" t="s">
        <v>106</v>
      </c>
      <c r="N60" s="786" t="s">
        <v>32</v>
      </c>
      <c r="O60" s="786"/>
      <c r="P60" s="130" t="s">
        <v>106</v>
      </c>
      <c r="Q60" s="786"/>
      <c r="R60" s="786"/>
      <c r="S60" s="130" t="s">
        <v>106</v>
      </c>
      <c r="T60" s="787"/>
      <c r="U60" s="787"/>
      <c r="V60" s="130" t="s">
        <v>106</v>
      </c>
      <c r="W60" s="786"/>
      <c r="X60" s="786"/>
      <c r="Y60" s="130" t="s">
        <v>106</v>
      </c>
      <c r="Z60" s="780" t="s">
        <v>36</v>
      </c>
      <c r="AA60" s="780"/>
      <c r="AB60" s="131" t="s">
        <v>106</v>
      </c>
      <c r="AC60" s="780" t="s">
        <v>37</v>
      </c>
      <c r="AD60" s="780"/>
      <c r="AE60" s="130" t="s">
        <v>106</v>
      </c>
      <c r="AF60" s="786" t="s">
        <v>38</v>
      </c>
      <c r="AG60" s="786"/>
      <c r="AH60" s="130" t="s">
        <v>106</v>
      </c>
      <c r="AI60" s="786"/>
      <c r="AJ60" s="786"/>
      <c r="AK60" s="130" t="s">
        <v>106</v>
      </c>
      <c r="AL60" s="786"/>
      <c r="AM60" s="786"/>
    </row>
    <row r="61" spans="1:81" ht="24.75" customHeight="1">
      <c r="A61" s="130" t="s">
        <v>105</v>
      </c>
      <c r="B61" s="775"/>
      <c r="C61" s="776"/>
      <c r="D61" s="130" t="s">
        <v>105</v>
      </c>
      <c r="E61" s="777"/>
      <c r="F61" s="778"/>
      <c r="G61" s="130" t="s">
        <v>105</v>
      </c>
      <c r="H61" s="781"/>
      <c r="I61" s="781"/>
      <c r="J61" s="130" t="s">
        <v>105</v>
      </c>
      <c r="K61" s="781"/>
      <c r="L61" s="781"/>
      <c r="M61" s="130" t="s">
        <v>105</v>
      </c>
      <c r="N61" s="781"/>
      <c r="O61" s="781"/>
      <c r="P61" s="130" t="s">
        <v>105</v>
      </c>
      <c r="Q61" s="781" t="s">
        <v>33</v>
      </c>
      <c r="R61" s="781"/>
      <c r="S61" s="130" t="s">
        <v>105</v>
      </c>
      <c r="T61" s="781" t="s">
        <v>34</v>
      </c>
      <c r="U61" s="786"/>
      <c r="V61" s="130" t="s">
        <v>105</v>
      </c>
      <c r="W61" s="781" t="s">
        <v>35</v>
      </c>
      <c r="X61" s="786"/>
      <c r="Y61" s="130" t="s">
        <v>105</v>
      </c>
      <c r="Z61" s="798"/>
      <c r="AA61" s="799"/>
      <c r="AB61" s="131" t="s">
        <v>105</v>
      </c>
      <c r="AC61" s="800"/>
      <c r="AD61" s="801"/>
      <c r="AE61" s="130" t="s">
        <v>105</v>
      </c>
      <c r="AF61" s="777"/>
      <c r="AG61" s="778"/>
      <c r="AH61" s="130" t="s">
        <v>105</v>
      </c>
      <c r="AI61" s="781" t="s">
        <v>39</v>
      </c>
      <c r="AJ61" s="786"/>
      <c r="AK61" s="130" t="s">
        <v>105</v>
      </c>
      <c r="AL61" s="781" t="s">
        <v>215</v>
      </c>
      <c r="AM61" s="781"/>
    </row>
    <row r="62" spans="1:81" ht="24.75" customHeight="1">
      <c r="A62" s="312" t="s">
        <v>92</v>
      </c>
      <c r="B62" s="791" t="s">
        <v>130</v>
      </c>
      <c r="C62" s="791"/>
      <c r="D62" s="312" t="s">
        <v>92</v>
      </c>
      <c r="E62" s="791" t="s">
        <v>214</v>
      </c>
      <c r="F62" s="791"/>
      <c r="G62" s="312" t="s">
        <v>92</v>
      </c>
      <c r="H62" s="791" t="s">
        <v>213</v>
      </c>
      <c r="I62" s="791"/>
      <c r="J62" s="312" t="s">
        <v>92</v>
      </c>
      <c r="K62" s="791" t="s">
        <v>212</v>
      </c>
      <c r="L62" s="791"/>
      <c r="M62" s="312" t="s">
        <v>92</v>
      </c>
      <c r="N62" s="791" t="s">
        <v>211</v>
      </c>
      <c r="O62" s="791"/>
      <c r="P62" s="312" t="s">
        <v>92</v>
      </c>
      <c r="Q62" s="791" t="s">
        <v>211</v>
      </c>
      <c r="R62" s="791"/>
      <c r="S62" s="312" t="s">
        <v>92</v>
      </c>
      <c r="T62" s="791" t="s">
        <v>210</v>
      </c>
      <c r="U62" s="791"/>
      <c r="V62" s="312" t="s">
        <v>92</v>
      </c>
      <c r="W62" s="791" t="s">
        <v>209</v>
      </c>
      <c r="X62" s="791"/>
      <c r="Y62" s="360" t="s">
        <v>92</v>
      </c>
      <c r="Z62" s="797" t="s">
        <v>208</v>
      </c>
      <c r="AA62" s="797"/>
      <c r="AB62" s="360" t="s">
        <v>92</v>
      </c>
      <c r="AC62" s="791" t="s">
        <v>207</v>
      </c>
      <c r="AD62" s="791"/>
      <c r="AE62" s="360" t="s">
        <v>92</v>
      </c>
      <c r="AF62" s="791" t="s">
        <v>206</v>
      </c>
      <c r="AG62" s="791"/>
      <c r="AH62" s="360" t="s">
        <v>92</v>
      </c>
      <c r="AI62" s="791" t="s">
        <v>205</v>
      </c>
      <c r="AJ62" s="791"/>
      <c r="AK62" s="360" t="s">
        <v>92</v>
      </c>
      <c r="AL62" s="791" t="s">
        <v>204</v>
      </c>
      <c r="AM62" s="791"/>
    </row>
    <row r="63" spans="1:81" ht="24.75" customHeight="1">
      <c r="A63" s="312" t="s">
        <v>81</v>
      </c>
      <c r="B63" s="791" t="s">
        <v>90</v>
      </c>
      <c r="C63" s="791"/>
      <c r="D63" s="312" t="s">
        <v>81</v>
      </c>
      <c r="E63" s="784" t="s">
        <v>203</v>
      </c>
      <c r="F63" s="784"/>
      <c r="G63" s="312" t="s">
        <v>81</v>
      </c>
      <c r="H63" s="784" t="s">
        <v>202</v>
      </c>
      <c r="I63" s="784"/>
      <c r="J63" s="312" t="s">
        <v>81</v>
      </c>
      <c r="K63" s="788" t="s">
        <v>201</v>
      </c>
      <c r="L63" s="784"/>
      <c r="M63" s="312" t="s">
        <v>81</v>
      </c>
      <c r="N63" s="784" t="s">
        <v>200</v>
      </c>
      <c r="O63" s="784"/>
      <c r="P63" s="312" t="s">
        <v>81</v>
      </c>
      <c r="Q63" s="788" t="s">
        <v>2873</v>
      </c>
      <c r="R63" s="784"/>
      <c r="S63" s="312" t="s">
        <v>81</v>
      </c>
      <c r="T63" s="784" t="s">
        <v>198</v>
      </c>
      <c r="U63" s="784"/>
      <c r="V63" s="312" t="s">
        <v>81</v>
      </c>
      <c r="W63" s="788" t="s">
        <v>197</v>
      </c>
      <c r="X63" s="784"/>
      <c r="Y63" s="360" t="s">
        <v>81</v>
      </c>
      <c r="Z63" s="784" t="s">
        <v>196</v>
      </c>
      <c r="AA63" s="784"/>
      <c r="AB63" s="360" t="s">
        <v>81</v>
      </c>
      <c r="AC63" s="784" t="s">
        <v>195</v>
      </c>
      <c r="AD63" s="784"/>
      <c r="AE63" s="360" t="s">
        <v>81</v>
      </c>
      <c r="AF63" s="784"/>
      <c r="AG63" s="784"/>
      <c r="AH63" s="360" t="s">
        <v>81</v>
      </c>
      <c r="AI63" s="784" t="s">
        <v>194</v>
      </c>
      <c r="AJ63" s="784"/>
      <c r="AK63" s="360" t="s">
        <v>81</v>
      </c>
      <c r="AL63" s="784" t="s">
        <v>193</v>
      </c>
      <c r="AM63" s="784"/>
    </row>
    <row r="64" spans="1:81" ht="24.75" customHeight="1">
      <c r="A64" s="312" t="s">
        <v>78</v>
      </c>
      <c r="B64" s="784" t="s">
        <v>79</v>
      </c>
      <c r="C64" s="784"/>
      <c r="D64" s="312" t="s">
        <v>78</v>
      </c>
      <c r="E64" s="788" t="s">
        <v>4343</v>
      </c>
      <c r="F64" s="784"/>
      <c r="G64" s="312" t="s">
        <v>78</v>
      </c>
      <c r="H64" s="784" t="s">
        <v>4344</v>
      </c>
      <c r="I64" s="784"/>
      <c r="J64" s="312" t="s">
        <v>78</v>
      </c>
      <c r="K64" s="788" t="s">
        <v>4345</v>
      </c>
      <c r="L64" s="784"/>
      <c r="M64" s="312" t="s">
        <v>78</v>
      </c>
      <c r="N64" s="784" t="s">
        <v>79</v>
      </c>
      <c r="O64" s="784"/>
      <c r="P64" s="312" t="s">
        <v>78</v>
      </c>
      <c r="Q64" s="788" t="s">
        <v>4415</v>
      </c>
      <c r="R64" s="784"/>
      <c r="S64" s="312" t="s">
        <v>78</v>
      </c>
      <c r="T64" s="784" t="s">
        <v>4347</v>
      </c>
      <c r="U64" s="784"/>
      <c r="V64" s="312" t="s">
        <v>78</v>
      </c>
      <c r="W64" s="788" t="s">
        <v>4348</v>
      </c>
      <c r="X64" s="784"/>
      <c r="Y64" s="360" t="s">
        <v>78</v>
      </c>
      <c r="Z64" s="784" t="s">
        <v>4349</v>
      </c>
      <c r="AA64" s="784"/>
      <c r="AB64" s="360" t="s">
        <v>78</v>
      </c>
      <c r="AC64" s="784" t="s">
        <v>4350</v>
      </c>
      <c r="AD64" s="784"/>
      <c r="AE64" s="360" t="s">
        <v>78</v>
      </c>
      <c r="AF64" s="797" t="s">
        <v>4878</v>
      </c>
      <c r="AG64" s="784"/>
      <c r="AH64" s="360" t="s">
        <v>78</v>
      </c>
      <c r="AI64" s="784" t="s">
        <v>4351</v>
      </c>
      <c r="AJ64" s="784"/>
      <c r="AK64" s="360" t="s">
        <v>78</v>
      </c>
      <c r="AL64" s="784" t="s">
        <v>4352</v>
      </c>
      <c r="AM64" s="784"/>
    </row>
    <row r="65" spans="1:81" ht="24.75" customHeight="1">
      <c r="A65" s="312" t="s">
        <v>0</v>
      </c>
      <c r="B65" s="312" t="s">
        <v>77</v>
      </c>
      <c r="C65" s="312" t="s">
        <v>76</v>
      </c>
      <c r="D65" s="312" t="s">
        <v>75</v>
      </c>
      <c r="E65" s="312" t="s">
        <v>74</v>
      </c>
      <c r="F65" s="312" t="s">
        <v>73</v>
      </c>
      <c r="G65" s="312" t="s">
        <v>75</v>
      </c>
      <c r="H65" s="312" t="s">
        <v>74</v>
      </c>
      <c r="I65" s="312" t="s">
        <v>73</v>
      </c>
      <c r="J65" s="312" t="s">
        <v>75</v>
      </c>
      <c r="K65" s="312" t="s">
        <v>74</v>
      </c>
      <c r="L65" s="312" t="s">
        <v>73</v>
      </c>
      <c r="M65" s="312" t="s">
        <v>75</v>
      </c>
      <c r="N65" s="312" t="s">
        <v>74</v>
      </c>
      <c r="O65" s="312" t="s">
        <v>73</v>
      </c>
      <c r="P65" s="312" t="s">
        <v>75</v>
      </c>
      <c r="Q65" s="312" t="s">
        <v>74</v>
      </c>
      <c r="R65" s="312" t="s">
        <v>73</v>
      </c>
      <c r="S65" s="312" t="s">
        <v>75</v>
      </c>
      <c r="T65" s="312" t="s">
        <v>74</v>
      </c>
      <c r="U65" s="312" t="s">
        <v>73</v>
      </c>
      <c r="V65" s="312" t="s">
        <v>75</v>
      </c>
      <c r="W65" s="312" t="s">
        <v>74</v>
      </c>
      <c r="X65" s="312" t="s">
        <v>73</v>
      </c>
      <c r="Y65" s="360" t="s">
        <v>75</v>
      </c>
      <c r="Z65" s="447" t="s">
        <v>74</v>
      </c>
      <c r="AA65" s="447" t="s">
        <v>73</v>
      </c>
      <c r="AB65" s="447" t="s">
        <v>75</v>
      </c>
      <c r="AC65" s="447" t="s">
        <v>74</v>
      </c>
      <c r="AD65" s="447" t="s">
        <v>73</v>
      </c>
      <c r="AE65" s="447" t="s">
        <v>75</v>
      </c>
      <c r="AF65" s="447" t="s">
        <v>74</v>
      </c>
      <c r="AG65" s="447" t="s">
        <v>73</v>
      </c>
      <c r="AH65" s="447" t="s">
        <v>75</v>
      </c>
      <c r="AI65" s="447" t="s">
        <v>74</v>
      </c>
      <c r="AJ65" s="447" t="s">
        <v>73</v>
      </c>
      <c r="AK65" s="447" t="s">
        <v>75</v>
      </c>
      <c r="AL65" s="447" t="s">
        <v>74</v>
      </c>
      <c r="AM65" s="447" t="s">
        <v>73</v>
      </c>
    </row>
    <row r="66" spans="1:81" s="13" customFormat="1" ht="24.75" customHeight="1">
      <c r="A66" s="360">
        <v>2007</v>
      </c>
      <c r="B66" s="5"/>
      <c r="C66" s="381"/>
      <c r="D66" s="360">
        <v>2007</v>
      </c>
      <c r="E66" s="381"/>
      <c r="F66" s="381"/>
      <c r="G66" s="360">
        <v>2007</v>
      </c>
      <c r="H66" s="381"/>
      <c r="I66" s="381"/>
      <c r="J66" s="360">
        <v>2007</v>
      </c>
      <c r="K66" s="381"/>
      <c r="L66" s="381"/>
      <c r="M66" s="360">
        <v>2007</v>
      </c>
      <c r="N66" s="319" t="e">
        <f t="shared" ref="N66:N72" si="9">AVERAGE(Q66,T66,W66)</f>
        <v>#DIV/0!</v>
      </c>
      <c r="O66" s="381"/>
      <c r="P66" s="360">
        <v>2007</v>
      </c>
      <c r="Q66" s="381"/>
      <c r="R66" s="381"/>
      <c r="S66" s="360">
        <v>2007</v>
      </c>
      <c r="T66" s="381"/>
      <c r="U66" s="381"/>
      <c r="V66" s="360">
        <v>2007</v>
      </c>
      <c r="W66" s="381"/>
      <c r="X66" s="381"/>
      <c r="Y66" s="360">
        <v>2007</v>
      </c>
      <c r="Z66" s="381"/>
      <c r="AA66" s="381"/>
      <c r="AB66" s="360">
        <v>2007</v>
      </c>
      <c r="AC66" s="381"/>
      <c r="AD66" s="381"/>
      <c r="AE66" s="360">
        <v>2007</v>
      </c>
      <c r="AF66" s="381"/>
      <c r="AG66" s="381"/>
      <c r="AH66" s="360">
        <v>2007</v>
      </c>
      <c r="AI66" s="381"/>
      <c r="AJ66" s="381"/>
      <c r="AK66" s="360">
        <v>2007</v>
      </c>
      <c r="AL66" s="381"/>
      <c r="AM66" s="381"/>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row>
    <row r="67" spans="1:81" s="13" customFormat="1" ht="24.75" customHeight="1">
      <c r="A67" s="360">
        <v>2008</v>
      </c>
      <c r="B67" s="5"/>
      <c r="C67" s="381"/>
      <c r="D67" s="360">
        <v>2008</v>
      </c>
      <c r="E67" s="381"/>
      <c r="F67" s="381"/>
      <c r="G67" s="360">
        <v>2008</v>
      </c>
      <c r="H67" s="381"/>
      <c r="I67" s="381"/>
      <c r="J67" s="360">
        <v>2008</v>
      </c>
      <c r="K67" s="381"/>
      <c r="L67" s="381"/>
      <c r="M67" s="360">
        <v>2008</v>
      </c>
      <c r="N67" s="319" t="e">
        <f t="shared" si="9"/>
        <v>#DIV/0!</v>
      </c>
      <c r="O67" s="381"/>
      <c r="P67" s="360">
        <v>2008</v>
      </c>
      <c r="Q67" s="381"/>
      <c r="R67" s="381"/>
      <c r="S67" s="360">
        <v>2008</v>
      </c>
      <c r="T67" s="381"/>
      <c r="U67" s="381"/>
      <c r="V67" s="360">
        <v>2008</v>
      </c>
      <c r="W67" s="381"/>
      <c r="X67" s="381"/>
      <c r="Y67" s="360">
        <v>2008</v>
      </c>
      <c r="Z67" s="381"/>
      <c r="AA67" s="381"/>
      <c r="AB67" s="360">
        <v>2008</v>
      </c>
      <c r="AC67" s="381"/>
      <c r="AD67" s="381"/>
      <c r="AE67" s="360">
        <v>2008</v>
      </c>
      <c r="AF67" s="381"/>
      <c r="AG67" s="381"/>
      <c r="AH67" s="360">
        <v>2008</v>
      </c>
      <c r="AI67" s="381"/>
      <c r="AJ67" s="381"/>
      <c r="AK67" s="360">
        <v>2008</v>
      </c>
      <c r="AL67" s="381"/>
      <c r="AM67" s="381"/>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row>
    <row r="68" spans="1:81" s="13" customFormat="1" ht="24.75" customHeight="1">
      <c r="A68" s="360">
        <v>2009</v>
      </c>
      <c r="B68" s="5"/>
      <c r="C68" s="381"/>
      <c r="D68" s="360">
        <v>2009</v>
      </c>
      <c r="E68" s="381"/>
      <c r="F68" s="381"/>
      <c r="G68" s="360">
        <v>2009</v>
      </c>
      <c r="H68" s="381"/>
      <c r="I68" s="381"/>
      <c r="J68" s="360">
        <v>2009</v>
      </c>
      <c r="K68" s="381"/>
      <c r="L68" s="381"/>
      <c r="M68" s="360">
        <v>2009</v>
      </c>
      <c r="N68" s="319" t="e">
        <f t="shared" si="9"/>
        <v>#DIV/0!</v>
      </c>
      <c r="O68" s="381"/>
      <c r="P68" s="360">
        <v>2009</v>
      </c>
      <c r="Q68" s="381"/>
      <c r="R68" s="381"/>
      <c r="S68" s="360">
        <v>2009</v>
      </c>
      <c r="T68" s="381"/>
      <c r="U68" s="381"/>
      <c r="V68" s="360">
        <v>2009</v>
      </c>
      <c r="W68" s="381"/>
      <c r="X68" s="381"/>
      <c r="Y68" s="360">
        <v>2009</v>
      </c>
      <c r="Z68" s="381"/>
      <c r="AA68" s="381"/>
      <c r="AB68" s="360">
        <v>2009</v>
      </c>
      <c r="AC68" s="381"/>
      <c r="AD68" s="381"/>
      <c r="AE68" s="360">
        <v>2009</v>
      </c>
      <c r="AF68" s="381"/>
      <c r="AG68" s="381"/>
      <c r="AH68" s="360">
        <v>2009</v>
      </c>
      <c r="AI68" s="381"/>
      <c r="AJ68" s="381"/>
      <c r="AK68" s="360">
        <v>2009</v>
      </c>
      <c r="AL68" s="381"/>
      <c r="AM68" s="381"/>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row>
    <row r="69" spans="1:81" s="13" customFormat="1" ht="24.75" customHeight="1">
      <c r="A69" s="360">
        <v>2010</v>
      </c>
      <c r="B69" s="5" t="e">
        <f t="shared" ref="B69:B72" si="10">AVERAGE(E69,H69,K69,N69,Z69,AC69,AF69)</f>
        <v>#DIV/0!</v>
      </c>
      <c r="C69" s="381"/>
      <c r="D69" s="360">
        <v>2010</v>
      </c>
      <c r="E69" s="381"/>
      <c r="F69" s="381"/>
      <c r="G69" s="360">
        <v>2010</v>
      </c>
      <c r="H69" s="381"/>
      <c r="I69" s="381"/>
      <c r="J69" s="360">
        <v>2010</v>
      </c>
      <c r="K69" s="381"/>
      <c r="L69" s="381"/>
      <c r="M69" s="360">
        <v>2010</v>
      </c>
      <c r="N69" s="319" t="e">
        <f t="shared" si="9"/>
        <v>#DIV/0!</v>
      </c>
      <c r="O69" s="381"/>
      <c r="P69" s="360">
        <v>2010</v>
      </c>
      <c r="Q69" s="381"/>
      <c r="R69" s="381"/>
      <c r="S69" s="360">
        <v>2010</v>
      </c>
      <c r="T69" s="381"/>
      <c r="U69" s="381"/>
      <c r="V69" s="360">
        <v>2010</v>
      </c>
      <c r="W69" s="381"/>
      <c r="X69" s="381"/>
      <c r="Y69" s="360">
        <v>2010</v>
      </c>
      <c r="Z69" s="381"/>
      <c r="AA69" s="381"/>
      <c r="AB69" s="360">
        <v>2010</v>
      </c>
      <c r="AC69" s="381"/>
      <c r="AD69" s="381"/>
      <c r="AE69" s="360">
        <v>2010</v>
      </c>
      <c r="AF69" s="381"/>
      <c r="AG69" s="381"/>
      <c r="AH69" s="360">
        <v>2010</v>
      </c>
      <c r="AI69" s="381"/>
      <c r="AJ69" s="381"/>
      <c r="AK69" s="360">
        <v>2010</v>
      </c>
      <c r="AL69" s="381"/>
      <c r="AM69" s="381"/>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row>
    <row r="70" spans="1:81" s="13" customFormat="1" ht="24.75" customHeight="1">
      <c r="A70" s="360">
        <v>2011</v>
      </c>
      <c r="B70" s="5" t="e">
        <f t="shared" si="10"/>
        <v>#DIV/0!</v>
      </c>
      <c r="C70" s="381"/>
      <c r="D70" s="360">
        <v>2011</v>
      </c>
      <c r="E70" s="381"/>
      <c r="F70" s="381"/>
      <c r="G70" s="360">
        <v>2011</v>
      </c>
      <c r="H70" s="381"/>
      <c r="I70" s="381"/>
      <c r="J70" s="360">
        <v>2011</v>
      </c>
      <c r="K70" s="381"/>
      <c r="L70" s="381"/>
      <c r="M70" s="360">
        <v>2011</v>
      </c>
      <c r="N70" s="319" t="e">
        <f t="shared" si="9"/>
        <v>#DIV/0!</v>
      </c>
      <c r="O70" s="381"/>
      <c r="P70" s="360">
        <v>2011</v>
      </c>
      <c r="Q70" s="381"/>
      <c r="R70" s="381"/>
      <c r="S70" s="360">
        <v>2011</v>
      </c>
      <c r="T70" s="381"/>
      <c r="U70" s="381"/>
      <c r="V70" s="360">
        <v>2011</v>
      </c>
      <c r="W70" s="381"/>
      <c r="X70" s="381"/>
      <c r="Y70" s="360">
        <v>2011</v>
      </c>
      <c r="Z70" s="381"/>
      <c r="AA70" s="381"/>
      <c r="AB70" s="360">
        <v>2011</v>
      </c>
      <c r="AC70" s="381"/>
      <c r="AD70" s="381"/>
      <c r="AE70" s="360">
        <v>2011</v>
      </c>
      <c r="AF70" s="381"/>
      <c r="AG70" s="381"/>
      <c r="AH70" s="360">
        <v>2011</v>
      </c>
      <c r="AI70" s="381"/>
      <c r="AJ70" s="381"/>
      <c r="AK70" s="360">
        <v>2011</v>
      </c>
      <c r="AL70" s="381"/>
      <c r="AM70" s="381"/>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row>
    <row r="71" spans="1:81" s="13" customFormat="1" ht="24.75" customHeight="1">
      <c r="A71" s="360">
        <v>2012</v>
      </c>
      <c r="B71" s="5" t="e">
        <f t="shared" si="10"/>
        <v>#DIV/0!</v>
      </c>
      <c r="C71" s="381"/>
      <c r="D71" s="360">
        <v>2012</v>
      </c>
      <c r="E71" s="381"/>
      <c r="F71" s="381"/>
      <c r="G71" s="360">
        <v>2012</v>
      </c>
      <c r="H71" s="381"/>
      <c r="I71" s="381"/>
      <c r="J71" s="360">
        <v>2012</v>
      </c>
      <c r="K71" s="381"/>
      <c r="L71" s="381"/>
      <c r="M71" s="360">
        <v>2012</v>
      </c>
      <c r="N71" s="319" t="e">
        <f t="shared" si="9"/>
        <v>#DIV/0!</v>
      </c>
      <c r="O71" s="381"/>
      <c r="P71" s="360">
        <v>2012</v>
      </c>
      <c r="Q71" s="381"/>
      <c r="R71" s="381"/>
      <c r="S71" s="360">
        <v>2012</v>
      </c>
      <c r="T71" s="381"/>
      <c r="U71" s="381"/>
      <c r="V71" s="360">
        <v>2012</v>
      </c>
      <c r="W71" s="381"/>
      <c r="X71" s="381"/>
      <c r="Y71" s="360">
        <v>2012</v>
      </c>
      <c r="Z71" s="381"/>
      <c r="AA71" s="381"/>
      <c r="AB71" s="360">
        <v>2012</v>
      </c>
      <c r="AC71" s="381"/>
      <c r="AD71" s="381"/>
      <c r="AE71" s="360">
        <v>2012</v>
      </c>
      <c r="AF71" s="381"/>
      <c r="AG71" s="381"/>
      <c r="AH71" s="360">
        <v>2012</v>
      </c>
      <c r="AI71" s="381"/>
      <c r="AJ71" s="381"/>
      <c r="AK71" s="360">
        <v>2012</v>
      </c>
      <c r="AL71" s="381"/>
      <c r="AM71" s="381"/>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row>
    <row r="72" spans="1:81" s="13" customFormat="1" ht="24.75" customHeight="1">
      <c r="A72" s="360">
        <v>2013</v>
      </c>
      <c r="B72" s="5" t="e">
        <f t="shared" si="10"/>
        <v>#DIV/0!</v>
      </c>
      <c r="C72" s="381"/>
      <c r="D72" s="360">
        <v>2013</v>
      </c>
      <c r="E72" s="381"/>
      <c r="F72" s="381"/>
      <c r="G72" s="360">
        <v>2013</v>
      </c>
      <c r="H72" s="381"/>
      <c r="I72" s="381"/>
      <c r="J72" s="360">
        <v>2013</v>
      </c>
      <c r="K72" s="381"/>
      <c r="L72" s="381"/>
      <c r="M72" s="360">
        <v>2013</v>
      </c>
      <c r="N72" s="319" t="e">
        <f t="shared" si="9"/>
        <v>#DIV/0!</v>
      </c>
      <c r="O72" s="381"/>
      <c r="P72" s="360">
        <v>2013</v>
      </c>
      <c r="Q72" s="381"/>
      <c r="R72" s="381"/>
      <c r="S72" s="360">
        <v>2013</v>
      </c>
      <c r="T72" s="381"/>
      <c r="U72" s="381"/>
      <c r="V72" s="360">
        <v>2013</v>
      </c>
      <c r="W72" s="381"/>
      <c r="X72" s="381"/>
      <c r="Y72" s="360">
        <v>2013</v>
      </c>
      <c r="Z72" s="381"/>
      <c r="AA72" s="381"/>
      <c r="AB72" s="360">
        <v>2013</v>
      </c>
      <c r="AC72" s="381"/>
      <c r="AD72" s="381"/>
      <c r="AE72" s="360">
        <v>2013</v>
      </c>
      <c r="AF72" s="381"/>
      <c r="AG72" s="381"/>
      <c r="AH72" s="360">
        <v>2013</v>
      </c>
      <c r="AI72" s="381"/>
      <c r="AJ72" s="381"/>
      <c r="AK72" s="360">
        <v>2013</v>
      </c>
      <c r="AL72" s="381"/>
      <c r="AM72" s="381"/>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row>
    <row r="73" spans="1:81" ht="24.75" customHeight="1">
      <c r="A73" s="312">
        <v>2014</v>
      </c>
      <c r="B73" s="5">
        <f t="shared" ref="B73:B78" si="11">AVERAGE(E73,H73,K73,N73,Z73,AC73,AF73)</f>
        <v>11.857142857142858</v>
      </c>
      <c r="C73" s="234"/>
      <c r="D73" s="312">
        <v>2014</v>
      </c>
      <c r="E73" s="311">
        <v>33</v>
      </c>
      <c r="F73" s="318" t="s">
        <v>3597</v>
      </c>
      <c r="G73" s="312">
        <v>2014</v>
      </c>
      <c r="H73" s="311">
        <v>50</v>
      </c>
      <c r="I73" s="318" t="s">
        <v>191</v>
      </c>
      <c r="J73" s="312">
        <v>2014</v>
      </c>
      <c r="K73" s="311">
        <v>0</v>
      </c>
      <c r="L73" s="318" t="s">
        <v>190</v>
      </c>
      <c r="M73" s="312">
        <v>2014</v>
      </c>
      <c r="N73" s="319">
        <f t="shared" ref="N73:N78" si="12">AVERAGE(Q73,T73,W73)</f>
        <v>0</v>
      </c>
      <c r="O73" s="311"/>
      <c r="P73" s="312">
        <v>2014</v>
      </c>
      <c r="Q73" s="311">
        <v>0</v>
      </c>
      <c r="R73" s="318"/>
      <c r="S73" s="312">
        <v>2014</v>
      </c>
      <c r="T73" s="311">
        <v>0</v>
      </c>
      <c r="U73" s="318"/>
      <c r="V73" s="312">
        <v>2014</v>
      </c>
      <c r="W73" s="311">
        <v>0</v>
      </c>
      <c r="X73" s="318"/>
      <c r="Y73" s="360">
        <v>2014</v>
      </c>
      <c r="Z73" s="311">
        <v>0</v>
      </c>
      <c r="AA73" s="318"/>
      <c r="AB73" s="360">
        <v>2014</v>
      </c>
      <c r="AC73" s="311">
        <v>0</v>
      </c>
      <c r="AD73" s="318" t="s">
        <v>3598</v>
      </c>
      <c r="AE73" s="360">
        <v>2014</v>
      </c>
      <c r="AF73" s="311">
        <v>0</v>
      </c>
      <c r="AG73" s="311"/>
      <c r="AH73" s="360">
        <v>2014</v>
      </c>
      <c r="AI73" s="311">
        <v>0</v>
      </c>
      <c r="AJ73" s="318"/>
      <c r="AK73" s="360">
        <v>2014</v>
      </c>
      <c r="AL73" s="311">
        <v>0</v>
      </c>
      <c r="AM73" s="317"/>
    </row>
    <row r="74" spans="1:81" ht="24.75" customHeight="1">
      <c r="A74" s="312">
        <v>2015</v>
      </c>
      <c r="B74" s="5">
        <f t="shared" si="11"/>
        <v>11.857142857142858</v>
      </c>
      <c r="C74" s="234"/>
      <c r="D74" s="312">
        <v>2015</v>
      </c>
      <c r="E74" s="311">
        <v>33</v>
      </c>
      <c r="F74" s="318"/>
      <c r="G74" s="312">
        <v>2015</v>
      </c>
      <c r="H74" s="311">
        <v>50</v>
      </c>
      <c r="I74" s="318"/>
      <c r="J74" s="312">
        <v>2015</v>
      </c>
      <c r="K74" s="311">
        <v>0</v>
      </c>
      <c r="L74" s="318"/>
      <c r="M74" s="312">
        <v>2015</v>
      </c>
      <c r="N74" s="319">
        <f t="shared" si="12"/>
        <v>0</v>
      </c>
      <c r="O74" s="311"/>
      <c r="P74" s="312">
        <v>2015</v>
      </c>
      <c r="Q74" s="311">
        <v>0</v>
      </c>
      <c r="R74" s="318"/>
      <c r="S74" s="312">
        <v>2015</v>
      </c>
      <c r="T74" s="311">
        <v>0</v>
      </c>
      <c r="U74" s="318"/>
      <c r="V74" s="312">
        <v>2015</v>
      </c>
      <c r="W74" s="311">
        <v>0</v>
      </c>
      <c r="X74" s="318"/>
      <c r="Y74" s="360">
        <v>2015</v>
      </c>
      <c r="Z74" s="311">
        <v>0</v>
      </c>
      <c r="AA74" s="318"/>
      <c r="AB74" s="360">
        <v>2015</v>
      </c>
      <c r="AC74" s="311">
        <v>0</v>
      </c>
      <c r="AD74" s="318"/>
      <c r="AE74" s="360">
        <v>2015</v>
      </c>
      <c r="AF74" s="311">
        <v>0</v>
      </c>
      <c r="AG74" s="311"/>
      <c r="AH74" s="360">
        <v>2015</v>
      </c>
      <c r="AI74" s="311">
        <v>0</v>
      </c>
      <c r="AJ74" s="318"/>
      <c r="AK74" s="360">
        <v>2015</v>
      </c>
      <c r="AL74" s="311">
        <v>0</v>
      </c>
      <c r="AM74" s="317"/>
    </row>
    <row r="75" spans="1:81" ht="24.75" customHeight="1">
      <c r="A75" s="312">
        <v>2016</v>
      </c>
      <c r="B75" s="5">
        <f t="shared" si="11"/>
        <v>11.857142857142858</v>
      </c>
      <c r="C75" s="234"/>
      <c r="D75" s="312">
        <v>2016</v>
      </c>
      <c r="E75" s="311">
        <v>33</v>
      </c>
      <c r="F75" s="318"/>
      <c r="G75" s="312">
        <v>2016</v>
      </c>
      <c r="H75" s="311">
        <v>50</v>
      </c>
      <c r="I75" s="318"/>
      <c r="J75" s="312">
        <v>2016</v>
      </c>
      <c r="K75" s="311">
        <v>0</v>
      </c>
      <c r="L75" s="318"/>
      <c r="M75" s="312">
        <v>2016</v>
      </c>
      <c r="N75" s="319">
        <f t="shared" si="12"/>
        <v>0</v>
      </c>
      <c r="O75" s="311"/>
      <c r="P75" s="312">
        <v>2016</v>
      </c>
      <c r="Q75" s="311">
        <v>0</v>
      </c>
      <c r="R75" s="318"/>
      <c r="S75" s="312">
        <v>2016</v>
      </c>
      <c r="T75" s="311">
        <v>0</v>
      </c>
      <c r="U75" s="318"/>
      <c r="V75" s="312">
        <v>2016</v>
      </c>
      <c r="W75" s="311">
        <v>0</v>
      </c>
      <c r="X75" s="318"/>
      <c r="Y75" s="360">
        <v>2016</v>
      </c>
      <c r="Z75" s="311">
        <v>0</v>
      </c>
      <c r="AA75" s="318"/>
      <c r="AB75" s="360">
        <v>2016</v>
      </c>
      <c r="AC75" s="311">
        <v>0</v>
      </c>
      <c r="AD75" s="318"/>
      <c r="AE75" s="360">
        <v>2016</v>
      </c>
      <c r="AF75" s="311">
        <v>0</v>
      </c>
      <c r="AG75" s="311"/>
      <c r="AH75" s="360">
        <v>2016</v>
      </c>
      <c r="AI75" s="311">
        <v>0</v>
      </c>
      <c r="AJ75" s="318"/>
      <c r="AK75" s="360">
        <v>2016</v>
      </c>
      <c r="AL75" s="311">
        <v>0</v>
      </c>
      <c r="AM75" s="317"/>
    </row>
    <row r="76" spans="1:81" ht="24.75" customHeight="1">
      <c r="A76" s="312">
        <v>2017</v>
      </c>
      <c r="B76" s="5">
        <f t="shared" si="11"/>
        <v>11.857142857142858</v>
      </c>
      <c r="C76" s="234"/>
      <c r="D76" s="312">
        <v>2017</v>
      </c>
      <c r="E76" s="311">
        <v>33</v>
      </c>
      <c r="F76" s="318"/>
      <c r="G76" s="312">
        <v>2017</v>
      </c>
      <c r="H76" s="311">
        <v>50</v>
      </c>
      <c r="I76" s="318"/>
      <c r="J76" s="312">
        <v>2017</v>
      </c>
      <c r="K76" s="311">
        <v>0</v>
      </c>
      <c r="L76" s="318"/>
      <c r="M76" s="312">
        <v>2017</v>
      </c>
      <c r="N76" s="319">
        <f t="shared" si="12"/>
        <v>0</v>
      </c>
      <c r="O76" s="311"/>
      <c r="P76" s="312">
        <v>2017</v>
      </c>
      <c r="Q76" s="311">
        <v>0</v>
      </c>
      <c r="R76" s="318"/>
      <c r="S76" s="312">
        <v>2017</v>
      </c>
      <c r="T76" s="311">
        <v>0</v>
      </c>
      <c r="U76" s="318"/>
      <c r="V76" s="312">
        <v>2017</v>
      </c>
      <c r="W76" s="311">
        <v>0</v>
      </c>
      <c r="X76" s="318"/>
      <c r="Y76" s="360">
        <v>2017</v>
      </c>
      <c r="Z76" s="311">
        <v>0</v>
      </c>
      <c r="AA76" s="318"/>
      <c r="AB76" s="360">
        <v>2017</v>
      </c>
      <c r="AC76" s="311">
        <v>0</v>
      </c>
      <c r="AD76" s="318"/>
      <c r="AE76" s="360">
        <v>2017</v>
      </c>
      <c r="AF76" s="311">
        <v>0</v>
      </c>
      <c r="AG76" s="311"/>
      <c r="AH76" s="360">
        <v>2017</v>
      </c>
      <c r="AI76" s="311">
        <v>0</v>
      </c>
      <c r="AJ76" s="318"/>
      <c r="AK76" s="360">
        <v>2017</v>
      </c>
      <c r="AL76" s="311">
        <v>0</v>
      </c>
      <c r="AM76" s="317"/>
    </row>
    <row r="77" spans="1:81" ht="24.75" customHeight="1">
      <c r="A77" s="312">
        <v>2018</v>
      </c>
      <c r="B77" s="5">
        <f t="shared" si="11"/>
        <v>11.857142857142858</v>
      </c>
      <c r="C77" s="234"/>
      <c r="D77" s="312">
        <v>2018</v>
      </c>
      <c r="E77" s="311">
        <v>33</v>
      </c>
      <c r="F77" s="318"/>
      <c r="G77" s="312">
        <v>2018</v>
      </c>
      <c r="H77" s="311">
        <v>50</v>
      </c>
      <c r="I77" s="318"/>
      <c r="J77" s="312">
        <v>2018</v>
      </c>
      <c r="K77" s="311">
        <v>0</v>
      </c>
      <c r="L77" s="318"/>
      <c r="M77" s="312">
        <v>2018</v>
      </c>
      <c r="N77" s="319">
        <f t="shared" si="12"/>
        <v>0</v>
      </c>
      <c r="O77" s="311"/>
      <c r="P77" s="312">
        <v>2018</v>
      </c>
      <c r="Q77" s="311">
        <v>0</v>
      </c>
      <c r="R77" s="318"/>
      <c r="S77" s="312">
        <v>2018</v>
      </c>
      <c r="T77" s="311">
        <v>0</v>
      </c>
      <c r="U77" s="318"/>
      <c r="V77" s="312">
        <v>2018</v>
      </c>
      <c r="W77" s="311">
        <v>0</v>
      </c>
      <c r="X77" s="318"/>
      <c r="Y77" s="360">
        <v>2018</v>
      </c>
      <c r="Z77" s="311">
        <v>0</v>
      </c>
      <c r="AA77" s="318"/>
      <c r="AB77" s="360">
        <v>2018</v>
      </c>
      <c r="AC77" s="311">
        <v>0</v>
      </c>
      <c r="AD77" s="318"/>
      <c r="AE77" s="360">
        <v>2018</v>
      </c>
      <c r="AF77" s="311">
        <v>0</v>
      </c>
      <c r="AG77" s="311"/>
      <c r="AH77" s="360">
        <v>2018</v>
      </c>
      <c r="AI77" s="311">
        <v>0</v>
      </c>
      <c r="AJ77" s="318"/>
      <c r="AK77" s="360">
        <v>2018</v>
      </c>
      <c r="AL77" s="311">
        <v>0</v>
      </c>
      <c r="AM77" s="317"/>
    </row>
    <row r="78" spans="1:81" ht="24.75" customHeight="1">
      <c r="A78" s="312">
        <v>2019</v>
      </c>
      <c r="B78" s="5">
        <f t="shared" si="11"/>
        <v>11.857142857142858</v>
      </c>
      <c r="C78" s="234"/>
      <c r="D78" s="312">
        <v>2019</v>
      </c>
      <c r="E78" s="311">
        <v>33</v>
      </c>
      <c r="F78" s="318"/>
      <c r="G78" s="312">
        <v>2019</v>
      </c>
      <c r="H78" s="311">
        <v>50</v>
      </c>
      <c r="I78" s="318"/>
      <c r="J78" s="312">
        <v>2019</v>
      </c>
      <c r="K78" s="311">
        <v>0</v>
      </c>
      <c r="L78" s="318"/>
      <c r="M78" s="312">
        <v>2019</v>
      </c>
      <c r="N78" s="319">
        <f t="shared" si="12"/>
        <v>0</v>
      </c>
      <c r="O78" s="311"/>
      <c r="P78" s="312">
        <v>2019</v>
      </c>
      <c r="Q78" s="311">
        <v>0</v>
      </c>
      <c r="R78" s="318"/>
      <c r="S78" s="312">
        <v>2019</v>
      </c>
      <c r="T78" s="311">
        <v>0</v>
      </c>
      <c r="U78" s="318"/>
      <c r="V78" s="312">
        <v>2019</v>
      </c>
      <c r="W78" s="311">
        <v>0</v>
      </c>
      <c r="X78" s="318"/>
      <c r="Y78" s="360">
        <v>2019</v>
      </c>
      <c r="Z78" s="311">
        <v>0</v>
      </c>
      <c r="AA78" s="318"/>
      <c r="AB78" s="360">
        <v>2019</v>
      </c>
      <c r="AC78" s="311">
        <v>0</v>
      </c>
      <c r="AD78" s="318"/>
      <c r="AE78" s="360">
        <v>2019</v>
      </c>
      <c r="AF78" s="311">
        <v>0</v>
      </c>
      <c r="AG78" s="311"/>
      <c r="AH78" s="360">
        <v>2019</v>
      </c>
      <c r="AI78" s="311">
        <v>0</v>
      </c>
      <c r="AJ78" s="318"/>
      <c r="AK78" s="360">
        <v>2019</v>
      </c>
      <c r="AL78" s="311">
        <v>0</v>
      </c>
      <c r="AM78" s="317"/>
    </row>
    <row r="79" spans="1:81" ht="24.75" customHeight="1"/>
    <row r="80" spans="1:81" ht="24.75" customHeight="1">
      <c r="A80" s="130" t="s">
        <v>114</v>
      </c>
      <c r="B80" s="785" t="s">
        <v>189</v>
      </c>
      <c r="C80" s="785"/>
      <c r="D80" s="785"/>
      <c r="E80" s="785"/>
      <c r="F80" s="785"/>
      <c r="G80" s="785"/>
      <c r="H80" s="785"/>
      <c r="I80" s="785"/>
      <c r="J80" s="785"/>
      <c r="K80" s="785"/>
      <c r="L80" s="785"/>
      <c r="M80" s="785"/>
      <c r="N80" s="785"/>
      <c r="O80" s="785"/>
      <c r="P80" s="785"/>
      <c r="Q80" s="785"/>
      <c r="R80" s="785"/>
    </row>
    <row r="81" spans="1:81" ht="24.75" customHeight="1">
      <c r="A81" s="130" t="s">
        <v>106</v>
      </c>
      <c r="B81" s="787" t="s">
        <v>41</v>
      </c>
      <c r="C81" s="787"/>
      <c r="D81" s="130" t="s">
        <v>106</v>
      </c>
      <c r="E81" s="786" t="s">
        <v>42</v>
      </c>
      <c r="F81" s="786"/>
      <c r="G81" s="130" t="s">
        <v>106</v>
      </c>
      <c r="H81" s="786" t="s">
        <v>43</v>
      </c>
      <c r="I81" s="786"/>
      <c r="J81" s="130" t="s">
        <v>106</v>
      </c>
      <c r="K81" s="786" t="s">
        <v>44</v>
      </c>
      <c r="L81" s="786"/>
      <c r="M81" s="130" t="s">
        <v>106</v>
      </c>
      <c r="N81" s="786" t="s">
        <v>45</v>
      </c>
      <c r="O81" s="786"/>
      <c r="P81" s="130" t="s">
        <v>106</v>
      </c>
      <c r="Q81" s="786" t="s">
        <v>46</v>
      </c>
      <c r="R81" s="786"/>
    </row>
    <row r="82" spans="1:81" ht="24.75" customHeight="1">
      <c r="A82" s="130" t="s">
        <v>105</v>
      </c>
      <c r="B82" s="775"/>
      <c r="C82" s="776"/>
      <c r="D82" s="130" t="s">
        <v>105</v>
      </c>
      <c r="E82" s="777"/>
      <c r="F82" s="778"/>
      <c r="G82" s="130" t="s">
        <v>105</v>
      </c>
      <c r="H82" s="781"/>
      <c r="I82" s="781"/>
      <c r="J82" s="130" t="s">
        <v>105</v>
      </c>
      <c r="K82" s="781"/>
      <c r="L82" s="781"/>
      <c r="M82" s="130" t="s">
        <v>105</v>
      </c>
      <c r="N82" s="781"/>
      <c r="O82" s="781"/>
      <c r="P82" s="130" t="s">
        <v>105</v>
      </c>
      <c r="Q82" s="781"/>
      <c r="R82" s="781"/>
    </row>
    <row r="83" spans="1:81" ht="24.75" customHeight="1">
      <c r="A83" s="312" t="s">
        <v>92</v>
      </c>
      <c r="B83" s="791" t="s">
        <v>188</v>
      </c>
      <c r="C83" s="791"/>
      <c r="D83" s="312" t="s">
        <v>92</v>
      </c>
      <c r="E83" s="791" t="s">
        <v>187</v>
      </c>
      <c r="F83" s="791"/>
      <c r="G83" s="312" t="s">
        <v>92</v>
      </c>
      <c r="H83" s="791" t="s">
        <v>186</v>
      </c>
      <c r="I83" s="791"/>
      <c r="J83" s="312" t="s">
        <v>92</v>
      </c>
      <c r="K83" s="791" t="s">
        <v>185</v>
      </c>
      <c r="L83" s="791"/>
      <c r="M83" s="312" t="s">
        <v>92</v>
      </c>
      <c r="N83" s="791" t="s">
        <v>184</v>
      </c>
      <c r="O83" s="791"/>
      <c r="P83" s="312" t="s">
        <v>92</v>
      </c>
      <c r="Q83" s="791" t="s">
        <v>183</v>
      </c>
      <c r="R83" s="791"/>
    </row>
    <row r="84" spans="1:81" ht="24.75" customHeight="1">
      <c r="A84" s="312" t="s">
        <v>81</v>
      </c>
      <c r="B84" s="791" t="s">
        <v>90</v>
      </c>
      <c r="C84" s="791"/>
      <c r="D84" s="312" t="s">
        <v>81</v>
      </c>
      <c r="E84" s="784" t="s">
        <v>182</v>
      </c>
      <c r="F84" s="784"/>
      <c r="G84" s="312" t="s">
        <v>81</v>
      </c>
      <c r="H84" s="788" t="s">
        <v>181</v>
      </c>
      <c r="I84" s="784"/>
      <c r="J84" s="312" t="s">
        <v>81</v>
      </c>
      <c r="K84" s="784" t="s">
        <v>4548</v>
      </c>
      <c r="L84" s="784"/>
      <c r="M84" s="312" t="s">
        <v>81</v>
      </c>
      <c r="N84" s="580" t="s">
        <v>1565</v>
      </c>
      <c r="O84" s="580"/>
      <c r="P84" s="312" t="s">
        <v>81</v>
      </c>
      <c r="Q84" s="784" t="s">
        <v>180</v>
      </c>
      <c r="R84" s="784"/>
    </row>
    <row r="85" spans="1:81" ht="24.75" customHeight="1">
      <c r="A85" s="312" t="s">
        <v>78</v>
      </c>
      <c r="B85" s="784" t="s">
        <v>79</v>
      </c>
      <c r="C85" s="784"/>
      <c r="D85" s="312" t="s">
        <v>78</v>
      </c>
      <c r="E85" s="580" t="s">
        <v>4354</v>
      </c>
      <c r="F85" s="580"/>
      <c r="G85" s="312" t="s">
        <v>78</v>
      </c>
      <c r="H85" s="788" t="s">
        <v>4402</v>
      </c>
      <c r="I85" s="784"/>
      <c r="J85" s="312" t="s">
        <v>78</v>
      </c>
      <c r="K85" s="784" t="s">
        <v>4356</v>
      </c>
      <c r="L85" s="784"/>
      <c r="M85" s="312" t="s">
        <v>78</v>
      </c>
      <c r="N85" s="595" t="s">
        <v>4357</v>
      </c>
      <c r="O85" s="580"/>
      <c r="P85" s="312" t="s">
        <v>78</v>
      </c>
      <c r="Q85" s="580" t="s">
        <v>4358</v>
      </c>
      <c r="R85" s="580"/>
    </row>
    <row r="86" spans="1:81" ht="24.75" customHeight="1">
      <c r="A86" s="312" t="s">
        <v>0</v>
      </c>
      <c r="B86" s="312" t="s">
        <v>77</v>
      </c>
      <c r="C86" s="312" t="s">
        <v>76</v>
      </c>
      <c r="D86" s="312" t="s">
        <v>75</v>
      </c>
      <c r="E86" s="312" t="s">
        <v>74</v>
      </c>
      <c r="F86" s="312" t="s">
        <v>73</v>
      </c>
      <c r="G86" s="312" t="s">
        <v>75</v>
      </c>
      <c r="H86" s="312" t="s">
        <v>74</v>
      </c>
      <c r="I86" s="312" t="s">
        <v>73</v>
      </c>
      <c r="J86" s="312" t="s">
        <v>75</v>
      </c>
      <c r="K86" s="312" t="s">
        <v>74</v>
      </c>
      <c r="L86" s="312" t="s">
        <v>73</v>
      </c>
      <c r="M86" s="312" t="s">
        <v>75</v>
      </c>
      <c r="N86" s="312" t="s">
        <v>74</v>
      </c>
      <c r="O86" s="312" t="s">
        <v>73</v>
      </c>
      <c r="P86" s="312" t="s">
        <v>75</v>
      </c>
      <c r="Q86" s="312" t="s">
        <v>74</v>
      </c>
      <c r="R86" s="312" t="s">
        <v>73</v>
      </c>
    </row>
    <row r="87" spans="1:81" s="13" customFormat="1" ht="24.75" customHeight="1">
      <c r="A87" s="360">
        <v>2007</v>
      </c>
      <c r="B87" s="2" t="e">
        <f t="shared" ref="B87:B93" si="13">AVERAGE(E87,H87,K87,N87,Q87)</f>
        <v>#DIV/0!</v>
      </c>
      <c r="C87" s="381"/>
      <c r="D87" s="360">
        <v>2007</v>
      </c>
      <c r="E87" s="381"/>
      <c r="F87" s="381"/>
      <c r="G87" s="360">
        <v>2007</v>
      </c>
      <c r="H87" s="381"/>
      <c r="I87" s="381"/>
      <c r="J87" s="360">
        <v>2007</v>
      </c>
      <c r="K87" s="381"/>
      <c r="L87" s="381"/>
      <c r="M87" s="360">
        <v>2007</v>
      </c>
      <c r="N87" s="381"/>
      <c r="O87" s="381"/>
      <c r="P87" s="360">
        <v>2007</v>
      </c>
      <c r="Q87" s="381"/>
      <c r="R87" s="381"/>
      <c r="S87" s="392"/>
      <c r="T87" s="392"/>
      <c r="U87" s="392"/>
      <c r="V87" s="392"/>
      <c r="W87" s="392"/>
      <c r="X87" s="392"/>
      <c r="Y87" s="392"/>
      <c r="Z87" s="392"/>
      <c r="AA87" s="392"/>
      <c r="AB87" s="392"/>
      <c r="AC87" s="392"/>
      <c r="AD87" s="392"/>
      <c r="AE87" s="400"/>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row>
    <row r="88" spans="1:81" s="13" customFormat="1" ht="24.75" customHeight="1">
      <c r="A88" s="360">
        <v>2008</v>
      </c>
      <c r="B88" s="2" t="e">
        <f t="shared" si="13"/>
        <v>#DIV/0!</v>
      </c>
      <c r="C88" s="381"/>
      <c r="D88" s="360">
        <v>2008</v>
      </c>
      <c r="E88" s="381"/>
      <c r="F88" s="381"/>
      <c r="G88" s="360">
        <v>2008</v>
      </c>
      <c r="H88" s="381"/>
      <c r="I88" s="381"/>
      <c r="J88" s="360">
        <v>2008</v>
      </c>
      <c r="K88" s="381"/>
      <c r="L88" s="381"/>
      <c r="M88" s="360">
        <v>2008</v>
      </c>
      <c r="N88" s="381"/>
      <c r="O88" s="381"/>
      <c r="P88" s="360">
        <v>2008</v>
      </c>
      <c r="Q88" s="381"/>
      <c r="R88" s="381"/>
      <c r="S88" s="392"/>
      <c r="T88" s="392"/>
      <c r="U88" s="392"/>
      <c r="V88" s="392"/>
      <c r="W88" s="392"/>
      <c r="X88" s="392"/>
      <c r="Y88" s="392"/>
      <c r="Z88" s="392"/>
      <c r="AA88" s="392"/>
      <c r="AB88" s="392"/>
      <c r="AC88" s="392"/>
      <c r="AD88" s="392"/>
      <c r="AE88" s="400"/>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row>
    <row r="89" spans="1:81" s="13" customFormat="1" ht="24.75" customHeight="1">
      <c r="A89" s="360">
        <v>2009</v>
      </c>
      <c r="B89" s="2" t="e">
        <f t="shared" si="13"/>
        <v>#DIV/0!</v>
      </c>
      <c r="C89" s="381"/>
      <c r="D89" s="360">
        <v>2009</v>
      </c>
      <c r="E89" s="381"/>
      <c r="F89" s="381"/>
      <c r="G89" s="360">
        <v>2009</v>
      </c>
      <c r="H89" s="381"/>
      <c r="I89" s="381"/>
      <c r="J89" s="360">
        <v>2009</v>
      </c>
      <c r="K89" s="381"/>
      <c r="L89" s="381"/>
      <c r="M89" s="360">
        <v>2009</v>
      </c>
      <c r="N89" s="381"/>
      <c r="O89" s="381"/>
      <c r="P89" s="360">
        <v>2009</v>
      </c>
      <c r="Q89" s="381"/>
      <c r="R89" s="381"/>
      <c r="S89" s="392"/>
      <c r="T89" s="392"/>
      <c r="U89" s="392"/>
      <c r="V89" s="392"/>
      <c r="W89" s="392"/>
      <c r="X89" s="392"/>
      <c r="Y89" s="392"/>
      <c r="Z89" s="392"/>
      <c r="AA89" s="392"/>
      <c r="AB89" s="392"/>
      <c r="AC89" s="392"/>
      <c r="AD89" s="392"/>
      <c r="AE89" s="400"/>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row>
    <row r="90" spans="1:81" s="13" customFormat="1" ht="24.75" customHeight="1">
      <c r="A90" s="360">
        <v>2010</v>
      </c>
      <c r="B90" s="2" t="e">
        <f t="shared" si="13"/>
        <v>#DIV/0!</v>
      </c>
      <c r="C90" s="381"/>
      <c r="D90" s="360">
        <v>2010</v>
      </c>
      <c r="E90" s="381"/>
      <c r="F90" s="381"/>
      <c r="G90" s="360">
        <v>2010</v>
      </c>
      <c r="H90" s="381"/>
      <c r="I90" s="381"/>
      <c r="J90" s="360">
        <v>2010</v>
      </c>
      <c r="K90" s="381"/>
      <c r="L90" s="381"/>
      <c r="M90" s="360">
        <v>2010</v>
      </c>
      <c r="N90" s="381"/>
      <c r="O90" s="381"/>
      <c r="P90" s="360">
        <v>2010</v>
      </c>
      <c r="Q90" s="381"/>
      <c r="R90" s="381"/>
      <c r="S90" s="392"/>
      <c r="T90" s="392"/>
      <c r="U90" s="392"/>
      <c r="V90" s="392"/>
      <c r="W90" s="392"/>
      <c r="X90" s="392"/>
      <c r="Y90" s="392"/>
      <c r="Z90" s="392"/>
      <c r="AA90" s="392"/>
      <c r="AB90" s="392"/>
      <c r="AC90" s="392"/>
      <c r="AD90" s="392"/>
      <c r="AE90" s="400"/>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row>
    <row r="91" spans="1:81" s="13" customFormat="1" ht="24.75" customHeight="1">
      <c r="A91" s="360">
        <v>2011</v>
      </c>
      <c r="B91" s="2" t="e">
        <f t="shared" si="13"/>
        <v>#DIV/0!</v>
      </c>
      <c r="C91" s="381"/>
      <c r="D91" s="360">
        <v>2011</v>
      </c>
      <c r="E91" s="381"/>
      <c r="F91" s="381"/>
      <c r="G91" s="360">
        <v>2011</v>
      </c>
      <c r="H91" s="381"/>
      <c r="I91" s="381"/>
      <c r="J91" s="360">
        <v>2011</v>
      </c>
      <c r="K91" s="381"/>
      <c r="L91" s="381"/>
      <c r="M91" s="360">
        <v>2011</v>
      </c>
      <c r="N91" s="381"/>
      <c r="O91" s="381"/>
      <c r="P91" s="360">
        <v>2011</v>
      </c>
      <c r="Q91" s="381"/>
      <c r="R91" s="381"/>
      <c r="S91" s="392"/>
      <c r="T91" s="392"/>
      <c r="U91" s="392"/>
      <c r="V91" s="392"/>
      <c r="W91" s="392"/>
      <c r="X91" s="392"/>
      <c r="Y91" s="392"/>
      <c r="Z91" s="392"/>
      <c r="AA91" s="392"/>
      <c r="AB91" s="392"/>
      <c r="AC91" s="392"/>
      <c r="AD91" s="392"/>
      <c r="AE91" s="400"/>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row>
    <row r="92" spans="1:81" s="13" customFormat="1" ht="24.75" customHeight="1">
      <c r="A92" s="360">
        <v>2012</v>
      </c>
      <c r="B92" s="2" t="e">
        <f t="shared" si="13"/>
        <v>#DIV/0!</v>
      </c>
      <c r="C92" s="381"/>
      <c r="D92" s="360">
        <v>2012</v>
      </c>
      <c r="E92" s="381"/>
      <c r="F92" s="381"/>
      <c r="G92" s="360">
        <v>2012</v>
      </c>
      <c r="H92" s="381"/>
      <c r="I92" s="381"/>
      <c r="J92" s="360">
        <v>2012</v>
      </c>
      <c r="K92" s="381"/>
      <c r="L92" s="381"/>
      <c r="M92" s="360">
        <v>2012</v>
      </c>
      <c r="N92" s="381"/>
      <c r="O92" s="381"/>
      <c r="P92" s="360">
        <v>2012</v>
      </c>
      <c r="Q92" s="381"/>
      <c r="R92" s="381"/>
      <c r="S92" s="392"/>
      <c r="T92" s="392"/>
      <c r="U92" s="392"/>
      <c r="V92" s="392"/>
      <c r="W92" s="392"/>
      <c r="X92" s="392"/>
      <c r="Y92" s="392"/>
      <c r="Z92" s="392"/>
      <c r="AA92" s="392"/>
      <c r="AB92" s="392"/>
      <c r="AC92" s="392"/>
      <c r="AD92" s="392"/>
      <c r="AE92" s="400"/>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row>
    <row r="93" spans="1:81" s="13" customFormat="1" ht="24.75" customHeight="1">
      <c r="A93" s="360">
        <v>2013</v>
      </c>
      <c r="B93" s="2" t="e">
        <f t="shared" si="13"/>
        <v>#DIV/0!</v>
      </c>
      <c r="C93" s="381"/>
      <c r="D93" s="360">
        <v>2013</v>
      </c>
      <c r="E93" s="381"/>
      <c r="F93" s="381"/>
      <c r="G93" s="360">
        <v>2013</v>
      </c>
      <c r="H93" s="381"/>
      <c r="I93" s="381"/>
      <c r="J93" s="360">
        <v>2013</v>
      </c>
      <c r="K93" s="381"/>
      <c r="L93" s="381"/>
      <c r="M93" s="360">
        <v>2013</v>
      </c>
      <c r="N93" s="381"/>
      <c r="O93" s="381"/>
      <c r="P93" s="360">
        <v>2013</v>
      </c>
      <c r="Q93" s="381"/>
      <c r="R93" s="381"/>
      <c r="S93" s="392"/>
      <c r="T93" s="392"/>
      <c r="U93" s="392"/>
      <c r="V93" s="392"/>
      <c r="W93" s="392"/>
      <c r="X93" s="392"/>
      <c r="Y93" s="392"/>
      <c r="Z93" s="392"/>
      <c r="AA93" s="392"/>
      <c r="AB93" s="392"/>
      <c r="AC93" s="392"/>
      <c r="AD93" s="392"/>
      <c r="AE93" s="400"/>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row>
    <row r="94" spans="1:81" ht="24.75" customHeight="1">
      <c r="A94" s="312">
        <v>2014</v>
      </c>
      <c r="B94" s="2">
        <f t="shared" ref="B94:B99" si="14">AVERAGE(E94,H94,K94,N94,Q94)</f>
        <v>15</v>
      </c>
      <c r="C94" s="234"/>
      <c r="D94" s="312">
        <v>2014</v>
      </c>
      <c r="E94" s="49">
        <v>25</v>
      </c>
      <c r="F94" s="318" t="s">
        <v>3599</v>
      </c>
      <c r="G94" s="312">
        <v>2014</v>
      </c>
      <c r="H94" s="311">
        <v>0</v>
      </c>
      <c r="I94" s="318" t="s">
        <v>3600</v>
      </c>
      <c r="J94" s="312">
        <v>2014</v>
      </c>
      <c r="K94" s="311">
        <v>0</v>
      </c>
      <c r="L94" s="318" t="s">
        <v>4549</v>
      </c>
      <c r="M94" s="312">
        <v>2014</v>
      </c>
      <c r="N94" s="311">
        <v>50</v>
      </c>
      <c r="O94" s="318" t="s">
        <v>179</v>
      </c>
      <c r="P94" s="312">
        <v>2014</v>
      </c>
      <c r="Q94" s="311">
        <v>0</v>
      </c>
      <c r="R94" s="317" t="s">
        <v>178</v>
      </c>
    </row>
    <row r="95" spans="1:81" ht="24.75" customHeight="1">
      <c r="A95" s="312">
        <v>2015</v>
      </c>
      <c r="B95" s="2">
        <f t="shared" si="14"/>
        <v>20</v>
      </c>
      <c r="C95" s="240"/>
      <c r="D95" s="312">
        <v>2015</v>
      </c>
      <c r="E95" s="49">
        <v>25</v>
      </c>
      <c r="F95" s="318"/>
      <c r="G95" s="312">
        <v>2015</v>
      </c>
      <c r="H95" s="311">
        <v>0</v>
      </c>
      <c r="I95" s="318"/>
      <c r="J95" s="312">
        <v>2015</v>
      </c>
      <c r="K95" s="311">
        <v>25</v>
      </c>
      <c r="L95" s="318" t="s">
        <v>177</v>
      </c>
      <c r="M95" s="312">
        <v>2015</v>
      </c>
      <c r="N95" s="49">
        <v>50</v>
      </c>
      <c r="O95" s="318" t="s">
        <v>176</v>
      </c>
      <c r="P95" s="312">
        <v>2015</v>
      </c>
      <c r="Q95" s="49">
        <v>0</v>
      </c>
      <c r="R95" s="317"/>
    </row>
    <row r="96" spans="1:81" ht="24.75" customHeight="1">
      <c r="A96" s="312">
        <v>2016</v>
      </c>
      <c r="B96" s="2">
        <f t="shared" si="14"/>
        <v>20</v>
      </c>
      <c r="C96" s="240"/>
      <c r="D96" s="312">
        <v>2016</v>
      </c>
      <c r="E96" s="49">
        <v>25</v>
      </c>
      <c r="F96" s="318"/>
      <c r="G96" s="312">
        <v>2016</v>
      </c>
      <c r="H96" s="311">
        <v>0</v>
      </c>
      <c r="I96" s="318"/>
      <c r="J96" s="312">
        <v>2016</v>
      </c>
      <c r="K96" s="311">
        <v>25</v>
      </c>
      <c r="L96" s="318"/>
      <c r="M96" s="312">
        <v>2016</v>
      </c>
      <c r="N96" s="49">
        <v>50</v>
      </c>
      <c r="O96" s="318"/>
      <c r="P96" s="312">
        <v>2016</v>
      </c>
      <c r="Q96" s="49">
        <v>0</v>
      </c>
      <c r="R96" s="317"/>
    </row>
    <row r="97" spans="1:81" ht="24.75" customHeight="1">
      <c r="A97" s="312">
        <v>2017</v>
      </c>
      <c r="B97" s="2">
        <f t="shared" si="14"/>
        <v>30</v>
      </c>
      <c r="C97" s="240"/>
      <c r="D97" s="312">
        <v>2017</v>
      </c>
      <c r="E97" s="49">
        <v>25</v>
      </c>
      <c r="F97" s="318"/>
      <c r="G97" s="312">
        <v>2017</v>
      </c>
      <c r="H97" s="311">
        <v>0</v>
      </c>
      <c r="I97" s="318"/>
      <c r="J97" s="312">
        <v>2017</v>
      </c>
      <c r="K97" s="311">
        <v>25</v>
      </c>
      <c r="L97" s="318"/>
      <c r="M97" s="312">
        <v>2017</v>
      </c>
      <c r="N97" s="49">
        <v>50</v>
      </c>
      <c r="O97" s="318"/>
      <c r="P97" s="312">
        <v>2017</v>
      </c>
      <c r="Q97" s="78">
        <v>50</v>
      </c>
      <c r="R97" s="317" t="s">
        <v>175</v>
      </c>
    </row>
    <row r="98" spans="1:81" ht="24.75" customHeight="1">
      <c r="A98" s="312">
        <v>2018</v>
      </c>
      <c r="B98" s="2">
        <f t="shared" si="14"/>
        <v>30</v>
      </c>
      <c r="C98" s="240"/>
      <c r="D98" s="312">
        <v>2018</v>
      </c>
      <c r="E98" s="49">
        <v>25</v>
      </c>
      <c r="F98" s="318"/>
      <c r="G98" s="312">
        <v>2018</v>
      </c>
      <c r="H98" s="311">
        <v>0</v>
      </c>
      <c r="I98" s="318"/>
      <c r="J98" s="312">
        <v>2018</v>
      </c>
      <c r="K98" s="311">
        <v>25</v>
      </c>
      <c r="L98" s="318"/>
      <c r="M98" s="312">
        <v>2018</v>
      </c>
      <c r="N98" s="311">
        <v>50</v>
      </c>
      <c r="O98" s="318"/>
      <c r="P98" s="312">
        <v>2018</v>
      </c>
      <c r="Q98" s="78">
        <v>50</v>
      </c>
      <c r="R98" s="317"/>
    </row>
    <row r="99" spans="1:81" ht="24.75" customHeight="1">
      <c r="A99" s="312">
        <v>2019</v>
      </c>
      <c r="B99" s="2">
        <f t="shared" si="14"/>
        <v>30</v>
      </c>
      <c r="C99" s="240"/>
      <c r="D99" s="312">
        <v>2019</v>
      </c>
      <c r="E99" s="49">
        <v>25</v>
      </c>
      <c r="F99" s="318"/>
      <c r="G99" s="312">
        <v>2019</v>
      </c>
      <c r="H99" s="311">
        <v>0</v>
      </c>
      <c r="I99" s="318"/>
      <c r="J99" s="312">
        <v>2019</v>
      </c>
      <c r="K99" s="311">
        <v>25</v>
      </c>
      <c r="L99" s="318"/>
      <c r="M99" s="312">
        <v>2019</v>
      </c>
      <c r="N99" s="311">
        <v>50</v>
      </c>
      <c r="O99" s="318"/>
      <c r="P99" s="312">
        <v>2019</v>
      </c>
      <c r="Q99" s="49">
        <v>50</v>
      </c>
      <c r="R99" s="317"/>
    </row>
    <row r="100" spans="1:81" ht="24.75" customHeight="1"/>
    <row r="101" spans="1:81" ht="24.75" customHeight="1">
      <c r="A101" s="130" t="s">
        <v>114</v>
      </c>
      <c r="B101" s="785" t="s">
        <v>174</v>
      </c>
      <c r="C101" s="785"/>
      <c r="D101" s="785"/>
      <c r="E101" s="785"/>
      <c r="F101" s="785"/>
      <c r="G101" s="785"/>
      <c r="H101" s="785"/>
      <c r="I101" s="785"/>
      <c r="J101" s="785"/>
      <c r="K101" s="785"/>
      <c r="L101" s="785"/>
      <c r="M101" s="785"/>
      <c r="N101" s="785"/>
      <c r="O101" s="785"/>
      <c r="P101" s="785"/>
      <c r="Q101" s="785"/>
      <c r="R101" s="785"/>
      <c r="S101" s="785"/>
      <c r="T101" s="785"/>
      <c r="U101" s="785"/>
      <c r="V101" s="785"/>
      <c r="W101" s="785"/>
      <c r="X101" s="785"/>
    </row>
    <row r="102" spans="1:81" ht="24.75" customHeight="1">
      <c r="A102" s="130" t="s">
        <v>106</v>
      </c>
      <c r="B102" s="787" t="s">
        <v>47</v>
      </c>
      <c r="C102" s="787"/>
      <c r="D102" s="130" t="s">
        <v>106</v>
      </c>
      <c r="E102" s="786" t="s">
        <v>48</v>
      </c>
      <c r="F102" s="786"/>
      <c r="G102" s="130" t="s">
        <v>106</v>
      </c>
      <c r="H102" s="786" t="s">
        <v>49</v>
      </c>
      <c r="I102" s="786"/>
      <c r="J102" s="130" t="s">
        <v>106</v>
      </c>
      <c r="K102" s="786" t="s">
        <v>50</v>
      </c>
      <c r="L102" s="786"/>
      <c r="M102" s="130" t="s">
        <v>106</v>
      </c>
      <c r="N102" s="786" t="s">
        <v>51</v>
      </c>
      <c r="O102" s="786"/>
      <c r="P102" s="130" t="s">
        <v>106</v>
      </c>
      <c r="Q102" s="786" t="s">
        <v>52</v>
      </c>
      <c r="R102" s="786"/>
      <c r="S102" s="130" t="s">
        <v>106</v>
      </c>
      <c r="T102" s="786" t="s">
        <v>53</v>
      </c>
      <c r="U102" s="786"/>
      <c r="V102" s="130" t="s">
        <v>106</v>
      </c>
      <c r="W102" s="786" t="s">
        <v>54</v>
      </c>
      <c r="X102" s="786"/>
    </row>
    <row r="103" spans="1:81" ht="24.75" customHeight="1">
      <c r="A103" s="130" t="s">
        <v>105</v>
      </c>
      <c r="B103" s="775"/>
      <c r="C103" s="776"/>
      <c r="D103" s="130" t="s">
        <v>105</v>
      </c>
      <c r="E103" s="777"/>
      <c r="F103" s="778"/>
      <c r="G103" s="130" t="s">
        <v>105</v>
      </c>
      <c r="H103" s="781"/>
      <c r="I103" s="781"/>
      <c r="J103" s="130" t="s">
        <v>105</v>
      </c>
      <c r="K103" s="781"/>
      <c r="L103" s="781"/>
      <c r="M103" s="130" t="s">
        <v>105</v>
      </c>
      <c r="N103" s="781"/>
      <c r="O103" s="781"/>
      <c r="P103" s="130" t="s">
        <v>105</v>
      </c>
      <c r="Q103" s="781"/>
      <c r="R103" s="781"/>
      <c r="S103" s="130" t="s">
        <v>105</v>
      </c>
      <c r="T103" s="781"/>
      <c r="U103" s="781"/>
      <c r="V103" s="130" t="s">
        <v>105</v>
      </c>
      <c r="W103" s="781"/>
      <c r="X103" s="781"/>
    </row>
    <row r="104" spans="1:81" ht="24.75" customHeight="1">
      <c r="A104" s="312" t="s">
        <v>92</v>
      </c>
      <c r="B104" s="791" t="s">
        <v>173</v>
      </c>
      <c r="C104" s="791"/>
      <c r="D104" s="312" t="s">
        <v>92</v>
      </c>
      <c r="E104" s="791" t="s">
        <v>172</v>
      </c>
      <c r="F104" s="791"/>
      <c r="G104" s="312" t="s">
        <v>92</v>
      </c>
      <c r="H104" s="791" t="s">
        <v>171</v>
      </c>
      <c r="I104" s="791"/>
      <c r="J104" s="312" t="s">
        <v>92</v>
      </c>
      <c r="K104" s="791" t="s">
        <v>145</v>
      </c>
      <c r="L104" s="791"/>
      <c r="M104" s="312" t="s">
        <v>92</v>
      </c>
      <c r="N104" s="791" t="s">
        <v>170</v>
      </c>
      <c r="O104" s="791"/>
      <c r="P104" s="312" t="s">
        <v>92</v>
      </c>
      <c r="Q104" s="791" t="s">
        <v>163</v>
      </c>
      <c r="R104" s="791"/>
      <c r="S104" s="312" t="s">
        <v>92</v>
      </c>
      <c r="T104" s="791" t="s">
        <v>169</v>
      </c>
      <c r="U104" s="791"/>
      <c r="V104" s="312" t="s">
        <v>92</v>
      </c>
      <c r="W104" s="791" t="s">
        <v>168</v>
      </c>
      <c r="X104" s="791"/>
    </row>
    <row r="105" spans="1:81" ht="24.75" customHeight="1">
      <c r="A105" s="312" t="s">
        <v>81</v>
      </c>
      <c r="B105" s="791" t="s">
        <v>90</v>
      </c>
      <c r="C105" s="791"/>
      <c r="D105" s="312" t="s">
        <v>81</v>
      </c>
      <c r="E105" s="784" t="s">
        <v>167</v>
      </c>
      <c r="F105" s="784"/>
      <c r="G105" s="312" t="s">
        <v>81</v>
      </c>
      <c r="H105" s="784" t="s">
        <v>166</v>
      </c>
      <c r="I105" s="784"/>
      <c r="J105" s="312" t="s">
        <v>81</v>
      </c>
      <c r="K105" s="784" t="s">
        <v>165</v>
      </c>
      <c r="L105" s="784"/>
      <c r="M105" s="312" t="s">
        <v>81</v>
      </c>
      <c r="N105" s="784" t="s">
        <v>164</v>
      </c>
      <c r="O105" s="784"/>
      <c r="P105" s="312" t="s">
        <v>81</v>
      </c>
      <c r="Q105" s="784" t="s">
        <v>163</v>
      </c>
      <c r="R105" s="784"/>
      <c r="S105" s="312" t="s">
        <v>81</v>
      </c>
      <c r="T105" s="784" t="s">
        <v>162</v>
      </c>
      <c r="U105" s="784"/>
      <c r="V105" s="312" t="s">
        <v>81</v>
      </c>
      <c r="W105" s="796" t="s">
        <v>161</v>
      </c>
      <c r="X105" s="796"/>
    </row>
    <row r="106" spans="1:81" ht="24.75" customHeight="1">
      <c r="A106" s="312" t="s">
        <v>78</v>
      </c>
      <c r="B106" s="784" t="s">
        <v>79</v>
      </c>
      <c r="C106" s="784"/>
      <c r="D106" s="312" t="s">
        <v>78</v>
      </c>
      <c r="E106" s="580" t="s">
        <v>4359</v>
      </c>
      <c r="F106" s="580"/>
      <c r="G106" s="312" t="s">
        <v>78</v>
      </c>
      <c r="H106" s="784" t="s">
        <v>4360</v>
      </c>
      <c r="I106" s="784"/>
      <c r="J106" s="312" t="s">
        <v>78</v>
      </c>
      <c r="K106" s="784" t="s">
        <v>4336</v>
      </c>
      <c r="L106" s="784"/>
      <c r="M106" s="312" t="s">
        <v>78</v>
      </c>
      <c r="N106" s="784" t="s">
        <v>4361</v>
      </c>
      <c r="O106" s="784"/>
      <c r="P106" s="312" t="s">
        <v>78</v>
      </c>
      <c r="Q106" s="784" t="s">
        <v>4362</v>
      </c>
      <c r="R106" s="784"/>
      <c r="S106" s="312" t="s">
        <v>78</v>
      </c>
      <c r="T106" s="784" t="s">
        <v>4363</v>
      </c>
      <c r="U106" s="784"/>
      <c r="V106" s="312" t="s">
        <v>78</v>
      </c>
      <c r="W106" s="784" t="s">
        <v>4364</v>
      </c>
      <c r="X106" s="784"/>
    </row>
    <row r="107" spans="1:81" ht="24.75" customHeight="1">
      <c r="A107" s="312" t="s">
        <v>0</v>
      </c>
      <c r="B107" s="312" t="s">
        <v>77</v>
      </c>
      <c r="C107" s="312" t="s">
        <v>76</v>
      </c>
      <c r="D107" s="312" t="s">
        <v>75</v>
      </c>
      <c r="E107" s="312" t="s">
        <v>74</v>
      </c>
      <c r="F107" s="312" t="s">
        <v>73</v>
      </c>
      <c r="G107" s="312" t="s">
        <v>75</v>
      </c>
      <c r="H107" s="312" t="s">
        <v>74</v>
      </c>
      <c r="I107" s="312" t="s">
        <v>73</v>
      </c>
      <c r="J107" s="312" t="s">
        <v>75</v>
      </c>
      <c r="K107" s="312" t="s">
        <v>74</v>
      </c>
      <c r="L107" s="312" t="s">
        <v>73</v>
      </c>
      <c r="M107" s="312" t="s">
        <v>75</v>
      </c>
      <c r="N107" s="312" t="s">
        <v>74</v>
      </c>
      <c r="O107" s="312" t="s">
        <v>73</v>
      </c>
      <c r="P107" s="312" t="s">
        <v>75</v>
      </c>
      <c r="Q107" s="312" t="s">
        <v>74</v>
      </c>
      <c r="R107" s="312" t="s">
        <v>73</v>
      </c>
      <c r="S107" s="312" t="s">
        <v>75</v>
      </c>
      <c r="T107" s="312" t="s">
        <v>74</v>
      </c>
      <c r="U107" s="312" t="s">
        <v>73</v>
      </c>
      <c r="V107" s="312" t="s">
        <v>75</v>
      </c>
      <c r="W107" s="312" t="s">
        <v>74</v>
      </c>
      <c r="X107" s="312" t="s">
        <v>73</v>
      </c>
    </row>
    <row r="108" spans="1:81" s="13" customFormat="1" ht="24.75" customHeight="1">
      <c r="A108" s="360">
        <v>2007</v>
      </c>
      <c r="B108" s="407" t="s">
        <v>4896</v>
      </c>
      <c r="C108" s="381"/>
      <c r="D108" s="360">
        <v>2007</v>
      </c>
      <c r="E108" s="404"/>
      <c r="F108" s="381"/>
      <c r="G108" s="360">
        <v>2007</v>
      </c>
      <c r="H108" s="381"/>
      <c r="I108" s="381"/>
      <c r="J108" s="360">
        <v>2007</v>
      </c>
      <c r="K108" s="381"/>
      <c r="L108" s="381"/>
      <c r="M108" s="360">
        <v>2007</v>
      </c>
      <c r="N108" s="381"/>
      <c r="O108" s="381"/>
      <c r="P108" s="360">
        <v>2007</v>
      </c>
      <c r="Q108" s="381"/>
      <c r="R108" s="381"/>
      <c r="S108" s="360">
        <v>2007</v>
      </c>
      <c r="T108" s="381"/>
      <c r="U108" s="381"/>
      <c r="V108" s="360">
        <v>2007</v>
      </c>
      <c r="W108" s="381"/>
      <c r="X108" s="381"/>
      <c r="Y108" s="392"/>
      <c r="Z108" s="392"/>
      <c r="AA108" s="392"/>
      <c r="AB108" s="392"/>
      <c r="AC108" s="392"/>
      <c r="AD108" s="39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row>
    <row r="109" spans="1:81" s="13" customFormat="1" ht="24.75" customHeight="1">
      <c r="A109" s="360">
        <v>2008</v>
      </c>
      <c r="B109" s="407" t="s">
        <v>4896</v>
      </c>
      <c r="C109" s="381"/>
      <c r="D109" s="360">
        <v>2008</v>
      </c>
      <c r="E109" s="381"/>
      <c r="F109" s="381"/>
      <c r="G109" s="360">
        <v>2008</v>
      </c>
      <c r="H109" s="381"/>
      <c r="I109" s="381"/>
      <c r="J109" s="360">
        <v>2008</v>
      </c>
      <c r="K109" s="381"/>
      <c r="L109" s="381"/>
      <c r="M109" s="360">
        <v>2008</v>
      </c>
      <c r="N109" s="381"/>
      <c r="O109" s="381"/>
      <c r="P109" s="360">
        <v>2008</v>
      </c>
      <c r="Q109" s="381"/>
      <c r="R109" s="381"/>
      <c r="S109" s="360">
        <v>2008</v>
      </c>
      <c r="T109" s="381"/>
      <c r="U109" s="381"/>
      <c r="V109" s="360">
        <v>2008</v>
      </c>
      <c r="W109" s="381"/>
      <c r="X109" s="381"/>
      <c r="Y109" s="392"/>
      <c r="Z109" s="392"/>
      <c r="AA109" s="392"/>
      <c r="AB109" s="392"/>
      <c r="AC109" s="392"/>
      <c r="AD109" s="39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row>
    <row r="110" spans="1:81" s="13" customFormat="1" ht="24.75" customHeight="1">
      <c r="A110" s="360">
        <v>2009</v>
      </c>
      <c r="B110" s="407" t="s">
        <v>4896</v>
      </c>
      <c r="C110" s="381"/>
      <c r="D110" s="360">
        <v>2009</v>
      </c>
      <c r="E110" s="381"/>
      <c r="F110" s="381"/>
      <c r="G110" s="360">
        <v>2009</v>
      </c>
      <c r="H110" s="381"/>
      <c r="I110" s="381"/>
      <c r="J110" s="360">
        <v>2009</v>
      </c>
      <c r="K110" s="381"/>
      <c r="L110" s="381"/>
      <c r="M110" s="360">
        <v>2009</v>
      </c>
      <c r="N110" s="381"/>
      <c r="O110" s="381"/>
      <c r="P110" s="360">
        <v>2009</v>
      </c>
      <c r="Q110" s="381"/>
      <c r="R110" s="381"/>
      <c r="S110" s="360">
        <v>2009</v>
      </c>
      <c r="T110" s="381"/>
      <c r="U110" s="381"/>
      <c r="V110" s="360">
        <v>2009</v>
      </c>
      <c r="W110" s="381"/>
      <c r="X110" s="381"/>
      <c r="Y110" s="392"/>
      <c r="Z110" s="392"/>
      <c r="AA110" s="392"/>
      <c r="AB110" s="392"/>
      <c r="AC110" s="392"/>
      <c r="AD110" s="39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row>
    <row r="111" spans="1:81" s="13" customFormat="1" ht="24.75" customHeight="1">
      <c r="A111" s="360">
        <v>2010</v>
      </c>
      <c r="B111" s="407" t="s">
        <v>4896</v>
      </c>
      <c r="C111" s="381"/>
      <c r="D111" s="360">
        <v>2010</v>
      </c>
      <c r="E111" s="381"/>
      <c r="F111" s="381"/>
      <c r="G111" s="360">
        <v>2010</v>
      </c>
      <c r="H111" s="381"/>
      <c r="I111" s="381"/>
      <c r="J111" s="360">
        <v>2010</v>
      </c>
      <c r="K111" s="381"/>
      <c r="L111" s="381"/>
      <c r="M111" s="360">
        <v>2010</v>
      </c>
      <c r="N111" s="381"/>
      <c r="O111" s="381"/>
      <c r="P111" s="360">
        <v>2010</v>
      </c>
      <c r="Q111" s="381"/>
      <c r="R111" s="381"/>
      <c r="S111" s="360">
        <v>2010</v>
      </c>
      <c r="T111" s="381"/>
      <c r="U111" s="381"/>
      <c r="V111" s="360">
        <v>2010</v>
      </c>
      <c r="W111" s="381"/>
      <c r="X111" s="381"/>
      <c r="Y111" s="392"/>
      <c r="Z111" s="392"/>
      <c r="AA111" s="392"/>
      <c r="AB111" s="392"/>
      <c r="AC111" s="392"/>
      <c r="AD111" s="39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row>
    <row r="112" spans="1:81" s="13" customFormat="1" ht="24.75" customHeight="1">
      <c r="A112" s="360">
        <v>2011</v>
      </c>
      <c r="B112" s="407" t="s">
        <v>4896</v>
      </c>
      <c r="C112" s="381"/>
      <c r="D112" s="360">
        <v>2011</v>
      </c>
      <c r="E112" s="381"/>
      <c r="F112" s="381"/>
      <c r="G112" s="360">
        <v>2011</v>
      </c>
      <c r="H112" s="381"/>
      <c r="I112" s="381"/>
      <c r="J112" s="360">
        <v>2011</v>
      </c>
      <c r="K112" s="381"/>
      <c r="L112" s="381"/>
      <c r="M112" s="360">
        <v>2011</v>
      </c>
      <c r="N112" s="381"/>
      <c r="O112" s="381"/>
      <c r="P112" s="360">
        <v>2011</v>
      </c>
      <c r="Q112" s="381"/>
      <c r="R112" s="381"/>
      <c r="S112" s="360">
        <v>2011</v>
      </c>
      <c r="T112" s="381"/>
      <c r="U112" s="381"/>
      <c r="V112" s="360">
        <v>2011</v>
      </c>
      <c r="W112" s="381"/>
      <c r="X112" s="381"/>
      <c r="Y112" s="392"/>
      <c r="Z112" s="392"/>
      <c r="AA112" s="392"/>
      <c r="AB112" s="392"/>
      <c r="AC112" s="392"/>
      <c r="AD112" s="39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row>
    <row r="113" spans="1:81" s="13" customFormat="1" ht="24.75" customHeight="1">
      <c r="A113" s="360">
        <v>2012</v>
      </c>
      <c r="B113" s="407" t="s">
        <v>4896</v>
      </c>
      <c r="C113" s="381"/>
      <c r="D113" s="360">
        <v>2012</v>
      </c>
      <c r="E113" s="381"/>
      <c r="F113" s="381"/>
      <c r="G113" s="360">
        <v>2012</v>
      </c>
      <c r="H113" s="381"/>
      <c r="I113" s="381"/>
      <c r="J113" s="360">
        <v>2012</v>
      </c>
      <c r="K113" s="381"/>
      <c r="L113" s="381"/>
      <c r="M113" s="360">
        <v>2012</v>
      </c>
      <c r="N113" s="381"/>
      <c r="O113" s="381"/>
      <c r="P113" s="360">
        <v>2012</v>
      </c>
      <c r="Q113" s="381"/>
      <c r="R113" s="381"/>
      <c r="S113" s="360">
        <v>2012</v>
      </c>
      <c r="T113" s="381"/>
      <c r="U113" s="381"/>
      <c r="V113" s="360">
        <v>2012</v>
      </c>
      <c r="W113" s="381"/>
      <c r="X113" s="381"/>
      <c r="Y113" s="392"/>
      <c r="Z113" s="392"/>
      <c r="AA113" s="392"/>
      <c r="AB113" s="392"/>
      <c r="AC113" s="392"/>
      <c r="AD113" s="39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row>
    <row r="114" spans="1:81" s="13" customFormat="1" ht="24.75" customHeight="1">
      <c r="A114" s="360">
        <v>2013</v>
      </c>
      <c r="B114" s="407" t="s">
        <v>4896</v>
      </c>
      <c r="C114" s="381"/>
      <c r="D114" s="360">
        <v>2013</v>
      </c>
      <c r="E114" s="381"/>
      <c r="F114" s="381"/>
      <c r="G114" s="360">
        <v>2013</v>
      </c>
      <c r="H114" s="381"/>
      <c r="I114" s="381"/>
      <c r="J114" s="360">
        <v>2013</v>
      </c>
      <c r="K114" s="381"/>
      <c r="L114" s="381"/>
      <c r="M114" s="360">
        <v>2013</v>
      </c>
      <c r="N114" s="381"/>
      <c r="O114" s="381"/>
      <c r="P114" s="360">
        <v>2013</v>
      </c>
      <c r="Q114" s="381"/>
      <c r="R114" s="381"/>
      <c r="S114" s="360">
        <v>2013</v>
      </c>
      <c r="T114" s="381"/>
      <c r="U114" s="381"/>
      <c r="V114" s="360">
        <v>2013</v>
      </c>
      <c r="W114" s="381"/>
      <c r="X114" s="381"/>
      <c r="Y114" s="392"/>
      <c r="Z114" s="392"/>
      <c r="AA114" s="392"/>
      <c r="AB114" s="392"/>
      <c r="AC114" s="392"/>
      <c r="AD114" s="39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row>
    <row r="115" spans="1:81" ht="24.75" customHeight="1">
      <c r="A115" s="312">
        <v>2014</v>
      </c>
      <c r="B115" s="2">
        <f t="shared" ref="B115:B120" si="15">AVERAGE(E115,((H115+K115)/2),((N115+Q115+T115)/3),W115)</f>
        <v>41.666666666666671</v>
      </c>
      <c r="C115" s="234"/>
      <c r="D115" s="312">
        <v>2014</v>
      </c>
      <c r="E115" s="311">
        <v>100</v>
      </c>
      <c r="F115" s="318" t="s">
        <v>3601</v>
      </c>
      <c r="G115" s="312">
        <v>2014</v>
      </c>
      <c r="H115" s="311">
        <v>0</v>
      </c>
      <c r="I115" s="318"/>
      <c r="J115" s="312">
        <v>2014</v>
      </c>
      <c r="K115" s="311">
        <v>0</v>
      </c>
      <c r="L115" s="318" t="s">
        <v>3602</v>
      </c>
      <c r="M115" s="312">
        <v>2014</v>
      </c>
      <c r="N115" s="49">
        <v>50</v>
      </c>
      <c r="O115" s="318" t="s">
        <v>3603</v>
      </c>
      <c r="P115" s="312">
        <v>2014</v>
      </c>
      <c r="Q115" s="311">
        <v>0</v>
      </c>
      <c r="R115" s="318" t="s">
        <v>3604</v>
      </c>
      <c r="S115" s="312">
        <v>2014</v>
      </c>
      <c r="T115" s="311">
        <v>0</v>
      </c>
      <c r="U115" s="318" t="s">
        <v>3605</v>
      </c>
      <c r="V115" s="312">
        <v>2014</v>
      </c>
      <c r="W115" s="49">
        <v>50</v>
      </c>
      <c r="X115" s="317" t="s">
        <v>3606</v>
      </c>
    </row>
    <row r="116" spans="1:81" ht="24.75" customHeight="1">
      <c r="A116" s="312">
        <v>2015</v>
      </c>
      <c r="B116" s="2">
        <f t="shared" si="15"/>
        <v>41.666666666666671</v>
      </c>
      <c r="C116" s="240"/>
      <c r="D116" s="312">
        <v>2015</v>
      </c>
      <c r="E116" s="311">
        <v>100</v>
      </c>
      <c r="F116" s="318"/>
      <c r="G116" s="312">
        <v>2015</v>
      </c>
      <c r="H116" s="311">
        <v>0</v>
      </c>
      <c r="I116" s="318" t="s">
        <v>159</v>
      </c>
      <c r="J116" s="312">
        <v>2015</v>
      </c>
      <c r="K116" s="49">
        <v>0</v>
      </c>
      <c r="L116" s="318"/>
      <c r="M116" s="312">
        <v>2015</v>
      </c>
      <c r="N116" s="78">
        <v>50</v>
      </c>
      <c r="O116" s="318"/>
      <c r="P116" s="312">
        <v>2015</v>
      </c>
      <c r="Q116" s="311">
        <v>0</v>
      </c>
      <c r="R116" s="318"/>
      <c r="S116" s="312">
        <v>2015</v>
      </c>
      <c r="T116" s="311">
        <v>0</v>
      </c>
      <c r="U116" s="318"/>
      <c r="V116" s="312">
        <v>2015</v>
      </c>
      <c r="W116" s="311">
        <v>50</v>
      </c>
      <c r="X116" s="317"/>
    </row>
    <row r="117" spans="1:81" ht="24.75" customHeight="1">
      <c r="A117" s="312">
        <v>2016</v>
      </c>
      <c r="B117" s="2">
        <f t="shared" si="15"/>
        <v>41.666666666666671</v>
      </c>
      <c r="C117" s="240"/>
      <c r="D117" s="312">
        <v>2016</v>
      </c>
      <c r="E117" s="311">
        <v>100</v>
      </c>
      <c r="F117" s="318"/>
      <c r="G117" s="312">
        <v>2016</v>
      </c>
      <c r="H117" s="311">
        <v>0</v>
      </c>
      <c r="I117" s="318"/>
      <c r="J117" s="312">
        <v>2016</v>
      </c>
      <c r="K117" s="49">
        <v>0</v>
      </c>
      <c r="L117" s="318"/>
      <c r="M117" s="312">
        <v>2016</v>
      </c>
      <c r="N117" s="78">
        <v>50</v>
      </c>
      <c r="O117" s="318"/>
      <c r="P117" s="312">
        <v>2016</v>
      </c>
      <c r="Q117" s="311">
        <v>0</v>
      </c>
      <c r="R117" s="318"/>
      <c r="S117" s="312">
        <v>2016</v>
      </c>
      <c r="T117" s="311">
        <v>0</v>
      </c>
      <c r="U117" s="318"/>
      <c r="V117" s="312">
        <v>2016</v>
      </c>
      <c r="W117" s="311">
        <v>50</v>
      </c>
      <c r="X117" s="317"/>
    </row>
    <row r="118" spans="1:81" ht="24.75" customHeight="1">
      <c r="A118" s="312">
        <v>2017</v>
      </c>
      <c r="B118" s="2">
        <f t="shared" si="15"/>
        <v>41.666666666666671</v>
      </c>
      <c r="C118" s="240"/>
      <c r="D118" s="312">
        <v>2017</v>
      </c>
      <c r="E118" s="311">
        <v>100</v>
      </c>
      <c r="F118" s="318"/>
      <c r="G118" s="312">
        <v>2017</v>
      </c>
      <c r="H118" s="311">
        <v>0</v>
      </c>
      <c r="I118" s="318"/>
      <c r="J118" s="312">
        <v>2017</v>
      </c>
      <c r="K118" s="49">
        <v>0</v>
      </c>
      <c r="L118" s="318"/>
      <c r="M118" s="312">
        <v>2017</v>
      </c>
      <c r="N118" s="78">
        <v>50</v>
      </c>
      <c r="O118" s="318"/>
      <c r="P118" s="312">
        <v>2017</v>
      </c>
      <c r="Q118" s="311">
        <v>0</v>
      </c>
      <c r="R118" s="318"/>
      <c r="S118" s="312">
        <v>2017</v>
      </c>
      <c r="T118" s="311">
        <v>0</v>
      </c>
      <c r="U118" s="318"/>
      <c r="V118" s="312">
        <v>2017</v>
      </c>
      <c r="W118" s="311">
        <v>50</v>
      </c>
      <c r="X118" s="317"/>
    </row>
    <row r="119" spans="1:81" ht="24.75" customHeight="1">
      <c r="A119" s="312">
        <v>2018</v>
      </c>
      <c r="B119" s="2">
        <f t="shared" si="15"/>
        <v>41.666666666666671</v>
      </c>
      <c r="C119" s="240"/>
      <c r="D119" s="312">
        <v>2018</v>
      </c>
      <c r="E119" s="311">
        <v>100</v>
      </c>
      <c r="F119" s="318"/>
      <c r="G119" s="312">
        <v>2018</v>
      </c>
      <c r="H119" s="311">
        <v>0</v>
      </c>
      <c r="I119" s="318"/>
      <c r="J119" s="312">
        <v>2018</v>
      </c>
      <c r="K119" s="49">
        <v>0</v>
      </c>
      <c r="L119" s="318"/>
      <c r="M119" s="312">
        <v>2018</v>
      </c>
      <c r="N119" s="78">
        <v>50</v>
      </c>
      <c r="O119" s="318"/>
      <c r="P119" s="312">
        <v>2018</v>
      </c>
      <c r="Q119" s="311">
        <v>0</v>
      </c>
      <c r="R119" s="318"/>
      <c r="S119" s="312">
        <v>2018</v>
      </c>
      <c r="T119" s="311">
        <v>0</v>
      </c>
      <c r="U119" s="318"/>
      <c r="V119" s="312">
        <v>2018</v>
      </c>
      <c r="W119" s="311">
        <v>50</v>
      </c>
      <c r="X119" s="317"/>
    </row>
    <row r="120" spans="1:81" ht="24.75" customHeight="1">
      <c r="A120" s="312">
        <v>2019</v>
      </c>
      <c r="B120" s="2">
        <f t="shared" si="15"/>
        <v>45.833333333333336</v>
      </c>
      <c r="C120" s="240"/>
      <c r="D120" s="312">
        <v>2019</v>
      </c>
      <c r="E120" s="311">
        <v>100</v>
      </c>
      <c r="F120" s="318" t="s">
        <v>158</v>
      </c>
      <c r="G120" s="312">
        <v>2019</v>
      </c>
      <c r="H120" s="311">
        <v>0</v>
      </c>
      <c r="I120" s="318" t="s">
        <v>157</v>
      </c>
      <c r="J120" s="312">
        <v>2019</v>
      </c>
      <c r="K120" s="49">
        <v>0</v>
      </c>
      <c r="L120" s="318"/>
      <c r="M120" s="312">
        <v>2019</v>
      </c>
      <c r="N120" s="78">
        <v>50</v>
      </c>
      <c r="O120" s="318" t="s">
        <v>156</v>
      </c>
      <c r="P120" s="312">
        <v>2019</v>
      </c>
      <c r="Q120" s="311">
        <v>50</v>
      </c>
      <c r="R120" s="318" t="s">
        <v>155</v>
      </c>
      <c r="S120" s="312">
        <v>2019</v>
      </c>
      <c r="T120" s="311">
        <v>0</v>
      </c>
      <c r="U120" s="318"/>
      <c r="V120" s="312">
        <v>2019</v>
      </c>
      <c r="W120" s="311">
        <v>50</v>
      </c>
      <c r="X120" s="317"/>
    </row>
    <row r="121" spans="1:81" ht="24.75" customHeight="1"/>
    <row r="122" spans="1:81" ht="24.75" customHeight="1">
      <c r="A122" s="130" t="s">
        <v>114</v>
      </c>
      <c r="B122" s="785" t="s">
        <v>154</v>
      </c>
      <c r="C122" s="785"/>
      <c r="D122" s="785"/>
      <c r="E122" s="785"/>
      <c r="F122" s="785"/>
      <c r="G122" s="785"/>
      <c r="H122" s="785"/>
      <c r="I122" s="785"/>
      <c r="J122" s="785"/>
      <c r="K122" s="785"/>
      <c r="L122" s="785"/>
      <c r="M122" s="785"/>
      <c r="N122" s="785"/>
      <c r="O122" s="785"/>
      <c r="P122" s="785"/>
      <c r="Q122" s="785"/>
      <c r="R122" s="785"/>
      <c r="S122" s="785"/>
      <c r="T122" s="785"/>
      <c r="U122" s="785"/>
      <c r="V122" s="785"/>
      <c r="W122" s="785"/>
      <c r="X122" s="785"/>
      <c r="Y122" s="785"/>
      <c r="Z122" s="785"/>
      <c r="AA122" s="785"/>
    </row>
    <row r="123" spans="1:81" ht="24.75" customHeight="1">
      <c r="A123" s="130" t="s">
        <v>106</v>
      </c>
      <c r="B123" s="787" t="s">
        <v>55</v>
      </c>
      <c r="C123" s="787"/>
      <c r="D123" s="130" t="s">
        <v>106</v>
      </c>
      <c r="E123" s="786" t="s">
        <v>56</v>
      </c>
      <c r="F123" s="786"/>
      <c r="G123" s="130" t="s">
        <v>106</v>
      </c>
      <c r="H123" s="786" t="s">
        <v>57</v>
      </c>
      <c r="I123" s="786"/>
      <c r="J123" s="130" t="s">
        <v>106</v>
      </c>
      <c r="K123" s="786" t="s">
        <v>153</v>
      </c>
      <c r="L123" s="786"/>
      <c r="M123" s="130" t="s">
        <v>106</v>
      </c>
      <c r="N123" s="786"/>
      <c r="O123" s="786"/>
      <c r="P123" s="130" t="s">
        <v>106</v>
      </c>
      <c r="Q123" s="786"/>
      <c r="R123" s="786"/>
      <c r="S123" s="130" t="s">
        <v>106</v>
      </c>
      <c r="T123" s="786"/>
      <c r="U123" s="786"/>
      <c r="V123" s="130" t="s">
        <v>106</v>
      </c>
      <c r="W123" s="786"/>
      <c r="X123" s="786"/>
      <c r="Y123" s="130" t="s">
        <v>106</v>
      </c>
      <c r="Z123" s="786" t="s">
        <v>61</v>
      </c>
      <c r="AA123" s="786"/>
    </row>
    <row r="124" spans="1:81" ht="24.75" customHeight="1">
      <c r="A124" s="130" t="s">
        <v>105</v>
      </c>
      <c r="B124" s="775"/>
      <c r="C124" s="776"/>
      <c r="D124" s="130" t="s">
        <v>105</v>
      </c>
      <c r="E124" s="777"/>
      <c r="F124" s="778"/>
      <c r="G124" s="130" t="s">
        <v>105</v>
      </c>
      <c r="H124" s="781"/>
      <c r="I124" s="781"/>
      <c r="J124" s="130" t="s">
        <v>105</v>
      </c>
      <c r="K124" s="781"/>
      <c r="L124" s="781"/>
      <c r="M124" s="130" t="s">
        <v>105</v>
      </c>
      <c r="N124" s="781" t="s">
        <v>59</v>
      </c>
      <c r="O124" s="781"/>
      <c r="P124" s="130" t="s">
        <v>105</v>
      </c>
      <c r="Q124" s="781" t="s">
        <v>152</v>
      </c>
      <c r="R124" s="781"/>
      <c r="S124" s="130" t="s">
        <v>105</v>
      </c>
      <c r="T124" s="781" t="s">
        <v>60</v>
      </c>
      <c r="U124" s="781"/>
      <c r="V124" s="130" t="s">
        <v>105</v>
      </c>
      <c r="W124" s="781" t="s">
        <v>151</v>
      </c>
      <c r="X124" s="781"/>
      <c r="Y124" s="130" t="s">
        <v>105</v>
      </c>
      <c r="Z124" s="781"/>
      <c r="AA124" s="781"/>
    </row>
    <row r="125" spans="1:81" ht="24.75" customHeight="1">
      <c r="A125" s="312" t="s">
        <v>92</v>
      </c>
      <c r="B125" s="791" t="s">
        <v>150</v>
      </c>
      <c r="C125" s="791"/>
      <c r="D125" s="312" t="s">
        <v>92</v>
      </c>
      <c r="E125" s="791" t="s">
        <v>149</v>
      </c>
      <c r="F125" s="791"/>
      <c r="G125" s="312" t="s">
        <v>92</v>
      </c>
      <c r="H125" s="595" t="s">
        <v>1569</v>
      </c>
      <c r="I125" s="595"/>
      <c r="J125" s="312" t="s">
        <v>92</v>
      </c>
      <c r="K125" s="791" t="s">
        <v>148</v>
      </c>
      <c r="L125" s="791"/>
      <c r="M125" s="312" t="s">
        <v>92</v>
      </c>
      <c r="N125" s="791" t="s">
        <v>147</v>
      </c>
      <c r="O125" s="791"/>
      <c r="P125" s="312" t="s">
        <v>92</v>
      </c>
      <c r="Q125" s="791" t="s">
        <v>146</v>
      </c>
      <c r="R125" s="791"/>
      <c r="S125" s="312" t="s">
        <v>92</v>
      </c>
      <c r="T125" s="791" t="s">
        <v>145</v>
      </c>
      <c r="U125" s="791"/>
      <c r="V125" s="312" t="s">
        <v>92</v>
      </c>
      <c r="W125" s="788" t="s">
        <v>160</v>
      </c>
      <c r="X125" s="791"/>
      <c r="Y125" s="360" t="s">
        <v>92</v>
      </c>
      <c r="Z125" s="791" t="s">
        <v>143</v>
      </c>
      <c r="AA125" s="791"/>
    </row>
    <row r="126" spans="1:81" ht="24.75" customHeight="1">
      <c r="A126" s="312" t="s">
        <v>81</v>
      </c>
      <c r="B126" s="791" t="s">
        <v>90</v>
      </c>
      <c r="C126" s="791"/>
      <c r="D126" s="312" t="s">
        <v>81</v>
      </c>
      <c r="E126" s="784" t="s">
        <v>142</v>
      </c>
      <c r="F126" s="784"/>
      <c r="G126" s="312" t="s">
        <v>81</v>
      </c>
      <c r="H126" s="580" t="s">
        <v>1570</v>
      </c>
      <c r="I126" s="580"/>
      <c r="J126" s="312" t="s">
        <v>81</v>
      </c>
      <c r="K126" s="784" t="s">
        <v>141</v>
      </c>
      <c r="L126" s="784"/>
      <c r="M126" s="312" t="s">
        <v>81</v>
      </c>
      <c r="N126" s="784" t="s">
        <v>140</v>
      </c>
      <c r="O126" s="784"/>
      <c r="P126" s="312" t="s">
        <v>81</v>
      </c>
      <c r="Q126" s="784" t="s">
        <v>139</v>
      </c>
      <c r="R126" s="784"/>
      <c r="S126" s="312" t="s">
        <v>81</v>
      </c>
      <c r="T126" s="784" t="s">
        <v>138</v>
      </c>
      <c r="U126" s="784"/>
      <c r="V126" s="312" t="s">
        <v>81</v>
      </c>
      <c r="W126" s="784" t="s">
        <v>137</v>
      </c>
      <c r="X126" s="784"/>
      <c r="Y126" s="360" t="s">
        <v>81</v>
      </c>
      <c r="Z126" s="784" t="s">
        <v>136</v>
      </c>
      <c r="AA126" s="784"/>
    </row>
    <row r="127" spans="1:81" ht="24.75" customHeight="1">
      <c r="A127" s="312" t="s">
        <v>78</v>
      </c>
      <c r="B127" s="784" t="s">
        <v>79</v>
      </c>
      <c r="C127" s="784"/>
      <c r="D127" s="312" t="s">
        <v>78</v>
      </c>
      <c r="E127" s="784" t="s">
        <v>4366</v>
      </c>
      <c r="F127" s="784"/>
      <c r="G127" s="312" t="s">
        <v>78</v>
      </c>
      <c r="H127" s="580" t="s">
        <v>4367</v>
      </c>
      <c r="I127" s="580"/>
      <c r="J127" s="312" t="s">
        <v>78</v>
      </c>
      <c r="K127" s="784" t="s">
        <v>79</v>
      </c>
      <c r="L127" s="784"/>
      <c r="M127" s="312" t="s">
        <v>78</v>
      </c>
      <c r="N127" s="784" t="s">
        <v>4368</v>
      </c>
      <c r="O127" s="784"/>
      <c r="P127" s="312" t="s">
        <v>78</v>
      </c>
      <c r="Q127" s="784" t="s">
        <v>4369</v>
      </c>
      <c r="R127" s="784"/>
      <c r="S127" s="312" t="s">
        <v>78</v>
      </c>
      <c r="T127" s="784" t="s">
        <v>4370</v>
      </c>
      <c r="U127" s="784"/>
      <c r="V127" s="312" t="s">
        <v>78</v>
      </c>
      <c r="W127" s="784" t="s">
        <v>4371</v>
      </c>
      <c r="X127" s="784"/>
      <c r="Y127" s="360" t="s">
        <v>78</v>
      </c>
      <c r="Z127" s="595" t="s">
        <v>4372</v>
      </c>
      <c r="AA127" s="580"/>
    </row>
    <row r="128" spans="1:81" ht="24.75" customHeight="1">
      <c r="A128" s="312" t="s">
        <v>75</v>
      </c>
      <c r="B128" s="312" t="s">
        <v>74</v>
      </c>
      <c r="C128" s="312" t="s">
        <v>73</v>
      </c>
      <c r="D128" s="312" t="s">
        <v>75</v>
      </c>
      <c r="E128" s="312" t="s">
        <v>74</v>
      </c>
      <c r="F128" s="312" t="s">
        <v>73</v>
      </c>
      <c r="G128" s="312" t="s">
        <v>75</v>
      </c>
      <c r="H128" s="312" t="s">
        <v>74</v>
      </c>
      <c r="I128" s="312" t="s">
        <v>73</v>
      </c>
      <c r="J128" s="312" t="s">
        <v>75</v>
      </c>
      <c r="K128" s="312" t="s">
        <v>74</v>
      </c>
      <c r="L128" s="312" t="s">
        <v>73</v>
      </c>
      <c r="M128" s="312" t="s">
        <v>75</v>
      </c>
      <c r="N128" s="312" t="s">
        <v>74</v>
      </c>
      <c r="O128" s="312" t="s">
        <v>73</v>
      </c>
      <c r="P128" s="312" t="s">
        <v>75</v>
      </c>
      <c r="Q128" s="312" t="s">
        <v>74</v>
      </c>
      <c r="R128" s="312" t="s">
        <v>73</v>
      </c>
      <c r="S128" s="312" t="s">
        <v>75</v>
      </c>
      <c r="T128" s="312" t="s">
        <v>74</v>
      </c>
      <c r="U128" s="312" t="s">
        <v>73</v>
      </c>
      <c r="V128" s="312" t="s">
        <v>75</v>
      </c>
      <c r="W128" s="312" t="s">
        <v>74</v>
      </c>
      <c r="X128" s="312" t="s">
        <v>73</v>
      </c>
      <c r="Y128" s="360" t="s">
        <v>75</v>
      </c>
      <c r="Z128" s="360" t="s">
        <v>74</v>
      </c>
      <c r="AA128" s="360" t="s">
        <v>73</v>
      </c>
    </row>
    <row r="129" spans="1:81" s="13" customFormat="1" ht="24.75" customHeight="1">
      <c r="A129" s="360">
        <v>2007</v>
      </c>
      <c r="B129" s="2" t="e">
        <f t="shared" ref="B129:B135" si="16">AVERAGE(E129,H129,K129,Z129)</f>
        <v>#DIV/0!</v>
      </c>
      <c r="C129" s="381"/>
      <c r="D129" s="360">
        <v>2007</v>
      </c>
      <c r="E129" s="381"/>
      <c r="F129" s="381"/>
      <c r="G129" s="360">
        <v>2007</v>
      </c>
      <c r="H129" s="381"/>
      <c r="I129" s="381"/>
      <c r="J129" s="360">
        <v>2007</v>
      </c>
      <c r="K129" s="319" t="e">
        <f t="shared" ref="K129:K135" si="17">AVERAGE(N129,Q129,T129,W129)</f>
        <v>#DIV/0!</v>
      </c>
      <c r="L129" s="381"/>
      <c r="M129" s="360">
        <v>2007</v>
      </c>
      <c r="N129" s="381"/>
      <c r="O129" s="381"/>
      <c r="P129" s="360">
        <v>2007</v>
      </c>
      <c r="Q129" s="381"/>
      <c r="R129" s="381"/>
      <c r="S129" s="360">
        <v>2007</v>
      </c>
      <c r="T129" s="381"/>
      <c r="U129" s="381"/>
      <c r="V129" s="360">
        <v>2007</v>
      </c>
      <c r="W129" s="381"/>
      <c r="X129" s="381"/>
      <c r="Y129" s="360">
        <v>2007</v>
      </c>
      <c r="Z129" s="381"/>
      <c r="AA129" s="381"/>
      <c r="AB129" s="392"/>
      <c r="AC129" s="392"/>
      <c r="AD129" s="39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row>
    <row r="130" spans="1:81" s="13" customFormat="1" ht="24.75" customHeight="1">
      <c r="A130" s="360">
        <v>2008</v>
      </c>
      <c r="B130" s="2" t="e">
        <f t="shared" si="16"/>
        <v>#DIV/0!</v>
      </c>
      <c r="C130" s="381"/>
      <c r="D130" s="360">
        <v>2008</v>
      </c>
      <c r="E130" s="381"/>
      <c r="F130" s="381"/>
      <c r="G130" s="360">
        <v>2008</v>
      </c>
      <c r="H130" s="381"/>
      <c r="I130" s="381"/>
      <c r="J130" s="360">
        <v>2008</v>
      </c>
      <c r="K130" s="319" t="e">
        <f t="shared" si="17"/>
        <v>#DIV/0!</v>
      </c>
      <c r="L130" s="381"/>
      <c r="M130" s="360">
        <v>2008</v>
      </c>
      <c r="N130" s="381"/>
      <c r="O130" s="381"/>
      <c r="P130" s="360">
        <v>2008</v>
      </c>
      <c r="Q130" s="381"/>
      <c r="R130" s="381"/>
      <c r="S130" s="360">
        <v>2008</v>
      </c>
      <c r="T130" s="381"/>
      <c r="U130" s="381"/>
      <c r="V130" s="360">
        <v>2008</v>
      </c>
      <c r="W130" s="381"/>
      <c r="X130" s="381"/>
      <c r="Y130" s="360">
        <v>2008</v>
      </c>
      <c r="Z130" s="381"/>
      <c r="AA130" s="381"/>
      <c r="AB130" s="392"/>
      <c r="AC130" s="392"/>
      <c r="AD130" s="39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row>
    <row r="131" spans="1:81" s="13" customFormat="1" ht="24.75" customHeight="1">
      <c r="A131" s="360">
        <v>2009</v>
      </c>
      <c r="B131" s="2" t="e">
        <f t="shared" si="16"/>
        <v>#DIV/0!</v>
      </c>
      <c r="C131" s="381"/>
      <c r="D131" s="360">
        <v>2009</v>
      </c>
      <c r="E131" s="381"/>
      <c r="F131" s="381"/>
      <c r="G131" s="360">
        <v>2009</v>
      </c>
      <c r="H131" s="381"/>
      <c r="I131" s="381"/>
      <c r="J131" s="360">
        <v>2009</v>
      </c>
      <c r="K131" s="319" t="e">
        <f t="shared" si="17"/>
        <v>#DIV/0!</v>
      </c>
      <c r="L131" s="381"/>
      <c r="M131" s="360">
        <v>2009</v>
      </c>
      <c r="N131" s="381"/>
      <c r="O131" s="381"/>
      <c r="P131" s="360">
        <v>2009</v>
      </c>
      <c r="Q131" s="381"/>
      <c r="R131" s="381"/>
      <c r="S131" s="360">
        <v>2009</v>
      </c>
      <c r="T131" s="381"/>
      <c r="U131" s="381"/>
      <c r="V131" s="360">
        <v>2009</v>
      </c>
      <c r="W131" s="381"/>
      <c r="X131" s="381"/>
      <c r="Y131" s="360">
        <v>2009</v>
      </c>
      <c r="Z131" s="381"/>
      <c r="AA131" s="381"/>
      <c r="AB131" s="392"/>
      <c r="AC131" s="392"/>
      <c r="AD131" s="39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row>
    <row r="132" spans="1:81" s="13" customFormat="1" ht="24.75" customHeight="1">
      <c r="A132" s="360">
        <v>2010</v>
      </c>
      <c r="B132" s="2" t="e">
        <f t="shared" si="16"/>
        <v>#DIV/0!</v>
      </c>
      <c r="C132" s="381"/>
      <c r="D132" s="360">
        <v>2010</v>
      </c>
      <c r="E132" s="381"/>
      <c r="F132" s="381"/>
      <c r="G132" s="360">
        <v>2010</v>
      </c>
      <c r="H132" s="381"/>
      <c r="I132" s="381"/>
      <c r="J132" s="360">
        <v>2010</v>
      </c>
      <c r="K132" s="319" t="e">
        <f t="shared" si="17"/>
        <v>#DIV/0!</v>
      </c>
      <c r="L132" s="381"/>
      <c r="M132" s="360">
        <v>2010</v>
      </c>
      <c r="N132" s="381"/>
      <c r="O132" s="381"/>
      <c r="P132" s="360">
        <v>2010</v>
      </c>
      <c r="Q132" s="381"/>
      <c r="R132" s="381"/>
      <c r="S132" s="360">
        <v>2010</v>
      </c>
      <c r="T132" s="381"/>
      <c r="U132" s="381"/>
      <c r="V132" s="360">
        <v>2010</v>
      </c>
      <c r="W132" s="381"/>
      <c r="X132" s="381"/>
      <c r="Y132" s="360">
        <v>2010</v>
      </c>
      <c r="Z132" s="381"/>
      <c r="AA132" s="381"/>
      <c r="AB132" s="392"/>
      <c r="AC132" s="392"/>
      <c r="AD132" s="39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row>
    <row r="133" spans="1:81" s="13" customFormat="1" ht="24.75" customHeight="1">
      <c r="A133" s="360">
        <v>2011</v>
      </c>
      <c r="B133" s="2" t="e">
        <f t="shared" si="16"/>
        <v>#DIV/0!</v>
      </c>
      <c r="C133" s="381"/>
      <c r="D133" s="360">
        <v>2011</v>
      </c>
      <c r="E133" s="381"/>
      <c r="F133" s="381"/>
      <c r="G133" s="360">
        <v>2011</v>
      </c>
      <c r="H133" s="381"/>
      <c r="I133" s="381"/>
      <c r="J133" s="360">
        <v>2011</v>
      </c>
      <c r="K133" s="319" t="e">
        <f t="shared" si="17"/>
        <v>#DIV/0!</v>
      </c>
      <c r="L133" s="381"/>
      <c r="M133" s="360">
        <v>2011</v>
      </c>
      <c r="N133" s="381"/>
      <c r="O133" s="381"/>
      <c r="P133" s="360">
        <v>2011</v>
      </c>
      <c r="Q133" s="381"/>
      <c r="R133" s="381"/>
      <c r="S133" s="360">
        <v>2011</v>
      </c>
      <c r="T133" s="381"/>
      <c r="U133" s="381"/>
      <c r="V133" s="360">
        <v>2011</v>
      </c>
      <c r="W133" s="381"/>
      <c r="X133" s="381"/>
      <c r="Y133" s="360">
        <v>2011</v>
      </c>
      <c r="Z133" s="381"/>
      <c r="AA133" s="381"/>
      <c r="AB133" s="392"/>
      <c r="AC133" s="392"/>
      <c r="AD133" s="39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row>
    <row r="134" spans="1:81" s="13" customFormat="1" ht="24.75" customHeight="1">
      <c r="A134" s="360">
        <v>2012</v>
      </c>
      <c r="B134" s="2" t="e">
        <f t="shared" si="16"/>
        <v>#DIV/0!</v>
      </c>
      <c r="C134" s="381"/>
      <c r="D134" s="360">
        <v>2012</v>
      </c>
      <c r="E134" s="381"/>
      <c r="F134" s="381"/>
      <c r="G134" s="360">
        <v>2012</v>
      </c>
      <c r="H134" s="381"/>
      <c r="I134" s="381"/>
      <c r="J134" s="360">
        <v>2012</v>
      </c>
      <c r="K134" s="319" t="e">
        <f t="shared" si="17"/>
        <v>#DIV/0!</v>
      </c>
      <c r="L134" s="381"/>
      <c r="M134" s="360">
        <v>2012</v>
      </c>
      <c r="N134" s="381"/>
      <c r="O134" s="381"/>
      <c r="P134" s="360">
        <v>2012</v>
      </c>
      <c r="Q134" s="381"/>
      <c r="R134" s="381"/>
      <c r="S134" s="360">
        <v>2012</v>
      </c>
      <c r="T134" s="381"/>
      <c r="U134" s="381"/>
      <c r="V134" s="360">
        <v>2012</v>
      </c>
      <c r="W134" s="381"/>
      <c r="X134" s="381"/>
      <c r="Y134" s="360">
        <v>2012</v>
      </c>
      <c r="Z134" s="381"/>
      <c r="AA134" s="381"/>
      <c r="AB134" s="392"/>
      <c r="AC134" s="392"/>
      <c r="AD134" s="39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row>
    <row r="135" spans="1:81" s="13" customFormat="1" ht="24.75" customHeight="1">
      <c r="A135" s="360">
        <v>2013</v>
      </c>
      <c r="B135" s="2" t="e">
        <f t="shared" si="16"/>
        <v>#DIV/0!</v>
      </c>
      <c r="C135" s="381"/>
      <c r="D135" s="360">
        <v>2013</v>
      </c>
      <c r="E135" s="381"/>
      <c r="F135" s="381"/>
      <c r="G135" s="360">
        <v>2013</v>
      </c>
      <c r="H135" s="381"/>
      <c r="I135" s="381"/>
      <c r="J135" s="360">
        <v>2013</v>
      </c>
      <c r="K135" s="319" t="e">
        <f t="shared" si="17"/>
        <v>#DIV/0!</v>
      </c>
      <c r="L135" s="381"/>
      <c r="M135" s="360">
        <v>2013</v>
      </c>
      <c r="N135" s="381"/>
      <c r="O135" s="381"/>
      <c r="P135" s="360">
        <v>2013</v>
      </c>
      <c r="Q135" s="381"/>
      <c r="R135" s="381"/>
      <c r="S135" s="360">
        <v>2013</v>
      </c>
      <c r="T135" s="381"/>
      <c r="U135" s="381"/>
      <c r="V135" s="360">
        <v>2013</v>
      </c>
      <c r="W135" s="381"/>
      <c r="X135" s="381"/>
      <c r="Y135" s="360">
        <v>2013</v>
      </c>
      <c r="Z135" s="381"/>
      <c r="AA135" s="381"/>
      <c r="AB135" s="392"/>
      <c r="AC135" s="392"/>
      <c r="AD135" s="39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row>
    <row r="136" spans="1:81" ht="24.75" customHeight="1">
      <c r="A136" s="312">
        <v>2014</v>
      </c>
      <c r="B136" s="2">
        <f t="shared" ref="B136:B141" si="18">AVERAGE(E136,H136,K136,Z136)</f>
        <v>43.75</v>
      </c>
      <c r="C136" s="240"/>
      <c r="D136" s="312">
        <v>2014</v>
      </c>
      <c r="E136" s="311">
        <v>50</v>
      </c>
      <c r="F136" s="318" t="s">
        <v>3607</v>
      </c>
      <c r="G136" s="312">
        <v>2014</v>
      </c>
      <c r="H136" s="311">
        <v>0</v>
      </c>
      <c r="I136" s="318" t="s">
        <v>3608</v>
      </c>
      <c r="J136" s="312">
        <v>2014</v>
      </c>
      <c r="K136" s="319">
        <f t="shared" ref="K136:K141" si="19">AVERAGE(N136,Q136,T136,W136)</f>
        <v>75</v>
      </c>
      <c r="L136" s="311"/>
      <c r="M136" s="312">
        <v>2014</v>
      </c>
      <c r="N136" s="311">
        <v>50</v>
      </c>
      <c r="O136" s="318" t="s">
        <v>3609</v>
      </c>
      <c r="P136" s="312">
        <v>2014</v>
      </c>
      <c r="Q136" s="311">
        <v>100</v>
      </c>
      <c r="R136" s="318" t="s">
        <v>3610</v>
      </c>
      <c r="S136" s="312">
        <v>2014</v>
      </c>
      <c r="T136" s="311">
        <v>50</v>
      </c>
      <c r="U136" s="318" t="s">
        <v>3611</v>
      </c>
      <c r="V136" s="312">
        <v>2014</v>
      </c>
      <c r="W136" s="311">
        <v>100</v>
      </c>
      <c r="X136" s="318" t="s">
        <v>3612</v>
      </c>
      <c r="Y136" s="360">
        <v>2014</v>
      </c>
      <c r="Z136" s="311">
        <v>50</v>
      </c>
      <c r="AA136" s="317" t="s">
        <v>4550</v>
      </c>
    </row>
    <row r="137" spans="1:81" ht="24.75" customHeight="1">
      <c r="A137" s="312">
        <v>2015</v>
      </c>
      <c r="B137" s="2">
        <f t="shared" si="18"/>
        <v>43.75</v>
      </c>
      <c r="C137" s="240"/>
      <c r="D137" s="312">
        <v>2015</v>
      </c>
      <c r="E137" s="311">
        <v>50</v>
      </c>
      <c r="F137" s="318"/>
      <c r="G137" s="312">
        <v>2015</v>
      </c>
      <c r="H137" s="49">
        <v>0</v>
      </c>
      <c r="I137" s="318"/>
      <c r="J137" s="312">
        <v>2015</v>
      </c>
      <c r="K137" s="319">
        <f t="shared" si="19"/>
        <v>75</v>
      </c>
      <c r="L137" s="311"/>
      <c r="M137" s="312">
        <v>2015</v>
      </c>
      <c r="N137" s="311">
        <v>50</v>
      </c>
      <c r="O137" s="318"/>
      <c r="P137" s="312">
        <v>2015</v>
      </c>
      <c r="Q137" s="311">
        <v>100</v>
      </c>
      <c r="R137" s="318"/>
      <c r="S137" s="312">
        <v>2015</v>
      </c>
      <c r="T137" s="311">
        <v>50</v>
      </c>
      <c r="U137" s="318"/>
      <c r="V137" s="312">
        <v>2015</v>
      </c>
      <c r="W137" s="311">
        <v>100</v>
      </c>
      <c r="X137" s="318"/>
      <c r="Y137" s="360">
        <v>2015</v>
      </c>
      <c r="Z137" s="311">
        <v>50</v>
      </c>
      <c r="AA137" s="317"/>
    </row>
    <row r="138" spans="1:81" ht="24.75" customHeight="1">
      <c r="A138" s="312">
        <v>2016</v>
      </c>
      <c r="B138" s="2">
        <f t="shared" si="18"/>
        <v>43.75</v>
      </c>
      <c r="C138" s="240"/>
      <c r="D138" s="312">
        <v>2016</v>
      </c>
      <c r="E138" s="311">
        <v>50</v>
      </c>
      <c r="F138" s="318"/>
      <c r="G138" s="312">
        <v>2016</v>
      </c>
      <c r="H138" s="49">
        <v>0</v>
      </c>
      <c r="I138" s="318"/>
      <c r="J138" s="312">
        <v>2016</v>
      </c>
      <c r="K138" s="319">
        <f t="shared" si="19"/>
        <v>75</v>
      </c>
      <c r="L138" s="311"/>
      <c r="M138" s="312">
        <v>2016</v>
      </c>
      <c r="N138" s="311">
        <v>50</v>
      </c>
      <c r="O138" s="318"/>
      <c r="P138" s="312">
        <v>2016</v>
      </c>
      <c r="Q138" s="311">
        <v>100</v>
      </c>
      <c r="R138" s="318"/>
      <c r="S138" s="312">
        <v>2016</v>
      </c>
      <c r="T138" s="311">
        <v>50</v>
      </c>
      <c r="U138" s="318"/>
      <c r="V138" s="312">
        <v>2016</v>
      </c>
      <c r="W138" s="311">
        <v>100</v>
      </c>
      <c r="X138" s="318"/>
      <c r="Y138" s="360">
        <v>2016</v>
      </c>
      <c r="Z138" s="311">
        <v>50</v>
      </c>
      <c r="AA138" s="317"/>
    </row>
    <row r="139" spans="1:81" ht="24.75" customHeight="1">
      <c r="A139" s="312">
        <v>2017</v>
      </c>
      <c r="B139" s="2">
        <f t="shared" si="18"/>
        <v>43.75</v>
      </c>
      <c r="C139" s="240"/>
      <c r="D139" s="312">
        <v>2017</v>
      </c>
      <c r="E139" s="311">
        <v>50</v>
      </c>
      <c r="F139" s="318"/>
      <c r="G139" s="312">
        <v>2017</v>
      </c>
      <c r="H139" s="49">
        <v>0</v>
      </c>
      <c r="I139" s="318"/>
      <c r="J139" s="312">
        <v>2017</v>
      </c>
      <c r="K139" s="319">
        <f t="shared" si="19"/>
        <v>75</v>
      </c>
      <c r="L139" s="311"/>
      <c r="M139" s="312">
        <v>2017</v>
      </c>
      <c r="N139" s="311">
        <v>50</v>
      </c>
      <c r="O139" s="318"/>
      <c r="P139" s="312">
        <v>2017</v>
      </c>
      <c r="Q139" s="311">
        <v>100</v>
      </c>
      <c r="R139" s="318"/>
      <c r="S139" s="312">
        <v>2017</v>
      </c>
      <c r="T139" s="311">
        <v>50</v>
      </c>
      <c r="U139" s="318"/>
      <c r="V139" s="312">
        <v>2017</v>
      </c>
      <c r="W139" s="311">
        <v>100</v>
      </c>
      <c r="X139" s="318"/>
      <c r="Y139" s="360">
        <v>2017</v>
      </c>
      <c r="Z139" s="311">
        <v>50</v>
      </c>
      <c r="AA139" s="317"/>
    </row>
    <row r="140" spans="1:81" ht="24.75" customHeight="1">
      <c r="A140" s="312">
        <v>2018</v>
      </c>
      <c r="B140" s="2">
        <f t="shared" si="18"/>
        <v>43.75</v>
      </c>
      <c r="C140" s="240"/>
      <c r="D140" s="312">
        <v>2018</v>
      </c>
      <c r="E140" s="311">
        <v>50</v>
      </c>
      <c r="F140" s="318"/>
      <c r="G140" s="312">
        <v>2018</v>
      </c>
      <c r="H140" s="49">
        <v>0</v>
      </c>
      <c r="I140" s="318"/>
      <c r="J140" s="312">
        <v>2018</v>
      </c>
      <c r="K140" s="319">
        <f t="shared" si="19"/>
        <v>75</v>
      </c>
      <c r="L140" s="311"/>
      <c r="M140" s="312">
        <v>2018</v>
      </c>
      <c r="N140" s="311">
        <v>50</v>
      </c>
      <c r="O140" s="318"/>
      <c r="P140" s="312">
        <v>2018</v>
      </c>
      <c r="Q140" s="311">
        <v>100</v>
      </c>
      <c r="R140" s="318"/>
      <c r="S140" s="312">
        <v>2018</v>
      </c>
      <c r="T140" s="311">
        <v>50</v>
      </c>
      <c r="U140" s="318"/>
      <c r="V140" s="312">
        <v>2018</v>
      </c>
      <c r="W140" s="311">
        <v>100</v>
      </c>
      <c r="X140" s="318"/>
      <c r="Y140" s="360">
        <v>2018</v>
      </c>
      <c r="Z140" s="311">
        <v>50</v>
      </c>
      <c r="AA140" s="317"/>
    </row>
    <row r="141" spans="1:81" ht="24.75" customHeight="1">
      <c r="A141" s="312">
        <v>2019</v>
      </c>
      <c r="B141" s="2">
        <f t="shared" si="18"/>
        <v>43.75</v>
      </c>
      <c r="C141" s="240"/>
      <c r="D141" s="312">
        <v>2019</v>
      </c>
      <c r="E141" s="311">
        <v>50</v>
      </c>
      <c r="F141" s="318"/>
      <c r="G141" s="312">
        <v>2019</v>
      </c>
      <c r="H141" s="49">
        <v>0</v>
      </c>
      <c r="I141" s="318" t="s">
        <v>3613</v>
      </c>
      <c r="J141" s="312">
        <v>2019</v>
      </c>
      <c r="K141" s="319">
        <f t="shared" si="19"/>
        <v>75</v>
      </c>
      <c r="L141" s="311"/>
      <c r="M141" s="312">
        <v>2019</v>
      </c>
      <c r="N141" s="311">
        <v>50</v>
      </c>
      <c r="O141" s="318"/>
      <c r="P141" s="312">
        <v>2019</v>
      </c>
      <c r="Q141" s="311">
        <v>100</v>
      </c>
      <c r="R141" s="318"/>
      <c r="S141" s="312">
        <v>2019</v>
      </c>
      <c r="T141" s="311">
        <v>50</v>
      </c>
      <c r="U141" s="318"/>
      <c r="V141" s="312">
        <v>2019</v>
      </c>
      <c r="W141" s="311">
        <v>100</v>
      </c>
      <c r="X141" s="318"/>
      <c r="Y141" s="360">
        <v>2019</v>
      </c>
      <c r="Z141" s="311">
        <v>50</v>
      </c>
      <c r="AA141" s="317"/>
    </row>
    <row r="142" spans="1:81" ht="24.75" customHeight="1"/>
    <row r="143" spans="1:81" ht="24.75" customHeight="1">
      <c r="A143" s="130" t="s">
        <v>114</v>
      </c>
      <c r="B143" s="785" t="s">
        <v>135</v>
      </c>
      <c r="C143" s="785"/>
      <c r="D143" s="785"/>
      <c r="E143" s="785"/>
      <c r="F143" s="785"/>
      <c r="G143" s="785"/>
      <c r="H143" s="785"/>
      <c r="I143" s="785"/>
      <c r="J143" s="785"/>
      <c r="K143" s="785"/>
      <c r="L143" s="785"/>
      <c r="M143" s="785"/>
      <c r="N143" s="785"/>
      <c r="O143" s="785"/>
      <c r="P143" s="785"/>
      <c r="Q143" s="785"/>
      <c r="R143" s="785"/>
      <c r="S143" s="785"/>
      <c r="T143" s="785"/>
      <c r="U143" s="785"/>
      <c r="V143" s="785"/>
      <c r="W143" s="785"/>
      <c r="X143" s="785"/>
      <c r="Y143" s="785"/>
      <c r="Z143" s="785"/>
      <c r="AA143" s="785"/>
      <c r="AB143" s="785"/>
      <c r="AC143" s="785"/>
      <c r="AD143" s="785"/>
      <c r="AE143" s="785"/>
      <c r="AF143" s="785"/>
      <c r="AG143" s="785"/>
    </row>
    <row r="144" spans="1:81" ht="24.75" customHeight="1">
      <c r="A144" s="130" t="s">
        <v>106</v>
      </c>
      <c r="B144" s="787" t="s">
        <v>62</v>
      </c>
      <c r="C144" s="787"/>
      <c r="D144" s="130" t="s">
        <v>106</v>
      </c>
      <c r="E144" s="786" t="s">
        <v>63</v>
      </c>
      <c r="F144" s="786"/>
      <c r="G144" s="130" t="s">
        <v>106</v>
      </c>
      <c r="H144" s="786" t="s">
        <v>64</v>
      </c>
      <c r="I144" s="786"/>
      <c r="J144" s="130" t="s">
        <v>106</v>
      </c>
      <c r="K144" s="786"/>
      <c r="L144" s="786"/>
      <c r="M144" s="130" t="s">
        <v>106</v>
      </c>
      <c r="N144" s="786"/>
      <c r="O144" s="786"/>
      <c r="P144" s="130" t="s">
        <v>106</v>
      </c>
      <c r="Q144" s="786"/>
      <c r="R144" s="786"/>
      <c r="S144" s="130" t="s">
        <v>106</v>
      </c>
      <c r="T144" s="786"/>
      <c r="U144" s="786"/>
      <c r="V144" s="130" t="s">
        <v>106</v>
      </c>
      <c r="W144" s="777" t="s">
        <v>487</v>
      </c>
      <c r="X144" s="778"/>
      <c r="Y144" s="130" t="s">
        <v>106</v>
      </c>
      <c r="Z144" s="786" t="s">
        <v>69</v>
      </c>
      <c r="AA144" s="786"/>
      <c r="AB144" s="130" t="s">
        <v>106</v>
      </c>
      <c r="AC144" s="786" t="s">
        <v>70</v>
      </c>
      <c r="AD144" s="786"/>
      <c r="AE144" s="130" t="s">
        <v>106</v>
      </c>
      <c r="AF144" s="786" t="s">
        <v>71</v>
      </c>
      <c r="AG144" s="786"/>
    </row>
    <row r="145" spans="1:81" ht="24.75" customHeight="1">
      <c r="A145" s="130" t="s">
        <v>105</v>
      </c>
      <c r="B145" s="775"/>
      <c r="C145" s="776"/>
      <c r="D145" s="130" t="s">
        <v>105</v>
      </c>
      <c r="E145" s="777"/>
      <c r="F145" s="778"/>
      <c r="G145" s="130" t="s">
        <v>105</v>
      </c>
      <c r="H145" s="781"/>
      <c r="I145" s="781"/>
      <c r="J145" s="130" t="s">
        <v>105</v>
      </c>
      <c r="K145" s="781" t="s">
        <v>65</v>
      </c>
      <c r="L145" s="781"/>
      <c r="M145" s="130" t="s">
        <v>105</v>
      </c>
      <c r="N145" s="781" t="s">
        <v>66</v>
      </c>
      <c r="O145" s="781"/>
      <c r="P145" s="130" t="s">
        <v>105</v>
      </c>
      <c r="Q145" s="781" t="s">
        <v>67</v>
      </c>
      <c r="R145" s="781"/>
      <c r="S145" s="130" t="s">
        <v>105</v>
      </c>
      <c r="T145" s="781" t="s">
        <v>68</v>
      </c>
      <c r="U145" s="781"/>
      <c r="V145" s="130" t="s">
        <v>105</v>
      </c>
      <c r="W145" s="782"/>
      <c r="X145" s="783"/>
      <c r="Y145" s="130" t="s">
        <v>105</v>
      </c>
      <c r="Z145" s="781"/>
      <c r="AA145" s="781"/>
      <c r="AB145" s="130" t="s">
        <v>105</v>
      </c>
      <c r="AC145" s="781"/>
      <c r="AD145" s="781"/>
      <c r="AE145" s="130" t="s">
        <v>105</v>
      </c>
      <c r="AF145" s="781"/>
      <c r="AG145" s="781"/>
    </row>
    <row r="146" spans="1:81" ht="24.75" customHeight="1">
      <c r="A146" s="312" t="s">
        <v>92</v>
      </c>
      <c r="B146" s="791" t="s">
        <v>134</v>
      </c>
      <c r="C146" s="791"/>
      <c r="D146" s="312" t="s">
        <v>92</v>
      </c>
      <c r="E146" s="791" t="s">
        <v>133</v>
      </c>
      <c r="F146" s="791"/>
      <c r="G146" s="312" t="s">
        <v>92</v>
      </c>
      <c r="H146" s="791" t="s">
        <v>132</v>
      </c>
      <c r="I146" s="791"/>
      <c r="J146" s="312" t="s">
        <v>92</v>
      </c>
      <c r="K146" s="791" t="s">
        <v>131</v>
      </c>
      <c r="L146" s="791"/>
      <c r="M146" s="312" t="s">
        <v>92</v>
      </c>
      <c r="N146" s="791" t="s">
        <v>130</v>
      </c>
      <c r="O146" s="791"/>
      <c r="P146" s="312" t="s">
        <v>92</v>
      </c>
      <c r="Q146" s="791" t="s">
        <v>129</v>
      </c>
      <c r="R146" s="791"/>
      <c r="S146" s="312" t="s">
        <v>92</v>
      </c>
      <c r="T146" s="595" t="s">
        <v>1573</v>
      </c>
      <c r="U146" s="595"/>
      <c r="V146" s="312" t="s">
        <v>92</v>
      </c>
      <c r="W146" s="794" t="s">
        <v>128</v>
      </c>
      <c r="X146" s="795"/>
      <c r="Y146" s="360" t="s">
        <v>92</v>
      </c>
      <c r="Z146" s="791" t="s">
        <v>127</v>
      </c>
      <c r="AA146" s="791"/>
      <c r="AB146" s="360" t="s">
        <v>92</v>
      </c>
      <c r="AC146" s="791" t="s">
        <v>126</v>
      </c>
      <c r="AD146" s="791"/>
      <c r="AE146" s="360" t="s">
        <v>92</v>
      </c>
      <c r="AF146" s="791" t="s">
        <v>125</v>
      </c>
      <c r="AG146" s="791"/>
    </row>
    <row r="147" spans="1:81" ht="24.75" customHeight="1">
      <c r="A147" s="312" t="s">
        <v>81</v>
      </c>
      <c r="B147" s="791" t="s">
        <v>90</v>
      </c>
      <c r="C147" s="791"/>
      <c r="D147" s="312" t="s">
        <v>81</v>
      </c>
      <c r="E147" s="784" t="s">
        <v>124</v>
      </c>
      <c r="F147" s="784"/>
      <c r="G147" s="312" t="s">
        <v>81</v>
      </c>
      <c r="H147" s="784" t="s">
        <v>123</v>
      </c>
      <c r="I147" s="784"/>
      <c r="J147" s="312" t="s">
        <v>81</v>
      </c>
      <c r="K147" s="784" t="s">
        <v>122</v>
      </c>
      <c r="L147" s="784"/>
      <c r="M147" s="312" t="s">
        <v>81</v>
      </c>
      <c r="N147" s="784" t="s">
        <v>121</v>
      </c>
      <c r="O147" s="784"/>
      <c r="P147" s="312" t="s">
        <v>81</v>
      </c>
      <c r="Q147" s="784" t="s">
        <v>120</v>
      </c>
      <c r="R147" s="784"/>
      <c r="S147" s="312" t="s">
        <v>81</v>
      </c>
      <c r="T147" s="580" t="s">
        <v>1574</v>
      </c>
      <c r="U147" s="580"/>
      <c r="V147" s="312" t="s">
        <v>81</v>
      </c>
      <c r="W147" s="792" t="s">
        <v>773</v>
      </c>
      <c r="X147" s="793"/>
      <c r="Y147" s="360" t="s">
        <v>81</v>
      </c>
      <c r="Z147" s="788" t="s">
        <v>1585</v>
      </c>
      <c r="AA147" s="784"/>
      <c r="AB147" s="360" t="s">
        <v>81</v>
      </c>
      <c r="AC147" s="784" t="s">
        <v>118</v>
      </c>
      <c r="AD147" s="784"/>
      <c r="AE147" s="360" t="s">
        <v>81</v>
      </c>
      <c r="AF147" s="784" t="s">
        <v>117</v>
      </c>
      <c r="AG147" s="784"/>
    </row>
    <row r="148" spans="1:81" ht="24.75" customHeight="1">
      <c r="A148" s="312" t="s">
        <v>78</v>
      </c>
      <c r="B148" s="784" t="s">
        <v>79</v>
      </c>
      <c r="C148" s="784"/>
      <c r="D148" s="312" t="s">
        <v>78</v>
      </c>
      <c r="E148" s="784" t="s">
        <v>4375</v>
      </c>
      <c r="F148" s="784"/>
      <c r="G148" s="312" t="s">
        <v>78</v>
      </c>
      <c r="H148" s="784" t="s">
        <v>79</v>
      </c>
      <c r="I148" s="784"/>
      <c r="J148" s="312" t="s">
        <v>78</v>
      </c>
      <c r="K148" s="784" t="s">
        <v>4376</v>
      </c>
      <c r="L148" s="784"/>
      <c r="M148" s="312" t="s">
        <v>78</v>
      </c>
      <c r="N148" s="784" t="s">
        <v>4376</v>
      </c>
      <c r="O148" s="784"/>
      <c r="P148" s="312" t="s">
        <v>78</v>
      </c>
      <c r="Q148" s="784" t="s">
        <v>4376</v>
      </c>
      <c r="R148" s="784"/>
      <c r="S148" s="312" t="s">
        <v>78</v>
      </c>
      <c r="T148" s="784" t="s">
        <v>4376</v>
      </c>
      <c r="U148" s="784"/>
      <c r="V148" s="312" t="s">
        <v>78</v>
      </c>
      <c r="W148" s="789" t="s">
        <v>4377</v>
      </c>
      <c r="X148" s="790"/>
      <c r="Y148" s="360" t="s">
        <v>78</v>
      </c>
      <c r="Z148" s="788" t="s">
        <v>4378</v>
      </c>
      <c r="AA148" s="784"/>
      <c r="AB148" s="360" t="s">
        <v>78</v>
      </c>
      <c r="AC148" s="784" t="s">
        <v>4379</v>
      </c>
      <c r="AD148" s="784"/>
      <c r="AE148" s="360" t="s">
        <v>78</v>
      </c>
      <c r="AF148" s="788" t="s">
        <v>4380</v>
      </c>
      <c r="AG148" s="784"/>
    </row>
    <row r="149" spans="1:81" ht="24.75" customHeight="1">
      <c r="A149" s="312" t="s">
        <v>75</v>
      </c>
      <c r="B149" s="312" t="s">
        <v>74</v>
      </c>
      <c r="C149" s="312" t="s">
        <v>73</v>
      </c>
      <c r="D149" s="312" t="s">
        <v>75</v>
      </c>
      <c r="E149" s="312" t="s">
        <v>74</v>
      </c>
      <c r="F149" s="312" t="s">
        <v>73</v>
      </c>
      <c r="G149" s="312" t="s">
        <v>75</v>
      </c>
      <c r="H149" s="312" t="s">
        <v>74</v>
      </c>
      <c r="I149" s="312" t="s">
        <v>73</v>
      </c>
      <c r="J149" s="312" t="s">
        <v>75</v>
      </c>
      <c r="K149" s="312" t="s">
        <v>74</v>
      </c>
      <c r="L149" s="312" t="s">
        <v>73</v>
      </c>
      <c r="M149" s="312" t="s">
        <v>75</v>
      </c>
      <c r="N149" s="312" t="s">
        <v>74</v>
      </c>
      <c r="O149" s="312" t="s">
        <v>73</v>
      </c>
      <c r="P149" s="312" t="s">
        <v>75</v>
      </c>
      <c r="Q149" s="312" t="s">
        <v>74</v>
      </c>
      <c r="R149" s="312" t="s">
        <v>73</v>
      </c>
      <c r="S149" s="312" t="s">
        <v>75</v>
      </c>
      <c r="T149" s="312" t="s">
        <v>74</v>
      </c>
      <c r="U149" s="312" t="s">
        <v>73</v>
      </c>
      <c r="V149" s="312" t="s">
        <v>75</v>
      </c>
      <c r="W149" s="312" t="s">
        <v>74</v>
      </c>
      <c r="X149" s="312" t="s">
        <v>73</v>
      </c>
      <c r="Y149" s="360" t="s">
        <v>75</v>
      </c>
      <c r="Z149" s="360" t="s">
        <v>74</v>
      </c>
      <c r="AA149" s="360" t="s">
        <v>73</v>
      </c>
      <c r="AB149" s="360" t="s">
        <v>75</v>
      </c>
      <c r="AC149" s="360" t="s">
        <v>74</v>
      </c>
      <c r="AD149" s="360" t="s">
        <v>73</v>
      </c>
      <c r="AE149" s="360" t="s">
        <v>75</v>
      </c>
      <c r="AF149" s="360" t="s">
        <v>74</v>
      </c>
      <c r="AG149" s="360" t="s">
        <v>73</v>
      </c>
    </row>
    <row r="150" spans="1:81" s="13" customFormat="1" ht="24.75" customHeight="1">
      <c r="A150" s="360">
        <v>2007</v>
      </c>
      <c r="B150" s="396" t="e">
        <f t="shared" ref="B150:B156" si="20">AVERAGE(E150,H150, W150,((Z150+AC150+AF150)/3))</f>
        <v>#DIV/0!</v>
      </c>
      <c r="C150" s="381"/>
      <c r="D150" s="360">
        <v>2007</v>
      </c>
      <c r="E150" s="381"/>
      <c r="F150" s="381"/>
      <c r="G150" s="360">
        <v>2007</v>
      </c>
      <c r="H150" s="319" t="e">
        <f t="shared" ref="H150:H156" si="21">AVERAGE(K150,N150,Q150,T150)</f>
        <v>#DIV/0!</v>
      </c>
      <c r="I150" s="381"/>
      <c r="J150" s="360">
        <v>2007</v>
      </c>
      <c r="K150" s="381"/>
      <c r="L150" s="381"/>
      <c r="M150" s="360">
        <v>2007</v>
      </c>
      <c r="N150" s="381"/>
      <c r="O150" s="381"/>
      <c r="P150" s="360">
        <v>2007</v>
      </c>
      <c r="Q150" s="381"/>
      <c r="R150" s="381"/>
      <c r="S150" s="360">
        <v>2007</v>
      </c>
      <c r="T150" s="381"/>
      <c r="U150" s="381"/>
      <c r="V150" s="360">
        <v>2007</v>
      </c>
      <c r="W150" s="381"/>
      <c r="X150" s="381"/>
      <c r="Y150" s="360">
        <v>2007</v>
      </c>
      <c r="Z150" s="381"/>
      <c r="AA150" s="381"/>
      <c r="AB150" s="360">
        <v>2007</v>
      </c>
      <c r="AC150" s="381"/>
      <c r="AD150" s="381"/>
      <c r="AE150" s="360">
        <v>2007</v>
      </c>
      <c r="AF150" s="381"/>
      <c r="AG150" s="381"/>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row>
    <row r="151" spans="1:81" s="13" customFormat="1" ht="24.75" customHeight="1">
      <c r="A151" s="360">
        <v>2008</v>
      </c>
      <c r="B151" s="396" t="e">
        <f t="shared" si="20"/>
        <v>#DIV/0!</v>
      </c>
      <c r="C151" s="381"/>
      <c r="D151" s="360">
        <v>2008</v>
      </c>
      <c r="E151" s="381"/>
      <c r="F151" s="381"/>
      <c r="G151" s="360">
        <v>2008</v>
      </c>
      <c r="H151" s="319" t="e">
        <f t="shared" si="21"/>
        <v>#DIV/0!</v>
      </c>
      <c r="I151" s="381"/>
      <c r="J151" s="360">
        <v>2008</v>
      </c>
      <c r="K151" s="381"/>
      <c r="L151" s="381"/>
      <c r="M151" s="360">
        <v>2008</v>
      </c>
      <c r="N151" s="381"/>
      <c r="O151" s="381"/>
      <c r="P151" s="360">
        <v>2008</v>
      </c>
      <c r="Q151" s="381"/>
      <c r="R151" s="381"/>
      <c r="S151" s="360">
        <v>2008</v>
      </c>
      <c r="T151" s="381"/>
      <c r="U151" s="381"/>
      <c r="V151" s="360">
        <v>2008</v>
      </c>
      <c r="W151" s="381"/>
      <c r="X151" s="381"/>
      <c r="Y151" s="360">
        <v>2008</v>
      </c>
      <c r="Z151" s="381"/>
      <c r="AA151" s="381"/>
      <c r="AB151" s="360">
        <v>2008</v>
      </c>
      <c r="AC151" s="381"/>
      <c r="AD151" s="381"/>
      <c r="AE151" s="360">
        <v>2008</v>
      </c>
      <c r="AF151" s="381"/>
      <c r="AG151" s="381"/>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row>
    <row r="152" spans="1:81" s="13" customFormat="1" ht="24.75" customHeight="1">
      <c r="A152" s="360">
        <v>2009</v>
      </c>
      <c r="B152" s="396" t="e">
        <f t="shared" si="20"/>
        <v>#DIV/0!</v>
      </c>
      <c r="C152" s="381"/>
      <c r="D152" s="360">
        <v>2009</v>
      </c>
      <c r="E152" s="381"/>
      <c r="F152" s="381"/>
      <c r="G152" s="360">
        <v>2009</v>
      </c>
      <c r="H152" s="319" t="e">
        <f t="shared" si="21"/>
        <v>#DIV/0!</v>
      </c>
      <c r="I152" s="381"/>
      <c r="J152" s="360">
        <v>2009</v>
      </c>
      <c r="K152" s="381"/>
      <c r="L152" s="381"/>
      <c r="M152" s="360">
        <v>2009</v>
      </c>
      <c r="N152" s="381"/>
      <c r="O152" s="381"/>
      <c r="P152" s="360">
        <v>2009</v>
      </c>
      <c r="Q152" s="381"/>
      <c r="R152" s="381"/>
      <c r="S152" s="360">
        <v>2009</v>
      </c>
      <c r="T152" s="381"/>
      <c r="U152" s="381"/>
      <c r="V152" s="360">
        <v>2009</v>
      </c>
      <c r="W152" s="381"/>
      <c r="X152" s="381"/>
      <c r="Y152" s="360">
        <v>2009</v>
      </c>
      <c r="Z152" s="381"/>
      <c r="AA152" s="381"/>
      <c r="AB152" s="360">
        <v>2009</v>
      </c>
      <c r="AC152" s="381"/>
      <c r="AD152" s="381"/>
      <c r="AE152" s="360">
        <v>2009</v>
      </c>
      <c r="AF152" s="381"/>
      <c r="AG152" s="381"/>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row>
    <row r="153" spans="1:81" s="13" customFormat="1" ht="24.75" customHeight="1">
      <c r="A153" s="360">
        <v>2010</v>
      </c>
      <c r="B153" s="396" t="e">
        <f t="shared" si="20"/>
        <v>#DIV/0!</v>
      </c>
      <c r="C153" s="381"/>
      <c r="D153" s="360">
        <v>2010</v>
      </c>
      <c r="E153" s="381"/>
      <c r="F153" s="381"/>
      <c r="G153" s="360">
        <v>2010</v>
      </c>
      <c r="H153" s="319" t="e">
        <f t="shared" si="21"/>
        <v>#DIV/0!</v>
      </c>
      <c r="I153" s="381"/>
      <c r="J153" s="360">
        <v>2010</v>
      </c>
      <c r="K153" s="381"/>
      <c r="L153" s="381"/>
      <c r="M153" s="360">
        <v>2010</v>
      </c>
      <c r="N153" s="381"/>
      <c r="O153" s="381"/>
      <c r="P153" s="360">
        <v>2010</v>
      </c>
      <c r="Q153" s="381"/>
      <c r="R153" s="381"/>
      <c r="S153" s="360">
        <v>2010</v>
      </c>
      <c r="T153" s="381"/>
      <c r="U153" s="381"/>
      <c r="V153" s="360">
        <v>2010</v>
      </c>
      <c r="W153" s="381"/>
      <c r="X153" s="381"/>
      <c r="Y153" s="360">
        <v>2010</v>
      </c>
      <c r="Z153" s="381"/>
      <c r="AA153" s="381"/>
      <c r="AB153" s="360">
        <v>2010</v>
      </c>
      <c r="AC153" s="381"/>
      <c r="AD153" s="381"/>
      <c r="AE153" s="360">
        <v>2010</v>
      </c>
      <c r="AF153" s="381"/>
      <c r="AG153" s="381"/>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row>
    <row r="154" spans="1:81" s="13" customFormat="1" ht="24.75" customHeight="1">
      <c r="A154" s="360">
        <v>2011</v>
      </c>
      <c r="B154" s="396" t="e">
        <f t="shared" si="20"/>
        <v>#DIV/0!</v>
      </c>
      <c r="C154" s="381"/>
      <c r="D154" s="360">
        <v>2011</v>
      </c>
      <c r="E154" s="381"/>
      <c r="F154" s="381"/>
      <c r="G154" s="360">
        <v>2011</v>
      </c>
      <c r="H154" s="319" t="e">
        <f t="shared" si="21"/>
        <v>#DIV/0!</v>
      </c>
      <c r="I154" s="381"/>
      <c r="J154" s="360">
        <v>2011</v>
      </c>
      <c r="K154" s="381"/>
      <c r="L154" s="381"/>
      <c r="M154" s="360">
        <v>2011</v>
      </c>
      <c r="N154" s="381"/>
      <c r="O154" s="381"/>
      <c r="P154" s="360">
        <v>2011</v>
      </c>
      <c r="Q154" s="381"/>
      <c r="R154" s="381"/>
      <c r="S154" s="360">
        <v>2011</v>
      </c>
      <c r="T154" s="381"/>
      <c r="U154" s="381"/>
      <c r="V154" s="360">
        <v>2011</v>
      </c>
      <c r="W154" s="381"/>
      <c r="X154" s="381"/>
      <c r="Y154" s="360">
        <v>2011</v>
      </c>
      <c r="Z154" s="381"/>
      <c r="AA154" s="381"/>
      <c r="AB154" s="360">
        <v>2011</v>
      </c>
      <c r="AC154" s="381"/>
      <c r="AD154" s="381"/>
      <c r="AE154" s="360">
        <v>2011</v>
      </c>
      <c r="AF154" s="381"/>
      <c r="AG154" s="381"/>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row>
    <row r="155" spans="1:81" s="13" customFormat="1" ht="24.75" customHeight="1">
      <c r="A155" s="360">
        <v>2012</v>
      </c>
      <c r="B155" s="396" t="e">
        <f t="shared" si="20"/>
        <v>#DIV/0!</v>
      </c>
      <c r="C155" s="381"/>
      <c r="D155" s="360">
        <v>2012</v>
      </c>
      <c r="E155" s="381"/>
      <c r="F155" s="381"/>
      <c r="G155" s="360">
        <v>2012</v>
      </c>
      <c r="H155" s="319" t="e">
        <f t="shared" si="21"/>
        <v>#DIV/0!</v>
      </c>
      <c r="I155" s="381"/>
      <c r="J155" s="360">
        <v>2012</v>
      </c>
      <c r="K155" s="381"/>
      <c r="L155" s="381"/>
      <c r="M155" s="360">
        <v>2012</v>
      </c>
      <c r="N155" s="381"/>
      <c r="O155" s="381"/>
      <c r="P155" s="360">
        <v>2012</v>
      </c>
      <c r="Q155" s="381"/>
      <c r="R155" s="381"/>
      <c r="S155" s="360">
        <v>2012</v>
      </c>
      <c r="T155" s="381"/>
      <c r="U155" s="381"/>
      <c r="V155" s="360">
        <v>2012</v>
      </c>
      <c r="W155" s="381"/>
      <c r="X155" s="381"/>
      <c r="Y155" s="360">
        <v>2012</v>
      </c>
      <c r="Z155" s="381"/>
      <c r="AA155" s="381"/>
      <c r="AB155" s="360">
        <v>2012</v>
      </c>
      <c r="AC155" s="381"/>
      <c r="AD155" s="381"/>
      <c r="AE155" s="360">
        <v>2012</v>
      </c>
      <c r="AF155" s="381"/>
      <c r="AG155" s="381"/>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row>
    <row r="156" spans="1:81" s="13" customFormat="1" ht="24.75" customHeight="1">
      <c r="A156" s="360">
        <v>2013</v>
      </c>
      <c r="B156" s="396" t="e">
        <f t="shared" si="20"/>
        <v>#DIV/0!</v>
      </c>
      <c r="C156" s="381"/>
      <c r="D156" s="360">
        <v>2013</v>
      </c>
      <c r="E156" s="381"/>
      <c r="F156" s="381"/>
      <c r="G156" s="360">
        <v>2013</v>
      </c>
      <c r="H156" s="319" t="e">
        <f t="shared" si="21"/>
        <v>#DIV/0!</v>
      </c>
      <c r="I156" s="381"/>
      <c r="J156" s="360">
        <v>2013</v>
      </c>
      <c r="K156" s="381"/>
      <c r="L156" s="381"/>
      <c r="M156" s="360">
        <v>2013</v>
      </c>
      <c r="N156" s="381"/>
      <c r="O156" s="381"/>
      <c r="P156" s="360">
        <v>2013</v>
      </c>
      <c r="Q156" s="381"/>
      <c r="R156" s="381"/>
      <c r="S156" s="360">
        <v>2013</v>
      </c>
      <c r="T156" s="381"/>
      <c r="U156" s="381"/>
      <c r="V156" s="360">
        <v>2013</v>
      </c>
      <c r="W156" s="381"/>
      <c r="X156" s="381"/>
      <c r="Y156" s="360">
        <v>2013</v>
      </c>
      <c r="Z156" s="381"/>
      <c r="AA156" s="381"/>
      <c r="AB156" s="360">
        <v>2013</v>
      </c>
      <c r="AC156" s="381"/>
      <c r="AD156" s="381"/>
      <c r="AE156" s="360">
        <v>2013</v>
      </c>
      <c r="AF156" s="381"/>
      <c r="AG156" s="381"/>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row>
    <row r="157" spans="1:81" ht="24.75" customHeight="1">
      <c r="A157" s="312">
        <v>2014</v>
      </c>
      <c r="B157" s="2">
        <f t="shared" ref="B157:B162" si="22">AVERAGE(E157,H157, W157,((Z157+AC157+AF157)/3))</f>
        <v>21.875</v>
      </c>
      <c r="C157" s="240"/>
      <c r="D157" s="312">
        <v>2014</v>
      </c>
      <c r="E157" s="311">
        <v>50</v>
      </c>
      <c r="F157" s="318" t="s">
        <v>3614</v>
      </c>
      <c r="G157" s="312">
        <v>2014</v>
      </c>
      <c r="H157" s="319">
        <f t="shared" ref="H157:H162" si="23">AVERAGE(K157,N157,Q157,T157)</f>
        <v>12.5</v>
      </c>
      <c r="I157" s="311"/>
      <c r="J157" s="312">
        <v>2014</v>
      </c>
      <c r="K157" s="311">
        <v>50</v>
      </c>
      <c r="L157" s="318" t="s">
        <v>3615</v>
      </c>
      <c r="M157" s="312">
        <v>2014</v>
      </c>
      <c r="N157" s="311">
        <v>0</v>
      </c>
      <c r="O157" s="318"/>
      <c r="P157" s="312">
        <v>2014</v>
      </c>
      <c r="Q157" s="311">
        <v>0</v>
      </c>
      <c r="R157" s="318"/>
      <c r="S157" s="312">
        <v>2014</v>
      </c>
      <c r="T157" s="311">
        <v>0</v>
      </c>
      <c r="U157" s="318"/>
      <c r="V157" s="312">
        <v>2014</v>
      </c>
      <c r="W157" s="311">
        <v>25</v>
      </c>
      <c r="X157" s="318" t="s">
        <v>116</v>
      </c>
      <c r="Y157" s="360">
        <v>2014</v>
      </c>
      <c r="Z157" s="311">
        <v>0</v>
      </c>
      <c r="AA157" s="318"/>
      <c r="AB157" s="360">
        <v>2014</v>
      </c>
      <c r="AC157" s="311">
        <v>0</v>
      </c>
      <c r="AD157" s="318"/>
      <c r="AE157" s="360">
        <v>2014</v>
      </c>
      <c r="AF157" s="49">
        <v>0</v>
      </c>
      <c r="AG157" s="317" t="s">
        <v>3616</v>
      </c>
    </row>
    <row r="158" spans="1:81" ht="24.75" customHeight="1">
      <c r="A158" s="312">
        <v>2015</v>
      </c>
      <c r="B158" s="2">
        <f t="shared" si="22"/>
        <v>21.875</v>
      </c>
      <c r="C158" s="240"/>
      <c r="D158" s="312">
        <v>2015</v>
      </c>
      <c r="E158" s="311">
        <v>50</v>
      </c>
      <c r="F158" s="318"/>
      <c r="G158" s="312">
        <v>2015</v>
      </c>
      <c r="H158" s="319">
        <f t="shared" si="23"/>
        <v>12.5</v>
      </c>
      <c r="I158" s="311"/>
      <c r="J158" s="312">
        <v>2015</v>
      </c>
      <c r="K158" s="311">
        <v>50</v>
      </c>
      <c r="L158" s="318"/>
      <c r="M158" s="312">
        <v>2015</v>
      </c>
      <c r="N158" s="311">
        <v>0</v>
      </c>
      <c r="O158" s="318"/>
      <c r="P158" s="312">
        <v>2015</v>
      </c>
      <c r="Q158" s="311">
        <v>0</v>
      </c>
      <c r="R158" s="318"/>
      <c r="S158" s="312">
        <v>2015</v>
      </c>
      <c r="T158" s="311">
        <v>0</v>
      </c>
      <c r="U158" s="318"/>
      <c r="V158" s="312">
        <v>2015</v>
      </c>
      <c r="W158" s="311">
        <v>25</v>
      </c>
      <c r="X158" s="318" t="s">
        <v>115</v>
      </c>
      <c r="Y158" s="360">
        <v>2015</v>
      </c>
      <c r="Z158" s="311">
        <v>0</v>
      </c>
      <c r="AA158" s="318"/>
      <c r="AB158" s="360">
        <v>2015</v>
      </c>
      <c r="AC158" s="311">
        <v>0</v>
      </c>
      <c r="AD158" s="318"/>
      <c r="AE158" s="360">
        <v>2015</v>
      </c>
      <c r="AF158" s="78">
        <v>0</v>
      </c>
      <c r="AG158" s="317"/>
    </row>
    <row r="159" spans="1:81" ht="24.75" customHeight="1">
      <c r="A159" s="312">
        <v>2016</v>
      </c>
      <c r="B159" s="2">
        <f t="shared" si="22"/>
        <v>21.875</v>
      </c>
      <c r="C159" s="240"/>
      <c r="D159" s="312">
        <v>2016</v>
      </c>
      <c r="E159" s="311">
        <v>50</v>
      </c>
      <c r="F159" s="318"/>
      <c r="G159" s="312">
        <v>2016</v>
      </c>
      <c r="H159" s="319">
        <f t="shared" si="23"/>
        <v>12.5</v>
      </c>
      <c r="I159" s="311"/>
      <c r="J159" s="312">
        <v>2016</v>
      </c>
      <c r="K159" s="311">
        <v>50</v>
      </c>
      <c r="L159" s="318"/>
      <c r="M159" s="312">
        <v>2016</v>
      </c>
      <c r="N159" s="311">
        <v>0</v>
      </c>
      <c r="O159" s="318"/>
      <c r="P159" s="312">
        <v>2016</v>
      </c>
      <c r="Q159" s="311">
        <v>0</v>
      </c>
      <c r="R159" s="318"/>
      <c r="S159" s="312">
        <v>2016</v>
      </c>
      <c r="T159" s="311">
        <v>0</v>
      </c>
      <c r="U159" s="318"/>
      <c r="V159" s="312">
        <v>2016</v>
      </c>
      <c r="W159" s="311">
        <v>25</v>
      </c>
      <c r="X159" s="318"/>
      <c r="Y159" s="360">
        <v>2016</v>
      </c>
      <c r="Z159" s="311">
        <v>0</v>
      </c>
      <c r="AA159" s="318"/>
      <c r="AB159" s="360">
        <v>2016</v>
      </c>
      <c r="AC159" s="311">
        <v>0</v>
      </c>
      <c r="AD159" s="318"/>
      <c r="AE159" s="360">
        <v>2016</v>
      </c>
      <c r="AF159" s="78">
        <v>0</v>
      </c>
      <c r="AG159" s="317"/>
    </row>
    <row r="160" spans="1:81" ht="24.75" customHeight="1">
      <c r="A160" s="312">
        <v>2017</v>
      </c>
      <c r="B160" s="2">
        <f t="shared" si="22"/>
        <v>21.875</v>
      </c>
      <c r="C160" s="240"/>
      <c r="D160" s="312">
        <v>2017</v>
      </c>
      <c r="E160" s="311">
        <v>50</v>
      </c>
      <c r="F160" s="318"/>
      <c r="G160" s="312">
        <v>2017</v>
      </c>
      <c r="H160" s="319">
        <f t="shared" si="23"/>
        <v>12.5</v>
      </c>
      <c r="I160" s="311"/>
      <c r="J160" s="312">
        <v>2017</v>
      </c>
      <c r="K160" s="311">
        <v>50</v>
      </c>
      <c r="L160" s="318"/>
      <c r="M160" s="312">
        <v>2017</v>
      </c>
      <c r="N160" s="311">
        <v>0</v>
      </c>
      <c r="O160" s="318"/>
      <c r="P160" s="312">
        <v>2017</v>
      </c>
      <c r="Q160" s="311">
        <v>0</v>
      </c>
      <c r="R160" s="318"/>
      <c r="S160" s="312">
        <v>2017</v>
      </c>
      <c r="T160" s="311">
        <v>0</v>
      </c>
      <c r="U160" s="318"/>
      <c r="V160" s="312">
        <v>2017</v>
      </c>
      <c r="W160" s="311">
        <v>25</v>
      </c>
      <c r="X160" s="318"/>
      <c r="Y160" s="360">
        <v>2017</v>
      </c>
      <c r="Z160" s="311">
        <v>0</v>
      </c>
      <c r="AA160" s="318"/>
      <c r="AB160" s="360">
        <v>2017</v>
      </c>
      <c r="AC160" s="311">
        <v>0</v>
      </c>
      <c r="AD160" s="318"/>
      <c r="AE160" s="360">
        <v>2017</v>
      </c>
      <c r="AF160" s="78">
        <v>0</v>
      </c>
      <c r="AG160" s="317"/>
    </row>
    <row r="161" spans="1:39" ht="24.75" customHeight="1">
      <c r="A161" s="312">
        <v>2018</v>
      </c>
      <c r="B161" s="2">
        <f t="shared" si="22"/>
        <v>21.875</v>
      </c>
      <c r="C161" s="240"/>
      <c r="D161" s="312">
        <v>2018</v>
      </c>
      <c r="E161" s="311">
        <v>50</v>
      </c>
      <c r="F161" s="318"/>
      <c r="G161" s="312">
        <v>2018</v>
      </c>
      <c r="H161" s="319">
        <f t="shared" si="23"/>
        <v>12.5</v>
      </c>
      <c r="I161" s="311"/>
      <c r="J161" s="312">
        <v>2018</v>
      </c>
      <c r="K161" s="311">
        <v>50</v>
      </c>
      <c r="L161" s="318"/>
      <c r="M161" s="312">
        <v>2018</v>
      </c>
      <c r="N161" s="311">
        <v>0</v>
      </c>
      <c r="O161" s="318"/>
      <c r="P161" s="312">
        <v>2018</v>
      </c>
      <c r="Q161" s="311">
        <v>0</v>
      </c>
      <c r="R161" s="318"/>
      <c r="S161" s="312">
        <v>2018</v>
      </c>
      <c r="T161" s="311">
        <v>0</v>
      </c>
      <c r="U161" s="318"/>
      <c r="V161" s="312">
        <v>2018</v>
      </c>
      <c r="W161" s="311">
        <v>25</v>
      </c>
      <c r="X161" s="318"/>
      <c r="Y161" s="360">
        <v>2018</v>
      </c>
      <c r="Z161" s="311">
        <v>0</v>
      </c>
      <c r="AA161" s="318"/>
      <c r="AB161" s="360">
        <v>2018</v>
      </c>
      <c r="AC161" s="311">
        <v>0</v>
      </c>
      <c r="AD161" s="318"/>
      <c r="AE161" s="360">
        <v>2018</v>
      </c>
      <c r="AF161" s="78">
        <v>0</v>
      </c>
      <c r="AG161" s="317"/>
    </row>
    <row r="162" spans="1:39" ht="24.75" customHeight="1">
      <c r="A162" s="312">
        <v>2019</v>
      </c>
      <c r="B162" s="2">
        <f t="shared" si="22"/>
        <v>21.875</v>
      </c>
      <c r="C162" s="240"/>
      <c r="D162" s="312">
        <v>2019</v>
      </c>
      <c r="E162" s="311">
        <v>50</v>
      </c>
      <c r="F162" s="318"/>
      <c r="G162" s="312">
        <v>2019</v>
      </c>
      <c r="H162" s="319">
        <f t="shared" si="23"/>
        <v>12.5</v>
      </c>
      <c r="I162" s="311"/>
      <c r="J162" s="312">
        <v>2019</v>
      </c>
      <c r="K162" s="311">
        <v>50</v>
      </c>
      <c r="L162" s="318"/>
      <c r="M162" s="312">
        <v>2019</v>
      </c>
      <c r="N162" s="311">
        <v>0</v>
      </c>
      <c r="O162" s="318"/>
      <c r="P162" s="312">
        <v>2019</v>
      </c>
      <c r="Q162" s="49">
        <v>0</v>
      </c>
      <c r="R162" s="318"/>
      <c r="S162" s="312">
        <v>2019</v>
      </c>
      <c r="T162" s="311">
        <v>0</v>
      </c>
      <c r="U162" s="318"/>
      <c r="V162" s="312">
        <v>2019</v>
      </c>
      <c r="W162" s="311">
        <v>25</v>
      </c>
      <c r="X162" s="318"/>
      <c r="Y162" s="360">
        <v>2019</v>
      </c>
      <c r="Z162" s="311">
        <v>0</v>
      </c>
      <c r="AA162" s="318"/>
      <c r="AB162" s="360">
        <v>2019</v>
      </c>
      <c r="AC162" s="311">
        <v>0</v>
      </c>
      <c r="AD162" s="318"/>
      <c r="AE162" s="360">
        <v>2019</v>
      </c>
      <c r="AF162" s="78">
        <v>0</v>
      </c>
      <c r="AG162" s="317"/>
    </row>
    <row r="163" spans="1:39" ht="24.75" customHeight="1"/>
    <row r="164" spans="1:39" s="35" customFormat="1" ht="24.75" customHeight="1">
      <c r="A164" s="31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39" s="35" customFormat="1" ht="24.75" customHeight="1">
      <c r="A165" s="310" t="s">
        <v>106</v>
      </c>
      <c r="B165" s="596" t="s">
        <v>72</v>
      </c>
      <c r="C165" s="596"/>
      <c r="D165" s="310" t="s">
        <v>106</v>
      </c>
      <c r="E165" s="597" t="s">
        <v>112</v>
      </c>
      <c r="F165" s="597"/>
      <c r="G165" s="310" t="s">
        <v>106</v>
      </c>
      <c r="H165" s="597">
        <v>148</v>
      </c>
      <c r="I165" s="597"/>
      <c r="J165" s="310" t="s">
        <v>106</v>
      </c>
      <c r="K165" s="597" t="s">
        <v>111</v>
      </c>
      <c r="L165" s="597"/>
      <c r="M165" s="310" t="s">
        <v>106</v>
      </c>
      <c r="N165" s="597">
        <v>149</v>
      </c>
      <c r="O165" s="597"/>
      <c r="P165" s="310" t="s">
        <v>106</v>
      </c>
      <c r="Q165" s="597" t="s">
        <v>110</v>
      </c>
      <c r="R165" s="597"/>
      <c r="S165" s="310" t="s">
        <v>106</v>
      </c>
      <c r="T165" s="597">
        <v>150</v>
      </c>
      <c r="U165" s="597"/>
      <c r="V165" s="310" t="s">
        <v>106</v>
      </c>
      <c r="W165" s="597" t="s">
        <v>109</v>
      </c>
      <c r="X165" s="597"/>
      <c r="Y165" s="310" t="s">
        <v>106</v>
      </c>
      <c r="Z165" s="597" t="s">
        <v>108</v>
      </c>
      <c r="AA165" s="597"/>
      <c r="AB165" s="310" t="s">
        <v>106</v>
      </c>
      <c r="AC165" s="597" t="s">
        <v>107</v>
      </c>
      <c r="AD165" s="597"/>
      <c r="AE165" s="310" t="s">
        <v>106</v>
      </c>
      <c r="AF165" s="597">
        <v>159</v>
      </c>
      <c r="AG165" s="597"/>
      <c r="AH165" s="310" t="s">
        <v>106</v>
      </c>
      <c r="AI165" s="597">
        <v>163</v>
      </c>
      <c r="AJ165" s="597"/>
      <c r="AK165" s="310" t="s">
        <v>106</v>
      </c>
      <c r="AL165" s="597">
        <v>165</v>
      </c>
      <c r="AM165" s="597"/>
    </row>
    <row r="166" spans="1:39" s="35" customFormat="1" ht="24.75" customHeight="1">
      <c r="A166" s="310" t="s">
        <v>105</v>
      </c>
      <c r="B166" s="309"/>
      <c r="C166" s="309"/>
      <c r="D166" s="310" t="s">
        <v>105</v>
      </c>
      <c r="E166" s="600"/>
      <c r="F166" s="600"/>
      <c r="G166" s="310" t="s">
        <v>105</v>
      </c>
      <c r="H166" s="600"/>
      <c r="I166" s="600"/>
      <c r="J166" s="310" t="s">
        <v>105</v>
      </c>
      <c r="K166" s="600"/>
      <c r="L166" s="600"/>
      <c r="M166" s="310" t="s">
        <v>105</v>
      </c>
      <c r="N166" s="600"/>
      <c r="O166" s="600"/>
      <c r="P166" s="310" t="s">
        <v>105</v>
      </c>
      <c r="Q166" s="600"/>
      <c r="R166" s="600"/>
      <c r="S166" s="310" t="s">
        <v>105</v>
      </c>
      <c r="T166" s="600"/>
      <c r="U166" s="600"/>
      <c r="V166" s="310" t="s">
        <v>105</v>
      </c>
      <c r="W166" s="600"/>
      <c r="X166" s="600"/>
      <c r="Y166" s="310" t="s">
        <v>105</v>
      </c>
      <c r="Z166" s="600"/>
      <c r="AA166" s="600"/>
      <c r="AB166" s="310" t="s">
        <v>105</v>
      </c>
      <c r="AC166" s="600"/>
      <c r="AD166" s="600"/>
      <c r="AE166" s="310" t="s">
        <v>105</v>
      </c>
      <c r="AF166" s="600"/>
      <c r="AG166" s="600"/>
      <c r="AH166" s="310" t="s">
        <v>105</v>
      </c>
      <c r="AI166" s="600"/>
      <c r="AJ166" s="600"/>
      <c r="AK166" s="310" t="s">
        <v>105</v>
      </c>
      <c r="AL166" s="600"/>
      <c r="AM166" s="600"/>
    </row>
    <row r="167" spans="1:39" s="35" customFormat="1" ht="24.75" customHeight="1">
      <c r="A167" s="309" t="s">
        <v>92</v>
      </c>
      <c r="B167" s="595" t="s">
        <v>104</v>
      </c>
      <c r="C167" s="595"/>
      <c r="D167" s="309" t="s">
        <v>92</v>
      </c>
      <c r="E167" s="595" t="s">
        <v>103</v>
      </c>
      <c r="F167" s="595"/>
      <c r="G167" s="309" t="s">
        <v>92</v>
      </c>
      <c r="H167" s="595" t="s">
        <v>102</v>
      </c>
      <c r="I167" s="595"/>
      <c r="J167" s="309" t="s">
        <v>92</v>
      </c>
      <c r="K167" s="595" t="s">
        <v>101</v>
      </c>
      <c r="L167" s="595"/>
      <c r="M167" s="309" t="s">
        <v>92</v>
      </c>
      <c r="N167" s="595" t="s">
        <v>100</v>
      </c>
      <c r="O167" s="595"/>
      <c r="P167" s="309" t="s">
        <v>92</v>
      </c>
      <c r="Q167" s="595" t="s">
        <v>99</v>
      </c>
      <c r="R167" s="595"/>
      <c r="S167" s="309" t="s">
        <v>92</v>
      </c>
      <c r="T167" s="595" t="s">
        <v>98</v>
      </c>
      <c r="U167" s="595"/>
      <c r="V167" s="309" t="s">
        <v>92</v>
      </c>
      <c r="W167" s="595" t="s">
        <v>97</v>
      </c>
      <c r="X167" s="595"/>
      <c r="Y167" s="309" t="s">
        <v>92</v>
      </c>
      <c r="Z167" s="595" t="s">
        <v>96</v>
      </c>
      <c r="AA167" s="595"/>
      <c r="AB167" s="309" t="s">
        <v>92</v>
      </c>
      <c r="AC167" s="595" t="s">
        <v>95</v>
      </c>
      <c r="AD167" s="595"/>
      <c r="AE167" s="309" t="s">
        <v>92</v>
      </c>
      <c r="AF167" s="595" t="s">
        <v>94</v>
      </c>
      <c r="AG167" s="595"/>
      <c r="AH167" s="309" t="s">
        <v>92</v>
      </c>
      <c r="AI167" s="595" t="s">
        <v>93</v>
      </c>
      <c r="AJ167" s="595"/>
      <c r="AK167" s="309" t="s">
        <v>92</v>
      </c>
      <c r="AL167" s="595" t="s">
        <v>91</v>
      </c>
      <c r="AM167" s="595"/>
    </row>
    <row r="168" spans="1:39" s="35" customFormat="1" ht="24.75" customHeight="1">
      <c r="A168" s="309" t="s">
        <v>81</v>
      </c>
      <c r="B168" s="595" t="s">
        <v>90</v>
      </c>
      <c r="C168" s="595"/>
      <c r="D168" s="309" t="s">
        <v>81</v>
      </c>
      <c r="E168" s="601" t="s">
        <v>89</v>
      </c>
      <c r="F168" s="601"/>
      <c r="G168" s="309" t="s">
        <v>81</v>
      </c>
      <c r="H168" s="601" t="s">
        <v>86</v>
      </c>
      <c r="I168" s="601"/>
      <c r="J168" s="309" t="s">
        <v>81</v>
      </c>
      <c r="K168" s="601" t="s">
        <v>88</v>
      </c>
      <c r="L168" s="601"/>
      <c r="M168" s="309" t="s">
        <v>81</v>
      </c>
      <c r="N168" s="601" t="s">
        <v>86</v>
      </c>
      <c r="O168" s="601"/>
      <c r="P168" s="309" t="s">
        <v>81</v>
      </c>
      <c r="Q168" s="601" t="s">
        <v>87</v>
      </c>
      <c r="R168" s="601"/>
      <c r="S168" s="309" t="s">
        <v>81</v>
      </c>
      <c r="T168" s="601" t="s">
        <v>86</v>
      </c>
      <c r="U168" s="601"/>
      <c r="V168" s="309" t="s">
        <v>81</v>
      </c>
      <c r="W168" s="580" t="s">
        <v>1576</v>
      </c>
      <c r="X168" s="580"/>
      <c r="Y168" s="309" t="s">
        <v>81</v>
      </c>
      <c r="Z168" s="580" t="s">
        <v>4107</v>
      </c>
      <c r="AA168" s="580"/>
      <c r="AB168" s="309" t="s">
        <v>81</v>
      </c>
      <c r="AC168" s="580" t="s">
        <v>84</v>
      </c>
      <c r="AD168" s="580"/>
      <c r="AE168" s="309" t="s">
        <v>81</v>
      </c>
      <c r="AF168" s="580" t="s">
        <v>83</v>
      </c>
      <c r="AG168" s="580"/>
      <c r="AH168" s="309" t="s">
        <v>81</v>
      </c>
      <c r="AI168" s="580" t="s">
        <v>82</v>
      </c>
      <c r="AJ168" s="580"/>
      <c r="AK168" s="309" t="s">
        <v>81</v>
      </c>
      <c r="AL168" s="580" t="s">
        <v>80</v>
      </c>
      <c r="AM168" s="580"/>
    </row>
    <row r="169" spans="1:39" s="35" customFormat="1" ht="24.75" customHeight="1">
      <c r="A169" s="309" t="s">
        <v>78</v>
      </c>
      <c r="B169" s="580" t="s">
        <v>79</v>
      </c>
      <c r="C169" s="580"/>
      <c r="D169" s="309" t="s">
        <v>78</v>
      </c>
      <c r="E169" s="580" t="s">
        <v>4387</v>
      </c>
      <c r="F169" s="580"/>
      <c r="G169" s="309" t="s">
        <v>78</v>
      </c>
      <c r="H169" s="580" t="s">
        <v>4388</v>
      </c>
      <c r="I169" s="580"/>
      <c r="J169" s="309" t="s">
        <v>78</v>
      </c>
      <c r="K169" s="580" t="s">
        <v>4389</v>
      </c>
      <c r="L169" s="580"/>
      <c r="M169" s="309" t="s">
        <v>78</v>
      </c>
      <c r="N169" s="580" t="s">
        <v>4388</v>
      </c>
      <c r="O169" s="580"/>
      <c r="P169" s="309" t="s">
        <v>78</v>
      </c>
      <c r="Q169" s="580" t="s">
        <v>4389</v>
      </c>
      <c r="R169" s="580"/>
      <c r="S169" s="309" t="s">
        <v>78</v>
      </c>
      <c r="T169" s="580" t="s">
        <v>4388</v>
      </c>
      <c r="U169" s="580"/>
      <c r="V169" s="309" t="s">
        <v>78</v>
      </c>
      <c r="W169" s="580" t="s">
        <v>4390</v>
      </c>
      <c r="X169" s="580"/>
      <c r="Y169" s="309" t="s">
        <v>78</v>
      </c>
      <c r="Z169" s="580" t="s">
        <v>4390</v>
      </c>
      <c r="AA169" s="580"/>
      <c r="AB169" s="309" t="s">
        <v>78</v>
      </c>
      <c r="AC169" s="580" t="s">
        <v>4391</v>
      </c>
      <c r="AD169" s="580"/>
      <c r="AE169" s="309" t="s">
        <v>78</v>
      </c>
      <c r="AF169" s="580" t="s">
        <v>4392</v>
      </c>
      <c r="AG169" s="580"/>
      <c r="AH169" s="309" t="s">
        <v>78</v>
      </c>
      <c r="AI169" s="580" t="s">
        <v>4393</v>
      </c>
      <c r="AJ169" s="580"/>
      <c r="AK169" s="309" t="s">
        <v>78</v>
      </c>
      <c r="AL169" s="580" t="s">
        <v>281</v>
      </c>
      <c r="AM169" s="580"/>
    </row>
    <row r="170" spans="1:39" s="35" customFormat="1" ht="24.75" customHeight="1">
      <c r="A170" s="309" t="s">
        <v>0</v>
      </c>
      <c r="B170" s="309" t="s">
        <v>77</v>
      </c>
      <c r="C170" s="309" t="s">
        <v>76</v>
      </c>
      <c r="D170" s="309" t="s">
        <v>75</v>
      </c>
      <c r="E170" s="309" t="s">
        <v>74</v>
      </c>
      <c r="F170" s="309" t="s">
        <v>73</v>
      </c>
      <c r="G170" s="309" t="s">
        <v>75</v>
      </c>
      <c r="H170" s="309" t="s">
        <v>74</v>
      </c>
      <c r="I170" s="309" t="s">
        <v>73</v>
      </c>
      <c r="J170" s="309" t="s">
        <v>75</v>
      </c>
      <c r="K170" s="309" t="s">
        <v>74</v>
      </c>
      <c r="L170" s="309" t="s">
        <v>73</v>
      </c>
      <c r="M170" s="309" t="s">
        <v>75</v>
      </c>
      <c r="N170" s="309" t="s">
        <v>74</v>
      </c>
      <c r="O170" s="309" t="s">
        <v>73</v>
      </c>
      <c r="P170" s="309" t="s">
        <v>75</v>
      </c>
      <c r="Q170" s="309" t="s">
        <v>74</v>
      </c>
      <c r="R170" s="309" t="s">
        <v>73</v>
      </c>
      <c r="S170" s="309" t="s">
        <v>75</v>
      </c>
      <c r="T170" s="309" t="s">
        <v>74</v>
      </c>
      <c r="U170" s="309" t="s">
        <v>73</v>
      </c>
      <c r="V170" s="309" t="s">
        <v>75</v>
      </c>
      <c r="W170" s="309" t="s">
        <v>74</v>
      </c>
      <c r="X170" s="309" t="s">
        <v>73</v>
      </c>
      <c r="Y170" s="309" t="s">
        <v>75</v>
      </c>
      <c r="Z170" s="309" t="s">
        <v>74</v>
      </c>
      <c r="AA170" s="309" t="s">
        <v>73</v>
      </c>
      <c r="AB170" s="309" t="s">
        <v>75</v>
      </c>
      <c r="AC170" s="309" t="s">
        <v>74</v>
      </c>
      <c r="AD170" s="309" t="s">
        <v>73</v>
      </c>
      <c r="AE170" s="309" t="s">
        <v>75</v>
      </c>
      <c r="AF170" s="309" t="s">
        <v>74</v>
      </c>
      <c r="AG170" s="309" t="s">
        <v>73</v>
      </c>
      <c r="AH170" s="309" t="s">
        <v>75</v>
      </c>
      <c r="AI170" s="309" t="s">
        <v>74</v>
      </c>
      <c r="AJ170" s="309" t="s">
        <v>73</v>
      </c>
      <c r="AK170" s="309" t="s">
        <v>75</v>
      </c>
      <c r="AL170" s="309" t="s">
        <v>74</v>
      </c>
      <c r="AM170" s="309" t="s">
        <v>73</v>
      </c>
    </row>
    <row r="171" spans="1:39" s="35" customFormat="1" ht="24.75" customHeight="1">
      <c r="A171" s="309">
        <v>2014</v>
      </c>
      <c r="B171" s="2">
        <f>AVERAGE((E171+K171+Q171)/3+(H171+N171+T171)/3+W171+Z171+AC171+AF171+AI171+AL171)/8</f>
        <v>22.916666666666668</v>
      </c>
      <c r="C171" s="39"/>
      <c r="D171" s="309">
        <v>2014</v>
      </c>
      <c r="E171" s="316">
        <v>50</v>
      </c>
      <c r="F171" s="315" t="s">
        <v>4144</v>
      </c>
      <c r="G171" s="309">
        <v>2014</v>
      </c>
      <c r="H171" s="316">
        <v>50</v>
      </c>
      <c r="I171" s="314" t="s">
        <v>4146</v>
      </c>
      <c r="J171" s="309">
        <v>2014</v>
      </c>
      <c r="K171" s="308">
        <v>50</v>
      </c>
      <c r="L171" s="314" t="s">
        <v>4147</v>
      </c>
      <c r="M171" s="309">
        <v>2014</v>
      </c>
      <c r="N171" s="316">
        <v>50</v>
      </c>
      <c r="O171" s="314" t="s">
        <v>4149</v>
      </c>
      <c r="P171" s="309">
        <v>2014</v>
      </c>
      <c r="Q171" s="308">
        <v>0</v>
      </c>
      <c r="R171" s="314" t="s">
        <v>4150</v>
      </c>
      <c r="S171" s="309">
        <v>2014</v>
      </c>
      <c r="T171" s="308">
        <v>50</v>
      </c>
      <c r="U171" s="314" t="s">
        <v>4151</v>
      </c>
      <c r="V171" s="309">
        <v>2014</v>
      </c>
      <c r="W171" s="308">
        <v>0</v>
      </c>
      <c r="X171" s="314"/>
      <c r="Y171" s="309">
        <v>2014</v>
      </c>
      <c r="Z171" s="308">
        <v>0</v>
      </c>
      <c r="AA171" s="314"/>
      <c r="AB171" s="309">
        <v>2014</v>
      </c>
      <c r="AC171" s="308">
        <v>50</v>
      </c>
      <c r="AD171" s="314"/>
      <c r="AE171" s="309">
        <v>2014</v>
      </c>
      <c r="AF171" s="308">
        <v>0</v>
      </c>
      <c r="AG171" s="315"/>
      <c r="AH171" s="309">
        <v>2014</v>
      </c>
      <c r="AI171" s="308">
        <v>50</v>
      </c>
      <c r="AJ171" s="314" t="s">
        <v>4152</v>
      </c>
      <c r="AK171" s="309">
        <v>2014</v>
      </c>
      <c r="AL171" s="308">
        <v>0</v>
      </c>
      <c r="AM171" s="314"/>
    </row>
    <row r="172" spans="1:39" s="35" customFormat="1" ht="24.75" customHeight="1">
      <c r="A172" s="309">
        <v>2015</v>
      </c>
      <c r="B172" s="2"/>
      <c r="C172" s="80"/>
      <c r="D172" s="309">
        <v>2015</v>
      </c>
      <c r="E172" s="308"/>
      <c r="F172" s="314"/>
      <c r="G172" s="309">
        <v>2015</v>
      </c>
      <c r="H172" s="49"/>
      <c r="I172" s="314"/>
      <c r="J172" s="309">
        <v>2015</v>
      </c>
      <c r="K172" s="308"/>
      <c r="L172" s="314"/>
      <c r="M172" s="309">
        <v>2015</v>
      </c>
      <c r="N172" s="308"/>
      <c r="O172" s="314"/>
      <c r="P172" s="309">
        <v>2015</v>
      </c>
      <c r="Q172" s="49"/>
      <c r="R172" s="314"/>
      <c r="S172" s="309">
        <v>2015</v>
      </c>
      <c r="T172" s="49"/>
      <c r="U172" s="314"/>
      <c r="V172" s="309">
        <v>2015</v>
      </c>
      <c r="W172" s="308"/>
      <c r="X172" s="314"/>
      <c r="Y172" s="309">
        <v>2015</v>
      </c>
      <c r="Z172" s="308"/>
      <c r="AA172" s="314"/>
      <c r="AB172" s="309">
        <v>2015</v>
      </c>
      <c r="AC172" s="308"/>
      <c r="AD172" s="314"/>
      <c r="AE172" s="309">
        <v>2015</v>
      </c>
      <c r="AF172" s="308"/>
      <c r="AG172" s="314"/>
      <c r="AH172" s="309">
        <v>2015</v>
      </c>
      <c r="AI172" s="308"/>
      <c r="AJ172" s="314"/>
      <c r="AK172" s="309">
        <v>2015</v>
      </c>
      <c r="AL172" s="308"/>
      <c r="AM172" s="314"/>
    </row>
    <row r="173" spans="1:39" s="35" customFormat="1" ht="24.75" customHeight="1">
      <c r="A173" s="309">
        <v>2016</v>
      </c>
      <c r="B173" s="2"/>
      <c r="C173" s="80"/>
      <c r="D173" s="309">
        <v>2016</v>
      </c>
      <c r="E173" s="308"/>
      <c r="F173" s="314"/>
      <c r="G173" s="309">
        <v>2016</v>
      </c>
      <c r="H173" s="49"/>
      <c r="I173" s="314"/>
      <c r="J173" s="309">
        <v>2016</v>
      </c>
      <c r="K173" s="308"/>
      <c r="L173" s="314"/>
      <c r="M173" s="309">
        <v>2016</v>
      </c>
      <c r="N173" s="308"/>
      <c r="O173" s="314"/>
      <c r="P173" s="309">
        <v>2016</v>
      </c>
      <c r="Q173" s="49"/>
      <c r="R173" s="314"/>
      <c r="S173" s="309">
        <v>2016</v>
      </c>
      <c r="T173" s="49"/>
      <c r="U173" s="314"/>
      <c r="V173" s="309">
        <v>2016</v>
      </c>
      <c r="W173" s="308"/>
      <c r="X173" s="314"/>
      <c r="Y173" s="309">
        <v>2016</v>
      </c>
      <c r="Z173" s="308"/>
      <c r="AA173" s="314"/>
      <c r="AB173" s="309">
        <v>2016</v>
      </c>
      <c r="AC173" s="308"/>
      <c r="AD173" s="314"/>
      <c r="AE173" s="309">
        <v>2016</v>
      </c>
      <c r="AF173" s="308"/>
      <c r="AG173" s="314"/>
      <c r="AH173" s="309">
        <v>2016</v>
      </c>
      <c r="AI173" s="308"/>
      <c r="AJ173" s="314"/>
      <c r="AK173" s="309">
        <v>2016</v>
      </c>
      <c r="AL173" s="308"/>
      <c r="AM173" s="314"/>
    </row>
    <row r="174" spans="1:39" s="35" customFormat="1" ht="24.75" customHeight="1">
      <c r="A174" s="309">
        <v>2017</v>
      </c>
      <c r="B174" s="2"/>
      <c r="C174" s="80"/>
      <c r="D174" s="309">
        <v>2017</v>
      </c>
      <c r="E174" s="308"/>
      <c r="F174" s="314"/>
      <c r="G174" s="309">
        <v>2017</v>
      </c>
      <c r="H174" s="49"/>
      <c r="I174" s="314"/>
      <c r="J174" s="309">
        <v>2017</v>
      </c>
      <c r="K174" s="308"/>
      <c r="L174" s="314"/>
      <c r="M174" s="309">
        <v>2017</v>
      </c>
      <c r="N174" s="308"/>
      <c r="O174" s="314"/>
      <c r="P174" s="309">
        <v>2017</v>
      </c>
      <c r="Q174" s="49"/>
      <c r="R174" s="314"/>
      <c r="S174" s="309">
        <v>2017</v>
      </c>
      <c r="T174" s="49"/>
      <c r="U174" s="314"/>
      <c r="V174" s="309">
        <v>2017</v>
      </c>
      <c r="W174" s="308"/>
      <c r="X174" s="314"/>
      <c r="Y174" s="309">
        <v>2017</v>
      </c>
      <c r="Z174" s="308"/>
      <c r="AA174" s="314"/>
      <c r="AB174" s="309">
        <v>2017</v>
      </c>
      <c r="AC174" s="308"/>
      <c r="AD174" s="314"/>
      <c r="AE174" s="309">
        <v>2017</v>
      </c>
      <c r="AF174" s="308"/>
      <c r="AG174" s="314"/>
      <c r="AH174" s="309">
        <v>2017</v>
      </c>
      <c r="AI174" s="308"/>
      <c r="AJ174" s="314"/>
      <c r="AK174" s="309">
        <v>2017</v>
      </c>
      <c r="AL174" s="308"/>
      <c r="AM174" s="314"/>
    </row>
    <row r="175" spans="1:39" s="35" customFormat="1" ht="24.75" customHeight="1">
      <c r="A175" s="309">
        <v>2018</v>
      </c>
      <c r="B175" s="2"/>
      <c r="C175" s="80"/>
      <c r="D175" s="309">
        <v>2018</v>
      </c>
      <c r="E175" s="308"/>
      <c r="F175" s="314"/>
      <c r="G175" s="309">
        <v>2018</v>
      </c>
      <c r="H175" s="49"/>
      <c r="I175" s="314"/>
      <c r="J175" s="309">
        <v>2018</v>
      </c>
      <c r="K175" s="308"/>
      <c r="L175" s="314"/>
      <c r="M175" s="309">
        <v>2018</v>
      </c>
      <c r="N175" s="308"/>
      <c r="O175" s="314"/>
      <c r="P175" s="309">
        <v>2018</v>
      </c>
      <c r="Q175" s="49"/>
      <c r="R175" s="314"/>
      <c r="S175" s="309">
        <v>2018</v>
      </c>
      <c r="T175" s="49"/>
      <c r="U175" s="314"/>
      <c r="V175" s="309">
        <v>2018</v>
      </c>
      <c r="W175" s="308"/>
      <c r="X175" s="314"/>
      <c r="Y175" s="309">
        <v>2018</v>
      </c>
      <c r="Z175" s="308"/>
      <c r="AA175" s="314"/>
      <c r="AB175" s="309">
        <v>2018</v>
      </c>
      <c r="AC175" s="308"/>
      <c r="AD175" s="314"/>
      <c r="AE175" s="309">
        <v>2018</v>
      </c>
      <c r="AF175" s="308"/>
      <c r="AG175" s="314"/>
      <c r="AH175" s="309">
        <v>2018</v>
      </c>
      <c r="AI175" s="308"/>
      <c r="AJ175" s="314"/>
      <c r="AK175" s="309">
        <v>2018</v>
      </c>
      <c r="AL175" s="308"/>
      <c r="AM175" s="314"/>
    </row>
    <row r="176" spans="1:39" s="35" customFormat="1" ht="24.75" customHeight="1">
      <c r="A176" s="309">
        <v>2019</v>
      </c>
      <c r="B176" s="2">
        <f>AVERAGE((E176+K176+Q176)/3+(H176+N176+T176)/3+W176+Z176+AC176+AF176+AI176+AL176)/8</f>
        <v>22.916666666666668</v>
      </c>
      <c r="C176" s="80"/>
      <c r="D176" s="309">
        <v>2019</v>
      </c>
      <c r="E176" s="308">
        <v>50</v>
      </c>
      <c r="F176" s="314" t="s">
        <v>4145</v>
      </c>
      <c r="G176" s="309">
        <v>2019</v>
      </c>
      <c r="H176" s="316">
        <v>50</v>
      </c>
      <c r="I176" s="315" t="s">
        <v>4146</v>
      </c>
      <c r="J176" s="309">
        <v>2019</v>
      </c>
      <c r="K176" s="308">
        <v>50</v>
      </c>
      <c r="L176" s="314" t="s">
        <v>4148</v>
      </c>
      <c r="M176" s="309">
        <v>2019</v>
      </c>
      <c r="N176" s="308">
        <v>50</v>
      </c>
      <c r="O176" s="314" t="s">
        <v>4149</v>
      </c>
      <c r="P176" s="309">
        <v>2019</v>
      </c>
      <c r="Q176" s="308">
        <v>0</v>
      </c>
      <c r="R176" s="314" t="s">
        <v>4150</v>
      </c>
      <c r="S176" s="309">
        <v>2019</v>
      </c>
      <c r="T176" s="308">
        <v>50</v>
      </c>
      <c r="U176" s="314" t="s">
        <v>4151</v>
      </c>
      <c r="V176" s="309">
        <v>2019</v>
      </c>
      <c r="W176" s="308">
        <v>0</v>
      </c>
      <c r="X176" s="314"/>
      <c r="Y176" s="309">
        <v>2019</v>
      </c>
      <c r="Z176" s="308">
        <v>0</v>
      </c>
      <c r="AA176" s="314"/>
      <c r="AB176" s="309">
        <v>2019</v>
      </c>
      <c r="AC176" s="308">
        <v>50</v>
      </c>
      <c r="AD176" s="314"/>
      <c r="AE176" s="309">
        <v>2019</v>
      </c>
      <c r="AF176" s="308">
        <v>0</v>
      </c>
      <c r="AG176" s="314"/>
      <c r="AH176" s="309">
        <v>2019</v>
      </c>
      <c r="AI176" s="308">
        <v>50</v>
      </c>
      <c r="AJ176" s="314" t="s">
        <v>4153</v>
      </c>
      <c r="AK176" s="309">
        <v>2019</v>
      </c>
      <c r="AL176" s="308">
        <v>0</v>
      </c>
      <c r="AM176" s="314"/>
    </row>
  </sheetData>
  <mergeCells count="443">
    <mergeCell ref="W20:X20"/>
    <mergeCell ref="Z20:AA20"/>
    <mergeCell ref="AC20:AD20"/>
    <mergeCell ref="B18:C18"/>
    <mergeCell ref="E18:F18"/>
    <mergeCell ref="H18:I18"/>
    <mergeCell ref="K18:L18"/>
    <mergeCell ref="T19:U19"/>
    <mergeCell ref="W19:X19"/>
    <mergeCell ref="Z19:AA19"/>
    <mergeCell ref="AC18:AD18"/>
    <mergeCell ref="N18:O18"/>
    <mergeCell ref="Q18:R18"/>
    <mergeCell ref="T18:U18"/>
    <mergeCell ref="W18:X18"/>
    <mergeCell ref="Z18:AA18"/>
    <mergeCell ref="N19:O19"/>
    <mergeCell ref="Q19:R19"/>
    <mergeCell ref="B20:C20"/>
    <mergeCell ref="E20:F20"/>
    <mergeCell ref="H20:I20"/>
    <mergeCell ref="E19:F19"/>
    <mergeCell ref="H19:I19"/>
    <mergeCell ref="K19:L19"/>
    <mergeCell ref="Q21:R21"/>
    <mergeCell ref="T20:U20"/>
    <mergeCell ref="K20:L20"/>
    <mergeCell ref="N20:O20"/>
    <mergeCell ref="Q20:R20"/>
    <mergeCell ref="E21:F21"/>
    <mergeCell ref="H21:I21"/>
    <mergeCell ref="K21:L21"/>
    <mergeCell ref="N21:O21"/>
    <mergeCell ref="Z21:AA21"/>
    <mergeCell ref="AC21:AD21"/>
    <mergeCell ref="W22:X22"/>
    <mergeCell ref="Z22:AA22"/>
    <mergeCell ref="AC22:AD22"/>
    <mergeCell ref="W21:X21"/>
    <mergeCell ref="AI39:AJ39"/>
    <mergeCell ref="B22:C22"/>
    <mergeCell ref="E22:F22"/>
    <mergeCell ref="H22:I22"/>
    <mergeCell ref="K22:L22"/>
    <mergeCell ref="N22:O22"/>
    <mergeCell ref="T22:U22"/>
    <mergeCell ref="Q22:R22"/>
    <mergeCell ref="W39:X39"/>
    <mergeCell ref="B21:C21"/>
    <mergeCell ref="B39:C39"/>
    <mergeCell ref="E39:F39"/>
    <mergeCell ref="T21:U21"/>
    <mergeCell ref="Q39:R39"/>
    <mergeCell ref="T39:U39"/>
    <mergeCell ref="H39:I39"/>
    <mergeCell ref="K39:L39"/>
    <mergeCell ref="N39:O39"/>
    <mergeCell ref="H40:I40"/>
    <mergeCell ref="K40:L40"/>
    <mergeCell ref="N40:O40"/>
    <mergeCell ref="Q40:R40"/>
    <mergeCell ref="T40:U40"/>
    <mergeCell ref="W40:X40"/>
    <mergeCell ref="Z40:AA40"/>
    <mergeCell ref="AC40:AD40"/>
    <mergeCell ref="AF40:AG40"/>
    <mergeCell ref="W41:X41"/>
    <mergeCell ref="AO39:AP39"/>
    <mergeCell ref="AR39:AS39"/>
    <mergeCell ref="AU39:AV39"/>
    <mergeCell ref="AI40:AJ40"/>
    <mergeCell ref="AL40:AM40"/>
    <mergeCell ref="AO40:AP40"/>
    <mergeCell ref="Z39:AA39"/>
    <mergeCell ref="AX39:AY39"/>
    <mergeCell ref="AL39:AM39"/>
    <mergeCell ref="AC39:AD39"/>
    <mergeCell ref="AF39:AG39"/>
    <mergeCell ref="AR40:AS40"/>
    <mergeCell ref="AU40:AV40"/>
    <mergeCell ref="AX40:AY40"/>
    <mergeCell ref="Z41:AA41"/>
    <mergeCell ref="AF41:AG41"/>
    <mergeCell ref="AI41:AJ41"/>
    <mergeCell ref="AL41:AM41"/>
    <mergeCell ref="AO41:AP41"/>
    <mergeCell ref="AR41:AS41"/>
    <mergeCell ref="AU41:AV41"/>
    <mergeCell ref="AX41:AY41"/>
    <mergeCell ref="B41:C41"/>
    <mergeCell ref="E41:F41"/>
    <mergeCell ref="H41:I41"/>
    <mergeCell ref="K41:L41"/>
    <mergeCell ref="N41:O41"/>
    <mergeCell ref="Q41:R41"/>
    <mergeCell ref="AU42:AV42"/>
    <mergeCell ref="B42:C42"/>
    <mergeCell ref="E42:F42"/>
    <mergeCell ref="H42:I42"/>
    <mergeCell ref="K42:L42"/>
    <mergeCell ref="N42:O42"/>
    <mergeCell ref="Q42:R42"/>
    <mergeCell ref="T42:U42"/>
    <mergeCell ref="W42:X42"/>
    <mergeCell ref="Z42:AA42"/>
    <mergeCell ref="AC42:AD42"/>
    <mergeCell ref="AF42:AG42"/>
    <mergeCell ref="AI42:AJ42"/>
    <mergeCell ref="AL42:AM42"/>
    <mergeCell ref="AO42:AP42"/>
    <mergeCell ref="AR42:AS42"/>
    <mergeCell ref="T41:U41"/>
    <mergeCell ref="AC41:AD41"/>
    <mergeCell ref="N62:O62"/>
    <mergeCell ref="AO43:AP43"/>
    <mergeCell ref="AR43:AS43"/>
    <mergeCell ref="AX42:AY42"/>
    <mergeCell ref="AI62:AJ62"/>
    <mergeCell ref="AL62:AM62"/>
    <mergeCell ref="AC61:AD61"/>
    <mergeCell ref="AI61:AJ61"/>
    <mergeCell ref="AL61:AM61"/>
    <mergeCell ref="AI60:AJ60"/>
    <mergeCell ref="AL60:AM60"/>
    <mergeCell ref="AC60:AD60"/>
    <mergeCell ref="AF60:AG60"/>
    <mergeCell ref="AF61:AG61"/>
    <mergeCell ref="AF62:AG62"/>
    <mergeCell ref="AC62:AD62"/>
    <mergeCell ref="T63:U63"/>
    <mergeCell ref="W63:X63"/>
    <mergeCell ref="Z63:AA63"/>
    <mergeCell ref="Z62:AA62"/>
    <mergeCell ref="B60:C60"/>
    <mergeCell ref="E60:F60"/>
    <mergeCell ref="H60:I60"/>
    <mergeCell ref="K60:L60"/>
    <mergeCell ref="N60:O60"/>
    <mergeCell ref="Q60:R60"/>
    <mergeCell ref="W61:X61"/>
    <mergeCell ref="W60:X60"/>
    <mergeCell ref="Z60:AA60"/>
    <mergeCell ref="H61:I61"/>
    <mergeCell ref="Q62:R62"/>
    <mergeCell ref="T62:U62"/>
    <mergeCell ref="W62:X62"/>
    <mergeCell ref="B61:C61"/>
    <mergeCell ref="E61:F61"/>
    <mergeCell ref="Z61:AA61"/>
    <mergeCell ref="B62:C62"/>
    <mergeCell ref="E62:F62"/>
    <mergeCell ref="H62:I62"/>
    <mergeCell ref="K62:L62"/>
    <mergeCell ref="H82:I82"/>
    <mergeCell ref="K82:L82"/>
    <mergeCell ref="N82:O82"/>
    <mergeCell ref="Q82:R82"/>
    <mergeCell ref="B81:C81"/>
    <mergeCell ref="E81:F81"/>
    <mergeCell ref="H81:I81"/>
    <mergeCell ref="K81:L81"/>
    <mergeCell ref="N81:O81"/>
    <mergeCell ref="Q81:R81"/>
    <mergeCell ref="E82:F82"/>
    <mergeCell ref="B82:C82"/>
    <mergeCell ref="AI63:AJ63"/>
    <mergeCell ref="AI64:AJ64"/>
    <mergeCell ref="AL64:AM64"/>
    <mergeCell ref="B80:R80"/>
    <mergeCell ref="B64:C64"/>
    <mergeCell ref="E64:F64"/>
    <mergeCell ref="H64:I64"/>
    <mergeCell ref="K64:L64"/>
    <mergeCell ref="K63:L63"/>
    <mergeCell ref="N63:O63"/>
    <mergeCell ref="AL63:AM63"/>
    <mergeCell ref="AC64:AD64"/>
    <mergeCell ref="Z64:AA64"/>
    <mergeCell ref="AF64:AG64"/>
    <mergeCell ref="N64:O64"/>
    <mergeCell ref="Q64:R64"/>
    <mergeCell ref="T64:U64"/>
    <mergeCell ref="W64:X64"/>
    <mergeCell ref="AF63:AG63"/>
    <mergeCell ref="B63:C63"/>
    <mergeCell ref="E63:F63"/>
    <mergeCell ref="H63:I63"/>
    <mergeCell ref="AC63:AD63"/>
    <mergeCell ref="Q63:R63"/>
    <mergeCell ref="N84:O84"/>
    <mergeCell ref="Q84:R84"/>
    <mergeCell ref="B83:C83"/>
    <mergeCell ref="E83:F83"/>
    <mergeCell ref="H83:I83"/>
    <mergeCell ref="T102:U102"/>
    <mergeCell ref="K83:L83"/>
    <mergeCell ref="N83:O83"/>
    <mergeCell ref="Q83:R83"/>
    <mergeCell ref="B101:X101"/>
    <mergeCell ref="B102:C102"/>
    <mergeCell ref="E102:F102"/>
    <mergeCell ref="H102:I102"/>
    <mergeCell ref="K102:L102"/>
    <mergeCell ref="N102:O102"/>
    <mergeCell ref="Q102:R102"/>
    <mergeCell ref="B85:C85"/>
    <mergeCell ref="E85:F85"/>
    <mergeCell ref="H85:I85"/>
    <mergeCell ref="K85:L85"/>
    <mergeCell ref="N85:O85"/>
    <mergeCell ref="Q85:R85"/>
    <mergeCell ref="B84:C84"/>
    <mergeCell ref="E84:F84"/>
    <mergeCell ref="W102:X102"/>
    <mergeCell ref="W103:X103"/>
    <mergeCell ref="H103:I103"/>
    <mergeCell ref="K103:L103"/>
    <mergeCell ref="N103:O103"/>
    <mergeCell ref="Q103:R103"/>
    <mergeCell ref="N124:O124"/>
    <mergeCell ref="Q124:R124"/>
    <mergeCell ref="T124:U124"/>
    <mergeCell ref="W124:X124"/>
    <mergeCell ref="T103:U103"/>
    <mergeCell ref="W104:X104"/>
    <mergeCell ref="T105:U105"/>
    <mergeCell ref="H84:I84"/>
    <mergeCell ref="K84:L84"/>
    <mergeCell ref="B106:C106"/>
    <mergeCell ref="E106:F106"/>
    <mergeCell ref="H106:I106"/>
    <mergeCell ref="K106:L106"/>
    <mergeCell ref="N106:O106"/>
    <mergeCell ref="Q106:R106"/>
    <mergeCell ref="W105:X105"/>
    <mergeCell ref="B104:C104"/>
    <mergeCell ref="E104:F104"/>
    <mergeCell ref="T104:U104"/>
    <mergeCell ref="T106:U106"/>
    <mergeCell ref="W106:X106"/>
    <mergeCell ref="B105:C105"/>
    <mergeCell ref="E105:F105"/>
    <mergeCell ref="H105:I105"/>
    <mergeCell ref="K105:L105"/>
    <mergeCell ref="N105:O105"/>
    <mergeCell ref="Q105:R105"/>
    <mergeCell ref="H104:I104"/>
    <mergeCell ref="K104:L104"/>
    <mergeCell ref="N104:O104"/>
    <mergeCell ref="Q104:R104"/>
    <mergeCell ref="B125:C125"/>
    <mergeCell ref="E125:F125"/>
    <mergeCell ref="H125:I125"/>
    <mergeCell ref="K125:L125"/>
    <mergeCell ref="N125:O125"/>
    <mergeCell ref="Q125:R125"/>
    <mergeCell ref="B122:AA122"/>
    <mergeCell ref="B123:C123"/>
    <mergeCell ref="E123:F123"/>
    <mergeCell ref="H123:I123"/>
    <mergeCell ref="K123:L123"/>
    <mergeCell ref="N123:O123"/>
    <mergeCell ref="Q123:R123"/>
    <mergeCell ref="T123:U123"/>
    <mergeCell ref="W123:X123"/>
    <mergeCell ref="Z123:AA123"/>
    <mergeCell ref="W125:X125"/>
    <mergeCell ref="Z125:AA125"/>
    <mergeCell ref="Z124:AA124"/>
    <mergeCell ref="T125:U125"/>
    <mergeCell ref="H124:I124"/>
    <mergeCell ref="K124:L124"/>
    <mergeCell ref="T127:U127"/>
    <mergeCell ref="W127:X127"/>
    <mergeCell ref="Z127:AA127"/>
    <mergeCell ref="T126:U126"/>
    <mergeCell ref="W126:X126"/>
    <mergeCell ref="Z126:AA126"/>
    <mergeCell ref="B126:C126"/>
    <mergeCell ref="E126:F126"/>
    <mergeCell ref="H126:I126"/>
    <mergeCell ref="K126:L126"/>
    <mergeCell ref="N126:O126"/>
    <mergeCell ref="Q126:R126"/>
    <mergeCell ref="AF145:AG145"/>
    <mergeCell ref="B143:AG143"/>
    <mergeCell ref="B144:C144"/>
    <mergeCell ref="E144:F144"/>
    <mergeCell ref="H144:I144"/>
    <mergeCell ref="K144:L144"/>
    <mergeCell ref="N144:O144"/>
    <mergeCell ref="Q144:R144"/>
    <mergeCell ref="T144:U144"/>
    <mergeCell ref="W144:X144"/>
    <mergeCell ref="Z144:AA144"/>
    <mergeCell ref="AC144:AD144"/>
    <mergeCell ref="AF144:AG144"/>
    <mergeCell ref="Z147:AA147"/>
    <mergeCell ref="AC147:AD147"/>
    <mergeCell ref="AF147:AG147"/>
    <mergeCell ref="B146:C146"/>
    <mergeCell ref="E146:F146"/>
    <mergeCell ref="H146:I146"/>
    <mergeCell ref="K146:L146"/>
    <mergeCell ref="N146:O146"/>
    <mergeCell ref="Q146:R146"/>
    <mergeCell ref="T146:U146"/>
    <mergeCell ref="AC146:AD146"/>
    <mergeCell ref="AF146:AG146"/>
    <mergeCell ref="B147:C147"/>
    <mergeCell ref="E147:F147"/>
    <mergeCell ref="H147:I147"/>
    <mergeCell ref="K147:L147"/>
    <mergeCell ref="N147:O147"/>
    <mergeCell ref="Q147:R147"/>
    <mergeCell ref="T147:U147"/>
    <mergeCell ref="W147:X147"/>
    <mergeCell ref="W146:X146"/>
    <mergeCell ref="Z146:AA146"/>
    <mergeCell ref="AC148:AD148"/>
    <mergeCell ref="AF148:AG148"/>
    <mergeCell ref="B148:C148"/>
    <mergeCell ref="E148:F148"/>
    <mergeCell ref="H148:I148"/>
    <mergeCell ref="K148:L148"/>
    <mergeCell ref="N148:O148"/>
    <mergeCell ref="Q148:R148"/>
    <mergeCell ref="T148:U148"/>
    <mergeCell ref="W148:X148"/>
    <mergeCell ref="Z148:AA148"/>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E166:F166"/>
    <mergeCell ref="H166:I166"/>
    <mergeCell ref="K166:L166"/>
    <mergeCell ref="N166:O166"/>
    <mergeCell ref="Q166:R166"/>
    <mergeCell ref="T166:U166"/>
    <mergeCell ref="W166:X166"/>
    <mergeCell ref="Z166:AA166"/>
    <mergeCell ref="AC166:AD166"/>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B169:C169"/>
    <mergeCell ref="E169:F169"/>
    <mergeCell ref="H169:I169"/>
    <mergeCell ref="K169:L169"/>
    <mergeCell ref="N169:O169"/>
    <mergeCell ref="Q169:R169"/>
    <mergeCell ref="T169:U169"/>
    <mergeCell ref="W169:X169"/>
    <mergeCell ref="Z169:AA169"/>
    <mergeCell ref="AC168:AD168"/>
    <mergeCell ref="AF168:AG168"/>
    <mergeCell ref="B167:C167"/>
    <mergeCell ref="E167:F167"/>
    <mergeCell ref="H167:I167"/>
    <mergeCell ref="K167:L167"/>
    <mergeCell ref="N167:O167"/>
    <mergeCell ref="Q167:R167"/>
    <mergeCell ref="T167:U167"/>
    <mergeCell ref="W167:X167"/>
    <mergeCell ref="Z167:AA167"/>
    <mergeCell ref="AI168:AJ168"/>
    <mergeCell ref="AL168:AM168"/>
    <mergeCell ref="AF166:AG166"/>
    <mergeCell ref="AI166:AJ166"/>
    <mergeCell ref="AL166:AM166"/>
    <mergeCell ref="AC167:AD167"/>
    <mergeCell ref="AF167:AG167"/>
    <mergeCell ref="AI167:AJ167"/>
    <mergeCell ref="AL167:AM167"/>
    <mergeCell ref="A1:D1"/>
    <mergeCell ref="B17:AD17"/>
    <mergeCell ref="B38:AY38"/>
    <mergeCell ref="B59:AM59"/>
    <mergeCell ref="K61:L61"/>
    <mergeCell ref="N61:O61"/>
    <mergeCell ref="Q61:R61"/>
    <mergeCell ref="T61:U61"/>
    <mergeCell ref="T60:U60"/>
    <mergeCell ref="B43:C43"/>
    <mergeCell ref="E43:F43"/>
    <mergeCell ref="H43:I43"/>
    <mergeCell ref="K43:L43"/>
    <mergeCell ref="N43:O43"/>
    <mergeCell ref="Q43:R43"/>
    <mergeCell ref="T43:U43"/>
    <mergeCell ref="W43:X43"/>
    <mergeCell ref="Z43:AA43"/>
    <mergeCell ref="AU43:AV43"/>
    <mergeCell ref="AX43:AY43"/>
    <mergeCell ref="AC43:AD43"/>
    <mergeCell ref="AF43:AG43"/>
    <mergeCell ref="AI43:AJ43"/>
    <mergeCell ref="AL43:AM43"/>
    <mergeCell ref="B103:C103"/>
    <mergeCell ref="E103:F103"/>
    <mergeCell ref="B124:C124"/>
    <mergeCell ref="E124:F124"/>
    <mergeCell ref="B145:C145"/>
    <mergeCell ref="E145:F145"/>
    <mergeCell ref="AC19:AD19"/>
    <mergeCell ref="B40:C40"/>
    <mergeCell ref="E40:F40"/>
    <mergeCell ref="B19:C19"/>
    <mergeCell ref="H145:I145"/>
    <mergeCell ref="K145:L145"/>
    <mergeCell ref="N145:O145"/>
    <mergeCell ref="Q145:R145"/>
    <mergeCell ref="T145:U145"/>
    <mergeCell ref="W145:X145"/>
    <mergeCell ref="Z145:AA145"/>
    <mergeCell ref="AC145:AD145"/>
    <mergeCell ref="B127:C127"/>
    <mergeCell ref="E127:F127"/>
    <mergeCell ref="H127:I127"/>
    <mergeCell ref="K127:L127"/>
    <mergeCell ref="N127:O127"/>
    <mergeCell ref="Q127:R127"/>
  </mergeCells>
  <pageMargins left="0.70866141732283505" right="0.70866141732283505" top="0.74803149606299202" bottom="0.74803149606299202" header="0.31496062992126" footer="0.31496062992126"/>
  <pageSetup paperSize="9" scale="50"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662CB-4330-4101-B057-BE67D6619B2D}">
  <dimension ref="A1:CC136"/>
  <sheetViews>
    <sheetView topLeftCell="A7" zoomScaleNormal="100" workbookViewId="0">
      <selection activeCell="B3" sqref="B3:D9"/>
    </sheetView>
  </sheetViews>
  <sheetFormatPr defaultColWidth="8.7109375" defaultRowHeight="15" customHeight="1"/>
  <cols>
    <col min="1" max="1" width="17.42578125" style="188" customWidth="1"/>
    <col min="2" max="2" width="13.42578125" style="188" customWidth="1"/>
    <col min="3" max="3" width="23.28515625" style="188" customWidth="1"/>
    <col min="4" max="4" width="17.42578125" style="188" customWidth="1"/>
    <col min="5" max="5" width="13.42578125" style="188" customWidth="1"/>
    <col min="6" max="6" width="23.28515625" style="188" customWidth="1"/>
    <col min="7" max="7" width="17.42578125" style="188" customWidth="1"/>
    <col min="8" max="8" width="13.42578125" style="188" customWidth="1"/>
    <col min="9" max="9" width="23.28515625" style="188" customWidth="1"/>
    <col min="10" max="10" width="17.42578125" style="188" customWidth="1"/>
    <col min="11" max="11" width="13.42578125" style="188" customWidth="1"/>
    <col min="12" max="12" width="23.28515625" style="188" customWidth="1"/>
    <col min="13" max="13" width="17.42578125" style="188" customWidth="1"/>
    <col min="14" max="14" width="13.42578125" style="188" customWidth="1"/>
    <col min="15" max="15" width="23.28515625" style="188" customWidth="1"/>
    <col min="16" max="16" width="17.42578125" style="188" customWidth="1"/>
    <col min="17" max="17" width="13.42578125" style="188" customWidth="1"/>
    <col min="18" max="18" width="23.28515625" style="188" customWidth="1"/>
    <col min="19" max="19" width="17.42578125" style="188" customWidth="1"/>
    <col min="20" max="20" width="13.42578125" style="188" customWidth="1"/>
    <col min="21" max="21" width="23.28515625" style="188" customWidth="1"/>
    <col min="22" max="22" width="17.42578125" style="188" customWidth="1"/>
    <col min="23" max="23" width="13.42578125" style="188" customWidth="1"/>
    <col min="24" max="24" width="23.28515625" style="188" customWidth="1"/>
    <col min="25" max="25" width="17.42578125" style="188" customWidth="1"/>
    <col min="26" max="26" width="13.42578125" style="188" customWidth="1"/>
    <col min="27" max="27" width="23.28515625" style="188" customWidth="1"/>
    <col min="28" max="28" width="17.42578125" style="188" customWidth="1"/>
    <col min="29" max="29" width="13.42578125" style="188" customWidth="1"/>
    <col min="30" max="30" width="23.28515625" style="188" customWidth="1"/>
    <col min="31" max="31" width="17.42578125" style="188" customWidth="1"/>
    <col min="32" max="32" width="13.42578125" style="188" customWidth="1"/>
    <col min="33" max="33" width="23.28515625" style="188" customWidth="1"/>
    <col min="34" max="34" width="17.42578125" style="188" customWidth="1"/>
    <col min="35" max="35" width="13.42578125" style="188" customWidth="1"/>
    <col min="36" max="36" width="23.28515625" style="188" customWidth="1"/>
    <col min="37" max="37" width="17.42578125" style="188" customWidth="1"/>
    <col min="38" max="38" width="13.42578125" style="188" customWidth="1"/>
    <col min="39" max="39" width="23.28515625" style="188" customWidth="1"/>
    <col min="40" max="40" width="17.42578125" style="188" customWidth="1"/>
    <col min="41" max="41" width="13.42578125" style="188" customWidth="1"/>
    <col min="42" max="42" width="23.28515625" style="188" customWidth="1"/>
    <col min="43" max="43" width="17.42578125" style="188" customWidth="1"/>
    <col min="44" max="44" width="13.42578125" style="188" customWidth="1"/>
    <col min="45" max="45" width="23.28515625" style="188" customWidth="1"/>
    <col min="46" max="46" width="17.42578125" style="188" customWidth="1"/>
    <col min="47" max="47" width="13.42578125" style="188" customWidth="1"/>
    <col min="48" max="48" width="23.28515625" style="188" customWidth="1"/>
    <col min="49" max="49" width="17.42578125" style="188" customWidth="1"/>
    <col min="50" max="50" width="13.42578125" style="188" customWidth="1"/>
    <col min="51" max="51" width="23.28515625" style="188" customWidth="1"/>
    <col min="52" max="16384" width="8.7109375" style="188"/>
  </cols>
  <sheetData>
    <row r="1" spans="1:4" s="460" customFormat="1" ht="30.75" customHeight="1">
      <c r="A1" s="553" t="s">
        <v>4219</v>
      </c>
      <c r="B1" s="553"/>
      <c r="C1" s="553"/>
      <c r="D1" s="553"/>
    </row>
    <row r="2" spans="1:4" s="460" customFormat="1" ht="51.75" customHeight="1">
      <c r="A2" s="37" t="s">
        <v>0</v>
      </c>
      <c r="B2" s="37" t="s">
        <v>4220</v>
      </c>
      <c r="C2" s="37" t="s">
        <v>4221</v>
      </c>
      <c r="D2" s="37" t="s">
        <v>4222</v>
      </c>
    </row>
    <row r="3" spans="1:4" s="35" customFormat="1" ht="33" customHeight="1">
      <c r="A3" s="453">
        <v>2007</v>
      </c>
      <c r="B3" s="229"/>
      <c r="C3" s="229"/>
      <c r="D3" s="229"/>
    </row>
    <row r="4" spans="1:4" s="35" customFormat="1" ht="33" customHeight="1">
      <c r="A4" s="453">
        <v>2008</v>
      </c>
      <c r="B4" s="229"/>
      <c r="C4" s="229"/>
      <c r="D4" s="229"/>
    </row>
    <row r="5" spans="1:4" s="35" customFormat="1" ht="33" customHeight="1">
      <c r="A5" s="453">
        <v>2009</v>
      </c>
      <c r="B5" s="229"/>
      <c r="C5" s="229"/>
      <c r="D5" s="229"/>
    </row>
    <row r="6" spans="1:4" s="35" customFormat="1" ht="33" customHeight="1">
      <c r="A6" s="453">
        <v>2010</v>
      </c>
      <c r="B6" s="229"/>
      <c r="C6" s="229"/>
      <c r="D6" s="229"/>
    </row>
    <row r="7" spans="1:4" s="35" customFormat="1" ht="33" customHeight="1">
      <c r="A7" s="453">
        <v>2011</v>
      </c>
      <c r="B7" s="229"/>
      <c r="C7" s="229"/>
      <c r="D7" s="229"/>
    </row>
    <row r="8" spans="1:4" s="35" customFormat="1" ht="33" customHeight="1">
      <c r="A8" s="453">
        <v>2012</v>
      </c>
      <c r="B8" s="229"/>
      <c r="C8" s="229"/>
      <c r="D8" s="229"/>
    </row>
    <row r="9" spans="1:4" s="35" customFormat="1" ht="33" customHeight="1">
      <c r="A9" s="453">
        <v>2013</v>
      </c>
      <c r="B9" s="229"/>
      <c r="C9" s="229"/>
      <c r="D9" s="229"/>
    </row>
    <row r="10" spans="1:4" s="460" customFormat="1" ht="33" customHeight="1">
      <c r="A10" s="453">
        <v>2014</v>
      </c>
      <c r="B10" s="229">
        <f>AVERAGE(B25,B40,B55,B70,B85,B100,B115,B130)</f>
        <v>11.103174603174605</v>
      </c>
      <c r="C10" s="229">
        <f t="shared" ref="C10:C16" si="0">AVERAGE(B25,B40,B55,B70,B85,B100,B115)</f>
        <v>9.7250566893424057</v>
      </c>
      <c r="D10" s="229">
        <f t="shared" ref="D10:D16" si="1">AVERAGE(B25,B40,B70,B85,B100,B115)</f>
        <v>10.560185185185185</v>
      </c>
    </row>
    <row r="11" spans="1:4" s="460" customFormat="1" ht="33" customHeight="1">
      <c r="A11" s="453">
        <v>2015</v>
      </c>
      <c r="B11" s="229"/>
      <c r="C11" s="229">
        <f t="shared" si="0"/>
        <v>9.7250566893424057</v>
      </c>
      <c r="D11" s="229">
        <f t="shared" si="1"/>
        <v>10.560185185185185</v>
      </c>
    </row>
    <row r="12" spans="1:4" s="460" customFormat="1" ht="33" customHeight="1">
      <c r="A12" s="453">
        <v>2016</v>
      </c>
      <c r="B12" s="229"/>
      <c r="C12" s="229">
        <f t="shared" si="0"/>
        <v>9.7250566893424057</v>
      </c>
      <c r="D12" s="229">
        <f t="shared" si="1"/>
        <v>10.560185185185185</v>
      </c>
    </row>
    <row r="13" spans="1:4" s="460" customFormat="1" ht="33" customHeight="1">
      <c r="A13" s="453">
        <v>2017</v>
      </c>
      <c r="B13" s="229"/>
      <c r="C13" s="229">
        <f t="shared" si="0"/>
        <v>9.7250566893424057</v>
      </c>
      <c r="D13" s="229">
        <f t="shared" si="1"/>
        <v>10.560185185185185</v>
      </c>
    </row>
    <row r="14" spans="1:4" s="460" customFormat="1" ht="33" customHeight="1">
      <c r="A14" s="453">
        <v>2018</v>
      </c>
      <c r="B14" s="229"/>
      <c r="C14" s="229">
        <f t="shared" si="0"/>
        <v>8.9314058956916096</v>
      </c>
      <c r="D14" s="229">
        <f t="shared" si="1"/>
        <v>9.6342592592592595</v>
      </c>
    </row>
    <row r="15" spans="1:4" s="460" customFormat="1" ht="33" customHeight="1">
      <c r="A15" s="453">
        <v>2019</v>
      </c>
      <c r="B15" s="229">
        <f>AVERAGE(B30,B45,B60,B75,B90,B105,B120,B135)</f>
        <v>10.408730158730158</v>
      </c>
      <c r="C15" s="229">
        <f t="shared" si="0"/>
        <v>8.9314058956916096</v>
      </c>
      <c r="D15" s="229">
        <f t="shared" si="1"/>
        <v>9.6342592592592595</v>
      </c>
    </row>
    <row r="16" spans="1:4" s="460" customFormat="1" ht="33" customHeight="1">
      <c r="A16" s="453">
        <v>2020</v>
      </c>
      <c r="B16" s="229">
        <f>AVERAGE(B31,B46,B61,B76,B91,B106,B121,B136)</f>
        <v>10.408730158730158</v>
      </c>
      <c r="C16" s="229">
        <f t="shared" si="0"/>
        <v>8.9314058956916096</v>
      </c>
      <c r="D16" s="229">
        <f t="shared" si="1"/>
        <v>9.6342592592592595</v>
      </c>
    </row>
    <row r="17" spans="1:81" ht="24.75" customHeight="1"/>
    <row r="18" spans="1:81" ht="24.75" customHeight="1">
      <c r="A18" s="189" t="s">
        <v>114</v>
      </c>
      <c r="B18" s="670" t="s">
        <v>279</v>
      </c>
      <c r="C18" s="670"/>
      <c r="D18" s="670"/>
      <c r="E18" s="670"/>
      <c r="F18" s="670"/>
      <c r="G18" s="670"/>
      <c r="H18" s="670"/>
      <c r="I18" s="670"/>
      <c r="J18" s="670"/>
      <c r="K18" s="670"/>
      <c r="L18" s="670"/>
      <c r="M18" s="670"/>
      <c r="N18" s="670"/>
      <c r="O18" s="670"/>
      <c r="P18" s="670"/>
      <c r="Q18" s="670"/>
      <c r="R18" s="670"/>
      <c r="S18" s="670"/>
      <c r="T18" s="670"/>
      <c r="U18" s="670"/>
      <c r="V18" s="670"/>
      <c r="W18" s="670"/>
      <c r="X18" s="670"/>
      <c r="Y18" s="670"/>
      <c r="Z18" s="670"/>
      <c r="AA18" s="670"/>
      <c r="AB18" s="670"/>
      <c r="AC18" s="670"/>
      <c r="AD18" s="670"/>
      <c r="AE18" s="545"/>
      <c r="AF18" s="545"/>
      <c r="AG18" s="545"/>
      <c r="AH18" s="545"/>
      <c r="AI18" s="545"/>
      <c r="AJ18" s="545"/>
    </row>
    <row r="19" spans="1:81" ht="24.75" customHeight="1">
      <c r="A19" s="189" t="s">
        <v>106</v>
      </c>
      <c r="B19" s="671" t="s">
        <v>1</v>
      </c>
      <c r="C19" s="671"/>
      <c r="D19" s="189" t="s">
        <v>106</v>
      </c>
      <c r="E19" s="668"/>
      <c r="F19" s="668"/>
      <c r="G19" s="189" t="s">
        <v>106</v>
      </c>
      <c r="H19" s="668"/>
      <c r="I19" s="668"/>
      <c r="J19" s="189" t="s">
        <v>106</v>
      </c>
      <c r="K19" s="668"/>
      <c r="L19" s="668"/>
      <c r="M19" s="189" t="s">
        <v>106</v>
      </c>
      <c r="N19" s="668" t="s">
        <v>5</v>
      </c>
      <c r="O19" s="668"/>
      <c r="P19" s="189" t="s">
        <v>106</v>
      </c>
      <c r="Q19" s="671" t="s">
        <v>6</v>
      </c>
      <c r="R19" s="671"/>
      <c r="S19" s="189" t="s">
        <v>106</v>
      </c>
      <c r="T19" s="668" t="s">
        <v>7</v>
      </c>
      <c r="U19" s="668"/>
      <c r="V19" s="191" t="s">
        <v>106</v>
      </c>
      <c r="W19" s="673"/>
      <c r="X19" s="673"/>
      <c r="Y19" s="191" t="s">
        <v>106</v>
      </c>
      <c r="Z19" s="673"/>
      <c r="AA19" s="673"/>
      <c r="AB19" s="189" t="s">
        <v>106</v>
      </c>
      <c r="AC19" s="668" t="s">
        <v>10</v>
      </c>
      <c r="AD19" s="668"/>
    </row>
    <row r="20" spans="1:81" ht="24.75" customHeight="1">
      <c r="A20" s="189" t="s">
        <v>105</v>
      </c>
      <c r="B20" s="457"/>
      <c r="C20" s="457"/>
      <c r="D20" s="189" t="s">
        <v>105</v>
      </c>
      <c r="E20" s="666" t="s">
        <v>2</v>
      </c>
      <c r="F20" s="666"/>
      <c r="G20" s="189" t="s">
        <v>105</v>
      </c>
      <c r="H20" s="666" t="s">
        <v>3</v>
      </c>
      <c r="I20" s="666"/>
      <c r="J20" s="189" t="s">
        <v>105</v>
      </c>
      <c r="K20" s="666" t="s">
        <v>4</v>
      </c>
      <c r="L20" s="666"/>
      <c r="M20" s="189" t="s">
        <v>105</v>
      </c>
      <c r="N20" s="666"/>
      <c r="O20" s="666"/>
      <c r="P20" s="189" t="s">
        <v>105</v>
      </c>
      <c r="Q20" s="668"/>
      <c r="R20" s="668"/>
      <c r="S20" s="189" t="s">
        <v>105</v>
      </c>
      <c r="T20" s="668"/>
      <c r="U20" s="668"/>
      <c r="V20" s="191" t="s">
        <v>105</v>
      </c>
      <c r="W20" s="672" t="s">
        <v>8</v>
      </c>
      <c r="X20" s="673"/>
      <c r="Y20" s="191" t="s">
        <v>105</v>
      </c>
      <c r="Z20" s="672" t="s">
        <v>9</v>
      </c>
      <c r="AA20" s="673"/>
      <c r="AB20" s="189" t="s">
        <v>105</v>
      </c>
      <c r="AC20" s="455"/>
      <c r="AD20" s="455"/>
    </row>
    <row r="21" spans="1:81" ht="24.75" customHeight="1">
      <c r="A21" s="457" t="s">
        <v>92</v>
      </c>
      <c r="B21" s="808" t="s">
        <v>278</v>
      </c>
      <c r="C21" s="808"/>
      <c r="D21" s="457" t="s">
        <v>92</v>
      </c>
      <c r="E21" s="808" t="s">
        <v>277</v>
      </c>
      <c r="F21" s="808"/>
      <c r="G21" s="457" t="s">
        <v>92</v>
      </c>
      <c r="H21" s="808" t="s">
        <v>276</v>
      </c>
      <c r="I21" s="808"/>
      <c r="J21" s="457" t="s">
        <v>92</v>
      </c>
      <c r="K21" s="808" t="s">
        <v>275</v>
      </c>
      <c r="L21" s="808"/>
      <c r="M21" s="457" t="s">
        <v>92</v>
      </c>
      <c r="N21" s="808" t="s">
        <v>274</v>
      </c>
      <c r="O21" s="808"/>
      <c r="P21" s="457" t="s">
        <v>92</v>
      </c>
      <c r="Q21" s="808" t="s">
        <v>273</v>
      </c>
      <c r="R21" s="808"/>
      <c r="S21" s="457" t="s">
        <v>92</v>
      </c>
      <c r="T21" s="808" t="s">
        <v>272</v>
      </c>
      <c r="U21" s="808"/>
      <c r="V21" s="195" t="s">
        <v>92</v>
      </c>
      <c r="W21" s="811" t="s">
        <v>271</v>
      </c>
      <c r="X21" s="811"/>
      <c r="Y21" s="195" t="s">
        <v>92</v>
      </c>
      <c r="Z21" s="811" t="s">
        <v>270</v>
      </c>
      <c r="AA21" s="811"/>
      <c r="AB21" s="457" t="s">
        <v>92</v>
      </c>
      <c r="AC21" s="808" t="s">
        <v>269</v>
      </c>
      <c r="AD21" s="808"/>
    </row>
    <row r="22" spans="1:81" ht="24.75" customHeight="1">
      <c r="A22" s="457" t="s">
        <v>81</v>
      </c>
      <c r="B22" s="808" t="s">
        <v>90</v>
      </c>
      <c r="C22" s="808"/>
      <c r="D22" s="457" t="s">
        <v>81</v>
      </c>
      <c r="E22" s="809" t="s">
        <v>268</v>
      </c>
      <c r="F22" s="809"/>
      <c r="G22" s="457" t="s">
        <v>81</v>
      </c>
      <c r="H22" s="809" t="s">
        <v>267</v>
      </c>
      <c r="I22" s="809"/>
      <c r="J22" s="457" t="s">
        <v>81</v>
      </c>
      <c r="K22" s="809" t="s">
        <v>266</v>
      </c>
      <c r="L22" s="809"/>
      <c r="M22" s="457" t="s">
        <v>81</v>
      </c>
      <c r="N22" s="809" t="s">
        <v>265</v>
      </c>
      <c r="O22" s="809"/>
      <c r="P22" s="457" t="s">
        <v>81</v>
      </c>
      <c r="Q22" s="809" t="s">
        <v>264</v>
      </c>
      <c r="R22" s="809"/>
      <c r="S22" s="457" t="s">
        <v>81</v>
      </c>
      <c r="T22" s="809" t="s">
        <v>263</v>
      </c>
      <c r="U22" s="809"/>
      <c r="V22" s="195" t="s">
        <v>81</v>
      </c>
      <c r="W22" s="810" t="s">
        <v>262</v>
      </c>
      <c r="X22" s="810"/>
      <c r="Y22" s="195" t="s">
        <v>81</v>
      </c>
      <c r="Z22" s="810" t="s">
        <v>261</v>
      </c>
      <c r="AA22" s="810"/>
      <c r="AB22" s="457" t="s">
        <v>81</v>
      </c>
      <c r="AC22" s="809" t="s">
        <v>260</v>
      </c>
      <c r="AD22" s="809"/>
    </row>
    <row r="23" spans="1:81" ht="24.75" customHeight="1">
      <c r="A23" s="457" t="s">
        <v>78</v>
      </c>
      <c r="B23" s="809" t="s">
        <v>79</v>
      </c>
      <c r="C23" s="809"/>
      <c r="D23" s="457" t="s">
        <v>78</v>
      </c>
      <c r="E23" s="809" t="s">
        <v>4320</v>
      </c>
      <c r="F23" s="809"/>
      <c r="G23" s="457" t="s">
        <v>78</v>
      </c>
      <c r="H23" s="811" t="s">
        <v>4485</v>
      </c>
      <c r="I23" s="810"/>
      <c r="J23" s="457" t="s">
        <v>78</v>
      </c>
      <c r="K23" s="811" t="s">
        <v>4256</v>
      </c>
      <c r="L23" s="810"/>
      <c r="M23" s="457" t="s">
        <v>78</v>
      </c>
      <c r="N23" s="809" t="s">
        <v>4323</v>
      </c>
      <c r="O23" s="809"/>
      <c r="P23" s="457" t="s">
        <v>78</v>
      </c>
      <c r="Q23" s="809" t="s">
        <v>4324</v>
      </c>
      <c r="R23" s="809"/>
      <c r="S23" s="457" t="s">
        <v>78</v>
      </c>
      <c r="T23" s="808" t="s">
        <v>4772</v>
      </c>
      <c r="U23" s="809"/>
      <c r="V23" s="195" t="s">
        <v>78</v>
      </c>
      <c r="W23" s="810" t="s">
        <v>4326</v>
      </c>
      <c r="X23" s="810"/>
      <c r="Y23" s="195" t="s">
        <v>78</v>
      </c>
      <c r="Z23" s="810" t="s">
        <v>4327</v>
      </c>
      <c r="AA23" s="810"/>
      <c r="AB23" s="457" t="s">
        <v>78</v>
      </c>
      <c r="AC23" s="809" t="s">
        <v>4328</v>
      </c>
      <c r="AD23" s="809"/>
    </row>
    <row r="24" spans="1:81" s="197" customFormat="1" ht="24.75" customHeight="1">
      <c r="A24" s="457" t="s">
        <v>0</v>
      </c>
      <c r="B24" s="457" t="s">
        <v>77</v>
      </c>
      <c r="C24" s="457" t="s">
        <v>76</v>
      </c>
      <c r="D24" s="457" t="s">
        <v>0</v>
      </c>
      <c r="E24" s="457" t="s">
        <v>77</v>
      </c>
      <c r="F24" s="457" t="s">
        <v>76</v>
      </c>
      <c r="G24" s="457" t="s">
        <v>0</v>
      </c>
      <c r="H24" s="457" t="s">
        <v>77</v>
      </c>
      <c r="I24" s="457" t="s">
        <v>76</v>
      </c>
      <c r="J24" s="457" t="s">
        <v>0</v>
      </c>
      <c r="K24" s="457" t="s">
        <v>77</v>
      </c>
      <c r="L24" s="457" t="s">
        <v>76</v>
      </c>
      <c r="M24" s="457" t="s">
        <v>0</v>
      </c>
      <c r="N24" s="457" t="s">
        <v>77</v>
      </c>
      <c r="O24" s="457" t="s">
        <v>76</v>
      </c>
      <c r="P24" s="457" t="s">
        <v>0</v>
      </c>
      <c r="Q24" s="457" t="s">
        <v>77</v>
      </c>
      <c r="R24" s="457" t="s">
        <v>76</v>
      </c>
      <c r="S24" s="457" t="s">
        <v>0</v>
      </c>
      <c r="T24" s="457" t="s">
        <v>74</v>
      </c>
      <c r="U24" s="457" t="s">
        <v>76</v>
      </c>
      <c r="V24" s="457"/>
      <c r="W24" s="457" t="s">
        <v>77</v>
      </c>
      <c r="X24" s="457" t="s">
        <v>76</v>
      </c>
      <c r="Y24" s="457" t="s">
        <v>0</v>
      </c>
      <c r="Z24" s="457" t="s">
        <v>77</v>
      </c>
      <c r="AA24" s="457" t="s">
        <v>76</v>
      </c>
      <c r="AB24" s="457" t="s">
        <v>0</v>
      </c>
      <c r="AC24" s="457" t="s">
        <v>77</v>
      </c>
      <c r="AD24" s="457" t="s">
        <v>76</v>
      </c>
      <c r="AE24" s="188"/>
      <c r="AF24" s="188"/>
      <c r="AG24" s="188"/>
      <c r="AH24" s="188"/>
      <c r="AI24" s="188"/>
      <c r="AJ24" s="188"/>
      <c r="AK24" s="188"/>
      <c r="AL24" s="188"/>
      <c r="AM24" s="188"/>
      <c r="AN24" s="188"/>
      <c r="AO24" s="188"/>
      <c r="AP24" s="188"/>
      <c r="AQ24" s="188"/>
      <c r="AR24" s="188"/>
      <c r="AS24" s="188"/>
      <c r="AT24" s="188"/>
      <c r="AU24" s="188"/>
      <c r="AV24" s="188"/>
      <c r="AW24" s="188"/>
      <c r="AX24" s="188"/>
      <c r="AY24" s="188"/>
      <c r="AZ24" s="188"/>
      <c r="BA24" s="188"/>
      <c r="BB24" s="188"/>
      <c r="BC24" s="188"/>
      <c r="BD24" s="188"/>
      <c r="BE24" s="188"/>
      <c r="BF24" s="188"/>
      <c r="BG24" s="188"/>
      <c r="BH24" s="188"/>
      <c r="BI24" s="188"/>
      <c r="BJ24" s="188"/>
      <c r="BK24" s="188"/>
      <c r="BL24" s="188"/>
      <c r="BM24" s="188"/>
      <c r="BN24" s="188"/>
      <c r="BO24" s="188"/>
      <c r="BP24" s="188"/>
      <c r="BQ24" s="188"/>
      <c r="BR24" s="188"/>
      <c r="BS24" s="188"/>
      <c r="BT24" s="188"/>
      <c r="BU24" s="188"/>
      <c r="BV24" s="188"/>
      <c r="BW24" s="188"/>
      <c r="BX24" s="188"/>
      <c r="BY24" s="188"/>
      <c r="BZ24" s="188"/>
      <c r="CA24" s="188"/>
      <c r="CB24" s="188"/>
      <c r="CC24" s="188"/>
    </row>
    <row r="25" spans="1:81" ht="24.75" customHeight="1">
      <c r="A25" s="457">
        <v>2014</v>
      </c>
      <c r="B25" s="236">
        <f t="shared" ref="B25:B31" si="2">AVERAGE(E25, H25,K25,N25,Q25,T25,W25,Z25,AC25)</f>
        <v>5.5555555555555554</v>
      </c>
      <c r="C25" s="237"/>
      <c r="D25" s="457">
        <v>2014</v>
      </c>
      <c r="E25" s="532">
        <v>0</v>
      </c>
      <c r="F25" s="531" t="s">
        <v>5791</v>
      </c>
      <c r="G25" s="457">
        <v>2014</v>
      </c>
      <c r="H25" s="532">
        <v>50</v>
      </c>
      <c r="I25" s="536" t="s">
        <v>5790</v>
      </c>
      <c r="J25" s="457">
        <v>2014</v>
      </c>
      <c r="K25" s="532">
        <v>0</v>
      </c>
      <c r="L25" s="536" t="s">
        <v>5789</v>
      </c>
      <c r="M25" s="457">
        <v>2014</v>
      </c>
      <c r="N25" s="532">
        <v>0</v>
      </c>
      <c r="O25" s="536" t="s">
        <v>5788</v>
      </c>
      <c r="P25" s="457">
        <v>2014</v>
      </c>
      <c r="Q25" s="532">
        <v>0</v>
      </c>
      <c r="R25" s="531" t="s">
        <v>5787</v>
      </c>
      <c r="S25" s="457">
        <v>2014</v>
      </c>
      <c r="T25" s="542">
        <v>0</v>
      </c>
      <c r="U25" s="536" t="s">
        <v>5786</v>
      </c>
      <c r="V25" s="457">
        <v>2014</v>
      </c>
      <c r="W25" s="532">
        <v>0</v>
      </c>
      <c r="X25" s="536" t="s">
        <v>5785</v>
      </c>
      <c r="Y25" s="457">
        <v>2014</v>
      </c>
      <c r="Z25" s="532">
        <v>0</v>
      </c>
      <c r="AA25" s="536" t="s">
        <v>5784</v>
      </c>
      <c r="AB25" s="457">
        <v>2014</v>
      </c>
      <c r="AC25" s="532">
        <v>0</v>
      </c>
      <c r="AD25" s="531" t="s">
        <v>5783</v>
      </c>
      <c r="AE25" s="203"/>
    </row>
    <row r="26" spans="1:81" ht="24.75" customHeight="1">
      <c r="A26" s="457">
        <v>2015</v>
      </c>
      <c r="B26" s="236">
        <f t="shared" si="2"/>
        <v>5.5555555555555554</v>
      </c>
      <c r="C26" s="237"/>
      <c r="D26" s="457">
        <v>2015</v>
      </c>
      <c r="E26" s="532">
        <v>0</v>
      </c>
      <c r="F26" s="531" t="s">
        <v>5782</v>
      </c>
      <c r="G26" s="457">
        <v>2015</v>
      </c>
      <c r="H26" s="532">
        <v>50</v>
      </c>
      <c r="I26" s="531" t="s">
        <v>358</v>
      </c>
      <c r="J26" s="457">
        <v>2015</v>
      </c>
      <c r="K26" s="532">
        <v>0</v>
      </c>
      <c r="L26" s="531" t="s">
        <v>358</v>
      </c>
      <c r="M26" s="457">
        <v>2015</v>
      </c>
      <c r="N26" s="532">
        <v>0</v>
      </c>
      <c r="O26" s="536"/>
      <c r="P26" s="457">
        <v>2015</v>
      </c>
      <c r="Q26" s="532">
        <v>0</v>
      </c>
      <c r="R26" s="536"/>
      <c r="S26" s="457">
        <v>2015</v>
      </c>
      <c r="T26" s="542">
        <v>0</v>
      </c>
      <c r="U26" s="536"/>
      <c r="V26" s="457">
        <v>2015</v>
      </c>
      <c r="W26" s="532">
        <v>0</v>
      </c>
      <c r="X26" s="536"/>
      <c r="Y26" s="457">
        <v>2015</v>
      </c>
      <c r="Z26" s="532">
        <v>0</v>
      </c>
      <c r="AA26" s="536"/>
      <c r="AB26" s="457">
        <v>2015</v>
      </c>
      <c r="AC26" s="532">
        <v>0</v>
      </c>
      <c r="AD26" s="544"/>
      <c r="AE26" s="543"/>
      <c r="AF26" s="543"/>
      <c r="AG26" s="543"/>
      <c r="AH26" s="543"/>
    </row>
    <row r="27" spans="1:81" ht="24.75" customHeight="1">
      <c r="A27" s="457">
        <v>2016</v>
      </c>
      <c r="B27" s="236">
        <f t="shared" si="2"/>
        <v>5.5555555555555554</v>
      </c>
      <c r="C27" s="237"/>
      <c r="D27" s="457">
        <v>2016</v>
      </c>
      <c r="E27" s="532">
        <v>0</v>
      </c>
      <c r="F27" s="531" t="s">
        <v>358</v>
      </c>
      <c r="G27" s="457">
        <v>2016</v>
      </c>
      <c r="H27" s="532">
        <v>50</v>
      </c>
      <c r="I27" s="531" t="s">
        <v>358</v>
      </c>
      <c r="J27" s="457">
        <v>2016</v>
      </c>
      <c r="K27" s="532">
        <v>0</v>
      </c>
      <c r="L27" s="531" t="s">
        <v>358</v>
      </c>
      <c r="M27" s="457">
        <v>2016</v>
      </c>
      <c r="N27" s="532">
        <v>0</v>
      </c>
      <c r="O27" s="536"/>
      <c r="P27" s="457">
        <v>2016</v>
      </c>
      <c r="Q27" s="532">
        <v>0</v>
      </c>
      <c r="R27" s="536"/>
      <c r="S27" s="457">
        <v>2016</v>
      </c>
      <c r="T27" s="542">
        <v>0</v>
      </c>
      <c r="U27" s="536"/>
      <c r="V27" s="457">
        <v>2016</v>
      </c>
      <c r="W27" s="532">
        <v>0</v>
      </c>
      <c r="X27" s="536"/>
      <c r="Y27" s="457">
        <v>2016</v>
      </c>
      <c r="Z27" s="532">
        <v>0</v>
      </c>
      <c r="AA27" s="536"/>
      <c r="AB27" s="457">
        <v>2016</v>
      </c>
      <c r="AC27" s="532">
        <v>0</v>
      </c>
      <c r="AD27" s="531"/>
      <c r="AF27" s="203"/>
    </row>
    <row r="28" spans="1:81" ht="24.75" customHeight="1">
      <c r="A28" s="457">
        <v>2017</v>
      </c>
      <c r="B28" s="236">
        <f t="shared" si="2"/>
        <v>5.5555555555555554</v>
      </c>
      <c r="C28" s="237"/>
      <c r="D28" s="457">
        <v>2017</v>
      </c>
      <c r="E28" s="532">
        <v>0</v>
      </c>
      <c r="F28" s="531" t="s">
        <v>358</v>
      </c>
      <c r="G28" s="457">
        <v>2017</v>
      </c>
      <c r="H28" s="532">
        <v>50</v>
      </c>
      <c r="I28" s="531" t="s">
        <v>5781</v>
      </c>
      <c r="J28" s="457">
        <v>2017</v>
      </c>
      <c r="K28" s="532">
        <v>0</v>
      </c>
      <c r="L28" s="531" t="s">
        <v>358</v>
      </c>
      <c r="M28" s="457">
        <v>2017</v>
      </c>
      <c r="N28" s="532">
        <v>0</v>
      </c>
      <c r="O28" s="536"/>
      <c r="P28" s="457">
        <v>2017</v>
      </c>
      <c r="Q28" s="532">
        <v>0</v>
      </c>
      <c r="R28" s="536"/>
      <c r="S28" s="457">
        <v>2017</v>
      </c>
      <c r="T28" s="542">
        <v>0</v>
      </c>
      <c r="U28" s="536"/>
      <c r="V28" s="457">
        <v>2017</v>
      </c>
      <c r="W28" s="532">
        <v>0</v>
      </c>
      <c r="X28" s="536"/>
      <c r="Y28" s="457">
        <v>2017</v>
      </c>
      <c r="Z28" s="532">
        <v>0</v>
      </c>
      <c r="AA28" s="536"/>
      <c r="AB28" s="457">
        <v>2017</v>
      </c>
      <c r="AC28" s="532">
        <v>0</v>
      </c>
      <c r="AD28" s="536"/>
    </row>
    <row r="29" spans="1:81" ht="24.75" customHeight="1">
      <c r="A29" s="457">
        <v>2018</v>
      </c>
      <c r="B29" s="236">
        <f t="shared" si="2"/>
        <v>0</v>
      </c>
      <c r="C29" s="237"/>
      <c r="D29" s="457">
        <v>2018</v>
      </c>
      <c r="E29" s="532">
        <v>0</v>
      </c>
      <c r="F29" s="531" t="s">
        <v>358</v>
      </c>
      <c r="G29" s="457">
        <v>2018</v>
      </c>
      <c r="H29" s="532">
        <v>0</v>
      </c>
      <c r="I29" s="536" t="s">
        <v>5780</v>
      </c>
      <c r="J29" s="457">
        <v>2018</v>
      </c>
      <c r="K29" s="532">
        <v>0</v>
      </c>
      <c r="L29" s="531" t="s">
        <v>358</v>
      </c>
      <c r="M29" s="457">
        <v>2018</v>
      </c>
      <c r="N29" s="532">
        <v>0</v>
      </c>
      <c r="O29" s="536"/>
      <c r="P29" s="457">
        <v>2018</v>
      </c>
      <c r="Q29" s="532">
        <v>0</v>
      </c>
      <c r="R29" s="536"/>
      <c r="S29" s="457">
        <v>2018</v>
      </c>
      <c r="T29" s="542">
        <v>0</v>
      </c>
      <c r="U29" s="536"/>
      <c r="V29" s="457">
        <v>2018</v>
      </c>
      <c r="W29" s="532">
        <v>0</v>
      </c>
      <c r="X29" s="536"/>
      <c r="Y29" s="457">
        <v>2018</v>
      </c>
      <c r="Z29" s="532">
        <v>0</v>
      </c>
      <c r="AA29" s="536"/>
      <c r="AB29" s="457">
        <v>2018</v>
      </c>
      <c r="AC29" s="532">
        <v>0</v>
      </c>
      <c r="AD29" s="536"/>
    </row>
    <row r="30" spans="1:81" ht="24.75" customHeight="1">
      <c r="A30" s="457">
        <v>2019</v>
      </c>
      <c r="B30" s="236">
        <f t="shared" si="2"/>
        <v>0</v>
      </c>
      <c r="C30" s="237"/>
      <c r="D30" s="457">
        <v>2019</v>
      </c>
      <c r="E30" s="532">
        <v>0</v>
      </c>
      <c r="F30" s="531" t="s">
        <v>5779</v>
      </c>
      <c r="G30" s="457">
        <v>2019</v>
      </c>
      <c r="H30" s="532">
        <v>0</v>
      </c>
      <c r="I30" s="536"/>
      <c r="J30" s="457">
        <v>2019</v>
      </c>
      <c r="K30" s="532">
        <v>0</v>
      </c>
      <c r="L30" s="536" t="s">
        <v>5778</v>
      </c>
      <c r="M30" s="457">
        <v>2019</v>
      </c>
      <c r="N30" s="532">
        <v>0</v>
      </c>
      <c r="O30" s="536"/>
      <c r="P30" s="457">
        <v>2019</v>
      </c>
      <c r="Q30" s="532">
        <v>0</v>
      </c>
      <c r="R30" s="536"/>
      <c r="S30" s="457">
        <v>2019</v>
      </c>
      <c r="T30" s="542">
        <v>0</v>
      </c>
      <c r="U30" s="536"/>
      <c r="V30" s="457">
        <v>2019</v>
      </c>
      <c r="W30" s="532">
        <v>0</v>
      </c>
      <c r="X30" s="536"/>
      <c r="Y30" s="457">
        <v>2019</v>
      </c>
      <c r="Z30" s="532">
        <v>0</v>
      </c>
      <c r="AA30" s="536"/>
      <c r="AB30" s="457">
        <v>2019</v>
      </c>
      <c r="AC30" s="532">
        <v>0</v>
      </c>
      <c r="AD30" s="536"/>
    </row>
    <row r="31" spans="1:81" ht="24.75" customHeight="1">
      <c r="A31" s="457">
        <v>2020</v>
      </c>
      <c r="B31" s="236">
        <f t="shared" si="2"/>
        <v>0</v>
      </c>
      <c r="C31" s="237"/>
      <c r="D31" s="457">
        <v>2020</v>
      </c>
      <c r="E31" s="532">
        <v>0</v>
      </c>
      <c r="F31" s="531" t="s">
        <v>5777</v>
      </c>
      <c r="G31" s="457">
        <v>2020</v>
      </c>
      <c r="H31" s="532">
        <v>0</v>
      </c>
      <c r="I31" s="536" t="s">
        <v>5776</v>
      </c>
      <c r="J31" s="457">
        <v>2020</v>
      </c>
      <c r="K31" s="532">
        <v>0</v>
      </c>
      <c r="L31" s="536"/>
      <c r="M31" s="457">
        <v>2020</v>
      </c>
      <c r="N31" s="532">
        <v>0</v>
      </c>
      <c r="O31" s="536"/>
      <c r="P31" s="457">
        <v>2020</v>
      </c>
      <c r="Q31" s="532">
        <v>0</v>
      </c>
      <c r="R31" s="536"/>
      <c r="S31" s="457">
        <v>2020</v>
      </c>
      <c r="T31" s="542">
        <v>0</v>
      </c>
      <c r="U31" s="536"/>
      <c r="V31" s="457">
        <v>2020</v>
      </c>
      <c r="W31" s="532">
        <v>0</v>
      </c>
      <c r="X31" s="536"/>
      <c r="Y31" s="457">
        <v>2020</v>
      </c>
      <c r="Z31" s="532">
        <v>0</v>
      </c>
      <c r="AA31" s="536"/>
      <c r="AB31" s="457">
        <v>2020</v>
      </c>
      <c r="AC31" s="532">
        <v>0</v>
      </c>
      <c r="AD31" s="536"/>
    </row>
    <row r="32" spans="1:81" ht="24.75" customHeight="1">
      <c r="A32" s="202"/>
      <c r="B32" s="202"/>
      <c r="C32" s="202"/>
      <c r="D32" s="202"/>
      <c r="E32" s="202"/>
      <c r="F32" s="202"/>
      <c r="G32" s="202"/>
      <c r="H32" s="202"/>
      <c r="I32" s="202"/>
      <c r="J32" s="202"/>
      <c r="K32" s="202"/>
      <c r="L32" s="202"/>
      <c r="M32" s="202"/>
      <c r="N32" s="202"/>
    </row>
    <row r="33" spans="1:51" ht="24.75" customHeight="1">
      <c r="A33" s="189" t="s">
        <v>114</v>
      </c>
      <c r="B33" s="670" t="s">
        <v>255</v>
      </c>
      <c r="C33" s="670"/>
      <c r="D33" s="670"/>
      <c r="E33" s="670"/>
      <c r="F33" s="670"/>
      <c r="G33" s="670"/>
      <c r="H33" s="670"/>
      <c r="I33" s="670"/>
      <c r="J33" s="670"/>
      <c r="K33" s="670"/>
      <c r="L33" s="670"/>
      <c r="M33" s="670"/>
      <c r="N33" s="670"/>
      <c r="O33" s="670"/>
      <c r="P33" s="670"/>
      <c r="Q33" s="670"/>
      <c r="R33" s="670"/>
      <c r="S33" s="670"/>
      <c r="T33" s="670"/>
      <c r="U33" s="670"/>
      <c r="V33" s="670"/>
      <c r="W33" s="670"/>
      <c r="X33" s="670"/>
      <c r="Y33" s="670"/>
      <c r="Z33" s="670"/>
      <c r="AA33" s="670"/>
      <c r="AB33" s="670"/>
      <c r="AC33" s="670"/>
      <c r="AD33" s="670"/>
      <c r="AE33" s="670"/>
      <c r="AF33" s="670"/>
      <c r="AG33" s="670"/>
      <c r="AH33" s="670"/>
      <c r="AI33" s="670"/>
      <c r="AJ33" s="670"/>
      <c r="AK33" s="670"/>
      <c r="AL33" s="670"/>
      <c r="AM33" s="670"/>
      <c r="AN33" s="670"/>
      <c r="AO33" s="670"/>
      <c r="AP33" s="670"/>
      <c r="AQ33" s="670"/>
      <c r="AR33" s="670"/>
      <c r="AS33" s="670"/>
      <c r="AT33" s="670"/>
      <c r="AU33" s="670"/>
      <c r="AV33" s="670"/>
      <c r="AW33" s="670"/>
      <c r="AX33" s="670"/>
      <c r="AY33" s="670"/>
    </row>
    <row r="34" spans="1:51" ht="24.75" customHeight="1">
      <c r="A34" s="189" t="s">
        <v>106</v>
      </c>
      <c r="B34" s="671" t="s">
        <v>11</v>
      </c>
      <c r="C34" s="671"/>
      <c r="D34" s="189" t="s">
        <v>106</v>
      </c>
      <c r="E34" s="668" t="s">
        <v>12</v>
      </c>
      <c r="F34" s="668"/>
      <c r="G34" s="189" t="s">
        <v>106</v>
      </c>
      <c r="H34" s="668" t="s">
        <v>13</v>
      </c>
      <c r="I34" s="668"/>
      <c r="J34" s="189" t="s">
        <v>106</v>
      </c>
      <c r="K34" s="597" t="s">
        <v>14</v>
      </c>
      <c r="L34" s="597"/>
      <c r="M34" s="439" t="s">
        <v>106</v>
      </c>
      <c r="N34" s="597"/>
      <c r="O34" s="597"/>
      <c r="P34" s="439" t="s">
        <v>106</v>
      </c>
      <c r="Q34" s="597"/>
      <c r="R34" s="597"/>
      <c r="S34" s="439" t="s">
        <v>106</v>
      </c>
      <c r="T34" s="596" t="s">
        <v>17</v>
      </c>
      <c r="U34" s="596"/>
      <c r="V34" s="189" t="s">
        <v>106</v>
      </c>
      <c r="W34" s="668"/>
      <c r="X34" s="668"/>
      <c r="Y34" s="189" t="s">
        <v>106</v>
      </c>
      <c r="Z34" s="673"/>
      <c r="AA34" s="673"/>
      <c r="AB34" s="191" t="s">
        <v>106</v>
      </c>
      <c r="AC34" s="673"/>
      <c r="AD34" s="673"/>
      <c r="AE34" s="191" t="s">
        <v>106</v>
      </c>
      <c r="AF34" s="673" t="s">
        <v>21</v>
      </c>
      <c r="AG34" s="673"/>
      <c r="AH34" s="189" t="s">
        <v>106</v>
      </c>
      <c r="AI34" s="668"/>
      <c r="AJ34" s="668"/>
      <c r="AK34" s="189" t="s">
        <v>106</v>
      </c>
      <c r="AL34" s="668"/>
      <c r="AM34" s="668"/>
      <c r="AN34" s="189" t="s">
        <v>106</v>
      </c>
      <c r="AO34" s="668" t="s">
        <v>24</v>
      </c>
      <c r="AP34" s="668"/>
      <c r="AQ34" s="189" t="s">
        <v>106</v>
      </c>
      <c r="AR34" s="668" t="s">
        <v>25</v>
      </c>
      <c r="AS34" s="668"/>
      <c r="AT34" s="189" t="s">
        <v>106</v>
      </c>
      <c r="AU34" s="668" t="s">
        <v>26</v>
      </c>
      <c r="AV34" s="668"/>
      <c r="AW34" s="189" t="s">
        <v>106</v>
      </c>
      <c r="AX34" s="668" t="s">
        <v>27</v>
      </c>
      <c r="AY34" s="668"/>
    </row>
    <row r="35" spans="1:51" ht="24.75" customHeight="1">
      <c r="A35" s="189" t="s">
        <v>105</v>
      </c>
      <c r="B35" s="457"/>
      <c r="C35" s="457"/>
      <c r="D35" s="189" t="s">
        <v>105</v>
      </c>
      <c r="E35" s="455"/>
      <c r="F35" s="455"/>
      <c r="G35" s="189" t="s">
        <v>105</v>
      </c>
      <c r="H35" s="666"/>
      <c r="I35" s="666"/>
      <c r="J35" s="189" t="s">
        <v>105</v>
      </c>
      <c r="K35" s="600"/>
      <c r="L35" s="600"/>
      <c r="M35" s="439" t="s">
        <v>105</v>
      </c>
      <c r="N35" s="600" t="s">
        <v>15</v>
      </c>
      <c r="O35" s="600"/>
      <c r="P35" s="439" t="s">
        <v>105</v>
      </c>
      <c r="Q35" s="600" t="s">
        <v>16</v>
      </c>
      <c r="R35" s="600"/>
      <c r="S35" s="439" t="s">
        <v>105</v>
      </c>
      <c r="T35" s="597"/>
      <c r="U35" s="597"/>
      <c r="V35" s="189" t="s">
        <v>105</v>
      </c>
      <c r="W35" s="666" t="s">
        <v>18</v>
      </c>
      <c r="X35" s="668"/>
      <c r="Y35" s="189" t="s">
        <v>105</v>
      </c>
      <c r="Z35" s="672" t="s">
        <v>19</v>
      </c>
      <c r="AA35" s="672"/>
      <c r="AB35" s="191" t="s">
        <v>105</v>
      </c>
      <c r="AC35" s="672" t="s">
        <v>20</v>
      </c>
      <c r="AD35" s="673"/>
      <c r="AE35" s="191" t="s">
        <v>105</v>
      </c>
      <c r="AF35" s="675"/>
      <c r="AG35" s="676"/>
      <c r="AH35" s="189" t="s">
        <v>105</v>
      </c>
      <c r="AI35" s="666" t="s">
        <v>22</v>
      </c>
      <c r="AJ35" s="666"/>
      <c r="AK35" s="189" t="s">
        <v>105</v>
      </c>
      <c r="AL35" s="666" t="s">
        <v>23</v>
      </c>
      <c r="AM35" s="668"/>
      <c r="AN35" s="189" t="s">
        <v>105</v>
      </c>
      <c r="AO35" s="668"/>
      <c r="AP35" s="668"/>
      <c r="AQ35" s="189" t="s">
        <v>105</v>
      </c>
      <c r="AR35" s="455"/>
      <c r="AS35" s="455"/>
      <c r="AT35" s="189" t="s">
        <v>105</v>
      </c>
      <c r="AU35" s="455"/>
      <c r="AV35" s="455"/>
      <c r="AW35" s="189" t="s">
        <v>105</v>
      </c>
      <c r="AX35" s="455"/>
      <c r="AY35" s="455"/>
    </row>
    <row r="36" spans="1:51" ht="24.75" customHeight="1">
      <c r="A36" s="457" t="s">
        <v>92</v>
      </c>
      <c r="B36" s="808" t="s">
        <v>254</v>
      </c>
      <c r="C36" s="808"/>
      <c r="D36" s="457" t="s">
        <v>92</v>
      </c>
      <c r="E36" s="808" t="s">
        <v>253</v>
      </c>
      <c r="F36" s="808"/>
      <c r="G36" s="457" t="s">
        <v>92</v>
      </c>
      <c r="H36" s="808" t="s">
        <v>252</v>
      </c>
      <c r="I36" s="808"/>
      <c r="J36" s="457" t="s">
        <v>92</v>
      </c>
      <c r="K36" s="812" t="s">
        <v>1555</v>
      </c>
      <c r="L36" s="812"/>
      <c r="M36" s="452" t="s">
        <v>92</v>
      </c>
      <c r="N36" s="812" t="s">
        <v>1556</v>
      </c>
      <c r="O36" s="812"/>
      <c r="P36" s="452" t="s">
        <v>92</v>
      </c>
      <c r="Q36" s="812" t="s">
        <v>1557</v>
      </c>
      <c r="R36" s="812"/>
      <c r="S36" s="452" t="s">
        <v>92</v>
      </c>
      <c r="T36" s="812" t="s">
        <v>1558</v>
      </c>
      <c r="U36" s="812"/>
      <c r="V36" s="457" t="s">
        <v>92</v>
      </c>
      <c r="W36" s="808" t="s">
        <v>249</v>
      </c>
      <c r="X36" s="808"/>
      <c r="Y36" s="457" t="s">
        <v>92</v>
      </c>
      <c r="Z36" s="808" t="s">
        <v>248</v>
      </c>
      <c r="AA36" s="808"/>
      <c r="AB36" s="457" t="s">
        <v>92</v>
      </c>
      <c r="AC36" s="808" t="s">
        <v>247</v>
      </c>
      <c r="AD36" s="808"/>
      <c r="AE36" s="457" t="s">
        <v>92</v>
      </c>
      <c r="AF36" s="808" t="s">
        <v>237</v>
      </c>
      <c r="AG36" s="808"/>
      <c r="AH36" s="457" t="s">
        <v>92</v>
      </c>
      <c r="AI36" s="808" t="s">
        <v>145</v>
      </c>
      <c r="AJ36" s="808"/>
      <c r="AK36" s="457" t="s">
        <v>92</v>
      </c>
      <c r="AL36" s="808" t="s">
        <v>246</v>
      </c>
      <c r="AM36" s="808"/>
      <c r="AN36" s="457" t="s">
        <v>92</v>
      </c>
      <c r="AO36" s="808" t="s">
        <v>235</v>
      </c>
      <c r="AP36" s="808"/>
      <c r="AQ36" s="457" t="s">
        <v>92</v>
      </c>
      <c r="AR36" s="808" t="s">
        <v>245</v>
      </c>
      <c r="AS36" s="808"/>
      <c r="AT36" s="457" t="s">
        <v>92</v>
      </c>
      <c r="AU36" s="808" t="s">
        <v>244</v>
      </c>
      <c r="AV36" s="808"/>
      <c r="AW36" s="457" t="s">
        <v>92</v>
      </c>
      <c r="AX36" s="808" t="s">
        <v>243</v>
      </c>
      <c r="AY36" s="808"/>
    </row>
    <row r="37" spans="1:51" ht="24.75" customHeight="1">
      <c r="A37" s="457" t="s">
        <v>81</v>
      </c>
      <c r="B37" s="808" t="s">
        <v>90</v>
      </c>
      <c r="C37" s="808"/>
      <c r="D37" s="457" t="s">
        <v>81</v>
      </c>
      <c r="E37" s="813" t="s">
        <v>4329</v>
      </c>
      <c r="F37" s="813"/>
      <c r="G37" s="457" t="s">
        <v>81</v>
      </c>
      <c r="H37" s="809" t="s">
        <v>242</v>
      </c>
      <c r="I37" s="809"/>
      <c r="J37" s="457" t="s">
        <v>81</v>
      </c>
      <c r="K37" s="813"/>
      <c r="L37" s="813"/>
      <c r="M37" s="452" t="s">
        <v>81</v>
      </c>
      <c r="N37" s="813" t="s">
        <v>1559</v>
      </c>
      <c r="O37" s="813"/>
      <c r="P37" s="452" t="s">
        <v>81</v>
      </c>
      <c r="Q37" s="813" t="s">
        <v>1560</v>
      </c>
      <c r="R37" s="813"/>
      <c r="S37" s="452" t="s">
        <v>81</v>
      </c>
      <c r="T37" s="813"/>
      <c r="U37" s="813"/>
      <c r="V37" s="457" t="s">
        <v>81</v>
      </c>
      <c r="W37" s="809" t="s">
        <v>240</v>
      </c>
      <c r="X37" s="809"/>
      <c r="Y37" s="457" t="s">
        <v>81</v>
      </c>
      <c r="Z37" s="809" t="s">
        <v>239</v>
      </c>
      <c r="AA37" s="809"/>
      <c r="AB37" s="457" t="s">
        <v>81</v>
      </c>
      <c r="AC37" s="809" t="s">
        <v>238</v>
      </c>
      <c r="AD37" s="809"/>
      <c r="AE37" s="457" t="s">
        <v>81</v>
      </c>
      <c r="AF37" s="809" t="s">
        <v>237</v>
      </c>
      <c r="AG37" s="809"/>
      <c r="AH37" s="457" t="s">
        <v>81</v>
      </c>
      <c r="AI37" s="809" t="s">
        <v>165</v>
      </c>
      <c r="AJ37" s="809"/>
      <c r="AK37" s="457" t="s">
        <v>81</v>
      </c>
      <c r="AL37" s="809" t="s">
        <v>236</v>
      </c>
      <c r="AM37" s="809"/>
      <c r="AN37" s="457" t="s">
        <v>81</v>
      </c>
      <c r="AO37" s="809" t="s">
        <v>235</v>
      </c>
      <c r="AP37" s="809"/>
      <c r="AQ37" s="457" t="s">
        <v>81</v>
      </c>
      <c r="AR37" s="809" t="s">
        <v>234</v>
      </c>
      <c r="AS37" s="809"/>
      <c r="AT37" s="457" t="s">
        <v>81</v>
      </c>
      <c r="AU37" s="809" t="s">
        <v>233</v>
      </c>
      <c r="AV37" s="809"/>
      <c r="AW37" s="457" t="s">
        <v>81</v>
      </c>
      <c r="AX37" s="809" t="s">
        <v>232</v>
      </c>
      <c r="AY37" s="809"/>
    </row>
    <row r="38" spans="1:51" ht="24.75" customHeight="1">
      <c r="A38" s="457" t="s">
        <v>78</v>
      </c>
      <c r="B38" s="809" t="s">
        <v>79</v>
      </c>
      <c r="C38" s="809"/>
      <c r="D38" s="457" t="s">
        <v>78</v>
      </c>
      <c r="E38" s="813" t="s">
        <v>4330</v>
      </c>
      <c r="F38" s="813"/>
      <c r="G38" s="457" t="s">
        <v>78</v>
      </c>
      <c r="H38" s="809" t="s">
        <v>4331</v>
      </c>
      <c r="I38" s="809"/>
      <c r="J38" s="457" t="s">
        <v>78</v>
      </c>
      <c r="K38" s="578" t="s">
        <v>4875</v>
      </c>
      <c r="L38" s="577"/>
      <c r="M38" s="452" t="s">
        <v>78</v>
      </c>
      <c r="N38" s="813" t="s">
        <v>4332</v>
      </c>
      <c r="O38" s="813"/>
      <c r="P38" s="452" t="s">
        <v>78</v>
      </c>
      <c r="Q38" s="813" t="s">
        <v>4333</v>
      </c>
      <c r="R38" s="813"/>
      <c r="S38" s="452" t="s">
        <v>78</v>
      </c>
      <c r="T38" s="577" t="s">
        <v>4876</v>
      </c>
      <c r="U38" s="577"/>
      <c r="V38" s="457" t="s">
        <v>78</v>
      </c>
      <c r="W38" s="809" t="s">
        <v>4334</v>
      </c>
      <c r="X38" s="809"/>
      <c r="Y38" s="457" t="s">
        <v>78</v>
      </c>
      <c r="Z38" s="809" t="s">
        <v>4335</v>
      </c>
      <c r="AA38" s="809"/>
      <c r="AB38" s="457" t="s">
        <v>78</v>
      </c>
      <c r="AC38" s="809" t="s">
        <v>231</v>
      </c>
      <c r="AD38" s="809"/>
      <c r="AE38" s="457" t="s">
        <v>78</v>
      </c>
      <c r="AF38" s="809" t="s">
        <v>79</v>
      </c>
      <c r="AG38" s="809"/>
      <c r="AH38" s="457" t="s">
        <v>78</v>
      </c>
      <c r="AI38" s="809" t="s">
        <v>4336</v>
      </c>
      <c r="AJ38" s="809"/>
      <c r="AK38" s="457" t="s">
        <v>78</v>
      </c>
      <c r="AL38" s="809" t="s">
        <v>4337</v>
      </c>
      <c r="AM38" s="809"/>
      <c r="AN38" s="457" t="s">
        <v>78</v>
      </c>
      <c r="AO38" s="809" t="s">
        <v>4338</v>
      </c>
      <c r="AP38" s="809"/>
      <c r="AQ38" s="457" t="s">
        <v>78</v>
      </c>
      <c r="AR38" s="809" t="s">
        <v>4339</v>
      </c>
      <c r="AS38" s="809"/>
      <c r="AT38" s="457" t="s">
        <v>78</v>
      </c>
      <c r="AU38" s="809" t="s">
        <v>4340</v>
      </c>
      <c r="AV38" s="809"/>
      <c r="AW38" s="457" t="s">
        <v>78</v>
      </c>
      <c r="AX38" s="809" t="s">
        <v>4341</v>
      </c>
      <c r="AY38" s="809"/>
    </row>
    <row r="39" spans="1:51" ht="24.75" customHeight="1">
      <c r="A39" s="457" t="s">
        <v>0</v>
      </c>
      <c r="B39" s="457" t="s">
        <v>77</v>
      </c>
      <c r="C39" s="457" t="s">
        <v>76</v>
      </c>
      <c r="D39" s="457" t="s">
        <v>75</v>
      </c>
      <c r="E39" s="457" t="s">
        <v>74</v>
      </c>
      <c r="F39" s="455" t="s">
        <v>73</v>
      </c>
      <c r="G39" s="457" t="s">
        <v>0</v>
      </c>
      <c r="H39" s="457" t="s">
        <v>77</v>
      </c>
      <c r="I39" s="457" t="s">
        <v>229</v>
      </c>
      <c r="J39" s="457" t="s">
        <v>0</v>
      </c>
      <c r="K39" s="457" t="s">
        <v>77</v>
      </c>
      <c r="L39" s="457" t="s">
        <v>229</v>
      </c>
      <c r="M39" s="457" t="s">
        <v>0</v>
      </c>
      <c r="N39" s="457" t="s">
        <v>77</v>
      </c>
      <c r="O39" s="457" t="s">
        <v>229</v>
      </c>
      <c r="P39" s="457" t="s">
        <v>0</v>
      </c>
      <c r="Q39" s="457" t="s">
        <v>77</v>
      </c>
      <c r="R39" s="457" t="s">
        <v>229</v>
      </c>
      <c r="S39" s="457" t="s">
        <v>75</v>
      </c>
      <c r="T39" s="457" t="s">
        <v>74</v>
      </c>
      <c r="U39" s="457" t="s">
        <v>230</v>
      </c>
      <c r="V39" s="457" t="s">
        <v>75</v>
      </c>
      <c r="W39" s="457" t="s">
        <v>74</v>
      </c>
      <c r="X39" s="457" t="s">
        <v>230</v>
      </c>
      <c r="Y39" s="457" t="s">
        <v>75</v>
      </c>
      <c r="Z39" s="457" t="s">
        <v>74</v>
      </c>
      <c r="AA39" s="457" t="s">
        <v>230</v>
      </c>
      <c r="AB39" s="457" t="s">
        <v>75</v>
      </c>
      <c r="AC39" s="457" t="s">
        <v>74</v>
      </c>
      <c r="AD39" s="457" t="s">
        <v>230</v>
      </c>
      <c r="AE39" s="457" t="s">
        <v>75</v>
      </c>
      <c r="AF39" s="457" t="s">
        <v>74</v>
      </c>
      <c r="AG39" s="457" t="s">
        <v>230</v>
      </c>
      <c r="AH39" s="457" t="s">
        <v>75</v>
      </c>
      <c r="AI39" s="457" t="s">
        <v>74</v>
      </c>
      <c r="AJ39" s="457" t="s">
        <v>230</v>
      </c>
      <c r="AK39" s="457" t="s">
        <v>0</v>
      </c>
      <c r="AL39" s="457" t="s">
        <v>74</v>
      </c>
      <c r="AM39" s="457" t="s">
        <v>229</v>
      </c>
      <c r="AN39" s="457" t="s">
        <v>0</v>
      </c>
      <c r="AO39" s="457" t="s">
        <v>77</v>
      </c>
      <c r="AP39" s="457" t="s">
        <v>229</v>
      </c>
      <c r="AQ39" s="457" t="s">
        <v>0</v>
      </c>
      <c r="AR39" s="457" t="s">
        <v>77</v>
      </c>
      <c r="AS39" s="457" t="s">
        <v>229</v>
      </c>
      <c r="AT39" s="457" t="s">
        <v>0</v>
      </c>
      <c r="AU39" s="457" t="s">
        <v>77</v>
      </c>
      <c r="AV39" s="457" t="s">
        <v>229</v>
      </c>
      <c r="AW39" s="457" t="s">
        <v>0</v>
      </c>
      <c r="AX39" s="457" t="s">
        <v>77</v>
      </c>
      <c r="AY39" s="457" t="s">
        <v>229</v>
      </c>
    </row>
    <row r="40" spans="1:51" ht="24.75" customHeight="1">
      <c r="A40" s="457">
        <v>2014</v>
      </c>
      <c r="B40" s="236">
        <f t="shared" ref="B40:B46" si="3">AVERAGE(E40,H40,K40,T40,AF40,AO40,AU40,AX40,AR40)</f>
        <v>42.555555555555557</v>
      </c>
      <c r="C40" s="237"/>
      <c r="D40" s="457">
        <v>2014</v>
      </c>
      <c r="E40" s="532">
        <v>0</v>
      </c>
      <c r="F40" s="536" t="s">
        <v>5775</v>
      </c>
      <c r="G40" s="457">
        <v>2014</v>
      </c>
      <c r="H40" s="532">
        <v>50</v>
      </c>
      <c r="I40" s="536" t="s">
        <v>5774</v>
      </c>
      <c r="J40" s="457">
        <v>2014</v>
      </c>
      <c r="K40" s="532">
        <v>100</v>
      </c>
      <c r="L40" s="536"/>
      <c r="M40" s="457">
        <v>2014</v>
      </c>
      <c r="N40" s="532">
        <v>100</v>
      </c>
      <c r="O40" s="536" t="s">
        <v>5773</v>
      </c>
      <c r="P40" s="457">
        <v>2014</v>
      </c>
      <c r="Q40" s="532">
        <v>100</v>
      </c>
      <c r="R40" s="536"/>
      <c r="S40" s="457">
        <v>2014</v>
      </c>
      <c r="T40" s="532">
        <v>100</v>
      </c>
      <c r="U40" s="536"/>
      <c r="V40" s="457">
        <v>2014</v>
      </c>
      <c r="W40" s="532">
        <v>100</v>
      </c>
      <c r="X40" s="536" t="s">
        <v>5772</v>
      </c>
      <c r="Y40" s="457">
        <v>2014</v>
      </c>
      <c r="Z40" s="532">
        <v>100</v>
      </c>
      <c r="AA40" s="536" t="s">
        <v>5771</v>
      </c>
      <c r="AB40" s="457">
        <v>2014</v>
      </c>
      <c r="AC40" s="532">
        <v>100</v>
      </c>
      <c r="AD40" s="536" t="s">
        <v>5770</v>
      </c>
      <c r="AE40" s="457">
        <v>2014</v>
      </c>
      <c r="AF40" s="535">
        <f t="shared" ref="AF40:AF46" si="4">0.67*AI40+0.33*AL40</f>
        <v>33</v>
      </c>
      <c r="AG40" s="536"/>
      <c r="AH40" s="457">
        <v>2014</v>
      </c>
      <c r="AI40" s="532">
        <v>0</v>
      </c>
      <c r="AJ40" s="531" t="s">
        <v>5769</v>
      </c>
      <c r="AK40" s="457">
        <v>2014</v>
      </c>
      <c r="AL40" s="532">
        <v>100</v>
      </c>
      <c r="AM40" s="536" t="s">
        <v>5768</v>
      </c>
      <c r="AN40" s="457">
        <v>2014</v>
      </c>
      <c r="AO40" s="532">
        <v>100</v>
      </c>
      <c r="AP40" s="536" t="s">
        <v>5767</v>
      </c>
      <c r="AQ40" s="457">
        <v>2014</v>
      </c>
      <c r="AR40" s="532">
        <v>0</v>
      </c>
      <c r="AS40" s="536" t="s">
        <v>5766</v>
      </c>
      <c r="AT40" s="457">
        <v>2014</v>
      </c>
      <c r="AU40" s="532">
        <v>0</v>
      </c>
      <c r="AV40" s="536" t="s">
        <v>5765</v>
      </c>
      <c r="AW40" s="457">
        <v>2014</v>
      </c>
      <c r="AX40" s="532">
        <v>0</v>
      </c>
      <c r="AY40" s="531" t="s">
        <v>5764</v>
      </c>
    </row>
    <row r="41" spans="1:51" ht="24.75" customHeight="1">
      <c r="A41" s="457">
        <v>2015</v>
      </c>
      <c r="B41" s="236">
        <f t="shared" si="3"/>
        <v>42.555555555555557</v>
      </c>
      <c r="C41" s="236"/>
      <c r="D41" s="457">
        <v>2015</v>
      </c>
      <c r="E41" s="532">
        <v>0</v>
      </c>
      <c r="F41" s="536"/>
      <c r="G41" s="457">
        <v>2015</v>
      </c>
      <c r="H41" s="532">
        <v>50</v>
      </c>
      <c r="I41" s="536"/>
      <c r="J41" s="457">
        <v>2015</v>
      </c>
      <c r="K41" s="532">
        <v>100</v>
      </c>
      <c r="L41" s="536"/>
      <c r="M41" s="457">
        <v>2015</v>
      </c>
      <c r="N41" s="532">
        <v>100</v>
      </c>
      <c r="O41" s="536"/>
      <c r="P41" s="457">
        <v>2015</v>
      </c>
      <c r="Q41" s="532">
        <v>100</v>
      </c>
      <c r="R41" s="536"/>
      <c r="S41" s="457">
        <v>2015</v>
      </c>
      <c r="T41" s="532">
        <v>100</v>
      </c>
      <c r="U41" s="536"/>
      <c r="V41" s="457">
        <v>2015</v>
      </c>
      <c r="W41" s="532">
        <v>100</v>
      </c>
      <c r="X41" s="536"/>
      <c r="Y41" s="457">
        <v>2015</v>
      </c>
      <c r="Z41" s="532">
        <v>100</v>
      </c>
      <c r="AA41" s="536"/>
      <c r="AB41" s="457">
        <v>2015</v>
      </c>
      <c r="AC41" s="532">
        <v>100</v>
      </c>
      <c r="AD41" s="536"/>
      <c r="AE41" s="457">
        <v>2015</v>
      </c>
      <c r="AF41" s="535">
        <f t="shared" si="4"/>
        <v>33</v>
      </c>
      <c r="AG41" s="536"/>
      <c r="AH41" s="457">
        <v>2015</v>
      </c>
      <c r="AI41" s="532">
        <v>0</v>
      </c>
      <c r="AJ41" s="531"/>
      <c r="AK41" s="457">
        <v>2015</v>
      </c>
      <c r="AL41" s="532">
        <v>100</v>
      </c>
      <c r="AM41" s="541"/>
      <c r="AN41" s="457">
        <v>2015</v>
      </c>
      <c r="AO41" s="532">
        <v>100</v>
      </c>
      <c r="AP41" s="536"/>
      <c r="AQ41" s="457">
        <v>2015</v>
      </c>
      <c r="AR41" s="532">
        <v>0</v>
      </c>
      <c r="AS41" s="536"/>
      <c r="AT41" s="457">
        <v>2015</v>
      </c>
      <c r="AU41" s="532">
        <v>0</v>
      </c>
      <c r="AV41" s="541"/>
      <c r="AW41" s="457">
        <v>2015</v>
      </c>
      <c r="AX41" s="532">
        <v>0</v>
      </c>
      <c r="AY41" s="531"/>
    </row>
    <row r="42" spans="1:51" ht="24.75" customHeight="1">
      <c r="A42" s="457">
        <v>2016</v>
      </c>
      <c r="B42" s="236">
        <f t="shared" si="3"/>
        <v>42.555555555555557</v>
      </c>
      <c r="C42" s="236"/>
      <c r="D42" s="457">
        <v>2016</v>
      </c>
      <c r="E42" s="532">
        <v>0</v>
      </c>
      <c r="F42" s="536"/>
      <c r="G42" s="457">
        <v>2016</v>
      </c>
      <c r="H42" s="532">
        <v>50</v>
      </c>
      <c r="I42" s="536"/>
      <c r="J42" s="457">
        <v>2016</v>
      </c>
      <c r="K42" s="532">
        <v>100</v>
      </c>
      <c r="L42" s="536"/>
      <c r="M42" s="457">
        <v>2016</v>
      </c>
      <c r="N42" s="532">
        <v>100</v>
      </c>
      <c r="O42" s="536"/>
      <c r="P42" s="457">
        <v>2016</v>
      </c>
      <c r="Q42" s="532">
        <v>100</v>
      </c>
      <c r="R42" s="536"/>
      <c r="S42" s="457">
        <v>2016</v>
      </c>
      <c r="T42" s="532">
        <v>100</v>
      </c>
      <c r="U42" s="536"/>
      <c r="V42" s="457">
        <v>2016</v>
      </c>
      <c r="W42" s="532">
        <v>100</v>
      </c>
      <c r="X42" s="536"/>
      <c r="Y42" s="457">
        <v>2016</v>
      </c>
      <c r="Z42" s="532">
        <v>100</v>
      </c>
      <c r="AA42" s="536"/>
      <c r="AB42" s="457">
        <v>2016</v>
      </c>
      <c r="AC42" s="532">
        <v>100</v>
      </c>
      <c r="AD42" s="536"/>
      <c r="AE42" s="457">
        <v>2016</v>
      </c>
      <c r="AF42" s="535">
        <f t="shared" si="4"/>
        <v>33</v>
      </c>
      <c r="AG42" s="536"/>
      <c r="AH42" s="457">
        <v>2016</v>
      </c>
      <c r="AI42" s="532">
        <v>0</v>
      </c>
      <c r="AJ42" s="536"/>
      <c r="AK42" s="457">
        <v>2016</v>
      </c>
      <c r="AL42" s="532">
        <v>100</v>
      </c>
      <c r="AM42" s="536"/>
      <c r="AN42" s="457">
        <v>2016</v>
      </c>
      <c r="AO42" s="532">
        <v>100</v>
      </c>
      <c r="AP42" s="536"/>
      <c r="AQ42" s="457">
        <v>2016</v>
      </c>
      <c r="AR42" s="532">
        <v>0</v>
      </c>
      <c r="AS42" s="536"/>
      <c r="AT42" s="457">
        <v>2016</v>
      </c>
      <c r="AU42" s="532">
        <v>0</v>
      </c>
      <c r="AV42" s="536"/>
      <c r="AW42" s="457">
        <v>2016</v>
      </c>
      <c r="AX42" s="532">
        <v>0</v>
      </c>
      <c r="AY42" s="531"/>
    </row>
    <row r="43" spans="1:51" ht="24.75" customHeight="1">
      <c r="A43" s="457">
        <v>2017</v>
      </c>
      <c r="B43" s="236">
        <f t="shared" si="3"/>
        <v>42.555555555555557</v>
      </c>
      <c r="C43" s="236"/>
      <c r="D43" s="457">
        <v>2017</v>
      </c>
      <c r="E43" s="532">
        <v>0</v>
      </c>
      <c r="F43" s="536"/>
      <c r="G43" s="457">
        <v>2017</v>
      </c>
      <c r="H43" s="532">
        <v>50</v>
      </c>
      <c r="I43" s="536"/>
      <c r="J43" s="457">
        <v>2017</v>
      </c>
      <c r="K43" s="532">
        <v>100</v>
      </c>
      <c r="L43" s="536"/>
      <c r="M43" s="457">
        <v>2017</v>
      </c>
      <c r="N43" s="532">
        <v>100</v>
      </c>
      <c r="O43" s="536"/>
      <c r="P43" s="457">
        <v>2017</v>
      </c>
      <c r="Q43" s="532">
        <v>100</v>
      </c>
      <c r="R43" s="536"/>
      <c r="S43" s="457">
        <v>2017</v>
      </c>
      <c r="T43" s="532">
        <v>100</v>
      </c>
      <c r="U43" s="536"/>
      <c r="V43" s="457">
        <v>2017</v>
      </c>
      <c r="W43" s="532">
        <v>100</v>
      </c>
      <c r="X43" s="536"/>
      <c r="Y43" s="457">
        <v>2017</v>
      </c>
      <c r="Z43" s="532">
        <v>100</v>
      </c>
      <c r="AA43" s="536"/>
      <c r="AB43" s="457">
        <v>2017</v>
      </c>
      <c r="AC43" s="532">
        <v>100</v>
      </c>
      <c r="AD43" s="536"/>
      <c r="AE43" s="457">
        <v>2017</v>
      </c>
      <c r="AF43" s="535">
        <f t="shared" si="4"/>
        <v>33</v>
      </c>
      <c r="AG43" s="536"/>
      <c r="AH43" s="457">
        <v>2017</v>
      </c>
      <c r="AI43" s="532">
        <v>0</v>
      </c>
      <c r="AJ43" s="536"/>
      <c r="AK43" s="457">
        <v>2017</v>
      </c>
      <c r="AL43" s="532">
        <v>100</v>
      </c>
      <c r="AM43" s="536"/>
      <c r="AN43" s="457">
        <v>2017</v>
      </c>
      <c r="AO43" s="532">
        <v>100</v>
      </c>
      <c r="AP43" s="536"/>
      <c r="AQ43" s="457">
        <v>2017</v>
      </c>
      <c r="AR43" s="532">
        <v>0</v>
      </c>
      <c r="AS43" s="536"/>
      <c r="AT43" s="457">
        <v>2017</v>
      </c>
      <c r="AU43" s="532">
        <v>0</v>
      </c>
      <c r="AV43" s="536"/>
      <c r="AW43" s="457">
        <v>2017</v>
      </c>
      <c r="AX43" s="532">
        <v>0</v>
      </c>
      <c r="AY43" s="531"/>
    </row>
    <row r="44" spans="1:51" ht="24.75" customHeight="1">
      <c r="A44" s="457">
        <v>2018</v>
      </c>
      <c r="B44" s="236">
        <f t="shared" si="3"/>
        <v>42.555555555555557</v>
      </c>
      <c r="C44" s="236"/>
      <c r="D44" s="457">
        <v>2018</v>
      </c>
      <c r="E44" s="532">
        <v>0</v>
      </c>
      <c r="F44" s="536"/>
      <c r="G44" s="457">
        <v>2018</v>
      </c>
      <c r="H44" s="532">
        <v>50</v>
      </c>
      <c r="I44" s="536"/>
      <c r="J44" s="457">
        <v>2018</v>
      </c>
      <c r="K44" s="532">
        <v>100</v>
      </c>
      <c r="L44" s="536"/>
      <c r="M44" s="457">
        <v>2018</v>
      </c>
      <c r="N44" s="532">
        <v>100</v>
      </c>
      <c r="O44" s="536"/>
      <c r="P44" s="457">
        <v>2018</v>
      </c>
      <c r="Q44" s="532">
        <v>100</v>
      </c>
      <c r="R44" s="536"/>
      <c r="S44" s="457">
        <v>2018</v>
      </c>
      <c r="T44" s="532">
        <v>100</v>
      </c>
      <c r="U44" s="536"/>
      <c r="V44" s="457">
        <v>2018</v>
      </c>
      <c r="W44" s="532">
        <v>100</v>
      </c>
      <c r="X44" s="536"/>
      <c r="Y44" s="457">
        <v>2018</v>
      </c>
      <c r="Z44" s="532">
        <v>100</v>
      </c>
      <c r="AA44" s="536"/>
      <c r="AB44" s="457">
        <v>2018</v>
      </c>
      <c r="AC44" s="532">
        <v>100</v>
      </c>
      <c r="AD44" s="536"/>
      <c r="AE44" s="457">
        <v>2018</v>
      </c>
      <c r="AF44" s="535">
        <f t="shared" si="4"/>
        <v>33</v>
      </c>
      <c r="AG44" s="536"/>
      <c r="AH44" s="457">
        <v>2018</v>
      </c>
      <c r="AI44" s="532">
        <v>0</v>
      </c>
      <c r="AJ44" s="536"/>
      <c r="AK44" s="457">
        <v>2018</v>
      </c>
      <c r="AL44" s="532">
        <v>100</v>
      </c>
      <c r="AM44" s="536"/>
      <c r="AN44" s="457">
        <v>2018</v>
      </c>
      <c r="AO44" s="532">
        <v>100</v>
      </c>
      <c r="AP44" s="536"/>
      <c r="AQ44" s="457">
        <v>2018</v>
      </c>
      <c r="AR44" s="532">
        <v>0</v>
      </c>
      <c r="AS44" s="536"/>
      <c r="AT44" s="457">
        <v>2018</v>
      </c>
      <c r="AU44" s="532">
        <v>0</v>
      </c>
      <c r="AV44" s="536"/>
      <c r="AW44" s="457">
        <v>2018</v>
      </c>
      <c r="AX44" s="532">
        <v>0</v>
      </c>
      <c r="AY44" s="531"/>
    </row>
    <row r="45" spans="1:51" ht="24.75" customHeight="1">
      <c r="A45" s="457">
        <v>2019</v>
      </c>
      <c r="B45" s="236">
        <f t="shared" si="3"/>
        <v>42.555555555555557</v>
      </c>
      <c r="C45" s="236"/>
      <c r="D45" s="457">
        <v>2019</v>
      </c>
      <c r="E45" s="532">
        <v>0</v>
      </c>
      <c r="F45" s="536"/>
      <c r="G45" s="457">
        <v>2019</v>
      </c>
      <c r="H45" s="532">
        <v>50</v>
      </c>
      <c r="I45" s="536"/>
      <c r="J45" s="457">
        <v>2019</v>
      </c>
      <c r="K45" s="532">
        <v>100</v>
      </c>
      <c r="L45" s="536"/>
      <c r="M45" s="457">
        <v>2019</v>
      </c>
      <c r="N45" s="532">
        <v>100</v>
      </c>
      <c r="O45" s="536"/>
      <c r="P45" s="457">
        <v>2019</v>
      </c>
      <c r="Q45" s="532">
        <v>100</v>
      </c>
      <c r="R45" s="536"/>
      <c r="S45" s="457">
        <v>2019</v>
      </c>
      <c r="T45" s="532">
        <v>100</v>
      </c>
      <c r="U45" s="536"/>
      <c r="V45" s="457">
        <v>2019</v>
      </c>
      <c r="W45" s="532">
        <v>100</v>
      </c>
      <c r="X45" s="536"/>
      <c r="Y45" s="457">
        <v>2019</v>
      </c>
      <c r="Z45" s="532">
        <v>100</v>
      </c>
      <c r="AA45" s="536"/>
      <c r="AB45" s="457">
        <v>2019</v>
      </c>
      <c r="AC45" s="532">
        <v>100</v>
      </c>
      <c r="AD45" s="536"/>
      <c r="AE45" s="457">
        <v>2019</v>
      </c>
      <c r="AF45" s="535">
        <f t="shared" si="4"/>
        <v>33</v>
      </c>
      <c r="AG45" s="536"/>
      <c r="AH45" s="457">
        <v>2019</v>
      </c>
      <c r="AI45" s="532">
        <v>0</v>
      </c>
      <c r="AJ45" s="536"/>
      <c r="AK45" s="457">
        <v>2019</v>
      </c>
      <c r="AL45" s="532">
        <v>100</v>
      </c>
      <c r="AM45" s="536"/>
      <c r="AN45" s="457">
        <v>2019</v>
      </c>
      <c r="AO45" s="532">
        <v>100</v>
      </c>
      <c r="AP45" s="536"/>
      <c r="AQ45" s="457">
        <v>2019</v>
      </c>
      <c r="AR45" s="532">
        <v>0</v>
      </c>
      <c r="AS45" s="536"/>
      <c r="AT45" s="457">
        <v>2019</v>
      </c>
      <c r="AU45" s="532">
        <v>0</v>
      </c>
      <c r="AV45" s="536"/>
      <c r="AW45" s="457">
        <v>2019</v>
      </c>
      <c r="AX45" s="532">
        <v>0</v>
      </c>
      <c r="AY45" s="531"/>
    </row>
    <row r="46" spans="1:51" ht="24.75" customHeight="1">
      <c r="A46" s="457">
        <v>2020</v>
      </c>
      <c r="B46" s="236">
        <f t="shared" si="3"/>
        <v>42.555555555555557</v>
      </c>
      <c r="C46" s="237"/>
      <c r="D46" s="457">
        <v>2020</v>
      </c>
      <c r="E46" s="532">
        <v>0</v>
      </c>
      <c r="F46" s="536"/>
      <c r="G46" s="457">
        <v>2020</v>
      </c>
      <c r="H46" s="532">
        <v>50</v>
      </c>
      <c r="I46" s="536"/>
      <c r="J46" s="457">
        <v>2020</v>
      </c>
      <c r="K46" s="532">
        <v>100</v>
      </c>
      <c r="L46" s="536"/>
      <c r="M46" s="457">
        <v>2020</v>
      </c>
      <c r="N46" s="532">
        <v>100</v>
      </c>
      <c r="O46" s="536"/>
      <c r="P46" s="457">
        <v>2020</v>
      </c>
      <c r="Q46" s="532">
        <v>100</v>
      </c>
      <c r="R46" s="536"/>
      <c r="S46" s="457">
        <v>2020</v>
      </c>
      <c r="T46" s="532">
        <v>100</v>
      </c>
      <c r="U46" s="536"/>
      <c r="V46" s="457">
        <v>2020</v>
      </c>
      <c r="W46" s="532">
        <v>100</v>
      </c>
      <c r="X46" s="536"/>
      <c r="Y46" s="457">
        <v>2020</v>
      </c>
      <c r="Z46" s="532">
        <v>100</v>
      </c>
      <c r="AA46" s="536"/>
      <c r="AB46" s="457">
        <v>2020</v>
      </c>
      <c r="AC46" s="532">
        <v>100</v>
      </c>
      <c r="AD46" s="536"/>
      <c r="AE46" s="457">
        <v>2020</v>
      </c>
      <c r="AF46" s="535">
        <f t="shared" si="4"/>
        <v>33</v>
      </c>
      <c r="AG46" s="536"/>
      <c r="AH46" s="457">
        <v>2020</v>
      </c>
      <c r="AI46" s="532">
        <v>0</v>
      </c>
      <c r="AJ46" s="536"/>
      <c r="AK46" s="457">
        <v>2020</v>
      </c>
      <c r="AL46" s="532">
        <v>100</v>
      </c>
      <c r="AM46" s="536"/>
      <c r="AN46" s="457">
        <v>2020</v>
      </c>
      <c r="AO46" s="532">
        <v>100</v>
      </c>
      <c r="AP46" s="536"/>
      <c r="AQ46" s="457">
        <v>2020</v>
      </c>
      <c r="AR46" s="532">
        <v>0</v>
      </c>
      <c r="AS46" s="536"/>
      <c r="AT46" s="457">
        <v>2020</v>
      </c>
      <c r="AU46" s="532">
        <v>0</v>
      </c>
      <c r="AV46" s="536"/>
      <c r="AW46" s="457">
        <v>2020</v>
      </c>
      <c r="AX46" s="532">
        <v>0</v>
      </c>
      <c r="AY46" s="531"/>
    </row>
    <row r="47" spans="1:51" ht="24.75" customHeight="1">
      <c r="A47" s="202"/>
      <c r="B47" s="202"/>
      <c r="C47" s="202"/>
      <c r="D47" s="202"/>
      <c r="E47" s="202"/>
      <c r="F47" s="202"/>
      <c r="G47" s="202"/>
      <c r="H47" s="202"/>
      <c r="I47" s="202"/>
      <c r="J47" s="202"/>
      <c r="K47" s="202"/>
      <c r="L47" s="202"/>
      <c r="M47" s="202"/>
      <c r="N47" s="202"/>
      <c r="AD47" s="203"/>
    </row>
    <row r="48" spans="1:51" ht="24.75" customHeight="1">
      <c r="A48" s="189" t="s">
        <v>114</v>
      </c>
      <c r="B48" s="670" t="s">
        <v>216</v>
      </c>
      <c r="C48" s="670"/>
      <c r="D48" s="670"/>
      <c r="E48" s="670"/>
      <c r="F48" s="670"/>
      <c r="G48" s="670"/>
      <c r="H48" s="670"/>
      <c r="I48" s="670"/>
      <c r="J48" s="670"/>
      <c r="K48" s="670"/>
      <c r="L48" s="670"/>
      <c r="M48" s="670"/>
      <c r="N48" s="670"/>
      <c r="O48" s="670"/>
      <c r="P48" s="670"/>
      <c r="Q48" s="670"/>
      <c r="R48" s="670"/>
      <c r="S48" s="670"/>
      <c r="T48" s="670"/>
      <c r="U48" s="670"/>
      <c r="V48" s="670"/>
      <c r="W48" s="670"/>
      <c r="X48" s="670"/>
      <c r="Y48" s="670"/>
      <c r="Z48" s="670"/>
      <c r="AA48" s="670"/>
      <c r="AB48" s="670"/>
      <c r="AC48" s="670"/>
      <c r="AD48" s="670"/>
      <c r="AE48" s="670"/>
      <c r="AF48" s="670"/>
      <c r="AG48" s="670"/>
      <c r="AH48" s="670"/>
      <c r="AI48" s="670"/>
      <c r="AJ48" s="670"/>
      <c r="AK48" s="670"/>
      <c r="AL48" s="670"/>
      <c r="AM48" s="670"/>
    </row>
    <row r="49" spans="1:39" ht="24.75" customHeight="1">
      <c r="A49" s="189" t="s">
        <v>106</v>
      </c>
      <c r="B49" s="671" t="s">
        <v>28</v>
      </c>
      <c r="C49" s="671"/>
      <c r="D49" s="189" t="s">
        <v>106</v>
      </c>
      <c r="E49" s="668" t="s">
        <v>29</v>
      </c>
      <c r="F49" s="668"/>
      <c r="G49" s="189" t="s">
        <v>106</v>
      </c>
      <c r="H49" s="668" t="s">
        <v>30</v>
      </c>
      <c r="I49" s="668"/>
      <c r="J49" s="189" t="s">
        <v>106</v>
      </c>
      <c r="K49" s="668" t="s">
        <v>31</v>
      </c>
      <c r="L49" s="668"/>
      <c r="M49" s="189" t="s">
        <v>106</v>
      </c>
      <c r="N49" s="668" t="s">
        <v>32</v>
      </c>
      <c r="O49" s="668"/>
      <c r="P49" s="189" t="s">
        <v>106</v>
      </c>
      <c r="Q49" s="668"/>
      <c r="R49" s="668"/>
      <c r="S49" s="189" t="s">
        <v>106</v>
      </c>
      <c r="T49" s="671"/>
      <c r="U49" s="671"/>
      <c r="V49" s="189" t="s">
        <v>106</v>
      </c>
      <c r="W49" s="668"/>
      <c r="X49" s="668"/>
      <c r="Y49" s="189" t="s">
        <v>106</v>
      </c>
      <c r="Z49" s="673" t="s">
        <v>36</v>
      </c>
      <c r="AA49" s="673"/>
      <c r="AB49" s="191" t="s">
        <v>106</v>
      </c>
      <c r="AC49" s="673" t="s">
        <v>37</v>
      </c>
      <c r="AD49" s="673"/>
      <c r="AE49" s="189" t="s">
        <v>106</v>
      </c>
      <c r="AF49" s="668" t="s">
        <v>38</v>
      </c>
      <c r="AG49" s="668"/>
      <c r="AH49" s="189" t="s">
        <v>106</v>
      </c>
      <c r="AI49" s="668"/>
      <c r="AJ49" s="668"/>
      <c r="AK49" s="189" t="s">
        <v>106</v>
      </c>
      <c r="AL49" s="668"/>
      <c r="AM49" s="668"/>
    </row>
    <row r="50" spans="1:39" ht="24.75" customHeight="1">
      <c r="A50" s="189" t="s">
        <v>105</v>
      </c>
      <c r="B50" s="457"/>
      <c r="C50" s="457"/>
      <c r="D50" s="189" t="s">
        <v>105</v>
      </c>
      <c r="E50" s="455"/>
      <c r="F50" s="455"/>
      <c r="G50" s="189" t="s">
        <v>105</v>
      </c>
      <c r="H50" s="666"/>
      <c r="I50" s="666"/>
      <c r="J50" s="189" t="s">
        <v>105</v>
      </c>
      <c r="K50" s="666"/>
      <c r="L50" s="666"/>
      <c r="M50" s="189" t="s">
        <v>105</v>
      </c>
      <c r="N50" s="666"/>
      <c r="O50" s="666"/>
      <c r="P50" s="189" t="s">
        <v>105</v>
      </c>
      <c r="Q50" s="666" t="s">
        <v>33</v>
      </c>
      <c r="R50" s="666"/>
      <c r="S50" s="189" t="s">
        <v>105</v>
      </c>
      <c r="T50" s="666" t="s">
        <v>34</v>
      </c>
      <c r="U50" s="668"/>
      <c r="V50" s="189" t="s">
        <v>105</v>
      </c>
      <c r="W50" s="666" t="s">
        <v>35</v>
      </c>
      <c r="X50" s="668"/>
      <c r="Y50" s="189" t="s">
        <v>105</v>
      </c>
      <c r="Z50" s="458"/>
      <c r="AA50" s="458"/>
      <c r="AB50" s="191" t="s">
        <v>105</v>
      </c>
      <c r="AC50" s="675"/>
      <c r="AD50" s="676"/>
      <c r="AE50" s="189" t="s">
        <v>105</v>
      </c>
      <c r="AF50" s="455"/>
      <c r="AG50" s="455"/>
      <c r="AH50" s="189" t="s">
        <v>105</v>
      </c>
      <c r="AI50" s="666" t="s">
        <v>39</v>
      </c>
      <c r="AJ50" s="668"/>
      <c r="AK50" s="189" t="s">
        <v>105</v>
      </c>
      <c r="AL50" s="666" t="s">
        <v>215</v>
      </c>
      <c r="AM50" s="666"/>
    </row>
    <row r="51" spans="1:39" ht="24.75" customHeight="1">
      <c r="A51" s="457" t="s">
        <v>92</v>
      </c>
      <c r="B51" s="808" t="s">
        <v>130</v>
      </c>
      <c r="C51" s="808"/>
      <c r="D51" s="457" t="s">
        <v>92</v>
      </c>
      <c r="E51" s="808" t="s">
        <v>214</v>
      </c>
      <c r="F51" s="808"/>
      <c r="G51" s="457" t="s">
        <v>92</v>
      </c>
      <c r="H51" s="808" t="s">
        <v>213</v>
      </c>
      <c r="I51" s="808"/>
      <c r="J51" s="457" t="s">
        <v>92</v>
      </c>
      <c r="K51" s="808" t="s">
        <v>212</v>
      </c>
      <c r="L51" s="808"/>
      <c r="M51" s="457" t="s">
        <v>92</v>
      </c>
      <c r="N51" s="808" t="s">
        <v>211</v>
      </c>
      <c r="O51" s="808"/>
      <c r="P51" s="457" t="s">
        <v>92</v>
      </c>
      <c r="Q51" s="808" t="s">
        <v>211</v>
      </c>
      <c r="R51" s="808"/>
      <c r="S51" s="457" t="s">
        <v>92</v>
      </c>
      <c r="T51" s="808" t="s">
        <v>210</v>
      </c>
      <c r="U51" s="808"/>
      <c r="V51" s="457" t="s">
        <v>92</v>
      </c>
      <c r="W51" s="808" t="s">
        <v>209</v>
      </c>
      <c r="X51" s="808"/>
      <c r="Y51" s="457" t="s">
        <v>92</v>
      </c>
      <c r="Z51" s="811" t="s">
        <v>208</v>
      </c>
      <c r="AA51" s="811"/>
      <c r="AB51" s="457" t="s">
        <v>92</v>
      </c>
      <c r="AC51" s="808" t="s">
        <v>207</v>
      </c>
      <c r="AD51" s="808"/>
      <c r="AE51" s="457" t="s">
        <v>92</v>
      </c>
      <c r="AF51" s="808" t="s">
        <v>206</v>
      </c>
      <c r="AG51" s="808"/>
      <c r="AH51" s="457" t="s">
        <v>92</v>
      </c>
      <c r="AI51" s="808" t="s">
        <v>205</v>
      </c>
      <c r="AJ51" s="808"/>
      <c r="AK51" s="457" t="s">
        <v>92</v>
      </c>
      <c r="AL51" s="808" t="s">
        <v>204</v>
      </c>
      <c r="AM51" s="808"/>
    </row>
    <row r="52" spans="1:39" ht="24.75" customHeight="1">
      <c r="A52" s="457" t="s">
        <v>81</v>
      </c>
      <c r="B52" s="808" t="s">
        <v>90</v>
      </c>
      <c r="C52" s="808"/>
      <c r="D52" s="457" t="s">
        <v>81</v>
      </c>
      <c r="E52" s="809" t="s">
        <v>203</v>
      </c>
      <c r="F52" s="809"/>
      <c r="G52" s="457" t="s">
        <v>81</v>
      </c>
      <c r="H52" s="809" t="s">
        <v>202</v>
      </c>
      <c r="I52" s="809"/>
      <c r="J52" s="457" t="s">
        <v>81</v>
      </c>
      <c r="K52" s="809" t="s">
        <v>201</v>
      </c>
      <c r="L52" s="809"/>
      <c r="M52" s="457" t="s">
        <v>81</v>
      </c>
      <c r="N52" s="809" t="s">
        <v>200</v>
      </c>
      <c r="O52" s="809"/>
      <c r="P52" s="457" t="s">
        <v>81</v>
      </c>
      <c r="Q52" s="809" t="s">
        <v>199</v>
      </c>
      <c r="R52" s="809"/>
      <c r="S52" s="457" t="s">
        <v>81</v>
      </c>
      <c r="T52" s="809" t="s">
        <v>198</v>
      </c>
      <c r="U52" s="809"/>
      <c r="V52" s="457" t="s">
        <v>81</v>
      </c>
      <c r="W52" s="809" t="s">
        <v>197</v>
      </c>
      <c r="X52" s="809"/>
      <c r="Y52" s="457" t="s">
        <v>81</v>
      </c>
      <c r="Z52" s="809" t="s">
        <v>196</v>
      </c>
      <c r="AA52" s="809"/>
      <c r="AB52" s="457" t="s">
        <v>81</v>
      </c>
      <c r="AC52" s="809" t="s">
        <v>195</v>
      </c>
      <c r="AD52" s="809"/>
      <c r="AE52" s="457" t="s">
        <v>81</v>
      </c>
      <c r="AF52" s="809"/>
      <c r="AG52" s="809"/>
      <c r="AH52" s="457" t="s">
        <v>81</v>
      </c>
      <c r="AI52" s="809" t="s">
        <v>194</v>
      </c>
      <c r="AJ52" s="809"/>
      <c r="AK52" s="457" t="s">
        <v>81</v>
      </c>
      <c r="AL52" s="809" t="s">
        <v>193</v>
      </c>
      <c r="AM52" s="809"/>
    </row>
    <row r="53" spans="1:39" ht="24.75" customHeight="1">
      <c r="A53" s="457" t="s">
        <v>78</v>
      </c>
      <c r="B53" s="809" t="s">
        <v>79</v>
      </c>
      <c r="C53" s="809"/>
      <c r="D53" s="457" t="s">
        <v>78</v>
      </c>
      <c r="E53" s="809" t="s">
        <v>5763</v>
      </c>
      <c r="F53" s="809"/>
      <c r="G53" s="457" t="s">
        <v>78</v>
      </c>
      <c r="H53" s="809" t="s">
        <v>4344</v>
      </c>
      <c r="I53" s="809"/>
      <c r="J53" s="457" t="s">
        <v>78</v>
      </c>
      <c r="K53" s="809" t="s">
        <v>4345</v>
      </c>
      <c r="L53" s="809"/>
      <c r="M53" s="457" t="s">
        <v>78</v>
      </c>
      <c r="N53" s="809" t="s">
        <v>79</v>
      </c>
      <c r="O53" s="809"/>
      <c r="P53" s="457" t="s">
        <v>78</v>
      </c>
      <c r="Q53" s="809" t="s">
        <v>4346</v>
      </c>
      <c r="R53" s="809"/>
      <c r="S53" s="457" t="s">
        <v>78</v>
      </c>
      <c r="T53" s="809" t="s">
        <v>4347</v>
      </c>
      <c r="U53" s="809"/>
      <c r="V53" s="457" t="s">
        <v>78</v>
      </c>
      <c r="W53" s="809" t="s">
        <v>4348</v>
      </c>
      <c r="X53" s="809"/>
      <c r="Y53" s="457" t="s">
        <v>78</v>
      </c>
      <c r="Z53" s="809" t="s">
        <v>4349</v>
      </c>
      <c r="AA53" s="809"/>
      <c r="AB53" s="457" t="s">
        <v>78</v>
      </c>
      <c r="AC53" s="809" t="s">
        <v>4350</v>
      </c>
      <c r="AD53" s="809"/>
      <c r="AE53" s="457" t="s">
        <v>78</v>
      </c>
      <c r="AF53" s="579" t="s">
        <v>4878</v>
      </c>
      <c r="AG53" s="580"/>
      <c r="AH53" s="457" t="s">
        <v>78</v>
      </c>
      <c r="AI53" s="809" t="s">
        <v>4351</v>
      </c>
      <c r="AJ53" s="809"/>
      <c r="AK53" s="457" t="s">
        <v>78</v>
      </c>
      <c r="AL53" s="809" t="s">
        <v>4352</v>
      </c>
      <c r="AM53" s="809"/>
    </row>
    <row r="54" spans="1:39" ht="24.75" customHeight="1">
      <c r="A54" s="457" t="s">
        <v>0</v>
      </c>
      <c r="B54" s="457" t="s">
        <v>77</v>
      </c>
      <c r="C54" s="457" t="s">
        <v>76</v>
      </c>
      <c r="D54" s="457" t="s">
        <v>75</v>
      </c>
      <c r="E54" s="457" t="s">
        <v>74</v>
      </c>
      <c r="F54" s="457" t="s">
        <v>73</v>
      </c>
      <c r="G54" s="457" t="s">
        <v>75</v>
      </c>
      <c r="H54" s="457" t="s">
        <v>74</v>
      </c>
      <c r="I54" s="457" t="s">
        <v>73</v>
      </c>
      <c r="J54" s="457" t="s">
        <v>75</v>
      </c>
      <c r="K54" s="457" t="s">
        <v>74</v>
      </c>
      <c r="L54" s="457" t="s">
        <v>73</v>
      </c>
      <c r="M54" s="457" t="s">
        <v>75</v>
      </c>
      <c r="N54" s="457" t="s">
        <v>74</v>
      </c>
      <c r="O54" s="457" t="s">
        <v>73</v>
      </c>
      <c r="P54" s="457" t="s">
        <v>75</v>
      </c>
      <c r="Q54" s="457" t="s">
        <v>74</v>
      </c>
      <c r="R54" s="457" t="s">
        <v>73</v>
      </c>
      <c r="S54" s="457" t="s">
        <v>75</v>
      </c>
      <c r="T54" s="457" t="s">
        <v>74</v>
      </c>
      <c r="U54" s="457" t="s">
        <v>73</v>
      </c>
      <c r="V54" s="457" t="s">
        <v>75</v>
      </c>
      <c r="W54" s="457" t="s">
        <v>74</v>
      </c>
      <c r="X54" s="457" t="s">
        <v>73</v>
      </c>
      <c r="Y54" s="457" t="s">
        <v>75</v>
      </c>
      <c r="Z54" s="457" t="s">
        <v>74</v>
      </c>
      <c r="AA54" s="457" t="s">
        <v>73</v>
      </c>
      <c r="AB54" s="457" t="s">
        <v>75</v>
      </c>
      <c r="AC54" s="457" t="s">
        <v>74</v>
      </c>
      <c r="AD54" s="457" t="s">
        <v>73</v>
      </c>
      <c r="AE54" s="457" t="s">
        <v>75</v>
      </c>
      <c r="AF54" s="457" t="s">
        <v>74</v>
      </c>
      <c r="AG54" s="457" t="s">
        <v>73</v>
      </c>
      <c r="AH54" s="457" t="s">
        <v>75</v>
      </c>
      <c r="AI54" s="457" t="s">
        <v>74</v>
      </c>
      <c r="AJ54" s="457" t="s">
        <v>73</v>
      </c>
      <c r="AK54" s="457" t="s">
        <v>75</v>
      </c>
      <c r="AL54" s="457" t="s">
        <v>74</v>
      </c>
      <c r="AM54" s="457" t="s">
        <v>73</v>
      </c>
    </row>
    <row r="55" spans="1:39" ht="24.75" customHeight="1">
      <c r="A55" s="457">
        <v>2014</v>
      </c>
      <c r="B55" s="237">
        <f t="shared" ref="B55:B61" si="5">AVERAGE(E55,H55,K55,N55,Z55,AC55,AF55)</f>
        <v>4.7142857142857144</v>
      </c>
      <c r="C55" s="237"/>
      <c r="D55" s="457">
        <v>2014</v>
      </c>
      <c r="E55" s="532">
        <v>33</v>
      </c>
      <c r="F55" s="531" t="s">
        <v>5762</v>
      </c>
      <c r="G55" s="457">
        <v>2014</v>
      </c>
      <c r="H55" s="532">
        <v>0</v>
      </c>
      <c r="I55" s="536" t="s">
        <v>5761</v>
      </c>
      <c r="J55" s="457">
        <v>2014</v>
      </c>
      <c r="K55" s="532">
        <v>0</v>
      </c>
      <c r="L55" s="536" t="s">
        <v>5760</v>
      </c>
      <c r="M55" s="457">
        <v>2014</v>
      </c>
      <c r="N55" s="535">
        <f t="shared" ref="N55:N61" si="6">AVERAGE(Q55,T55,W55)</f>
        <v>0</v>
      </c>
      <c r="O55" s="532"/>
      <c r="P55" s="457">
        <v>2014</v>
      </c>
      <c r="Q55" s="532">
        <v>0</v>
      </c>
      <c r="R55" s="536" t="s">
        <v>2492</v>
      </c>
      <c r="S55" s="457">
        <v>2014</v>
      </c>
      <c r="T55" s="532">
        <v>0</v>
      </c>
      <c r="U55" s="536"/>
      <c r="V55" s="457">
        <v>2014</v>
      </c>
      <c r="W55" s="532">
        <v>0</v>
      </c>
      <c r="X55" s="536"/>
      <c r="Y55" s="457">
        <v>2014</v>
      </c>
      <c r="Z55" s="532">
        <v>0</v>
      </c>
      <c r="AA55" s="536" t="s">
        <v>5759</v>
      </c>
      <c r="AB55" s="457">
        <v>2014</v>
      </c>
      <c r="AC55" s="532">
        <v>0</v>
      </c>
      <c r="AD55" s="536" t="s">
        <v>5758</v>
      </c>
      <c r="AE55" s="457">
        <v>2014</v>
      </c>
      <c r="AF55" s="532">
        <v>0</v>
      </c>
      <c r="AG55" s="532"/>
      <c r="AH55" s="457">
        <v>2014</v>
      </c>
      <c r="AI55" s="532">
        <v>0</v>
      </c>
      <c r="AJ55" s="536" t="s">
        <v>5757</v>
      </c>
      <c r="AK55" s="457">
        <v>2014</v>
      </c>
      <c r="AL55" s="532">
        <v>0</v>
      </c>
      <c r="AM55" s="531" t="s">
        <v>5756</v>
      </c>
    </row>
    <row r="56" spans="1:39" ht="24.75" customHeight="1">
      <c r="A56" s="457">
        <v>2015</v>
      </c>
      <c r="B56" s="237">
        <f t="shared" si="5"/>
        <v>4.7142857142857144</v>
      </c>
      <c r="C56" s="237"/>
      <c r="D56" s="457">
        <v>2015</v>
      </c>
      <c r="E56" s="532">
        <v>33</v>
      </c>
      <c r="F56" s="536"/>
      <c r="G56" s="457">
        <v>2015</v>
      </c>
      <c r="H56" s="532">
        <v>0</v>
      </c>
      <c r="I56" s="536"/>
      <c r="J56" s="457">
        <v>2015</v>
      </c>
      <c r="K56" s="532">
        <v>0</v>
      </c>
      <c r="L56" s="536"/>
      <c r="M56" s="457">
        <v>2015</v>
      </c>
      <c r="N56" s="535">
        <f t="shared" si="6"/>
        <v>0</v>
      </c>
      <c r="O56" s="532"/>
      <c r="P56" s="457">
        <v>2015</v>
      </c>
      <c r="Q56" s="532">
        <v>0</v>
      </c>
      <c r="R56" s="536"/>
      <c r="S56" s="457">
        <v>2015</v>
      </c>
      <c r="T56" s="532">
        <v>0</v>
      </c>
      <c r="U56" s="536"/>
      <c r="V56" s="457">
        <v>2015</v>
      </c>
      <c r="W56" s="532">
        <v>0</v>
      </c>
      <c r="X56" s="536"/>
      <c r="Y56" s="457">
        <v>2015</v>
      </c>
      <c r="Z56" s="532">
        <v>0</v>
      </c>
      <c r="AA56" s="536"/>
      <c r="AB56" s="457">
        <v>2015</v>
      </c>
      <c r="AC56" s="532">
        <v>0</v>
      </c>
      <c r="AD56" s="536"/>
      <c r="AE56" s="457">
        <v>2015</v>
      </c>
      <c r="AF56" s="532">
        <v>0</v>
      </c>
      <c r="AG56" s="532"/>
      <c r="AH56" s="457">
        <v>2015</v>
      </c>
      <c r="AI56" s="532">
        <v>0</v>
      </c>
      <c r="AJ56" s="536"/>
      <c r="AK56" s="457">
        <v>2015</v>
      </c>
      <c r="AL56" s="532">
        <v>0</v>
      </c>
      <c r="AM56" s="531"/>
    </row>
    <row r="57" spans="1:39" ht="24.75" customHeight="1">
      <c r="A57" s="457">
        <v>2016</v>
      </c>
      <c r="B57" s="237">
        <f t="shared" si="5"/>
        <v>4.7142857142857144</v>
      </c>
      <c r="C57" s="237"/>
      <c r="D57" s="457">
        <v>2016</v>
      </c>
      <c r="E57" s="532">
        <v>33</v>
      </c>
      <c r="F57" s="536"/>
      <c r="G57" s="457">
        <v>2016</v>
      </c>
      <c r="H57" s="532">
        <v>0</v>
      </c>
      <c r="I57" s="536"/>
      <c r="J57" s="457">
        <v>2016</v>
      </c>
      <c r="K57" s="532">
        <v>0</v>
      </c>
      <c r="L57" s="536"/>
      <c r="M57" s="457">
        <v>2016</v>
      </c>
      <c r="N57" s="535">
        <f t="shared" si="6"/>
        <v>0</v>
      </c>
      <c r="O57" s="532"/>
      <c r="P57" s="457">
        <v>2016</v>
      </c>
      <c r="Q57" s="532">
        <v>0</v>
      </c>
      <c r="R57" s="536"/>
      <c r="S57" s="457">
        <v>2016</v>
      </c>
      <c r="T57" s="532">
        <v>0</v>
      </c>
      <c r="U57" s="536"/>
      <c r="V57" s="457">
        <v>2016</v>
      </c>
      <c r="W57" s="532">
        <v>0</v>
      </c>
      <c r="X57" s="536"/>
      <c r="Y57" s="457">
        <v>2016</v>
      </c>
      <c r="Z57" s="532">
        <v>0</v>
      </c>
      <c r="AA57" s="536"/>
      <c r="AB57" s="457">
        <v>2016</v>
      </c>
      <c r="AC57" s="532">
        <v>0</v>
      </c>
      <c r="AD57" s="536"/>
      <c r="AE57" s="457">
        <v>2016</v>
      </c>
      <c r="AF57" s="532">
        <v>0</v>
      </c>
      <c r="AG57" s="532"/>
      <c r="AH57" s="457">
        <v>2016</v>
      </c>
      <c r="AI57" s="532">
        <v>0</v>
      </c>
      <c r="AJ57" s="536"/>
      <c r="AK57" s="457">
        <v>2016</v>
      </c>
      <c r="AL57" s="532">
        <v>0</v>
      </c>
      <c r="AM57" s="531"/>
    </row>
    <row r="58" spans="1:39" ht="24.75" customHeight="1">
      <c r="A58" s="457">
        <v>2017</v>
      </c>
      <c r="B58" s="237">
        <f t="shared" si="5"/>
        <v>4.7142857142857144</v>
      </c>
      <c r="C58" s="237"/>
      <c r="D58" s="457">
        <v>2017</v>
      </c>
      <c r="E58" s="532">
        <v>33</v>
      </c>
      <c r="F58" s="540"/>
      <c r="G58" s="457">
        <v>2017</v>
      </c>
      <c r="H58" s="532">
        <v>0</v>
      </c>
      <c r="I58" s="536"/>
      <c r="J58" s="457">
        <v>2017</v>
      </c>
      <c r="K58" s="532">
        <v>0</v>
      </c>
      <c r="L58" s="536"/>
      <c r="M58" s="457">
        <v>2017</v>
      </c>
      <c r="N58" s="535">
        <f t="shared" si="6"/>
        <v>0</v>
      </c>
      <c r="O58" s="532"/>
      <c r="P58" s="457">
        <v>2017</v>
      </c>
      <c r="Q58" s="532">
        <v>0</v>
      </c>
      <c r="R58" s="536"/>
      <c r="S58" s="457">
        <v>2017</v>
      </c>
      <c r="T58" s="532">
        <v>0</v>
      </c>
      <c r="U58" s="536"/>
      <c r="V58" s="457">
        <v>2017</v>
      </c>
      <c r="W58" s="532">
        <v>0</v>
      </c>
      <c r="X58" s="536"/>
      <c r="Y58" s="457">
        <v>2017</v>
      </c>
      <c r="Z58" s="532">
        <v>0</v>
      </c>
      <c r="AA58" s="536"/>
      <c r="AB58" s="457">
        <v>2017</v>
      </c>
      <c r="AC58" s="532">
        <v>0</v>
      </c>
      <c r="AD58" s="536"/>
      <c r="AE58" s="457">
        <v>2017</v>
      </c>
      <c r="AF58" s="532">
        <v>0</v>
      </c>
      <c r="AG58" s="532"/>
      <c r="AH58" s="457">
        <v>2017</v>
      </c>
      <c r="AI58" s="532">
        <v>0</v>
      </c>
      <c r="AJ58" s="536"/>
      <c r="AK58" s="457">
        <v>2017</v>
      </c>
      <c r="AL58" s="532">
        <v>0</v>
      </c>
      <c r="AM58" s="531"/>
    </row>
    <row r="59" spans="1:39" ht="24.75" customHeight="1">
      <c r="A59" s="457">
        <v>2018</v>
      </c>
      <c r="B59" s="237">
        <f t="shared" si="5"/>
        <v>4.7142857142857144</v>
      </c>
      <c r="C59" s="237"/>
      <c r="D59" s="457">
        <v>2018</v>
      </c>
      <c r="E59" s="532">
        <v>33</v>
      </c>
      <c r="F59" s="536"/>
      <c r="G59" s="457">
        <v>2018</v>
      </c>
      <c r="H59" s="532">
        <v>0</v>
      </c>
      <c r="I59" s="536"/>
      <c r="J59" s="457">
        <v>2018</v>
      </c>
      <c r="K59" s="532">
        <v>0</v>
      </c>
      <c r="L59" s="536"/>
      <c r="M59" s="457">
        <v>2018</v>
      </c>
      <c r="N59" s="535">
        <f t="shared" si="6"/>
        <v>0</v>
      </c>
      <c r="O59" s="532"/>
      <c r="P59" s="457">
        <v>2018</v>
      </c>
      <c r="Q59" s="532">
        <v>0</v>
      </c>
      <c r="R59" s="536"/>
      <c r="S59" s="457">
        <v>2018</v>
      </c>
      <c r="T59" s="532">
        <v>0</v>
      </c>
      <c r="U59" s="536"/>
      <c r="V59" s="457">
        <v>2018</v>
      </c>
      <c r="W59" s="532">
        <v>0</v>
      </c>
      <c r="X59" s="536"/>
      <c r="Y59" s="457">
        <v>2018</v>
      </c>
      <c r="Z59" s="532">
        <v>0</v>
      </c>
      <c r="AA59" s="536"/>
      <c r="AB59" s="457">
        <v>2018</v>
      </c>
      <c r="AC59" s="532">
        <v>0</v>
      </c>
      <c r="AD59" s="536"/>
      <c r="AE59" s="457">
        <v>2018</v>
      </c>
      <c r="AF59" s="532">
        <v>0</v>
      </c>
      <c r="AG59" s="532"/>
      <c r="AH59" s="457">
        <v>2018</v>
      </c>
      <c r="AI59" s="532">
        <v>0</v>
      </c>
      <c r="AJ59" s="536"/>
      <c r="AK59" s="457">
        <v>2018</v>
      </c>
      <c r="AL59" s="532">
        <v>0</v>
      </c>
      <c r="AM59" s="531"/>
    </row>
    <row r="60" spans="1:39" ht="24.75" customHeight="1">
      <c r="A60" s="457">
        <v>2019</v>
      </c>
      <c r="B60" s="237">
        <f t="shared" si="5"/>
        <v>4.7142857142857144</v>
      </c>
      <c r="C60" s="237"/>
      <c r="D60" s="457">
        <v>2019</v>
      </c>
      <c r="E60" s="532">
        <v>33</v>
      </c>
      <c r="F60" s="536"/>
      <c r="G60" s="457">
        <v>2019</v>
      </c>
      <c r="H60" s="532">
        <v>0</v>
      </c>
      <c r="I60" s="536"/>
      <c r="J60" s="457">
        <v>2019</v>
      </c>
      <c r="K60" s="532">
        <v>0</v>
      </c>
      <c r="L60" s="536"/>
      <c r="M60" s="457">
        <v>2019</v>
      </c>
      <c r="N60" s="535">
        <f t="shared" si="6"/>
        <v>0</v>
      </c>
      <c r="O60" s="532"/>
      <c r="P60" s="457">
        <v>2019</v>
      </c>
      <c r="Q60" s="532">
        <v>0</v>
      </c>
      <c r="R60" s="536"/>
      <c r="S60" s="457">
        <v>2019</v>
      </c>
      <c r="T60" s="532">
        <v>0</v>
      </c>
      <c r="U60" s="536"/>
      <c r="V60" s="457">
        <v>2019</v>
      </c>
      <c r="W60" s="532">
        <v>0</v>
      </c>
      <c r="X60" s="536"/>
      <c r="Y60" s="457">
        <v>2019</v>
      </c>
      <c r="Z60" s="532">
        <v>0</v>
      </c>
      <c r="AA60" s="536"/>
      <c r="AB60" s="457">
        <v>2019</v>
      </c>
      <c r="AC60" s="532">
        <v>0</v>
      </c>
      <c r="AD60" s="536"/>
      <c r="AE60" s="457">
        <v>2019</v>
      </c>
      <c r="AF60" s="532">
        <v>0</v>
      </c>
      <c r="AG60" s="532"/>
      <c r="AH60" s="457">
        <v>2019</v>
      </c>
      <c r="AI60" s="532">
        <v>0</v>
      </c>
      <c r="AJ60" s="536"/>
      <c r="AK60" s="457">
        <v>2019</v>
      </c>
      <c r="AL60" s="532">
        <v>0</v>
      </c>
      <c r="AM60" s="531"/>
    </row>
    <row r="61" spans="1:39" ht="24.75" customHeight="1">
      <c r="A61" s="457">
        <v>2020</v>
      </c>
      <c r="B61" s="237">
        <f t="shared" si="5"/>
        <v>4.7142857142857144</v>
      </c>
      <c r="C61" s="237"/>
      <c r="D61" s="457">
        <v>2020</v>
      </c>
      <c r="E61" s="532">
        <v>33</v>
      </c>
      <c r="F61" s="536"/>
      <c r="G61" s="457">
        <v>2020</v>
      </c>
      <c r="H61" s="532">
        <v>0</v>
      </c>
      <c r="I61" s="536"/>
      <c r="J61" s="457">
        <v>2020</v>
      </c>
      <c r="K61" s="532">
        <v>0</v>
      </c>
      <c r="L61" s="536"/>
      <c r="M61" s="457">
        <v>2020</v>
      </c>
      <c r="N61" s="535">
        <f t="shared" si="6"/>
        <v>0</v>
      </c>
      <c r="O61" s="532"/>
      <c r="P61" s="457">
        <v>2020</v>
      </c>
      <c r="Q61" s="532">
        <v>0</v>
      </c>
      <c r="R61" s="536"/>
      <c r="S61" s="457">
        <v>2020</v>
      </c>
      <c r="T61" s="532">
        <v>0</v>
      </c>
      <c r="U61" s="536"/>
      <c r="V61" s="457">
        <v>2020</v>
      </c>
      <c r="W61" s="532">
        <v>0</v>
      </c>
      <c r="X61" s="536"/>
      <c r="Y61" s="457">
        <v>2020</v>
      </c>
      <c r="Z61" s="532">
        <v>0</v>
      </c>
      <c r="AA61" s="536"/>
      <c r="AB61" s="457">
        <v>2020</v>
      </c>
      <c r="AC61" s="532">
        <v>0</v>
      </c>
      <c r="AD61" s="536"/>
      <c r="AE61" s="457">
        <v>2020</v>
      </c>
      <c r="AF61" s="532">
        <v>0</v>
      </c>
      <c r="AG61" s="532"/>
      <c r="AH61" s="457">
        <v>2020</v>
      </c>
      <c r="AI61" s="532">
        <v>0</v>
      </c>
      <c r="AJ61" s="536"/>
      <c r="AK61" s="457">
        <v>2020</v>
      </c>
      <c r="AL61" s="532">
        <v>0</v>
      </c>
      <c r="AM61" s="531"/>
    </row>
    <row r="62" spans="1:39" ht="24.75" customHeight="1"/>
    <row r="63" spans="1:39" ht="24.75" customHeight="1">
      <c r="A63" s="189" t="s">
        <v>114</v>
      </c>
      <c r="B63" s="670" t="s">
        <v>189</v>
      </c>
      <c r="C63" s="670"/>
      <c r="D63" s="670"/>
      <c r="E63" s="670"/>
      <c r="F63" s="670"/>
      <c r="G63" s="670"/>
      <c r="H63" s="670"/>
      <c r="I63" s="670"/>
      <c r="J63" s="670"/>
      <c r="K63" s="670"/>
      <c r="L63" s="670"/>
      <c r="M63" s="670"/>
      <c r="N63" s="670"/>
      <c r="O63" s="670"/>
      <c r="P63" s="670"/>
      <c r="Q63" s="670"/>
      <c r="R63" s="670"/>
    </row>
    <row r="64" spans="1:39" ht="24.75" customHeight="1">
      <c r="A64" s="189" t="s">
        <v>106</v>
      </c>
      <c r="B64" s="671" t="s">
        <v>41</v>
      </c>
      <c r="C64" s="671"/>
      <c r="D64" s="189" t="s">
        <v>106</v>
      </c>
      <c r="E64" s="668" t="s">
        <v>42</v>
      </c>
      <c r="F64" s="668"/>
      <c r="G64" s="189" t="s">
        <v>106</v>
      </c>
      <c r="H64" s="668" t="s">
        <v>43</v>
      </c>
      <c r="I64" s="668"/>
      <c r="J64" s="189" t="s">
        <v>106</v>
      </c>
      <c r="K64" s="668" t="s">
        <v>44</v>
      </c>
      <c r="L64" s="668"/>
      <c r="M64" s="189" t="s">
        <v>106</v>
      </c>
      <c r="N64" s="668" t="s">
        <v>45</v>
      </c>
      <c r="O64" s="668"/>
      <c r="P64" s="189" t="s">
        <v>106</v>
      </c>
      <c r="Q64" s="668" t="s">
        <v>46</v>
      </c>
      <c r="R64" s="668"/>
    </row>
    <row r="65" spans="1:24" ht="24.75" customHeight="1">
      <c r="A65" s="189" t="s">
        <v>105</v>
      </c>
      <c r="B65" s="457"/>
      <c r="C65" s="457"/>
      <c r="D65" s="189" t="s">
        <v>105</v>
      </c>
      <c r="E65" s="455"/>
      <c r="F65" s="455"/>
      <c r="G65" s="189" t="s">
        <v>105</v>
      </c>
      <c r="H65" s="666"/>
      <c r="I65" s="666"/>
      <c r="J65" s="189" t="s">
        <v>105</v>
      </c>
      <c r="K65" s="666"/>
      <c r="L65" s="666"/>
      <c r="M65" s="189" t="s">
        <v>105</v>
      </c>
      <c r="N65" s="666"/>
      <c r="O65" s="666"/>
      <c r="P65" s="189" t="s">
        <v>105</v>
      </c>
      <c r="Q65" s="666"/>
      <c r="R65" s="666"/>
    </row>
    <row r="66" spans="1:24" ht="24.75" customHeight="1">
      <c r="A66" s="457" t="s">
        <v>92</v>
      </c>
      <c r="B66" s="808" t="s">
        <v>188</v>
      </c>
      <c r="C66" s="808"/>
      <c r="D66" s="457" t="s">
        <v>92</v>
      </c>
      <c r="E66" s="808" t="s">
        <v>187</v>
      </c>
      <c r="F66" s="808"/>
      <c r="G66" s="457" t="s">
        <v>92</v>
      </c>
      <c r="H66" s="808" t="s">
        <v>186</v>
      </c>
      <c r="I66" s="808"/>
      <c r="J66" s="457" t="s">
        <v>92</v>
      </c>
      <c r="K66" s="808" t="s">
        <v>185</v>
      </c>
      <c r="L66" s="808"/>
      <c r="M66" s="457" t="s">
        <v>92</v>
      </c>
      <c r="N66" s="808" t="s">
        <v>184</v>
      </c>
      <c r="O66" s="808"/>
      <c r="P66" s="457" t="s">
        <v>92</v>
      </c>
      <c r="Q66" s="808" t="s">
        <v>183</v>
      </c>
      <c r="R66" s="808"/>
    </row>
    <row r="67" spans="1:24" ht="24.75" customHeight="1">
      <c r="A67" s="457" t="s">
        <v>81</v>
      </c>
      <c r="B67" s="808" t="s">
        <v>90</v>
      </c>
      <c r="C67" s="808"/>
      <c r="D67" s="457" t="s">
        <v>81</v>
      </c>
      <c r="E67" s="809" t="s">
        <v>182</v>
      </c>
      <c r="F67" s="809"/>
      <c r="G67" s="457" t="s">
        <v>81</v>
      </c>
      <c r="H67" s="809" t="s">
        <v>181</v>
      </c>
      <c r="I67" s="809"/>
      <c r="J67" s="457" t="s">
        <v>81</v>
      </c>
      <c r="K67" s="809" t="s">
        <v>4353</v>
      </c>
      <c r="L67" s="809"/>
      <c r="M67" s="457" t="s">
        <v>81</v>
      </c>
      <c r="N67" s="813" t="s">
        <v>1565</v>
      </c>
      <c r="O67" s="813"/>
      <c r="P67" s="457" t="s">
        <v>81</v>
      </c>
      <c r="Q67" s="809" t="s">
        <v>180</v>
      </c>
      <c r="R67" s="809"/>
    </row>
    <row r="68" spans="1:24" ht="24.75" customHeight="1">
      <c r="A68" s="457" t="s">
        <v>78</v>
      </c>
      <c r="B68" s="809" t="s">
        <v>79</v>
      </c>
      <c r="C68" s="809"/>
      <c r="D68" s="457" t="s">
        <v>78</v>
      </c>
      <c r="E68" s="813" t="s">
        <v>4354</v>
      </c>
      <c r="F68" s="813"/>
      <c r="G68" s="457" t="s">
        <v>78</v>
      </c>
      <c r="H68" s="809" t="s">
        <v>4355</v>
      </c>
      <c r="I68" s="809"/>
      <c r="J68" s="457" t="s">
        <v>78</v>
      </c>
      <c r="K68" s="809" t="s">
        <v>4356</v>
      </c>
      <c r="L68" s="809"/>
      <c r="M68" s="457" t="s">
        <v>78</v>
      </c>
      <c r="N68" s="812" t="s">
        <v>4357</v>
      </c>
      <c r="O68" s="813"/>
      <c r="P68" s="457" t="s">
        <v>78</v>
      </c>
      <c r="Q68" s="813" t="s">
        <v>4358</v>
      </c>
      <c r="R68" s="813"/>
    </row>
    <row r="69" spans="1:24" ht="24.75" customHeight="1">
      <c r="A69" s="457" t="s">
        <v>0</v>
      </c>
      <c r="B69" s="457" t="s">
        <v>77</v>
      </c>
      <c r="C69" s="457" t="s">
        <v>76</v>
      </c>
      <c r="D69" s="457" t="s">
        <v>75</v>
      </c>
      <c r="E69" s="457" t="s">
        <v>74</v>
      </c>
      <c r="F69" s="457" t="s">
        <v>73</v>
      </c>
      <c r="G69" s="457" t="s">
        <v>75</v>
      </c>
      <c r="H69" s="457" t="s">
        <v>74</v>
      </c>
      <c r="I69" s="457" t="s">
        <v>73</v>
      </c>
      <c r="J69" s="457" t="s">
        <v>75</v>
      </c>
      <c r="K69" s="457" t="s">
        <v>74</v>
      </c>
      <c r="L69" s="457" t="s">
        <v>73</v>
      </c>
      <c r="M69" s="457" t="s">
        <v>75</v>
      </c>
      <c r="N69" s="457" t="s">
        <v>74</v>
      </c>
      <c r="O69" s="457" t="s">
        <v>73</v>
      </c>
      <c r="P69" s="457" t="s">
        <v>75</v>
      </c>
      <c r="Q69" s="457" t="s">
        <v>74</v>
      </c>
      <c r="R69" s="457" t="s">
        <v>73</v>
      </c>
    </row>
    <row r="70" spans="1:24" ht="24.75" customHeight="1">
      <c r="A70" s="457">
        <v>2014</v>
      </c>
      <c r="B70" s="236">
        <f t="shared" ref="B70:B76" si="7">AVERAGE(E70,H70,K70,N70,Q70)</f>
        <v>0</v>
      </c>
      <c r="C70" s="237"/>
      <c r="D70" s="457">
        <v>2014</v>
      </c>
      <c r="E70" s="532">
        <v>0</v>
      </c>
      <c r="F70" s="536" t="s">
        <v>5755</v>
      </c>
      <c r="G70" s="457">
        <v>2014</v>
      </c>
      <c r="H70" s="532">
        <v>0</v>
      </c>
      <c r="I70" s="536" t="s">
        <v>5754</v>
      </c>
      <c r="J70" s="457">
        <v>2014</v>
      </c>
      <c r="K70" s="532">
        <v>0</v>
      </c>
      <c r="L70" s="536" t="s">
        <v>2492</v>
      </c>
      <c r="M70" s="457">
        <v>2014</v>
      </c>
      <c r="N70" s="532">
        <v>0</v>
      </c>
      <c r="O70" s="536" t="s">
        <v>2492</v>
      </c>
      <c r="P70" s="457">
        <v>2014</v>
      </c>
      <c r="Q70" s="532">
        <v>0</v>
      </c>
      <c r="R70" s="531" t="s">
        <v>2492</v>
      </c>
    </row>
    <row r="71" spans="1:24" ht="24.75" customHeight="1">
      <c r="A71" s="457">
        <v>2015</v>
      </c>
      <c r="B71" s="236">
        <f t="shared" si="7"/>
        <v>0</v>
      </c>
      <c r="C71" s="236"/>
      <c r="D71" s="457">
        <v>2015</v>
      </c>
      <c r="E71" s="532">
        <v>0</v>
      </c>
      <c r="F71" s="536"/>
      <c r="G71" s="457">
        <v>2015</v>
      </c>
      <c r="H71" s="532">
        <v>0</v>
      </c>
      <c r="I71" s="536"/>
      <c r="J71" s="457">
        <v>2015</v>
      </c>
      <c r="K71" s="532">
        <v>0</v>
      </c>
      <c r="L71" s="536"/>
      <c r="M71" s="457">
        <v>2015</v>
      </c>
      <c r="N71" s="532">
        <v>0</v>
      </c>
      <c r="O71" s="536"/>
      <c r="P71" s="457">
        <v>2015</v>
      </c>
      <c r="Q71" s="532">
        <v>0</v>
      </c>
      <c r="R71" s="531"/>
    </row>
    <row r="72" spans="1:24" ht="24.75" customHeight="1">
      <c r="A72" s="457">
        <v>2016</v>
      </c>
      <c r="B72" s="236">
        <f t="shared" si="7"/>
        <v>0</v>
      </c>
      <c r="C72" s="236"/>
      <c r="D72" s="457">
        <v>2016</v>
      </c>
      <c r="E72" s="532">
        <v>0</v>
      </c>
      <c r="F72" s="536"/>
      <c r="G72" s="457">
        <v>2016</v>
      </c>
      <c r="H72" s="532">
        <v>0</v>
      </c>
      <c r="I72" s="536"/>
      <c r="J72" s="457">
        <v>2016</v>
      </c>
      <c r="K72" s="532">
        <v>0</v>
      </c>
      <c r="L72" s="536"/>
      <c r="M72" s="457">
        <v>2016</v>
      </c>
      <c r="N72" s="532">
        <v>0</v>
      </c>
      <c r="O72" s="536"/>
      <c r="P72" s="457">
        <v>2016</v>
      </c>
      <c r="Q72" s="532">
        <v>0</v>
      </c>
      <c r="R72" s="531"/>
    </row>
    <row r="73" spans="1:24" ht="24.75" customHeight="1">
      <c r="A73" s="457">
        <v>2017</v>
      </c>
      <c r="B73" s="236">
        <f t="shared" si="7"/>
        <v>0</v>
      </c>
      <c r="C73" s="236"/>
      <c r="D73" s="457">
        <v>2017</v>
      </c>
      <c r="E73" s="532">
        <v>0</v>
      </c>
      <c r="F73" s="536"/>
      <c r="G73" s="457">
        <v>2017</v>
      </c>
      <c r="H73" s="532">
        <v>0</v>
      </c>
      <c r="I73" s="536"/>
      <c r="J73" s="457">
        <v>2017</v>
      </c>
      <c r="K73" s="532">
        <v>0</v>
      </c>
      <c r="L73" s="536"/>
      <c r="M73" s="457">
        <v>2017</v>
      </c>
      <c r="N73" s="532">
        <v>0</v>
      </c>
      <c r="O73" s="536"/>
      <c r="P73" s="457">
        <v>2017</v>
      </c>
      <c r="Q73" s="532">
        <v>0</v>
      </c>
      <c r="R73" s="531"/>
    </row>
    <row r="74" spans="1:24" ht="24.75" customHeight="1">
      <c r="A74" s="457">
        <v>2018</v>
      </c>
      <c r="B74" s="236">
        <f t="shared" si="7"/>
        <v>0</v>
      </c>
      <c r="C74" s="236"/>
      <c r="D74" s="457">
        <v>2018</v>
      </c>
      <c r="E74" s="532">
        <v>0</v>
      </c>
      <c r="F74" s="536"/>
      <c r="G74" s="457">
        <v>2018</v>
      </c>
      <c r="H74" s="532">
        <v>0</v>
      </c>
      <c r="I74" s="536"/>
      <c r="J74" s="457">
        <v>2018</v>
      </c>
      <c r="K74" s="532">
        <v>0</v>
      </c>
      <c r="L74" s="536"/>
      <c r="M74" s="457">
        <v>2018</v>
      </c>
      <c r="N74" s="532">
        <v>0</v>
      </c>
      <c r="O74" s="536"/>
      <c r="P74" s="457">
        <v>2018</v>
      </c>
      <c r="Q74" s="532">
        <v>0</v>
      </c>
      <c r="R74" s="531"/>
    </row>
    <row r="75" spans="1:24" ht="24.75" customHeight="1">
      <c r="A75" s="457">
        <v>2019</v>
      </c>
      <c r="B75" s="236">
        <f t="shared" si="7"/>
        <v>0</v>
      </c>
      <c r="C75" s="236"/>
      <c r="D75" s="457">
        <v>2019</v>
      </c>
      <c r="E75" s="532">
        <v>0</v>
      </c>
      <c r="F75" s="536"/>
      <c r="G75" s="457">
        <v>2019</v>
      </c>
      <c r="H75" s="532">
        <v>0</v>
      </c>
      <c r="I75" s="536"/>
      <c r="J75" s="457">
        <v>2019</v>
      </c>
      <c r="K75" s="532">
        <v>0</v>
      </c>
      <c r="L75" s="536"/>
      <c r="M75" s="457">
        <v>2019</v>
      </c>
      <c r="N75" s="532">
        <v>0</v>
      </c>
      <c r="O75" s="536"/>
      <c r="P75" s="457">
        <v>2019</v>
      </c>
      <c r="Q75" s="532">
        <v>0</v>
      </c>
      <c r="R75" s="531"/>
    </row>
    <row r="76" spans="1:24" ht="24.75" customHeight="1">
      <c r="A76" s="457">
        <v>2020</v>
      </c>
      <c r="B76" s="236">
        <f t="shared" si="7"/>
        <v>0</v>
      </c>
      <c r="C76" s="237"/>
      <c r="D76" s="457">
        <v>2020</v>
      </c>
      <c r="E76" s="532">
        <v>0</v>
      </c>
      <c r="F76" s="536"/>
      <c r="G76" s="457">
        <v>2020</v>
      </c>
      <c r="H76" s="532">
        <v>0</v>
      </c>
      <c r="I76" s="536"/>
      <c r="J76" s="457">
        <v>2020</v>
      </c>
      <c r="K76" s="532">
        <v>0</v>
      </c>
      <c r="L76" s="536"/>
      <c r="M76" s="457">
        <v>2020</v>
      </c>
      <c r="N76" s="532">
        <v>0</v>
      </c>
      <c r="O76" s="536"/>
      <c r="P76" s="457">
        <v>2020</v>
      </c>
      <c r="Q76" s="532">
        <v>0</v>
      </c>
      <c r="R76" s="531"/>
    </row>
    <row r="77" spans="1:24" ht="24.75" customHeight="1"/>
    <row r="78" spans="1:24" ht="24.75" customHeight="1">
      <c r="A78" s="189" t="s">
        <v>114</v>
      </c>
      <c r="B78" s="670" t="s">
        <v>174</v>
      </c>
      <c r="C78" s="670"/>
      <c r="D78" s="670"/>
      <c r="E78" s="670"/>
      <c r="F78" s="670"/>
      <c r="G78" s="670"/>
      <c r="H78" s="670"/>
      <c r="I78" s="670"/>
      <c r="J78" s="670"/>
      <c r="K78" s="670"/>
      <c r="L78" s="670"/>
      <c r="M78" s="670"/>
      <c r="N78" s="670"/>
      <c r="O78" s="670"/>
      <c r="P78" s="670"/>
      <c r="Q78" s="670"/>
      <c r="R78" s="670"/>
      <c r="S78" s="670"/>
      <c r="T78" s="670"/>
      <c r="U78" s="670"/>
      <c r="V78" s="670"/>
      <c r="W78" s="670"/>
      <c r="X78" s="670"/>
    </row>
    <row r="79" spans="1:24" ht="24.75" customHeight="1">
      <c r="A79" s="189" t="s">
        <v>106</v>
      </c>
      <c r="B79" s="671" t="s">
        <v>47</v>
      </c>
      <c r="C79" s="671"/>
      <c r="D79" s="189" t="s">
        <v>106</v>
      </c>
      <c r="E79" s="814" t="s">
        <v>48</v>
      </c>
      <c r="F79" s="814"/>
      <c r="G79" s="189" t="s">
        <v>106</v>
      </c>
      <c r="H79" s="668" t="s">
        <v>49</v>
      </c>
      <c r="I79" s="668"/>
      <c r="J79" s="189" t="s">
        <v>106</v>
      </c>
      <c r="K79" s="668" t="s">
        <v>50</v>
      </c>
      <c r="L79" s="668"/>
      <c r="M79" s="189" t="s">
        <v>106</v>
      </c>
      <c r="N79" s="668" t="s">
        <v>51</v>
      </c>
      <c r="O79" s="668"/>
      <c r="P79" s="189" t="s">
        <v>106</v>
      </c>
      <c r="Q79" s="668" t="s">
        <v>52</v>
      </c>
      <c r="R79" s="668"/>
      <c r="S79" s="189" t="s">
        <v>106</v>
      </c>
      <c r="T79" s="668" t="s">
        <v>53</v>
      </c>
      <c r="U79" s="668"/>
      <c r="V79" s="189" t="s">
        <v>106</v>
      </c>
      <c r="W79" s="668" t="s">
        <v>54</v>
      </c>
      <c r="X79" s="668"/>
    </row>
    <row r="80" spans="1:24" ht="24.75" customHeight="1">
      <c r="A80" s="189" t="s">
        <v>105</v>
      </c>
      <c r="B80" s="457"/>
      <c r="C80" s="457"/>
      <c r="D80" s="189" t="s">
        <v>105</v>
      </c>
      <c r="E80" s="455"/>
      <c r="F80" s="455"/>
      <c r="G80" s="189" t="s">
        <v>105</v>
      </c>
      <c r="H80" s="666"/>
      <c r="I80" s="666"/>
      <c r="J80" s="189" t="s">
        <v>105</v>
      </c>
      <c r="K80" s="666"/>
      <c r="L80" s="666"/>
      <c r="M80" s="189" t="s">
        <v>105</v>
      </c>
      <c r="N80" s="666"/>
      <c r="O80" s="666"/>
      <c r="P80" s="189" t="s">
        <v>105</v>
      </c>
      <c r="Q80" s="666"/>
      <c r="R80" s="666"/>
      <c r="S80" s="189" t="s">
        <v>105</v>
      </c>
      <c r="T80" s="666"/>
      <c r="U80" s="666"/>
      <c r="V80" s="189" t="s">
        <v>105</v>
      </c>
      <c r="W80" s="666"/>
      <c r="X80" s="666"/>
    </row>
    <row r="81" spans="1:27" ht="24.75" customHeight="1">
      <c r="A81" s="457" t="s">
        <v>92</v>
      </c>
      <c r="B81" s="808" t="s">
        <v>173</v>
      </c>
      <c r="C81" s="808"/>
      <c r="D81" s="457" t="s">
        <v>92</v>
      </c>
      <c r="E81" s="808" t="s">
        <v>172</v>
      </c>
      <c r="F81" s="808"/>
      <c r="G81" s="457" t="s">
        <v>92</v>
      </c>
      <c r="H81" s="808" t="s">
        <v>171</v>
      </c>
      <c r="I81" s="808"/>
      <c r="J81" s="457" t="s">
        <v>92</v>
      </c>
      <c r="K81" s="808" t="s">
        <v>145</v>
      </c>
      <c r="L81" s="808"/>
      <c r="M81" s="457" t="s">
        <v>92</v>
      </c>
      <c r="N81" s="808" t="s">
        <v>170</v>
      </c>
      <c r="O81" s="808"/>
      <c r="P81" s="457" t="s">
        <v>92</v>
      </c>
      <c r="Q81" s="808" t="s">
        <v>163</v>
      </c>
      <c r="R81" s="808"/>
      <c r="S81" s="457" t="s">
        <v>92</v>
      </c>
      <c r="T81" s="808" t="s">
        <v>169</v>
      </c>
      <c r="U81" s="808"/>
      <c r="V81" s="457" t="s">
        <v>92</v>
      </c>
      <c r="W81" s="808" t="s">
        <v>168</v>
      </c>
      <c r="X81" s="808"/>
    </row>
    <row r="82" spans="1:27" ht="24.75" customHeight="1">
      <c r="A82" s="457" t="s">
        <v>81</v>
      </c>
      <c r="B82" s="808" t="s">
        <v>90</v>
      </c>
      <c r="C82" s="808"/>
      <c r="D82" s="457" t="s">
        <v>81</v>
      </c>
      <c r="E82" s="809" t="s">
        <v>167</v>
      </c>
      <c r="F82" s="809"/>
      <c r="G82" s="457" t="s">
        <v>81</v>
      </c>
      <c r="H82" s="809" t="s">
        <v>166</v>
      </c>
      <c r="I82" s="809"/>
      <c r="J82" s="457" t="s">
        <v>81</v>
      </c>
      <c r="K82" s="809" t="s">
        <v>165</v>
      </c>
      <c r="L82" s="809"/>
      <c r="M82" s="457" t="s">
        <v>81</v>
      </c>
      <c r="N82" s="809" t="s">
        <v>164</v>
      </c>
      <c r="O82" s="809"/>
      <c r="P82" s="457" t="s">
        <v>81</v>
      </c>
      <c r="Q82" s="809" t="s">
        <v>163</v>
      </c>
      <c r="R82" s="809"/>
      <c r="S82" s="457" t="s">
        <v>81</v>
      </c>
      <c r="T82" s="809" t="s">
        <v>162</v>
      </c>
      <c r="U82" s="809"/>
      <c r="V82" s="457" t="s">
        <v>81</v>
      </c>
      <c r="W82" s="810" t="s">
        <v>161</v>
      </c>
      <c r="X82" s="810"/>
    </row>
    <row r="83" spans="1:27" ht="24.75" customHeight="1">
      <c r="A83" s="457" t="s">
        <v>78</v>
      </c>
      <c r="B83" s="809" t="s">
        <v>79</v>
      </c>
      <c r="C83" s="809"/>
      <c r="D83" s="457" t="s">
        <v>78</v>
      </c>
      <c r="E83" s="813" t="s">
        <v>4359</v>
      </c>
      <c r="F83" s="813"/>
      <c r="G83" s="457" t="s">
        <v>78</v>
      </c>
      <c r="H83" s="809" t="s">
        <v>4360</v>
      </c>
      <c r="I83" s="809"/>
      <c r="J83" s="457" t="s">
        <v>78</v>
      </c>
      <c r="K83" s="809" t="s">
        <v>4336</v>
      </c>
      <c r="L83" s="809"/>
      <c r="M83" s="457" t="s">
        <v>78</v>
      </c>
      <c r="N83" s="809" t="s">
        <v>4361</v>
      </c>
      <c r="O83" s="809"/>
      <c r="P83" s="457" t="s">
        <v>78</v>
      </c>
      <c r="Q83" s="809" t="s">
        <v>4362</v>
      </c>
      <c r="R83" s="809"/>
      <c r="S83" s="457" t="s">
        <v>78</v>
      </c>
      <c r="T83" s="808" t="s">
        <v>4773</v>
      </c>
      <c r="U83" s="809"/>
      <c r="V83" s="457" t="s">
        <v>78</v>
      </c>
      <c r="W83" s="809" t="s">
        <v>4364</v>
      </c>
      <c r="X83" s="809"/>
    </row>
    <row r="84" spans="1:27" ht="24.75" customHeight="1">
      <c r="A84" s="457" t="s">
        <v>0</v>
      </c>
      <c r="B84" s="457" t="s">
        <v>77</v>
      </c>
      <c r="C84" s="457" t="s">
        <v>76</v>
      </c>
      <c r="D84" s="457" t="s">
        <v>75</v>
      </c>
      <c r="E84" s="457" t="s">
        <v>74</v>
      </c>
      <c r="F84" s="457" t="s">
        <v>73</v>
      </c>
      <c r="G84" s="457" t="s">
        <v>75</v>
      </c>
      <c r="H84" s="457" t="s">
        <v>74</v>
      </c>
      <c r="I84" s="457" t="s">
        <v>73</v>
      </c>
      <c r="J84" s="457" t="s">
        <v>75</v>
      </c>
      <c r="K84" s="457" t="s">
        <v>74</v>
      </c>
      <c r="L84" s="457" t="s">
        <v>73</v>
      </c>
      <c r="M84" s="457" t="s">
        <v>75</v>
      </c>
      <c r="N84" s="457" t="s">
        <v>74</v>
      </c>
      <c r="O84" s="457" t="s">
        <v>73</v>
      </c>
      <c r="P84" s="457" t="s">
        <v>75</v>
      </c>
      <c r="Q84" s="457" t="s">
        <v>74</v>
      </c>
      <c r="R84" s="457" t="s">
        <v>73</v>
      </c>
      <c r="S84" s="457" t="s">
        <v>75</v>
      </c>
      <c r="T84" s="457" t="s">
        <v>74</v>
      </c>
      <c r="U84" s="457" t="s">
        <v>73</v>
      </c>
      <c r="V84" s="457" t="s">
        <v>75</v>
      </c>
      <c r="W84" s="457" t="s">
        <v>74</v>
      </c>
      <c r="X84" s="457" t="s">
        <v>73</v>
      </c>
    </row>
    <row r="85" spans="1:27" ht="24.75" customHeight="1">
      <c r="A85" s="457">
        <v>2014</v>
      </c>
      <c r="B85" s="236">
        <f t="shared" ref="B85:B91" si="8">AVERAGE(E85,((H85+K85)/2),((N85+Q85+T85)/3),W85)</f>
        <v>0</v>
      </c>
      <c r="C85" s="237"/>
      <c r="D85" s="457">
        <v>2014</v>
      </c>
      <c r="E85" s="49">
        <v>0</v>
      </c>
      <c r="F85" s="531" t="s">
        <v>5753</v>
      </c>
      <c r="G85" s="457">
        <v>2014</v>
      </c>
      <c r="H85" s="532">
        <v>0</v>
      </c>
      <c r="I85" s="536" t="s">
        <v>5752</v>
      </c>
      <c r="J85" s="457">
        <v>2014</v>
      </c>
      <c r="K85" s="532">
        <v>0</v>
      </c>
      <c r="L85" s="536" t="s">
        <v>5752</v>
      </c>
      <c r="M85" s="457">
        <v>2014</v>
      </c>
      <c r="N85" s="532">
        <v>0</v>
      </c>
      <c r="O85" s="536" t="s">
        <v>5752</v>
      </c>
      <c r="P85" s="457">
        <v>2014</v>
      </c>
      <c r="Q85" s="532">
        <v>0</v>
      </c>
      <c r="R85" s="536" t="s">
        <v>5752</v>
      </c>
      <c r="S85" s="457">
        <v>2014</v>
      </c>
      <c r="T85" s="532">
        <v>0</v>
      </c>
      <c r="U85" s="536" t="s">
        <v>5752</v>
      </c>
      <c r="V85" s="457">
        <v>2014</v>
      </c>
      <c r="W85" s="532">
        <v>0</v>
      </c>
      <c r="X85" s="531" t="s">
        <v>5751</v>
      </c>
    </row>
    <row r="86" spans="1:27" ht="24.75" customHeight="1">
      <c r="A86" s="457">
        <v>2015</v>
      </c>
      <c r="B86" s="236">
        <f t="shared" si="8"/>
        <v>0</v>
      </c>
      <c r="C86" s="236"/>
      <c r="D86" s="457">
        <v>2015</v>
      </c>
      <c r="E86" s="49">
        <v>0</v>
      </c>
      <c r="F86" s="536"/>
      <c r="G86" s="457">
        <v>2015</v>
      </c>
      <c r="H86" s="532">
        <v>0</v>
      </c>
      <c r="I86" s="536"/>
      <c r="J86" s="457">
        <v>2015</v>
      </c>
      <c r="K86" s="532">
        <v>0</v>
      </c>
      <c r="L86" s="536"/>
      <c r="M86" s="457">
        <v>2015</v>
      </c>
      <c r="N86" s="532">
        <v>0</v>
      </c>
      <c r="O86" s="536"/>
      <c r="P86" s="457">
        <v>2015</v>
      </c>
      <c r="Q86" s="532">
        <v>0</v>
      </c>
      <c r="R86" s="536"/>
      <c r="S86" s="457">
        <v>2015</v>
      </c>
      <c r="T86" s="532">
        <v>0</v>
      </c>
      <c r="U86" s="536"/>
      <c r="V86" s="457">
        <v>2015</v>
      </c>
      <c r="W86" s="532">
        <v>0</v>
      </c>
      <c r="X86" s="531"/>
    </row>
    <row r="87" spans="1:27" ht="24.75" customHeight="1">
      <c r="A87" s="457">
        <v>2016</v>
      </c>
      <c r="B87" s="236">
        <f t="shared" si="8"/>
        <v>0</v>
      </c>
      <c r="C87" s="236"/>
      <c r="D87" s="457">
        <v>2016</v>
      </c>
      <c r="E87" s="49">
        <v>0</v>
      </c>
      <c r="F87" s="536"/>
      <c r="G87" s="457">
        <v>2016</v>
      </c>
      <c r="H87" s="532">
        <v>0</v>
      </c>
      <c r="I87" s="536"/>
      <c r="J87" s="457">
        <v>2016</v>
      </c>
      <c r="K87" s="532">
        <v>0</v>
      </c>
      <c r="L87" s="536"/>
      <c r="M87" s="457">
        <v>2016</v>
      </c>
      <c r="N87" s="532">
        <v>0</v>
      </c>
      <c r="O87" s="536"/>
      <c r="P87" s="457">
        <v>2016</v>
      </c>
      <c r="Q87" s="532">
        <v>0</v>
      </c>
      <c r="R87" s="536"/>
      <c r="S87" s="457">
        <v>2016</v>
      </c>
      <c r="T87" s="532">
        <v>0</v>
      </c>
      <c r="U87" s="536"/>
      <c r="V87" s="457">
        <v>2016</v>
      </c>
      <c r="W87" s="532">
        <v>0</v>
      </c>
      <c r="X87" s="531"/>
    </row>
    <row r="88" spans="1:27" ht="24.75" customHeight="1">
      <c r="A88" s="457">
        <v>2017</v>
      </c>
      <c r="B88" s="236">
        <f t="shared" si="8"/>
        <v>0</v>
      </c>
      <c r="C88" s="236"/>
      <c r="D88" s="457">
        <v>2017</v>
      </c>
      <c r="E88" s="49">
        <v>0</v>
      </c>
      <c r="F88" s="536"/>
      <c r="G88" s="457">
        <v>2017</v>
      </c>
      <c r="H88" s="532">
        <v>0</v>
      </c>
      <c r="I88" s="536"/>
      <c r="J88" s="457">
        <v>2017</v>
      </c>
      <c r="K88" s="532">
        <v>0</v>
      </c>
      <c r="L88" s="536"/>
      <c r="M88" s="457">
        <v>2017</v>
      </c>
      <c r="N88" s="532">
        <v>0</v>
      </c>
      <c r="O88" s="536"/>
      <c r="P88" s="457">
        <v>2017</v>
      </c>
      <c r="Q88" s="532">
        <v>0</v>
      </c>
      <c r="R88" s="536"/>
      <c r="S88" s="457">
        <v>2017</v>
      </c>
      <c r="T88" s="532">
        <v>0</v>
      </c>
      <c r="U88" s="536"/>
      <c r="V88" s="457">
        <v>2017</v>
      </c>
      <c r="W88" s="532">
        <v>0</v>
      </c>
      <c r="X88" s="531"/>
    </row>
    <row r="89" spans="1:27" ht="24.75" customHeight="1">
      <c r="A89" s="457">
        <v>2018</v>
      </c>
      <c r="B89" s="236">
        <f t="shared" si="8"/>
        <v>0</v>
      </c>
      <c r="C89" s="236"/>
      <c r="D89" s="457">
        <v>2018</v>
      </c>
      <c r="E89" s="49">
        <v>0</v>
      </c>
      <c r="F89" s="536"/>
      <c r="G89" s="457">
        <v>2018</v>
      </c>
      <c r="H89" s="532">
        <v>0</v>
      </c>
      <c r="I89" s="536"/>
      <c r="J89" s="457">
        <v>2018</v>
      </c>
      <c r="K89" s="532">
        <v>0</v>
      </c>
      <c r="L89" s="536"/>
      <c r="M89" s="457">
        <v>2018</v>
      </c>
      <c r="N89" s="532">
        <v>0</v>
      </c>
      <c r="O89" s="536"/>
      <c r="P89" s="457">
        <v>2018</v>
      </c>
      <c r="Q89" s="532">
        <v>0</v>
      </c>
      <c r="R89" s="536"/>
      <c r="S89" s="457">
        <v>2018</v>
      </c>
      <c r="T89" s="532">
        <v>0</v>
      </c>
      <c r="U89" s="536"/>
      <c r="V89" s="457">
        <v>2018</v>
      </c>
      <c r="W89" s="532">
        <v>0</v>
      </c>
      <c r="X89" s="531"/>
    </row>
    <row r="90" spans="1:27" ht="24.75" customHeight="1">
      <c r="A90" s="457">
        <v>2019</v>
      </c>
      <c r="B90" s="236">
        <f t="shared" si="8"/>
        <v>0</v>
      </c>
      <c r="C90" s="236"/>
      <c r="D90" s="457">
        <v>2019</v>
      </c>
      <c r="E90" s="532">
        <v>0</v>
      </c>
      <c r="F90" s="531" t="s">
        <v>5750</v>
      </c>
      <c r="G90" s="457">
        <v>2019</v>
      </c>
      <c r="H90" s="532">
        <v>0</v>
      </c>
      <c r="I90" s="536"/>
      <c r="J90" s="457">
        <v>2019</v>
      </c>
      <c r="K90" s="532">
        <v>0</v>
      </c>
      <c r="L90" s="531"/>
      <c r="M90" s="457">
        <v>2019</v>
      </c>
      <c r="N90" s="532">
        <v>0</v>
      </c>
      <c r="O90" s="531"/>
      <c r="P90" s="457">
        <v>2019</v>
      </c>
      <c r="Q90" s="532">
        <v>0</v>
      </c>
      <c r="R90" s="531"/>
      <c r="S90" s="457">
        <v>2019</v>
      </c>
      <c r="T90" s="532">
        <v>0</v>
      </c>
      <c r="U90" s="536"/>
      <c r="V90" s="457">
        <v>2019</v>
      </c>
      <c r="W90" s="532">
        <v>0</v>
      </c>
      <c r="X90" s="531"/>
    </row>
    <row r="91" spans="1:27" ht="24.75" customHeight="1">
      <c r="A91" s="457">
        <v>2020</v>
      </c>
      <c r="B91" s="236">
        <f t="shared" si="8"/>
        <v>0</v>
      </c>
      <c r="C91" s="237"/>
      <c r="D91" s="457">
        <v>2020</v>
      </c>
      <c r="E91" s="532">
        <v>0</v>
      </c>
      <c r="F91" s="536"/>
      <c r="G91" s="457">
        <v>2020</v>
      </c>
      <c r="H91" s="532">
        <v>0</v>
      </c>
      <c r="I91" s="536"/>
      <c r="J91" s="457">
        <v>2020</v>
      </c>
      <c r="K91" s="532">
        <v>0</v>
      </c>
      <c r="L91" s="536"/>
      <c r="M91" s="457">
        <v>2020</v>
      </c>
      <c r="N91" s="532">
        <v>0</v>
      </c>
      <c r="O91" s="536"/>
      <c r="P91" s="457">
        <v>2020</v>
      </c>
      <c r="Q91" s="532">
        <v>0</v>
      </c>
      <c r="R91" s="536"/>
      <c r="S91" s="457">
        <v>2020</v>
      </c>
      <c r="T91" s="532">
        <v>0</v>
      </c>
      <c r="U91" s="536"/>
      <c r="V91" s="457">
        <v>2020</v>
      </c>
      <c r="W91" s="532">
        <v>0</v>
      </c>
      <c r="X91" s="531"/>
    </row>
    <row r="92" spans="1:27" ht="24.75" customHeight="1">
      <c r="R92" s="203"/>
    </row>
    <row r="93" spans="1:27" ht="24.75" customHeight="1">
      <c r="A93" s="189" t="s">
        <v>114</v>
      </c>
      <c r="B93" s="670" t="s">
        <v>154</v>
      </c>
      <c r="C93" s="670"/>
      <c r="D93" s="670"/>
      <c r="E93" s="670"/>
      <c r="F93" s="670"/>
      <c r="G93" s="670"/>
      <c r="H93" s="670"/>
      <c r="I93" s="670"/>
      <c r="J93" s="670"/>
      <c r="K93" s="670"/>
      <c r="L93" s="670"/>
      <c r="M93" s="670"/>
      <c r="N93" s="670"/>
      <c r="O93" s="670"/>
      <c r="P93" s="670"/>
      <c r="Q93" s="670"/>
      <c r="R93" s="670"/>
      <c r="S93" s="670"/>
      <c r="T93" s="670"/>
      <c r="U93" s="670"/>
      <c r="V93" s="670"/>
      <c r="W93" s="670"/>
      <c r="X93" s="670"/>
      <c r="Y93" s="670"/>
      <c r="Z93" s="670"/>
      <c r="AA93" s="670"/>
    </row>
    <row r="94" spans="1:27" ht="24.75" customHeight="1">
      <c r="A94" s="189" t="s">
        <v>106</v>
      </c>
      <c r="B94" s="671" t="s">
        <v>55</v>
      </c>
      <c r="C94" s="671"/>
      <c r="D94" s="189" t="s">
        <v>106</v>
      </c>
      <c r="E94" s="668" t="s">
        <v>56</v>
      </c>
      <c r="F94" s="668"/>
      <c r="G94" s="189" t="s">
        <v>106</v>
      </c>
      <c r="H94" s="668" t="s">
        <v>57</v>
      </c>
      <c r="I94" s="668"/>
      <c r="J94" s="189" t="s">
        <v>106</v>
      </c>
      <c r="K94" s="668" t="s">
        <v>153</v>
      </c>
      <c r="L94" s="668"/>
      <c r="M94" s="189" t="s">
        <v>106</v>
      </c>
      <c r="N94" s="668"/>
      <c r="O94" s="668"/>
      <c r="P94" s="189" t="s">
        <v>106</v>
      </c>
      <c r="Q94" s="668"/>
      <c r="R94" s="668"/>
      <c r="S94" s="189" t="s">
        <v>106</v>
      </c>
      <c r="T94" s="668"/>
      <c r="U94" s="668"/>
      <c r="V94" s="189" t="s">
        <v>106</v>
      </c>
      <c r="W94" s="668"/>
      <c r="X94" s="668"/>
      <c r="Y94" s="189" t="s">
        <v>106</v>
      </c>
      <c r="Z94" s="668" t="s">
        <v>61</v>
      </c>
      <c r="AA94" s="668"/>
    </row>
    <row r="95" spans="1:27" ht="24.75" customHeight="1">
      <c r="A95" s="189" t="s">
        <v>105</v>
      </c>
      <c r="B95" s="457"/>
      <c r="C95" s="457"/>
      <c r="D95" s="189" t="s">
        <v>105</v>
      </c>
      <c r="E95" s="455"/>
      <c r="F95" s="455"/>
      <c r="G95" s="189" t="s">
        <v>105</v>
      </c>
      <c r="H95" s="666"/>
      <c r="I95" s="666"/>
      <c r="J95" s="189" t="s">
        <v>105</v>
      </c>
      <c r="K95" s="666"/>
      <c r="L95" s="666"/>
      <c r="M95" s="189" t="s">
        <v>105</v>
      </c>
      <c r="N95" s="666" t="s">
        <v>59</v>
      </c>
      <c r="O95" s="666"/>
      <c r="P95" s="189" t="s">
        <v>105</v>
      </c>
      <c r="Q95" s="666" t="s">
        <v>152</v>
      </c>
      <c r="R95" s="666"/>
      <c r="S95" s="189" t="s">
        <v>105</v>
      </c>
      <c r="T95" s="666" t="s">
        <v>60</v>
      </c>
      <c r="U95" s="666"/>
      <c r="V95" s="189" t="s">
        <v>105</v>
      </c>
      <c r="W95" s="666" t="s">
        <v>151</v>
      </c>
      <c r="X95" s="666"/>
      <c r="Y95" s="189" t="s">
        <v>105</v>
      </c>
      <c r="Z95" s="666"/>
      <c r="AA95" s="666"/>
    </row>
    <row r="96" spans="1:27" ht="24.75" customHeight="1">
      <c r="A96" s="457" t="s">
        <v>92</v>
      </c>
      <c r="B96" s="808" t="s">
        <v>150</v>
      </c>
      <c r="C96" s="808"/>
      <c r="D96" s="457" t="s">
        <v>92</v>
      </c>
      <c r="E96" s="808" t="s">
        <v>149</v>
      </c>
      <c r="F96" s="808"/>
      <c r="G96" s="457" t="s">
        <v>92</v>
      </c>
      <c r="H96" s="812" t="s">
        <v>1569</v>
      </c>
      <c r="I96" s="812"/>
      <c r="J96" s="457" t="s">
        <v>92</v>
      </c>
      <c r="K96" s="808" t="s">
        <v>148</v>
      </c>
      <c r="L96" s="808"/>
      <c r="M96" s="457" t="s">
        <v>92</v>
      </c>
      <c r="N96" s="808" t="s">
        <v>147</v>
      </c>
      <c r="O96" s="808"/>
      <c r="P96" s="457" t="s">
        <v>92</v>
      </c>
      <c r="Q96" s="808" t="s">
        <v>146</v>
      </c>
      <c r="R96" s="808"/>
      <c r="S96" s="457" t="s">
        <v>92</v>
      </c>
      <c r="T96" s="808" t="s">
        <v>145</v>
      </c>
      <c r="U96" s="808"/>
      <c r="V96" s="457" t="s">
        <v>92</v>
      </c>
      <c r="W96" s="808" t="s">
        <v>144</v>
      </c>
      <c r="X96" s="808"/>
      <c r="Y96" s="457" t="s">
        <v>92</v>
      </c>
      <c r="Z96" s="808" t="s">
        <v>143</v>
      </c>
      <c r="AA96" s="808"/>
    </row>
    <row r="97" spans="1:33" ht="24.75" customHeight="1">
      <c r="A97" s="457" t="s">
        <v>81</v>
      </c>
      <c r="B97" s="808" t="s">
        <v>90</v>
      </c>
      <c r="C97" s="808"/>
      <c r="D97" s="457" t="s">
        <v>81</v>
      </c>
      <c r="E97" s="809" t="s">
        <v>142</v>
      </c>
      <c r="F97" s="809"/>
      <c r="G97" s="457" t="s">
        <v>81</v>
      </c>
      <c r="H97" s="813" t="s">
        <v>1570</v>
      </c>
      <c r="I97" s="813"/>
      <c r="J97" s="457" t="s">
        <v>81</v>
      </c>
      <c r="K97" s="809" t="s">
        <v>141</v>
      </c>
      <c r="L97" s="809"/>
      <c r="M97" s="457" t="s">
        <v>81</v>
      </c>
      <c r="N97" s="809" t="s">
        <v>140</v>
      </c>
      <c r="O97" s="809"/>
      <c r="P97" s="457" t="s">
        <v>81</v>
      </c>
      <c r="Q97" s="809" t="s">
        <v>139</v>
      </c>
      <c r="R97" s="809"/>
      <c r="S97" s="457" t="s">
        <v>81</v>
      </c>
      <c r="T97" s="809" t="s">
        <v>138</v>
      </c>
      <c r="U97" s="809"/>
      <c r="V97" s="457" t="s">
        <v>81</v>
      </c>
      <c r="W97" s="809" t="s">
        <v>137</v>
      </c>
      <c r="X97" s="809"/>
      <c r="Y97" s="457" t="s">
        <v>81</v>
      </c>
      <c r="Z97" s="809" t="s">
        <v>136</v>
      </c>
      <c r="AA97" s="809"/>
    </row>
    <row r="98" spans="1:33" ht="24.75" customHeight="1">
      <c r="A98" s="457" t="s">
        <v>78</v>
      </c>
      <c r="B98" s="809" t="s">
        <v>79</v>
      </c>
      <c r="C98" s="809"/>
      <c r="D98" s="457" t="s">
        <v>78</v>
      </c>
      <c r="E98" s="808" t="s">
        <v>4774</v>
      </c>
      <c r="F98" s="809"/>
      <c r="G98" s="457" t="s">
        <v>78</v>
      </c>
      <c r="H98" s="813" t="s">
        <v>4367</v>
      </c>
      <c r="I98" s="813"/>
      <c r="J98" s="457" t="s">
        <v>78</v>
      </c>
      <c r="K98" s="809" t="s">
        <v>79</v>
      </c>
      <c r="L98" s="809"/>
      <c r="M98" s="457" t="s">
        <v>78</v>
      </c>
      <c r="N98" s="809" t="s">
        <v>4368</v>
      </c>
      <c r="O98" s="809"/>
      <c r="P98" s="457" t="s">
        <v>78</v>
      </c>
      <c r="Q98" s="809" t="s">
        <v>4369</v>
      </c>
      <c r="R98" s="809"/>
      <c r="S98" s="457" t="s">
        <v>78</v>
      </c>
      <c r="T98" s="809" t="s">
        <v>4370</v>
      </c>
      <c r="U98" s="809"/>
      <c r="V98" s="457" t="s">
        <v>78</v>
      </c>
      <c r="W98" s="809" t="s">
        <v>4371</v>
      </c>
      <c r="X98" s="809"/>
      <c r="Y98" s="457" t="s">
        <v>78</v>
      </c>
      <c r="Z98" s="812" t="s">
        <v>4372</v>
      </c>
      <c r="AA98" s="813"/>
    </row>
    <row r="99" spans="1:33" ht="24.75" customHeight="1">
      <c r="A99" s="457" t="s">
        <v>75</v>
      </c>
      <c r="B99" s="457" t="s">
        <v>74</v>
      </c>
      <c r="C99" s="457" t="s">
        <v>73</v>
      </c>
      <c r="D99" s="457" t="s">
        <v>75</v>
      </c>
      <c r="E99" s="457" t="s">
        <v>74</v>
      </c>
      <c r="F99" s="457" t="s">
        <v>73</v>
      </c>
      <c r="G99" s="457" t="s">
        <v>75</v>
      </c>
      <c r="H99" s="457" t="s">
        <v>74</v>
      </c>
      <c r="I99" s="457" t="s">
        <v>73</v>
      </c>
      <c r="J99" s="457" t="s">
        <v>75</v>
      </c>
      <c r="K99" s="457" t="s">
        <v>74</v>
      </c>
      <c r="L99" s="457" t="s">
        <v>73</v>
      </c>
      <c r="M99" s="457" t="s">
        <v>75</v>
      </c>
      <c r="N99" s="457" t="s">
        <v>74</v>
      </c>
      <c r="O99" s="457" t="s">
        <v>73</v>
      </c>
      <c r="P99" s="457" t="s">
        <v>75</v>
      </c>
      <c r="Q99" s="457" t="s">
        <v>74</v>
      </c>
      <c r="R99" s="457" t="s">
        <v>73</v>
      </c>
      <c r="S99" s="457" t="s">
        <v>75</v>
      </c>
      <c r="T99" s="457" t="s">
        <v>74</v>
      </c>
      <c r="U99" s="457" t="s">
        <v>73</v>
      </c>
      <c r="V99" s="457" t="s">
        <v>75</v>
      </c>
      <c r="W99" s="457" t="s">
        <v>74</v>
      </c>
      <c r="X99" s="457" t="s">
        <v>73</v>
      </c>
      <c r="Y99" s="457" t="s">
        <v>75</v>
      </c>
      <c r="Z99" s="457" t="s">
        <v>74</v>
      </c>
      <c r="AA99" s="457" t="s">
        <v>73</v>
      </c>
    </row>
    <row r="100" spans="1:33" ht="24.75" customHeight="1">
      <c r="A100" s="457">
        <v>2014</v>
      </c>
      <c r="B100" s="236">
        <f t="shared" ref="B100:B106" si="9">AVERAGE(E100,H100,K100,Z100)</f>
        <v>0</v>
      </c>
      <c r="C100" s="236"/>
      <c r="D100" s="457">
        <v>2014</v>
      </c>
      <c r="E100" s="532">
        <v>0</v>
      </c>
      <c r="F100" s="536" t="s">
        <v>5749</v>
      </c>
      <c r="G100" s="457">
        <v>2014</v>
      </c>
      <c r="H100" s="532">
        <v>0</v>
      </c>
      <c r="I100" s="536" t="s">
        <v>5748</v>
      </c>
      <c r="J100" s="457">
        <v>2014</v>
      </c>
      <c r="K100" s="535">
        <f t="shared" ref="K100:K106" si="10">AVERAGE(N100,Q100,T100,W100)</f>
        <v>0</v>
      </c>
      <c r="L100" s="532"/>
      <c r="M100" s="457">
        <v>2014</v>
      </c>
      <c r="N100" s="535">
        <v>0</v>
      </c>
      <c r="O100" s="531" t="s">
        <v>5747</v>
      </c>
      <c r="P100" s="457">
        <v>2014</v>
      </c>
      <c r="Q100" s="49">
        <v>0</v>
      </c>
      <c r="R100" s="536" t="s">
        <v>5746</v>
      </c>
      <c r="S100" s="457">
        <v>2014</v>
      </c>
      <c r="T100" s="49">
        <v>0</v>
      </c>
      <c r="U100" s="536" t="s">
        <v>5745</v>
      </c>
      <c r="V100" s="457">
        <v>2014</v>
      </c>
      <c r="W100" s="539">
        <v>0</v>
      </c>
      <c r="X100" s="534" t="s">
        <v>5744</v>
      </c>
      <c r="Y100" s="457">
        <v>2014</v>
      </c>
      <c r="Z100" s="49">
        <v>0</v>
      </c>
      <c r="AA100" s="531" t="s">
        <v>5743</v>
      </c>
    </row>
    <row r="101" spans="1:33" ht="24.75" customHeight="1">
      <c r="A101" s="457">
        <v>2015</v>
      </c>
      <c r="B101" s="236">
        <f t="shared" si="9"/>
        <v>0</v>
      </c>
      <c r="C101" s="236"/>
      <c r="D101" s="457">
        <v>2015</v>
      </c>
      <c r="E101" s="532">
        <v>0</v>
      </c>
      <c r="F101" s="536"/>
      <c r="G101" s="457">
        <v>2015</v>
      </c>
      <c r="H101" s="532">
        <v>0</v>
      </c>
      <c r="I101" s="536"/>
      <c r="J101" s="457">
        <v>2015</v>
      </c>
      <c r="K101" s="535">
        <f t="shared" si="10"/>
        <v>0</v>
      </c>
      <c r="L101" s="532"/>
      <c r="M101" s="457">
        <v>2015</v>
      </c>
      <c r="N101" s="535">
        <v>0</v>
      </c>
      <c r="O101" s="536"/>
      <c r="P101" s="457">
        <v>2015</v>
      </c>
      <c r="Q101" s="49">
        <v>0</v>
      </c>
      <c r="R101" s="536"/>
      <c r="S101" s="457">
        <v>2015</v>
      </c>
      <c r="T101" s="49">
        <v>0</v>
      </c>
      <c r="U101" s="536"/>
      <c r="V101" s="457">
        <v>2015</v>
      </c>
      <c r="W101" s="539">
        <v>0</v>
      </c>
      <c r="X101" s="541"/>
      <c r="Y101" s="457">
        <v>2015</v>
      </c>
      <c r="Z101" s="49">
        <v>0</v>
      </c>
      <c r="AA101" s="534"/>
    </row>
    <row r="102" spans="1:33" ht="24.75" customHeight="1">
      <c r="A102" s="457">
        <v>2016</v>
      </c>
      <c r="B102" s="236">
        <f t="shared" si="9"/>
        <v>0</v>
      </c>
      <c r="C102" s="236"/>
      <c r="D102" s="457">
        <v>2016</v>
      </c>
      <c r="E102" s="532">
        <v>0</v>
      </c>
      <c r="F102" s="536"/>
      <c r="G102" s="457">
        <v>2016</v>
      </c>
      <c r="H102" s="532">
        <v>0</v>
      </c>
      <c r="I102" s="536"/>
      <c r="J102" s="457">
        <v>2016</v>
      </c>
      <c r="K102" s="535">
        <f t="shared" si="10"/>
        <v>0</v>
      </c>
      <c r="L102" s="532"/>
      <c r="M102" s="457">
        <v>2016</v>
      </c>
      <c r="N102" s="535">
        <v>0</v>
      </c>
      <c r="O102" s="536"/>
      <c r="P102" s="457">
        <v>2016</v>
      </c>
      <c r="Q102" s="49">
        <v>0</v>
      </c>
      <c r="R102" s="540"/>
      <c r="S102" s="457">
        <v>2016</v>
      </c>
      <c r="T102" s="49">
        <v>0</v>
      </c>
      <c r="U102" s="536"/>
      <c r="V102" s="457">
        <v>2016</v>
      </c>
      <c r="W102" s="539">
        <v>0</v>
      </c>
      <c r="X102" s="536"/>
      <c r="Y102" s="457">
        <v>2016</v>
      </c>
      <c r="Z102" s="49">
        <v>0</v>
      </c>
      <c r="AA102" s="531"/>
    </row>
    <row r="103" spans="1:33" ht="24.75" customHeight="1">
      <c r="A103" s="457">
        <v>2017</v>
      </c>
      <c r="B103" s="236">
        <f t="shared" si="9"/>
        <v>0</v>
      </c>
      <c r="C103" s="236"/>
      <c r="D103" s="457">
        <v>2017</v>
      </c>
      <c r="E103" s="532">
        <v>0</v>
      </c>
      <c r="F103" s="536"/>
      <c r="G103" s="457">
        <v>2017</v>
      </c>
      <c r="H103" s="532">
        <v>0</v>
      </c>
      <c r="I103" s="536"/>
      <c r="J103" s="457">
        <v>2017</v>
      </c>
      <c r="K103" s="535">
        <f t="shared" si="10"/>
        <v>0</v>
      </c>
      <c r="L103" s="532"/>
      <c r="M103" s="457">
        <v>2017</v>
      </c>
      <c r="N103" s="535">
        <v>0</v>
      </c>
      <c r="O103" s="536"/>
      <c r="P103" s="457">
        <v>2017</v>
      </c>
      <c r="Q103" s="49">
        <v>0</v>
      </c>
      <c r="R103" s="536"/>
      <c r="S103" s="457">
        <v>2017</v>
      </c>
      <c r="T103" s="49">
        <v>0</v>
      </c>
      <c r="U103" s="536"/>
      <c r="V103" s="457">
        <v>2017</v>
      </c>
      <c r="W103" s="539">
        <v>0</v>
      </c>
      <c r="X103" s="536"/>
      <c r="Y103" s="457">
        <v>2017</v>
      </c>
      <c r="Z103" s="49">
        <v>0</v>
      </c>
      <c r="AA103" s="531"/>
    </row>
    <row r="104" spans="1:33" ht="24.75" customHeight="1">
      <c r="A104" s="457">
        <v>2018</v>
      </c>
      <c r="B104" s="236">
        <f t="shared" si="9"/>
        <v>0</v>
      </c>
      <c r="C104" s="236"/>
      <c r="D104" s="457">
        <v>2018</v>
      </c>
      <c r="E104" s="532">
        <v>0</v>
      </c>
      <c r="F104" s="536"/>
      <c r="G104" s="457">
        <v>2018</v>
      </c>
      <c r="H104" s="532">
        <v>0</v>
      </c>
      <c r="I104" s="536"/>
      <c r="J104" s="457">
        <v>2018</v>
      </c>
      <c r="K104" s="535">
        <f t="shared" si="10"/>
        <v>0</v>
      </c>
      <c r="L104" s="532"/>
      <c r="M104" s="457">
        <v>2018</v>
      </c>
      <c r="N104" s="535">
        <v>0</v>
      </c>
      <c r="O104" s="536"/>
      <c r="P104" s="457">
        <v>2018</v>
      </c>
      <c r="Q104" s="49">
        <v>0</v>
      </c>
      <c r="R104" s="536"/>
      <c r="S104" s="457">
        <v>2018</v>
      </c>
      <c r="T104" s="49">
        <v>0</v>
      </c>
      <c r="U104" s="536"/>
      <c r="V104" s="457">
        <v>2018</v>
      </c>
      <c r="W104" s="539">
        <v>0</v>
      </c>
      <c r="X104" s="536"/>
      <c r="Y104" s="457">
        <v>2018</v>
      </c>
      <c r="Z104" s="49">
        <v>0</v>
      </c>
      <c r="AA104" s="531"/>
    </row>
    <row r="105" spans="1:33" ht="24.75" customHeight="1">
      <c r="A105" s="457">
        <v>2019</v>
      </c>
      <c r="B105" s="236">
        <f t="shared" si="9"/>
        <v>0</v>
      </c>
      <c r="C105" s="236"/>
      <c r="D105" s="457">
        <v>2019</v>
      </c>
      <c r="E105" s="532">
        <v>0</v>
      </c>
      <c r="F105" s="536"/>
      <c r="G105" s="457">
        <v>2019</v>
      </c>
      <c r="H105" s="532">
        <v>0</v>
      </c>
      <c r="I105" s="536"/>
      <c r="J105" s="457">
        <v>2019</v>
      </c>
      <c r="K105" s="535">
        <f t="shared" si="10"/>
        <v>0</v>
      </c>
      <c r="L105" s="532"/>
      <c r="M105" s="457">
        <v>2019</v>
      </c>
      <c r="N105" s="535">
        <v>0</v>
      </c>
      <c r="O105" s="536"/>
      <c r="P105" s="457">
        <v>2019</v>
      </c>
      <c r="Q105" s="49">
        <v>0</v>
      </c>
      <c r="R105" s="536"/>
      <c r="S105" s="457">
        <v>2019</v>
      </c>
      <c r="T105" s="49">
        <v>0</v>
      </c>
      <c r="U105" s="536"/>
      <c r="V105" s="457">
        <v>2019</v>
      </c>
      <c r="W105" s="539">
        <v>0</v>
      </c>
      <c r="X105" s="536"/>
      <c r="Y105" s="457">
        <v>2019</v>
      </c>
      <c r="Z105" s="49">
        <v>0</v>
      </c>
      <c r="AA105" s="531"/>
    </row>
    <row r="106" spans="1:33" ht="24.75" customHeight="1">
      <c r="A106" s="457">
        <v>2020</v>
      </c>
      <c r="B106" s="236">
        <f t="shared" si="9"/>
        <v>0</v>
      </c>
      <c r="C106" s="236"/>
      <c r="D106" s="457">
        <v>2020</v>
      </c>
      <c r="E106" s="532">
        <v>0</v>
      </c>
      <c r="F106" s="536"/>
      <c r="G106" s="457">
        <v>2020</v>
      </c>
      <c r="H106" s="532">
        <v>0</v>
      </c>
      <c r="I106" s="536"/>
      <c r="J106" s="457">
        <v>2020</v>
      </c>
      <c r="K106" s="535">
        <f t="shared" si="10"/>
        <v>0</v>
      </c>
      <c r="L106" s="532"/>
      <c r="M106" s="457">
        <v>2020</v>
      </c>
      <c r="N106" s="535">
        <v>0</v>
      </c>
      <c r="O106" s="536"/>
      <c r="P106" s="457">
        <v>2020</v>
      </c>
      <c r="Q106" s="49">
        <v>0</v>
      </c>
      <c r="R106" s="536"/>
      <c r="S106" s="457">
        <v>2020</v>
      </c>
      <c r="T106" s="49">
        <v>0</v>
      </c>
      <c r="U106" s="536"/>
      <c r="V106" s="457">
        <v>2020</v>
      </c>
      <c r="W106" s="539">
        <v>0</v>
      </c>
      <c r="X106" s="536"/>
      <c r="Y106" s="457">
        <v>2020</v>
      </c>
      <c r="Z106" s="49">
        <v>0</v>
      </c>
      <c r="AA106" s="531"/>
    </row>
    <row r="107" spans="1:33" ht="24.75" customHeight="1">
      <c r="W107" s="538"/>
    </row>
    <row r="108" spans="1:33" ht="24.75" customHeight="1">
      <c r="A108" s="189" t="s">
        <v>114</v>
      </c>
      <c r="B108" s="670" t="s">
        <v>135</v>
      </c>
      <c r="C108" s="670"/>
      <c r="D108" s="670"/>
      <c r="E108" s="670"/>
      <c r="F108" s="670"/>
      <c r="G108" s="670"/>
      <c r="H108" s="670"/>
      <c r="I108" s="670"/>
      <c r="J108" s="670"/>
      <c r="K108" s="670"/>
      <c r="L108" s="670"/>
      <c r="M108" s="670"/>
      <c r="N108" s="670"/>
      <c r="O108" s="670"/>
      <c r="P108" s="670"/>
      <c r="Q108" s="670"/>
      <c r="R108" s="670"/>
      <c r="S108" s="670"/>
      <c r="T108" s="670"/>
      <c r="U108" s="670"/>
      <c r="V108" s="670"/>
      <c r="W108" s="670"/>
      <c r="X108" s="670"/>
      <c r="Y108" s="670"/>
      <c r="Z108" s="670"/>
      <c r="AA108" s="670"/>
      <c r="AB108" s="670"/>
      <c r="AC108" s="670"/>
      <c r="AD108" s="670"/>
      <c r="AE108" s="670"/>
      <c r="AF108" s="670"/>
      <c r="AG108" s="670"/>
    </row>
    <row r="109" spans="1:33" ht="24.75" customHeight="1">
      <c r="A109" s="189" t="s">
        <v>106</v>
      </c>
      <c r="B109" s="671" t="s">
        <v>62</v>
      </c>
      <c r="C109" s="671"/>
      <c r="D109" s="189" t="s">
        <v>106</v>
      </c>
      <c r="E109" s="668" t="s">
        <v>63</v>
      </c>
      <c r="F109" s="668"/>
      <c r="G109" s="189" t="s">
        <v>106</v>
      </c>
      <c r="H109" s="668" t="s">
        <v>64</v>
      </c>
      <c r="I109" s="668"/>
      <c r="J109" s="189" t="s">
        <v>106</v>
      </c>
      <c r="K109" s="668"/>
      <c r="L109" s="668"/>
      <c r="M109" s="189" t="s">
        <v>106</v>
      </c>
      <c r="N109" s="668"/>
      <c r="O109" s="668"/>
      <c r="P109" s="189" t="s">
        <v>106</v>
      </c>
      <c r="Q109" s="668"/>
      <c r="R109" s="668"/>
      <c r="S109" s="189" t="s">
        <v>106</v>
      </c>
      <c r="T109" s="668"/>
      <c r="U109" s="668"/>
      <c r="V109" s="189" t="s">
        <v>106</v>
      </c>
      <c r="W109" s="668" t="s">
        <v>5506</v>
      </c>
      <c r="X109" s="668"/>
      <c r="Y109" s="189" t="s">
        <v>106</v>
      </c>
      <c r="Z109" s="668" t="s">
        <v>69</v>
      </c>
      <c r="AA109" s="668"/>
      <c r="AB109" s="189" t="s">
        <v>106</v>
      </c>
      <c r="AC109" s="668" t="s">
        <v>70</v>
      </c>
      <c r="AD109" s="668"/>
      <c r="AE109" s="189" t="s">
        <v>106</v>
      </c>
      <c r="AF109" s="668" t="s">
        <v>71</v>
      </c>
      <c r="AG109" s="668"/>
    </row>
    <row r="110" spans="1:33" ht="24.75" customHeight="1">
      <c r="A110" s="189" t="s">
        <v>105</v>
      </c>
      <c r="B110" s="457"/>
      <c r="C110" s="457"/>
      <c r="D110" s="189" t="s">
        <v>105</v>
      </c>
      <c r="E110" s="455"/>
      <c r="F110" s="455"/>
      <c r="G110" s="189" t="s">
        <v>105</v>
      </c>
      <c r="H110" s="666"/>
      <c r="I110" s="666"/>
      <c r="J110" s="189" t="s">
        <v>105</v>
      </c>
      <c r="K110" s="666" t="s">
        <v>65</v>
      </c>
      <c r="L110" s="666"/>
      <c r="M110" s="189" t="s">
        <v>105</v>
      </c>
      <c r="N110" s="666" t="s">
        <v>66</v>
      </c>
      <c r="O110" s="666"/>
      <c r="P110" s="189" t="s">
        <v>105</v>
      </c>
      <c r="Q110" s="666" t="s">
        <v>67</v>
      </c>
      <c r="R110" s="666"/>
      <c r="S110" s="189" t="s">
        <v>105</v>
      </c>
      <c r="T110" s="666" t="s">
        <v>68</v>
      </c>
      <c r="U110" s="666"/>
      <c r="V110" s="189" t="s">
        <v>105</v>
      </c>
      <c r="W110" s="666"/>
      <c r="X110" s="666"/>
      <c r="Y110" s="189" t="s">
        <v>105</v>
      </c>
      <c r="Z110" s="666"/>
      <c r="AA110" s="666"/>
      <c r="AB110" s="189" t="s">
        <v>105</v>
      </c>
      <c r="AC110" s="666"/>
      <c r="AD110" s="666"/>
      <c r="AE110" s="189" t="s">
        <v>105</v>
      </c>
      <c r="AF110" s="666"/>
      <c r="AG110" s="666"/>
    </row>
    <row r="111" spans="1:33" ht="24.75" customHeight="1">
      <c r="A111" s="457" t="s">
        <v>92</v>
      </c>
      <c r="B111" s="808" t="s">
        <v>134</v>
      </c>
      <c r="C111" s="808"/>
      <c r="D111" s="457" t="s">
        <v>92</v>
      </c>
      <c r="E111" s="808" t="s">
        <v>133</v>
      </c>
      <c r="F111" s="808"/>
      <c r="G111" s="457" t="s">
        <v>92</v>
      </c>
      <c r="H111" s="808" t="s">
        <v>132</v>
      </c>
      <c r="I111" s="808"/>
      <c r="J111" s="457" t="s">
        <v>92</v>
      </c>
      <c r="K111" s="808" t="s">
        <v>131</v>
      </c>
      <c r="L111" s="808"/>
      <c r="M111" s="457" t="s">
        <v>92</v>
      </c>
      <c r="N111" s="808" t="s">
        <v>130</v>
      </c>
      <c r="O111" s="808"/>
      <c r="P111" s="457" t="s">
        <v>92</v>
      </c>
      <c r="Q111" s="808" t="s">
        <v>129</v>
      </c>
      <c r="R111" s="808"/>
      <c r="S111" s="457" t="s">
        <v>92</v>
      </c>
      <c r="T111" s="812" t="s">
        <v>1573</v>
      </c>
      <c r="U111" s="812"/>
      <c r="V111" s="457" t="s">
        <v>92</v>
      </c>
      <c r="W111" s="808" t="s">
        <v>128</v>
      </c>
      <c r="X111" s="808"/>
      <c r="Y111" s="457" t="s">
        <v>92</v>
      </c>
      <c r="Z111" s="808" t="s">
        <v>127</v>
      </c>
      <c r="AA111" s="808"/>
      <c r="AB111" s="457" t="s">
        <v>92</v>
      </c>
      <c r="AC111" s="808" t="s">
        <v>126</v>
      </c>
      <c r="AD111" s="808"/>
      <c r="AE111" s="457" t="s">
        <v>92</v>
      </c>
      <c r="AF111" s="808" t="s">
        <v>125</v>
      </c>
      <c r="AG111" s="808"/>
    </row>
    <row r="112" spans="1:33" ht="24.75" customHeight="1">
      <c r="A112" s="457" t="s">
        <v>81</v>
      </c>
      <c r="B112" s="808" t="s">
        <v>90</v>
      </c>
      <c r="C112" s="808"/>
      <c r="D112" s="457" t="s">
        <v>81</v>
      </c>
      <c r="E112" s="809" t="s">
        <v>124</v>
      </c>
      <c r="F112" s="809"/>
      <c r="G112" s="457" t="s">
        <v>81</v>
      </c>
      <c r="H112" s="809" t="s">
        <v>123</v>
      </c>
      <c r="I112" s="809"/>
      <c r="J112" s="457" t="s">
        <v>81</v>
      </c>
      <c r="K112" s="809" t="s">
        <v>122</v>
      </c>
      <c r="L112" s="809"/>
      <c r="M112" s="457" t="s">
        <v>81</v>
      </c>
      <c r="N112" s="809" t="s">
        <v>121</v>
      </c>
      <c r="O112" s="809"/>
      <c r="P112" s="457" t="s">
        <v>81</v>
      </c>
      <c r="Q112" s="809" t="s">
        <v>120</v>
      </c>
      <c r="R112" s="809"/>
      <c r="S112" s="457" t="s">
        <v>81</v>
      </c>
      <c r="T112" s="580" t="s">
        <v>1574</v>
      </c>
      <c r="U112" s="580"/>
      <c r="V112" s="457" t="s">
        <v>81</v>
      </c>
      <c r="W112" s="810" t="s">
        <v>773</v>
      </c>
      <c r="X112" s="810"/>
      <c r="Y112" s="457" t="s">
        <v>81</v>
      </c>
      <c r="Z112" s="809" t="s">
        <v>5742</v>
      </c>
      <c r="AA112" s="809"/>
      <c r="AB112" s="457" t="s">
        <v>81</v>
      </c>
      <c r="AC112" s="809" t="s">
        <v>118</v>
      </c>
      <c r="AD112" s="809"/>
      <c r="AE112" s="457" t="s">
        <v>81</v>
      </c>
      <c r="AF112" s="809" t="s">
        <v>1668</v>
      </c>
      <c r="AG112" s="809"/>
    </row>
    <row r="113" spans="1:51" ht="24.75" customHeight="1">
      <c r="A113" s="457" t="s">
        <v>78</v>
      </c>
      <c r="B113" s="809" t="s">
        <v>79</v>
      </c>
      <c r="C113" s="809"/>
      <c r="D113" s="457" t="s">
        <v>78</v>
      </c>
      <c r="E113" s="809" t="s">
        <v>4375</v>
      </c>
      <c r="F113" s="809"/>
      <c r="G113" s="457" t="s">
        <v>78</v>
      </c>
      <c r="H113" s="809" t="s">
        <v>79</v>
      </c>
      <c r="I113" s="809"/>
      <c r="J113" s="457" t="s">
        <v>78</v>
      </c>
      <c r="K113" s="809" t="s">
        <v>4376</v>
      </c>
      <c r="L113" s="809"/>
      <c r="M113" s="457" t="s">
        <v>78</v>
      </c>
      <c r="N113" s="809" t="s">
        <v>4376</v>
      </c>
      <c r="O113" s="809"/>
      <c r="P113" s="457" t="s">
        <v>78</v>
      </c>
      <c r="Q113" s="809" t="s">
        <v>4376</v>
      </c>
      <c r="R113" s="809"/>
      <c r="S113" s="457" t="s">
        <v>78</v>
      </c>
      <c r="T113" s="809" t="s">
        <v>4376</v>
      </c>
      <c r="U113" s="809"/>
      <c r="V113" s="457" t="s">
        <v>78</v>
      </c>
      <c r="W113" s="809" t="s">
        <v>4377</v>
      </c>
      <c r="X113" s="809"/>
      <c r="Y113" s="457" t="s">
        <v>78</v>
      </c>
      <c r="Z113" s="809" t="s">
        <v>4378</v>
      </c>
      <c r="AA113" s="809"/>
      <c r="AB113" s="457" t="s">
        <v>78</v>
      </c>
      <c r="AC113" s="809" t="s">
        <v>4379</v>
      </c>
      <c r="AD113" s="809"/>
      <c r="AE113" s="457" t="s">
        <v>78</v>
      </c>
      <c r="AF113" s="809" t="s">
        <v>4380</v>
      </c>
      <c r="AG113" s="809"/>
    </row>
    <row r="114" spans="1:51" ht="24.75" customHeight="1">
      <c r="A114" s="457" t="s">
        <v>75</v>
      </c>
      <c r="B114" s="457" t="s">
        <v>74</v>
      </c>
      <c r="C114" s="457" t="s">
        <v>73</v>
      </c>
      <c r="D114" s="457" t="s">
        <v>75</v>
      </c>
      <c r="E114" s="457" t="s">
        <v>74</v>
      </c>
      <c r="F114" s="457" t="s">
        <v>73</v>
      </c>
      <c r="G114" s="457" t="s">
        <v>75</v>
      </c>
      <c r="H114" s="457" t="s">
        <v>74</v>
      </c>
      <c r="I114" s="457" t="s">
        <v>73</v>
      </c>
      <c r="J114" s="457" t="s">
        <v>75</v>
      </c>
      <c r="K114" s="457" t="s">
        <v>74</v>
      </c>
      <c r="L114" s="457" t="s">
        <v>73</v>
      </c>
      <c r="M114" s="457" t="s">
        <v>75</v>
      </c>
      <c r="N114" s="457" t="s">
        <v>74</v>
      </c>
      <c r="O114" s="457" t="s">
        <v>73</v>
      </c>
      <c r="P114" s="457" t="s">
        <v>75</v>
      </c>
      <c r="Q114" s="457" t="s">
        <v>74</v>
      </c>
      <c r="R114" s="457" t="s">
        <v>73</v>
      </c>
      <c r="S114" s="457" t="s">
        <v>75</v>
      </c>
      <c r="T114" s="457" t="s">
        <v>74</v>
      </c>
      <c r="U114" s="457" t="s">
        <v>73</v>
      </c>
      <c r="V114" s="457" t="s">
        <v>75</v>
      </c>
      <c r="W114" s="457" t="s">
        <v>74</v>
      </c>
      <c r="X114" s="457" t="s">
        <v>73</v>
      </c>
      <c r="Y114" s="457" t="s">
        <v>75</v>
      </c>
      <c r="Z114" s="457" t="s">
        <v>74</v>
      </c>
      <c r="AA114" s="457" t="s">
        <v>73</v>
      </c>
      <c r="AB114" s="457" t="s">
        <v>75</v>
      </c>
      <c r="AC114" s="457"/>
      <c r="AD114" s="457"/>
      <c r="AE114" s="457" t="s">
        <v>75</v>
      </c>
      <c r="AF114" s="457"/>
      <c r="AG114" s="457"/>
    </row>
    <row r="115" spans="1:51" ht="24.75" customHeight="1">
      <c r="A115" s="457">
        <v>2014</v>
      </c>
      <c r="B115" s="236">
        <f t="shared" ref="B115:B121" si="11">AVERAGE(E115,H115, W115,((Z115+AC115+AF115)/3))</f>
        <v>15.25</v>
      </c>
      <c r="C115" s="236"/>
      <c r="D115" s="457">
        <v>2014</v>
      </c>
      <c r="E115" s="49">
        <v>0</v>
      </c>
      <c r="F115" s="531" t="s">
        <v>5741</v>
      </c>
      <c r="G115" s="457">
        <v>2014</v>
      </c>
      <c r="H115" s="535">
        <f t="shared" ref="H115:H121" si="12">AVERAGE(K115,N115,Q115,T115)</f>
        <v>0</v>
      </c>
      <c r="I115" s="532"/>
      <c r="J115" s="457">
        <v>2014</v>
      </c>
      <c r="K115" s="532">
        <v>0</v>
      </c>
      <c r="M115" s="457">
        <v>2014</v>
      </c>
      <c r="N115" s="532">
        <v>0</v>
      </c>
      <c r="O115" s="536"/>
      <c r="P115" s="457">
        <v>2014</v>
      </c>
      <c r="Q115" s="532">
        <v>0</v>
      </c>
      <c r="R115" s="531"/>
      <c r="S115" s="457">
        <v>2014</v>
      </c>
      <c r="T115" s="532">
        <v>0</v>
      </c>
      <c r="U115" s="536"/>
      <c r="V115" s="457">
        <v>2014</v>
      </c>
      <c r="W115" s="532">
        <v>50</v>
      </c>
      <c r="X115" s="536" t="s">
        <v>5740</v>
      </c>
      <c r="Y115" s="457">
        <v>2014</v>
      </c>
      <c r="Z115" s="532">
        <v>0</v>
      </c>
      <c r="AA115" s="534" t="s">
        <v>5739</v>
      </c>
      <c r="AB115" s="457">
        <v>2014</v>
      </c>
      <c r="AC115" s="532">
        <v>33</v>
      </c>
      <c r="AD115" s="536" t="s">
        <v>5738</v>
      </c>
      <c r="AE115" s="457">
        <v>2014</v>
      </c>
      <c r="AF115" s="535">
        <v>0</v>
      </c>
      <c r="AG115" s="531" t="s">
        <v>5737</v>
      </c>
    </row>
    <row r="116" spans="1:51" ht="24.75" customHeight="1">
      <c r="A116" s="457">
        <v>2015</v>
      </c>
      <c r="B116" s="236">
        <f t="shared" si="11"/>
        <v>15.25</v>
      </c>
      <c r="C116" s="236"/>
      <c r="D116" s="457">
        <v>2015</v>
      </c>
      <c r="E116" s="49">
        <v>0</v>
      </c>
      <c r="F116" s="536"/>
      <c r="G116" s="457">
        <v>2015</v>
      </c>
      <c r="H116" s="535">
        <f t="shared" si="12"/>
        <v>0</v>
      </c>
      <c r="I116" s="532"/>
      <c r="J116" s="457">
        <v>2015</v>
      </c>
      <c r="K116" s="532">
        <v>0</v>
      </c>
      <c r="L116" s="536"/>
      <c r="M116" s="457">
        <v>2015</v>
      </c>
      <c r="N116" s="532">
        <v>0</v>
      </c>
      <c r="O116" s="536"/>
      <c r="P116" s="457">
        <v>2015</v>
      </c>
      <c r="Q116" s="532">
        <v>0</v>
      </c>
      <c r="R116" s="536"/>
      <c r="S116" s="457">
        <v>2015</v>
      </c>
      <c r="T116" s="532">
        <v>0</v>
      </c>
      <c r="U116" s="536"/>
      <c r="V116" s="457">
        <v>2015</v>
      </c>
      <c r="W116" s="532">
        <v>50</v>
      </c>
      <c r="X116" s="536"/>
      <c r="Y116" s="457">
        <v>2015</v>
      </c>
      <c r="Z116" s="532">
        <v>0</v>
      </c>
      <c r="AA116" s="536"/>
      <c r="AB116" s="457">
        <v>2015</v>
      </c>
      <c r="AC116" s="532">
        <v>33</v>
      </c>
      <c r="AD116" s="536"/>
      <c r="AE116" s="457">
        <v>2015</v>
      </c>
      <c r="AF116" s="535">
        <v>0</v>
      </c>
      <c r="AG116" s="531"/>
    </row>
    <row r="117" spans="1:51" ht="24.75" customHeight="1">
      <c r="A117" s="457">
        <v>2016</v>
      </c>
      <c r="B117" s="236">
        <f t="shared" si="11"/>
        <v>15.25</v>
      </c>
      <c r="C117" s="236"/>
      <c r="D117" s="457">
        <v>2016</v>
      </c>
      <c r="E117" s="535">
        <v>0</v>
      </c>
      <c r="F117" s="537" t="s">
        <v>5736</v>
      </c>
      <c r="G117" s="457">
        <v>2016</v>
      </c>
      <c r="H117" s="535">
        <f t="shared" si="12"/>
        <v>0</v>
      </c>
      <c r="I117" s="532"/>
      <c r="J117" s="457">
        <v>2016</v>
      </c>
      <c r="K117" s="532">
        <v>0</v>
      </c>
      <c r="L117" s="536" t="s">
        <v>5735</v>
      </c>
      <c r="M117" s="457">
        <v>2016</v>
      </c>
      <c r="N117" s="532">
        <v>0</v>
      </c>
      <c r="O117" s="536" t="s">
        <v>5735</v>
      </c>
      <c r="P117" s="457">
        <v>2016</v>
      </c>
      <c r="Q117" s="532">
        <v>0</v>
      </c>
      <c r="R117" s="536" t="s">
        <v>5735</v>
      </c>
      <c r="S117" s="457">
        <v>2016</v>
      </c>
      <c r="T117" s="532">
        <v>0</v>
      </c>
      <c r="U117" s="536" t="s">
        <v>5735</v>
      </c>
      <c r="V117" s="457">
        <v>2016</v>
      </c>
      <c r="W117" s="532">
        <v>50</v>
      </c>
      <c r="X117" s="536"/>
      <c r="Y117" s="457">
        <v>2016</v>
      </c>
      <c r="Z117" s="535">
        <v>0</v>
      </c>
      <c r="AA117" s="531" t="s">
        <v>5734</v>
      </c>
      <c r="AB117" s="457">
        <v>2016</v>
      </c>
      <c r="AC117" s="532">
        <v>33</v>
      </c>
      <c r="AD117" s="536"/>
      <c r="AE117" s="457">
        <v>2016</v>
      </c>
      <c r="AF117" s="535">
        <v>0</v>
      </c>
      <c r="AG117" s="531"/>
    </row>
    <row r="118" spans="1:51" ht="24.75" customHeight="1">
      <c r="A118" s="457">
        <v>2017</v>
      </c>
      <c r="B118" s="236">
        <f t="shared" si="11"/>
        <v>15.25</v>
      </c>
      <c r="C118" s="236"/>
      <c r="D118" s="457">
        <v>2017</v>
      </c>
      <c r="E118" s="535">
        <v>0</v>
      </c>
      <c r="F118" s="536" t="s">
        <v>5733</v>
      </c>
      <c r="G118" s="457">
        <v>2017</v>
      </c>
      <c r="H118" s="535">
        <f t="shared" si="12"/>
        <v>0</v>
      </c>
      <c r="I118" s="532"/>
      <c r="J118" s="457">
        <v>2017</v>
      </c>
      <c r="K118" s="532">
        <v>0</v>
      </c>
      <c r="L118" s="536"/>
      <c r="M118" s="457">
        <v>2017</v>
      </c>
      <c r="N118" s="532">
        <v>0</v>
      </c>
      <c r="O118" s="536"/>
      <c r="P118" s="457">
        <v>2017</v>
      </c>
      <c r="Q118" s="532">
        <v>0</v>
      </c>
      <c r="R118" s="536"/>
      <c r="S118" s="457">
        <v>2017</v>
      </c>
      <c r="T118" s="532">
        <v>0</v>
      </c>
      <c r="U118" s="536"/>
      <c r="V118" s="457">
        <v>2017</v>
      </c>
      <c r="W118" s="532">
        <v>50</v>
      </c>
      <c r="X118" s="536"/>
      <c r="Y118" s="457">
        <v>2017</v>
      </c>
      <c r="Z118" s="535">
        <v>0</v>
      </c>
      <c r="AA118" s="536"/>
      <c r="AB118" s="457">
        <v>2017</v>
      </c>
      <c r="AC118" s="532">
        <v>33</v>
      </c>
      <c r="AD118" s="536"/>
      <c r="AE118" s="457">
        <v>2017</v>
      </c>
      <c r="AF118" s="535">
        <v>0</v>
      </c>
      <c r="AG118" s="531"/>
    </row>
    <row r="119" spans="1:51" ht="24.75" customHeight="1">
      <c r="A119" s="457">
        <v>2018</v>
      </c>
      <c r="B119" s="236">
        <f t="shared" si="11"/>
        <v>15.25</v>
      </c>
      <c r="C119" s="236"/>
      <c r="D119" s="457">
        <v>2018</v>
      </c>
      <c r="E119" s="535">
        <v>0</v>
      </c>
      <c r="F119" s="536" t="s">
        <v>5732</v>
      </c>
      <c r="G119" s="457">
        <v>2018</v>
      </c>
      <c r="H119" s="535">
        <f t="shared" si="12"/>
        <v>0</v>
      </c>
      <c r="I119" s="532"/>
      <c r="J119" s="457">
        <v>2018</v>
      </c>
      <c r="K119" s="532">
        <v>0</v>
      </c>
      <c r="L119" s="536"/>
      <c r="M119" s="457">
        <v>2018</v>
      </c>
      <c r="N119" s="532">
        <v>0</v>
      </c>
      <c r="O119" s="536"/>
      <c r="P119" s="457">
        <v>2018</v>
      </c>
      <c r="Q119" s="532">
        <v>0</v>
      </c>
      <c r="R119" s="536"/>
      <c r="S119" s="457">
        <v>2018</v>
      </c>
      <c r="T119" s="532">
        <v>0</v>
      </c>
      <c r="U119" s="536"/>
      <c r="V119" s="457">
        <v>2018</v>
      </c>
      <c r="W119" s="532">
        <v>50</v>
      </c>
      <c r="X119" s="536"/>
      <c r="Y119" s="457">
        <v>2018</v>
      </c>
      <c r="Z119" s="535">
        <v>0</v>
      </c>
      <c r="AA119" s="536"/>
      <c r="AB119" s="457">
        <v>2018</v>
      </c>
      <c r="AC119" s="532">
        <v>33</v>
      </c>
      <c r="AD119" s="536"/>
      <c r="AE119" s="457">
        <v>2018</v>
      </c>
      <c r="AF119" s="535">
        <v>0</v>
      </c>
      <c r="AG119" s="531"/>
    </row>
    <row r="120" spans="1:51" ht="24.75" customHeight="1">
      <c r="A120" s="457">
        <v>2019</v>
      </c>
      <c r="B120" s="236">
        <f t="shared" si="11"/>
        <v>15.25</v>
      </c>
      <c r="C120" s="236"/>
      <c r="D120" s="457">
        <v>2019</v>
      </c>
      <c r="E120" s="535">
        <v>0</v>
      </c>
      <c r="F120" s="536"/>
      <c r="G120" s="457">
        <v>2019</v>
      </c>
      <c r="H120" s="535">
        <f t="shared" si="12"/>
        <v>0</v>
      </c>
      <c r="I120" s="532"/>
      <c r="J120" s="457">
        <v>2019</v>
      </c>
      <c r="K120" s="532">
        <v>0</v>
      </c>
      <c r="L120" s="536"/>
      <c r="M120" s="457">
        <v>2019</v>
      </c>
      <c r="N120" s="532">
        <v>0</v>
      </c>
      <c r="O120" s="536"/>
      <c r="P120" s="457">
        <v>2019</v>
      </c>
      <c r="Q120" s="532">
        <v>0</v>
      </c>
      <c r="R120" s="536"/>
      <c r="S120" s="457">
        <v>2019</v>
      </c>
      <c r="T120" s="532">
        <v>0</v>
      </c>
      <c r="U120" s="536"/>
      <c r="V120" s="457">
        <v>2019</v>
      </c>
      <c r="W120" s="532">
        <v>50</v>
      </c>
      <c r="X120" s="536"/>
      <c r="Y120" s="457">
        <v>2019</v>
      </c>
      <c r="Z120" s="535">
        <v>0</v>
      </c>
      <c r="AA120" s="536"/>
      <c r="AB120" s="457">
        <v>2019</v>
      </c>
      <c r="AC120" s="532">
        <v>33</v>
      </c>
      <c r="AD120" s="536"/>
      <c r="AE120" s="457">
        <v>2019</v>
      </c>
      <c r="AF120" s="535">
        <v>0</v>
      </c>
      <c r="AG120" s="531"/>
    </row>
    <row r="121" spans="1:51" ht="24.75" customHeight="1">
      <c r="A121" s="457">
        <v>2020</v>
      </c>
      <c r="B121" s="236">
        <f t="shared" si="11"/>
        <v>15.25</v>
      </c>
      <c r="C121" s="236"/>
      <c r="D121" s="457">
        <v>2020</v>
      </c>
      <c r="E121" s="535">
        <v>0</v>
      </c>
      <c r="F121" s="536"/>
      <c r="G121" s="457">
        <v>2020</v>
      </c>
      <c r="H121" s="535">
        <f t="shared" si="12"/>
        <v>0</v>
      </c>
      <c r="I121" s="532"/>
      <c r="J121" s="457">
        <v>2020</v>
      </c>
      <c r="K121" s="532">
        <v>0</v>
      </c>
      <c r="L121" s="531"/>
      <c r="M121" s="457">
        <v>2020</v>
      </c>
      <c r="N121" s="532">
        <v>0</v>
      </c>
      <c r="O121" s="536"/>
      <c r="P121" s="457">
        <v>2020</v>
      </c>
      <c r="Q121" s="532">
        <v>0</v>
      </c>
      <c r="R121" s="536"/>
      <c r="S121" s="457">
        <v>2020</v>
      </c>
      <c r="T121" s="532">
        <v>0</v>
      </c>
      <c r="U121" s="536"/>
      <c r="V121" s="457">
        <v>2020</v>
      </c>
      <c r="W121" s="532">
        <v>50</v>
      </c>
      <c r="X121" s="536"/>
      <c r="Y121" s="457">
        <v>2020</v>
      </c>
      <c r="Z121" s="535">
        <v>0</v>
      </c>
      <c r="AA121" s="536"/>
      <c r="AB121" s="457">
        <v>2020</v>
      </c>
      <c r="AC121" s="532">
        <v>33</v>
      </c>
      <c r="AD121" s="536"/>
      <c r="AE121" s="457">
        <v>2020</v>
      </c>
      <c r="AF121" s="535">
        <v>0</v>
      </c>
      <c r="AG121" s="531"/>
    </row>
    <row r="122" spans="1:51" ht="24.75" customHeight="1"/>
    <row r="123" spans="1:51" s="18" customFormat="1" ht="24.75" customHeight="1">
      <c r="A123" s="439" t="s">
        <v>114</v>
      </c>
      <c r="B123" s="553" t="s">
        <v>113</v>
      </c>
      <c r="C123" s="553"/>
      <c r="D123" s="553"/>
      <c r="E123" s="553"/>
      <c r="F123" s="553"/>
      <c r="G123" s="553"/>
      <c r="H123" s="553"/>
      <c r="I123" s="553"/>
      <c r="J123" s="553"/>
      <c r="K123" s="553"/>
      <c r="L123" s="553"/>
      <c r="M123" s="553"/>
      <c r="N123" s="553"/>
      <c r="O123" s="553"/>
      <c r="P123" s="553"/>
      <c r="Q123" s="553"/>
      <c r="R123" s="553"/>
      <c r="S123" s="553"/>
      <c r="T123" s="553"/>
      <c r="U123" s="553"/>
      <c r="V123" s="553"/>
      <c r="W123" s="553"/>
      <c r="X123" s="553"/>
      <c r="Y123" s="553"/>
      <c r="Z123" s="553"/>
      <c r="AA123" s="553"/>
      <c r="AB123" s="553"/>
      <c r="AC123" s="553"/>
      <c r="AD123" s="553"/>
      <c r="AE123" s="553"/>
      <c r="AF123" s="553"/>
      <c r="AG123" s="553"/>
      <c r="AH123" s="553"/>
      <c r="AI123" s="553"/>
      <c r="AJ123" s="553"/>
      <c r="AK123" s="553"/>
      <c r="AL123" s="553"/>
      <c r="AM123" s="553"/>
      <c r="AN123" s="146"/>
      <c r="AO123" s="146"/>
      <c r="AP123" s="146"/>
      <c r="AQ123" s="146"/>
      <c r="AR123" s="146"/>
      <c r="AS123" s="146"/>
      <c r="AT123" s="146"/>
      <c r="AU123" s="146"/>
      <c r="AV123" s="146"/>
      <c r="AW123" s="146"/>
      <c r="AX123" s="146"/>
      <c r="AY123" s="146"/>
    </row>
    <row r="124" spans="1:51" s="18" customFormat="1" ht="24.75" customHeight="1">
      <c r="A124" s="439" t="s">
        <v>106</v>
      </c>
      <c r="B124" s="597" t="s">
        <v>72</v>
      </c>
      <c r="C124" s="597"/>
      <c r="D124" s="439" t="s">
        <v>106</v>
      </c>
      <c r="E124" s="597" t="s">
        <v>112</v>
      </c>
      <c r="F124" s="597"/>
      <c r="G124" s="439" t="s">
        <v>106</v>
      </c>
      <c r="H124" s="597">
        <v>148</v>
      </c>
      <c r="I124" s="597"/>
      <c r="J124" s="439" t="s">
        <v>106</v>
      </c>
      <c r="K124" s="597" t="s">
        <v>111</v>
      </c>
      <c r="L124" s="597"/>
      <c r="M124" s="439" t="s">
        <v>106</v>
      </c>
      <c r="N124" s="597">
        <v>149</v>
      </c>
      <c r="O124" s="597"/>
      <c r="P124" s="439" t="s">
        <v>106</v>
      </c>
      <c r="Q124" s="597" t="s">
        <v>110</v>
      </c>
      <c r="R124" s="597"/>
      <c r="S124" s="439" t="s">
        <v>106</v>
      </c>
      <c r="T124" s="597">
        <v>150</v>
      </c>
      <c r="U124" s="597"/>
      <c r="V124" s="439" t="s">
        <v>106</v>
      </c>
      <c r="W124" s="597" t="s">
        <v>109</v>
      </c>
      <c r="X124" s="597"/>
      <c r="Y124" s="439" t="s">
        <v>106</v>
      </c>
      <c r="Z124" s="597" t="s">
        <v>108</v>
      </c>
      <c r="AA124" s="597"/>
      <c r="AB124" s="439" t="s">
        <v>106</v>
      </c>
      <c r="AC124" s="597" t="s">
        <v>107</v>
      </c>
      <c r="AD124" s="597"/>
      <c r="AE124" s="439" t="s">
        <v>106</v>
      </c>
      <c r="AF124" s="597">
        <v>159</v>
      </c>
      <c r="AG124" s="597"/>
      <c r="AH124" s="439" t="s">
        <v>106</v>
      </c>
      <c r="AI124" s="597">
        <v>163</v>
      </c>
      <c r="AJ124" s="597"/>
      <c r="AK124" s="439" t="s">
        <v>106</v>
      </c>
      <c r="AL124" s="597">
        <v>165</v>
      </c>
      <c r="AM124" s="597"/>
      <c r="AN124" s="146"/>
      <c r="AO124" s="146"/>
      <c r="AP124" s="146"/>
      <c r="AQ124" s="146"/>
      <c r="AR124" s="146"/>
      <c r="AS124" s="146"/>
      <c r="AT124" s="146"/>
      <c r="AU124" s="146"/>
      <c r="AV124" s="146"/>
      <c r="AW124" s="146"/>
      <c r="AX124" s="146"/>
      <c r="AY124" s="146"/>
    </row>
    <row r="125" spans="1:51" s="18" customFormat="1" ht="24.75" customHeight="1">
      <c r="A125" s="439" t="s">
        <v>105</v>
      </c>
      <c r="B125" s="452"/>
      <c r="C125" s="452"/>
      <c r="D125" s="439" t="s">
        <v>105</v>
      </c>
      <c r="E125" s="600"/>
      <c r="F125" s="600"/>
      <c r="G125" s="439" t="s">
        <v>105</v>
      </c>
      <c r="H125" s="600"/>
      <c r="I125" s="600"/>
      <c r="J125" s="439" t="s">
        <v>105</v>
      </c>
      <c r="K125" s="600"/>
      <c r="L125" s="600"/>
      <c r="M125" s="439" t="s">
        <v>105</v>
      </c>
      <c r="N125" s="600"/>
      <c r="O125" s="600"/>
      <c r="P125" s="439" t="s">
        <v>105</v>
      </c>
      <c r="Q125" s="600"/>
      <c r="R125" s="600"/>
      <c r="S125" s="439" t="s">
        <v>105</v>
      </c>
      <c r="T125" s="600"/>
      <c r="U125" s="600"/>
      <c r="V125" s="439" t="s">
        <v>105</v>
      </c>
      <c r="W125" s="600"/>
      <c r="X125" s="600"/>
      <c r="Y125" s="439" t="s">
        <v>105</v>
      </c>
      <c r="Z125" s="600"/>
      <c r="AA125" s="600"/>
      <c r="AB125" s="439" t="s">
        <v>105</v>
      </c>
      <c r="AC125" s="600"/>
      <c r="AD125" s="600"/>
      <c r="AE125" s="439" t="s">
        <v>105</v>
      </c>
      <c r="AF125" s="600"/>
      <c r="AG125" s="600"/>
      <c r="AH125" s="439" t="s">
        <v>105</v>
      </c>
      <c r="AI125" s="600"/>
      <c r="AJ125" s="600"/>
      <c r="AK125" s="439" t="s">
        <v>105</v>
      </c>
      <c r="AL125" s="600"/>
      <c r="AM125" s="600"/>
      <c r="AN125" s="146"/>
      <c r="AO125" s="146"/>
      <c r="AP125" s="146"/>
      <c r="AQ125" s="146"/>
      <c r="AR125" s="146"/>
      <c r="AS125" s="146"/>
      <c r="AT125" s="146"/>
      <c r="AU125" s="146"/>
      <c r="AV125" s="146"/>
      <c r="AW125" s="146"/>
      <c r="AX125" s="146"/>
      <c r="AY125" s="146"/>
    </row>
    <row r="126" spans="1:51" s="18" customFormat="1" ht="24.75" customHeight="1">
      <c r="A126" s="452" t="s">
        <v>92</v>
      </c>
      <c r="B126" s="812" t="s">
        <v>104</v>
      </c>
      <c r="C126" s="812"/>
      <c r="D126" s="452" t="s">
        <v>92</v>
      </c>
      <c r="E126" s="812" t="s">
        <v>103</v>
      </c>
      <c r="F126" s="812"/>
      <c r="G126" s="452" t="s">
        <v>92</v>
      </c>
      <c r="H126" s="812" t="s">
        <v>102</v>
      </c>
      <c r="I126" s="812"/>
      <c r="J126" s="452" t="s">
        <v>92</v>
      </c>
      <c r="K126" s="812" t="s">
        <v>101</v>
      </c>
      <c r="L126" s="812"/>
      <c r="M126" s="452" t="s">
        <v>92</v>
      </c>
      <c r="N126" s="812" t="s">
        <v>100</v>
      </c>
      <c r="O126" s="812"/>
      <c r="P126" s="452" t="s">
        <v>92</v>
      </c>
      <c r="Q126" s="812" t="s">
        <v>99</v>
      </c>
      <c r="R126" s="812"/>
      <c r="S126" s="452" t="s">
        <v>92</v>
      </c>
      <c r="T126" s="812" t="s">
        <v>98</v>
      </c>
      <c r="U126" s="812"/>
      <c r="V126" s="452" t="s">
        <v>92</v>
      </c>
      <c r="W126" s="595" t="s">
        <v>97</v>
      </c>
      <c r="X126" s="595"/>
      <c r="Y126" s="452" t="s">
        <v>92</v>
      </c>
      <c r="Z126" s="595" t="s">
        <v>96</v>
      </c>
      <c r="AA126" s="595"/>
      <c r="AB126" s="452" t="s">
        <v>92</v>
      </c>
      <c r="AC126" s="812" t="s">
        <v>95</v>
      </c>
      <c r="AD126" s="812"/>
      <c r="AE126" s="452" t="s">
        <v>92</v>
      </c>
      <c r="AF126" s="812" t="s">
        <v>94</v>
      </c>
      <c r="AG126" s="812"/>
      <c r="AH126" s="452" t="s">
        <v>92</v>
      </c>
      <c r="AI126" s="812" t="s">
        <v>93</v>
      </c>
      <c r="AJ126" s="812"/>
      <c r="AK126" s="452" t="s">
        <v>92</v>
      </c>
      <c r="AL126" s="812" t="s">
        <v>91</v>
      </c>
      <c r="AM126" s="812"/>
      <c r="AN126" s="146"/>
      <c r="AO126" s="146"/>
      <c r="AP126" s="146"/>
      <c r="AQ126" s="146"/>
      <c r="AR126" s="146"/>
      <c r="AS126" s="146"/>
      <c r="AT126" s="146"/>
      <c r="AU126" s="146"/>
      <c r="AV126" s="146"/>
      <c r="AW126" s="146"/>
      <c r="AX126" s="146"/>
      <c r="AY126" s="146"/>
    </row>
    <row r="127" spans="1:51" s="18" customFormat="1" ht="24.75" customHeight="1">
      <c r="A127" s="452" t="s">
        <v>81</v>
      </c>
      <c r="B127" s="812" t="s">
        <v>90</v>
      </c>
      <c r="C127" s="812"/>
      <c r="D127" s="452" t="s">
        <v>81</v>
      </c>
      <c r="E127" s="815" t="s">
        <v>89</v>
      </c>
      <c r="F127" s="815"/>
      <c r="G127" s="452" t="s">
        <v>81</v>
      </c>
      <c r="H127" s="815" t="s">
        <v>86</v>
      </c>
      <c r="I127" s="815"/>
      <c r="J127" s="452" t="s">
        <v>81</v>
      </c>
      <c r="K127" s="815" t="s">
        <v>88</v>
      </c>
      <c r="L127" s="815"/>
      <c r="M127" s="452" t="s">
        <v>81</v>
      </c>
      <c r="N127" s="815" t="s">
        <v>86</v>
      </c>
      <c r="O127" s="815"/>
      <c r="P127" s="452" t="s">
        <v>81</v>
      </c>
      <c r="Q127" s="815" t="s">
        <v>87</v>
      </c>
      <c r="R127" s="815"/>
      <c r="S127" s="452" t="s">
        <v>81</v>
      </c>
      <c r="T127" s="815" t="s">
        <v>86</v>
      </c>
      <c r="U127" s="815"/>
      <c r="V127" s="452" t="s">
        <v>81</v>
      </c>
      <c r="W127" s="813" t="s">
        <v>1576</v>
      </c>
      <c r="X127" s="813"/>
      <c r="Y127" s="452" t="s">
        <v>81</v>
      </c>
      <c r="Z127" s="813" t="s">
        <v>4107</v>
      </c>
      <c r="AA127" s="813"/>
      <c r="AB127" s="452" t="s">
        <v>81</v>
      </c>
      <c r="AC127" s="813" t="s">
        <v>84</v>
      </c>
      <c r="AD127" s="813"/>
      <c r="AE127" s="452" t="s">
        <v>81</v>
      </c>
      <c r="AF127" s="813" t="s">
        <v>83</v>
      </c>
      <c r="AG127" s="813"/>
      <c r="AH127" s="452" t="s">
        <v>81</v>
      </c>
      <c r="AI127" s="813" t="s">
        <v>82</v>
      </c>
      <c r="AJ127" s="813"/>
      <c r="AK127" s="452" t="s">
        <v>81</v>
      </c>
      <c r="AL127" s="813" t="s">
        <v>80</v>
      </c>
      <c r="AM127" s="813"/>
      <c r="AN127" s="146"/>
      <c r="AO127" s="146"/>
      <c r="AP127" s="146"/>
      <c r="AQ127" s="146"/>
      <c r="AR127" s="146"/>
      <c r="AS127" s="146"/>
      <c r="AT127" s="146"/>
      <c r="AU127" s="146"/>
      <c r="AV127" s="146"/>
      <c r="AW127" s="146"/>
      <c r="AX127" s="146"/>
      <c r="AY127" s="146"/>
    </row>
    <row r="128" spans="1:51" s="18" customFormat="1" ht="24.75" customHeight="1">
      <c r="A128" s="452" t="s">
        <v>78</v>
      </c>
      <c r="B128" s="813" t="s">
        <v>79</v>
      </c>
      <c r="C128" s="813"/>
      <c r="D128" s="452" t="s">
        <v>78</v>
      </c>
      <c r="E128" s="813" t="s">
        <v>4387</v>
      </c>
      <c r="F128" s="813"/>
      <c r="G128" s="452" t="s">
        <v>78</v>
      </c>
      <c r="H128" s="813" t="s">
        <v>4388</v>
      </c>
      <c r="I128" s="813"/>
      <c r="J128" s="452" t="s">
        <v>78</v>
      </c>
      <c r="K128" s="813" t="s">
        <v>4389</v>
      </c>
      <c r="L128" s="813"/>
      <c r="M128" s="452" t="s">
        <v>78</v>
      </c>
      <c r="N128" s="813" t="s">
        <v>4388</v>
      </c>
      <c r="O128" s="813"/>
      <c r="P128" s="452" t="s">
        <v>78</v>
      </c>
      <c r="Q128" s="813" t="s">
        <v>4389</v>
      </c>
      <c r="R128" s="813"/>
      <c r="S128" s="452" t="s">
        <v>78</v>
      </c>
      <c r="T128" s="813" t="s">
        <v>4388</v>
      </c>
      <c r="U128" s="813"/>
      <c r="V128" s="452" t="s">
        <v>78</v>
      </c>
      <c r="W128" s="813" t="s">
        <v>4390</v>
      </c>
      <c r="X128" s="813"/>
      <c r="Y128" s="452" t="s">
        <v>78</v>
      </c>
      <c r="Z128" s="813" t="s">
        <v>4390</v>
      </c>
      <c r="AA128" s="813"/>
      <c r="AB128" s="452" t="s">
        <v>78</v>
      </c>
      <c r="AC128" s="813" t="s">
        <v>4391</v>
      </c>
      <c r="AD128" s="813"/>
      <c r="AE128" s="452" t="s">
        <v>78</v>
      </c>
      <c r="AF128" s="813" t="s">
        <v>4392</v>
      </c>
      <c r="AG128" s="813"/>
      <c r="AH128" s="452" t="s">
        <v>78</v>
      </c>
      <c r="AI128" s="813" t="s">
        <v>4393</v>
      </c>
      <c r="AJ128" s="813"/>
      <c r="AK128" s="452" t="s">
        <v>78</v>
      </c>
      <c r="AL128" s="813" t="s">
        <v>5731</v>
      </c>
      <c r="AM128" s="813"/>
      <c r="AN128" s="146"/>
      <c r="AO128" s="146"/>
      <c r="AP128" s="146"/>
      <c r="AQ128" s="146"/>
      <c r="AR128" s="146"/>
      <c r="AS128" s="146"/>
      <c r="AT128" s="146"/>
      <c r="AU128" s="146"/>
      <c r="AV128" s="146"/>
      <c r="AW128" s="146"/>
      <c r="AX128" s="146"/>
      <c r="AY128" s="146"/>
    </row>
    <row r="129" spans="1:51" s="18" customFormat="1" ht="24.75" customHeight="1">
      <c r="A129" s="452" t="s">
        <v>0</v>
      </c>
      <c r="B129" s="452" t="s">
        <v>77</v>
      </c>
      <c r="C129" s="452" t="s">
        <v>76</v>
      </c>
      <c r="D129" s="452" t="s">
        <v>75</v>
      </c>
      <c r="E129" s="452" t="s">
        <v>74</v>
      </c>
      <c r="F129" s="452" t="s">
        <v>73</v>
      </c>
      <c r="G129" s="452" t="s">
        <v>75</v>
      </c>
      <c r="H129" s="452" t="s">
        <v>74</v>
      </c>
      <c r="I129" s="452" t="s">
        <v>73</v>
      </c>
      <c r="J129" s="452" t="s">
        <v>75</v>
      </c>
      <c r="K129" s="452" t="s">
        <v>74</v>
      </c>
      <c r="L129" s="452" t="s">
        <v>73</v>
      </c>
      <c r="M129" s="452" t="s">
        <v>75</v>
      </c>
      <c r="N129" s="452" t="s">
        <v>74</v>
      </c>
      <c r="O129" s="452" t="s">
        <v>73</v>
      </c>
      <c r="P129" s="452" t="s">
        <v>75</v>
      </c>
      <c r="Q129" s="452" t="s">
        <v>74</v>
      </c>
      <c r="R129" s="452" t="s">
        <v>73</v>
      </c>
      <c r="S129" s="452" t="s">
        <v>75</v>
      </c>
      <c r="T129" s="452" t="s">
        <v>74</v>
      </c>
      <c r="U129" s="452" t="s">
        <v>73</v>
      </c>
      <c r="V129" s="452" t="s">
        <v>75</v>
      </c>
      <c r="W129" s="452" t="s">
        <v>74</v>
      </c>
      <c r="X129" s="452" t="s">
        <v>73</v>
      </c>
      <c r="Y129" s="452" t="s">
        <v>75</v>
      </c>
      <c r="Z129" s="452" t="s">
        <v>74</v>
      </c>
      <c r="AA129" s="452" t="s">
        <v>73</v>
      </c>
      <c r="AB129" s="452" t="s">
        <v>75</v>
      </c>
      <c r="AC129" s="452" t="s">
        <v>74</v>
      </c>
      <c r="AD129" s="452" t="s">
        <v>73</v>
      </c>
      <c r="AE129" s="452" t="s">
        <v>75</v>
      </c>
      <c r="AF129" s="452" t="s">
        <v>74</v>
      </c>
      <c r="AG129" s="452" t="s">
        <v>73</v>
      </c>
      <c r="AH129" s="452" t="s">
        <v>75</v>
      </c>
      <c r="AI129" s="452" t="s">
        <v>74</v>
      </c>
      <c r="AJ129" s="452" t="s">
        <v>73</v>
      </c>
      <c r="AK129" s="452" t="s">
        <v>75</v>
      </c>
      <c r="AL129" s="452" t="s">
        <v>74</v>
      </c>
      <c r="AM129" s="452" t="s">
        <v>73</v>
      </c>
      <c r="AN129" s="146"/>
      <c r="AO129" s="146"/>
      <c r="AP129" s="146"/>
      <c r="AQ129" s="146"/>
      <c r="AR129" s="146"/>
      <c r="AS129" s="146"/>
      <c r="AT129" s="146"/>
      <c r="AU129" s="146"/>
      <c r="AV129" s="146"/>
      <c r="AW129" s="146"/>
      <c r="AX129" s="146"/>
      <c r="AY129" s="146"/>
    </row>
    <row r="130" spans="1:51" s="18" customFormat="1" ht="24.75" customHeight="1">
      <c r="A130" s="452">
        <v>2014</v>
      </c>
      <c r="B130" s="2">
        <f>AVERAGE((E130+K130+Q130)/3+(H130+N130+T130)/3+W130+Z130+AC130+AF130+AI130+AL130)/8</f>
        <v>20.75</v>
      </c>
      <c r="C130" s="39"/>
      <c r="D130" s="452">
        <v>2014</v>
      </c>
      <c r="E130" s="532">
        <v>50</v>
      </c>
      <c r="F130" s="531" t="s">
        <v>5730</v>
      </c>
      <c r="G130" s="457">
        <v>2014</v>
      </c>
      <c r="H130" s="231">
        <v>100</v>
      </c>
      <c r="I130" s="531" t="s">
        <v>5729</v>
      </c>
      <c r="J130" s="452">
        <v>2014</v>
      </c>
      <c r="K130" s="33">
        <v>50</v>
      </c>
      <c r="L130" s="531" t="s">
        <v>5728</v>
      </c>
      <c r="M130" s="457">
        <v>2014</v>
      </c>
      <c r="N130" s="33">
        <v>100</v>
      </c>
      <c r="O130" s="531" t="s">
        <v>5727</v>
      </c>
      <c r="P130" s="452">
        <v>2014</v>
      </c>
      <c r="Q130" s="532">
        <v>0</v>
      </c>
      <c r="R130" s="531" t="s">
        <v>5726</v>
      </c>
      <c r="S130" s="457">
        <v>2014</v>
      </c>
      <c r="T130" s="49">
        <v>0</v>
      </c>
      <c r="U130" s="531" t="s">
        <v>5725</v>
      </c>
      <c r="V130" s="457">
        <v>2014</v>
      </c>
      <c r="W130" s="532">
        <v>33</v>
      </c>
      <c r="X130" s="531" t="s">
        <v>5724</v>
      </c>
      <c r="Y130" s="457">
        <v>2014</v>
      </c>
      <c r="Z130" s="532">
        <v>33</v>
      </c>
      <c r="AA130" s="531" t="s">
        <v>5724</v>
      </c>
      <c r="AB130" s="457">
        <v>2014</v>
      </c>
      <c r="AC130" s="49">
        <v>0</v>
      </c>
      <c r="AD130" s="531" t="s">
        <v>5723</v>
      </c>
      <c r="AE130" s="457">
        <v>2014</v>
      </c>
      <c r="AF130" s="49">
        <v>0</v>
      </c>
      <c r="AG130" s="531"/>
      <c r="AH130" s="457">
        <v>2014</v>
      </c>
      <c r="AI130" s="49">
        <v>0</v>
      </c>
      <c r="AJ130" s="531"/>
      <c r="AK130" s="457">
        <v>2014</v>
      </c>
      <c r="AL130" s="49">
        <v>0</v>
      </c>
      <c r="AM130" s="531" t="s">
        <v>5722</v>
      </c>
      <c r="AN130" s="146"/>
      <c r="AO130" s="146"/>
      <c r="AP130" s="146"/>
      <c r="AQ130" s="146"/>
      <c r="AR130" s="146"/>
      <c r="AS130" s="146"/>
      <c r="AT130" s="146"/>
      <c r="AU130" s="146"/>
      <c r="AV130" s="146"/>
      <c r="AW130" s="146"/>
      <c r="AX130" s="146"/>
      <c r="AY130" s="146"/>
    </row>
    <row r="131" spans="1:51" s="18" customFormat="1" ht="24.75" customHeight="1">
      <c r="A131" s="452">
        <v>2015</v>
      </c>
      <c r="B131" s="802"/>
      <c r="C131" s="803"/>
      <c r="D131" s="452">
        <v>2015</v>
      </c>
      <c r="E131" s="532"/>
      <c r="F131" s="531"/>
      <c r="G131" s="457">
        <v>2015</v>
      </c>
      <c r="H131" s="231"/>
      <c r="I131" s="531"/>
      <c r="J131" s="452">
        <v>2015</v>
      </c>
      <c r="K131" s="533"/>
      <c r="L131" s="531"/>
      <c r="M131" s="457">
        <v>2015</v>
      </c>
      <c r="N131" s="533"/>
      <c r="O131" s="531"/>
      <c r="P131" s="452">
        <v>2015</v>
      </c>
      <c r="Q131" s="532"/>
      <c r="R131" s="531"/>
      <c r="S131" s="457">
        <v>2015</v>
      </c>
      <c r="T131" s="49"/>
      <c r="U131" s="531"/>
      <c r="V131" s="457">
        <v>2015</v>
      </c>
      <c r="W131" s="532"/>
      <c r="X131" s="531"/>
      <c r="Y131" s="457">
        <v>2015</v>
      </c>
      <c r="Z131" s="532"/>
      <c r="AA131" s="534"/>
      <c r="AB131" s="457">
        <v>2015</v>
      </c>
      <c r="AC131" s="49"/>
      <c r="AD131" s="534"/>
      <c r="AE131" s="457">
        <v>2015</v>
      </c>
      <c r="AF131" s="49"/>
      <c r="AG131" s="531"/>
      <c r="AH131" s="457">
        <v>2015</v>
      </c>
      <c r="AI131" s="49">
        <v>0</v>
      </c>
      <c r="AJ131" s="531"/>
      <c r="AK131" s="457">
        <v>2015</v>
      </c>
      <c r="AL131" s="49"/>
      <c r="AM131" s="534"/>
      <c r="AN131" s="146"/>
      <c r="AO131" s="146"/>
      <c r="AP131" s="146"/>
      <c r="AQ131" s="146"/>
      <c r="AR131" s="146"/>
      <c r="AS131" s="146"/>
      <c r="AT131" s="146"/>
      <c r="AU131" s="146"/>
      <c r="AV131" s="146"/>
      <c r="AW131" s="146"/>
      <c r="AX131" s="146"/>
      <c r="AY131" s="146"/>
    </row>
    <row r="132" spans="1:51" s="18" customFormat="1" ht="24.75" customHeight="1">
      <c r="A132" s="452">
        <v>2016</v>
      </c>
      <c r="B132" s="804"/>
      <c r="C132" s="805"/>
      <c r="D132" s="452">
        <v>2016</v>
      </c>
      <c r="E132" s="532"/>
      <c r="F132" s="531"/>
      <c r="G132" s="457">
        <v>2016</v>
      </c>
      <c r="H132" s="231"/>
      <c r="I132" s="531"/>
      <c r="J132" s="452">
        <v>2016</v>
      </c>
      <c r="K132" s="533"/>
      <c r="L132" s="531"/>
      <c r="M132" s="457">
        <v>2016</v>
      </c>
      <c r="N132" s="533"/>
      <c r="O132" s="531"/>
      <c r="P132" s="452">
        <v>2016</v>
      </c>
      <c r="Q132" s="532"/>
      <c r="R132" s="531"/>
      <c r="S132" s="457">
        <v>2016</v>
      </c>
      <c r="T132" s="49"/>
      <c r="U132" s="531"/>
      <c r="V132" s="457">
        <v>2016</v>
      </c>
      <c r="W132" s="532"/>
      <c r="X132" s="531"/>
      <c r="Y132" s="457">
        <v>2016</v>
      </c>
      <c r="Z132" s="532"/>
      <c r="AA132" s="531"/>
      <c r="AB132" s="457">
        <v>2016</v>
      </c>
      <c r="AC132" s="49"/>
      <c r="AD132" s="531"/>
      <c r="AE132" s="457">
        <v>2016</v>
      </c>
      <c r="AF132" s="49"/>
      <c r="AG132" s="531"/>
      <c r="AH132" s="457">
        <v>2016</v>
      </c>
      <c r="AI132" s="49">
        <v>0</v>
      </c>
      <c r="AJ132" s="531"/>
      <c r="AK132" s="457">
        <v>2016</v>
      </c>
      <c r="AL132" s="49"/>
      <c r="AM132" s="534"/>
      <c r="AN132" s="146"/>
      <c r="AO132" s="146"/>
      <c r="AP132" s="146"/>
      <c r="AQ132" s="146"/>
      <c r="AR132" s="146"/>
      <c r="AS132" s="146"/>
      <c r="AT132" s="146"/>
      <c r="AU132" s="146"/>
      <c r="AV132" s="146"/>
      <c r="AW132" s="146"/>
      <c r="AX132" s="146"/>
      <c r="AY132" s="146"/>
    </row>
    <row r="133" spans="1:51" s="18" customFormat="1" ht="24.75" customHeight="1">
      <c r="A133" s="452">
        <v>2017</v>
      </c>
      <c r="B133" s="804"/>
      <c r="C133" s="805"/>
      <c r="D133" s="452">
        <v>2017</v>
      </c>
      <c r="E133" s="532"/>
      <c r="F133" s="531"/>
      <c r="G133" s="457">
        <v>2017</v>
      </c>
      <c r="H133" s="231"/>
      <c r="I133" s="531"/>
      <c r="J133" s="452">
        <v>2017</v>
      </c>
      <c r="K133" s="533"/>
      <c r="L133" s="531"/>
      <c r="M133" s="457">
        <v>2017</v>
      </c>
      <c r="N133" s="533"/>
      <c r="O133" s="531"/>
      <c r="P133" s="452">
        <v>2017</v>
      </c>
      <c r="Q133" s="532"/>
      <c r="R133" s="531"/>
      <c r="S133" s="457">
        <v>2017</v>
      </c>
      <c r="T133" s="49"/>
      <c r="U133" s="531"/>
      <c r="V133" s="457">
        <v>2017</v>
      </c>
      <c r="W133" s="532"/>
      <c r="X133" s="531"/>
      <c r="Y133" s="457">
        <v>2017</v>
      </c>
      <c r="Z133" s="532"/>
      <c r="AA133" s="531"/>
      <c r="AB133" s="457">
        <v>2017</v>
      </c>
      <c r="AC133" s="49"/>
      <c r="AD133" s="531"/>
      <c r="AE133" s="457">
        <v>2017</v>
      </c>
      <c r="AF133" s="49"/>
      <c r="AG133" s="531"/>
      <c r="AH133" s="457">
        <v>2017</v>
      </c>
      <c r="AI133" s="49">
        <v>50</v>
      </c>
      <c r="AJ133" s="531" t="s">
        <v>5721</v>
      </c>
      <c r="AK133" s="457">
        <v>2017</v>
      </c>
      <c r="AL133" s="49"/>
      <c r="AM133" s="531"/>
      <c r="AN133" s="146"/>
      <c r="AO133" s="146"/>
      <c r="AP133" s="146"/>
      <c r="AQ133" s="146"/>
      <c r="AR133" s="146"/>
      <c r="AS133" s="146"/>
      <c r="AT133" s="146"/>
      <c r="AU133" s="146"/>
      <c r="AV133" s="146"/>
      <c r="AW133" s="146"/>
      <c r="AX133" s="146"/>
      <c r="AY133" s="146"/>
    </row>
    <row r="134" spans="1:51" s="18" customFormat="1" ht="24.75" customHeight="1">
      <c r="A134" s="452">
        <v>2018</v>
      </c>
      <c r="B134" s="806"/>
      <c r="C134" s="807"/>
      <c r="D134" s="452">
        <v>2018</v>
      </c>
      <c r="E134" s="532"/>
      <c r="F134" s="531"/>
      <c r="G134" s="457">
        <v>2018</v>
      </c>
      <c r="H134" s="231"/>
      <c r="I134" s="531"/>
      <c r="J134" s="452">
        <v>2018</v>
      </c>
      <c r="K134" s="533"/>
      <c r="L134" s="531"/>
      <c r="M134" s="457">
        <v>2018</v>
      </c>
      <c r="N134" s="533"/>
      <c r="O134" s="531"/>
      <c r="P134" s="452">
        <v>2018</v>
      </c>
      <c r="Q134" s="532"/>
      <c r="R134" s="531"/>
      <c r="S134" s="457">
        <v>2018</v>
      </c>
      <c r="T134" s="49"/>
      <c r="U134" s="531"/>
      <c r="V134" s="457">
        <v>2018</v>
      </c>
      <c r="W134" s="532"/>
      <c r="X134" s="531"/>
      <c r="Y134" s="457">
        <v>2018</v>
      </c>
      <c r="Z134" s="532"/>
      <c r="AA134" s="531"/>
      <c r="AB134" s="457">
        <v>2018</v>
      </c>
      <c r="AC134" s="49"/>
      <c r="AD134" s="531"/>
      <c r="AE134" s="457">
        <v>2018</v>
      </c>
      <c r="AF134" s="49"/>
      <c r="AG134" s="531"/>
      <c r="AH134" s="457">
        <v>2018</v>
      </c>
      <c r="AI134" s="49">
        <v>50</v>
      </c>
      <c r="AJ134" s="531" t="s">
        <v>5720</v>
      </c>
      <c r="AK134" s="457">
        <v>2018</v>
      </c>
      <c r="AL134" s="49"/>
      <c r="AM134" s="531"/>
      <c r="AN134" s="146"/>
      <c r="AO134" s="146"/>
      <c r="AP134" s="146"/>
      <c r="AQ134" s="146"/>
      <c r="AR134" s="146"/>
      <c r="AS134" s="146"/>
      <c r="AT134" s="146"/>
      <c r="AU134" s="146"/>
      <c r="AV134" s="146"/>
      <c r="AW134" s="146"/>
      <c r="AX134" s="146"/>
      <c r="AY134" s="146"/>
    </row>
    <row r="135" spans="1:51" s="18" customFormat="1" ht="24.75" customHeight="1">
      <c r="A135" s="452">
        <v>2019</v>
      </c>
      <c r="B135" s="2">
        <f>AVERAGE((E135+K135+Q135)/3+(H135+N135+T135)/3+W135+Z135+AC135+AF135+AI135+AL135)/8</f>
        <v>20.75</v>
      </c>
      <c r="C135" s="80"/>
      <c r="D135" s="452">
        <v>2019</v>
      </c>
      <c r="E135" s="532">
        <v>50</v>
      </c>
      <c r="F135" s="531" t="s">
        <v>5719</v>
      </c>
      <c r="G135" s="457">
        <v>2019</v>
      </c>
      <c r="H135" s="231">
        <v>100</v>
      </c>
      <c r="I135" s="531"/>
      <c r="J135" s="452">
        <v>2019</v>
      </c>
      <c r="K135" s="33">
        <v>50</v>
      </c>
      <c r="L135" s="531"/>
      <c r="M135" s="457">
        <v>2019</v>
      </c>
      <c r="N135" s="33">
        <v>100</v>
      </c>
      <c r="O135" s="531"/>
      <c r="P135" s="452">
        <v>2019</v>
      </c>
      <c r="Q135" s="532">
        <v>0</v>
      </c>
      <c r="R135" s="531"/>
      <c r="S135" s="457">
        <v>2019</v>
      </c>
      <c r="T135" s="49">
        <v>0</v>
      </c>
      <c r="U135" s="531"/>
      <c r="V135" s="457">
        <v>2019</v>
      </c>
      <c r="W135" s="532">
        <v>33</v>
      </c>
      <c r="X135" s="531"/>
      <c r="Y135" s="457">
        <v>2019</v>
      </c>
      <c r="Z135" s="532">
        <v>33</v>
      </c>
      <c r="AA135" s="531"/>
      <c r="AB135" s="457">
        <v>2019</v>
      </c>
      <c r="AC135" s="49">
        <v>0</v>
      </c>
      <c r="AD135" s="531"/>
      <c r="AE135" s="457">
        <v>2019</v>
      </c>
      <c r="AF135" s="49">
        <v>0</v>
      </c>
      <c r="AG135" s="531"/>
      <c r="AH135" s="457">
        <v>2019</v>
      </c>
      <c r="AI135" s="49">
        <v>0</v>
      </c>
      <c r="AJ135" s="531"/>
      <c r="AK135" s="457">
        <v>2019</v>
      </c>
      <c r="AL135" s="49">
        <v>0</v>
      </c>
      <c r="AM135" s="531"/>
      <c r="AN135" s="146"/>
      <c r="AO135" s="146"/>
      <c r="AP135" s="146"/>
      <c r="AQ135" s="146"/>
      <c r="AR135" s="146"/>
      <c r="AS135" s="146"/>
      <c r="AT135" s="146"/>
      <c r="AU135" s="146"/>
      <c r="AV135" s="146"/>
      <c r="AW135" s="146"/>
      <c r="AX135" s="146"/>
      <c r="AY135" s="146"/>
    </row>
    <row r="136" spans="1:51" s="18" customFormat="1" ht="24.75" customHeight="1">
      <c r="A136" s="452">
        <v>2020</v>
      </c>
      <c r="B136" s="2">
        <f>AVERAGE((E136+K136+Q136)/3+(H136+N136+T136)/3+W136+Z136+AC136+AF136+AI136+AL136)/8</f>
        <v>20.75</v>
      </c>
      <c r="C136" s="80"/>
      <c r="D136" s="452">
        <v>2020</v>
      </c>
      <c r="E136" s="532">
        <v>50</v>
      </c>
      <c r="F136" s="531"/>
      <c r="G136" s="452">
        <v>2020</v>
      </c>
      <c r="H136" s="231">
        <v>100</v>
      </c>
      <c r="I136" s="531"/>
      <c r="J136" s="452">
        <v>2020</v>
      </c>
      <c r="K136" s="33">
        <v>50</v>
      </c>
      <c r="L136" s="531"/>
      <c r="M136" s="452">
        <v>2020</v>
      </c>
      <c r="N136" s="33">
        <v>100</v>
      </c>
      <c r="O136" s="531"/>
      <c r="P136" s="452">
        <v>2020</v>
      </c>
      <c r="Q136" s="532">
        <v>0</v>
      </c>
      <c r="R136" s="531"/>
      <c r="S136" s="452">
        <v>2020</v>
      </c>
      <c r="T136" s="49">
        <v>0</v>
      </c>
      <c r="U136" s="531"/>
      <c r="V136" s="452">
        <v>2020</v>
      </c>
      <c r="W136" s="532">
        <v>33</v>
      </c>
      <c r="X136" s="531" t="s">
        <v>5718</v>
      </c>
      <c r="Y136" s="452">
        <v>2020</v>
      </c>
      <c r="Z136" s="532">
        <v>33</v>
      </c>
      <c r="AA136" s="531"/>
      <c r="AB136" s="452">
        <v>2020</v>
      </c>
      <c r="AC136" s="49">
        <v>0</v>
      </c>
      <c r="AD136" s="531"/>
      <c r="AE136" s="452">
        <v>2020</v>
      </c>
      <c r="AF136" s="49">
        <v>0</v>
      </c>
      <c r="AG136" s="531"/>
      <c r="AH136" s="452">
        <v>2020</v>
      </c>
      <c r="AI136" s="49">
        <v>0</v>
      </c>
      <c r="AJ136" s="531"/>
      <c r="AK136" s="452">
        <v>2020</v>
      </c>
      <c r="AL136" s="49">
        <v>0</v>
      </c>
      <c r="AM136" s="531"/>
      <c r="AN136" s="146"/>
      <c r="AO136" s="146"/>
      <c r="AP136" s="146"/>
      <c r="AQ136" s="146"/>
      <c r="AR136" s="146"/>
      <c r="AS136" s="146"/>
      <c r="AT136" s="146"/>
      <c r="AU136" s="146"/>
      <c r="AV136" s="146"/>
      <c r="AW136" s="146"/>
      <c r="AX136" s="146"/>
      <c r="AY136" s="146"/>
    </row>
  </sheetData>
  <mergeCells count="425">
    <mergeCell ref="B128:C128"/>
    <mergeCell ref="E128:F128"/>
    <mergeCell ref="H128:I128"/>
    <mergeCell ref="K128:L128"/>
    <mergeCell ref="N128:O128"/>
    <mergeCell ref="Q128:R128"/>
    <mergeCell ref="W128:X128"/>
    <mergeCell ref="Z128:AA128"/>
    <mergeCell ref="AL127:AM127"/>
    <mergeCell ref="W127:X127"/>
    <mergeCell ref="Z127:AA127"/>
    <mergeCell ref="AC127:AD127"/>
    <mergeCell ref="AF127:AG127"/>
    <mergeCell ref="AI127:AJ127"/>
    <mergeCell ref="AC128:AD128"/>
    <mergeCell ref="AF128:AG128"/>
    <mergeCell ref="E126:F126"/>
    <mergeCell ref="H126:I126"/>
    <mergeCell ref="K126:L126"/>
    <mergeCell ref="N126:O126"/>
    <mergeCell ref="Q126:R126"/>
    <mergeCell ref="T128:U128"/>
    <mergeCell ref="AI128:AJ128"/>
    <mergeCell ref="AL128:AM128"/>
    <mergeCell ref="Q127:R127"/>
    <mergeCell ref="T127:U127"/>
    <mergeCell ref="B127:C127"/>
    <mergeCell ref="E127:F127"/>
    <mergeCell ref="H127:I127"/>
    <mergeCell ref="K127:L127"/>
    <mergeCell ref="N127:O127"/>
    <mergeCell ref="T126:U126"/>
    <mergeCell ref="B126:C126"/>
    <mergeCell ref="W124:X124"/>
    <mergeCell ref="Z124:AA124"/>
    <mergeCell ref="AC124:AD124"/>
    <mergeCell ref="AF124:AG124"/>
    <mergeCell ref="W126:X126"/>
    <mergeCell ref="Z126:AA126"/>
    <mergeCell ref="AC126:AD126"/>
    <mergeCell ref="AF126:AG126"/>
    <mergeCell ref="E125:F125"/>
    <mergeCell ref="N125:O125"/>
    <mergeCell ref="Q125:R125"/>
    <mergeCell ref="AF125:AG125"/>
    <mergeCell ref="T125:U125"/>
    <mergeCell ref="AI126:AJ126"/>
    <mergeCell ref="AL125:AM125"/>
    <mergeCell ref="AI125:AJ125"/>
    <mergeCell ref="W125:X125"/>
    <mergeCell ref="Z125:AA125"/>
    <mergeCell ref="AC125:AD125"/>
    <mergeCell ref="AC112:AD112"/>
    <mergeCell ref="AL126:AM126"/>
    <mergeCell ref="B113:C113"/>
    <mergeCell ref="E113:F113"/>
    <mergeCell ref="H113:I113"/>
    <mergeCell ref="K113:L113"/>
    <mergeCell ref="N113:O113"/>
    <mergeCell ref="H124:I124"/>
    <mergeCell ref="K124:L124"/>
    <mergeCell ref="N124:O124"/>
    <mergeCell ref="Q124:R124"/>
    <mergeCell ref="T124:U124"/>
    <mergeCell ref="Q113:R113"/>
    <mergeCell ref="T113:U113"/>
    <mergeCell ref="W113:X113"/>
    <mergeCell ref="Z113:AA113"/>
    <mergeCell ref="B123:AM123"/>
    <mergeCell ref="AI124:AJ124"/>
    <mergeCell ref="AF112:AG112"/>
    <mergeCell ref="AC113:AD113"/>
    <mergeCell ref="AF113:AG113"/>
    <mergeCell ref="AL124:AM124"/>
    <mergeCell ref="H125:I125"/>
    <mergeCell ref="K125:L125"/>
    <mergeCell ref="B124:C124"/>
    <mergeCell ref="E124:F124"/>
    <mergeCell ref="B111:C111"/>
    <mergeCell ref="E111:F111"/>
    <mergeCell ref="H111:I111"/>
    <mergeCell ref="K111:L111"/>
    <mergeCell ref="N111:O111"/>
    <mergeCell ref="Q111:R111"/>
    <mergeCell ref="T110:U110"/>
    <mergeCell ref="T112:U112"/>
    <mergeCell ref="W111:X111"/>
    <mergeCell ref="Z111:AA111"/>
    <mergeCell ref="Z110:AA110"/>
    <mergeCell ref="W110:X110"/>
    <mergeCell ref="T109:U109"/>
    <mergeCell ref="T111:U111"/>
    <mergeCell ref="B112:C112"/>
    <mergeCell ref="E112:F112"/>
    <mergeCell ref="H112:I112"/>
    <mergeCell ref="K112:L112"/>
    <mergeCell ref="N112:O112"/>
    <mergeCell ref="Q112:R112"/>
    <mergeCell ref="W112:X112"/>
    <mergeCell ref="Z112:AA112"/>
    <mergeCell ref="AC110:AD110"/>
    <mergeCell ref="AF110:AG110"/>
    <mergeCell ref="B108:AG108"/>
    <mergeCell ref="B109:C109"/>
    <mergeCell ref="AC111:AD111"/>
    <mergeCell ref="E98:F98"/>
    <mergeCell ref="H98:I98"/>
    <mergeCell ref="K98:L98"/>
    <mergeCell ref="N98:O98"/>
    <mergeCell ref="Q98:R98"/>
    <mergeCell ref="AC109:AD109"/>
    <mergeCell ref="T98:U98"/>
    <mergeCell ref="W98:X98"/>
    <mergeCell ref="AF111:AG111"/>
    <mergeCell ref="E109:F109"/>
    <mergeCell ref="H109:I109"/>
    <mergeCell ref="K109:L109"/>
    <mergeCell ref="N109:O109"/>
    <mergeCell ref="Q109:R109"/>
    <mergeCell ref="H110:I110"/>
    <mergeCell ref="K110:L110"/>
    <mergeCell ref="N110:O110"/>
    <mergeCell ref="Q110:R110"/>
    <mergeCell ref="AF109:AG109"/>
    <mergeCell ref="H95:I95"/>
    <mergeCell ref="K95:L95"/>
    <mergeCell ref="N95:O95"/>
    <mergeCell ref="Q95:R95"/>
    <mergeCell ref="T95:U95"/>
    <mergeCell ref="W95:X95"/>
    <mergeCell ref="Z95:AA95"/>
    <mergeCell ref="T96:U96"/>
    <mergeCell ref="W96:X96"/>
    <mergeCell ref="Z96:AA96"/>
    <mergeCell ref="W109:X109"/>
    <mergeCell ref="Z109:AA109"/>
    <mergeCell ref="W97:X97"/>
    <mergeCell ref="Z97:AA97"/>
    <mergeCell ref="B96:C96"/>
    <mergeCell ref="E96:F96"/>
    <mergeCell ref="H96:I96"/>
    <mergeCell ref="K96:L96"/>
    <mergeCell ref="N96:O96"/>
    <mergeCell ref="Q96:R96"/>
    <mergeCell ref="T97:U97"/>
    <mergeCell ref="B97:C97"/>
    <mergeCell ref="E97:F97"/>
    <mergeCell ref="H97:I97"/>
    <mergeCell ref="K97:L97"/>
    <mergeCell ref="N97:O97"/>
    <mergeCell ref="Q97:R97"/>
    <mergeCell ref="B98:C98"/>
    <mergeCell ref="Z98:AA98"/>
    <mergeCell ref="T83:U83"/>
    <mergeCell ref="W83:X83"/>
    <mergeCell ref="B93:AA93"/>
    <mergeCell ref="B94:C94"/>
    <mergeCell ref="E94:F94"/>
    <mergeCell ref="H94:I94"/>
    <mergeCell ref="K94:L94"/>
    <mergeCell ref="N94:O94"/>
    <mergeCell ref="Q94:R94"/>
    <mergeCell ref="T94:U94"/>
    <mergeCell ref="B83:C83"/>
    <mergeCell ref="E83:F83"/>
    <mergeCell ref="H83:I83"/>
    <mergeCell ref="K83:L83"/>
    <mergeCell ref="N83:O83"/>
    <mergeCell ref="Q83:R83"/>
    <mergeCell ref="Z94:AA94"/>
    <mergeCell ref="W94:X94"/>
    <mergeCell ref="B82:C82"/>
    <mergeCell ref="E82:F82"/>
    <mergeCell ref="H82:I82"/>
    <mergeCell ref="K82:L82"/>
    <mergeCell ref="N82:O82"/>
    <mergeCell ref="Q82:R82"/>
    <mergeCell ref="T82:U82"/>
    <mergeCell ref="W82:X82"/>
    <mergeCell ref="B81:C81"/>
    <mergeCell ref="E81:F81"/>
    <mergeCell ref="H81:I81"/>
    <mergeCell ref="K81:L81"/>
    <mergeCell ref="N81:O81"/>
    <mergeCell ref="Q81:R81"/>
    <mergeCell ref="T81:U81"/>
    <mergeCell ref="W81:X81"/>
    <mergeCell ref="H80:I80"/>
    <mergeCell ref="K80:L80"/>
    <mergeCell ref="N80:O80"/>
    <mergeCell ref="Q80:R80"/>
    <mergeCell ref="T80:U80"/>
    <mergeCell ref="W80:X80"/>
    <mergeCell ref="B78:X78"/>
    <mergeCell ref="B79:C79"/>
    <mergeCell ref="E79:F79"/>
    <mergeCell ref="H79:I79"/>
    <mergeCell ref="K79:L79"/>
    <mergeCell ref="N79:O79"/>
    <mergeCell ref="Q79:R79"/>
    <mergeCell ref="T79:U79"/>
    <mergeCell ref="W79:X79"/>
    <mergeCell ref="B64:C64"/>
    <mergeCell ref="E64:F64"/>
    <mergeCell ref="H64:I64"/>
    <mergeCell ref="K64:L64"/>
    <mergeCell ref="N64:O64"/>
    <mergeCell ref="Q64:R64"/>
    <mergeCell ref="B68:C68"/>
    <mergeCell ref="E68:F68"/>
    <mergeCell ref="H68:I68"/>
    <mergeCell ref="K68:L68"/>
    <mergeCell ref="N68:O68"/>
    <mergeCell ref="Q68:R68"/>
    <mergeCell ref="Q66:R66"/>
    <mergeCell ref="B67:C67"/>
    <mergeCell ref="E67:F67"/>
    <mergeCell ref="H67:I67"/>
    <mergeCell ref="K67:L67"/>
    <mergeCell ref="N67:O67"/>
    <mergeCell ref="Q67:R67"/>
    <mergeCell ref="H65:I65"/>
    <mergeCell ref="K65:L65"/>
    <mergeCell ref="N65:O65"/>
    <mergeCell ref="Q65:R65"/>
    <mergeCell ref="B66:C66"/>
    <mergeCell ref="E66:F66"/>
    <mergeCell ref="H66:I66"/>
    <mergeCell ref="K66:L66"/>
    <mergeCell ref="N66:O66"/>
    <mergeCell ref="AI53:AJ53"/>
    <mergeCell ref="AL53:AM53"/>
    <mergeCell ref="B63:R63"/>
    <mergeCell ref="B53:C53"/>
    <mergeCell ref="E53:F53"/>
    <mergeCell ref="H53:I53"/>
    <mergeCell ref="K53:L53"/>
    <mergeCell ref="W53:X53"/>
    <mergeCell ref="N53:O53"/>
    <mergeCell ref="Q53:R53"/>
    <mergeCell ref="AF53:AG53"/>
    <mergeCell ref="Z53:AA53"/>
    <mergeCell ref="B51:C51"/>
    <mergeCell ref="E51:F51"/>
    <mergeCell ref="H51:I51"/>
    <mergeCell ref="K51:L51"/>
    <mergeCell ref="N51:O51"/>
    <mergeCell ref="W50:X50"/>
    <mergeCell ref="H50:I50"/>
    <mergeCell ref="K50:L50"/>
    <mergeCell ref="AC53:AD53"/>
    <mergeCell ref="T50:U50"/>
    <mergeCell ref="T52:U52"/>
    <mergeCell ref="W52:X52"/>
    <mergeCell ref="Z52:AA52"/>
    <mergeCell ref="T51:U51"/>
    <mergeCell ref="W51:X51"/>
    <mergeCell ref="Z51:AA51"/>
    <mergeCell ref="T53:U53"/>
    <mergeCell ref="B52:C52"/>
    <mergeCell ref="E52:F52"/>
    <mergeCell ref="H52:I52"/>
    <mergeCell ref="K52:L52"/>
    <mergeCell ref="N52:O52"/>
    <mergeCell ref="Q52:R52"/>
    <mergeCell ref="AC52:AD52"/>
    <mergeCell ref="AF52:AG52"/>
    <mergeCell ref="AI52:AJ52"/>
    <mergeCell ref="AL52:AM52"/>
    <mergeCell ref="AC51:AD51"/>
    <mergeCell ref="AF51:AG51"/>
    <mergeCell ref="AI51:AJ51"/>
    <mergeCell ref="N50:O50"/>
    <mergeCell ref="Q50:R50"/>
    <mergeCell ref="AC50:AD50"/>
    <mergeCell ref="AL51:AM51"/>
    <mergeCell ref="AI50:AJ50"/>
    <mergeCell ref="AL50:AM50"/>
    <mergeCell ref="Q51:R51"/>
    <mergeCell ref="B38:C38"/>
    <mergeCell ref="E38:F38"/>
    <mergeCell ref="H38:I38"/>
    <mergeCell ref="K38:L38"/>
    <mergeCell ref="N38:O38"/>
    <mergeCell ref="Q38:R38"/>
    <mergeCell ref="B49:C49"/>
    <mergeCell ref="E49:F49"/>
    <mergeCell ref="H49:I49"/>
    <mergeCell ref="K49:L49"/>
    <mergeCell ref="N49:O49"/>
    <mergeCell ref="AI49:AJ49"/>
    <mergeCell ref="AL49:AM49"/>
    <mergeCell ref="Q49:R49"/>
    <mergeCell ref="T49:U49"/>
    <mergeCell ref="W49:X49"/>
    <mergeCell ref="W38:X38"/>
    <mergeCell ref="Z38:AA38"/>
    <mergeCell ref="AC38:AD38"/>
    <mergeCell ref="AF38:AG38"/>
    <mergeCell ref="AI38:AJ38"/>
    <mergeCell ref="Z49:AA49"/>
    <mergeCell ref="AC49:AD49"/>
    <mergeCell ref="AF49:AG49"/>
    <mergeCell ref="T38:U38"/>
    <mergeCell ref="Z37:AA37"/>
    <mergeCell ref="AX38:AY38"/>
    <mergeCell ref="AC36:AD36"/>
    <mergeCell ref="AF36:AG36"/>
    <mergeCell ref="AI36:AJ36"/>
    <mergeCell ref="AL36:AM36"/>
    <mergeCell ref="AO36:AP36"/>
    <mergeCell ref="AR36:AS36"/>
    <mergeCell ref="AU36:AV36"/>
    <mergeCell ref="AX36:AY36"/>
    <mergeCell ref="AU37:AV37"/>
    <mergeCell ref="AX37:AY37"/>
    <mergeCell ref="AL38:AM38"/>
    <mergeCell ref="AO38:AP38"/>
    <mergeCell ref="AR38:AS38"/>
    <mergeCell ref="AU38:AV38"/>
    <mergeCell ref="AC37:AD37"/>
    <mergeCell ref="AF37:AG37"/>
    <mergeCell ref="AI37:AJ37"/>
    <mergeCell ref="AL37:AM37"/>
    <mergeCell ref="AO37:AP37"/>
    <mergeCell ref="AR37:AS37"/>
    <mergeCell ref="B37:C37"/>
    <mergeCell ref="E37:F37"/>
    <mergeCell ref="H37:I37"/>
    <mergeCell ref="K37:L37"/>
    <mergeCell ref="N37:O37"/>
    <mergeCell ref="Q37:R37"/>
    <mergeCell ref="T37:U37"/>
    <mergeCell ref="W37:X37"/>
    <mergeCell ref="W36:X36"/>
    <mergeCell ref="AI35:AJ35"/>
    <mergeCell ref="AL35:AM35"/>
    <mergeCell ref="AO35:AP35"/>
    <mergeCell ref="B36:C36"/>
    <mergeCell ref="E36:F36"/>
    <mergeCell ref="H36:I36"/>
    <mergeCell ref="K36:L36"/>
    <mergeCell ref="N36:O36"/>
    <mergeCell ref="Q36:R36"/>
    <mergeCell ref="T36:U36"/>
    <mergeCell ref="AC35:AD35"/>
    <mergeCell ref="AF35:AG35"/>
    <mergeCell ref="Z36:AA36"/>
    <mergeCell ref="H35:I35"/>
    <mergeCell ref="K35:L35"/>
    <mergeCell ref="N35:O35"/>
    <mergeCell ref="Q35:R35"/>
    <mergeCell ref="T35:U35"/>
    <mergeCell ref="W35:X35"/>
    <mergeCell ref="Z35:AA35"/>
    <mergeCell ref="B23:C23"/>
    <mergeCell ref="N23:O23"/>
    <mergeCell ref="Q23:R23"/>
    <mergeCell ref="T23:U23"/>
    <mergeCell ref="AO34:AP34"/>
    <mergeCell ref="AR34:AS34"/>
    <mergeCell ref="AC34:AD34"/>
    <mergeCell ref="AF34:AG34"/>
    <mergeCell ref="AI34:AJ34"/>
    <mergeCell ref="W23:X23"/>
    <mergeCell ref="Z23:AA23"/>
    <mergeCell ref="AC23:AD23"/>
    <mergeCell ref="T20:U20"/>
    <mergeCell ref="K21:L21"/>
    <mergeCell ref="AU34:AV34"/>
    <mergeCell ref="AX34:AY34"/>
    <mergeCell ref="H34:I34"/>
    <mergeCell ref="K34:L34"/>
    <mergeCell ref="N34:O34"/>
    <mergeCell ref="W34:X34"/>
    <mergeCell ref="Z34:AA34"/>
    <mergeCell ref="AL34:AM34"/>
    <mergeCell ref="B131:C134"/>
    <mergeCell ref="W19:X19"/>
    <mergeCell ref="B22:C22"/>
    <mergeCell ref="E22:F22"/>
    <mergeCell ref="H22:I22"/>
    <mergeCell ref="K22:L22"/>
    <mergeCell ref="E21:F21"/>
    <mergeCell ref="H21:I21"/>
    <mergeCell ref="AC19:AD19"/>
    <mergeCell ref="Z20:AA20"/>
    <mergeCell ref="B21:C21"/>
    <mergeCell ref="AC21:AD21"/>
    <mergeCell ref="AC22:AD22"/>
    <mergeCell ref="T22:U22"/>
    <mergeCell ref="N22:O22"/>
    <mergeCell ref="Q22:R22"/>
    <mergeCell ref="T19:U19"/>
    <mergeCell ref="W20:X20"/>
    <mergeCell ref="E20:F20"/>
    <mergeCell ref="Q21:R21"/>
    <mergeCell ref="T21:U21"/>
    <mergeCell ref="T34:U34"/>
    <mergeCell ref="H20:I20"/>
    <mergeCell ref="K20:L20"/>
    <mergeCell ref="A1:D1"/>
    <mergeCell ref="B18:AD18"/>
    <mergeCell ref="B33:AY33"/>
    <mergeCell ref="B48:AM48"/>
    <mergeCell ref="B19:C19"/>
    <mergeCell ref="E19:F19"/>
    <mergeCell ref="H19:I19"/>
    <mergeCell ref="K19:L19"/>
    <mergeCell ref="N19:O19"/>
    <mergeCell ref="Q19:R19"/>
    <mergeCell ref="N21:O21"/>
    <mergeCell ref="Z19:AA19"/>
    <mergeCell ref="W22:X22"/>
    <mergeCell ref="Z22:AA22"/>
    <mergeCell ref="B34:C34"/>
    <mergeCell ref="E34:F34"/>
    <mergeCell ref="Q34:R34"/>
    <mergeCell ref="E23:F23"/>
    <mergeCell ref="H23:I23"/>
    <mergeCell ref="K23:L23"/>
    <mergeCell ref="W21:X21"/>
    <mergeCell ref="Z21:AA21"/>
    <mergeCell ref="N20:O20"/>
    <mergeCell ref="Q20:R20"/>
  </mergeCells>
  <pageMargins left="0.70833333333333304" right="0.70833333333333304" top="0.74791666666666701" bottom="0.74791666666666701" header="0.31458333333333299" footer="0.31458333333333299"/>
  <pageSetup paperSize="9" scale="5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34"/>
  <dimension ref="A1:CC176"/>
  <sheetViews>
    <sheetView zoomScale="110" zoomScaleNormal="110" workbookViewId="0">
      <selection activeCell="A9" sqref="A3:XFD9"/>
    </sheetView>
  </sheetViews>
  <sheetFormatPr defaultColWidth="8.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f t="shared" ref="C3:C5" si="0">AVERAGE(B24,B45,B66,B87,B108,B129,B150)</f>
        <v>87.040816326530603</v>
      </c>
      <c r="D3" s="229">
        <f t="shared" ref="D3:D9" si="1">AVERAGE(B24,B45,B87,B108,B129,B150)</f>
        <v>87.666666666666671</v>
      </c>
    </row>
    <row r="4" spans="1:4" ht="24.75" customHeight="1">
      <c r="A4" s="347">
        <v>2008</v>
      </c>
      <c r="B4" s="229"/>
      <c r="C4" s="229">
        <f t="shared" si="0"/>
        <v>87.040816326530603</v>
      </c>
      <c r="D4" s="229">
        <f t="shared" si="1"/>
        <v>87.666666666666671</v>
      </c>
    </row>
    <row r="5" spans="1:4" ht="24.75" customHeight="1">
      <c r="A5" s="347">
        <v>2009</v>
      </c>
      <c r="B5" s="229"/>
      <c r="C5" s="229">
        <f t="shared" si="0"/>
        <v>87.040816326530603</v>
      </c>
      <c r="D5" s="229">
        <f t="shared" si="1"/>
        <v>87.666666666666671</v>
      </c>
    </row>
    <row r="6" spans="1:4" ht="24.75" customHeight="1">
      <c r="A6" s="347">
        <v>2010</v>
      </c>
      <c r="B6" s="229"/>
      <c r="C6" s="229">
        <f t="shared" ref="C6:C9" si="2">AVERAGE(B27,B48,B69,B90,B111,B132,B153)</f>
        <v>85.985260770975046</v>
      </c>
      <c r="D6" s="229">
        <f t="shared" si="1"/>
        <v>86.435185185185176</v>
      </c>
    </row>
    <row r="7" spans="1:4" ht="24.75" customHeight="1">
      <c r="A7" s="347">
        <v>2011</v>
      </c>
      <c r="B7" s="229"/>
      <c r="C7" s="229">
        <f t="shared" si="2"/>
        <v>85.985260770975046</v>
      </c>
      <c r="D7" s="229">
        <f t="shared" si="1"/>
        <v>86.435185185185176</v>
      </c>
    </row>
    <row r="8" spans="1:4" ht="24.75" customHeight="1">
      <c r="A8" s="347">
        <v>2012</v>
      </c>
      <c r="B8" s="229"/>
      <c r="C8" s="229">
        <f t="shared" si="2"/>
        <v>85.985260770975046</v>
      </c>
      <c r="D8" s="229">
        <f t="shared" si="1"/>
        <v>86.435185185185176</v>
      </c>
    </row>
    <row r="9" spans="1:4" ht="24.75" customHeight="1">
      <c r="A9" s="347">
        <v>2013</v>
      </c>
      <c r="B9" s="229"/>
      <c r="C9" s="229">
        <f t="shared" si="2"/>
        <v>87.352607709750572</v>
      </c>
      <c r="D9" s="229">
        <f t="shared" si="1"/>
        <v>86.435185185185176</v>
      </c>
    </row>
    <row r="10" spans="1:4" ht="24.75" customHeight="1">
      <c r="A10" s="38">
        <v>2014</v>
      </c>
      <c r="B10" s="229">
        <f>AVERAGE(B31,B52,B73,B94,B115,B136,B157,B171)</f>
        <v>87.115823412698418</v>
      </c>
      <c r="C10" s="229">
        <f t="shared" ref="C10:C15" si="3">AVERAGE(B31,B52,B73,B94,B115,B136,B157)</f>
        <v>87.352607709750572</v>
      </c>
      <c r="D10" s="229">
        <f t="shared" ref="D10:D15" si="4">AVERAGE(B31,B52,B94,B115,B136,B157)</f>
        <v>86.435185185185176</v>
      </c>
    </row>
    <row r="11" spans="1:4" ht="24.75" customHeight="1">
      <c r="A11" s="38">
        <v>2015</v>
      </c>
      <c r="B11" s="229"/>
      <c r="C11" s="229">
        <f t="shared" si="3"/>
        <v>87.352607709750572</v>
      </c>
      <c r="D11" s="229">
        <f t="shared" si="4"/>
        <v>86.435185185185176</v>
      </c>
    </row>
    <row r="12" spans="1:4" ht="24.75" customHeight="1">
      <c r="A12" s="38">
        <v>2016</v>
      </c>
      <c r="B12" s="229"/>
      <c r="C12" s="229">
        <f t="shared" si="3"/>
        <v>86.820861678004547</v>
      </c>
      <c r="D12" s="229">
        <f t="shared" si="4"/>
        <v>85.814814814814824</v>
      </c>
    </row>
    <row r="13" spans="1:4" ht="24.75" customHeight="1">
      <c r="A13" s="38">
        <v>2017</v>
      </c>
      <c r="B13" s="229"/>
      <c r="C13" s="229">
        <f t="shared" si="3"/>
        <v>86.820861678004547</v>
      </c>
      <c r="D13" s="229">
        <f t="shared" si="4"/>
        <v>85.814814814814824</v>
      </c>
    </row>
    <row r="14" spans="1:4" ht="24.75" customHeight="1">
      <c r="A14" s="38">
        <v>2018</v>
      </c>
      <c r="B14" s="229"/>
      <c r="C14" s="229">
        <f t="shared" si="3"/>
        <v>86.820861678004547</v>
      </c>
      <c r="D14" s="229">
        <f t="shared" si="4"/>
        <v>85.814814814814824</v>
      </c>
    </row>
    <row r="15" spans="1:4" ht="24.75" customHeight="1">
      <c r="A15" s="38">
        <v>2019</v>
      </c>
      <c r="B15" s="229">
        <f>AVERAGE(B36,B57,B78,B99,B120,B141,B162,B176)</f>
        <v>86.390128968253975</v>
      </c>
      <c r="C15" s="229">
        <f t="shared" si="3"/>
        <v>86.820861678004547</v>
      </c>
      <c r="D15" s="229">
        <f t="shared" si="4"/>
        <v>85.814814814814824</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5">AVERAGE(E24, H24,K24,N24,Q24,T24,W24,Z24,AC24)</f>
        <v>94.444444444444443</v>
      </c>
      <c r="C24" s="363"/>
      <c r="D24" s="350">
        <v>2007</v>
      </c>
      <c r="E24" s="413">
        <v>50</v>
      </c>
      <c r="F24" s="363"/>
      <c r="G24" s="350">
        <v>2007</v>
      </c>
      <c r="H24" s="413">
        <v>100</v>
      </c>
      <c r="I24" s="363" t="s">
        <v>1355</v>
      </c>
      <c r="J24" s="350">
        <v>2007</v>
      </c>
      <c r="K24" s="413">
        <v>100</v>
      </c>
      <c r="L24" s="363"/>
      <c r="M24" s="350">
        <v>2007</v>
      </c>
      <c r="N24" s="413">
        <v>100</v>
      </c>
      <c r="O24" s="363"/>
      <c r="P24" s="350">
        <v>2007</v>
      </c>
      <c r="Q24" s="363">
        <v>100</v>
      </c>
      <c r="R24" s="363" t="s">
        <v>4926</v>
      </c>
      <c r="S24" s="350">
        <v>2007</v>
      </c>
      <c r="T24" s="34">
        <v>100</v>
      </c>
      <c r="U24" s="363"/>
      <c r="V24" s="350">
        <v>2007</v>
      </c>
      <c r="W24" s="34">
        <v>100</v>
      </c>
      <c r="X24" s="363"/>
      <c r="Y24" s="350">
        <v>2007</v>
      </c>
      <c r="Z24" s="34">
        <v>100</v>
      </c>
      <c r="AA24" s="363"/>
      <c r="AB24" s="350">
        <v>2007</v>
      </c>
      <c r="AC24" s="34">
        <v>100</v>
      </c>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5"/>
        <v>94.444444444444443</v>
      </c>
      <c r="C25" s="363"/>
      <c r="D25" s="350">
        <v>2008</v>
      </c>
      <c r="E25" s="413">
        <v>50</v>
      </c>
      <c r="F25" s="363"/>
      <c r="G25" s="350">
        <v>2008</v>
      </c>
      <c r="H25" s="413">
        <v>100</v>
      </c>
      <c r="I25" s="363"/>
      <c r="J25" s="350">
        <v>2008</v>
      </c>
      <c r="K25" s="413">
        <v>100</v>
      </c>
      <c r="L25" s="363"/>
      <c r="M25" s="350">
        <v>2008</v>
      </c>
      <c r="N25" s="413">
        <v>100</v>
      </c>
      <c r="O25" s="363"/>
      <c r="P25" s="350">
        <v>2008</v>
      </c>
      <c r="Q25" s="363">
        <v>100</v>
      </c>
      <c r="R25" s="363"/>
      <c r="S25" s="350">
        <v>2008</v>
      </c>
      <c r="T25" s="34">
        <v>100</v>
      </c>
      <c r="U25" s="363"/>
      <c r="V25" s="350">
        <v>2008</v>
      </c>
      <c r="W25" s="34">
        <v>100</v>
      </c>
      <c r="X25" s="363"/>
      <c r="Y25" s="350">
        <v>2008</v>
      </c>
      <c r="Z25" s="34">
        <v>100</v>
      </c>
      <c r="AA25" s="363"/>
      <c r="AB25" s="350">
        <v>2008</v>
      </c>
      <c r="AC25" s="34">
        <v>100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5"/>
        <v>94.444444444444443</v>
      </c>
      <c r="C26" s="363"/>
      <c r="D26" s="350">
        <v>2009</v>
      </c>
      <c r="E26" s="413">
        <v>50</v>
      </c>
      <c r="F26" s="363"/>
      <c r="G26" s="350">
        <v>2009</v>
      </c>
      <c r="H26" s="413">
        <v>100</v>
      </c>
      <c r="I26" s="363"/>
      <c r="J26" s="350">
        <v>2009</v>
      </c>
      <c r="K26" s="413">
        <v>100</v>
      </c>
      <c r="L26" s="363"/>
      <c r="M26" s="350">
        <v>2009</v>
      </c>
      <c r="N26" s="413">
        <v>100</v>
      </c>
      <c r="O26" s="363"/>
      <c r="P26" s="350">
        <v>2009</v>
      </c>
      <c r="Q26" s="363">
        <v>100</v>
      </c>
      <c r="R26" s="363"/>
      <c r="S26" s="350">
        <v>2009</v>
      </c>
      <c r="T26" s="34">
        <v>100</v>
      </c>
      <c r="U26" s="363"/>
      <c r="V26" s="350">
        <v>2009</v>
      </c>
      <c r="W26" s="34">
        <v>100</v>
      </c>
      <c r="X26" s="363"/>
      <c r="Y26" s="350">
        <v>2009</v>
      </c>
      <c r="Z26" s="34">
        <v>100</v>
      </c>
      <c r="AA26" s="363"/>
      <c r="AB26" s="350">
        <v>2009</v>
      </c>
      <c r="AC26" s="34">
        <v>100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5"/>
        <v>90.777777777777771</v>
      </c>
      <c r="C27" s="363"/>
      <c r="D27" s="350">
        <v>2010</v>
      </c>
      <c r="E27" s="413">
        <v>50</v>
      </c>
      <c r="F27" s="363"/>
      <c r="G27" s="350">
        <v>2010</v>
      </c>
      <c r="H27" s="413">
        <v>100</v>
      </c>
      <c r="I27" s="363"/>
      <c r="J27" s="350">
        <v>2010</v>
      </c>
      <c r="K27" s="413">
        <v>100</v>
      </c>
      <c r="L27" s="363"/>
      <c r="M27" s="350">
        <v>2010</v>
      </c>
      <c r="N27" s="413">
        <v>100</v>
      </c>
      <c r="O27" s="363"/>
      <c r="P27" s="350">
        <v>2010</v>
      </c>
      <c r="Q27" s="363">
        <v>67</v>
      </c>
      <c r="R27" s="431" t="s">
        <v>4531</v>
      </c>
      <c r="S27" s="350">
        <v>2010</v>
      </c>
      <c r="T27" s="34">
        <v>100</v>
      </c>
      <c r="U27" s="363"/>
      <c r="V27" s="350">
        <v>2010</v>
      </c>
      <c r="W27" s="34">
        <v>100</v>
      </c>
      <c r="X27" s="363"/>
      <c r="Y27" s="350">
        <v>2010</v>
      </c>
      <c r="Z27" s="34">
        <v>100</v>
      </c>
      <c r="AA27" s="363"/>
      <c r="AB27" s="350">
        <v>2010</v>
      </c>
      <c r="AC27" s="34">
        <v>100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5"/>
        <v>90.777777777777771</v>
      </c>
      <c r="C28" s="363"/>
      <c r="D28" s="350">
        <v>2011</v>
      </c>
      <c r="E28" s="413">
        <v>50</v>
      </c>
      <c r="F28" s="363"/>
      <c r="G28" s="350">
        <v>2011</v>
      </c>
      <c r="H28" s="413">
        <v>100</v>
      </c>
      <c r="I28" s="363"/>
      <c r="J28" s="350">
        <v>2011</v>
      </c>
      <c r="K28" s="413">
        <v>100</v>
      </c>
      <c r="L28" s="363"/>
      <c r="M28" s="350">
        <v>2011</v>
      </c>
      <c r="N28" s="413">
        <v>100</v>
      </c>
      <c r="O28" s="363"/>
      <c r="P28" s="350">
        <v>2011</v>
      </c>
      <c r="Q28" s="363">
        <v>67</v>
      </c>
      <c r="R28" s="363"/>
      <c r="S28" s="350">
        <v>2011</v>
      </c>
      <c r="T28" s="34">
        <v>100</v>
      </c>
      <c r="U28" s="363"/>
      <c r="V28" s="350">
        <v>2011</v>
      </c>
      <c r="W28" s="34">
        <v>100</v>
      </c>
      <c r="X28" s="363"/>
      <c r="Y28" s="350">
        <v>2011</v>
      </c>
      <c r="Z28" s="34">
        <v>100</v>
      </c>
      <c r="AA28" s="363"/>
      <c r="AB28" s="350">
        <v>2011</v>
      </c>
      <c r="AC28" s="34">
        <v>100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5"/>
        <v>90.777777777777771</v>
      </c>
      <c r="C29" s="363"/>
      <c r="D29" s="350">
        <v>2012</v>
      </c>
      <c r="E29" s="413">
        <v>50</v>
      </c>
      <c r="F29" s="363"/>
      <c r="G29" s="350">
        <v>2012</v>
      </c>
      <c r="H29" s="413">
        <v>100</v>
      </c>
      <c r="I29" s="363"/>
      <c r="J29" s="350">
        <v>2012</v>
      </c>
      <c r="K29" s="413">
        <v>100</v>
      </c>
      <c r="L29" s="363"/>
      <c r="M29" s="350">
        <v>2012</v>
      </c>
      <c r="N29" s="413">
        <v>100</v>
      </c>
      <c r="O29" s="363"/>
      <c r="P29" s="350">
        <v>2012</v>
      </c>
      <c r="Q29" s="363">
        <v>67</v>
      </c>
      <c r="R29" s="363"/>
      <c r="S29" s="350">
        <v>2012</v>
      </c>
      <c r="T29" s="34">
        <v>100</v>
      </c>
      <c r="U29" s="363"/>
      <c r="V29" s="350">
        <v>2012</v>
      </c>
      <c r="W29" s="34">
        <v>100</v>
      </c>
      <c r="X29" s="363"/>
      <c r="Y29" s="350">
        <v>2012</v>
      </c>
      <c r="Z29" s="34">
        <v>100</v>
      </c>
      <c r="AA29" s="363"/>
      <c r="AB29" s="350">
        <v>2012</v>
      </c>
      <c r="AC29" s="34">
        <v>100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5"/>
        <v>90.777777777777771</v>
      </c>
      <c r="C30" s="363"/>
      <c r="D30" s="350">
        <v>2013</v>
      </c>
      <c r="E30" s="413">
        <v>50</v>
      </c>
      <c r="F30" s="363"/>
      <c r="G30" s="350">
        <v>2013</v>
      </c>
      <c r="H30" s="413">
        <v>100</v>
      </c>
      <c r="I30" s="363"/>
      <c r="J30" s="350">
        <v>2013</v>
      </c>
      <c r="K30" s="413">
        <v>100</v>
      </c>
      <c r="L30" s="363"/>
      <c r="M30" s="350">
        <v>2013</v>
      </c>
      <c r="N30" s="413">
        <v>100</v>
      </c>
      <c r="O30" s="363"/>
      <c r="P30" s="350">
        <v>2013</v>
      </c>
      <c r="Q30" s="363">
        <v>67</v>
      </c>
      <c r="R30" s="363"/>
      <c r="S30" s="350">
        <v>2013</v>
      </c>
      <c r="T30" s="34">
        <v>100</v>
      </c>
      <c r="U30" s="363"/>
      <c r="V30" s="350">
        <v>2013</v>
      </c>
      <c r="W30" s="34">
        <v>100</v>
      </c>
      <c r="X30" s="363"/>
      <c r="Y30" s="350">
        <v>2013</v>
      </c>
      <c r="Z30" s="34">
        <v>100</v>
      </c>
      <c r="AA30" s="363"/>
      <c r="AB30" s="350">
        <v>2013</v>
      </c>
      <c r="AC30" s="34">
        <v>100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6">AVERAGE(E31, H31,K31,N31,Q31,T31,W31,Z31,AC31)</f>
        <v>90.777777777777771</v>
      </c>
      <c r="C31" s="39"/>
      <c r="D31" s="43">
        <v>2014</v>
      </c>
      <c r="E31" s="19">
        <v>50</v>
      </c>
      <c r="F31" s="10" t="s">
        <v>1356</v>
      </c>
      <c r="G31" s="43">
        <v>2014</v>
      </c>
      <c r="H31" s="19">
        <v>100</v>
      </c>
      <c r="I31" s="10" t="s">
        <v>1355</v>
      </c>
      <c r="J31" s="43">
        <v>2014</v>
      </c>
      <c r="K31" s="19">
        <v>100</v>
      </c>
      <c r="L31" s="10"/>
      <c r="M31" s="43">
        <v>2014</v>
      </c>
      <c r="N31" s="19">
        <v>100</v>
      </c>
      <c r="O31" s="10"/>
      <c r="P31" s="43">
        <v>2014</v>
      </c>
      <c r="Q31" s="49">
        <v>67</v>
      </c>
      <c r="R31" s="10" t="s">
        <v>4531</v>
      </c>
      <c r="S31" s="43">
        <v>2014</v>
      </c>
      <c r="T31" s="34">
        <v>100</v>
      </c>
      <c r="U31" s="10"/>
      <c r="V31" s="43">
        <v>2014</v>
      </c>
      <c r="W31" s="19">
        <v>100</v>
      </c>
      <c r="X31" s="10" t="s">
        <v>1354</v>
      </c>
      <c r="Y31" s="350">
        <v>2014</v>
      </c>
      <c r="Z31" s="19">
        <v>100</v>
      </c>
      <c r="AA31" s="10" t="s">
        <v>3806</v>
      </c>
      <c r="AB31" s="350">
        <v>2014</v>
      </c>
      <c r="AC31" s="19">
        <v>100</v>
      </c>
      <c r="AD31" s="11" t="s">
        <v>1353</v>
      </c>
    </row>
    <row r="32" spans="1:81" ht="24.75" customHeight="1">
      <c r="A32" s="43">
        <v>2015</v>
      </c>
      <c r="B32" s="230">
        <f t="shared" si="6"/>
        <v>90.777777777777771</v>
      </c>
      <c r="C32" s="39"/>
      <c r="D32" s="43">
        <v>2015</v>
      </c>
      <c r="E32" s="19">
        <v>50</v>
      </c>
      <c r="F32" s="10"/>
      <c r="G32" s="43">
        <v>2015</v>
      </c>
      <c r="H32" s="19">
        <v>100</v>
      </c>
      <c r="I32" s="10"/>
      <c r="J32" s="43">
        <v>2015</v>
      </c>
      <c r="K32" s="19">
        <v>100</v>
      </c>
      <c r="L32" s="10"/>
      <c r="M32" s="43">
        <v>2015</v>
      </c>
      <c r="N32" s="19">
        <v>100</v>
      </c>
      <c r="O32" s="10"/>
      <c r="P32" s="43">
        <v>2015</v>
      </c>
      <c r="Q32" s="19">
        <v>67</v>
      </c>
      <c r="R32" s="10"/>
      <c r="S32" s="43">
        <v>2015</v>
      </c>
      <c r="T32" s="34">
        <v>100</v>
      </c>
      <c r="U32" s="10"/>
      <c r="V32" s="43">
        <v>2015</v>
      </c>
      <c r="W32" s="19">
        <v>100</v>
      </c>
      <c r="X32" s="10"/>
      <c r="Y32" s="350">
        <v>2015</v>
      </c>
      <c r="Z32" s="19">
        <v>100</v>
      </c>
      <c r="AA32" s="10"/>
      <c r="AB32" s="350">
        <v>2015</v>
      </c>
      <c r="AC32" s="19">
        <v>100</v>
      </c>
      <c r="AD32" s="11"/>
    </row>
    <row r="33" spans="1:81" ht="24.75" customHeight="1">
      <c r="A33" s="43">
        <v>2016</v>
      </c>
      <c r="B33" s="230">
        <f t="shared" si="6"/>
        <v>90.777777777777771</v>
      </c>
      <c r="C33" s="39"/>
      <c r="D33" s="43">
        <v>2016</v>
      </c>
      <c r="E33" s="19">
        <v>50</v>
      </c>
      <c r="F33" s="10"/>
      <c r="G33" s="43">
        <v>2016</v>
      </c>
      <c r="H33" s="19">
        <v>100</v>
      </c>
      <c r="I33" s="10"/>
      <c r="J33" s="43">
        <v>2016</v>
      </c>
      <c r="K33" s="19">
        <v>100</v>
      </c>
      <c r="L33" s="10"/>
      <c r="M33" s="43">
        <v>2016</v>
      </c>
      <c r="N33" s="19">
        <v>100</v>
      </c>
      <c r="O33" s="10"/>
      <c r="P33" s="43">
        <v>2016</v>
      </c>
      <c r="Q33" s="19">
        <v>67</v>
      </c>
      <c r="R33" s="10"/>
      <c r="S33" s="43">
        <v>2016</v>
      </c>
      <c r="T33" s="34">
        <v>100</v>
      </c>
      <c r="U33" s="10"/>
      <c r="V33" s="43">
        <v>2016</v>
      </c>
      <c r="W33" s="19">
        <v>100</v>
      </c>
      <c r="X33" s="10"/>
      <c r="Y33" s="350">
        <v>2016</v>
      </c>
      <c r="Z33" s="19">
        <v>100</v>
      </c>
      <c r="AA33" s="10"/>
      <c r="AB33" s="350">
        <v>2016</v>
      </c>
      <c r="AC33" s="19">
        <v>100</v>
      </c>
      <c r="AD33" s="11"/>
    </row>
    <row r="34" spans="1:81" ht="24.75" customHeight="1">
      <c r="A34" s="43">
        <v>2017</v>
      </c>
      <c r="B34" s="230">
        <f t="shared" si="6"/>
        <v>90.777777777777771</v>
      </c>
      <c r="C34" s="39"/>
      <c r="D34" s="43">
        <v>2017</v>
      </c>
      <c r="E34" s="19">
        <v>50</v>
      </c>
      <c r="F34" s="10"/>
      <c r="G34" s="43">
        <v>2017</v>
      </c>
      <c r="H34" s="19">
        <v>100</v>
      </c>
      <c r="I34" s="10"/>
      <c r="J34" s="43">
        <v>2017</v>
      </c>
      <c r="K34" s="19">
        <v>100</v>
      </c>
      <c r="L34" s="10"/>
      <c r="M34" s="43">
        <v>2017</v>
      </c>
      <c r="N34" s="19">
        <v>100</v>
      </c>
      <c r="O34" s="10"/>
      <c r="P34" s="43">
        <v>2017</v>
      </c>
      <c r="Q34" s="19">
        <v>67</v>
      </c>
      <c r="R34" s="10"/>
      <c r="S34" s="43">
        <v>2017</v>
      </c>
      <c r="T34" s="34">
        <v>100</v>
      </c>
      <c r="U34" s="10"/>
      <c r="V34" s="43">
        <v>2017</v>
      </c>
      <c r="W34" s="19">
        <v>100</v>
      </c>
      <c r="X34" s="10"/>
      <c r="Y34" s="350">
        <v>2017</v>
      </c>
      <c r="Z34" s="19">
        <v>100</v>
      </c>
      <c r="AA34" s="10"/>
      <c r="AB34" s="350">
        <v>2017</v>
      </c>
      <c r="AC34" s="19">
        <v>100</v>
      </c>
      <c r="AD34" s="11"/>
    </row>
    <row r="35" spans="1:81" ht="24.75" customHeight="1">
      <c r="A35" s="43">
        <v>2018</v>
      </c>
      <c r="B35" s="230">
        <f t="shared" si="6"/>
        <v>90.777777777777771</v>
      </c>
      <c r="C35" s="39"/>
      <c r="D35" s="43">
        <v>2018</v>
      </c>
      <c r="E35" s="19">
        <v>50</v>
      </c>
      <c r="F35" s="10"/>
      <c r="G35" s="43">
        <v>2018</v>
      </c>
      <c r="H35" s="19">
        <v>100</v>
      </c>
      <c r="I35" s="10"/>
      <c r="J35" s="43">
        <v>2018</v>
      </c>
      <c r="K35" s="19">
        <v>100</v>
      </c>
      <c r="L35" s="10"/>
      <c r="M35" s="43">
        <v>2018</v>
      </c>
      <c r="N35" s="19">
        <v>100</v>
      </c>
      <c r="O35" s="10"/>
      <c r="P35" s="43">
        <v>2018</v>
      </c>
      <c r="Q35" s="19">
        <v>67</v>
      </c>
      <c r="R35" s="10"/>
      <c r="S35" s="43">
        <v>2018</v>
      </c>
      <c r="T35" s="34">
        <v>100</v>
      </c>
      <c r="U35" s="10"/>
      <c r="V35" s="43">
        <v>2018</v>
      </c>
      <c r="W35" s="19">
        <v>100</v>
      </c>
      <c r="X35" s="10"/>
      <c r="Y35" s="350">
        <v>2018</v>
      </c>
      <c r="Z35" s="19">
        <v>100</v>
      </c>
      <c r="AA35" s="10"/>
      <c r="AB35" s="350">
        <v>2018</v>
      </c>
      <c r="AC35" s="19">
        <v>100</v>
      </c>
      <c r="AD35" s="11"/>
    </row>
    <row r="36" spans="1:81" ht="24.75" customHeight="1">
      <c r="A36" s="43">
        <v>2019</v>
      </c>
      <c r="B36" s="230">
        <f t="shared" si="6"/>
        <v>90.777777777777771</v>
      </c>
      <c r="C36" s="39"/>
      <c r="D36" s="43">
        <v>2019</v>
      </c>
      <c r="E36" s="19">
        <v>50</v>
      </c>
      <c r="F36" s="10"/>
      <c r="G36" s="43">
        <v>2019</v>
      </c>
      <c r="H36" s="19">
        <v>100</v>
      </c>
      <c r="I36" s="10"/>
      <c r="J36" s="43">
        <v>2019</v>
      </c>
      <c r="K36" s="19">
        <v>100</v>
      </c>
      <c r="L36" s="10"/>
      <c r="M36" s="43">
        <v>2019</v>
      </c>
      <c r="N36" s="19">
        <v>100</v>
      </c>
      <c r="O36" s="10"/>
      <c r="P36" s="43">
        <v>2019</v>
      </c>
      <c r="Q36" s="19">
        <v>67</v>
      </c>
      <c r="R36" s="10"/>
      <c r="S36" s="43">
        <v>2019</v>
      </c>
      <c r="T36" s="34">
        <v>100</v>
      </c>
      <c r="U36" s="10"/>
      <c r="V36" s="43">
        <v>2019</v>
      </c>
      <c r="W36" s="19">
        <v>100</v>
      </c>
      <c r="X36" s="10" t="s">
        <v>4117</v>
      </c>
      <c r="Y36" s="350">
        <v>2019</v>
      </c>
      <c r="Z36" s="19">
        <v>100</v>
      </c>
      <c r="AA36" s="10"/>
      <c r="AB36" s="350">
        <v>2019</v>
      </c>
      <c r="AC36" s="19">
        <v>100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1613</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4532</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7">AVERAGE(E45,H45,K45,T45,AF45,AO45,AU45,AX45,AR45)</f>
        <v>78.722222222222229</v>
      </c>
      <c r="C45" s="363"/>
      <c r="D45" s="350">
        <v>2007</v>
      </c>
      <c r="E45" s="34">
        <v>50</v>
      </c>
      <c r="F45" s="363"/>
      <c r="G45" s="350">
        <v>2007</v>
      </c>
      <c r="H45" s="49">
        <v>25</v>
      </c>
      <c r="I45" s="431" t="s">
        <v>3807</v>
      </c>
      <c r="J45" s="350">
        <v>2007</v>
      </c>
      <c r="K45" s="413">
        <v>100</v>
      </c>
      <c r="L45" s="363"/>
      <c r="M45" s="350">
        <v>2007</v>
      </c>
      <c r="N45" s="413">
        <v>100</v>
      </c>
      <c r="O45" s="363"/>
      <c r="P45" s="350">
        <v>2007</v>
      </c>
      <c r="Q45" s="413">
        <v>100</v>
      </c>
      <c r="R45" s="363"/>
      <c r="S45" s="350">
        <v>2007</v>
      </c>
      <c r="T45" s="413">
        <v>100</v>
      </c>
      <c r="U45" s="363"/>
      <c r="V45" s="350">
        <v>2007</v>
      </c>
      <c r="W45" s="413">
        <v>100</v>
      </c>
      <c r="X45" s="363"/>
      <c r="Y45" s="350">
        <v>2007</v>
      </c>
      <c r="Z45" s="413">
        <v>100</v>
      </c>
      <c r="AA45" s="363"/>
      <c r="AB45" s="350">
        <v>2007</v>
      </c>
      <c r="AC45" s="413">
        <v>100</v>
      </c>
      <c r="AD45" s="363"/>
      <c r="AE45" s="350">
        <v>2007</v>
      </c>
      <c r="AF45" s="243">
        <f t="shared" ref="AF45:AF51" si="8">0.67*AI45+0.33*AL45</f>
        <v>83.5</v>
      </c>
      <c r="AG45" s="363"/>
      <c r="AH45" s="350">
        <v>2007</v>
      </c>
      <c r="AI45" s="363">
        <v>100</v>
      </c>
      <c r="AJ45" s="363"/>
      <c r="AK45" s="350">
        <v>2007</v>
      </c>
      <c r="AL45" s="413">
        <v>50</v>
      </c>
      <c r="AM45" s="363"/>
      <c r="AN45" s="350">
        <v>2007</v>
      </c>
      <c r="AO45" s="413">
        <v>100</v>
      </c>
      <c r="AP45" s="363"/>
      <c r="AQ45" s="350">
        <v>2007</v>
      </c>
      <c r="AR45" s="413">
        <v>50</v>
      </c>
      <c r="AS45" s="363"/>
      <c r="AT45" s="350">
        <v>2007</v>
      </c>
      <c r="AU45" s="413">
        <v>100</v>
      </c>
      <c r="AV45" s="363"/>
      <c r="AW45" s="350">
        <v>2007</v>
      </c>
      <c r="AX45" s="413">
        <v>100</v>
      </c>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7"/>
        <v>78.722222222222229</v>
      </c>
      <c r="C46" s="363"/>
      <c r="D46" s="350">
        <v>2008</v>
      </c>
      <c r="E46" s="34">
        <v>50</v>
      </c>
      <c r="F46" s="363"/>
      <c r="G46" s="350">
        <v>2008</v>
      </c>
      <c r="H46" s="49">
        <v>25</v>
      </c>
      <c r="I46" s="363"/>
      <c r="J46" s="350">
        <v>2008</v>
      </c>
      <c r="K46" s="413">
        <v>100</v>
      </c>
      <c r="L46" s="363"/>
      <c r="M46" s="350">
        <v>2008</v>
      </c>
      <c r="N46" s="413">
        <v>100</v>
      </c>
      <c r="O46" s="363"/>
      <c r="P46" s="350">
        <v>2008</v>
      </c>
      <c r="Q46" s="413">
        <v>100</v>
      </c>
      <c r="R46" s="363"/>
      <c r="S46" s="350">
        <v>2008</v>
      </c>
      <c r="T46" s="413">
        <v>100</v>
      </c>
      <c r="U46" s="363"/>
      <c r="V46" s="350">
        <v>2008</v>
      </c>
      <c r="W46" s="413">
        <v>100</v>
      </c>
      <c r="X46" s="363"/>
      <c r="Y46" s="350">
        <v>2008</v>
      </c>
      <c r="Z46" s="413">
        <v>100</v>
      </c>
      <c r="AA46" s="363"/>
      <c r="AB46" s="350">
        <v>2008</v>
      </c>
      <c r="AC46" s="413">
        <v>100</v>
      </c>
      <c r="AD46" s="363"/>
      <c r="AE46" s="350">
        <v>2008</v>
      </c>
      <c r="AF46" s="243">
        <f t="shared" si="8"/>
        <v>83.5</v>
      </c>
      <c r="AG46" s="363"/>
      <c r="AH46" s="350">
        <v>2008</v>
      </c>
      <c r="AI46" s="363">
        <v>100</v>
      </c>
      <c r="AJ46" s="363"/>
      <c r="AK46" s="350">
        <v>2008</v>
      </c>
      <c r="AL46" s="413">
        <v>50</v>
      </c>
      <c r="AM46" s="363"/>
      <c r="AN46" s="350">
        <v>2008</v>
      </c>
      <c r="AO46" s="413">
        <v>100</v>
      </c>
      <c r="AP46" s="363"/>
      <c r="AQ46" s="350">
        <v>2008</v>
      </c>
      <c r="AR46" s="413">
        <v>50</v>
      </c>
      <c r="AS46" s="363"/>
      <c r="AT46" s="350">
        <v>2008</v>
      </c>
      <c r="AU46" s="413">
        <v>100</v>
      </c>
      <c r="AV46" s="363"/>
      <c r="AW46" s="350">
        <v>2008</v>
      </c>
      <c r="AX46" s="413">
        <v>100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7"/>
        <v>78.722222222222229</v>
      </c>
      <c r="C47" s="363"/>
      <c r="D47" s="350">
        <v>2009</v>
      </c>
      <c r="E47" s="34">
        <v>50</v>
      </c>
      <c r="F47" s="363"/>
      <c r="G47" s="350">
        <v>2009</v>
      </c>
      <c r="H47" s="49">
        <v>25</v>
      </c>
      <c r="I47" s="363"/>
      <c r="J47" s="350">
        <v>2009</v>
      </c>
      <c r="K47" s="413">
        <v>100</v>
      </c>
      <c r="L47" s="363"/>
      <c r="M47" s="350">
        <v>2009</v>
      </c>
      <c r="N47" s="413">
        <v>100</v>
      </c>
      <c r="O47" s="363"/>
      <c r="P47" s="350">
        <v>2009</v>
      </c>
      <c r="Q47" s="413">
        <v>100</v>
      </c>
      <c r="R47" s="363"/>
      <c r="S47" s="350">
        <v>2009</v>
      </c>
      <c r="T47" s="413">
        <v>100</v>
      </c>
      <c r="U47" s="363"/>
      <c r="V47" s="350">
        <v>2009</v>
      </c>
      <c r="W47" s="413">
        <v>100</v>
      </c>
      <c r="X47" s="363"/>
      <c r="Y47" s="350">
        <v>2009</v>
      </c>
      <c r="Z47" s="413">
        <v>100</v>
      </c>
      <c r="AA47" s="363"/>
      <c r="AB47" s="350">
        <v>2009</v>
      </c>
      <c r="AC47" s="413">
        <v>100</v>
      </c>
      <c r="AD47" s="363"/>
      <c r="AE47" s="350">
        <v>2009</v>
      </c>
      <c r="AF47" s="243">
        <f t="shared" si="8"/>
        <v>83.5</v>
      </c>
      <c r="AG47" s="363"/>
      <c r="AH47" s="350">
        <v>2009</v>
      </c>
      <c r="AI47" s="363">
        <v>100</v>
      </c>
      <c r="AJ47" s="363" t="s">
        <v>329</v>
      </c>
      <c r="AK47" s="350">
        <v>2009</v>
      </c>
      <c r="AL47" s="413">
        <v>50</v>
      </c>
      <c r="AM47" s="363"/>
      <c r="AN47" s="350">
        <v>2009</v>
      </c>
      <c r="AO47" s="413">
        <v>100</v>
      </c>
      <c r="AP47" s="363"/>
      <c r="AQ47" s="350">
        <v>2009</v>
      </c>
      <c r="AR47" s="413">
        <v>50</v>
      </c>
      <c r="AS47" s="363"/>
      <c r="AT47" s="350">
        <v>2009</v>
      </c>
      <c r="AU47" s="413">
        <v>100</v>
      </c>
      <c r="AV47" s="363"/>
      <c r="AW47" s="350">
        <v>2009</v>
      </c>
      <c r="AX47" s="413">
        <v>100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7"/>
        <v>75</v>
      </c>
      <c r="C48" s="363"/>
      <c r="D48" s="350">
        <v>2010</v>
      </c>
      <c r="E48" s="34">
        <v>50</v>
      </c>
      <c r="F48" s="363"/>
      <c r="G48" s="350">
        <v>2010</v>
      </c>
      <c r="H48" s="49">
        <v>25</v>
      </c>
      <c r="I48" s="363"/>
      <c r="J48" s="350">
        <v>2010</v>
      </c>
      <c r="K48" s="413">
        <v>100</v>
      </c>
      <c r="L48" s="363"/>
      <c r="M48" s="350">
        <v>2010</v>
      </c>
      <c r="N48" s="413">
        <v>100</v>
      </c>
      <c r="O48" s="363"/>
      <c r="P48" s="350">
        <v>2010</v>
      </c>
      <c r="Q48" s="413">
        <v>100</v>
      </c>
      <c r="R48" s="363"/>
      <c r="S48" s="350">
        <v>2010</v>
      </c>
      <c r="T48" s="413">
        <v>100</v>
      </c>
      <c r="U48" s="363"/>
      <c r="V48" s="350">
        <v>2010</v>
      </c>
      <c r="W48" s="413">
        <v>100</v>
      </c>
      <c r="X48" s="363"/>
      <c r="Y48" s="350">
        <v>2010</v>
      </c>
      <c r="Z48" s="413">
        <v>100</v>
      </c>
      <c r="AA48" s="363"/>
      <c r="AB48" s="350">
        <v>2010</v>
      </c>
      <c r="AC48" s="413">
        <v>100</v>
      </c>
      <c r="AD48" s="363"/>
      <c r="AE48" s="350">
        <v>2010</v>
      </c>
      <c r="AF48" s="243">
        <f t="shared" si="8"/>
        <v>50</v>
      </c>
      <c r="AG48" s="363"/>
      <c r="AH48" s="350">
        <v>2010</v>
      </c>
      <c r="AI48" s="363">
        <v>50</v>
      </c>
      <c r="AJ48" s="363" t="s">
        <v>4928</v>
      </c>
      <c r="AK48" s="350">
        <v>2010</v>
      </c>
      <c r="AL48" s="413">
        <v>50</v>
      </c>
      <c r="AM48" s="363"/>
      <c r="AN48" s="350">
        <v>2010</v>
      </c>
      <c r="AO48" s="413">
        <v>100</v>
      </c>
      <c r="AP48" s="363"/>
      <c r="AQ48" s="350">
        <v>2010</v>
      </c>
      <c r="AR48" s="413">
        <v>50</v>
      </c>
      <c r="AS48" s="363"/>
      <c r="AT48" s="350">
        <v>2010</v>
      </c>
      <c r="AU48" s="413">
        <v>100</v>
      </c>
      <c r="AV48" s="363"/>
      <c r="AW48" s="350">
        <v>2010</v>
      </c>
      <c r="AX48" s="413">
        <v>100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7"/>
        <v>75</v>
      </c>
      <c r="C49" s="363"/>
      <c r="D49" s="350">
        <v>2011</v>
      </c>
      <c r="E49" s="34">
        <v>50</v>
      </c>
      <c r="F49" s="363"/>
      <c r="G49" s="350">
        <v>2011</v>
      </c>
      <c r="H49" s="49">
        <v>25</v>
      </c>
      <c r="I49" s="363"/>
      <c r="J49" s="350">
        <v>2011</v>
      </c>
      <c r="K49" s="413">
        <v>100</v>
      </c>
      <c r="L49" s="363"/>
      <c r="M49" s="350">
        <v>2011</v>
      </c>
      <c r="N49" s="413">
        <v>100</v>
      </c>
      <c r="O49" s="363"/>
      <c r="P49" s="350">
        <v>2011</v>
      </c>
      <c r="Q49" s="413">
        <v>100</v>
      </c>
      <c r="R49" s="363"/>
      <c r="S49" s="350">
        <v>2011</v>
      </c>
      <c r="T49" s="413">
        <v>100</v>
      </c>
      <c r="U49" s="363"/>
      <c r="V49" s="350">
        <v>2011</v>
      </c>
      <c r="W49" s="413">
        <v>100</v>
      </c>
      <c r="X49" s="363"/>
      <c r="Y49" s="350">
        <v>2011</v>
      </c>
      <c r="Z49" s="413">
        <v>100</v>
      </c>
      <c r="AA49" s="363"/>
      <c r="AB49" s="350">
        <v>2011</v>
      </c>
      <c r="AC49" s="413">
        <v>100</v>
      </c>
      <c r="AD49" s="363"/>
      <c r="AE49" s="350">
        <v>2011</v>
      </c>
      <c r="AF49" s="243">
        <f t="shared" si="8"/>
        <v>50</v>
      </c>
      <c r="AG49" s="363"/>
      <c r="AH49" s="350">
        <v>2011</v>
      </c>
      <c r="AI49" s="363">
        <v>50</v>
      </c>
      <c r="AJ49" s="363"/>
      <c r="AK49" s="350">
        <v>2011</v>
      </c>
      <c r="AL49" s="413">
        <v>50</v>
      </c>
      <c r="AM49" s="363"/>
      <c r="AN49" s="350">
        <v>2011</v>
      </c>
      <c r="AO49" s="413">
        <v>100</v>
      </c>
      <c r="AP49" s="363"/>
      <c r="AQ49" s="350">
        <v>2011</v>
      </c>
      <c r="AR49" s="413">
        <v>50</v>
      </c>
      <c r="AS49" s="363"/>
      <c r="AT49" s="350">
        <v>2011</v>
      </c>
      <c r="AU49" s="413">
        <v>100</v>
      </c>
      <c r="AV49" s="363"/>
      <c r="AW49" s="350">
        <v>2011</v>
      </c>
      <c r="AX49" s="413">
        <v>100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7"/>
        <v>75</v>
      </c>
      <c r="C50" s="363"/>
      <c r="D50" s="350">
        <v>2012</v>
      </c>
      <c r="E50" s="34">
        <v>50</v>
      </c>
      <c r="F50" s="363"/>
      <c r="G50" s="350">
        <v>2012</v>
      </c>
      <c r="H50" s="49">
        <v>25</v>
      </c>
      <c r="I50" s="363"/>
      <c r="J50" s="350">
        <v>2012</v>
      </c>
      <c r="K50" s="413">
        <v>100</v>
      </c>
      <c r="L50" s="363"/>
      <c r="M50" s="350">
        <v>2012</v>
      </c>
      <c r="N50" s="413">
        <v>100</v>
      </c>
      <c r="O50" s="363"/>
      <c r="P50" s="350">
        <v>2012</v>
      </c>
      <c r="Q50" s="413">
        <v>100</v>
      </c>
      <c r="R50" s="363"/>
      <c r="S50" s="350">
        <v>2012</v>
      </c>
      <c r="T50" s="413">
        <v>100</v>
      </c>
      <c r="U50" s="363"/>
      <c r="V50" s="350">
        <v>2012</v>
      </c>
      <c r="W50" s="413">
        <v>100</v>
      </c>
      <c r="X50" s="363"/>
      <c r="Y50" s="350">
        <v>2012</v>
      </c>
      <c r="Z50" s="413">
        <v>100</v>
      </c>
      <c r="AA50" s="363"/>
      <c r="AB50" s="350">
        <v>2012</v>
      </c>
      <c r="AC50" s="413">
        <v>100</v>
      </c>
      <c r="AD50" s="363"/>
      <c r="AE50" s="350">
        <v>2012</v>
      </c>
      <c r="AF50" s="243">
        <f t="shared" si="8"/>
        <v>50</v>
      </c>
      <c r="AG50" s="363"/>
      <c r="AH50" s="350">
        <v>2012</v>
      </c>
      <c r="AI50" s="363">
        <v>50</v>
      </c>
      <c r="AJ50" s="363"/>
      <c r="AK50" s="350">
        <v>2012</v>
      </c>
      <c r="AL50" s="413">
        <v>50</v>
      </c>
      <c r="AM50" s="363"/>
      <c r="AN50" s="350">
        <v>2012</v>
      </c>
      <c r="AO50" s="413">
        <v>100</v>
      </c>
      <c r="AP50" s="363"/>
      <c r="AQ50" s="350">
        <v>2012</v>
      </c>
      <c r="AR50" s="413">
        <v>50</v>
      </c>
      <c r="AS50" s="363"/>
      <c r="AT50" s="350">
        <v>2012</v>
      </c>
      <c r="AU50" s="413">
        <v>100</v>
      </c>
      <c r="AV50" s="363"/>
      <c r="AW50" s="350">
        <v>2012</v>
      </c>
      <c r="AX50" s="413">
        <v>100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7"/>
        <v>75</v>
      </c>
      <c r="C51" s="363"/>
      <c r="D51" s="350">
        <v>2013</v>
      </c>
      <c r="E51" s="34">
        <v>50</v>
      </c>
      <c r="F51" s="363"/>
      <c r="G51" s="350">
        <v>2013</v>
      </c>
      <c r="H51" s="49">
        <v>25</v>
      </c>
      <c r="I51" s="363"/>
      <c r="J51" s="350">
        <v>2013</v>
      </c>
      <c r="K51" s="413">
        <v>100</v>
      </c>
      <c r="L51" s="363"/>
      <c r="M51" s="350">
        <v>2013</v>
      </c>
      <c r="N51" s="413">
        <v>100</v>
      </c>
      <c r="O51" s="363"/>
      <c r="P51" s="350">
        <v>2013</v>
      </c>
      <c r="Q51" s="413">
        <v>100</v>
      </c>
      <c r="R51" s="363"/>
      <c r="S51" s="350">
        <v>2013</v>
      </c>
      <c r="T51" s="413">
        <v>100</v>
      </c>
      <c r="U51" s="363"/>
      <c r="V51" s="350">
        <v>2013</v>
      </c>
      <c r="W51" s="413">
        <v>100</v>
      </c>
      <c r="X51" s="363"/>
      <c r="Y51" s="350">
        <v>2013</v>
      </c>
      <c r="Z51" s="413">
        <v>100</v>
      </c>
      <c r="AA51" s="363"/>
      <c r="AB51" s="350">
        <v>2013</v>
      </c>
      <c r="AC51" s="413">
        <v>100</v>
      </c>
      <c r="AD51" s="363" t="s">
        <v>4927</v>
      </c>
      <c r="AE51" s="350">
        <v>2013</v>
      </c>
      <c r="AF51" s="243">
        <f t="shared" si="8"/>
        <v>50</v>
      </c>
      <c r="AG51" s="363"/>
      <c r="AH51" s="350">
        <v>2013</v>
      </c>
      <c r="AI51" s="363">
        <v>50</v>
      </c>
      <c r="AJ51" s="363"/>
      <c r="AK51" s="350">
        <v>2013</v>
      </c>
      <c r="AL51" s="413">
        <v>50</v>
      </c>
      <c r="AM51" s="363"/>
      <c r="AN51" s="350">
        <v>2013</v>
      </c>
      <c r="AO51" s="413">
        <v>100</v>
      </c>
      <c r="AP51" s="363"/>
      <c r="AQ51" s="350">
        <v>2013</v>
      </c>
      <c r="AR51" s="413">
        <v>50</v>
      </c>
      <c r="AS51" s="363"/>
      <c r="AT51" s="350">
        <v>2013</v>
      </c>
      <c r="AU51" s="413">
        <v>100</v>
      </c>
      <c r="AV51" s="363"/>
      <c r="AW51" s="350">
        <v>2013</v>
      </c>
      <c r="AX51" s="413">
        <v>100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9">AVERAGE(E52,H52,K52,T52,AF52,AO52,AU52,AX52,AR52)</f>
        <v>75</v>
      </c>
      <c r="C52" s="39"/>
      <c r="D52" s="43">
        <v>2014</v>
      </c>
      <c r="E52" s="34">
        <v>50</v>
      </c>
      <c r="F52" s="10" t="s">
        <v>4891</v>
      </c>
      <c r="G52" s="43">
        <v>2014</v>
      </c>
      <c r="H52" s="49">
        <v>25</v>
      </c>
      <c r="I52" s="10" t="s">
        <v>3807</v>
      </c>
      <c r="J52" s="43">
        <v>2014</v>
      </c>
      <c r="K52" s="19">
        <v>100</v>
      </c>
      <c r="L52" s="10"/>
      <c r="M52" s="43">
        <v>2014</v>
      </c>
      <c r="N52" s="19">
        <v>100</v>
      </c>
      <c r="O52" s="10"/>
      <c r="P52" s="43">
        <v>2014</v>
      </c>
      <c r="Q52" s="19">
        <v>100</v>
      </c>
      <c r="R52" s="10"/>
      <c r="S52" s="43">
        <v>2014</v>
      </c>
      <c r="T52" s="52">
        <v>100</v>
      </c>
      <c r="U52" s="10"/>
      <c r="V52" s="43">
        <v>2014</v>
      </c>
      <c r="W52" s="52">
        <v>100</v>
      </c>
      <c r="X52" s="10"/>
      <c r="Y52" s="350">
        <v>2014</v>
      </c>
      <c r="Z52" s="52">
        <v>100</v>
      </c>
      <c r="AA52" s="10"/>
      <c r="AB52" s="350">
        <v>2014</v>
      </c>
      <c r="AC52" s="52">
        <v>100</v>
      </c>
      <c r="AD52" s="10"/>
      <c r="AE52" s="350">
        <v>2014</v>
      </c>
      <c r="AF52" s="243">
        <f>0.67*AI52+0.33*AL52</f>
        <v>50</v>
      </c>
      <c r="AG52" s="10"/>
      <c r="AH52" s="350">
        <v>2014</v>
      </c>
      <c r="AI52" s="19">
        <v>50</v>
      </c>
      <c r="AJ52" s="10" t="s">
        <v>1352</v>
      </c>
      <c r="AK52" s="350">
        <v>2014</v>
      </c>
      <c r="AL52" s="19">
        <v>50</v>
      </c>
      <c r="AM52" s="10" t="s">
        <v>1351</v>
      </c>
      <c r="AN52" s="350">
        <v>2014</v>
      </c>
      <c r="AO52" s="19">
        <v>100</v>
      </c>
      <c r="AP52" s="10"/>
      <c r="AQ52" s="350">
        <v>2014</v>
      </c>
      <c r="AR52" s="19">
        <v>50</v>
      </c>
      <c r="AS52" s="10"/>
      <c r="AT52" s="350">
        <v>2014</v>
      </c>
      <c r="AU52" s="19">
        <v>100</v>
      </c>
      <c r="AV52" s="10" t="s">
        <v>1350</v>
      </c>
      <c r="AW52" s="350">
        <v>2014</v>
      </c>
      <c r="AX52" s="19">
        <v>100</v>
      </c>
      <c r="AY52" s="11" t="s">
        <v>3808</v>
      </c>
    </row>
    <row r="53" spans="1:81" ht="24.75" customHeight="1">
      <c r="A53" s="43">
        <v>2015</v>
      </c>
      <c r="B53" s="230">
        <f t="shared" si="9"/>
        <v>75</v>
      </c>
      <c r="C53" s="80"/>
      <c r="D53" s="43">
        <v>2015</v>
      </c>
      <c r="E53" s="34">
        <v>50</v>
      </c>
      <c r="F53" s="10"/>
      <c r="G53" s="43">
        <v>2015</v>
      </c>
      <c r="H53" s="19">
        <v>25</v>
      </c>
      <c r="I53" s="10"/>
      <c r="J53" s="43">
        <v>2015</v>
      </c>
      <c r="K53" s="19">
        <v>100</v>
      </c>
      <c r="L53" s="10"/>
      <c r="M53" s="43">
        <v>2015</v>
      </c>
      <c r="N53" s="19">
        <v>100</v>
      </c>
      <c r="O53" s="10"/>
      <c r="P53" s="43">
        <v>2015</v>
      </c>
      <c r="Q53" s="19">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7" si="10">0.67*AI53+0.33*AL53</f>
        <v>50</v>
      </c>
      <c r="AG53" s="10"/>
      <c r="AH53" s="350">
        <v>2015</v>
      </c>
      <c r="AI53" s="19">
        <v>50</v>
      </c>
      <c r="AJ53" s="10"/>
      <c r="AK53" s="350">
        <v>2015</v>
      </c>
      <c r="AL53" s="19">
        <v>50</v>
      </c>
      <c r="AM53" s="10"/>
      <c r="AN53" s="350">
        <v>2015</v>
      </c>
      <c r="AO53" s="19">
        <v>100</v>
      </c>
      <c r="AP53" s="10"/>
      <c r="AQ53" s="350">
        <v>2015</v>
      </c>
      <c r="AR53" s="19">
        <v>50</v>
      </c>
      <c r="AS53" s="10"/>
      <c r="AT53" s="350">
        <v>2015</v>
      </c>
      <c r="AU53" s="19">
        <v>100</v>
      </c>
      <c r="AV53" s="10"/>
      <c r="AW53" s="350">
        <v>2015</v>
      </c>
      <c r="AX53" s="19">
        <v>100</v>
      </c>
      <c r="AY53" s="11"/>
    </row>
    <row r="54" spans="1:81" ht="24.75" customHeight="1">
      <c r="A54" s="43">
        <v>2016</v>
      </c>
      <c r="B54" s="230">
        <f t="shared" si="9"/>
        <v>71.277777777777771</v>
      </c>
      <c r="C54" s="80"/>
      <c r="D54" s="43">
        <v>2016</v>
      </c>
      <c r="E54" s="34">
        <v>50</v>
      </c>
      <c r="F54" s="10" t="s">
        <v>3809</v>
      </c>
      <c r="G54" s="43">
        <v>2016</v>
      </c>
      <c r="H54" s="19">
        <v>25</v>
      </c>
      <c r="I54" s="10"/>
      <c r="J54" s="43">
        <v>2016</v>
      </c>
      <c r="K54" s="19">
        <v>100</v>
      </c>
      <c r="L54" s="10"/>
      <c r="M54" s="43">
        <v>2016</v>
      </c>
      <c r="N54" s="19">
        <v>100</v>
      </c>
      <c r="O54" s="10"/>
      <c r="P54" s="43">
        <v>2016</v>
      </c>
      <c r="Q54" s="19">
        <v>100</v>
      </c>
      <c r="R54" s="10"/>
      <c r="S54" s="43">
        <v>2016</v>
      </c>
      <c r="T54" s="52">
        <v>100</v>
      </c>
      <c r="U54" s="10"/>
      <c r="V54" s="43">
        <v>2016</v>
      </c>
      <c r="W54" s="52">
        <v>100</v>
      </c>
      <c r="X54" s="10"/>
      <c r="Y54" s="350">
        <v>2016</v>
      </c>
      <c r="Z54" s="52">
        <v>100</v>
      </c>
      <c r="AA54" s="10"/>
      <c r="AB54" s="350">
        <v>2016</v>
      </c>
      <c r="AC54" s="52">
        <v>100</v>
      </c>
      <c r="AD54" s="10"/>
      <c r="AE54" s="350">
        <v>2016</v>
      </c>
      <c r="AF54" s="243">
        <f t="shared" si="10"/>
        <v>16.5</v>
      </c>
      <c r="AG54" s="10"/>
      <c r="AH54" s="350">
        <v>2016</v>
      </c>
      <c r="AI54" s="78">
        <v>0</v>
      </c>
      <c r="AJ54" s="10" t="s">
        <v>3810</v>
      </c>
      <c r="AK54" s="350">
        <v>2016</v>
      </c>
      <c r="AL54" s="19">
        <v>50</v>
      </c>
      <c r="AM54" s="10" t="s">
        <v>1349</v>
      </c>
      <c r="AN54" s="350">
        <v>2016</v>
      </c>
      <c r="AO54" s="19">
        <v>100</v>
      </c>
      <c r="AP54" s="10"/>
      <c r="AQ54" s="350">
        <v>2016</v>
      </c>
      <c r="AR54" s="19">
        <v>50</v>
      </c>
      <c r="AS54" s="10"/>
      <c r="AT54" s="350">
        <v>2016</v>
      </c>
      <c r="AU54" s="19">
        <v>100</v>
      </c>
      <c r="AV54" s="10"/>
      <c r="AW54" s="350">
        <v>2016</v>
      </c>
      <c r="AX54" s="19">
        <v>100</v>
      </c>
      <c r="AY54" s="11"/>
    </row>
    <row r="55" spans="1:81" ht="24.75" customHeight="1">
      <c r="A55" s="43">
        <v>2017</v>
      </c>
      <c r="B55" s="230">
        <f t="shared" si="9"/>
        <v>71.277777777777771</v>
      </c>
      <c r="C55" s="80"/>
      <c r="D55" s="43">
        <v>2017</v>
      </c>
      <c r="E55" s="34">
        <v>50</v>
      </c>
      <c r="F55" s="10"/>
      <c r="G55" s="43">
        <v>2017</v>
      </c>
      <c r="H55" s="19">
        <v>25</v>
      </c>
      <c r="I55" s="10"/>
      <c r="J55" s="43">
        <v>2017</v>
      </c>
      <c r="K55" s="19">
        <v>100</v>
      </c>
      <c r="L55" s="10"/>
      <c r="M55" s="43">
        <v>2017</v>
      </c>
      <c r="N55" s="19">
        <v>100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10"/>
        <v>16.5</v>
      </c>
      <c r="AG55" s="10"/>
      <c r="AH55" s="350">
        <v>2017</v>
      </c>
      <c r="AI55" s="78">
        <v>0</v>
      </c>
      <c r="AJ55" s="10"/>
      <c r="AK55" s="350">
        <v>2017</v>
      </c>
      <c r="AL55" s="19">
        <v>50</v>
      </c>
      <c r="AM55" s="10"/>
      <c r="AN55" s="350">
        <v>2017</v>
      </c>
      <c r="AO55" s="19">
        <v>100</v>
      </c>
      <c r="AP55" s="10"/>
      <c r="AQ55" s="350">
        <v>2017</v>
      </c>
      <c r="AR55" s="19">
        <v>50</v>
      </c>
      <c r="AS55" s="10"/>
      <c r="AT55" s="350">
        <v>2017</v>
      </c>
      <c r="AU55" s="19">
        <v>100</v>
      </c>
      <c r="AV55" s="10"/>
      <c r="AW55" s="350">
        <v>2017</v>
      </c>
      <c r="AX55" s="19">
        <v>100</v>
      </c>
      <c r="AY55" s="11"/>
    </row>
    <row r="56" spans="1:81" ht="24.75" customHeight="1">
      <c r="A56" s="43">
        <v>2018</v>
      </c>
      <c r="B56" s="230">
        <f t="shared" si="9"/>
        <v>71.277777777777771</v>
      </c>
      <c r="C56" s="80"/>
      <c r="D56" s="43">
        <v>2018</v>
      </c>
      <c r="E56" s="34">
        <v>50</v>
      </c>
      <c r="F56" s="10"/>
      <c r="G56" s="43">
        <v>2018</v>
      </c>
      <c r="H56" s="19">
        <v>25</v>
      </c>
      <c r="I56" s="10"/>
      <c r="J56" s="43">
        <v>2018</v>
      </c>
      <c r="K56" s="19">
        <v>100</v>
      </c>
      <c r="L56" s="10"/>
      <c r="M56" s="43">
        <v>2018</v>
      </c>
      <c r="N56" s="19">
        <v>100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10"/>
        <v>16.5</v>
      </c>
      <c r="AG56" s="10"/>
      <c r="AH56" s="350">
        <v>2018</v>
      </c>
      <c r="AI56" s="78">
        <v>0</v>
      </c>
      <c r="AJ56" s="10"/>
      <c r="AK56" s="350">
        <v>2018</v>
      </c>
      <c r="AL56" s="19">
        <v>50</v>
      </c>
      <c r="AM56" s="10"/>
      <c r="AN56" s="350">
        <v>2018</v>
      </c>
      <c r="AO56" s="19">
        <v>100</v>
      </c>
      <c r="AP56" s="10"/>
      <c r="AQ56" s="350">
        <v>2018</v>
      </c>
      <c r="AR56" s="19">
        <v>50</v>
      </c>
      <c r="AS56" s="10"/>
      <c r="AT56" s="350">
        <v>2018</v>
      </c>
      <c r="AU56" s="19">
        <v>100</v>
      </c>
      <c r="AV56" s="10"/>
      <c r="AW56" s="350">
        <v>2018</v>
      </c>
      <c r="AX56" s="19">
        <v>100</v>
      </c>
      <c r="AY56" s="11"/>
    </row>
    <row r="57" spans="1:81" ht="24.75" customHeight="1">
      <c r="A57" s="43">
        <v>2019</v>
      </c>
      <c r="B57" s="230">
        <f t="shared" si="9"/>
        <v>71.277777777777771</v>
      </c>
      <c r="C57" s="80"/>
      <c r="D57" s="43">
        <v>2019</v>
      </c>
      <c r="E57" s="34">
        <v>50</v>
      </c>
      <c r="F57" s="10" t="s">
        <v>3811</v>
      </c>
      <c r="G57" s="43">
        <v>2019</v>
      </c>
      <c r="H57" s="34">
        <v>25</v>
      </c>
      <c r="I57" s="10"/>
      <c r="J57" s="43">
        <v>2019</v>
      </c>
      <c r="K57" s="34">
        <v>100</v>
      </c>
      <c r="L57" s="10"/>
      <c r="M57" s="43">
        <v>2019</v>
      </c>
      <c r="N57" s="34">
        <v>100</v>
      </c>
      <c r="O57" s="10"/>
      <c r="P57" s="43">
        <v>2019</v>
      </c>
      <c r="Q57" s="19">
        <v>100</v>
      </c>
      <c r="R57" s="10"/>
      <c r="S57" s="43">
        <v>2019</v>
      </c>
      <c r="T57" s="52">
        <v>100</v>
      </c>
      <c r="U57" s="10"/>
      <c r="V57" s="43">
        <v>2019</v>
      </c>
      <c r="W57" s="52">
        <v>100</v>
      </c>
      <c r="X57" s="10"/>
      <c r="Y57" s="350">
        <v>2019</v>
      </c>
      <c r="Z57" s="52">
        <v>100</v>
      </c>
      <c r="AA57" s="10"/>
      <c r="AB57" s="350">
        <v>2019</v>
      </c>
      <c r="AC57" s="52">
        <v>100</v>
      </c>
      <c r="AD57" s="10"/>
      <c r="AE57" s="350">
        <v>2019</v>
      </c>
      <c r="AF57" s="243">
        <f t="shared" si="10"/>
        <v>16.5</v>
      </c>
      <c r="AG57" s="10"/>
      <c r="AH57" s="350">
        <v>2019</v>
      </c>
      <c r="AI57" s="78">
        <v>0</v>
      </c>
      <c r="AJ57" s="10" t="s">
        <v>1348</v>
      </c>
      <c r="AK57" s="350">
        <v>2019</v>
      </c>
      <c r="AL57" s="19">
        <v>50</v>
      </c>
      <c r="AM57" s="10" t="s">
        <v>1347</v>
      </c>
      <c r="AN57" s="350">
        <v>2019</v>
      </c>
      <c r="AO57" s="34">
        <v>100</v>
      </c>
      <c r="AP57" s="10"/>
      <c r="AQ57" s="350">
        <v>2019</v>
      </c>
      <c r="AR57" s="34">
        <v>50</v>
      </c>
      <c r="AS57" s="10"/>
      <c r="AT57" s="350">
        <v>2019</v>
      </c>
      <c r="AU57" s="34">
        <v>100</v>
      </c>
      <c r="AV57" s="10"/>
      <c r="AW57" s="350">
        <v>2019</v>
      </c>
      <c r="AX57" s="34">
        <v>100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1582</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4533</v>
      </c>
      <c r="L64" s="580"/>
      <c r="M64" s="43" t="s">
        <v>78</v>
      </c>
      <c r="N64" s="580" t="s">
        <v>79</v>
      </c>
      <c r="O64" s="580"/>
      <c r="P64" s="43" t="s">
        <v>78</v>
      </c>
      <c r="Q64" s="580" t="s">
        <v>4415</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f t="shared" ref="B66:B68" si="11">AVERAGE(E66,H66,K66,N66,Z66,AC66,AF66)</f>
        <v>83.285714285714292</v>
      </c>
      <c r="C66" s="363"/>
      <c r="D66" s="350">
        <v>2007</v>
      </c>
      <c r="E66" s="363">
        <v>33</v>
      </c>
      <c r="F66" s="363"/>
      <c r="G66" s="350">
        <v>2007</v>
      </c>
      <c r="H66" s="413">
        <v>50</v>
      </c>
      <c r="I66" s="363"/>
      <c r="J66" s="350">
        <v>2007</v>
      </c>
      <c r="K66" s="413">
        <v>100</v>
      </c>
      <c r="L66" s="363"/>
      <c r="M66" s="350">
        <v>2007</v>
      </c>
      <c r="N66" s="8">
        <f t="shared" ref="N66:N72" si="12">AVERAGE(Q66,T66,W66)</f>
        <v>100</v>
      </c>
      <c r="O66" s="363"/>
      <c r="P66" s="350">
        <v>2007</v>
      </c>
      <c r="Q66" s="413">
        <v>100</v>
      </c>
      <c r="R66" s="363"/>
      <c r="S66" s="350">
        <v>2007</v>
      </c>
      <c r="T66" s="413">
        <v>100</v>
      </c>
      <c r="U66" s="363"/>
      <c r="V66" s="350">
        <v>2007</v>
      </c>
      <c r="W66" s="413">
        <v>100</v>
      </c>
      <c r="X66" s="363"/>
      <c r="Y66" s="350">
        <v>2007</v>
      </c>
      <c r="Z66" s="413">
        <v>100</v>
      </c>
      <c r="AA66" s="363"/>
      <c r="AB66" s="350">
        <v>2007</v>
      </c>
      <c r="AC66" s="413">
        <v>100</v>
      </c>
      <c r="AD66" s="363"/>
      <c r="AE66" s="350">
        <v>2007</v>
      </c>
      <c r="AF66" s="413">
        <v>100</v>
      </c>
      <c r="AG66" s="363"/>
      <c r="AH66" s="350">
        <v>2007</v>
      </c>
      <c r="AI66" s="413">
        <v>50</v>
      </c>
      <c r="AJ66" s="363"/>
      <c r="AK66" s="350">
        <v>2007</v>
      </c>
      <c r="AL66" s="413">
        <v>50</v>
      </c>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f t="shared" si="11"/>
        <v>83.285714285714292</v>
      </c>
      <c r="C67" s="363"/>
      <c r="D67" s="350">
        <v>2008</v>
      </c>
      <c r="E67" s="363">
        <v>33</v>
      </c>
      <c r="F67" s="363"/>
      <c r="G67" s="350">
        <v>2008</v>
      </c>
      <c r="H67" s="413">
        <v>50</v>
      </c>
      <c r="I67" s="363"/>
      <c r="J67" s="350">
        <v>2008</v>
      </c>
      <c r="K67" s="413">
        <v>100</v>
      </c>
      <c r="L67" s="363"/>
      <c r="M67" s="350">
        <v>2008</v>
      </c>
      <c r="N67" s="8">
        <f t="shared" si="12"/>
        <v>100</v>
      </c>
      <c r="O67" s="363"/>
      <c r="P67" s="350">
        <v>2008</v>
      </c>
      <c r="Q67" s="413">
        <v>100</v>
      </c>
      <c r="R67" s="363"/>
      <c r="S67" s="350">
        <v>2008</v>
      </c>
      <c r="T67" s="413">
        <v>100</v>
      </c>
      <c r="U67" s="363"/>
      <c r="V67" s="350">
        <v>2008</v>
      </c>
      <c r="W67" s="413">
        <v>100</v>
      </c>
      <c r="X67" s="363"/>
      <c r="Y67" s="350">
        <v>2008</v>
      </c>
      <c r="Z67" s="413">
        <v>100</v>
      </c>
      <c r="AA67" s="363"/>
      <c r="AB67" s="350">
        <v>2008</v>
      </c>
      <c r="AC67" s="413">
        <v>100</v>
      </c>
      <c r="AD67" s="363"/>
      <c r="AE67" s="350">
        <v>2008</v>
      </c>
      <c r="AF67" s="413">
        <v>100</v>
      </c>
      <c r="AG67" s="363"/>
      <c r="AH67" s="350">
        <v>2008</v>
      </c>
      <c r="AI67" s="413">
        <v>50</v>
      </c>
      <c r="AJ67" s="363"/>
      <c r="AK67" s="350">
        <v>2008</v>
      </c>
      <c r="AL67" s="413">
        <v>50</v>
      </c>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f t="shared" si="11"/>
        <v>83.285714285714292</v>
      </c>
      <c r="C68" s="363"/>
      <c r="D68" s="350">
        <v>2009</v>
      </c>
      <c r="E68" s="363">
        <v>33</v>
      </c>
      <c r="F68" s="363"/>
      <c r="G68" s="350">
        <v>2009</v>
      </c>
      <c r="H68" s="413">
        <v>50</v>
      </c>
      <c r="I68" s="363"/>
      <c r="J68" s="350">
        <v>2009</v>
      </c>
      <c r="K68" s="413">
        <v>100</v>
      </c>
      <c r="L68" s="363"/>
      <c r="M68" s="350">
        <v>2009</v>
      </c>
      <c r="N68" s="8">
        <f t="shared" si="12"/>
        <v>100</v>
      </c>
      <c r="O68" s="363"/>
      <c r="P68" s="350">
        <v>2009</v>
      </c>
      <c r="Q68" s="413">
        <v>100</v>
      </c>
      <c r="R68" s="363"/>
      <c r="S68" s="350">
        <v>2009</v>
      </c>
      <c r="T68" s="413">
        <v>100</v>
      </c>
      <c r="U68" s="363"/>
      <c r="V68" s="350">
        <v>2009</v>
      </c>
      <c r="W68" s="413">
        <v>100</v>
      </c>
      <c r="X68" s="363"/>
      <c r="Y68" s="350">
        <v>2009</v>
      </c>
      <c r="Z68" s="413">
        <v>100</v>
      </c>
      <c r="AA68" s="363"/>
      <c r="AB68" s="350">
        <v>2009</v>
      </c>
      <c r="AC68" s="413">
        <v>100</v>
      </c>
      <c r="AD68" s="363"/>
      <c r="AE68" s="350">
        <v>2009</v>
      </c>
      <c r="AF68" s="413">
        <v>100</v>
      </c>
      <c r="AG68" s="363"/>
      <c r="AH68" s="350">
        <v>2009</v>
      </c>
      <c r="AI68" s="413">
        <v>50</v>
      </c>
      <c r="AJ68" s="363"/>
      <c r="AK68" s="350">
        <v>2009</v>
      </c>
      <c r="AL68" s="413">
        <v>50</v>
      </c>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3">AVERAGE(E69,H69,K69,N69,Z69,AC69,AF69)</f>
        <v>83.285714285714292</v>
      </c>
      <c r="C69" s="363"/>
      <c r="D69" s="350">
        <v>2010</v>
      </c>
      <c r="E69" s="363">
        <v>33</v>
      </c>
      <c r="F69" s="363" t="s">
        <v>4929</v>
      </c>
      <c r="G69" s="350">
        <v>2010</v>
      </c>
      <c r="H69" s="413">
        <v>50</v>
      </c>
      <c r="I69" s="363"/>
      <c r="J69" s="350">
        <v>2010</v>
      </c>
      <c r="K69" s="413">
        <v>100</v>
      </c>
      <c r="L69" s="363"/>
      <c r="M69" s="350">
        <v>2010</v>
      </c>
      <c r="N69" s="8">
        <f t="shared" si="12"/>
        <v>100</v>
      </c>
      <c r="O69" s="363"/>
      <c r="P69" s="350">
        <v>2010</v>
      </c>
      <c r="Q69" s="413">
        <v>100</v>
      </c>
      <c r="R69" s="363"/>
      <c r="S69" s="350">
        <v>2010</v>
      </c>
      <c r="T69" s="413">
        <v>100</v>
      </c>
      <c r="U69" s="363"/>
      <c r="V69" s="350">
        <v>2010</v>
      </c>
      <c r="W69" s="413">
        <v>100</v>
      </c>
      <c r="X69" s="363"/>
      <c r="Y69" s="350">
        <v>2010</v>
      </c>
      <c r="Z69" s="413">
        <v>100</v>
      </c>
      <c r="AA69" s="363"/>
      <c r="AB69" s="350">
        <v>2010</v>
      </c>
      <c r="AC69" s="413">
        <v>100</v>
      </c>
      <c r="AD69" s="363"/>
      <c r="AE69" s="350">
        <v>2010</v>
      </c>
      <c r="AF69" s="413">
        <v>100</v>
      </c>
      <c r="AG69" s="363"/>
      <c r="AH69" s="350">
        <v>2010</v>
      </c>
      <c r="AI69" s="413">
        <v>50</v>
      </c>
      <c r="AJ69" s="363"/>
      <c r="AK69" s="350">
        <v>2010</v>
      </c>
      <c r="AL69" s="413">
        <v>50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3"/>
        <v>83.285714285714292</v>
      </c>
      <c r="C70" s="363"/>
      <c r="D70" s="350">
        <v>2011</v>
      </c>
      <c r="E70" s="363">
        <v>33</v>
      </c>
      <c r="F70" s="363"/>
      <c r="G70" s="350">
        <v>2011</v>
      </c>
      <c r="H70" s="413">
        <v>50</v>
      </c>
      <c r="I70" s="363"/>
      <c r="J70" s="350">
        <v>2011</v>
      </c>
      <c r="K70" s="413">
        <v>100</v>
      </c>
      <c r="L70" s="363"/>
      <c r="M70" s="350">
        <v>2011</v>
      </c>
      <c r="N70" s="8">
        <f t="shared" si="12"/>
        <v>100</v>
      </c>
      <c r="O70" s="363"/>
      <c r="P70" s="350">
        <v>2011</v>
      </c>
      <c r="Q70" s="413">
        <v>100</v>
      </c>
      <c r="R70" s="363"/>
      <c r="S70" s="350">
        <v>2011</v>
      </c>
      <c r="T70" s="413">
        <v>100</v>
      </c>
      <c r="U70" s="363"/>
      <c r="V70" s="350">
        <v>2011</v>
      </c>
      <c r="W70" s="413">
        <v>100</v>
      </c>
      <c r="X70" s="363"/>
      <c r="Y70" s="350">
        <v>2011</v>
      </c>
      <c r="Z70" s="413">
        <v>100</v>
      </c>
      <c r="AA70" s="363"/>
      <c r="AB70" s="350">
        <v>2011</v>
      </c>
      <c r="AC70" s="413">
        <v>100</v>
      </c>
      <c r="AD70" s="363"/>
      <c r="AE70" s="350">
        <v>2011</v>
      </c>
      <c r="AF70" s="413">
        <v>100</v>
      </c>
      <c r="AG70" s="363"/>
      <c r="AH70" s="350">
        <v>2011</v>
      </c>
      <c r="AI70" s="413">
        <v>50</v>
      </c>
      <c r="AJ70" s="363"/>
      <c r="AK70" s="350">
        <v>2011</v>
      </c>
      <c r="AL70" s="413">
        <v>50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3"/>
        <v>83.285714285714292</v>
      </c>
      <c r="C71" s="363"/>
      <c r="D71" s="350">
        <v>2012</v>
      </c>
      <c r="E71" s="363">
        <v>33</v>
      </c>
      <c r="F71" s="363"/>
      <c r="G71" s="350">
        <v>2012</v>
      </c>
      <c r="H71" s="413">
        <v>50</v>
      </c>
      <c r="I71" s="363"/>
      <c r="J71" s="350">
        <v>2012</v>
      </c>
      <c r="K71" s="413">
        <v>100</v>
      </c>
      <c r="L71" s="363"/>
      <c r="M71" s="350">
        <v>2012</v>
      </c>
      <c r="N71" s="8">
        <f t="shared" si="12"/>
        <v>100</v>
      </c>
      <c r="O71" s="363"/>
      <c r="P71" s="350">
        <v>2012</v>
      </c>
      <c r="Q71" s="413">
        <v>100</v>
      </c>
      <c r="R71" s="363"/>
      <c r="S71" s="350">
        <v>2012</v>
      </c>
      <c r="T71" s="413">
        <v>100</v>
      </c>
      <c r="U71" s="363"/>
      <c r="V71" s="350">
        <v>2012</v>
      </c>
      <c r="W71" s="413">
        <v>100</v>
      </c>
      <c r="X71" s="363"/>
      <c r="Y71" s="350">
        <v>2012</v>
      </c>
      <c r="Z71" s="413">
        <v>100</v>
      </c>
      <c r="AA71" s="363"/>
      <c r="AB71" s="350">
        <v>2012</v>
      </c>
      <c r="AC71" s="413">
        <v>100</v>
      </c>
      <c r="AD71" s="363"/>
      <c r="AE71" s="350">
        <v>2012</v>
      </c>
      <c r="AF71" s="413">
        <v>100</v>
      </c>
      <c r="AG71" s="363"/>
      <c r="AH71" s="350">
        <v>2012</v>
      </c>
      <c r="AI71" s="413">
        <v>50</v>
      </c>
      <c r="AJ71" s="363"/>
      <c r="AK71" s="350">
        <v>2012</v>
      </c>
      <c r="AL71" s="413">
        <v>50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3"/>
        <v>92.857142857142861</v>
      </c>
      <c r="C72" s="363"/>
      <c r="D72" s="350">
        <v>2013</v>
      </c>
      <c r="E72" s="363">
        <v>100</v>
      </c>
      <c r="F72" s="363" t="s">
        <v>4930</v>
      </c>
      <c r="G72" s="350">
        <v>2013</v>
      </c>
      <c r="H72" s="413">
        <v>50</v>
      </c>
      <c r="I72" s="363"/>
      <c r="J72" s="350">
        <v>2013</v>
      </c>
      <c r="K72" s="413">
        <v>100</v>
      </c>
      <c r="L72" s="363"/>
      <c r="M72" s="350">
        <v>2013</v>
      </c>
      <c r="N72" s="8">
        <f t="shared" si="12"/>
        <v>100</v>
      </c>
      <c r="O72" s="363"/>
      <c r="P72" s="350">
        <v>2013</v>
      </c>
      <c r="Q72" s="413">
        <v>100</v>
      </c>
      <c r="R72" s="363"/>
      <c r="S72" s="350">
        <v>2013</v>
      </c>
      <c r="T72" s="413">
        <v>100</v>
      </c>
      <c r="U72" s="363"/>
      <c r="V72" s="350">
        <v>2013</v>
      </c>
      <c r="W72" s="413">
        <v>100</v>
      </c>
      <c r="X72" s="363"/>
      <c r="Y72" s="350">
        <v>2013</v>
      </c>
      <c r="Z72" s="413">
        <v>100</v>
      </c>
      <c r="AA72" s="363"/>
      <c r="AB72" s="350">
        <v>2013</v>
      </c>
      <c r="AC72" s="413">
        <v>100</v>
      </c>
      <c r="AD72" s="363"/>
      <c r="AE72" s="350">
        <v>2013</v>
      </c>
      <c r="AF72" s="413">
        <v>100</v>
      </c>
      <c r="AG72" s="363"/>
      <c r="AH72" s="350">
        <v>2013</v>
      </c>
      <c r="AI72" s="413">
        <v>50</v>
      </c>
      <c r="AJ72" s="363"/>
      <c r="AK72" s="350">
        <v>2013</v>
      </c>
      <c r="AL72" s="413">
        <v>50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4">AVERAGE(E73,H73,K73,N73,Z73,AC73,AF73)</f>
        <v>92.857142857142861</v>
      </c>
      <c r="C73" s="39"/>
      <c r="D73" s="43">
        <v>2014</v>
      </c>
      <c r="E73" s="49">
        <v>100</v>
      </c>
      <c r="F73" s="10" t="s">
        <v>3812</v>
      </c>
      <c r="G73" s="43">
        <v>2014</v>
      </c>
      <c r="H73" s="19">
        <v>50</v>
      </c>
      <c r="I73" s="10" t="s">
        <v>1346</v>
      </c>
      <c r="J73" s="43">
        <v>2014</v>
      </c>
      <c r="K73" s="19">
        <v>100</v>
      </c>
      <c r="L73" s="10" t="s">
        <v>1345</v>
      </c>
      <c r="M73" s="43">
        <v>2014</v>
      </c>
      <c r="N73" s="8">
        <f t="shared" ref="N73:N78" si="15">AVERAGE(Q73,T73,W73)</f>
        <v>100</v>
      </c>
      <c r="O73" s="19"/>
      <c r="P73" s="43">
        <v>2014</v>
      </c>
      <c r="Q73" s="19">
        <v>100</v>
      </c>
      <c r="R73" s="10" t="s">
        <v>3813</v>
      </c>
      <c r="S73" s="43">
        <v>2014</v>
      </c>
      <c r="T73" s="19">
        <v>100</v>
      </c>
      <c r="U73" s="10" t="s">
        <v>1344</v>
      </c>
      <c r="V73" s="43">
        <v>2014</v>
      </c>
      <c r="W73" s="19">
        <v>100</v>
      </c>
      <c r="X73" s="10" t="s">
        <v>1343</v>
      </c>
      <c r="Y73" s="350">
        <v>2014</v>
      </c>
      <c r="Z73" s="19">
        <v>100</v>
      </c>
      <c r="AA73" s="10" t="s">
        <v>3814</v>
      </c>
      <c r="AB73" s="350">
        <v>2014</v>
      </c>
      <c r="AC73" s="19">
        <v>100</v>
      </c>
      <c r="AD73" s="10" t="s">
        <v>1342</v>
      </c>
      <c r="AE73" s="350">
        <v>2014</v>
      </c>
      <c r="AF73" s="19">
        <v>100</v>
      </c>
      <c r="AG73" s="19"/>
      <c r="AH73" s="350">
        <v>2014</v>
      </c>
      <c r="AI73" s="19">
        <v>50</v>
      </c>
      <c r="AJ73" s="10" t="s">
        <v>3815</v>
      </c>
      <c r="AK73" s="350">
        <v>2014</v>
      </c>
      <c r="AL73" s="49">
        <v>50</v>
      </c>
      <c r="AM73" s="11" t="s">
        <v>3816</v>
      </c>
    </row>
    <row r="74" spans="1:81" ht="24.75" customHeight="1">
      <c r="A74" s="43">
        <v>2015</v>
      </c>
      <c r="B74" s="5">
        <f t="shared" si="14"/>
        <v>92.857142857142861</v>
      </c>
      <c r="C74" s="39"/>
      <c r="D74" s="43">
        <v>2015</v>
      </c>
      <c r="E74" s="49">
        <v>100</v>
      </c>
      <c r="F74" s="10"/>
      <c r="G74" s="43">
        <v>2015</v>
      </c>
      <c r="H74" s="19">
        <v>50</v>
      </c>
      <c r="I74" s="10"/>
      <c r="J74" s="43">
        <v>2015</v>
      </c>
      <c r="K74" s="19">
        <v>100</v>
      </c>
      <c r="L74" s="10"/>
      <c r="M74" s="43">
        <v>2015</v>
      </c>
      <c r="N74" s="8">
        <f t="shared" si="15"/>
        <v>100</v>
      </c>
      <c r="O74" s="19"/>
      <c r="P74" s="43">
        <v>2015</v>
      </c>
      <c r="Q74" s="19">
        <v>100</v>
      </c>
      <c r="R74" s="10"/>
      <c r="S74" s="43">
        <v>2015</v>
      </c>
      <c r="T74" s="19">
        <v>100</v>
      </c>
      <c r="U74" s="10"/>
      <c r="V74" s="43">
        <v>2015</v>
      </c>
      <c r="W74" s="19">
        <v>100</v>
      </c>
      <c r="X74" s="10"/>
      <c r="Y74" s="350">
        <v>2015</v>
      </c>
      <c r="Z74" s="19">
        <v>100</v>
      </c>
      <c r="AA74" s="10"/>
      <c r="AB74" s="350">
        <v>2015</v>
      </c>
      <c r="AC74" s="19">
        <v>100</v>
      </c>
      <c r="AD74" s="10"/>
      <c r="AE74" s="350">
        <v>2015</v>
      </c>
      <c r="AF74" s="19">
        <v>100</v>
      </c>
      <c r="AG74" s="19"/>
      <c r="AH74" s="350">
        <v>2015</v>
      </c>
      <c r="AI74" s="19">
        <v>50</v>
      </c>
      <c r="AJ74" s="10"/>
      <c r="AK74" s="350">
        <v>2015</v>
      </c>
      <c r="AL74" s="49">
        <v>50</v>
      </c>
      <c r="AM74" s="11"/>
    </row>
    <row r="75" spans="1:81" ht="24.75" customHeight="1">
      <c r="A75" s="43">
        <v>2016</v>
      </c>
      <c r="B75" s="5">
        <f t="shared" si="14"/>
        <v>92.857142857142861</v>
      </c>
      <c r="C75" s="39"/>
      <c r="D75" s="43">
        <v>2016</v>
      </c>
      <c r="E75" s="49">
        <v>100</v>
      </c>
      <c r="F75" s="10"/>
      <c r="G75" s="43">
        <v>2016</v>
      </c>
      <c r="H75" s="19">
        <v>50</v>
      </c>
      <c r="I75" s="10"/>
      <c r="J75" s="43">
        <v>2016</v>
      </c>
      <c r="K75" s="19">
        <v>100</v>
      </c>
      <c r="L75" s="10"/>
      <c r="M75" s="43">
        <v>2016</v>
      </c>
      <c r="N75" s="8">
        <f t="shared" si="15"/>
        <v>100</v>
      </c>
      <c r="O75" s="19"/>
      <c r="P75" s="43">
        <v>2016</v>
      </c>
      <c r="Q75" s="19">
        <v>100</v>
      </c>
      <c r="R75" s="10"/>
      <c r="S75" s="43">
        <v>2016</v>
      </c>
      <c r="T75" s="19">
        <v>100</v>
      </c>
      <c r="U75" s="10"/>
      <c r="V75" s="43">
        <v>2016</v>
      </c>
      <c r="W75" s="19">
        <v>100</v>
      </c>
      <c r="X75" s="10"/>
      <c r="Y75" s="350">
        <v>2016</v>
      </c>
      <c r="Z75" s="19">
        <v>100</v>
      </c>
      <c r="AA75" s="10"/>
      <c r="AB75" s="350">
        <v>2016</v>
      </c>
      <c r="AC75" s="19">
        <v>100</v>
      </c>
      <c r="AD75" s="10"/>
      <c r="AE75" s="350">
        <v>2016</v>
      </c>
      <c r="AF75" s="19">
        <v>100</v>
      </c>
      <c r="AG75" s="19"/>
      <c r="AH75" s="350">
        <v>2016</v>
      </c>
      <c r="AI75" s="78">
        <v>100</v>
      </c>
      <c r="AJ75" s="10" t="s">
        <v>1341</v>
      </c>
      <c r="AK75" s="350">
        <v>2016</v>
      </c>
      <c r="AL75" s="49">
        <v>50</v>
      </c>
      <c r="AM75" s="11"/>
    </row>
    <row r="76" spans="1:81" ht="24.75" customHeight="1">
      <c r="A76" s="43">
        <v>2017</v>
      </c>
      <c r="B76" s="5">
        <f t="shared" si="14"/>
        <v>92.857142857142861</v>
      </c>
      <c r="C76" s="39"/>
      <c r="D76" s="43">
        <v>2017</v>
      </c>
      <c r="E76" s="49">
        <v>100</v>
      </c>
      <c r="F76" s="10"/>
      <c r="G76" s="43">
        <v>2017</v>
      </c>
      <c r="H76" s="19">
        <v>50</v>
      </c>
      <c r="I76" s="10"/>
      <c r="J76" s="43">
        <v>2017</v>
      </c>
      <c r="K76" s="19">
        <v>100</v>
      </c>
      <c r="L76" s="10"/>
      <c r="M76" s="43">
        <v>2017</v>
      </c>
      <c r="N76" s="8">
        <f t="shared" si="15"/>
        <v>100</v>
      </c>
      <c r="O76" s="19"/>
      <c r="P76" s="43">
        <v>2017</v>
      </c>
      <c r="Q76" s="19">
        <v>100</v>
      </c>
      <c r="R76" s="10"/>
      <c r="S76" s="43">
        <v>2017</v>
      </c>
      <c r="T76" s="19">
        <v>100</v>
      </c>
      <c r="U76" s="10"/>
      <c r="V76" s="43">
        <v>2017</v>
      </c>
      <c r="W76" s="19">
        <v>100</v>
      </c>
      <c r="X76" s="10"/>
      <c r="Y76" s="350">
        <v>2017</v>
      </c>
      <c r="Z76" s="19">
        <v>100</v>
      </c>
      <c r="AA76" s="10"/>
      <c r="AB76" s="350">
        <v>2017</v>
      </c>
      <c r="AC76" s="19">
        <v>100</v>
      </c>
      <c r="AD76" s="10"/>
      <c r="AE76" s="350">
        <v>2017</v>
      </c>
      <c r="AF76" s="19">
        <v>100</v>
      </c>
      <c r="AG76" s="19"/>
      <c r="AH76" s="350">
        <v>2017</v>
      </c>
      <c r="AI76" s="19">
        <v>100</v>
      </c>
      <c r="AJ76" s="10"/>
      <c r="AK76" s="350">
        <v>2017</v>
      </c>
      <c r="AL76" s="49">
        <v>50</v>
      </c>
      <c r="AM76" s="11"/>
    </row>
    <row r="77" spans="1:81" ht="24.75" customHeight="1">
      <c r="A77" s="43">
        <v>2018</v>
      </c>
      <c r="B77" s="5">
        <f t="shared" si="14"/>
        <v>92.857142857142861</v>
      </c>
      <c r="C77" s="39"/>
      <c r="D77" s="43">
        <v>2018</v>
      </c>
      <c r="E77" s="49">
        <v>100</v>
      </c>
      <c r="F77" s="10"/>
      <c r="G77" s="43">
        <v>2018</v>
      </c>
      <c r="H77" s="19">
        <v>50</v>
      </c>
      <c r="I77" s="10"/>
      <c r="J77" s="43">
        <v>2018</v>
      </c>
      <c r="K77" s="19">
        <v>100</v>
      </c>
      <c r="L77" s="10"/>
      <c r="M77" s="43">
        <v>2018</v>
      </c>
      <c r="N77" s="8">
        <f t="shared" si="15"/>
        <v>100</v>
      </c>
      <c r="O77" s="19"/>
      <c r="P77" s="43">
        <v>2018</v>
      </c>
      <c r="Q77" s="19">
        <v>100</v>
      </c>
      <c r="R77" s="10"/>
      <c r="S77" s="43">
        <v>2018</v>
      </c>
      <c r="T77" s="19">
        <v>100</v>
      </c>
      <c r="U77" s="10"/>
      <c r="V77" s="43">
        <v>2018</v>
      </c>
      <c r="W77" s="19">
        <v>100</v>
      </c>
      <c r="X77" s="10"/>
      <c r="Y77" s="350">
        <v>2018</v>
      </c>
      <c r="Z77" s="19">
        <v>100</v>
      </c>
      <c r="AA77" s="10"/>
      <c r="AB77" s="350">
        <v>2018</v>
      </c>
      <c r="AC77" s="19">
        <v>100</v>
      </c>
      <c r="AD77" s="10"/>
      <c r="AE77" s="350">
        <v>2018</v>
      </c>
      <c r="AF77" s="19">
        <v>100</v>
      </c>
      <c r="AG77" s="19"/>
      <c r="AH77" s="350">
        <v>2018</v>
      </c>
      <c r="AI77" s="19">
        <v>100</v>
      </c>
      <c r="AJ77" s="10"/>
      <c r="AK77" s="350">
        <v>2018</v>
      </c>
      <c r="AL77" s="49">
        <v>50</v>
      </c>
      <c r="AM77" s="11"/>
    </row>
    <row r="78" spans="1:81" ht="24.75" customHeight="1">
      <c r="A78" s="43">
        <v>2019</v>
      </c>
      <c r="B78" s="5">
        <f t="shared" si="14"/>
        <v>92.857142857142861</v>
      </c>
      <c r="C78" s="39"/>
      <c r="D78" s="43">
        <v>2019</v>
      </c>
      <c r="E78" s="49">
        <v>100</v>
      </c>
      <c r="F78" s="10"/>
      <c r="G78" s="43">
        <v>2019</v>
      </c>
      <c r="H78" s="19">
        <v>50</v>
      </c>
      <c r="I78" s="10"/>
      <c r="J78" s="43">
        <v>2019</v>
      </c>
      <c r="K78" s="19">
        <v>100</v>
      </c>
      <c r="L78" s="10"/>
      <c r="M78" s="43">
        <v>2019</v>
      </c>
      <c r="N78" s="8">
        <f t="shared" si="15"/>
        <v>100</v>
      </c>
      <c r="O78" s="19"/>
      <c r="P78" s="43">
        <v>2019</v>
      </c>
      <c r="Q78" s="19">
        <v>100</v>
      </c>
      <c r="R78" s="10"/>
      <c r="S78" s="43">
        <v>2019</v>
      </c>
      <c r="T78" s="19">
        <v>100</v>
      </c>
      <c r="U78" s="10"/>
      <c r="V78" s="43">
        <v>2019</v>
      </c>
      <c r="W78" s="19">
        <v>100</v>
      </c>
      <c r="X78" s="10"/>
      <c r="Y78" s="350">
        <v>2019</v>
      </c>
      <c r="Z78" s="19">
        <v>100</v>
      </c>
      <c r="AA78" s="10"/>
      <c r="AB78" s="350">
        <v>2019</v>
      </c>
      <c r="AC78" s="19">
        <v>100</v>
      </c>
      <c r="AD78" s="10"/>
      <c r="AE78" s="350">
        <v>2019</v>
      </c>
      <c r="AF78" s="19">
        <v>100</v>
      </c>
      <c r="AG78" s="19"/>
      <c r="AH78" s="350">
        <v>2019</v>
      </c>
      <c r="AI78" s="19">
        <v>100</v>
      </c>
      <c r="AJ78" s="10"/>
      <c r="AK78" s="350">
        <v>2019</v>
      </c>
      <c r="AL78" s="49">
        <v>50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6">AVERAGE(E87,H87,K87,N87,Q87)</f>
        <v>80</v>
      </c>
      <c r="C87" s="363"/>
      <c r="D87" s="350">
        <v>2007</v>
      </c>
      <c r="E87" s="49">
        <v>75</v>
      </c>
      <c r="F87" s="363"/>
      <c r="G87" s="350">
        <v>2007</v>
      </c>
      <c r="H87" s="413">
        <v>100</v>
      </c>
      <c r="I87" s="363"/>
      <c r="J87" s="350">
        <v>2007</v>
      </c>
      <c r="K87" s="413">
        <v>25</v>
      </c>
      <c r="L87" s="363"/>
      <c r="M87" s="350">
        <v>2007</v>
      </c>
      <c r="N87" s="413">
        <v>100</v>
      </c>
      <c r="O87" s="363"/>
      <c r="P87" s="350">
        <v>2007</v>
      </c>
      <c r="Q87" s="413">
        <v>100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6"/>
        <v>80</v>
      </c>
      <c r="C88" s="363"/>
      <c r="D88" s="350">
        <v>2008</v>
      </c>
      <c r="E88" s="49">
        <v>75</v>
      </c>
      <c r="F88" s="363"/>
      <c r="G88" s="350">
        <v>2008</v>
      </c>
      <c r="H88" s="413">
        <v>100</v>
      </c>
      <c r="I88" s="363"/>
      <c r="J88" s="350">
        <v>2008</v>
      </c>
      <c r="K88" s="413">
        <v>25</v>
      </c>
      <c r="L88" s="363"/>
      <c r="M88" s="350">
        <v>2008</v>
      </c>
      <c r="N88" s="413">
        <v>100</v>
      </c>
      <c r="O88" s="363"/>
      <c r="P88" s="350">
        <v>2008</v>
      </c>
      <c r="Q88" s="413">
        <v>100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6"/>
        <v>80</v>
      </c>
      <c r="C89" s="363"/>
      <c r="D89" s="350">
        <v>2009</v>
      </c>
      <c r="E89" s="49">
        <v>75</v>
      </c>
      <c r="F89" s="363"/>
      <c r="G89" s="350">
        <v>2009</v>
      </c>
      <c r="H89" s="413">
        <v>100</v>
      </c>
      <c r="I89" s="363"/>
      <c r="J89" s="350">
        <v>2009</v>
      </c>
      <c r="K89" s="413">
        <v>25</v>
      </c>
      <c r="L89" s="363"/>
      <c r="M89" s="350">
        <v>2009</v>
      </c>
      <c r="N89" s="413">
        <v>100</v>
      </c>
      <c r="O89" s="363"/>
      <c r="P89" s="350">
        <v>2009</v>
      </c>
      <c r="Q89" s="413">
        <v>100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6"/>
        <v>80</v>
      </c>
      <c r="C90" s="363"/>
      <c r="D90" s="350">
        <v>2010</v>
      </c>
      <c r="E90" s="49">
        <v>75</v>
      </c>
      <c r="F90" s="363"/>
      <c r="G90" s="350">
        <v>2010</v>
      </c>
      <c r="H90" s="413">
        <v>100</v>
      </c>
      <c r="I90" s="363"/>
      <c r="J90" s="350">
        <v>2010</v>
      </c>
      <c r="K90" s="413">
        <v>25</v>
      </c>
      <c r="L90" s="363"/>
      <c r="M90" s="350">
        <v>2010</v>
      </c>
      <c r="N90" s="413">
        <v>100</v>
      </c>
      <c r="O90" s="363"/>
      <c r="P90" s="350">
        <v>2010</v>
      </c>
      <c r="Q90" s="413">
        <v>100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6"/>
        <v>80</v>
      </c>
      <c r="C91" s="363"/>
      <c r="D91" s="350">
        <v>2011</v>
      </c>
      <c r="E91" s="49">
        <v>75</v>
      </c>
      <c r="F91" s="363"/>
      <c r="G91" s="350">
        <v>2011</v>
      </c>
      <c r="H91" s="413">
        <v>100</v>
      </c>
      <c r="I91" s="363"/>
      <c r="J91" s="350">
        <v>2011</v>
      </c>
      <c r="K91" s="413">
        <v>25</v>
      </c>
      <c r="L91" s="363"/>
      <c r="M91" s="350">
        <v>2011</v>
      </c>
      <c r="N91" s="413">
        <v>100</v>
      </c>
      <c r="O91" s="363"/>
      <c r="P91" s="350">
        <v>2011</v>
      </c>
      <c r="Q91" s="413">
        <v>100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6"/>
        <v>80</v>
      </c>
      <c r="C92" s="363"/>
      <c r="D92" s="350">
        <v>2012</v>
      </c>
      <c r="E92" s="49">
        <v>75</v>
      </c>
      <c r="F92" s="363"/>
      <c r="G92" s="350">
        <v>2012</v>
      </c>
      <c r="H92" s="413">
        <v>100</v>
      </c>
      <c r="I92" s="363"/>
      <c r="J92" s="350">
        <v>2012</v>
      </c>
      <c r="K92" s="413">
        <v>25</v>
      </c>
      <c r="L92" s="363"/>
      <c r="M92" s="350">
        <v>2012</v>
      </c>
      <c r="N92" s="413">
        <v>100</v>
      </c>
      <c r="O92" s="363"/>
      <c r="P92" s="350">
        <v>2012</v>
      </c>
      <c r="Q92" s="413">
        <v>100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6"/>
        <v>80</v>
      </c>
      <c r="C93" s="363"/>
      <c r="D93" s="350">
        <v>2013</v>
      </c>
      <c r="E93" s="49">
        <v>75</v>
      </c>
      <c r="F93" s="363"/>
      <c r="G93" s="350">
        <v>2013</v>
      </c>
      <c r="H93" s="413">
        <v>100</v>
      </c>
      <c r="I93" s="363"/>
      <c r="J93" s="350">
        <v>2013</v>
      </c>
      <c r="K93" s="413">
        <v>25</v>
      </c>
      <c r="L93" s="363"/>
      <c r="M93" s="350">
        <v>2013</v>
      </c>
      <c r="N93" s="413">
        <v>100</v>
      </c>
      <c r="O93" s="363"/>
      <c r="P93" s="350">
        <v>2013</v>
      </c>
      <c r="Q93" s="413">
        <v>100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80</v>
      </c>
      <c r="C94" s="39"/>
      <c r="D94" s="43">
        <v>2014</v>
      </c>
      <c r="E94" s="49">
        <v>75</v>
      </c>
      <c r="F94" s="10" t="s">
        <v>3817</v>
      </c>
      <c r="G94" s="43">
        <v>2014</v>
      </c>
      <c r="H94" s="19">
        <v>100</v>
      </c>
      <c r="I94" s="10"/>
      <c r="J94" s="43">
        <v>2014</v>
      </c>
      <c r="K94" s="19">
        <v>25</v>
      </c>
      <c r="L94" s="10" t="s">
        <v>1340</v>
      </c>
      <c r="M94" s="43">
        <v>2014</v>
      </c>
      <c r="N94" s="19">
        <v>100</v>
      </c>
      <c r="O94" s="10" t="s">
        <v>1339</v>
      </c>
      <c r="P94" s="43">
        <v>2014</v>
      </c>
      <c r="Q94" s="19">
        <v>100</v>
      </c>
      <c r="R94" s="11" t="s">
        <v>1338</v>
      </c>
    </row>
    <row r="95" spans="1:81" ht="24.75" customHeight="1">
      <c r="A95" s="43">
        <v>2015</v>
      </c>
      <c r="B95" s="2">
        <f>AVERAGE(E95,H95,K95,N95,Q95)</f>
        <v>80</v>
      </c>
      <c r="C95" s="80"/>
      <c r="D95" s="43">
        <v>2015</v>
      </c>
      <c r="E95" s="49">
        <v>75</v>
      </c>
      <c r="F95" s="10"/>
      <c r="G95" s="43">
        <v>2015</v>
      </c>
      <c r="H95" s="19">
        <v>100</v>
      </c>
      <c r="I95" s="10"/>
      <c r="J95" s="43">
        <v>2015</v>
      </c>
      <c r="K95" s="49">
        <v>25</v>
      </c>
      <c r="L95" s="10"/>
      <c r="M95" s="43">
        <v>2015</v>
      </c>
      <c r="N95" s="19">
        <v>100</v>
      </c>
      <c r="O95" s="10"/>
      <c r="P95" s="43">
        <v>2015</v>
      </c>
      <c r="Q95" s="19">
        <v>100</v>
      </c>
      <c r="R95" s="11"/>
    </row>
    <row r="96" spans="1:81" ht="24.75" customHeight="1">
      <c r="A96" s="43">
        <v>2016</v>
      </c>
      <c r="B96" s="2">
        <f>AVERAGE(E96,H96,K96,N96,Q96)</f>
        <v>80</v>
      </c>
      <c r="C96" s="80"/>
      <c r="D96" s="43">
        <v>2016</v>
      </c>
      <c r="E96" s="49">
        <v>75</v>
      </c>
      <c r="F96" s="10"/>
      <c r="G96" s="43">
        <v>2016</v>
      </c>
      <c r="H96" s="19">
        <v>100</v>
      </c>
      <c r="I96" s="10"/>
      <c r="J96" s="43">
        <v>2016</v>
      </c>
      <c r="K96" s="49">
        <v>25</v>
      </c>
      <c r="L96" s="10"/>
      <c r="M96" s="43">
        <v>2016</v>
      </c>
      <c r="N96" s="19">
        <v>100</v>
      </c>
      <c r="O96" s="10"/>
      <c r="P96" s="43">
        <v>2016</v>
      </c>
      <c r="Q96" s="19">
        <v>100</v>
      </c>
      <c r="R96" s="11"/>
    </row>
    <row r="97" spans="1:81" ht="24.75" customHeight="1">
      <c r="A97" s="43">
        <v>2017</v>
      </c>
      <c r="B97" s="2">
        <f t="shared" ref="B97:B99" si="17">AVERAGE(E97,H97,K97,N97,Q97)</f>
        <v>80</v>
      </c>
      <c r="C97" s="80"/>
      <c r="D97" s="43">
        <v>2017</v>
      </c>
      <c r="E97" s="49">
        <v>75</v>
      </c>
      <c r="F97" s="10"/>
      <c r="G97" s="43">
        <v>2017</v>
      </c>
      <c r="H97" s="19">
        <v>100</v>
      </c>
      <c r="I97" s="10"/>
      <c r="J97" s="43">
        <v>2017</v>
      </c>
      <c r="K97" s="49">
        <v>25</v>
      </c>
      <c r="L97" s="10"/>
      <c r="M97" s="43">
        <v>2017</v>
      </c>
      <c r="N97" s="19">
        <v>100</v>
      </c>
      <c r="O97" s="10"/>
      <c r="P97" s="43">
        <v>2017</v>
      </c>
      <c r="Q97" s="19">
        <v>100</v>
      </c>
      <c r="R97" s="11"/>
    </row>
    <row r="98" spans="1:81" ht="24.75" customHeight="1">
      <c r="A98" s="43">
        <v>2018</v>
      </c>
      <c r="B98" s="2">
        <f t="shared" si="17"/>
        <v>80</v>
      </c>
      <c r="C98" s="80"/>
      <c r="D98" s="43">
        <v>2018</v>
      </c>
      <c r="E98" s="49">
        <v>75</v>
      </c>
      <c r="F98" s="10"/>
      <c r="G98" s="43">
        <v>2018</v>
      </c>
      <c r="H98" s="19">
        <v>100</v>
      </c>
      <c r="I98" s="10"/>
      <c r="J98" s="43">
        <v>2018</v>
      </c>
      <c r="K98" s="49">
        <v>25</v>
      </c>
      <c r="L98" s="10"/>
      <c r="M98" s="43">
        <v>2018</v>
      </c>
      <c r="N98" s="19">
        <v>100</v>
      </c>
      <c r="O98" s="10"/>
      <c r="P98" s="43">
        <v>2018</v>
      </c>
      <c r="Q98" s="19">
        <v>100</v>
      </c>
      <c r="R98" s="11"/>
    </row>
    <row r="99" spans="1:81" ht="24.75" customHeight="1">
      <c r="A99" s="43">
        <v>2019</v>
      </c>
      <c r="B99" s="2">
        <f t="shared" si="17"/>
        <v>80</v>
      </c>
      <c r="C99" s="80"/>
      <c r="D99" s="43">
        <v>2019</v>
      </c>
      <c r="E99" s="49">
        <v>75</v>
      </c>
      <c r="F99" s="10"/>
      <c r="G99" s="43">
        <v>2019</v>
      </c>
      <c r="H99" s="19">
        <v>100</v>
      </c>
      <c r="I99" s="10"/>
      <c r="J99" s="43">
        <v>2019</v>
      </c>
      <c r="K99" s="49">
        <v>25</v>
      </c>
      <c r="L99" s="10"/>
      <c r="M99" s="43">
        <v>2019</v>
      </c>
      <c r="N99" s="19">
        <v>100</v>
      </c>
      <c r="O99" s="10"/>
      <c r="P99" s="43">
        <v>2019</v>
      </c>
      <c r="Q99" s="19">
        <v>100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8">AVERAGE(E108,((H108+K108)/2),((N108+Q108+T108)/3),W108)</f>
        <v>89.583333333333329</v>
      </c>
      <c r="C108" s="363"/>
      <c r="D108" s="350">
        <v>2007</v>
      </c>
      <c r="E108" s="413">
        <v>100</v>
      </c>
      <c r="F108" s="363"/>
      <c r="G108" s="350">
        <v>2007</v>
      </c>
      <c r="H108" s="413">
        <v>100</v>
      </c>
      <c r="I108" s="363"/>
      <c r="J108" s="350">
        <v>2007</v>
      </c>
      <c r="K108" s="413">
        <v>50</v>
      </c>
      <c r="L108" s="363"/>
      <c r="M108" s="350">
        <v>2007</v>
      </c>
      <c r="N108" s="78">
        <v>100</v>
      </c>
      <c r="O108" s="363"/>
      <c r="P108" s="350">
        <v>2007</v>
      </c>
      <c r="Q108" s="78">
        <v>100</v>
      </c>
      <c r="R108" s="363"/>
      <c r="S108" s="350">
        <v>2007</v>
      </c>
      <c r="T108" s="413">
        <v>50</v>
      </c>
      <c r="U108" s="363"/>
      <c r="V108" s="350">
        <v>2007</v>
      </c>
      <c r="W108" s="413">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8"/>
        <v>89.583333333333329</v>
      </c>
      <c r="C109" s="363"/>
      <c r="D109" s="350">
        <v>2008</v>
      </c>
      <c r="E109" s="413">
        <v>100</v>
      </c>
      <c r="F109" s="363"/>
      <c r="G109" s="350">
        <v>2008</v>
      </c>
      <c r="H109" s="413">
        <v>100</v>
      </c>
      <c r="I109" s="363"/>
      <c r="J109" s="350">
        <v>2008</v>
      </c>
      <c r="K109" s="413">
        <v>50</v>
      </c>
      <c r="L109" s="363"/>
      <c r="M109" s="350">
        <v>2008</v>
      </c>
      <c r="N109" s="78">
        <v>100</v>
      </c>
      <c r="O109" s="363"/>
      <c r="P109" s="350">
        <v>2008</v>
      </c>
      <c r="Q109" s="78">
        <v>100</v>
      </c>
      <c r="R109" s="363"/>
      <c r="S109" s="350">
        <v>2008</v>
      </c>
      <c r="T109" s="413">
        <v>50</v>
      </c>
      <c r="U109" s="363"/>
      <c r="V109" s="350">
        <v>2008</v>
      </c>
      <c r="W109" s="413">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8"/>
        <v>89.583333333333329</v>
      </c>
      <c r="C110" s="363"/>
      <c r="D110" s="350">
        <v>2009</v>
      </c>
      <c r="E110" s="413">
        <v>100</v>
      </c>
      <c r="F110" s="363"/>
      <c r="G110" s="350">
        <v>2009</v>
      </c>
      <c r="H110" s="413">
        <v>100</v>
      </c>
      <c r="I110" s="363"/>
      <c r="J110" s="350">
        <v>2009</v>
      </c>
      <c r="K110" s="413">
        <v>50</v>
      </c>
      <c r="L110" s="363"/>
      <c r="M110" s="350">
        <v>2009</v>
      </c>
      <c r="N110" s="78">
        <v>100</v>
      </c>
      <c r="O110" s="363"/>
      <c r="P110" s="350">
        <v>2009</v>
      </c>
      <c r="Q110" s="78">
        <v>100</v>
      </c>
      <c r="R110" s="363"/>
      <c r="S110" s="350">
        <v>2009</v>
      </c>
      <c r="T110" s="413">
        <v>50</v>
      </c>
      <c r="U110" s="363"/>
      <c r="V110" s="350">
        <v>2009</v>
      </c>
      <c r="W110" s="413">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8"/>
        <v>89.583333333333329</v>
      </c>
      <c r="C111" s="363"/>
      <c r="D111" s="350">
        <v>2010</v>
      </c>
      <c r="E111" s="413">
        <v>100</v>
      </c>
      <c r="F111" s="363"/>
      <c r="G111" s="350">
        <v>2010</v>
      </c>
      <c r="H111" s="413">
        <v>100</v>
      </c>
      <c r="I111" s="363"/>
      <c r="J111" s="350">
        <v>2010</v>
      </c>
      <c r="K111" s="413">
        <v>50</v>
      </c>
      <c r="L111" s="363"/>
      <c r="M111" s="350">
        <v>2010</v>
      </c>
      <c r="N111" s="78">
        <v>100</v>
      </c>
      <c r="O111" s="363"/>
      <c r="P111" s="350">
        <v>2010</v>
      </c>
      <c r="Q111" s="78">
        <v>100</v>
      </c>
      <c r="R111" s="363"/>
      <c r="S111" s="350">
        <v>2010</v>
      </c>
      <c r="T111" s="413">
        <v>50</v>
      </c>
      <c r="U111" s="363"/>
      <c r="V111" s="350">
        <v>2010</v>
      </c>
      <c r="W111" s="413">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8"/>
        <v>89.583333333333329</v>
      </c>
      <c r="C112" s="363"/>
      <c r="D112" s="350">
        <v>2011</v>
      </c>
      <c r="E112" s="413">
        <v>100</v>
      </c>
      <c r="F112" s="363"/>
      <c r="G112" s="350">
        <v>2011</v>
      </c>
      <c r="H112" s="413">
        <v>100</v>
      </c>
      <c r="I112" s="363"/>
      <c r="J112" s="350">
        <v>2011</v>
      </c>
      <c r="K112" s="413">
        <v>50</v>
      </c>
      <c r="L112" s="363"/>
      <c r="M112" s="350">
        <v>2011</v>
      </c>
      <c r="N112" s="78">
        <v>100</v>
      </c>
      <c r="O112" s="363"/>
      <c r="P112" s="350">
        <v>2011</v>
      </c>
      <c r="Q112" s="78">
        <v>100</v>
      </c>
      <c r="R112" s="363"/>
      <c r="S112" s="350">
        <v>2011</v>
      </c>
      <c r="T112" s="413">
        <v>50</v>
      </c>
      <c r="U112" s="363"/>
      <c r="V112" s="350">
        <v>2011</v>
      </c>
      <c r="W112" s="413">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8"/>
        <v>89.583333333333329</v>
      </c>
      <c r="C113" s="363"/>
      <c r="D113" s="350">
        <v>2012</v>
      </c>
      <c r="E113" s="413">
        <v>100</v>
      </c>
      <c r="F113" s="363"/>
      <c r="G113" s="350">
        <v>2012</v>
      </c>
      <c r="H113" s="413">
        <v>100</v>
      </c>
      <c r="I113" s="363"/>
      <c r="J113" s="350">
        <v>2012</v>
      </c>
      <c r="K113" s="413">
        <v>50</v>
      </c>
      <c r="L113" s="363"/>
      <c r="M113" s="350">
        <v>2012</v>
      </c>
      <c r="N113" s="78">
        <v>100</v>
      </c>
      <c r="O113" s="363"/>
      <c r="P113" s="350">
        <v>2012</v>
      </c>
      <c r="Q113" s="78">
        <v>100</v>
      </c>
      <c r="R113" s="363"/>
      <c r="S113" s="350">
        <v>2012</v>
      </c>
      <c r="T113" s="413">
        <v>50</v>
      </c>
      <c r="U113" s="363"/>
      <c r="V113" s="350">
        <v>2012</v>
      </c>
      <c r="W113" s="413">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8"/>
        <v>89.583333333333329</v>
      </c>
      <c r="C114" s="363"/>
      <c r="D114" s="350">
        <v>2013</v>
      </c>
      <c r="E114" s="413">
        <v>100</v>
      </c>
      <c r="F114" s="363"/>
      <c r="G114" s="350">
        <v>2013</v>
      </c>
      <c r="H114" s="413">
        <v>100</v>
      </c>
      <c r="I114" s="363"/>
      <c r="J114" s="350">
        <v>2013</v>
      </c>
      <c r="K114" s="413">
        <v>50</v>
      </c>
      <c r="L114" s="363"/>
      <c r="M114" s="350">
        <v>2013</v>
      </c>
      <c r="N114" s="78">
        <v>100</v>
      </c>
      <c r="O114" s="363"/>
      <c r="P114" s="350">
        <v>2013</v>
      </c>
      <c r="Q114" s="78">
        <v>100</v>
      </c>
      <c r="R114" s="363"/>
      <c r="S114" s="350">
        <v>2013</v>
      </c>
      <c r="T114" s="413">
        <v>50</v>
      </c>
      <c r="U114" s="363"/>
      <c r="V114" s="350">
        <v>2013</v>
      </c>
      <c r="W114" s="413">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9">AVERAGE(E115,((H115+K115)/2),((N115+Q115+T115)/3),W115)</f>
        <v>89.583333333333329</v>
      </c>
      <c r="C115" s="39"/>
      <c r="D115" s="43">
        <v>2014</v>
      </c>
      <c r="E115" s="19">
        <v>100</v>
      </c>
      <c r="F115" s="10" t="s">
        <v>3818</v>
      </c>
      <c r="G115" s="43">
        <v>2014</v>
      </c>
      <c r="H115" s="19">
        <v>100</v>
      </c>
      <c r="I115" s="10"/>
      <c r="J115" s="43">
        <v>2014</v>
      </c>
      <c r="K115" s="19">
        <v>50</v>
      </c>
      <c r="L115" s="10" t="s">
        <v>3819</v>
      </c>
      <c r="M115" s="43">
        <v>2014</v>
      </c>
      <c r="N115" s="78">
        <v>100</v>
      </c>
      <c r="O115" s="70" t="s">
        <v>3820</v>
      </c>
      <c r="P115" s="43">
        <v>2014</v>
      </c>
      <c r="Q115" s="78">
        <v>100</v>
      </c>
      <c r="R115" s="10" t="s">
        <v>1337</v>
      </c>
      <c r="S115" s="43">
        <v>2014</v>
      </c>
      <c r="T115" s="19">
        <v>50</v>
      </c>
      <c r="U115" s="10" t="s">
        <v>1336</v>
      </c>
      <c r="V115" s="43">
        <v>2014</v>
      </c>
      <c r="W115" s="19">
        <v>100</v>
      </c>
      <c r="X115" s="11"/>
    </row>
    <row r="116" spans="1:81" ht="24.75" customHeight="1">
      <c r="A116" s="43">
        <v>2015</v>
      </c>
      <c r="B116" s="2">
        <f t="shared" si="19"/>
        <v>89.583333333333329</v>
      </c>
      <c r="C116" s="80"/>
      <c r="D116" s="43">
        <v>2015</v>
      </c>
      <c r="E116" s="19">
        <v>100</v>
      </c>
      <c r="F116" s="10"/>
      <c r="G116" s="43">
        <v>2015</v>
      </c>
      <c r="H116" s="19">
        <v>100</v>
      </c>
      <c r="I116" s="10"/>
      <c r="J116" s="43">
        <v>2015</v>
      </c>
      <c r="K116" s="19">
        <v>50</v>
      </c>
      <c r="L116" s="10"/>
      <c r="M116" s="43">
        <v>2015</v>
      </c>
      <c r="N116" s="49">
        <v>100</v>
      </c>
      <c r="O116" s="10"/>
      <c r="P116" s="43">
        <v>2015</v>
      </c>
      <c r="Q116" s="49">
        <v>100</v>
      </c>
      <c r="R116" s="10"/>
      <c r="S116" s="43">
        <v>2015</v>
      </c>
      <c r="T116" s="19">
        <v>50</v>
      </c>
      <c r="U116" s="10"/>
      <c r="V116" s="43">
        <v>2015</v>
      </c>
      <c r="W116" s="19">
        <v>100</v>
      </c>
      <c r="X116" s="11"/>
    </row>
    <row r="117" spans="1:81" ht="24.75" customHeight="1">
      <c r="A117" s="43">
        <v>2016</v>
      </c>
      <c r="B117" s="2">
        <f t="shared" si="19"/>
        <v>89.583333333333329</v>
      </c>
      <c r="C117" s="80"/>
      <c r="D117" s="43">
        <v>2016</v>
      </c>
      <c r="E117" s="19">
        <v>100</v>
      </c>
      <c r="F117" s="10"/>
      <c r="G117" s="43">
        <v>2016</v>
      </c>
      <c r="H117" s="19">
        <v>100</v>
      </c>
      <c r="I117" s="10"/>
      <c r="J117" s="43">
        <v>2016</v>
      </c>
      <c r="K117" s="19">
        <v>50</v>
      </c>
      <c r="L117" s="10" t="s">
        <v>3821</v>
      </c>
      <c r="M117" s="43">
        <v>2016</v>
      </c>
      <c r="N117" s="49">
        <v>100</v>
      </c>
      <c r="O117" s="10"/>
      <c r="P117" s="43">
        <v>2016</v>
      </c>
      <c r="Q117" s="49">
        <v>100</v>
      </c>
      <c r="R117" s="10" t="s">
        <v>3822</v>
      </c>
      <c r="S117" s="43">
        <v>2016</v>
      </c>
      <c r="T117" s="19">
        <v>50</v>
      </c>
      <c r="U117" s="10"/>
      <c r="V117" s="43">
        <v>2016</v>
      </c>
      <c r="W117" s="19">
        <v>100</v>
      </c>
      <c r="X117" s="11"/>
    </row>
    <row r="118" spans="1:81" ht="24.75" customHeight="1">
      <c r="A118" s="43">
        <v>2017</v>
      </c>
      <c r="B118" s="2">
        <f t="shared" si="19"/>
        <v>89.583333333333329</v>
      </c>
      <c r="C118" s="80"/>
      <c r="D118" s="43">
        <v>2017</v>
      </c>
      <c r="E118" s="19">
        <v>100</v>
      </c>
      <c r="F118" s="10"/>
      <c r="G118" s="43">
        <v>2017</v>
      </c>
      <c r="H118" s="19">
        <v>100</v>
      </c>
      <c r="I118" s="10"/>
      <c r="J118" s="43">
        <v>2017</v>
      </c>
      <c r="K118" s="19">
        <v>50</v>
      </c>
      <c r="L118" s="10"/>
      <c r="M118" s="43">
        <v>2017</v>
      </c>
      <c r="N118" s="49">
        <v>100</v>
      </c>
      <c r="O118" s="10"/>
      <c r="P118" s="43">
        <v>2017</v>
      </c>
      <c r="Q118" s="49">
        <v>100</v>
      </c>
      <c r="R118" s="10"/>
      <c r="S118" s="43">
        <v>2017</v>
      </c>
      <c r="T118" s="19">
        <v>50</v>
      </c>
      <c r="U118" s="10"/>
      <c r="V118" s="43">
        <v>2017</v>
      </c>
      <c r="W118" s="19">
        <v>100</v>
      </c>
      <c r="X118" s="11"/>
    </row>
    <row r="119" spans="1:81" ht="24.75" customHeight="1">
      <c r="A119" s="43">
        <v>2018</v>
      </c>
      <c r="B119" s="2">
        <f t="shared" si="19"/>
        <v>89.583333333333329</v>
      </c>
      <c r="C119" s="80"/>
      <c r="D119" s="43">
        <v>2018</v>
      </c>
      <c r="E119" s="19">
        <v>100</v>
      </c>
      <c r="F119" s="10"/>
      <c r="G119" s="43">
        <v>2018</v>
      </c>
      <c r="H119" s="19">
        <v>100</v>
      </c>
      <c r="I119" s="10"/>
      <c r="J119" s="43">
        <v>2018</v>
      </c>
      <c r="K119" s="19">
        <v>50</v>
      </c>
      <c r="L119" s="10"/>
      <c r="M119" s="43">
        <v>2018</v>
      </c>
      <c r="N119" s="49">
        <v>100</v>
      </c>
      <c r="O119" s="10"/>
      <c r="P119" s="43">
        <v>2018</v>
      </c>
      <c r="Q119" s="49">
        <v>100</v>
      </c>
      <c r="R119" s="10"/>
      <c r="S119" s="43">
        <v>2018</v>
      </c>
      <c r="T119" s="19">
        <v>50</v>
      </c>
      <c r="U119" s="10"/>
      <c r="V119" s="43">
        <v>2018</v>
      </c>
      <c r="W119" s="19">
        <v>100</v>
      </c>
      <c r="X119" s="11"/>
    </row>
    <row r="120" spans="1:81" ht="24.75" customHeight="1">
      <c r="A120" s="43">
        <v>2019</v>
      </c>
      <c r="B120" s="2">
        <f t="shared" si="19"/>
        <v>89.583333333333329</v>
      </c>
      <c r="C120" s="80"/>
      <c r="D120" s="43">
        <v>2019</v>
      </c>
      <c r="E120" s="19">
        <v>100</v>
      </c>
      <c r="F120" s="10"/>
      <c r="G120" s="43">
        <v>2019</v>
      </c>
      <c r="H120" s="19">
        <v>100</v>
      </c>
      <c r="I120" s="10"/>
      <c r="J120" s="43">
        <v>2019</v>
      </c>
      <c r="K120" s="19">
        <v>50</v>
      </c>
      <c r="L120" s="10"/>
      <c r="M120" s="43">
        <v>2019</v>
      </c>
      <c r="N120" s="49">
        <v>100</v>
      </c>
      <c r="O120" s="10"/>
      <c r="P120" s="43">
        <v>2019</v>
      </c>
      <c r="Q120" s="49">
        <v>100</v>
      </c>
      <c r="R120" s="10"/>
      <c r="S120" s="43">
        <v>2019</v>
      </c>
      <c r="T120" s="19">
        <v>50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751</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 t="shared" ref="B129:B135" si="20">AVERAGE(E129,H129,K129,Z129)</f>
        <v>83.25</v>
      </c>
      <c r="C129" s="363"/>
      <c r="D129" s="350">
        <v>2007</v>
      </c>
      <c r="E129" s="413">
        <v>100</v>
      </c>
      <c r="F129" s="363"/>
      <c r="G129" s="350">
        <v>2007</v>
      </c>
      <c r="H129" s="33">
        <v>33</v>
      </c>
      <c r="I129" s="363" t="s">
        <v>4931</v>
      </c>
      <c r="J129" s="350">
        <v>2007</v>
      </c>
      <c r="K129" s="8">
        <f t="shared" ref="K129:K135" si="21">AVERAGE(N129,Q129,T129,W129)</f>
        <v>100</v>
      </c>
      <c r="L129" s="363"/>
      <c r="M129" s="350">
        <v>2007</v>
      </c>
      <c r="N129" s="413">
        <v>100</v>
      </c>
      <c r="O129" s="363"/>
      <c r="P129" s="350">
        <v>2007</v>
      </c>
      <c r="Q129" s="413">
        <v>100</v>
      </c>
      <c r="R129" s="363"/>
      <c r="S129" s="350">
        <v>2007</v>
      </c>
      <c r="T129" s="413">
        <v>100</v>
      </c>
      <c r="U129" s="363"/>
      <c r="V129" s="350">
        <v>2007</v>
      </c>
      <c r="W129" s="413">
        <v>100</v>
      </c>
      <c r="X129" s="363"/>
      <c r="Y129" s="350">
        <v>2007</v>
      </c>
      <c r="Z129" s="413">
        <v>100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si="20"/>
        <v>83.25</v>
      </c>
      <c r="C130" s="363"/>
      <c r="D130" s="350">
        <v>2008</v>
      </c>
      <c r="E130" s="413">
        <v>100</v>
      </c>
      <c r="F130" s="363"/>
      <c r="G130" s="350">
        <v>2008</v>
      </c>
      <c r="H130" s="33">
        <v>33</v>
      </c>
      <c r="I130" s="363"/>
      <c r="J130" s="350">
        <v>2008</v>
      </c>
      <c r="K130" s="8">
        <f t="shared" si="21"/>
        <v>100</v>
      </c>
      <c r="L130" s="363"/>
      <c r="M130" s="350">
        <v>2008</v>
      </c>
      <c r="N130" s="413">
        <v>100</v>
      </c>
      <c r="O130" s="363"/>
      <c r="P130" s="350">
        <v>2008</v>
      </c>
      <c r="Q130" s="413">
        <v>100</v>
      </c>
      <c r="R130" s="363"/>
      <c r="S130" s="350">
        <v>2008</v>
      </c>
      <c r="T130" s="413">
        <v>100</v>
      </c>
      <c r="U130" s="363"/>
      <c r="V130" s="350">
        <v>2008</v>
      </c>
      <c r="W130" s="413">
        <v>100</v>
      </c>
      <c r="X130" s="363"/>
      <c r="Y130" s="350">
        <v>2008</v>
      </c>
      <c r="Z130" s="413">
        <v>100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20"/>
        <v>83.25</v>
      </c>
      <c r="C131" s="363"/>
      <c r="D131" s="350">
        <v>2009</v>
      </c>
      <c r="E131" s="413">
        <v>100</v>
      </c>
      <c r="F131" s="363"/>
      <c r="G131" s="350">
        <v>2009</v>
      </c>
      <c r="H131" s="33">
        <v>33</v>
      </c>
      <c r="I131" s="363"/>
      <c r="J131" s="350">
        <v>2009</v>
      </c>
      <c r="K131" s="8">
        <f t="shared" si="21"/>
        <v>100</v>
      </c>
      <c r="L131" s="363"/>
      <c r="M131" s="350">
        <v>2009</v>
      </c>
      <c r="N131" s="413">
        <v>100</v>
      </c>
      <c r="O131" s="363"/>
      <c r="P131" s="350">
        <v>2009</v>
      </c>
      <c r="Q131" s="413">
        <v>100</v>
      </c>
      <c r="R131" s="363"/>
      <c r="S131" s="350">
        <v>2009</v>
      </c>
      <c r="T131" s="413">
        <v>100</v>
      </c>
      <c r="U131" s="363"/>
      <c r="V131" s="350">
        <v>2009</v>
      </c>
      <c r="W131" s="413">
        <v>100</v>
      </c>
      <c r="X131" s="363"/>
      <c r="Y131" s="350">
        <v>2009</v>
      </c>
      <c r="Z131" s="413">
        <v>100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20"/>
        <v>83.25</v>
      </c>
      <c r="C132" s="363"/>
      <c r="D132" s="350">
        <v>2010</v>
      </c>
      <c r="E132" s="413">
        <v>100</v>
      </c>
      <c r="F132" s="363"/>
      <c r="G132" s="350">
        <v>2010</v>
      </c>
      <c r="H132" s="33">
        <v>33</v>
      </c>
      <c r="I132" s="363"/>
      <c r="J132" s="350">
        <v>2010</v>
      </c>
      <c r="K132" s="8">
        <f t="shared" si="21"/>
        <v>100</v>
      </c>
      <c r="L132" s="363"/>
      <c r="M132" s="350">
        <v>2010</v>
      </c>
      <c r="N132" s="413">
        <v>100</v>
      </c>
      <c r="O132" s="363"/>
      <c r="P132" s="350">
        <v>2010</v>
      </c>
      <c r="Q132" s="413">
        <v>100</v>
      </c>
      <c r="R132" s="363"/>
      <c r="S132" s="350">
        <v>2010</v>
      </c>
      <c r="T132" s="413">
        <v>100</v>
      </c>
      <c r="U132" s="363"/>
      <c r="V132" s="350">
        <v>2010</v>
      </c>
      <c r="W132" s="413">
        <v>100</v>
      </c>
      <c r="X132" s="363"/>
      <c r="Y132" s="350">
        <v>2010</v>
      </c>
      <c r="Z132" s="413">
        <v>100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20"/>
        <v>83.25</v>
      </c>
      <c r="C133" s="363"/>
      <c r="D133" s="350">
        <v>2011</v>
      </c>
      <c r="E133" s="413">
        <v>100</v>
      </c>
      <c r="F133" s="363"/>
      <c r="G133" s="350">
        <v>2011</v>
      </c>
      <c r="H133" s="33">
        <v>33</v>
      </c>
      <c r="I133" s="363"/>
      <c r="J133" s="350">
        <v>2011</v>
      </c>
      <c r="K133" s="8">
        <f t="shared" si="21"/>
        <v>100</v>
      </c>
      <c r="L133" s="363"/>
      <c r="M133" s="350">
        <v>2011</v>
      </c>
      <c r="N133" s="413">
        <v>100</v>
      </c>
      <c r="O133" s="363"/>
      <c r="P133" s="350">
        <v>2011</v>
      </c>
      <c r="Q133" s="413">
        <v>100</v>
      </c>
      <c r="R133" s="363"/>
      <c r="S133" s="350">
        <v>2011</v>
      </c>
      <c r="T133" s="413">
        <v>100</v>
      </c>
      <c r="U133" s="363"/>
      <c r="V133" s="350">
        <v>2011</v>
      </c>
      <c r="W133" s="413">
        <v>100</v>
      </c>
      <c r="X133" s="363"/>
      <c r="Y133" s="350">
        <v>2011</v>
      </c>
      <c r="Z133" s="413">
        <v>100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20"/>
        <v>83.25</v>
      </c>
      <c r="C134" s="363"/>
      <c r="D134" s="350">
        <v>2012</v>
      </c>
      <c r="E134" s="413">
        <v>100</v>
      </c>
      <c r="F134" s="363"/>
      <c r="G134" s="350">
        <v>2012</v>
      </c>
      <c r="H134" s="33">
        <v>33</v>
      </c>
      <c r="I134" s="363"/>
      <c r="J134" s="350">
        <v>2012</v>
      </c>
      <c r="K134" s="8">
        <f t="shared" si="21"/>
        <v>100</v>
      </c>
      <c r="L134" s="363"/>
      <c r="M134" s="350">
        <v>2012</v>
      </c>
      <c r="N134" s="413">
        <v>100</v>
      </c>
      <c r="O134" s="363"/>
      <c r="P134" s="350">
        <v>2012</v>
      </c>
      <c r="Q134" s="413">
        <v>100</v>
      </c>
      <c r="R134" s="363"/>
      <c r="S134" s="350">
        <v>2012</v>
      </c>
      <c r="T134" s="413">
        <v>100</v>
      </c>
      <c r="U134" s="363"/>
      <c r="V134" s="350">
        <v>2012</v>
      </c>
      <c r="W134" s="413">
        <v>100</v>
      </c>
      <c r="X134" s="363"/>
      <c r="Y134" s="350">
        <v>2012</v>
      </c>
      <c r="Z134" s="413">
        <v>100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20"/>
        <v>83.25</v>
      </c>
      <c r="C135" s="363"/>
      <c r="D135" s="350">
        <v>2013</v>
      </c>
      <c r="E135" s="413">
        <v>100</v>
      </c>
      <c r="F135" s="363"/>
      <c r="G135" s="350">
        <v>2013</v>
      </c>
      <c r="H135" s="33">
        <v>33</v>
      </c>
      <c r="I135" s="363"/>
      <c r="J135" s="350">
        <v>2013</v>
      </c>
      <c r="K135" s="8">
        <f t="shared" si="21"/>
        <v>100</v>
      </c>
      <c r="L135" s="363"/>
      <c r="M135" s="350">
        <v>2013</v>
      </c>
      <c r="N135" s="413">
        <v>100</v>
      </c>
      <c r="O135" s="363"/>
      <c r="P135" s="350">
        <v>2013</v>
      </c>
      <c r="Q135" s="413">
        <v>100</v>
      </c>
      <c r="R135" s="363"/>
      <c r="S135" s="350">
        <v>2013</v>
      </c>
      <c r="T135" s="413">
        <v>100</v>
      </c>
      <c r="U135" s="363"/>
      <c r="V135" s="350">
        <v>2013</v>
      </c>
      <c r="W135" s="413">
        <v>100</v>
      </c>
      <c r="X135" s="363"/>
      <c r="Y135" s="350">
        <v>2013</v>
      </c>
      <c r="Z135" s="413">
        <v>100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2">AVERAGE(E136,H136,K136,Z136)</f>
        <v>83.25</v>
      </c>
      <c r="C136" s="80"/>
      <c r="D136" s="43">
        <v>2014</v>
      </c>
      <c r="E136" s="19">
        <v>100</v>
      </c>
      <c r="F136" s="10" t="s">
        <v>1335</v>
      </c>
      <c r="G136" s="43">
        <v>2014</v>
      </c>
      <c r="H136" s="33">
        <v>33</v>
      </c>
      <c r="I136" s="10" t="s">
        <v>1334</v>
      </c>
      <c r="J136" s="43">
        <v>2014</v>
      </c>
      <c r="K136" s="8">
        <f t="shared" ref="K136:K141" si="23">AVERAGE(N136,Q136,T136,W136)</f>
        <v>100</v>
      </c>
      <c r="L136" s="19"/>
      <c r="M136" s="43">
        <v>2014</v>
      </c>
      <c r="N136" s="19">
        <v>100</v>
      </c>
      <c r="O136" s="10"/>
      <c r="P136" s="43">
        <v>2014</v>
      </c>
      <c r="Q136" s="19">
        <v>100</v>
      </c>
      <c r="R136" s="10" t="s">
        <v>3823</v>
      </c>
      <c r="S136" s="43">
        <v>2014</v>
      </c>
      <c r="T136" s="19">
        <v>100</v>
      </c>
      <c r="U136" s="10"/>
      <c r="V136" s="43">
        <v>2014</v>
      </c>
      <c r="W136" s="19">
        <v>100</v>
      </c>
      <c r="X136" s="10" t="s">
        <v>1333</v>
      </c>
      <c r="Y136" s="350">
        <v>2014</v>
      </c>
      <c r="Z136" s="19">
        <v>100</v>
      </c>
      <c r="AA136" s="11"/>
    </row>
    <row r="137" spans="1:81" ht="24.75" customHeight="1">
      <c r="A137" s="43">
        <v>2015</v>
      </c>
      <c r="B137" s="2">
        <f t="shared" si="22"/>
        <v>83.25</v>
      </c>
      <c r="C137" s="80"/>
      <c r="D137" s="43">
        <v>2015</v>
      </c>
      <c r="E137" s="19">
        <v>100</v>
      </c>
      <c r="F137" s="10"/>
      <c r="G137" s="43">
        <v>2015</v>
      </c>
      <c r="H137" s="33">
        <v>33</v>
      </c>
      <c r="I137" s="10" t="s">
        <v>4892</v>
      </c>
      <c r="J137" s="43">
        <v>2015</v>
      </c>
      <c r="K137" s="8">
        <f t="shared" si="23"/>
        <v>100</v>
      </c>
      <c r="L137" s="19"/>
      <c r="M137" s="43">
        <v>2015</v>
      </c>
      <c r="N137" s="19">
        <v>100</v>
      </c>
      <c r="O137" s="10"/>
      <c r="P137" s="43">
        <v>2015</v>
      </c>
      <c r="Q137" s="19">
        <v>100</v>
      </c>
      <c r="R137" s="10"/>
      <c r="S137" s="43">
        <v>2015</v>
      </c>
      <c r="T137" s="19">
        <v>100</v>
      </c>
      <c r="U137" s="10"/>
      <c r="V137" s="43">
        <v>2015</v>
      </c>
      <c r="W137" s="19">
        <v>100</v>
      </c>
      <c r="X137" s="10"/>
      <c r="Y137" s="350">
        <v>2015</v>
      </c>
      <c r="Z137" s="19">
        <v>100</v>
      </c>
      <c r="AA137" s="11"/>
    </row>
    <row r="138" spans="1:81" ht="24.75" customHeight="1">
      <c r="A138" s="43">
        <v>2016</v>
      </c>
      <c r="B138" s="2">
        <f t="shared" si="22"/>
        <v>83.25</v>
      </c>
      <c r="C138" s="80"/>
      <c r="D138" s="43">
        <v>2016</v>
      </c>
      <c r="E138" s="19">
        <v>100</v>
      </c>
      <c r="F138" s="10"/>
      <c r="G138" s="43">
        <v>2016</v>
      </c>
      <c r="H138" s="33">
        <v>33</v>
      </c>
      <c r="I138" s="10"/>
      <c r="J138" s="43">
        <v>2016</v>
      </c>
      <c r="K138" s="8">
        <f t="shared" si="23"/>
        <v>100</v>
      </c>
      <c r="L138" s="19"/>
      <c r="M138" s="43">
        <v>2016</v>
      </c>
      <c r="N138" s="19">
        <v>100</v>
      </c>
      <c r="O138" s="10"/>
      <c r="P138" s="43">
        <v>2016</v>
      </c>
      <c r="Q138" s="19">
        <v>100</v>
      </c>
      <c r="R138" s="10"/>
      <c r="S138" s="43">
        <v>2016</v>
      </c>
      <c r="T138" s="19">
        <v>100</v>
      </c>
      <c r="U138" s="10"/>
      <c r="V138" s="43">
        <v>2016</v>
      </c>
      <c r="W138" s="19">
        <v>100</v>
      </c>
      <c r="X138" s="10"/>
      <c r="Y138" s="350">
        <v>2016</v>
      </c>
      <c r="Z138" s="19">
        <v>100</v>
      </c>
      <c r="AA138" s="11"/>
    </row>
    <row r="139" spans="1:81" ht="24.75" customHeight="1">
      <c r="A139" s="43">
        <v>2017</v>
      </c>
      <c r="B139" s="2">
        <f t="shared" si="22"/>
        <v>83.25</v>
      </c>
      <c r="C139" s="80"/>
      <c r="D139" s="43">
        <v>2017</v>
      </c>
      <c r="E139" s="19">
        <v>100</v>
      </c>
      <c r="F139" s="10"/>
      <c r="G139" s="43">
        <v>2017</v>
      </c>
      <c r="H139" s="33">
        <v>33</v>
      </c>
      <c r="I139" s="10"/>
      <c r="J139" s="43">
        <v>2017</v>
      </c>
      <c r="K139" s="8">
        <f t="shared" si="23"/>
        <v>100</v>
      </c>
      <c r="L139" s="19"/>
      <c r="M139" s="43">
        <v>2017</v>
      </c>
      <c r="N139" s="19">
        <v>100</v>
      </c>
      <c r="O139" s="10"/>
      <c r="P139" s="43">
        <v>2017</v>
      </c>
      <c r="Q139" s="19">
        <v>100</v>
      </c>
      <c r="R139" s="10"/>
      <c r="S139" s="43">
        <v>2017</v>
      </c>
      <c r="T139" s="19">
        <v>100</v>
      </c>
      <c r="U139" s="10"/>
      <c r="V139" s="43">
        <v>2017</v>
      </c>
      <c r="W139" s="19">
        <v>100</v>
      </c>
      <c r="X139" s="10"/>
      <c r="Y139" s="350">
        <v>2017</v>
      </c>
      <c r="Z139" s="19">
        <v>100</v>
      </c>
      <c r="AA139" s="11"/>
    </row>
    <row r="140" spans="1:81" ht="24.75" customHeight="1">
      <c r="A140" s="43">
        <v>2018</v>
      </c>
      <c r="B140" s="2">
        <f t="shared" si="22"/>
        <v>83.25</v>
      </c>
      <c r="C140" s="80"/>
      <c r="D140" s="43">
        <v>2018</v>
      </c>
      <c r="E140" s="19">
        <v>100</v>
      </c>
      <c r="F140" s="10"/>
      <c r="G140" s="43">
        <v>2018</v>
      </c>
      <c r="H140" s="33">
        <v>33</v>
      </c>
      <c r="I140" s="10"/>
      <c r="J140" s="43">
        <v>2018</v>
      </c>
      <c r="K140" s="8">
        <f t="shared" si="23"/>
        <v>100</v>
      </c>
      <c r="L140" s="19"/>
      <c r="M140" s="43">
        <v>2018</v>
      </c>
      <c r="N140" s="19">
        <v>100</v>
      </c>
      <c r="O140" s="10"/>
      <c r="P140" s="43">
        <v>2018</v>
      </c>
      <c r="Q140" s="19">
        <v>100</v>
      </c>
      <c r="R140" s="10"/>
      <c r="S140" s="43">
        <v>2018</v>
      </c>
      <c r="T140" s="19">
        <v>100</v>
      </c>
      <c r="U140" s="10"/>
      <c r="V140" s="43">
        <v>2018</v>
      </c>
      <c r="W140" s="19">
        <v>100</v>
      </c>
      <c r="X140" s="10"/>
      <c r="Y140" s="350">
        <v>2018</v>
      </c>
      <c r="Z140" s="19">
        <v>100</v>
      </c>
      <c r="AA140" s="11"/>
    </row>
    <row r="141" spans="1:81" ht="24.75" customHeight="1">
      <c r="A141" s="43">
        <v>2019</v>
      </c>
      <c r="B141" s="2">
        <f t="shared" si="22"/>
        <v>83.25</v>
      </c>
      <c r="C141" s="80"/>
      <c r="D141" s="43">
        <v>2019</v>
      </c>
      <c r="E141" s="19">
        <v>100</v>
      </c>
      <c r="F141" s="10"/>
      <c r="G141" s="43">
        <v>2019</v>
      </c>
      <c r="H141" s="33">
        <v>33</v>
      </c>
      <c r="I141" s="10"/>
      <c r="J141" s="43">
        <v>2019</v>
      </c>
      <c r="K141" s="8">
        <f t="shared" si="23"/>
        <v>100</v>
      </c>
      <c r="L141" s="19"/>
      <c r="M141" s="43">
        <v>2019</v>
      </c>
      <c r="N141" s="19">
        <v>100</v>
      </c>
      <c r="O141" s="10"/>
      <c r="P141" s="43">
        <v>2019</v>
      </c>
      <c r="Q141" s="19">
        <v>100</v>
      </c>
      <c r="R141" s="10"/>
      <c r="S141" s="43">
        <v>2019</v>
      </c>
      <c r="T141" s="19">
        <v>100</v>
      </c>
      <c r="U141" s="10"/>
      <c r="V141" s="43">
        <v>2019</v>
      </c>
      <c r="W141" s="19">
        <v>100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4534</v>
      </c>
      <c r="X148" s="611"/>
      <c r="Y148" s="350" t="s">
        <v>78</v>
      </c>
      <c r="Z148" s="580" t="s">
        <v>4378</v>
      </c>
      <c r="AA148" s="580"/>
      <c r="AB148" s="350" t="s">
        <v>78</v>
      </c>
      <c r="AC148" s="580" t="s">
        <v>4535</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f t="shared" ref="B150:B156" si="24">AVERAGE(E150,H150, W150,((Z150+AC150+AF150)/3))</f>
        <v>100</v>
      </c>
      <c r="C150" s="363"/>
      <c r="D150" s="350">
        <v>2007</v>
      </c>
      <c r="E150" s="413">
        <v>100</v>
      </c>
      <c r="F150" s="363"/>
      <c r="G150" s="350">
        <v>2007</v>
      </c>
      <c r="H150" s="8">
        <f t="shared" ref="H150:H156" si="25">AVERAGE(K150,N150,Q150,T150)</f>
        <v>100</v>
      </c>
      <c r="I150" s="363"/>
      <c r="J150" s="350">
        <v>2007</v>
      </c>
      <c r="K150" s="413">
        <v>100</v>
      </c>
      <c r="L150" s="363"/>
      <c r="M150" s="350">
        <v>2007</v>
      </c>
      <c r="N150" s="413">
        <v>100</v>
      </c>
      <c r="O150" s="363"/>
      <c r="P150" s="350">
        <v>2007</v>
      </c>
      <c r="Q150" s="413">
        <v>100</v>
      </c>
      <c r="R150" s="363"/>
      <c r="S150" s="350">
        <v>2007</v>
      </c>
      <c r="T150" s="413">
        <v>100</v>
      </c>
      <c r="U150" s="363"/>
      <c r="V150" s="350">
        <v>2007</v>
      </c>
      <c r="W150" s="413">
        <v>100</v>
      </c>
      <c r="X150" s="363"/>
      <c r="Y150" s="350">
        <v>2007</v>
      </c>
      <c r="Z150" s="413">
        <v>100</v>
      </c>
      <c r="AA150" s="363"/>
      <c r="AB150" s="350">
        <v>2007</v>
      </c>
      <c r="AC150" s="413">
        <v>100</v>
      </c>
      <c r="AD150" s="363"/>
      <c r="AE150" s="350">
        <v>2007</v>
      </c>
      <c r="AF150" s="413">
        <v>100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f t="shared" si="24"/>
        <v>100</v>
      </c>
      <c r="C151" s="363"/>
      <c r="D151" s="350">
        <v>2008</v>
      </c>
      <c r="E151" s="413">
        <v>100</v>
      </c>
      <c r="F151" s="363"/>
      <c r="G151" s="350">
        <v>2008</v>
      </c>
      <c r="H151" s="8">
        <f t="shared" si="25"/>
        <v>100</v>
      </c>
      <c r="I151" s="363"/>
      <c r="J151" s="350">
        <v>2008</v>
      </c>
      <c r="K151" s="413">
        <v>100</v>
      </c>
      <c r="L151" s="363"/>
      <c r="M151" s="350">
        <v>2008</v>
      </c>
      <c r="N151" s="413">
        <v>100</v>
      </c>
      <c r="O151" s="363"/>
      <c r="P151" s="350">
        <v>2008</v>
      </c>
      <c r="Q151" s="413">
        <v>100</v>
      </c>
      <c r="R151" s="363"/>
      <c r="S151" s="350">
        <v>2008</v>
      </c>
      <c r="T151" s="413">
        <v>100</v>
      </c>
      <c r="U151" s="363"/>
      <c r="V151" s="350">
        <v>2008</v>
      </c>
      <c r="W151" s="413">
        <v>100</v>
      </c>
      <c r="X151" s="363"/>
      <c r="Y151" s="350">
        <v>2008</v>
      </c>
      <c r="Z151" s="413">
        <v>100</v>
      </c>
      <c r="AA151" s="363"/>
      <c r="AB151" s="350">
        <v>2008</v>
      </c>
      <c r="AC151" s="413">
        <v>100</v>
      </c>
      <c r="AD151" s="363"/>
      <c r="AE151" s="350">
        <v>2008</v>
      </c>
      <c r="AF151" s="413">
        <v>100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f t="shared" si="24"/>
        <v>100</v>
      </c>
      <c r="C152" s="363"/>
      <c r="D152" s="350">
        <v>2009</v>
      </c>
      <c r="E152" s="413">
        <v>100</v>
      </c>
      <c r="F152" s="363"/>
      <c r="G152" s="350">
        <v>2009</v>
      </c>
      <c r="H152" s="8">
        <f t="shared" si="25"/>
        <v>100</v>
      </c>
      <c r="I152" s="363"/>
      <c r="J152" s="350">
        <v>2009</v>
      </c>
      <c r="K152" s="413">
        <v>100</v>
      </c>
      <c r="L152" s="363"/>
      <c r="M152" s="350">
        <v>2009</v>
      </c>
      <c r="N152" s="413">
        <v>100</v>
      </c>
      <c r="O152" s="363"/>
      <c r="P152" s="350">
        <v>2009</v>
      </c>
      <c r="Q152" s="413">
        <v>100</v>
      </c>
      <c r="R152" s="363"/>
      <c r="S152" s="350">
        <v>2009</v>
      </c>
      <c r="T152" s="413">
        <v>100</v>
      </c>
      <c r="U152" s="363"/>
      <c r="V152" s="350">
        <v>2009</v>
      </c>
      <c r="W152" s="413">
        <v>100</v>
      </c>
      <c r="X152" s="363"/>
      <c r="Y152" s="350">
        <v>2009</v>
      </c>
      <c r="Z152" s="413">
        <v>100</v>
      </c>
      <c r="AA152" s="363"/>
      <c r="AB152" s="350">
        <v>2009</v>
      </c>
      <c r="AC152" s="413">
        <v>100</v>
      </c>
      <c r="AD152" s="363"/>
      <c r="AE152" s="350">
        <v>2009</v>
      </c>
      <c r="AF152" s="413">
        <v>100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4"/>
        <v>100</v>
      </c>
      <c r="C153" s="363"/>
      <c r="D153" s="350">
        <v>2010</v>
      </c>
      <c r="E153" s="413">
        <v>100</v>
      </c>
      <c r="F153" s="363"/>
      <c r="G153" s="350">
        <v>2010</v>
      </c>
      <c r="H153" s="8">
        <f t="shared" si="25"/>
        <v>100</v>
      </c>
      <c r="I153" s="363"/>
      <c r="J153" s="350">
        <v>2010</v>
      </c>
      <c r="K153" s="413">
        <v>100</v>
      </c>
      <c r="L153" s="363"/>
      <c r="M153" s="350">
        <v>2010</v>
      </c>
      <c r="N153" s="413">
        <v>100</v>
      </c>
      <c r="O153" s="363"/>
      <c r="P153" s="350">
        <v>2010</v>
      </c>
      <c r="Q153" s="413">
        <v>100</v>
      </c>
      <c r="R153" s="363"/>
      <c r="S153" s="350">
        <v>2010</v>
      </c>
      <c r="T153" s="413">
        <v>100</v>
      </c>
      <c r="U153" s="363"/>
      <c r="V153" s="350">
        <v>2010</v>
      </c>
      <c r="W153" s="413">
        <v>100</v>
      </c>
      <c r="X153" s="363"/>
      <c r="Y153" s="350">
        <v>2010</v>
      </c>
      <c r="Z153" s="413">
        <v>100</v>
      </c>
      <c r="AA153" s="363"/>
      <c r="AB153" s="350">
        <v>2010</v>
      </c>
      <c r="AC153" s="413">
        <v>100</v>
      </c>
      <c r="AD153" s="363"/>
      <c r="AE153" s="350">
        <v>2010</v>
      </c>
      <c r="AF153" s="413">
        <v>100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4"/>
        <v>100</v>
      </c>
      <c r="C154" s="363"/>
      <c r="D154" s="350">
        <v>2011</v>
      </c>
      <c r="E154" s="413">
        <v>100</v>
      </c>
      <c r="F154" s="363"/>
      <c r="G154" s="350">
        <v>2011</v>
      </c>
      <c r="H154" s="8">
        <f t="shared" si="25"/>
        <v>100</v>
      </c>
      <c r="I154" s="363"/>
      <c r="J154" s="350">
        <v>2011</v>
      </c>
      <c r="K154" s="413">
        <v>100</v>
      </c>
      <c r="L154" s="363"/>
      <c r="M154" s="350">
        <v>2011</v>
      </c>
      <c r="N154" s="413">
        <v>100</v>
      </c>
      <c r="O154" s="363"/>
      <c r="P154" s="350">
        <v>2011</v>
      </c>
      <c r="Q154" s="413">
        <v>100</v>
      </c>
      <c r="R154" s="363"/>
      <c r="S154" s="350">
        <v>2011</v>
      </c>
      <c r="T154" s="413">
        <v>100</v>
      </c>
      <c r="U154" s="363"/>
      <c r="V154" s="350">
        <v>2011</v>
      </c>
      <c r="W154" s="413">
        <v>100</v>
      </c>
      <c r="X154" s="363"/>
      <c r="Y154" s="350">
        <v>2011</v>
      </c>
      <c r="Z154" s="413">
        <v>100</v>
      </c>
      <c r="AA154" s="363"/>
      <c r="AB154" s="350">
        <v>2011</v>
      </c>
      <c r="AC154" s="413">
        <v>100</v>
      </c>
      <c r="AD154" s="363"/>
      <c r="AE154" s="350">
        <v>2011</v>
      </c>
      <c r="AF154" s="413">
        <v>100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4"/>
        <v>100</v>
      </c>
      <c r="C155" s="363"/>
      <c r="D155" s="350">
        <v>2012</v>
      </c>
      <c r="E155" s="413">
        <v>100</v>
      </c>
      <c r="F155" s="363"/>
      <c r="G155" s="350">
        <v>2012</v>
      </c>
      <c r="H155" s="8">
        <f t="shared" si="25"/>
        <v>100</v>
      </c>
      <c r="I155" s="363"/>
      <c r="J155" s="350">
        <v>2012</v>
      </c>
      <c r="K155" s="413">
        <v>100</v>
      </c>
      <c r="L155" s="363"/>
      <c r="M155" s="350">
        <v>2012</v>
      </c>
      <c r="N155" s="413">
        <v>100</v>
      </c>
      <c r="O155" s="363"/>
      <c r="P155" s="350">
        <v>2012</v>
      </c>
      <c r="Q155" s="413">
        <v>100</v>
      </c>
      <c r="R155" s="363"/>
      <c r="S155" s="350">
        <v>2012</v>
      </c>
      <c r="T155" s="413">
        <v>100</v>
      </c>
      <c r="U155" s="363"/>
      <c r="V155" s="350">
        <v>2012</v>
      </c>
      <c r="W155" s="413">
        <v>100</v>
      </c>
      <c r="X155" s="363"/>
      <c r="Y155" s="350">
        <v>2012</v>
      </c>
      <c r="Z155" s="413">
        <v>100</v>
      </c>
      <c r="AA155" s="363"/>
      <c r="AB155" s="350">
        <v>2012</v>
      </c>
      <c r="AC155" s="413">
        <v>100</v>
      </c>
      <c r="AD155" s="363"/>
      <c r="AE155" s="350">
        <v>2012</v>
      </c>
      <c r="AF155" s="413">
        <v>100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4"/>
        <v>100</v>
      </c>
      <c r="C156" s="363"/>
      <c r="D156" s="350">
        <v>2013</v>
      </c>
      <c r="E156" s="413">
        <v>100</v>
      </c>
      <c r="F156" s="363"/>
      <c r="G156" s="350">
        <v>2013</v>
      </c>
      <c r="H156" s="8">
        <f t="shared" si="25"/>
        <v>100</v>
      </c>
      <c r="I156" s="363"/>
      <c r="J156" s="350">
        <v>2013</v>
      </c>
      <c r="K156" s="413">
        <v>100</v>
      </c>
      <c r="L156" s="363"/>
      <c r="M156" s="350">
        <v>2013</v>
      </c>
      <c r="N156" s="413">
        <v>100</v>
      </c>
      <c r="O156" s="363"/>
      <c r="P156" s="350">
        <v>2013</v>
      </c>
      <c r="Q156" s="413">
        <v>100</v>
      </c>
      <c r="R156" s="363"/>
      <c r="S156" s="350">
        <v>2013</v>
      </c>
      <c r="T156" s="413">
        <v>100</v>
      </c>
      <c r="U156" s="363"/>
      <c r="V156" s="350">
        <v>2013</v>
      </c>
      <c r="W156" s="413">
        <v>100</v>
      </c>
      <c r="X156" s="363"/>
      <c r="Y156" s="350">
        <v>2013</v>
      </c>
      <c r="Z156" s="413">
        <v>100</v>
      </c>
      <c r="AA156" s="363"/>
      <c r="AB156" s="350">
        <v>2013</v>
      </c>
      <c r="AC156" s="413">
        <v>100</v>
      </c>
      <c r="AD156" s="363"/>
      <c r="AE156" s="350">
        <v>2013</v>
      </c>
      <c r="AF156" s="413">
        <v>100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6">AVERAGE(E157,H157, W157,((Z157+AC157+AF157)/3))</f>
        <v>100</v>
      </c>
      <c r="C157" s="80"/>
      <c r="D157" s="43">
        <v>2014</v>
      </c>
      <c r="E157" s="19">
        <v>100</v>
      </c>
      <c r="F157" s="10" t="s">
        <v>1332</v>
      </c>
      <c r="G157" s="43">
        <v>2014</v>
      </c>
      <c r="H157" s="8">
        <f t="shared" ref="H157:H162" si="27">AVERAGE(K157,N157,Q157,T157)</f>
        <v>100</v>
      </c>
      <c r="I157" s="19"/>
      <c r="J157" s="43">
        <v>2014</v>
      </c>
      <c r="K157" s="19">
        <v>100</v>
      </c>
      <c r="L157" s="10" t="s">
        <v>3824</v>
      </c>
      <c r="M157" s="43">
        <v>2014</v>
      </c>
      <c r="N157" s="19">
        <v>100</v>
      </c>
      <c r="O157" s="10" t="s">
        <v>3824</v>
      </c>
      <c r="P157" s="43">
        <v>2014</v>
      </c>
      <c r="Q157" s="19">
        <v>100</v>
      </c>
      <c r="R157" s="10"/>
      <c r="S157" s="43">
        <v>2014</v>
      </c>
      <c r="T157" s="19">
        <v>100</v>
      </c>
      <c r="U157" s="10" t="s">
        <v>3824</v>
      </c>
      <c r="V157" s="43">
        <v>2014</v>
      </c>
      <c r="W157" s="19">
        <v>100</v>
      </c>
      <c r="X157" s="71" t="s">
        <v>4536</v>
      </c>
      <c r="Y157" s="350">
        <v>2014</v>
      </c>
      <c r="Z157" s="19">
        <v>100</v>
      </c>
      <c r="AA157" s="10"/>
      <c r="AB157" s="350">
        <v>2014</v>
      </c>
      <c r="AC157" s="19">
        <v>100</v>
      </c>
      <c r="AD157" s="10"/>
      <c r="AE157" s="350">
        <v>2014</v>
      </c>
      <c r="AF157" s="19">
        <v>100</v>
      </c>
      <c r="AG157" s="11" t="s">
        <v>1331</v>
      </c>
    </row>
    <row r="158" spans="1:81" ht="24.75" customHeight="1">
      <c r="A158" s="43">
        <v>2015</v>
      </c>
      <c r="B158" s="2">
        <f t="shared" si="26"/>
        <v>100</v>
      </c>
      <c r="C158" s="80"/>
      <c r="D158" s="43">
        <v>2015</v>
      </c>
      <c r="E158" s="19">
        <v>100</v>
      </c>
      <c r="F158" s="10"/>
      <c r="G158" s="43">
        <v>2015</v>
      </c>
      <c r="H158" s="8">
        <f t="shared" si="27"/>
        <v>100</v>
      </c>
      <c r="I158" s="19"/>
      <c r="J158" s="43">
        <v>2015</v>
      </c>
      <c r="K158" s="19">
        <v>100</v>
      </c>
      <c r="L158" s="10"/>
      <c r="M158" s="43">
        <v>2015</v>
      </c>
      <c r="N158" s="19">
        <v>100</v>
      </c>
      <c r="O158" s="10"/>
      <c r="P158" s="43">
        <v>2015</v>
      </c>
      <c r="Q158" s="19">
        <v>100</v>
      </c>
      <c r="R158" s="10"/>
      <c r="S158" s="43">
        <v>2015</v>
      </c>
      <c r="T158" s="19">
        <v>100</v>
      </c>
      <c r="U158" s="10"/>
      <c r="V158" s="43">
        <v>2015</v>
      </c>
      <c r="W158" s="19">
        <v>100</v>
      </c>
      <c r="X158" s="10"/>
      <c r="Y158" s="350">
        <v>2015</v>
      </c>
      <c r="Z158" s="19">
        <v>100</v>
      </c>
      <c r="AA158" s="10"/>
      <c r="AB158" s="350">
        <v>2015</v>
      </c>
      <c r="AC158" s="19">
        <v>100</v>
      </c>
      <c r="AD158" s="10"/>
      <c r="AE158" s="350">
        <v>2015</v>
      </c>
      <c r="AF158" s="19">
        <v>100</v>
      </c>
      <c r="AG158" s="11"/>
    </row>
    <row r="159" spans="1:81" ht="24.75" customHeight="1">
      <c r="A159" s="43">
        <v>2016</v>
      </c>
      <c r="B159" s="2">
        <f t="shared" si="26"/>
        <v>100</v>
      </c>
      <c r="C159" s="80"/>
      <c r="D159" s="43">
        <v>2016</v>
      </c>
      <c r="E159" s="19">
        <v>100</v>
      </c>
      <c r="F159" s="10"/>
      <c r="G159" s="43">
        <v>2016</v>
      </c>
      <c r="H159" s="8">
        <f t="shared" si="27"/>
        <v>100</v>
      </c>
      <c r="I159" s="19"/>
      <c r="J159" s="43">
        <v>2016</v>
      </c>
      <c r="K159" s="19">
        <v>100</v>
      </c>
      <c r="L159" s="10"/>
      <c r="M159" s="43">
        <v>2016</v>
      </c>
      <c r="N159" s="19">
        <v>100</v>
      </c>
      <c r="O159" s="10"/>
      <c r="P159" s="43">
        <v>2016</v>
      </c>
      <c r="Q159" s="19">
        <v>100</v>
      </c>
      <c r="R159" s="10"/>
      <c r="S159" s="43">
        <v>2016</v>
      </c>
      <c r="T159" s="19">
        <v>100</v>
      </c>
      <c r="U159" s="10"/>
      <c r="V159" s="43">
        <v>2016</v>
      </c>
      <c r="W159" s="19">
        <v>100</v>
      </c>
      <c r="X159" s="10"/>
      <c r="Y159" s="350">
        <v>2016</v>
      </c>
      <c r="Z159" s="19">
        <v>100</v>
      </c>
      <c r="AA159" s="10"/>
      <c r="AB159" s="350">
        <v>2016</v>
      </c>
      <c r="AC159" s="19">
        <v>100</v>
      </c>
      <c r="AD159" s="10"/>
      <c r="AE159" s="350">
        <v>2016</v>
      </c>
      <c r="AF159" s="19">
        <v>100</v>
      </c>
      <c r="AG159" s="11"/>
    </row>
    <row r="160" spans="1:81" ht="24.75" customHeight="1">
      <c r="A160" s="43">
        <v>2017</v>
      </c>
      <c r="B160" s="2">
        <f t="shared" si="26"/>
        <v>100</v>
      </c>
      <c r="C160" s="80"/>
      <c r="D160" s="43">
        <v>2017</v>
      </c>
      <c r="E160" s="19">
        <v>100</v>
      </c>
      <c r="F160" s="10"/>
      <c r="G160" s="43">
        <v>2017</v>
      </c>
      <c r="H160" s="8">
        <f t="shared" si="27"/>
        <v>100</v>
      </c>
      <c r="I160" s="19"/>
      <c r="J160" s="43">
        <v>2017</v>
      </c>
      <c r="K160" s="19">
        <v>100</v>
      </c>
      <c r="L160" s="10"/>
      <c r="M160" s="43">
        <v>2017</v>
      </c>
      <c r="N160" s="19">
        <v>100</v>
      </c>
      <c r="O160" s="10"/>
      <c r="P160" s="43">
        <v>2017</v>
      </c>
      <c r="Q160" s="19">
        <v>100</v>
      </c>
      <c r="R160" s="10"/>
      <c r="S160" s="43">
        <v>2017</v>
      </c>
      <c r="T160" s="19">
        <v>100</v>
      </c>
      <c r="U160" s="10"/>
      <c r="V160" s="43">
        <v>2017</v>
      </c>
      <c r="W160" s="19">
        <v>100</v>
      </c>
      <c r="X160" s="10"/>
      <c r="Y160" s="350">
        <v>2017</v>
      </c>
      <c r="Z160" s="19">
        <v>100</v>
      </c>
      <c r="AA160" s="10"/>
      <c r="AB160" s="350">
        <v>2017</v>
      </c>
      <c r="AC160" s="19">
        <v>100</v>
      </c>
      <c r="AD160" s="10"/>
      <c r="AE160" s="350">
        <v>2017</v>
      </c>
      <c r="AF160" s="19">
        <v>100</v>
      </c>
      <c r="AG160" s="11"/>
    </row>
    <row r="161" spans="1:41" ht="24.75" customHeight="1">
      <c r="A161" s="43">
        <v>2018</v>
      </c>
      <c r="B161" s="2">
        <f t="shared" si="26"/>
        <v>100</v>
      </c>
      <c r="C161" s="80"/>
      <c r="D161" s="43">
        <v>2018</v>
      </c>
      <c r="E161" s="19">
        <v>100</v>
      </c>
      <c r="F161" s="10"/>
      <c r="G161" s="43">
        <v>2018</v>
      </c>
      <c r="H161" s="8">
        <f t="shared" si="27"/>
        <v>100</v>
      </c>
      <c r="I161" s="19"/>
      <c r="J161" s="43">
        <v>2018</v>
      </c>
      <c r="K161" s="19">
        <v>100</v>
      </c>
      <c r="L161" s="10"/>
      <c r="M161" s="43">
        <v>2018</v>
      </c>
      <c r="N161" s="19">
        <v>100</v>
      </c>
      <c r="O161" s="10"/>
      <c r="P161" s="43">
        <v>2018</v>
      </c>
      <c r="Q161" s="19">
        <v>100</v>
      </c>
      <c r="R161" s="10"/>
      <c r="S161" s="43">
        <v>2018</v>
      </c>
      <c r="T161" s="19">
        <v>100</v>
      </c>
      <c r="U161" s="10"/>
      <c r="V161" s="43">
        <v>2018</v>
      </c>
      <c r="W161" s="19">
        <v>100</v>
      </c>
      <c r="X161" s="10"/>
      <c r="Y161" s="350">
        <v>2018</v>
      </c>
      <c r="Z161" s="19">
        <v>100</v>
      </c>
      <c r="AA161" s="10"/>
      <c r="AB161" s="350">
        <v>2018</v>
      </c>
      <c r="AC161" s="19">
        <v>100</v>
      </c>
      <c r="AD161" s="10"/>
      <c r="AE161" s="350">
        <v>2018</v>
      </c>
      <c r="AF161" s="19">
        <v>100</v>
      </c>
      <c r="AG161" s="11"/>
    </row>
    <row r="162" spans="1:41" ht="24.75" customHeight="1">
      <c r="A162" s="43">
        <v>2019</v>
      </c>
      <c r="B162" s="2">
        <f t="shared" si="26"/>
        <v>100</v>
      </c>
      <c r="C162" s="80"/>
      <c r="D162" s="43">
        <v>2019</v>
      </c>
      <c r="E162" s="19">
        <v>100</v>
      </c>
      <c r="F162" s="10"/>
      <c r="G162" s="43">
        <v>2019</v>
      </c>
      <c r="H162" s="8">
        <f t="shared" si="27"/>
        <v>100</v>
      </c>
      <c r="I162" s="19"/>
      <c r="J162" s="43">
        <v>2019</v>
      </c>
      <c r="K162" s="19">
        <v>100</v>
      </c>
      <c r="L162" s="10"/>
      <c r="M162" s="43">
        <v>2019</v>
      </c>
      <c r="N162" s="19">
        <v>100</v>
      </c>
      <c r="O162" s="10"/>
      <c r="P162" s="43">
        <v>2019</v>
      </c>
      <c r="Q162" s="19">
        <v>100</v>
      </c>
      <c r="R162" s="10"/>
      <c r="S162" s="43">
        <v>2019</v>
      </c>
      <c r="T162" s="19">
        <v>100</v>
      </c>
      <c r="U162" s="10"/>
      <c r="V162" s="43">
        <v>2019</v>
      </c>
      <c r="W162" s="19">
        <v>100</v>
      </c>
      <c r="X162" s="10"/>
      <c r="Y162" s="350">
        <v>2019</v>
      </c>
      <c r="Z162" s="19">
        <v>100</v>
      </c>
      <c r="AA162" s="10"/>
      <c r="AB162" s="350">
        <v>2019</v>
      </c>
      <c r="AC162" s="19">
        <v>100</v>
      </c>
      <c r="AD162" s="10"/>
      <c r="AE162" s="350">
        <v>2019</v>
      </c>
      <c r="AF162" s="19">
        <v>100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85.458333333333343</v>
      </c>
      <c r="C171" s="39"/>
      <c r="D171" s="43">
        <v>2014</v>
      </c>
      <c r="E171" s="8">
        <v>100</v>
      </c>
      <c r="F171" s="67" t="s">
        <v>3825</v>
      </c>
      <c r="G171" s="43">
        <v>2014</v>
      </c>
      <c r="H171" s="8">
        <v>100</v>
      </c>
      <c r="I171" s="11">
        <v>0</v>
      </c>
      <c r="J171" s="43">
        <v>2014</v>
      </c>
      <c r="K171" s="8">
        <v>100</v>
      </c>
      <c r="L171" s="11" t="s">
        <v>3826</v>
      </c>
      <c r="M171" s="43">
        <v>2014</v>
      </c>
      <c r="N171" s="19">
        <v>50</v>
      </c>
      <c r="O171" s="11" t="s">
        <v>3827</v>
      </c>
      <c r="P171" s="43">
        <v>2014</v>
      </c>
      <c r="Q171" s="8">
        <v>100</v>
      </c>
      <c r="R171" s="11" t="s">
        <v>3828</v>
      </c>
      <c r="S171" s="43">
        <v>2014</v>
      </c>
      <c r="T171" s="19">
        <v>50</v>
      </c>
      <c r="U171" s="11" t="s">
        <v>3827</v>
      </c>
      <c r="V171" s="43">
        <v>2014</v>
      </c>
      <c r="W171" s="19">
        <v>67</v>
      </c>
      <c r="X171" s="11" t="s">
        <v>3829</v>
      </c>
      <c r="Y171" s="43">
        <v>2014</v>
      </c>
      <c r="Z171" s="19">
        <v>100</v>
      </c>
      <c r="AA171" s="11">
        <v>0</v>
      </c>
      <c r="AB171" s="43">
        <v>2014</v>
      </c>
      <c r="AC171" s="19">
        <v>100</v>
      </c>
      <c r="AD171" s="11" t="s">
        <v>3830</v>
      </c>
      <c r="AE171" s="43">
        <v>2014</v>
      </c>
      <c r="AF171" s="19">
        <v>50</v>
      </c>
      <c r="AG171" s="67" t="s">
        <v>3831</v>
      </c>
      <c r="AH171" s="43">
        <v>2014</v>
      </c>
      <c r="AI171" s="19">
        <v>100</v>
      </c>
      <c r="AJ171" s="11" t="s">
        <v>3832</v>
      </c>
      <c r="AK171" s="43">
        <v>2014</v>
      </c>
      <c r="AL171" s="19">
        <v>100</v>
      </c>
      <c r="AM171" s="11" t="s">
        <v>3833</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83.375</v>
      </c>
      <c r="C176" s="80"/>
      <c r="D176" s="43">
        <v>2019</v>
      </c>
      <c r="E176" s="19">
        <v>100</v>
      </c>
      <c r="F176" s="11" t="s">
        <v>3825</v>
      </c>
      <c r="G176" s="43">
        <v>2019</v>
      </c>
      <c r="H176" s="19">
        <v>100</v>
      </c>
      <c r="I176" s="11">
        <v>0</v>
      </c>
      <c r="J176" s="43">
        <v>2019</v>
      </c>
      <c r="K176" s="19">
        <v>100</v>
      </c>
      <c r="L176" s="11" t="s">
        <v>3826</v>
      </c>
      <c r="M176" s="43">
        <v>2019</v>
      </c>
      <c r="N176" s="19">
        <v>50</v>
      </c>
      <c r="O176" s="11" t="s">
        <v>3834</v>
      </c>
      <c r="P176" s="43">
        <v>2019</v>
      </c>
      <c r="Q176" s="19">
        <v>100</v>
      </c>
      <c r="R176" s="11" t="s">
        <v>3828</v>
      </c>
      <c r="S176" s="43">
        <v>2019</v>
      </c>
      <c r="T176" s="19">
        <v>0</v>
      </c>
      <c r="U176" s="11" t="s">
        <v>3835</v>
      </c>
      <c r="V176" s="43">
        <v>2019</v>
      </c>
      <c r="W176" s="19">
        <v>67</v>
      </c>
      <c r="X176" s="11" t="s">
        <v>3836</v>
      </c>
      <c r="Y176" s="43">
        <v>2019</v>
      </c>
      <c r="Z176" s="19">
        <v>100</v>
      </c>
      <c r="AA176" s="11" t="s">
        <v>3837</v>
      </c>
      <c r="AB176" s="43">
        <v>2019</v>
      </c>
      <c r="AC176" s="19">
        <v>100</v>
      </c>
      <c r="AD176" s="11" t="s">
        <v>3830</v>
      </c>
      <c r="AE176" s="43">
        <v>2019</v>
      </c>
      <c r="AF176" s="19">
        <v>50</v>
      </c>
      <c r="AG176" s="11" t="s">
        <v>3831</v>
      </c>
      <c r="AH176" s="43">
        <v>2019</v>
      </c>
      <c r="AI176" s="19">
        <v>100</v>
      </c>
      <c r="AJ176" s="11" t="s">
        <v>3838</v>
      </c>
      <c r="AK176" s="43">
        <v>2019</v>
      </c>
      <c r="AL176" s="19">
        <v>100</v>
      </c>
      <c r="AM176" s="11" t="s">
        <v>3833</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Z19:AA19"/>
    <mergeCell ref="AC18:AD18"/>
    <mergeCell ref="N18:O18"/>
    <mergeCell ref="Q18:R18"/>
    <mergeCell ref="T18:U18"/>
    <mergeCell ref="W18:X18"/>
    <mergeCell ref="Z18:AA18"/>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T21:U21"/>
    <mergeCell ref="B21:C21"/>
    <mergeCell ref="T20:U20"/>
    <mergeCell ref="B18:C18"/>
    <mergeCell ref="E18:F18"/>
    <mergeCell ref="H18:I18"/>
    <mergeCell ref="K18:L18"/>
    <mergeCell ref="T19:U19"/>
    <mergeCell ref="W19:X19"/>
    <mergeCell ref="W21:X21"/>
    <mergeCell ref="Z21:AA21"/>
    <mergeCell ref="AC21:AD21"/>
    <mergeCell ref="E19:F19"/>
    <mergeCell ref="H19:I19"/>
    <mergeCell ref="K19:L19"/>
    <mergeCell ref="N19:O19"/>
    <mergeCell ref="Q19:R19"/>
    <mergeCell ref="W22:X22"/>
    <mergeCell ref="Z22:AA22"/>
    <mergeCell ref="AC20:AD20"/>
    <mergeCell ref="E21:F21"/>
    <mergeCell ref="H21:I21"/>
    <mergeCell ref="K21:L21"/>
    <mergeCell ref="N21:O21"/>
    <mergeCell ref="Q21:R21"/>
    <mergeCell ref="W20:X20"/>
    <mergeCell ref="Z20:AA20"/>
    <mergeCell ref="AC19:AD19"/>
    <mergeCell ref="E20:F20"/>
    <mergeCell ref="H20:I20"/>
    <mergeCell ref="K20:L20"/>
    <mergeCell ref="N20:O20"/>
    <mergeCell ref="Q20:R20"/>
    <mergeCell ref="H22:I22"/>
    <mergeCell ref="K22:L22"/>
    <mergeCell ref="AC22:AD22"/>
    <mergeCell ref="N22:O22"/>
    <mergeCell ref="Q22:R22"/>
    <mergeCell ref="T22:U22"/>
    <mergeCell ref="B39:C39"/>
    <mergeCell ref="E39:F39"/>
    <mergeCell ref="H39:I39"/>
    <mergeCell ref="K39:L39"/>
    <mergeCell ref="N39:O39"/>
    <mergeCell ref="Q39:R39"/>
    <mergeCell ref="T39:U39"/>
    <mergeCell ref="W39:X39"/>
    <mergeCell ref="AR41:AS41"/>
    <mergeCell ref="T42:U42"/>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AF39:AG39"/>
    <mergeCell ref="AI39:AJ39"/>
    <mergeCell ref="AL39:AM39"/>
    <mergeCell ref="AO41:AP41"/>
    <mergeCell ref="E41:F41"/>
    <mergeCell ref="H41:I41"/>
    <mergeCell ref="K41:L41"/>
    <mergeCell ref="N41:O41"/>
    <mergeCell ref="AI41:AJ41"/>
    <mergeCell ref="AL42:AM42"/>
    <mergeCell ref="AO42:AP42"/>
    <mergeCell ref="B42:C42"/>
    <mergeCell ref="E42:F42"/>
    <mergeCell ref="H42:I42"/>
    <mergeCell ref="K42:L42"/>
    <mergeCell ref="N42:O42"/>
    <mergeCell ref="AL62:AM62"/>
    <mergeCell ref="T62:U62"/>
    <mergeCell ref="AI61:AJ61"/>
    <mergeCell ref="AL61:AM61"/>
    <mergeCell ref="AU42:AV42"/>
    <mergeCell ref="AX42:AY42"/>
    <mergeCell ref="AF42:AG42"/>
    <mergeCell ref="AI42:AJ42"/>
    <mergeCell ref="W42:X42"/>
    <mergeCell ref="Z42:AA42"/>
    <mergeCell ref="AC42:AD42"/>
    <mergeCell ref="AO43:AP43"/>
    <mergeCell ref="AR43:AS43"/>
    <mergeCell ref="AU43:AV43"/>
    <mergeCell ref="AR42:AS42"/>
    <mergeCell ref="H63:I63"/>
    <mergeCell ref="K63:L63"/>
    <mergeCell ref="N63:O63"/>
    <mergeCell ref="Q63:R63"/>
    <mergeCell ref="W63:X63"/>
    <mergeCell ref="W62:X62"/>
    <mergeCell ref="AF64:AG64"/>
    <mergeCell ref="AL64:AM64"/>
    <mergeCell ref="AX43:AY43"/>
    <mergeCell ref="Q43:R43"/>
    <mergeCell ref="T43:U43"/>
    <mergeCell ref="W43:X43"/>
    <mergeCell ref="Z43:AA43"/>
    <mergeCell ref="AC43:AD43"/>
    <mergeCell ref="AF43:AG43"/>
    <mergeCell ref="AL60:AM60"/>
    <mergeCell ref="AI64:AJ64"/>
    <mergeCell ref="AC63:AD63"/>
    <mergeCell ref="AF63:AG63"/>
    <mergeCell ref="AI63:AJ63"/>
    <mergeCell ref="AL43:AM43"/>
    <mergeCell ref="Z63:AA63"/>
    <mergeCell ref="Z60:AA60"/>
    <mergeCell ref="AC60:AD60"/>
    <mergeCell ref="T64:U64"/>
    <mergeCell ref="W64:X64"/>
    <mergeCell ref="Z64:AA64"/>
    <mergeCell ref="AC64:AD64"/>
    <mergeCell ref="T63:U63"/>
    <mergeCell ref="B63:C63"/>
    <mergeCell ref="E63:F63"/>
    <mergeCell ref="AL63:AM63"/>
    <mergeCell ref="B43:C43"/>
    <mergeCell ref="E43:F43"/>
    <mergeCell ref="H43:I43"/>
    <mergeCell ref="T60:U60"/>
    <mergeCell ref="W60:X60"/>
    <mergeCell ref="H61:I61"/>
    <mergeCell ref="K61:L61"/>
    <mergeCell ref="N61:O61"/>
    <mergeCell ref="Q61:R61"/>
    <mergeCell ref="T61:U61"/>
    <mergeCell ref="W61:X61"/>
    <mergeCell ref="AC62:AD62"/>
    <mergeCell ref="AF62:AG62"/>
    <mergeCell ref="AI62:AJ62"/>
    <mergeCell ref="K43:L43"/>
    <mergeCell ref="N43:O43"/>
    <mergeCell ref="H62:I62"/>
    <mergeCell ref="K62:L62"/>
    <mergeCell ref="N62:O62"/>
    <mergeCell ref="Q62:R62"/>
    <mergeCell ref="AC61:AD61"/>
    <mergeCell ref="B60:C60"/>
    <mergeCell ref="E60:F60"/>
    <mergeCell ref="H60:I60"/>
    <mergeCell ref="K60:L60"/>
    <mergeCell ref="N60:O60"/>
    <mergeCell ref="Q60:R60"/>
    <mergeCell ref="Z62:AA62"/>
    <mergeCell ref="H81:I81"/>
    <mergeCell ref="K81:L81"/>
    <mergeCell ref="N81:O81"/>
    <mergeCell ref="Q81:R81"/>
    <mergeCell ref="Q64:R64"/>
    <mergeCell ref="K82:L82"/>
    <mergeCell ref="N82:O82"/>
    <mergeCell ref="Q82:R82"/>
    <mergeCell ref="H82:I82"/>
    <mergeCell ref="B80:R80"/>
    <mergeCell ref="B81:C81"/>
    <mergeCell ref="B64:C64"/>
    <mergeCell ref="E64:F64"/>
    <mergeCell ref="H64:I64"/>
    <mergeCell ref="K64:L64"/>
    <mergeCell ref="N64:O64"/>
    <mergeCell ref="E82:F82"/>
    <mergeCell ref="B82:C82"/>
    <mergeCell ref="H83:I83"/>
    <mergeCell ref="K83:L83"/>
    <mergeCell ref="N83:O83"/>
    <mergeCell ref="Q83:R83"/>
    <mergeCell ref="B84:C84"/>
    <mergeCell ref="E84:F84"/>
    <mergeCell ref="H84:I84"/>
    <mergeCell ref="K84:L84"/>
    <mergeCell ref="N84:O84"/>
    <mergeCell ref="Q84:R84"/>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H104:I104"/>
    <mergeCell ref="K104:L104"/>
    <mergeCell ref="N104:O104"/>
    <mergeCell ref="Q104:R104"/>
    <mergeCell ref="T104:U104"/>
    <mergeCell ref="W104:X104"/>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24:I124"/>
    <mergeCell ref="K124:L124"/>
    <mergeCell ref="N124:O124"/>
    <mergeCell ref="Q124:R124"/>
    <mergeCell ref="T124:U124"/>
    <mergeCell ref="W124:X124"/>
    <mergeCell ref="Z127:AA127"/>
    <mergeCell ref="Z124:AA124"/>
    <mergeCell ref="B122:AA122"/>
    <mergeCell ref="B123:C123"/>
    <mergeCell ref="E123:F123"/>
    <mergeCell ref="H123:I123"/>
    <mergeCell ref="K123:L123"/>
    <mergeCell ref="N123:O123"/>
    <mergeCell ref="Q123:R123"/>
    <mergeCell ref="T123:U123"/>
    <mergeCell ref="W123:X123"/>
    <mergeCell ref="Z123:AA123"/>
    <mergeCell ref="E127:F127"/>
    <mergeCell ref="H127:I127"/>
    <mergeCell ref="K127:L127"/>
    <mergeCell ref="N127:O127"/>
    <mergeCell ref="Q127:R127"/>
    <mergeCell ref="T144:U144"/>
    <mergeCell ref="W144:X144"/>
    <mergeCell ref="Z144:AA144"/>
    <mergeCell ref="B125:C125"/>
    <mergeCell ref="E125:F125"/>
    <mergeCell ref="H125:I125"/>
    <mergeCell ref="K125:L125"/>
    <mergeCell ref="N125:O125"/>
    <mergeCell ref="Q125:R125"/>
    <mergeCell ref="T125:U125"/>
    <mergeCell ref="W125:X125"/>
    <mergeCell ref="B126:C126"/>
    <mergeCell ref="E126:F126"/>
    <mergeCell ref="H126:I126"/>
    <mergeCell ref="K126:L126"/>
    <mergeCell ref="N126:O126"/>
    <mergeCell ref="Q126:R126"/>
    <mergeCell ref="Z125:AA125"/>
    <mergeCell ref="AC144:AD144"/>
    <mergeCell ref="AF144:AG144"/>
    <mergeCell ref="T126:U126"/>
    <mergeCell ref="W126:X126"/>
    <mergeCell ref="Z126:AA126"/>
    <mergeCell ref="T127:U127"/>
    <mergeCell ref="W127:X127"/>
    <mergeCell ref="Z145:AA145"/>
    <mergeCell ref="AC145:AD145"/>
    <mergeCell ref="AF145:AG145"/>
    <mergeCell ref="B143:AG143"/>
    <mergeCell ref="B144:C144"/>
    <mergeCell ref="E144:F144"/>
    <mergeCell ref="H144:I144"/>
    <mergeCell ref="K144:L144"/>
    <mergeCell ref="N144:O144"/>
    <mergeCell ref="Q144:R144"/>
    <mergeCell ref="H145:I145"/>
    <mergeCell ref="K145:L145"/>
    <mergeCell ref="N145:O145"/>
    <mergeCell ref="Q145:R145"/>
    <mergeCell ref="T145:U145"/>
    <mergeCell ref="W145:X145"/>
    <mergeCell ref="B127:C127"/>
    <mergeCell ref="B148:C148"/>
    <mergeCell ref="E148:F148"/>
    <mergeCell ref="H148:I148"/>
    <mergeCell ref="K148:L148"/>
    <mergeCell ref="N148:O148"/>
    <mergeCell ref="Q148:R148"/>
    <mergeCell ref="T148:U148"/>
    <mergeCell ref="B146:C146"/>
    <mergeCell ref="E146:F146"/>
    <mergeCell ref="H146:I146"/>
    <mergeCell ref="K146:L146"/>
    <mergeCell ref="N146:O146"/>
    <mergeCell ref="Q146:R146"/>
    <mergeCell ref="W146:X146"/>
    <mergeCell ref="Z146:AA146"/>
    <mergeCell ref="AC146:AD146"/>
    <mergeCell ref="AF146:AG146"/>
    <mergeCell ref="B147:C147"/>
    <mergeCell ref="E147:F147"/>
    <mergeCell ref="H147:I147"/>
    <mergeCell ref="K147:L147"/>
    <mergeCell ref="N147:O147"/>
    <mergeCell ref="Q147:R147"/>
    <mergeCell ref="T146:U146"/>
    <mergeCell ref="W148:X148"/>
    <mergeCell ref="Z148:AA148"/>
    <mergeCell ref="AC148:AD148"/>
    <mergeCell ref="AF148:AG148"/>
    <mergeCell ref="T147:U147"/>
    <mergeCell ref="W147:X147"/>
    <mergeCell ref="Z147:AA147"/>
    <mergeCell ref="AC147:AD147"/>
    <mergeCell ref="AF147:AG147"/>
    <mergeCell ref="AR40:AS40"/>
    <mergeCell ref="AU40:AV40"/>
    <mergeCell ref="AX40:AY40"/>
    <mergeCell ref="B61:C61"/>
    <mergeCell ref="E61:F61"/>
    <mergeCell ref="Z61:AA61"/>
    <mergeCell ref="AF61:AG61"/>
    <mergeCell ref="A1:D1"/>
    <mergeCell ref="B17:AD17"/>
    <mergeCell ref="B38:AY38"/>
    <mergeCell ref="B59:AM59"/>
    <mergeCell ref="AI43:AJ43"/>
    <mergeCell ref="AF60:AG60"/>
    <mergeCell ref="AI60:AJ60"/>
    <mergeCell ref="Q42:R42"/>
    <mergeCell ref="AU41:AV41"/>
    <mergeCell ref="AX41:AY41"/>
    <mergeCell ref="Q41:R41"/>
    <mergeCell ref="T41:U41"/>
    <mergeCell ref="W41:X41"/>
    <mergeCell ref="Z41:AA41"/>
    <mergeCell ref="AC41:AD41"/>
    <mergeCell ref="AF41:AG41"/>
    <mergeCell ref="AL41:AM41"/>
    <mergeCell ref="B103:C103"/>
    <mergeCell ref="E103:F103"/>
    <mergeCell ref="B124:C124"/>
    <mergeCell ref="E124:F124"/>
    <mergeCell ref="B145:C145"/>
    <mergeCell ref="E145:F145"/>
    <mergeCell ref="B40:C40"/>
    <mergeCell ref="E40:F40"/>
    <mergeCell ref="B19:C19"/>
    <mergeCell ref="B105:C105"/>
    <mergeCell ref="E105:F105"/>
    <mergeCell ref="B85:C85"/>
    <mergeCell ref="E85:F85"/>
    <mergeCell ref="B83:C83"/>
    <mergeCell ref="E83:F83"/>
    <mergeCell ref="E81:F81"/>
    <mergeCell ref="B104:C104"/>
    <mergeCell ref="E104:F104"/>
    <mergeCell ref="B62:C62"/>
    <mergeCell ref="E62:F62"/>
    <mergeCell ref="B22:C22"/>
    <mergeCell ref="E22:F22"/>
    <mergeCell ref="B20:C20"/>
    <mergeCell ref="B41:C41"/>
  </mergeCells>
  <hyperlinks>
    <hyperlink ref="O115" r:id="rId1" xr:uid="{00000000-0004-0000-2E00-000000000000}"/>
  </hyperlinks>
  <pageMargins left="0.70866141732283472" right="0.70866141732283472" top="0.74803149606299213" bottom="0.74803149606299213" header="0.31496062992125984" footer="0.31496062992125984"/>
  <pageSetup paperSize="9" scale="50" orientation="landscape"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52"/>
  <dimension ref="A1:CC176"/>
  <sheetViews>
    <sheetView topLeftCell="C60" zoomScale="110" zoomScaleNormal="110" workbookViewId="0">
      <selection activeCell="AA173" sqref="AA173"/>
    </sheetView>
  </sheetViews>
  <sheetFormatPr defaultColWidth="14.42578125" defaultRowHeight="15" customHeight="1"/>
  <cols>
    <col min="1" max="1" width="17.42578125" style="55" customWidth="1"/>
    <col min="2" max="2" width="13.42578125" style="55" customWidth="1"/>
    <col min="3" max="3" width="23.140625" style="55" customWidth="1"/>
    <col min="4" max="4" width="17.42578125" style="55" customWidth="1"/>
    <col min="5" max="5" width="13.42578125" style="55" customWidth="1"/>
    <col min="6" max="6" width="23.140625" style="55" customWidth="1"/>
    <col min="7" max="7" width="17.42578125" style="55" customWidth="1"/>
    <col min="8" max="8" width="13.42578125" style="55" customWidth="1"/>
    <col min="9" max="9" width="23.140625" style="55" customWidth="1"/>
    <col min="10" max="10" width="17.42578125" style="55" customWidth="1"/>
    <col min="11" max="11" width="13.42578125" style="55" customWidth="1"/>
    <col min="12" max="12" width="23.140625" style="55" customWidth="1"/>
    <col min="13" max="13" width="17.42578125" style="55" customWidth="1"/>
    <col min="14" max="14" width="13.42578125" style="55" customWidth="1"/>
    <col min="15" max="15" width="23.140625" style="55" customWidth="1"/>
    <col min="16" max="16" width="17.42578125" style="55" customWidth="1"/>
    <col min="17" max="17" width="13.42578125" style="55" customWidth="1"/>
    <col min="18" max="18" width="23.140625" style="55" customWidth="1"/>
    <col min="19" max="19" width="17.42578125" style="55" customWidth="1"/>
    <col min="20" max="20" width="13.42578125" style="55" customWidth="1"/>
    <col min="21" max="21" width="23.140625" style="55" customWidth="1"/>
    <col min="22" max="22" width="17.42578125" style="55" customWidth="1"/>
    <col min="23" max="23" width="13.42578125" style="55" customWidth="1"/>
    <col min="24" max="24" width="23.140625" style="55" customWidth="1"/>
    <col min="25" max="25" width="17.42578125" style="55" customWidth="1"/>
    <col min="26" max="26" width="13.42578125" style="55" customWidth="1"/>
    <col min="27" max="27" width="23.140625" style="55" customWidth="1"/>
    <col min="28" max="28" width="17.42578125" style="55" customWidth="1"/>
    <col min="29" max="29" width="13.42578125" style="55" customWidth="1"/>
    <col min="30" max="30" width="23.140625" style="55" customWidth="1"/>
    <col min="31" max="31" width="17.42578125" style="55" customWidth="1"/>
    <col min="32" max="32" width="13.42578125" style="55" customWidth="1"/>
    <col min="33" max="33" width="23.140625" style="55" customWidth="1"/>
    <col min="34" max="34" width="17.42578125" style="55" customWidth="1"/>
    <col min="35" max="35" width="13.42578125" style="55" customWidth="1"/>
    <col min="36" max="36" width="23.140625" style="55" customWidth="1"/>
    <col min="37" max="37" width="17.42578125" style="55" customWidth="1"/>
    <col min="38" max="38" width="13.42578125" style="55" customWidth="1"/>
    <col min="39" max="39" width="23.140625" style="55" customWidth="1"/>
    <col min="40" max="40" width="17.42578125" style="55" customWidth="1"/>
    <col min="41" max="41" width="13.42578125" style="55" customWidth="1"/>
    <col min="42" max="42" width="23.140625" style="55" customWidth="1"/>
    <col min="43" max="43" width="17.42578125" style="55" customWidth="1"/>
    <col min="44" max="44" width="13.42578125" style="55" customWidth="1"/>
    <col min="45" max="45" width="23.140625" style="55" customWidth="1"/>
    <col min="46" max="46" width="17.42578125" style="55" customWidth="1"/>
    <col min="47" max="47" width="13.42578125" style="55" customWidth="1"/>
    <col min="48" max="48" width="23.140625" style="55" customWidth="1"/>
    <col min="49" max="49" width="17.42578125" style="55" customWidth="1"/>
    <col min="50" max="50" width="13.42578125" style="55" customWidth="1"/>
    <col min="51" max="51" width="23.140625" style="55" customWidth="1"/>
    <col min="52" max="16384" width="14.42578125" style="5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50.085648148148152</v>
      </c>
    </row>
    <row r="4" spans="1:4" ht="24.75" customHeight="1">
      <c r="A4" s="347">
        <v>2008</v>
      </c>
      <c r="B4" s="229"/>
      <c r="C4" s="229"/>
      <c r="D4" s="229">
        <f t="shared" si="0"/>
        <v>50.085648148148152</v>
      </c>
    </row>
    <row r="5" spans="1:4" ht="24.75" customHeight="1">
      <c r="A5" s="347">
        <v>2009</v>
      </c>
      <c r="B5" s="229"/>
      <c r="C5" s="229"/>
      <c r="D5" s="229">
        <f t="shared" si="0"/>
        <v>50.085648148148152</v>
      </c>
    </row>
    <row r="6" spans="1:4" ht="24.75" customHeight="1">
      <c r="A6" s="347">
        <v>2010</v>
      </c>
      <c r="B6" s="229"/>
      <c r="C6" s="229">
        <f t="shared" ref="C6:C9" si="1">AVERAGE(B27,B48,B69,B90,B111,B132,B153)</f>
        <v>46.672052154195008</v>
      </c>
      <c r="D6" s="229">
        <f t="shared" si="0"/>
        <v>50.085648148148152</v>
      </c>
    </row>
    <row r="7" spans="1:4" ht="24.75" customHeight="1">
      <c r="A7" s="347">
        <v>2011</v>
      </c>
      <c r="B7" s="229"/>
      <c r="C7" s="229">
        <f t="shared" si="1"/>
        <v>47.465702947845799</v>
      </c>
      <c r="D7" s="229">
        <f t="shared" si="0"/>
        <v>51.011574074074076</v>
      </c>
    </row>
    <row r="8" spans="1:4" ht="24.75" customHeight="1">
      <c r="A8" s="347">
        <v>2012</v>
      </c>
      <c r="B8" s="229"/>
      <c r="C8" s="229">
        <f t="shared" si="1"/>
        <v>47.465702947845799</v>
      </c>
      <c r="D8" s="229">
        <f t="shared" si="0"/>
        <v>51.011574074074076</v>
      </c>
    </row>
    <row r="9" spans="1:4" ht="24.75" customHeight="1">
      <c r="A9" s="347">
        <v>2013</v>
      </c>
      <c r="B9" s="229"/>
      <c r="C9" s="229">
        <f t="shared" si="1"/>
        <v>47.465702947845799</v>
      </c>
      <c r="D9" s="229">
        <f t="shared" si="0"/>
        <v>51.011574074074076</v>
      </c>
    </row>
    <row r="10" spans="1:4" ht="24.75" customHeight="1">
      <c r="A10" s="38">
        <v>2014</v>
      </c>
      <c r="B10" s="229">
        <f>AVERAGE(B31,B52,B73,B94,B115,B136,B157,B171)</f>
        <v>44.999503968253968</v>
      </c>
      <c r="C10" s="229">
        <f t="shared" ref="C10:C15" si="2">AVERAGE(B31,B52,B73,B94,B115,B136,B157)</f>
        <v>46.672052154195008</v>
      </c>
      <c r="D10" s="229">
        <f t="shared" ref="D10:D15" si="3">AVERAGE(B31,B52,B94,B115,B136,B157)</f>
        <v>50.085648148148152</v>
      </c>
    </row>
    <row r="11" spans="1:4" ht="24.75" customHeight="1">
      <c r="A11" s="38">
        <v>2015</v>
      </c>
      <c r="B11" s="229"/>
      <c r="C11" s="229">
        <f t="shared" si="2"/>
        <v>46.751417233560083</v>
      </c>
      <c r="D11" s="229">
        <f t="shared" si="3"/>
        <v>50.17824074074074</v>
      </c>
    </row>
    <row r="12" spans="1:4" ht="24.75" customHeight="1">
      <c r="A12" s="38">
        <v>2016</v>
      </c>
      <c r="B12" s="229"/>
      <c r="C12" s="229">
        <f t="shared" si="2"/>
        <v>47.644274376417229</v>
      </c>
      <c r="D12" s="229">
        <f t="shared" si="3"/>
        <v>51.219907407407412</v>
      </c>
    </row>
    <row r="13" spans="1:4" ht="24.75" customHeight="1">
      <c r="A13" s="38">
        <v>2017</v>
      </c>
      <c r="B13" s="229"/>
      <c r="C13" s="229">
        <f t="shared" si="2"/>
        <v>47.644274376417229</v>
      </c>
      <c r="D13" s="229">
        <f t="shared" si="3"/>
        <v>51.219907407407412</v>
      </c>
    </row>
    <row r="14" spans="1:4" ht="24.75" customHeight="1">
      <c r="A14" s="38">
        <v>2018</v>
      </c>
      <c r="B14" s="229"/>
      <c r="C14" s="229">
        <f t="shared" si="2"/>
        <v>48.664682539682538</v>
      </c>
      <c r="D14" s="229">
        <f t="shared" si="3"/>
        <v>51.219907407407412</v>
      </c>
    </row>
    <row r="15" spans="1:4" ht="24.75" customHeight="1">
      <c r="A15" s="38">
        <v>2019</v>
      </c>
      <c r="B15" s="229">
        <f>AVERAGE(B36,B57,B78,B99,B120,B141,B162,B176)</f>
        <v>47.993055555555557</v>
      </c>
      <c r="C15" s="229">
        <f t="shared" si="2"/>
        <v>50.093253968253968</v>
      </c>
      <c r="D15" s="229">
        <f t="shared" si="3"/>
        <v>52.886574074074076</v>
      </c>
    </row>
    <row r="16" spans="1:4" ht="24.75" customHeight="1"/>
    <row r="17" spans="1:81" ht="24.75" customHeight="1">
      <c r="A17" s="215" t="s">
        <v>114</v>
      </c>
      <c r="B17" s="825" t="s">
        <v>279</v>
      </c>
      <c r="C17" s="825"/>
      <c r="D17" s="825"/>
      <c r="E17" s="825"/>
      <c r="F17" s="825"/>
      <c r="G17" s="825"/>
      <c r="H17" s="825"/>
      <c r="I17" s="825"/>
      <c r="J17" s="825"/>
      <c r="K17" s="825"/>
      <c r="L17" s="825"/>
      <c r="M17" s="825"/>
      <c r="N17" s="825"/>
      <c r="O17" s="825"/>
      <c r="P17" s="825"/>
      <c r="Q17" s="825"/>
      <c r="R17" s="825"/>
      <c r="S17" s="825"/>
      <c r="T17" s="825"/>
      <c r="U17" s="825"/>
      <c r="V17" s="825"/>
      <c r="W17" s="825"/>
      <c r="X17" s="825"/>
      <c r="Y17" s="825"/>
      <c r="Z17" s="825"/>
      <c r="AA17" s="825"/>
      <c r="AB17" s="825"/>
      <c r="AC17" s="825"/>
      <c r="AD17" s="825"/>
      <c r="AE17" s="57"/>
      <c r="AF17" s="57"/>
      <c r="AG17" s="57"/>
      <c r="AH17" s="57"/>
      <c r="AI17" s="57"/>
      <c r="AJ17" s="57"/>
    </row>
    <row r="18" spans="1:81" ht="24.75" customHeight="1">
      <c r="A18" s="215" t="s">
        <v>106</v>
      </c>
      <c r="B18" s="823" t="s">
        <v>1</v>
      </c>
      <c r="C18" s="824"/>
      <c r="D18" s="215" t="s">
        <v>106</v>
      </c>
      <c r="E18" s="826" t="s">
        <v>2</v>
      </c>
      <c r="F18" s="824"/>
      <c r="G18" s="215" t="s">
        <v>106</v>
      </c>
      <c r="H18" s="827" t="s">
        <v>3</v>
      </c>
      <c r="I18" s="824"/>
      <c r="J18" s="215" t="s">
        <v>106</v>
      </c>
      <c r="K18" s="827" t="s">
        <v>4</v>
      </c>
      <c r="L18" s="824"/>
      <c r="M18" s="215" t="s">
        <v>106</v>
      </c>
      <c r="N18" s="826" t="s">
        <v>5</v>
      </c>
      <c r="O18" s="824"/>
      <c r="P18" s="215" t="s">
        <v>106</v>
      </c>
      <c r="Q18" s="823" t="s">
        <v>6</v>
      </c>
      <c r="R18" s="824"/>
      <c r="S18" s="215" t="s">
        <v>106</v>
      </c>
      <c r="T18" s="826" t="s">
        <v>7</v>
      </c>
      <c r="U18" s="824"/>
      <c r="V18" s="215" t="s">
        <v>106</v>
      </c>
      <c r="W18" s="827" t="s">
        <v>8</v>
      </c>
      <c r="X18" s="824"/>
      <c r="Y18" s="215" t="s">
        <v>106</v>
      </c>
      <c r="Z18" s="827" t="s">
        <v>9</v>
      </c>
      <c r="AA18" s="824"/>
      <c r="AB18" s="215" t="s">
        <v>106</v>
      </c>
      <c r="AC18" s="827" t="s">
        <v>10</v>
      </c>
      <c r="AD18" s="824"/>
      <c r="AE18" s="56"/>
      <c r="AF18" s="56"/>
      <c r="AG18" s="56"/>
      <c r="AH18" s="56"/>
      <c r="AI18" s="56"/>
      <c r="AJ18" s="56"/>
    </row>
    <row r="19" spans="1:81" ht="24.75" customHeight="1">
      <c r="A19" s="215" t="s">
        <v>105</v>
      </c>
      <c r="B19" s="816"/>
      <c r="C19" s="817"/>
      <c r="D19" s="215" t="s">
        <v>105</v>
      </c>
      <c r="E19" s="826"/>
      <c r="F19" s="824"/>
      <c r="G19" s="215" t="s">
        <v>105</v>
      </c>
      <c r="H19" s="827"/>
      <c r="I19" s="824"/>
      <c r="J19" s="215" t="s">
        <v>105</v>
      </c>
      <c r="K19" s="827"/>
      <c r="L19" s="824"/>
      <c r="M19" s="215" t="s">
        <v>105</v>
      </c>
      <c r="N19" s="827"/>
      <c r="O19" s="824"/>
      <c r="P19" s="215" t="s">
        <v>105</v>
      </c>
      <c r="Q19" s="826"/>
      <c r="R19" s="824"/>
      <c r="S19" s="215" t="s">
        <v>105</v>
      </c>
      <c r="T19" s="826"/>
      <c r="U19" s="824"/>
      <c r="V19" s="215" t="s">
        <v>105</v>
      </c>
      <c r="W19" s="827"/>
      <c r="X19" s="824"/>
      <c r="Y19" s="215" t="s">
        <v>105</v>
      </c>
      <c r="Z19" s="827"/>
      <c r="AA19" s="824"/>
      <c r="AB19" s="215" t="s">
        <v>105</v>
      </c>
      <c r="AC19" s="827"/>
      <c r="AD19" s="824"/>
    </row>
    <row r="20" spans="1:81" ht="24.75" customHeight="1">
      <c r="A20" s="216" t="s">
        <v>92</v>
      </c>
      <c r="B20" s="820" t="s">
        <v>278</v>
      </c>
      <c r="C20" s="821"/>
      <c r="D20" s="216" t="s">
        <v>92</v>
      </c>
      <c r="E20" s="820" t="s">
        <v>277</v>
      </c>
      <c r="F20" s="821"/>
      <c r="G20" s="216" t="s">
        <v>92</v>
      </c>
      <c r="H20" s="820" t="s">
        <v>276</v>
      </c>
      <c r="I20" s="821"/>
      <c r="J20" s="216" t="s">
        <v>92</v>
      </c>
      <c r="K20" s="820" t="s">
        <v>275</v>
      </c>
      <c r="L20" s="821"/>
      <c r="M20" s="216" t="s">
        <v>92</v>
      </c>
      <c r="N20" s="820" t="s">
        <v>274</v>
      </c>
      <c r="O20" s="821"/>
      <c r="P20" s="216" t="s">
        <v>92</v>
      </c>
      <c r="Q20" s="820" t="s">
        <v>273</v>
      </c>
      <c r="R20" s="821"/>
      <c r="S20" s="216" t="s">
        <v>92</v>
      </c>
      <c r="T20" s="820" t="s">
        <v>272</v>
      </c>
      <c r="U20" s="821"/>
      <c r="V20" s="216" t="s">
        <v>92</v>
      </c>
      <c r="W20" s="820" t="s">
        <v>271</v>
      </c>
      <c r="X20" s="821"/>
      <c r="Y20" s="364" t="s">
        <v>92</v>
      </c>
      <c r="Z20" s="820" t="s">
        <v>270</v>
      </c>
      <c r="AA20" s="821"/>
      <c r="AB20" s="364" t="s">
        <v>92</v>
      </c>
      <c r="AC20" s="820" t="s">
        <v>269</v>
      </c>
      <c r="AD20" s="821"/>
    </row>
    <row r="21" spans="1:81" ht="24.75" customHeight="1">
      <c r="A21" s="216" t="s">
        <v>81</v>
      </c>
      <c r="B21" s="820" t="s">
        <v>90</v>
      </c>
      <c r="C21" s="821"/>
      <c r="D21" s="216" t="s">
        <v>81</v>
      </c>
      <c r="E21" s="822" t="s">
        <v>268</v>
      </c>
      <c r="F21" s="821"/>
      <c r="G21" s="216" t="s">
        <v>81</v>
      </c>
      <c r="H21" s="822" t="s">
        <v>267</v>
      </c>
      <c r="I21" s="821"/>
      <c r="J21" s="216" t="s">
        <v>81</v>
      </c>
      <c r="K21" s="822" t="s">
        <v>266</v>
      </c>
      <c r="L21" s="821"/>
      <c r="M21" s="216" t="s">
        <v>81</v>
      </c>
      <c r="N21" s="822" t="s">
        <v>265</v>
      </c>
      <c r="O21" s="821"/>
      <c r="P21" s="216" t="s">
        <v>81</v>
      </c>
      <c r="Q21" s="822" t="s">
        <v>264</v>
      </c>
      <c r="R21" s="821"/>
      <c r="S21" s="216" t="s">
        <v>81</v>
      </c>
      <c r="T21" s="822" t="s">
        <v>263</v>
      </c>
      <c r="U21" s="821"/>
      <c r="V21" s="216" t="s">
        <v>81</v>
      </c>
      <c r="W21" s="822" t="s">
        <v>262</v>
      </c>
      <c r="X21" s="821"/>
      <c r="Y21" s="364" t="s">
        <v>81</v>
      </c>
      <c r="Z21" s="822" t="s">
        <v>261</v>
      </c>
      <c r="AA21" s="821"/>
      <c r="AB21" s="364" t="s">
        <v>81</v>
      </c>
      <c r="AC21" s="822" t="s">
        <v>260</v>
      </c>
      <c r="AD21" s="821"/>
    </row>
    <row r="22" spans="1:81" ht="24.75" customHeight="1">
      <c r="A22" s="216" t="s">
        <v>78</v>
      </c>
      <c r="B22" s="822" t="s">
        <v>79</v>
      </c>
      <c r="C22" s="821"/>
      <c r="D22" s="216" t="s">
        <v>78</v>
      </c>
      <c r="E22" s="822" t="s">
        <v>4320</v>
      </c>
      <c r="F22" s="821"/>
      <c r="G22" s="216" t="s">
        <v>78</v>
      </c>
      <c r="H22" s="822" t="s">
        <v>4394</v>
      </c>
      <c r="I22" s="821"/>
      <c r="J22" s="216" t="s">
        <v>78</v>
      </c>
      <c r="K22" s="840" t="s">
        <v>4322</v>
      </c>
      <c r="L22" s="821"/>
      <c r="M22" s="216" t="s">
        <v>78</v>
      </c>
      <c r="N22" s="822" t="s">
        <v>4323</v>
      </c>
      <c r="O22" s="821"/>
      <c r="P22" s="216" t="s">
        <v>78</v>
      </c>
      <c r="Q22" s="822" t="s">
        <v>4324</v>
      </c>
      <c r="R22" s="821"/>
      <c r="S22" s="216" t="s">
        <v>78</v>
      </c>
      <c r="T22" s="822" t="s">
        <v>4325</v>
      </c>
      <c r="U22" s="821"/>
      <c r="V22" s="216" t="s">
        <v>78</v>
      </c>
      <c r="W22" s="822" t="s">
        <v>4326</v>
      </c>
      <c r="X22" s="821"/>
      <c r="Y22" s="364" t="s">
        <v>78</v>
      </c>
      <c r="Z22" s="822" t="s">
        <v>4327</v>
      </c>
      <c r="AA22" s="821"/>
      <c r="AB22" s="364" t="s">
        <v>78</v>
      </c>
      <c r="AC22" s="822" t="s">
        <v>4328</v>
      </c>
      <c r="AD22" s="821"/>
    </row>
    <row r="23" spans="1:81" ht="24.75" customHeight="1">
      <c r="A23" s="216" t="s">
        <v>0</v>
      </c>
      <c r="B23" s="216" t="s">
        <v>77</v>
      </c>
      <c r="C23" s="216" t="s">
        <v>76</v>
      </c>
      <c r="D23" s="216" t="s">
        <v>0</v>
      </c>
      <c r="E23" s="216" t="s">
        <v>77</v>
      </c>
      <c r="F23" s="216" t="s">
        <v>76</v>
      </c>
      <c r="G23" s="216" t="s">
        <v>0</v>
      </c>
      <c r="H23" s="216" t="s">
        <v>77</v>
      </c>
      <c r="I23" s="216" t="s">
        <v>76</v>
      </c>
      <c r="J23" s="216" t="s">
        <v>0</v>
      </c>
      <c r="K23" s="216" t="s">
        <v>77</v>
      </c>
      <c r="L23" s="216" t="s">
        <v>76</v>
      </c>
      <c r="M23" s="216" t="s">
        <v>0</v>
      </c>
      <c r="N23" s="216" t="s">
        <v>77</v>
      </c>
      <c r="O23" s="216" t="s">
        <v>76</v>
      </c>
      <c r="P23" s="216" t="s">
        <v>0</v>
      </c>
      <c r="Q23" s="216" t="s">
        <v>77</v>
      </c>
      <c r="R23" s="216" t="s">
        <v>76</v>
      </c>
      <c r="S23" s="216" t="s">
        <v>0</v>
      </c>
      <c r="T23" s="216" t="s">
        <v>74</v>
      </c>
      <c r="U23" s="216" t="s">
        <v>76</v>
      </c>
      <c r="V23" s="364" t="s">
        <v>0</v>
      </c>
      <c r="W23" s="216" t="s">
        <v>77</v>
      </c>
      <c r="X23" s="216" t="s">
        <v>76</v>
      </c>
      <c r="Y23" s="364" t="s">
        <v>0</v>
      </c>
      <c r="Z23" s="364" t="s">
        <v>77</v>
      </c>
      <c r="AA23" s="364" t="s">
        <v>76</v>
      </c>
      <c r="AB23" s="364" t="s">
        <v>0</v>
      </c>
      <c r="AC23" s="364" t="s">
        <v>77</v>
      </c>
      <c r="AD23" s="364" t="s">
        <v>76</v>
      </c>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c r="BM23" s="58"/>
      <c r="BN23" s="58"/>
      <c r="BO23" s="58"/>
      <c r="BP23" s="58"/>
      <c r="BQ23" s="58"/>
      <c r="BR23" s="58"/>
      <c r="BS23" s="58"/>
      <c r="BT23" s="58"/>
      <c r="BU23" s="58"/>
      <c r="BV23" s="58"/>
      <c r="BW23" s="58"/>
      <c r="BX23" s="58"/>
      <c r="BY23" s="58"/>
      <c r="BZ23" s="58"/>
      <c r="CA23" s="58"/>
      <c r="CB23" s="58"/>
      <c r="CC23" s="58"/>
    </row>
    <row r="24" spans="1:81" ht="24.75" customHeight="1">
      <c r="A24" s="364">
        <v>2007</v>
      </c>
      <c r="B24" s="230">
        <f t="shared" ref="B24:B30" si="4">AVERAGE(E24, H24,K24,N24,Q24,T24,W24,Z24,AC24)</f>
        <v>20.333333333333332</v>
      </c>
      <c r="C24" s="379"/>
      <c r="D24" s="364">
        <v>2007</v>
      </c>
      <c r="E24" s="59">
        <v>0</v>
      </c>
      <c r="F24" s="379" t="s">
        <v>5081</v>
      </c>
      <c r="G24" s="364">
        <v>2007</v>
      </c>
      <c r="H24" s="59">
        <v>0</v>
      </c>
      <c r="I24" s="379"/>
      <c r="J24" s="364">
        <v>2007</v>
      </c>
      <c r="K24" s="59">
        <v>0</v>
      </c>
      <c r="L24" s="379"/>
      <c r="M24" s="364">
        <v>2007</v>
      </c>
      <c r="N24" s="61">
        <v>50</v>
      </c>
      <c r="O24" s="379"/>
      <c r="P24" s="364">
        <v>2007</v>
      </c>
      <c r="Q24" s="61">
        <v>33</v>
      </c>
      <c r="R24" s="379"/>
      <c r="S24" s="364">
        <v>2007</v>
      </c>
      <c r="T24" s="33">
        <v>100</v>
      </c>
      <c r="U24" s="60" t="s">
        <v>2778</v>
      </c>
      <c r="V24" s="364">
        <v>2007</v>
      </c>
      <c r="W24" s="59">
        <v>0</v>
      </c>
      <c r="X24" s="379"/>
      <c r="Y24" s="364">
        <v>2007</v>
      </c>
      <c r="Z24" s="59">
        <v>0</v>
      </c>
      <c r="AA24" s="379"/>
      <c r="AB24" s="364">
        <v>2007</v>
      </c>
      <c r="AC24" s="59">
        <v>0</v>
      </c>
      <c r="AD24" s="379"/>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58"/>
      <c r="CA24" s="58"/>
      <c r="CB24" s="58"/>
      <c r="CC24" s="58"/>
    </row>
    <row r="25" spans="1:81" ht="24.75" customHeight="1">
      <c r="A25" s="364">
        <v>2008</v>
      </c>
      <c r="B25" s="230">
        <f t="shared" si="4"/>
        <v>20.333333333333332</v>
      </c>
      <c r="C25" s="379"/>
      <c r="D25" s="364">
        <v>2008</v>
      </c>
      <c r="E25" s="59">
        <v>0</v>
      </c>
      <c r="F25" s="379"/>
      <c r="G25" s="364">
        <v>2008</v>
      </c>
      <c r="H25" s="59">
        <v>0</v>
      </c>
      <c r="I25" s="379"/>
      <c r="J25" s="364">
        <v>2008</v>
      </c>
      <c r="K25" s="59">
        <v>0</v>
      </c>
      <c r="L25" s="379"/>
      <c r="M25" s="364">
        <v>2008</v>
      </c>
      <c r="N25" s="61">
        <v>50</v>
      </c>
      <c r="O25" s="379"/>
      <c r="P25" s="364">
        <v>2008</v>
      </c>
      <c r="Q25" s="61">
        <v>33</v>
      </c>
      <c r="R25" s="379"/>
      <c r="S25" s="364">
        <v>2008</v>
      </c>
      <c r="T25" s="33">
        <v>100</v>
      </c>
      <c r="U25" s="379"/>
      <c r="V25" s="364">
        <v>2008</v>
      </c>
      <c r="W25" s="59">
        <v>0</v>
      </c>
      <c r="X25" s="379"/>
      <c r="Y25" s="364">
        <v>2008</v>
      </c>
      <c r="Z25" s="59">
        <v>0</v>
      </c>
      <c r="AA25" s="379"/>
      <c r="AB25" s="364">
        <v>2008</v>
      </c>
      <c r="AC25" s="59">
        <v>0</v>
      </c>
      <c r="AD25" s="379"/>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row>
    <row r="26" spans="1:81" ht="24.75" customHeight="1">
      <c r="A26" s="364">
        <v>2009</v>
      </c>
      <c r="B26" s="230">
        <f t="shared" si="4"/>
        <v>20.333333333333332</v>
      </c>
      <c r="C26" s="379"/>
      <c r="D26" s="364">
        <v>2009</v>
      </c>
      <c r="E26" s="59">
        <v>0</v>
      </c>
      <c r="F26" s="379"/>
      <c r="G26" s="364">
        <v>2009</v>
      </c>
      <c r="H26" s="59">
        <v>0</v>
      </c>
      <c r="I26" s="379"/>
      <c r="J26" s="364">
        <v>2009</v>
      </c>
      <c r="K26" s="59">
        <v>0</v>
      </c>
      <c r="L26" s="379"/>
      <c r="M26" s="364">
        <v>2009</v>
      </c>
      <c r="N26" s="61">
        <v>50</v>
      </c>
      <c r="O26" s="379"/>
      <c r="P26" s="364">
        <v>2009</v>
      </c>
      <c r="Q26" s="61">
        <v>33</v>
      </c>
      <c r="R26" s="379"/>
      <c r="S26" s="364">
        <v>2009</v>
      </c>
      <c r="T26" s="33">
        <v>100</v>
      </c>
      <c r="U26" s="379"/>
      <c r="V26" s="364">
        <v>2009</v>
      </c>
      <c r="W26" s="59">
        <v>0</v>
      </c>
      <c r="X26" s="379"/>
      <c r="Y26" s="364">
        <v>2009</v>
      </c>
      <c r="Z26" s="59">
        <v>0</v>
      </c>
      <c r="AA26" s="379"/>
      <c r="AB26" s="364">
        <v>2009</v>
      </c>
      <c r="AC26" s="59">
        <v>0</v>
      </c>
      <c r="AD26" s="379"/>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row>
    <row r="27" spans="1:81" ht="24.75" customHeight="1">
      <c r="A27" s="364">
        <v>2010</v>
      </c>
      <c r="B27" s="230">
        <f t="shared" si="4"/>
        <v>20.333333333333332</v>
      </c>
      <c r="C27" s="379"/>
      <c r="D27" s="364">
        <v>2010</v>
      </c>
      <c r="E27" s="59">
        <v>0</v>
      </c>
      <c r="F27" s="379" t="s">
        <v>5082</v>
      </c>
      <c r="G27" s="364">
        <v>2010</v>
      </c>
      <c r="H27" s="59">
        <v>0</v>
      </c>
      <c r="I27" s="379"/>
      <c r="J27" s="364">
        <v>2010</v>
      </c>
      <c r="K27" s="59">
        <v>0</v>
      </c>
      <c r="L27" s="379"/>
      <c r="M27" s="364">
        <v>2010</v>
      </c>
      <c r="N27" s="61">
        <v>50</v>
      </c>
      <c r="O27" s="379"/>
      <c r="P27" s="364">
        <v>2010</v>
      </c>
      <c r="Q27" s="61">
        <v>33</v>
      </c>
      <c r="R27" s="379" t="s">
        <v>5083</v>
      </c>
      <c r="S27" s="364">
        <v>2010</v>
      </c>
      <c r="T27" s="33">
        <v>100</v>
      </c>
      <c r="U27" s="379"/>
      <c r="V27" s="364">
        <v>2010</v>
      </c>
      <c r="W27" s="59">
        <v>0</v>
      </c>
      <c r="X27" s="379"/>
      <c r="Y27" s="364">
        <v>2010</v>
      </c>
      <c r="Z27" s="59">
        <v>0</v>
      </c>
      <c r="AA27" s="379"/>
      <c r="AB27" s="364">
        <v>2010</v>
      </c>
      <c r="AC27" s="59">
        <v>0</v>
      </c>
      <c r="AD27" s="379"/>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row>
    <row r="28" spans="1:81" ht="24.75" customHeight="1">
      <c r="A28" s="364">
        <v>2011</v>
      </c>
      <c r="B28" s="230">
        <f t="shared" si="4"/>
        <v>20.333333333333332</v>
      </c>
      <c r="C28" s="379"/>
      <c r="D28" s="364">
        <v>2011</v>
      </c>
      <c r="E28" s="59">
        <v>0</v>
      </c>
      <c r="F28" s="379"/>
      <c r="G28" s="364">
        <v>2011</v>
      </c>
      <c r="H28" s="59">
        <v>0</v>
      </c>
      <c r="I28" s="379"/>
      <c r="J28" s="364">
        <v>2011</v>
      </c>
      <c r="K28" s="59">
        <v>0</v>
      </c>
      <c r="L28" s="379"/>
      <c r="M28" s="364">
        <v>2011</v>
      </c>
      <c r="N28" s="61">
        <v>50</v>
      </c>
      <c r="O28" s="379"/>
      <c r="P28" s="364">
        <v>2011</v>
      </c>
      <c r="Q28" s="61">
        <v>33</v>
      </c>
      <c r="R28" s="379"/>
      <c r="S28" s="364">
        <v>2011</v>
      </c>
      <c r="T28" s="33">
        <v>100</v>
      </c>
      <c r="U28" s="379"/>
      <c r="V28" s="364">
        <v>2011</v>
      </c>
      <c r="W28" s="59">
        <v>0</v>
      </c>
      <c r="X28" s="379"/>
      <c r="Y28" s="364">
        <v>2011</v>
      </c>
      <c r="Z28" s="59">
        <v>0</v>
      </c>
      <c r="AA28" s="379"/>
      <c r="AB28" s="364">
        <v>2011</v>
      </c>
      <c r="AC28" s="59">
        <v>0</v>
      </c>
      <c r="AD28" s="379"/>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row>
    <row r="29" spans="1:81" ht="24.75" customHeight="1">
      <c r="A29" s="364">
        <v>2012</v>
      </c>
      <c r="B29" s="230">
        <f t="shared" si="4"/>
        <v>20.333333333333332</v>
      </c>
      <c r="C29" s="379"/>
      <c r="D29" s="364">
        <v>2012</v>
      </c>
      <c r="E29" s="59">
        <v>0</v>
      </c>
      <c r="F29" s="379"/>
      <c r="G29" s="364">
        <v>2012</v>
      </c>
      <c r="H29" s="59">
        <v>0</v>
      </c>
      <c r="I29" s="379"/>
      <c r="J29" s="364">
        <v>2012</v>
      </c>
      <c r="K29" s="59">
        <v>0</v>
      </c>
      <c r="L29" s="379"/>
      <c r="M29" s="364">
        <v>2012</v>
      </c>
      <c r="N29" s="61">
        <v>50</v>
      </c>
      <c r="O29" s="379"/>
      <c r="P29" s="364">
        <v>2012</v>
      </c>
      <c r="Q29" s="61">
        <v>33</v>
      </c>
      <c r="R29" s="379"/>
      <c r="S29" s="364">
        <v>2012</v>
      </c>
      <c r="T29" s="33">
        <v>100</v>
      </c>
      <c r="U29" s="379"/>
      <c r="V29" s="364">
        <v>2012</v>
      </c>
      <c r="W29" s="59">
        <v>0</v>
      </c>
      <c r="X29" s="379"/>
      <c r="Y29" s="364">
        <v>2012</v>
      </c>
      <c r="Z29" s="59">
        <v>0</v>
      </c>
      <c r="AA29" s="379"/>
      <c r="AB29" s="364">
        <v>2012</v>
      </c>
      <c r="AC29" s="59">
        <v>0</v>
      </c>
      <c r="AD29" s="379"/>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row>
    <row r="30" spans="1:81" ht="24.75" customHeight="1">
      <c r="A30" s="364">
        <v>2013</v>
      </c>
      <c r="B30" s="230">
        <f t="shared" si="4"/>
        <v>20.333333333333332</v>
      </c>
      <c r="C30" s="379"/>
      <c r="D30" s="364">
        <v>2013</v>
      </c>
      <c r="E30" s="59">
        <v>0</v>
      </c>
      <c r="F30" s="379"/>
      <c r="G30" s="364">
        <v>2013</v>
      </c>
      <c r="H30" s="59">
        <v>0</v>
      </c>
      <c r="I30" s="379"/>
      <c r="J30" s="364">
        <v>2013</v>
      </c>
      <c r="K30" s="59">
        <v>0</v>
      </c>
      <c r="L30" s="379"/>
      <c r="M30" s="364">
        <v>2013</v>
      </c>
      <c r="N30" s="61">
        <v>50</v>
      </c>
      <c r="O30" s="379"/>
      <c r="P30" s="364">
        <v>2013</v>
      </c>
      <c r="Q30" s="61">
        <v>33</v>
      </c>
      <c r="R30" s="379"/>
      <c r="S30" s="364">
        <v>2013</v>
      </c>
      <c r="T30" s="33">
        <v>100</v>
      </c>
      <c r="U30" s="379"/>
      <c r="V30" s="364">
        <v>2013</v>
      </c>
      <c r="W30" s="59">
        <v>0</v>
      </c>
      <c r="X30" s="379"/>
      <c r="Y30" s="364">
        <v>2013</v>
      </c>
      <c r="Z30" s="59">
        <v>0</v>
      </c>
      <c r="AA30" s="379"/>
      <c r="AB30" s="364">
        <v>2013</v>
      </c>
      <c r="AC30" s="59">
        <v>0</v>
      </c>
      <c r="AD30" s="379"/>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row>
    <row r="31" spans="1:81" ht="24.75" customHeight="1">
      <c r="A31" s="216">
        <v>2014</v>
      </c>
      <c r="B31" s="230">
        <f t="shared" ref="B31:B36" si="5">AVERAGE(E31, H31,K31,N31,Q31,T31,W31,Z31,AC31)</f>
        <v>20.333333333333332</v>
      </c>
      <c r="C31" s="232"/>
      <c r="D31" s="216">
        <v>2014</v>
      </c>
      <c r="E31" s="59">
        <v>0</v>
      </c>
      <c r="F31" s="60" t="s">
        <v>2783</v>
      </c>
      <c r="G31" s="216">
        <v>2014</v>
      </c>
      <c r="H31" s="59">
        <v>0</v>
      </c>
      <c r="I31" s="60" t="s">
        <v>2782</v>
      </c>
      <c r="J31" s="216">
        <v>2014</v>
      </c>
      <c r="K31" s="34">
        <v>0</v>
      </c>
      <c r="L31" s="60" t="s">
        <v>2781</v>
      </c>
      <c r="M31" s="216">
        <v>2014</v>
      </c>
      <c r="N31" s="61">
        <v>50</v>
      </c>
      <c r="O31" s="60" t="s">
        <v>2780</v>
      </c>
      <c r="P31" s="216">
        <v>2014</v>
      </c>
      <c r="Q31" s="61">
        <v>33</v>
      </c>
      <c r="R31" s="60" t="s">
        <v>2779</v>
      </c>
      <c r="S31" s="216">
        <v>2014</v>
      </c>
      <c r="T31" s="33">
        <v>100</v>
      </c>
      <c r="U31" s="60" t="s">
        <v>2778</v>
      </c>
      <c r="V31" s="216">
        <v>2014</v>
      </c>
      <c r="W31" s="59">
        <v>0</v>
      </c>
      <c r="X31" s="60"/>
      <c r="Y31" s="364">
        <v>2014</v>
      </c>
      <c r="Z31" s="59">
        <v>0</v>
      </c>
      <c r="AA31" s="60"/>
      <c r="AB31" s="364">
        <v>2014</v>
      </c>
      <c r="AC31" s="59">
        <v>0</v>
      </c>
      <c r="AD31" s="62"/>
    </row>
    <row r="32" spans="1:81" ht="24.75" customHeight="1">
      <c r="A32" s="216">
        <v>2015</v>
      </c>
      <c r="B32" s="230">
        <f t="shared" si="5"/>
        <v>25.888888888888889</v>
      </c>
      <c r="C32" s="232"/>
      <c r="D32" s="216">
        <v>2015</v>
      </c>
      <c r="E32" s="49">
        <v>0</v>
      </c>
      <c r="F32" s="60" t="s">
        <v>2777</v>
      </c>
      <c r="G32" s="216">
        <v>2015</v>
      </c>
      <c r="H32" s="59">
        <v>0</v>
      </c>
      <c r="I32" s="60"/>
      <c r="J32" s="216">
        <v>2015</v>
      </c>
      <c r="K32" s="59">
        <v>50</v>
      </c>
      <c r="L32" s="60" t="s">
        <v>2776</v>
      </c>
      <c r="M32" s="216">
        <v>2015</v>
      </c>
      <c r="N32" s="33">
        <v>50</v>
      </c>
      <c r="O32" s="60"/>
      <c r="P32" s="216">
        <v>2015</v>
      </c>
      <c r="Q32" s="33">
        <v>33</v>
      </c>
      <c r="R32" s="60" t="s">
        <v>2775</v>
      </c>
      <c r="S32" s="216">
        <v>2015</v>
      </c>
      <c r="T32" s="61">
        <v>100</v>
      </c>
      <c r="U32" s="60"/>
      <c r="V32" s="216">
        <v>2015</v>
      </c>
      <c r="W32" s="59">
        <v>0</v>
      </c>
      <c r="X32" s="60"/>
      <c r="Y32" s="364">
        <v>2015</v>
      </c>
      <c r="Z32" s="59">
        <v>0</v>
      </c>
      <c r="AA32" s="60"/>
      <c r="AB32" s="364">
        <v>2015</v>
      </c>
      <c r="AC32" s="59">
        <v>0</v>
      </c>
      <c r="AD32" s="62"/>
    </row>
    <row r="33" spans="1:81" ht="24.75" customHeight="1">
      <c r="A33" s="216">
        <v>2016</v>
      </c>
      <c r="B33" s="230">
        <f t="shared" si="5"/>
        <v>25.888888888888889</v>
      </c>
      <c r="C33" s="232"/>
      <c r="D33" s="216">
        <v>2016</v>
      </c>
      <c r="E33" s="49">
        <v>0</v>
      </c>
      <c r="F33" s="60"/>
      <c r="G33" s="216">
        <v>2016</v>
      </c>
      <c r="H33" s="59">
        <v>0</v>
      </c>
      <c r="I33" s="60"/>
      <c r="J33" s="216">
        <v>2016</v>
      </c>
      <c r="K33" s="59">
        <v>50</v>
      </c>
      <c r="L33" s="60"/>
      <c r="M33" s="216">
        <v>2016</v>
      </c>
      <c r="N33" s="33">
        <v>50</v>
      </c>
      <c r="O33" s="60"/>
      <c r="P33" s="216">
        <v>2016</v>
      </c>
      <c r="Q33" s="33">
        <v>33</v>
      </c>
      <c r="R33" s="60"/>
      <c r="S33" s="216">
        <v>2016</v>
      </c>
      <c r="T33" s="61">
        <v>100</v>
      </c>
      <c r="U33" s="60"/>
      <c r="V33" s="216">
        <v>2016</v>
      </c>
      <c r="W33" s="59">
        <v>0</v>
      </c>
      <c r="X33" s="60"/>
      <c r="Y33" s="364">
        <v>2016</v>
      </c>
      <c r="Z33" s="59">
        <v>0</v>
      </c>
      <c r="AA33" s="60"/>
      <c r="AB33" s="364">
        <v>2016</v>
      </c>
      <c r="AC33" s="59">
        <v>0</v>
      </c>
      <c r="AD33" s="62"/>
    </row>
    <row r="34" spans="1:81" ht="24.75" customHeight="1">
      <c r="A34" s="216">
        <v>2017</v>
      </c>
      <c r="B34" s="230">
        <f t="shared" si="5"/>
        <v>25.888888888888889</v>
      </c>
      <c r="C34" s="232"/>
      <c r="D34" s="216">
        <v>2017</v>
      </c>
      <c r="E34" s="49">
        <v>0</v>
      </c>
      <c r="F34" s="60"/>
      <c r="G34" s="216">
        <v>2017</v>
      </c>
      <c r="H34" s="59">
        <v>0</v>
      </c>
      <c r="I34" s="60"/>
      <c r="J34" s="216">
        <v>2017</v>
      </c>
      <c r="K34" s="59">
        <v>50</v>
      </c>
      <c r="L34" s="60"/>
      <c r="M34" s="216">
        <v>2017</v>
      </c>
      <c r="N34" s="33">
        <v>50</v>
      </c>
      <c r="O34" s="60"/>
      <c r="P34" s="216">
        <v>2017</v>
      </c>
      <c r="Q34" s="33">
        <v>33</v>
      </c>
      <c r="R34" s="60"/>
      <c r="S34" s="216">
        <v>2017</v>
      </c>
      <c r="T34" s="61">
        <v>100</v>
      </c>
      <c r="U34" s="60"/>
      <c r="V34" s="216">
        <v>2017</v>
      </c>
      <c r="W34" s="59">
        <v>0</v>
      </c>
      <c r="X34" s="60" t="s">
        <v>2774</v>
      </c>
      <c r="Y34" s="364">
        <v>2017</v>
      </c>
      <c r="Z34" s="59">
        <v>0</v>
      </c>
      <c r="AA34" s="60"/>
      <c r="AB34" s="364">
        <v>2017</v>
      </c>
      <c r="AC34" s="59">
        <v>0</v>
      </c>
      <c r="AD34" s="62"/>
    </row>
    <row r="35" spans="1:81" ht="24.75" customHeight="1">
      <c r="A35" s="216">
        <v>2018</v>
      </c>
      <c r="B35" s="230">
        <f t="shared" si="5"/>
        <v>25.888888888888889</v>
      </c>
      <c r="C35" s="232"/>
      <c r="D35" s="216">
        <v>2018</v>
      </c>
      <c r="E35" s="49">
        <v>0</v>
      </c>
      <c r="F35" s="60"/>
      <c r="G35" s="216">
        <v>2018</v>
      </c>
      <c r="H35" s="59">
        <v>0</v>
      </c>
      <c r="I35" s="60"/>
      <c r="J35" s="216">
        <v>2018</v>
      </c>
      <c r="K35" s="59">
        <v>50</v>
      </c>
      <c r="L35" s="60"/>
      <c r="M35" s="216">
        <v>2018</v>
      </c>
      <c r="N35" s="33">
        <v>50</v>
      </c>
      <c r="O35" s="60"/>
      <c r="P35" s="216">
        <v>2018</v>
      </c>
      <c r="Q35" s="33">
        <v>33</v>
      </c>
      <c r="R35" s="60"/>
      <c r="S35" s="216">
        <v>2018</v>
      </c>
      <c r="T35" s="61">
        <v>100</v>
      </c>
      <c r="U35" s="60"/>
      <c r="V35" s="216">
        <v>2018</v>
      </c>
      <c r="W35" s="59">
        <v>0</v>
      </c>
      <c r="X35" s="60"/>
      <c r="Y35" s="364">
        <v>2018</v>
      </c>
      <c r="Z35" s="59">
        <v>0</v>
      </c>
      <c r="AA35" s="60"/>
      <c r="AB35" s="364">
        <v>2018</v>
      </c>
      <c r="AC35" s="59">
        <v>0</v>
      </c>
      <c r="AD35" s="62"/>
    </row>
    <row r="36" spans="1:81" ht="24.75" customHeight="1">
      <c r="A36" s="216">
        <v>2019</v>
      </c>
      <c r="B36" s="230">
        <f t="shared" si="5"/>
        <v>25.888888888888889</v>
      </c>
      <c r="C36" s="232"/>
      <c r="D36" s="216">
        <v>2019</v>
      </c>
      <c r="E36" s="49">
        <v>0</v>
      </c>
      <c r="F36" s="60"/>
      <c r="G36" s="216">
        <v>2019</v>
      </c>
      <c r="H36" s="59">
        <v>0</v>
      </c>
      <c r="I36" s="60"/>
      <c r="J36" s="216">
        <v>2019</v>
      </c>
      <c r="K36" s="59">
        <v>50</v>
      </c>
      <c r="L36" s="60"/>
      <c r="M36" s="216">
        <v>2019</v>
      </c>
      <c r="N36" s="33">
        <v>50</v>
      </c>
      <c r="O36" s="60"/>
      <c r="P36" s="216">
        <v>2019</v>
      </c>
      <c r="Q36" s="33">
        <v>33</v>
      </c>
      <c r="R36" s="60"/>
      <c r="S36" s="216">
        <v>2019</v>
      </c>
      <c r="T36" s="61">
        <v>100</v>
      </c>
      <c r="U36" s="60"/>
      <c r="V36" s="216">
        <v>2019</v>
      </c>
      <c r="W36" s="59">
        <v>0</v>
      </c>
      <c r="X36" s="60"/>
      <c r="Y36" s="364">
        <v>2019</v>
      </c>
      <c r="Z36" s="59">
        <v>0</v>
      </c>
      <c r="AA36" s="60"/>
      <c r="AB36" s="364">
        <v>2019</v>
      </c>
      <c r="AC36" s="59">
        <v>0</v>
      </c>
      <c r="AD36" s="62" t="s">
        <v>2773</v>
      </c>
    </row>
    <row r="37" spans="1:81" ht="24.75" customHeight="1">
      <c r="A37" s="63"/>
      <c r="B37" s="63"/>
      <c r="C37" s="63"/>
      <c r="D37" s="63"/>
      <c r="E37" s="63"/>
      <c r="F37" s="63"/>
      <c r="G37" s="63"/>
      <c r="H37" s="63"/>
      <c r="I37" s="63"/>
      <c r="J37" s="63"/>
      <c r="K37" s="63"/>
      <c r="L37" s="63"/>
      <c r="M37" s="63"/>
      <c r="N37" s="63"/>
    </row>
    <row r="38" spans="1:81" ht="24.75" customHeight="1">
      <c r="A38" s="215" t="s">
        <v>114</v>
      </c>
      <c r="B38" s="825" t="s">
        <v>255</v>
      </c>
      <c r="C38" s="825"/>
      <c r="D38" s="825"/>
      <c r="E38" s="825"/>
      <c r="F38" s="825"/>
      <c r="G38" s="825"/>
      <c r="H38" s="825"/>
      <c r="I38" s="825"/>
      <c r="J38" s="825"/>
      <c r="K38" s="825"/>
      <c r="L38" s="825"/>
      <c r="M38" s="825"/>
      <c r="N38" s="825"/>
      <c r="O38" s="825"/>
      <c r="P38" s="825"/>
      <c r="Q38" s="825"/>
      <c r="R38" s="825"/>
      <c r="S38" s="825"/>
      <c r="T38" s="825"/>
      <c r="U38" s="825"/>
      <c r="V38" s="825"/>
      <c r="W38" s="825"/>
      <c r="X38" s="825"/>
      <c r="Y38" s="825"/>
      <c r="Z38" s="825"/>
      <c r="AA38" s="825"/>
      <c r="AB38" s="825"/>
      <c r="AC38" s="825"/>
      <c r="AD38" s="825"/>
      <c r="AE38" s="825"/>
      <c r="AF38" s="825"/>
      <c r="AG38" s="825"/>
      <c r="AH38" s="825"/>
      <c r="AI38" s="825"/>
      <c r="AJ38" s="825"/>
      <c r="AK38" s="825"/>
      <c r="AL38" s="825"/>
      <c r="AM38" s="825"/>
      <c r="AN38" s="825"/>
      <c r="AO38" s="825"/>
      <c r="AP38" s="825"/>
      <c r="AQ38" s="825"/>
      <c r="AR38" s="825"/>
      <c r="AS38" s="825"/>
      <c r="AT38" s="825"/>
      <c r="AU38" s="825"/>
      <c r="AV38" s="825"/>
      <c r="AW38" s="825"/>
      <c r="AX38" s="825"/>
      <c r="AY38" s="825"/>
    </row>
    <row r="39" spans="1:81" ht="24.75" customHeight="1">
      <c r="A39" s="215" t="s">
        <v>106</v>
      </c>
      <c r="B39" s="823" t="s">
        <v>11</v>
      </c>
      <c r="C39" s="824"/>
      <c r="D39" s="215" t="s">
        <v>106</v>
      </c>
      <c r="E39" s="826" t="s">
        <v>12</v>
      </c>
      <c r="F39" s="824"/>
      <c r="G39" s="215" t="s">
        <v>106</v>
      </c>
      <c r="H39" s="826" t="s">
        <v>13</v>
      </c>
      <c r="I39" s="824"/>
      <c r="J39" s="215" t="s">
        <v>106</v>
      </c>
      <c r="K39" s="597" t="s">
        <v>14</v>
      </c>
      <c r="L39" s="597"/>
      <c r="M39" s="40" t="s">
        <v>106</v>
      </c>
      <c r="N39" s="597"/>
      <c r="O39" s="597"/>
      <c r="P39" s="40" t="s">
        <v>106</v>
      </c>
      <c r="Q39" s="597"/>
      <c r="R39" s="597"/>
      <c r="S39" s="40" t="s">
        <v>106</v>
      </c>
      <c r="T39" s="596" t="s">
        <v>17</v>
      </c>
      <c r="U39" s="596"/>
      <c r="V39" s="215" t="s">
        <v>106</v>
      </c>
      <c r="W39" s="826"/>
      <c r="X39" s="824"/>
      <c r="Y39" s="215" t="s">
        <v>106</v>
      </c>
      <c r="Z39" s="826"/>
      <c r="AA39" s="824"/>
      <c r="AB39" s="215" t="s">
        <v>106</v>
      </c>
      <c r="AC39" s="826"/>
      <c r="AD39" s="824"/>
      <c r="AE39" s="215" t="s">
        <v>106</v>
      </c>
      <c r="AF39" s="826" t="s">
        <v>21</v>
      </c>
      <c r="AG39" s="824"/>
      <c r="AH39" s="215" t="s">
        <v>106</v>
      </c>
      <c r="AI39" s="826"/>
      <c r="AJ39" s="824"/>
      <c r="AK39" s="215" t="s">
        <v>106</v>
      </c>
      <c r="AL39" s="826"/>
      <c r="AM39" s="824"/>
      <c r="AN39" s="215" t="s">
        <v>106</v>
      </c>
      <c r="AO39" s="826" t="s">
        <v>24</v>
      </c>
      <c r="AP39" s="824"/>
      <c r="AQ39" s="215" t="s">
        <v>106</v>
      </c>
      <c r="AR39" s="826" t="s">
        <v>25</v>
      </c>
      <c r="AS39" s="824"/>
      <c r="AT39" s="215" t="s">
        <v>106</v>
      </c>
      <c r="AU39" s="826" t="s">
        <v>26</v>
      </c>
      <c r="AV39" s="824"/>
      <c r="AW39" s="215" t="s">
        <v>106</v>
      </c>
      <c r="AX39" s="826" t="s">
        <v>27</v>
      </c>
      <c r="AY39" s="824"/>
    </row>
    <row r="40" spans="1:81" ht="24.75" customHeight="1">
      <c r="A40" s="215" t="s">
        <v>105</v>
      </c>
      <c r="B40" s="816"/>
      <c r="C40" s="817"/>
      <c r="D40" s="215" t="s">
        <v>105</v>
      </c>
      <c r="E40" s="818"/>
      <c r="F40" s="819"/>
      <c r="G40" s="215" t="s">
        <v>105</v>
      </c>
      <c r="H40" s="827"/>
      <c r="I40" s="824"/>
      <c r="J40" s="215" t="s">
        <v>105</v>
      </c>
      <c r="K40" s="600"/>
      <c r="L40" s="600"/>
      <c r="M40" s="40" t="s">
        <v>105</v>
      </c>
      <c r="N40" s="600" t="s">
        <v>15</v>
      </c>
      <c r="O40" s="600"/>
      <c r="P40" s="40" t="s">
        <v>105</v>
      </c>
      <c r="Q40" s="600" t="s">
        <v>16</v>
      </c>
      <c r="R40" s="600"/>
      <c r="S40" s="40" t="s">
        <v>105</v>
      </c>
      <c r="T40" s="597"/>
      <c r="U40" s="597"/>
      <c r="V40" s="215" t="s">
        <v>105</v>
      </c>
      <c r="W40" s="827" t="s">
        <v>18</v>
      </c>
      <c r="X40" s="824"/>
      <c r="Y40" s="215" t="s">
        <v>105</v>
      </c>
      <c r="Z40" s="827" t="s">
        <v>19</v>
      </c>
      <c r="AA40" s="824"/>
      <c r="AB40" s="215" t="s">
        <v>105</v>
      </c>
      <c r="AC40" s="827" t="s">
        <v>20</v>
      </c>
      <c r="AD40" s="824"/>
      <c r="AE40" s="215" t="s">
        <v>105</v>
      </c>
      <c r="AF40" s="828"/>
      <c r="AG40" s="824"/>
      <c r="AH40" s="215" t="s">
        <v>105</v>
      </c>
      <c r="AI40" s="827" t="s">
        <v>22</v>
      </c>
      <c r="AJ40" s="824"/>
      <c r="AK40" s="215" t="s">
        <v>105</v>
      </c>
      <c r="AL40" s="827" t="s">
        <v>23</v>
      </c>
      <c r="AM40" s="824"/>
      <c r="AN40" s="215" t="s">
        <v>105</v>
      </c>
      <c r="AO40" s="826"/>
      <c r="AP40" s="824"/>
      <c r="AQ40" s="215" t="s">
        <v>105</v>
      </c>
      <c r="AR40" s="818"/>
      <c r="AS40" s="819"/>
      <c r="AT40" s="215" t="s">
        <v>105</v>
      </c>
      <c r="AU40" s="818"/>
      <c r="AV40" s="819"/>
      <c r="AW40" s="215" t="s">
        <v>105</v>
      </c>
      <c r="AX40" s="818"/>
      <c r="AY40" s="819"/>
    </row>
    <row r="41" spans="1:81" ht="24.75" customHeight="1">
      <c r="A41" s="216" t="s">
        <v>92</v>
      </c>
      <c r="B41" s="820" t="s">
        <v>254</v>
      </c>
      <c r="C41" s="821"/>
      <c r="D41" s="216" t="s">
        <v>92</v>
      </c>
      <c r="E41" s="595" t="s">
        <v>253</v>
      </c>
      <c r="F41" s="595"/>
      <c r="G41" s="216" t="s">
        <v>92</v>
      </c>
      <c r="H41" s="820" t="s">
        <v>252</v>
      </c>
      <c r="I41" s="821"/>
      <c r="J41" s="216" t="s">
        <v>92</v>
      </c>
      <c r="K41" s="595" t="s">
        <v>1555</v>
      </c>
      <c r="L41" s="595"/>
      <c r="M41" s="43" t="s">
        <v>92</v>
      </c>
      <c r="N41" s="595" t="s">
        <v>1556</v>
      </c>
      <c r="O41" s="595"/>
      <c r="P41" s="43" t="s">
        <v>92</v>
      </c>
      <c r="Q41" s="595" t="s">
        <v>1557</v>
      </c>
      <c r="R41" s="595"/>
      <c r="S41" s="43" t="s">
        <v>92</v>
      </c>
      <c r="T41" s="595" t="s">
        <v>1558</v>
      </c>
      <c r="U41" s="595"/>
      <c r="V41" s="216" t="s">
        <v>92</v>
      </c>
      <c r="W41" s="820" t="s">
        <v>249</v>
      </c>
      <c r="X41" s="821"/>
      <c r="Y41" s="364" t="s">
        <v>92</v>
      </c>
      <c r="Z41" s="820" t="s">
        <v>248</v>
      </c>
      <c r="AA41" s="821"/>
      <c r="AB41" s="364" t="s">
        <v>92</v>
      </c>
      <c r="AC41" s="820" t="s">
        <v>247</v>
      </c>
      <c r="AD41" s="821"/>
      <c r="AE41" s="364" t="s">
        <v>92</v>
      </c>
      <c r="AF41" s="820" t="s">
        <v>237</v>
      </c>
      <c r="AG41" s="821"/>
      <c r="AH41" s="364" t="s">
        <v>92</v>
      </c>
      <c r="AI41" s="820" t="s">
        <v>145</v>
      </c>
      <c r="AJ41" s="821"/>
      <c r="AK41" s="364" t="s">
        <v>92</v>
      </c>
      <c r="AL41" s="820" t="s">
        <v>246</v>
      </c>
      <c r="AM41" s="821"/>
      <c r="AN41" s="364" t="s">
        <v>92</v>
      </c>
      <c r="AO41" s="820" t="s">
        <v>235</v>
      </c>
      <c r="AP41" s="821"/>
      <c r="AQ41" s="364" t="s">
        <v>92</v>
      </c>
      <c r="AR41" s="820" t="s">
        <v>245</v>
      </c>
      <c r="AS41" s="821"/>
      <c r="AT41" s="364" t="s">
        <v>92</v>
      </c>
      <c r="AU41" s="820" t="s">
        <v>244</v>
      </c>
      <c r="AV41" s="821"/>
      <c r="AW41" s="224" t="s">
        <v>92</v>
      </c>
      <c r="AX41" s="820" t="s">
        <v>243</v>
      </c>
      <c r="AY41" s="821"/>
    </row>
    <row r="42" spans="1:81" ht="24.75" customHeight="1">
      <c r="A42" s="216" t="s">
        <v>81</v>
      </c>
      <c r="B42" s="820" t="s">
        <v>90</v>
      </c>
      <c r="C42" s="821"/>
      <c r="D42" s="216" t="s">
        <v>81</v>
      </c>
      <c r="E42" s="580" t="s">
        <v>4329</v>
      </c>
      <c r="F42" s="580"/>
      <c r="G42" s="216" t="s">
        <v>81</v>
      </c>
      <c r="H42" s="822" t="s">
        <v>242</v>
      </c>
      <c r="I42" s="821"/>
      <c r="J42" s="216" t="s">
        <v>81</v>
      </c>
      <c r="K42" s="580"/>
      <c r="L42" s="580"/>
      <c r="M42" s="43" t="s">
        <v>81</v>
      </c>
      <c r="N42" s="580" t="s">
        <v>1559</v>
      </c>
      <c r="O42" s="580"/>
      <c r="P42" s="43" t="s">
        <v>81</v>
      </c>
      <c r="Q42" s="580" t="s">
        <v>1560</v>
      </c>
      <c r="R42" s="580"/>
      <c r="S42" s="43" t="s">
        <v>81</v>
      </c>
      <c r="T42" s="580"/>
      <c r="U42" s="580"/>
      <c r="V42" s="216" t="s">
        <v>81</v>
      </c>
      <c r="W42" s="822" t="s">
        <v>240</v>
      </c>
      <c r="X42" s="821"/>
      <c r="Y42" s="364" t="s">
        <v>81</v>
      </c>
      <c r="Z42" s="822" t="s">
        <v>239</v>
      </c>
      <c r="AA42" s="821"/>
      <c r="AB42" s="364" t="s">
        <v>81</v>
      </c>
      <c r="AC42" s="822" t="s">
        <v>238</v>
      </c>
      <c r="AD42" s="821"/>
      <c r="AE42" s="364" t="s">
        <v>81</v>
      </c>
      <c r="AF42" s="822" t="s">
        <v>237</v>
      </c>
      <c r="AG42" s="821"/>
      <c r="AH42" s="364" t="s">
        <v>81</v>
      </c>
      <c r="AI42" s="822" t="s">
        <v>165</v>
      </c>
      <c r="AJ42" s="821"/>
      <c r="AK42" s="364" t="s">
        <v>81</v>
      </c>
      <c r="AL42" s="822" t="s">
        <v>236</v>
      </c>
      <c r="AM42" s="821"/>
      <c r="AN42" s="364" t="s">
        <v>81</v>
      </c>
      <c r="AO42" s="822" t="s">
        <v>235</v>
      </c>
      <c r="AP42" s="821"/>
      <c r="AQ42" s="364" t="s">
        <v>81</v>
      </c>
      <c r="AR42" s="839" t="s">
        <v>234</v>
      </c>
      <c r="AS42" s="821"/>
      <c r="AT42" s="364" t="s">
        <v>81</v>
      </c>
      <c r="AU42" s="839" t="s">
        <v>233</v>
      </c>
      <c r="AV42" s="821"/>
      <c r="AW42" s="224" t="s">
        <v>81</v>
      </c>
      <c r="AX42" s="822" t="s">
        <v>232</v>
      </c>
      <c r="AY42" s="821"/>
    </row>
    <row r="43" spans="1:81" ht="24.75" customHeight="1">
      <c r="A43" s="216" t="s">
        <v>78</v>
      </c>
      <c r="B43" s="822" t="s">
        <v>79</v>
      </c>
      <c r="C43" s="821"/>
      <c r="D43" s="216" t="s">
        <v>78</v>
      </c>
      <c r="E43" s="580" t="s">
        <v>4330</v>
      </c>
      <c r="F43" s="580"/>
      <c r="G43" s="216" t="s">
        <v>78</v>
      </c>
      <c r="H43" s="822" t="s">
        <v>4331</v>
      </c>
      <c r="I43" s="821"/>
      <c r="J43" s="216" t="s">
        <v>78</v>
      </c>
      <c r="K43" s="579" t="s">
        <v>4875</v>
      </c>
      <c r="L43" s="580"/>
      <c r="M43" s="43" t="s">
        <v>78</v>
      </c>
      <c r="N43" s="580" t="s">
        <v>4332</v>
      </c>
      <c r="O43" s="580"/>
      <c r="P43" s="43" t="s">
        <v>78</v>
      </c>
      <c r="Q43" s="580" t="s">
        <v>4333</v>
      </c>
      <c r="R43" s="580"/>
      <c r="S43" s="43" t="s">
        <v>78</v>
      </c>
      <c r="T43" s="580" t="s">
        <v>4876</v>
      </c>
      <c r="U43" s="580"/>
      <c r="V43" s="216" t="s">
        <v>78</v>
      </c>
      <c r="W43" s="822" t="s">
        <v>4334</v>
      </c>
      <c r="X43" s="821"/>
      <c r="Y43" s="364" t="s">
        <v>78</v>
      </c>
      <c r="Z43" s="822" t="s">
        <v>4335</v>
      </c>
      <c r="AA43" s="821"/>
      <c r="AB43" s="364" t="s">
        <v>78</v>
      </c>
      <c r="AC43" s="822" t="s">
        <v>231</v>
      </c>
      <c r="AD43" s="821"/>
      <c r="AE43" s="364" t="s">
        <v>78</v>
      </c>
      <c r="AF43" s="822" t="s">
        <v>79</v>
      </c>
      <c r="AG43" s="821"/>
      <c r="AH43" s="364" t="s">
        <v>78</v>
      </c>
      <c r="AI43" s="822" t="s">
        <v>4336</v>
      </c>
      <c r="AJ43" s="821"/>
      <c r="AK43" s="364" t="s">
        <v>78</v>
      </c>
      <c r="AL43" s="822" t="s">
        <v>4337</v>
      </c>
      <c r="AM43" s="821"/>
      <c r="AN43" s="364" t="s">
        <v>78</v>
      </c>
      <c r="AO43" s="822" t="s">
        <v>4395</v>
      </c>
      <c r="AP43" s="821"/>
      <c r="AQ43" s="364" t="s">
        <v>78</v>
      </c>
      <c r="AR43" s="822" t="s">
        <v>4339</v>
      </c>
      <c r="AS43" s="821"/>
      <c r="AT43" s="364" t="s">
        <v>78</v>
      </c>
      <c r="AU43" s="822" t="s">
        <v>4340</v>
      </c>
      <c r="AV43" s="821"/>
      <c r="AW43" s="224" t="s">
        <v>78</v>
      </c>
      <c r="AX43" s="822" t="s">
        <v>4341</v>
      </c>
      <c r="AY43" s="821"/>
    </row>
    <row r="44" spans="1:81" ht="24.75" customHeight="1">
      <c r="A44" s="216" t="s">
        <v>0</v>
      </c>
      <c r="B44" s="216" t="s">
        <v>77</v>
      </c>
      <c r="C44" s="216" t="s">
        <v>76</v>
      </c>
      <c r="D44" s="216" t="s">
        <v>75</v>
      </c>
      <c r="E44" s="216" t="s">
        <v>74</v>
      </c>
      <c r="F44" s="220" t="s">
        <v>73</v>
      </c>
      <c r="G44" s="216" t="s">
        <v>0</v>
      </c>
      <c r="H44" s="216" t="s">
        <v>77</v>
      </c>
      <c r="I44" s="216" t="s">
        <v>229</v>
      </c>
      <c r="J44" s="216" t="s">
        <v>0</v>
      </c>
      <c r="K44" s="216" t="s">
        <v>77</v>
      </c>
      <c r="L44" s="216" t="s">
        <v>229</v>
      </c>
      <c r="M44" s="216" t="s">
        <v>0</v>
      </c>
      <c r="N44" s="216" t="s">
        <v>77</v>
      </c>
      <c r="O44" s="216" t="s">
        <v>229</v>
      </c>
      <c r="P44" s="216" t="s">
        <v>0</v>
      </c>
      <c r="Q44" s="216" t="s">
        <v>77</v>
      </c>
      <c r="R44" s="216" t="s">
        <v>229</v>
      </c>
      <c r="S44" s="216" t="s">
        <v>75</v>
      </c>
      <c r="T44" s="216" t="s">
        <v>74</v>
      </c>
      <c r="U44" s="216" t="s">
        <v>230</v>
      </c>
      <c r="V44" s="216" t="s">
        <v>75</v>
      </c>
      <c r="W44" s="216" t="s">
        <v>74</v>
      </c>
      <c r="X44" s="216" t="s">
        <v>230</v>
      </c>
      <c r="Y44" s="364" t="s">
        <v>75</v>
      </c>
      <c r="Z44" s="364" t="s">
        <v>74</v>
      </c>
      <c r="AA44" s="364" t="s">
        <v>230</v>
      </c>
      <c r="AB44" s="364" t="s">
        <v>75</v>
      </c>
      <c r="AC44" s="364" t="s">
        <v>74</v>
      </c>
      <c r="AD44" s="364" t="s">
        <v>230</v>
      </c>
      <c r="AE44" s="364" t="s">
        <v>75</v>
      </c>
      <c r="AF44" s="364" t="s">
        <v>74</v>
      </c>
      <c r="AG44" s="364" t="s">
        <v>230</v>
      </c>
      <c r="AH44" s="364" t="s">
        <v>75</v>
      </c>
      <c r="AI44" s="364" t="s">
        <v>74</v>
      </c>
      <c r="AJ44" s="364" t="s">
        <v>230</v>
      </c>
      <c r="AK44" s="364" t="s">
        <v>0</v>
      </c>
      <c r="AL44" s="364" t="s">
        <v>74</v>
      </c>
      <c r="AM44" s="364" t="s">
        <v>229</v>
      </c>
      <c r="AN44" s="364" t="s">
        <v>0</v>
      </c>
      <c r="AO44" s="364" t="s">
        <v>77</v>
      </c>
      <c r="AP44" s="364" t="s">
        <v>229</v>
      </c>
      <c r="AQ44" s="364" t="s">
        <v>0</v>
      </c>
      <c r="AR44" s="364" t="s">
        <v>77</v>
      </c>
      <c r="AS44" s="364" t="s">
        <v>229</v>
      </c>
      <c r="AT44" s="364" t="s">
        <v>0</v>
      </c>
      <c r="AU44" s="364" t="s">
        <v>77</v>
      </c>
      <c r="AV44" s="364" t="s">
        <v>229</v>
      </c>
      <c r="AW44" s="224" t="s">
        <v>0</v>
      </c>
      <c r="AX44" s="364" t="s">
        <v>77</v>
      </c>
      <c r="AY44" s="364" t="s">
        <v>229</v>
      </c>
    </row>
    <row r="45" spans="1:81" ht="24.75" customHeight="1">
      <c r="A45" s="364">
        <v>2007</v>
      </c>
      <c r="B45" s="230">
        <f t="shared" ref="B45:B51" si="6">AVERAGE(E45,H45,K45,T45,AF45,AO45,AU45,AX45,AR45)</f>
        <v>72.222222222222229</v>
      </c>
      <c r="C45" s="379"/>
      <c r="D45" s="364">
        <v>2007</v>
      </c>
      <c r="E45" s="379">
        <v>50</v>
      </c>
      <c r="F45" s="379" t="s">
        <v>5086</v>
      </c>
      <c r="G45" s="364">
        <v>2007</v>
      </c>
      <c r="H45" s="59">
        <v>100</v>
      </c>
      <c r="I45" s="379"/>
      <c r="J45" s="364">
        <v>2007</v>
      </c>
      <c r="K45" s="59">
        <v>100</v>
      </c>
      <c r="L45" s="379"/>
      <c r="M45" s="364">
        <v>2007</v>
      </c>
      <c r="N45" s="59">
        <v>100</v>
      </c>
      <c r="O45" s="379"/>
      <c r="P45" s="364">
        <v>2007</v>
      </c>
      <c r="Q45" s="59">
        <v>100</v>
      </c>
      <c r="R45" s="379"/>
      <c r="S45" s="364">
        <v>2007</v>
      </c>
      <c r="T45" s="59">
        <v>100</v>
      </c>
      <c r="U45" s="379"/>
      <c r="V45" s="364">
        <v>2007</v>
      </c>
      <c r="W45" s="59">
        <v>100</v>
      </c>
      <c r="X45" s="379"/>
      <c r="Y45" s="364">
        <v>2007</v>
      </c>
      <c r="Z45" s="59">
        <v>100</v>
      </c>
      <c r="AA45" s="379"/>
      <c r="AB45" s="364">
        <v>2007</v>
      </c>
      <c r="AC45" s="59">
        <v>100</v>
      </c>
      <c r="AD45" s="379"/>
      <c r="AE45" s="364">
        <v>2007</v>
      </c>
      <c r="AF45" s="244">
        <f t="shared" ref="AF45:AF51" si="7">0.67*AI45+0.33*AL45</f>
        <v>100</v>
      </c>
      <c r="AG45" s="379"/>
      <c r="AH45" s="364">
        <v>2007</v>
      </c>
      <c r="AI45" s="59">
        <v>100</v>
      </c>
      <c r="AJ45" s="379"/>
      <c r="AK45" s="364">
        <v>2007</v>
      </c>
      <c r="AL45" s="59">
        <v>100</v>
      </c>
      <c r="AM45" s="379"/>
      <c r="AN45" s="364">
        <v>2007</v>
      </c>
      <c r="AO45" s="59">
        <v>50</v>
      </c>
      <c r="AP45" s="379"/>
      <c r="AQ45" s="364">
        <v>2007</v>
      </c>
      <c r="AR45" s="59">
        <v>0</v>
      </c>
      <c r="AS45" s="379"/>
      <c r="AT45" s="364">
        <v>2007</v>
      </c>
      <c r="AU45" s="59">
        <v>100</v>
      </c>
      <c r="AV45" s="379"/>
      <c r="AW45" s="364">
        <v>2007</v>
      </c>
      <c r="AX45" s="49">
        <v>50</v>
      </c>
      <c r="AY45" s="62" t="s">
        <v>831</v>
      </c>
      <c r="AZ45" s="58"/>
      <c r="BA45" s="58"/>
      <c r="BB45" s="58"/>
      <c r="BC45" s="58"/>
      <c r="BD45" s="58"/>
      <c r="BE45" s="58"/>
      <c r="BF45" s="58"/>
      <c r="BG45" s="58"/>
      <c r="BH45" s="58"/>
      <c r="BI45" s="58"/>
      <c r="BJ45" s="58"/>
      <c r="BK45" s="58"/>
      <c r="BL45" s="58"/>
      <c r="BM45" s="58"/>
      <c r="BN45" s="58"/>
      <c r="BO45" s="58"/>
      <c r="BP45" s="58"/>
      <c r="BQ45" s="58"/>
      <c r="BR45" s="58"/>
      <c r="BS45" s="58"/>
      <c r="BT45" s="58"/>
      <c r="BU45" s="58"/>
      <c r="BV45" s="58"/>
      <c r="BW45" s="58"/>
      <c r="BX45" s="58"/>
      <c r="BY45" s="58"/>
      <c r="BZ45" s="58"/>
      <c r="CA45" s="58"/>
      <c r="CB45" s="58"/>
      <c r="CC45" s="58"/>
    </row>
    <row r="46" spans="1:81" ht="24.75" customHeight="1">
      <c r="A46" s="364">
        <v>2008</v>
      </c>
      <c r="B46" s="230">
        <f t="shared" si="6"/>
        <v>72.222222222222229</v>
      </c>
      <c r="C46" s="379"/>
      <c r="D46" s="364">
        <v>2008</v>
      </c>
      <c r="E46" s="379">
        <v>50</v>
      </c>
      <c r="F46" s="379"/>
      <c r="G46" s="364">
        <v>2008</v>
      </c>
      <c r="H46" s="59">
        <v>100</v>
      </c>
      <c r="I46" s="379"/>
      <c r="J46" s="364">
        <v>2008</v>
      </c>
      <c r="K46" s="59">
        <v>100</v>
      </c>
      <c r="L46" s="379"/>
      <c r="M46" s="364">
        <v>2008</v>
      </c>
      <c r="N46" s="59">
        <v>100</v>
      </c>
      <c r="O46" s="379"/>
      <c r="P46" s="364">
        <v>2008</v>
      </c>
      <c r="Q46" s="59">
        <v>100</v>
      </c>
      <c r="R46" s="379"/>
      <c r="S46" s="364">
        <v>2008</v>
      </c>
      <c r="T46" s="59">
        <v>100</v>
      </c>
      <c r="U46" s="379"/>
      <c r="V46" s="364">
        <v>2008</v>
      </c>
      <c r="W46" s="59">
        <v>100</v>
      </c>
      <c r="X46" s="379"/>
      <c r="Y46" s="364">
        <v>2008</v>
      </c>
      <c r="Z46" s="59">
        <v>100</v>
      </c>
      <c r="AA46" s="379"/>
      <c r="AB46" s="364">
        <v>2008</v>
      </c>
      <c r="AC46" s="59">
        <v>100</v>
      </c>
      <c r="AD46" s="379"/>
      <c r="AE46" s="364">
        <v>2008</v>
      </c>
      <c r="AF46" s="244">
        <f t="shared" si="7"/>
        <v>100</v>
      </c>
      <c r="AG46" s="379"/>
      <c r="AH46" s="364">
        <v>2008</v>
      </c>
      <c r="AI46" s="59">
        <v>100</v>
      </c>
      <c r="AJ46" s="379"/>
      <c r="AK46" s="364">
        <v>2008</v>
      </c>
      <c r="AL46" s="59">
        <v>100</v>
      </c>
      <c r="AM46" s="379"/>
      <c r="AN46" s="364">
        <v>2008</v>
      </c>
      <c r="AO46" s="59">
        <v>50</v>
      </c>
      <c r="AP46" s="379"/>
      <c r="AQ46" s="364">
        <v>2008</v>
      </c>
      <c r="AR46" s="59">
        <v>0</v>
      </c>
      <c r="AS46" s="379"/>
      <c r="AT46" s="364">
        <v>2008</v>
      </c>
      <c r="AU46" s="59">
        <v>100</v>
      </c>
      <c r="AV46" s="379"/>
      <c r="AW46" s="364">
        <v>2008</v>
      </c>
      <c r="AX46" s="49">
        <v>50</v>
      </c>
      <c r="AY46" s="379"/>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58"/>
      <c r="CB46" s="58"/>
      <c r="CC46" s="58"/>
    </row>
    <row r="47" spans="1:81" ht="24.75" customHeight="1">
      <c r="A47" s="364">
        <v>2009</v>
      </c>
      <c r="B47" s="230">
        <f t="shared" si="6"/>
        <v>72.222222222222229</v>
      </c>
      <c r="C47" s="379"/>
      <c r="D47" s="364">
        <v>2009</v>
      </c>
      <c r="E47" s="379">
        <v>50</v>
      </c>
      <c r="F47" s="379"/>
      <c r="G47" s="364">
        <v>2009</v>
      </c>
      <c r="H47" s="59">
        <v>100</v>
      </c>
      <c r="I47" s="379"/>
      <c r="J47" s="364">
        <v>2009</v>
      </c>
      <c r="K47" s="59">
        <v>100</v>
      </c>
      <c r="L47" s="379"/>
      <c r="M47" s="364">
        <v>2009</v>
      </c>
      <c r="N47" s="59">
        <v>100</v>
      </c>
      <c r="O47" s="379"/>
      <c r="P47" s="364">
        <v>2009</v>
      </c>
      <c r="Q47" s="59">
        <v>100</v>
      </c>
      <c r="R47" s="379"/>
      <c r="S47" s="364">
        <v>2009</v>
      </c>
      <c r="T47" s="59">
        <v>100</v>
      </c>
      <c r="U47" s="379"/>
      <c r="V47" s="364">
        <v>2009</v>
      </c>
      <c r="W47" s="59">
        <v>100</v>
      </c>
      <c r="X47" s="379"/>
      <c r="Y47" s="364">
        <v>2009</v>
      </c>
      <c r="Z47" s="59">
        <v>100</v>
      </c>
      <c r="AA47" s="379"/>
      <c r="AB47" s="364">
        <v>2009</v>
      </c>
      <c r="AC47" s="59">
        <v>100</v>
      </c>
      <c r="AD47" s="379"/>
      <c r="AE47" s="364">
        <v>2009</v>
      </c>
      <c r="AF47" s="244">
        <f t="shared" si="7"/>
        <v>100</v>
      </c>
      <c r="AG47" s="379"/>
      <c r="AH47" s="364">
        <v>2009</v>
      </c>
      <c r="AI47" s="59">
        <v>100</v>
      </c>
      <c r="AJ47" s="379"/>
      <c r="AK47" s="364">
        <v>2009</v>
      </c>
      <c r="AL47" s="59">
        <v>100</v>
      </c>
      <c r="AM47" s="379"/>
      <c r="AN47" s="364">
        <v>2009</v>
      </c>
      <c r="AO47" s="59">
        <v>50</v>
      </c>
      <c r="AP47" s="379"/>
      <c r="AQ47" s="364">
        <v>2009</v>
      </c>
      <c r="AR47" s="59">
        <v>0</v>
      </c>
      <c r="AS47" s="379"/>
      <c r="AT47" s="364">
        <v>2009</v>
      </c>
      <c r="AU47" s="59">
        <v>100</v>
      </c>
      <c r="AV47" s="379"/>
      <c r="AW47" s="364">
        <v>2009</v>
      </c>
      <c r="AX47" s="49">
        <v>50</v>
      </c>
      <c r="AY47" s="379"/>
      <c r="AZ47" s="58"/>
      <c r="BA47" s="58"/>
      <c r="BB47" s="58"/>
      <c r="BC47" s="58"/>
      <c r="BD47" s="58"/>
      <c r="BE47" s="58"/>
      <c r="BF47" s="58"/>
      <c r="BG47" s="58"/>
      <c r="BH47" s="58"/>
      <c r="BI47" s="58"/>
      <c r="BJ47" s="58"/>
      <c r="BK47" s="58"/>
      <c r="BL47" s="58"/>
      <c r="BM47" s="58"/>
      <c r="BN47" s="58"/>
      <c r="BO47" s="58"/>
      <c r="BP47" s="58"/>
      <c r="BQ47" s="58"/>
      <c r="BR47" s="58"/>
      <c r="BS47" s="58"/>
      <c r="BT47" s="58"/>
      <c r="BU47" s="58"/>
      <c r="BV47" s="58"/>
      <c r="BW47" s="58"/>
      <c r="BX47" s="58"/>
      <c r="BY47" s="58"/>
      <c r="BZ47" s="58"/>
      <c r="CA47" s="58"/>
      <c r="CB47" s="58"/>
      <c r="CC47" s="58"/>
    </row>
    <row r="48" spans="1:81" ht="24.75" customHeight="1">
      <c r="A48" s="364">
        <v>2010</v>
      </c>
      <c r="B48" s="230">
        <f t="shared" si="6"/>
        <v>72.222222222222229</v>
      </c>
      <c r="C48" s="379"/>
      <c r="D48" s="364">
        <v>2010</v>
      </c>
      <c r="E48" s="379">
        <v>50</v>
      </c>
      <c r="F48" s="379" t="s">
        <v>5085</v>
      </c>
      <c r="G48" s="364">
        <v>2010</v>
      </c>
      <c r="H48" s="59">
        <v>100</v>
      </c>
      <c r="I48" s="379"/>
      <c r="J48" s="364">
        <v>2010</v>
      </c>
      <c r="K48" s="59">
        <v>100</v>
      </c>
      <c r="L48" s="379"/>
      <c r="M48" s="364">
        <v>2010</v>
      </c>
      <c r="N48" s="59">
        <v>100</v>
      </c>
      <c r="O48" s="379"/>
      <c r="P48" s="364">
        <v>2010</v>
      </c>
      <c r="Q48" s="59">
        <v>100</v>
      </c>
      <c r="R48" s="379"/>
      <c r="S48" s="364">
        <v>2010</v>
      </c>
      <c r="T48" s="59">
        <v>100</v>
      </c>
      <c r="U48" s="379"/>
      <c r="V48" s="364">
        <v>2010</v>
      </c>
      <c r="W48" s="59">
        <v>100</v>
      </c>
      <c r="X48" s="379"/>
      <c r="Y48" s="364">
        <v>2010</v>
      </c>
      <c r="Z48" s="59">
        <v>100</v>
      </c>
      <c r="AA48" s="379"/>
      <c r="AB48" s="364">
        <v>2010</v>
      </c>
      <c r="AC48" s="59">
        <v>100</v>
      </c>
      <c r="AD48" s="379"/>
      <c r="AE48" s="364">
        <v>2010</v>
      </c>
      <c r="AF48" s="244">
        <f t="shared" si="7"/>
        <v>100</v>
      </c>
      <c r="AG48" s="379"/>
      <c r="AH48" s="364">
        <v>2010</v>
      </c>
      <c r="AI48" s="59">
        <v>100</v>
      </c>
      <c r="AJ48" s="379"/>
      <c r="AK48" s="364">
        <v>2010</v>
      </c>
      <c r="AL48" s="59">
        <v>100</v>
      </c>
      <c r="AM48" s="379"/>
      <c r="AN48" s="364">
        <v>2010</v>
      </c>
      <c r="AO48" s="59">
        <v>50</v>
      </c>
      <c r="AP48" s="379"/>
      <c r="AQ48" s="364">
        <v>2010</v>
      </c>
      <c r="AR48" s="59">
        <v>0</v>
      </c>
      <c r="AS48" s="379"/>
      <c r="AT48" s="364">
        <v>2010</v>
      </c>
      <c r="AU48" s="59">
        <v>100</v>
      </c>
      <c r="AV48" s="379"/>
      <c r="AW48" s="364">
        <v>2010</v>
      </c>
      <c r="AX48" s="49">
        <v>50</v>
      </c>
      <c r="AY48" s="379"/>
      <c r="AZ48" s="58"/>
      <c r="BA48" s="58"/>
      <c r="BB48" s="58"/>
      <c r="BC48" s="58"/>
      <c r="BD48" s="58"/>
      <c r="BE48" s="58"/>
      <c r="BF48" s="58"/>
      <c r="BG48" s="58"/>
      <c r="BH48" s="58"/>
      <c r="BI48" s="58"/>
      <c r="BJ48" s="58"/>
      <c r="BK48" s="58"/>
      <c r="BL48" s="58"/>
      <c r="BM48" s="58"/>
      <c r="BN48" s="58"/>
      <c r="BO48" s="58"/>
      <c r="BP48" s="58"/>
      <c r="BQ48" s="58"/>
      <c r="BR48" s="58"/>
      <c r="BS48" s="58"/>
      <c r="BT48" s="58"/>
      <c r="BU48" s="58"/>
      <c r="BV48" s="58"/>
      <c r="BW48" s="58"/>
      <c r="BX48" s="58"/>
      <c r="BY48" s="58"/>
      <c r="BZ48" s="58"/>
      <c r="CA48" s="58"/>
      <c r="CB48" s="58"/>
      <c r="CC48" s="58"/>
    </row>
    <row r="49" spans="1:81" ht="24.75" customHeight="1">
      <c r="A49" s="364">
        <v>2011</v>
      </c>
      <c r="B49" s="230">
        <f t="shared" si="6"/>
        <v>77.777777777777771</v>
      </c>
      <c r="C49" s="379"/>
      <c r="D49" s="364">
        <v>2011</v>
      </c>
      <c r="E49" s="379">
        <v>100</v>
      </c>
      <c r="F49" s="379" t="s">
        <v>5084</v>
      </c>
      <c r="G49" s="364">
        <v>2011</v>
      </c>
      <c r="H49" s="59">
        <v>100</v>
      </c>
      <c r="I49" s="379"/>
      <c r="J49" s="364">
        <v>2011</v>
      </c>
      <c r="K49" s="59">
        <v>100</v>
      </c>
      <c r="L49" s="379"/>
      <c r="M49" s="364">
        <v>2011</v>
      </c>
      <c r="N49" s="59">
        <v>100</v>
      </c>
      <c r="O49" s="379"/>
      <c r="P49" s="364">
        <v>2011</v>
      </c>
      <c r="Q49" s="59">
        <v>100</v>
      </c>
      <c r="R49" s="379"/>
      <c r="S49" s="364">
        <v>2011</v>
      </c>
      <c r="T49" s="59">
        <v>100</v>
      </c>
      <c r="U49" s="379"/>
      <c r="V49" s="364">
        <v>2011</v>
      </c>
      <c r="W49" s="59">
        <v>100</v>
      </c>
      <c r="X49" s="379"/>
      <c r="Y49" s="364">
        <v>2011</v>
      </c>
      <c r="Z49" s="59">
        <v>100</v>
      </c>
      <c r="AA49" s="379"/>
      <c r="AB49" s="364">
        <v>2011</v>
      </c>
      <c r="AC49" s="59">
        <v>100</v>
      </c>
      <c r="AD49" s="379"/>
      <c r="AE49" s="364">
        <v>2011</v>
      </c>
      <c r="AF49" s="244">
        <f t="shared" si="7"/>
        <v>100</v>
      </c>
      <c r="AG49" s="379"/>
      <c r="AH49" s="364">
        <v>2011</v>
      </c>
      <c r="AI49" s="59">
        <v>100</v>
      </c>
      <c r="AJ49" s="379"/>
      <c r="AK49" s="364">
        <v>2011</v>
      </c>
      <c r="AL49" s="59">
        <v>100</v>
      </c>
      <c r="AM49" s="379"/>
      <c r="AN49" s="364">
        <v>2011</v>
      </c>
      <c r="AO49" s="59">
        <v>50</v>
      </c>
      <c r="AP49" s="379"/>
      <c r="AQ49" s="364">
        <v>2011</v>
      </c>
      <c r="AR49" s="59">
        <v>0</v>
      </c>
      <c r="AS49" s="379"/>
      <c r="AT49" s="364">
        <v>2011</v>
      </c>
      <c r="AU49" s="59">
        <v>100</v>
      </c>
      <c r="AV49" s="379"/>
      <c r="AW49" s="364">
        <v>2011</v>
      </c>
      <c r="AX49" s="49">
        <v>50</v>
      </c>
      <c r="AY49" s="379"/>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row>
    <row r="50" spans="1:81" ht="24.75" customHeight="1">
      <c r="A50" s="364">
        <v>2012</v>
      </c>
      <c r="B50" s="230">
        <f t="shared" si="6"/>
        <v>77.777777777777771</v>
      </c>
      <c r="C50" s="379"/>
      <c r="D50" s="364">
        <v>2012</v>
      </c>
      <c r="E50" s="379">
        <v>100</v>
      </c>
      <c r="F50" s="379"/>
      <c r="G50" s="364">
        <v>2012</v>
      </c>
      <c r="H50" s="59">
        <v>100</v>
      </c>
      <c r="I50" s="379"/>
      <c r="J50" s="364">
        <v>2012</v>
      </c>
      <c r="K50" s="59">
        <v>100</v>
      </c>
      <c r="L50" s="379"/>
      <c r="M50" s="364">
        <v>2012</v>
      </c>
      <c r="N50" s="59">
        <v>100</v>
      </c>
      <c r="O50" s="379"/>
      <c r="P50" s="364">
        <v>2012</v>
      </c>
      <c r="Q50" s="59">
        <v>100</v>
      </c>
      <c r="R50" s="379"/>
      <c r="S50" s="364">
        <v>2012</v>
      </c>
      <c r="T50" s="59">
        <v>100</v>
      </c>
      <c r="U50" s="379"/>
      <c r="V50" s="364">
        <v>2012</v>
      </c>
      <c r="W50" s="59">
        <v>100</v>
      </c>
      <c r="X50" s="379"/>
      <c r="Y50" s="364">
        <v>2012</v>
      </c>
      <c r="Z50" s="59">
        <v>100</v>
      </c>
      <c r="AA50" s="379"/>
      <c r="AB50" s="364">
        <v>2012</v>
      </c>
      <c r="AC50" s="59">
        <v>100</v>
      </c>
      <c r="AD50" s="379"/>
      <c r="AE50" s="364">
        <v>2012</v>
      </c>
      <c r="AF50" s="244">
        <f t="shared" si="7"/>
        <v>100</v>
      </c>
      <c r="AG50" s="379"/>
      <c r="AH50" s="364">
        <v>2012</v>
      </c>
      <c r="AI50" s="59">
        <v>100</v>
      </c>
      <c r="AJ50" s="379"/>
      <c r="AK50" s="364">
        <v>2012</v>
      </c>
      <c r="AL50" s="59">
        <v>100</v>
      </c>
      <c r="AM50" s="379"/>
      <c r="AN50" s="364">
        <v>2012</v>
      </c>
      <c r="AO50" s="59">
        <v>50</v>
      </c>
      <c r="AP50" s="379"/>
      <c r="AQ50" s="364">
        <v>2012</v>
      </c>
      <c r="AR50" s="59">
        <v>0</v>
      </c>
      <c r="AS50" s="379"/>
      <c r="AT50" s="364">
        <v>2012</v>
      </c>
      <c r="AU50" s="59">
        <v>100</v>
      </c>
      <c r="AV50" s="379"/>
      <c r="AW50" s="364">
        <v>2012</v>
      </c>
      <c r="AX50" s="49">
        <v>50</v>
      </c>
      <c r="AY50" s="379"/>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row>
    <row r="51" spans="1:81" ht="24.75" customHeight="1">
      <c r="A51" s="364">
        <v>2013</v>
      </c>
      <c r="B51" s="230">
        <f t="shared" si="6"/>
        <v>77.777777777777771</v>
      </c>
      <c r="C51" s="379"/>
      <c r="D51" s="364">
        <v>2013</v>
      </c>
      <c r="E51" s="379">
        <v>100</v>
      </c>
      <c r="F51" s="379"/>
      <c r="G51" s="364">
        <v>2013</v>
      </c>
      <c r="H51" s="59">
        <v>100</v>
      </c>
      <c r="I51" s="379"/>
      <c r="J51" s="364">
        <v>2013</v>
      </c>
      <c r="K51" s="59">
        <v>100</v>
      </c>
      <c r="L51" s="379"/>
      <c r="M51" s="364">
        <v>2013</v>
      </c>
      <c r="N51" s="59">
        <v>100</v>
      </c>
      <c r="O51" s="379"/>
      <c r="P51" s="364">
        <v>2013</v>
      </c>
      <c r="Q51" s="59">
        <v>100</v>
      </c>
      <c r="R51" s="379"/>
      <c r="S51" s="364">
        <v>2013</v>
      </c>
      <c r="T51" s="59">
        <v>100</v>
      </c>
      <c r="U51" s="379"/>
      <c r="V51" s="364">
        <v>2013</v>
      </c>
      <c r="W51" s="59">
        <v>100</v>
      </c>
      <c r="X51" s="379"/>
      <c r="Y51" s="364">
        <v>2013</v>
      </c>
      <c r="Z51" s="59">
        <v>100</v>
      </c>
      <c r="AA51" s="379"/>
      <c r="AB51" s="364">
        <v>2013</v>
      </c>
      <c r="AC51" s="59">
        <v>100</v>
      </c>
      <c r="AD51" s="379"/>
      <c r="AE51" s="364">
        <v>2013</v>
      </c>
      <c r="AF51" s="244">
        <f t="shared" si="7"/>
        <v>100</v>
      </c>
      <c r="AG51" s="379"/>
      <c r="AH51" s="364">
        <v>2013</v>
      </c>
      <c r="AI51" s="59">
        <v>100</v>
      </c>
      <c r="AJ51" s="379"/>
      <c r="AK51" s="364">
        <v>2013</v>
      </c>
      <c r="AL51" s="59">
        <v>100</v>
      </c>
      <c r="AM51" s="379"/>
      <c r="AN51" s="364">
        <v>2013</v>
      </c>
      <c r="AO51" s="59">
        <v>50</v>
      </c>
      <c r="AP51" s="379"/>
      <c r="AQ51" s="364">
        <v>2013</v>
      </c>
      <c r="AR51" s="59">
        <v>0</v>
      </c>
      <c r="AS51" s="379"/>
      <c r="AT51" s="364">
        <v>2013</v>
      </c>
      <c r="AU51" s="59">
        <v>100</v>
      </c>
      <c r="AV51" s="379"/>
      <c r="AW51" s="364">
        <v>2013</v>
      </c>
      <c r="AX51" s="49">
        <v>50</v>
      </c>
      <c r="AY51" s="379"/>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c r="CA51" s="58"/>
      <c r="CB51" s="58"/>
      <c r="CC51" s="58"/>
    </row>
    <row r="52" spans="1:81" ht="24.75" customHeight="1">
      <c r="A52" s="216">
        <v>2014</v>
      </c>
      <c r="B52" s="230">
        <f t="shared" ref="B52:B57" si="8">AVERAGE(E52,H52,K52,T52,AF52,AO52,AU52,AX52,AR52)</f>
        <v>72.222222222222229</v>
      </c>
      <c r="C52" s="232"/>
      <c r="D52" s="216">
        <v>2014</v>
      </c>
      <c r="E52" s="59">
        <v>50</v>
      </c>
      <c r="F52" s="60" t="s">
        <v>2772</v>
      </c>
      <c r="G52" s="216">
        <v>2014</v>
      </c>
      <c r="H52" s="59">
        <v>100</v>
      </c>
      <c r="I52" s="64" t="s">
        <v>4396</v>
      </c>
      <c r="J52" s="216">
        <v>2014</v>
      </c>
      <c r="K52" s="59">
        <v>100</v>
      </c>
      <c r="L52" s="60"/>
      <c r="M52" s="216">
        <v>2014</v>
      </c>
      <c r="N52" s="59">
        <v>100</v>
      </c>
      <c r="O52" s="60" t="s">
        <v>2771</v>
      </c>
      <c r="P52" s="216">
        <v>2014</v>
      </c>
      <c r="Q52" s="59">
        <v>100</v>
      </c>
      <c r="R52" s="60"/>
      <c r="S52" s="216">
        <v>2014</v>
      </c>
      <c r="T52" s="59">
        <v>100</v>
      </c>
      <c r="U52" s="60"/>
      <c r="V52" s="216">
        <v>2014</v>
      </c>
      <c r="W52" s="59">
        <v>100</v>
      </c>
      <c r="X52" s="60"/>
      <c r="Y52" s="364">
        <v>2014</v>
      </c>
      <c r="Z52" s="59">
        <v>100</v>
      </c>
      <c r="AA52" s="60"/>
      <c r="AB52" s="364">
        <v>2014</v>
      </c>
      <c r="AC52" s="59">
        <v>100</v>
      </c>
      <c r="AD52" s="60"/>
      <c r="AE52" s="364">
        <v>2014</v>
      </c>
      <c r="AF52" s="244">
        <f>0.67*AI52+0.33*AL52</f>
        <v>100</v>
      </c>
      <c r="AG52" s="60"/>
      <c r="AH52" s="364">
        <v>2014</v>
      </c>
      <c r="AI52" s="59">
        <v>100</v>
      </c>
      <c r="AJ52" s="60" t="s">
        <v>2770</v>
      </c>
      <c r="AK52" s="364">
        <v>2014</v>
      </c>
      <c r="AL52" s="59">
        <v>100</v>
      </c>
      <c r="AM52" s="60" t="s">
        <v>2769</v>
      </c>
      <c r="AN52" s="364">
        <v>2014</v>
      </c>
      <c r="AO52" s="59">
        <v>50</v>
      </c>
      <c r="AP52" s="60" t="s">
        <v>2768</v>
      </c>
      <c r="AQ52" s="364">
        <v>2014</v>
      </c>
      <c r="AR52" s="59">
        <v>0</v>
      </c>
      <c r="AS52" s="60"/>
      <c r="AT52" s="364">
        <v>2014</v>
      </c>
      <c r="AU52" s="59">
        <v>100</v>
      </c>
      <c r="AV52" s="60"/>
      <c r="AW52" s="224">
        <v>2014</v>
      </c>
      <c r="AX52" s="49">
        <v>50</v>
      </c>
      <c r="AY52" s="62" t="s">
        <v>831</v>
      </c>
    </row>
    <row r="53" spans="1:81" ht="24.75" customHeight="1">
      <c r="A53" s="216">
        <v>2015</v>
      </c>
      <c r="B53" s="230">
        <f t="shared" si="8"/>
        <v>72.222222222222229</v>
      </c>
      <c r="C53" s="238"/>
      <c r="D53" s="216">
        <v>2015</v>
      </c>
      <c r="E53" s="59">
        <v>50</v>
      </c>
      <c r="F53" s="60"/>
      <c r="G53" s="216">
        <v>2015</v>
      </c>
      <c r="H53" s="59">
        <v>100</v>
      </c>
      <c r="I53" s="60"/>
      <c r="J53" s="216">
        <v>2015</v>
      </c>
      <c r="K53" s="59">
        <v>100</v>
      </c>
      <c r="L53" s="60"/>
      <c r="M53" s="216">
        <v>2015</v>
      </c>
      <c r="N53" s="59">
        <v>100</v>
      </c>
      <c r="O53" s="60"/>
      <c r="P53" s="216">
        <v>2015</v>
      </c>
      <c r="Q53" s="59">
        <v>100</v>
      </c>
      <c r="R53" s="60"/>
      <c r="S53" s="216">
        <v>2015</v>
      </c>
      <c r="T53" s="59">
        <v>100</v>
      </c>
      <c r="U53" s="60"/>
      <c r="V53" s="216">
        <v>2015</v>
      </c>
      <c r="W53" s="59">
        <v>100</v>
      </c>
      <c r="X53" s="60"/>
      <c r="Y53" s="364">
        <v>2015</v>
      </c>
      <c r="Z53" s="59">
        <v>100</v>
      </c>
      <c r="AA53" s="60"/>
      <c r="AB53" s="364">
        <v>2015</v>
      </c>
      <c r="AC53" s="59">
        <v>100</v>
      </c>
      <c r="AD53" s="60"/>
      <c r="AE53" s="364">
        <v>2015</v>
      </c>
      <c r="AF53" s="244">
        <f t="shared" ref="AF53:AF57" si="9">0.67*AI53+0.33*AL53</f>
        <v>100</v>
      </c>
      <c r="AG53" s="60"/>
      <c r="AH53" s="364">
        <v>2015</v>
      </c>
      <c r="AI53" s="59">
        <v>100</v>
      </c>
      <c r="AJ53" s="60"/>
      <c r="AK53" s="364">
        <v>2015</v>
      </c>
      <c r="AL53" s="59">
        <v>100</v>
      </c>
      <c r="AM53" s="60"/>
      <c r="AN53" s="364">
        <v>2015</v>
      </c>
      <c r="AO53" s="59">
        <v>50</v>
      </c>
      <c r="AP53" s="60"/>
      <c r="AQ53" s="364">
        <v>2015</v>
      </c>
      <c r="AR53" s="59">
        <v>0</v>
      </c>
      <c r="AS53" s="60"/>
      <c r="AT53" s="364">
        <v>2015</v>
      </c>
      <c r="AU53" s="59">
        <v>100</v>
      </c>
      <c r="AV53" s="60"/>
      <c r="AW53" s="224">
        <v>2015</v>
      </c>
      <c r="AX53" s="59">
        <v>50</v>
      </c>
      <c r="AY53" s="62"/>
    </row>
    <row r="54" spans="1:81" ht="24.75" customHeight="1">
      <c r="A54" s="216">
        <v>2016</v>
      </c>
      <c r="B54" s="230">
        <f t="shared" si="8"/>
        <v>72.222222222222229</v>
      </c>
      <c r="C54" s="238"/>
      <c r="D54" s="216">
        <v>2016</v>
      </c>
      <c r="E54" s="59">
        <v>50</v>
      </c>
      <c r="F54" s="60"/>
      <c r="G54" s="216">
        <v>2016</v>
      </c>
      <c r="H54" s="59">
        <v>100</v>
      </c>
      <c r="I54" s="60"/>
      <c r="J54" s="216">
        <v>2016</v>
      </c>
      <c r="K54" s="59">
        <v>100</v>
      </c>
      <c r="L54" s="60"/>
      <c r="M54" s="216">
        <v>2016</v>
      </c>
      <c r="N54" s="59">
        <v>100</v>
      </c>
      <c r="O54" s="60"/>
      <c r="P54" s="216">
        <v>2016</v>
      </c>
      <c r="Q54" s="59">
        <v>100</v>
      </c>
      <c r="R54" s="60"/>
      <c r="S54" s="216">
        <v>2016</v>
      </c>
      <c r="T54" s="59">
        <v>100</v>
      </c>
      <c r="U54" s="60"/>
      <c r="V54" s="216">
        <v>2016</v>
      </c>
      <c r="W54" s="59">
        <v>100</v>
      </c>
      <c r="X54" s="60"/>
      <c r="Y54" s="364">
        <v>2016</v>
      </c>
      <c r="Z54" s="59">
        <v>100</v>
      </c>
      <c r="AA54" s="60"/>
      <c r="AB54" s="364">
        <v>2016</v>
      </c>
      <c r="AC54" s="59">
        <v>100</v>
      </c>
      <c r="AD54" s="60"/>
      <c r="AE54" s="364">
        <v>2016</v>
      </c>
      <c r="AF54" s="244">
        <f t="shared" si="9"/>
        <v>100</v>
      </c>
      <c r="AG54" s="60"/>
      <c r="AH54" s="364">
        <v>2016</v>
      </c>
      <c r="AI54" s="59">
        <v>100</v>
      </c>
      <c r="AJ54" s="60"/>
      <c r="AK54" s="364">
        <v>2016</v>
      </c>
      <c r="AL54" s="59">
        <v>100</v>
      </c>
      <c r="AM54" s="60"/>
      <c r="AN54" s="364">
        <v>2016</v>
      </c>
      <c r="AO54" s="59">
        <v>50</v>
      </c>
      <c r="AP54" s="60"/>
      <c r="AQ54" s="364">
        <v>2016</v>
      </c>
      <c r="AR54" s="59">
        <v>0</v>
      </c>
      <c r="AS54" s="60"/>
      <c r="AT54" s="364">
        <v>2016</v>
      </c>
      <c r="AU54" s="59">
        <v>100</v>
      </c>
      <c r="AV54" s="60"/>
      <c r="AW54" s="224">
        <v>2016</v>
      </c>
      <c r="AX54" s="59">
        <v>50</v>
      </c>
      <c r="AY54" s="62"/>
    </row>
    <row r="55" spans="1:81" ht="24.75" customHeight="1">
      <c r="A55" s="216">
        <v>2017</v>
      </c>
      <c r="B55" s="230">
        <f t="shared" si="8"/>
        <v>72.222222222222229</v>
      </c>
      <c r="C55" s="238"/>
      <c r="D55" s="216">
        <v>2017</v>
      </c>
      <c r="E55" s="59">
        <v>50</v>
      </c>
      <c r="F55" s="60"/>
      <c r="G55" s="216">
        <v>2017</v>
      </c>
      <c r="H55" s="59">
        <v>100</v>
      </c>
      <c r="I55" s="60"/>
      <c r="J55" s="216">
        <v>2017</v>
      </c>
      <c r="K55" s="59">
        <v>100</v>
      </c>
      <c r="L55" s="60"/>
      <c r="M55" s="216">
        <v>2017</v>
      </c>
      <c r="N55" s="59">
        <v>100</v>
      </c>
      <c r="O55" s="60"/>
      <c r="P55" s="216">
        <v>2017</v>
      </c>
      <c r="Q55" s="59">
        <v>100</v>
      </c>
      <c r="R55" s="60"/>
      <c r="S55" s="216">
        <v>2017</v>
      </c>
      <c r="T55" s="59">
        <v>100</v>
      </c>
      <c r="U55" s="60"/>
      <c r="V55" s="216">
        <v>2017</v>
      </c>
      <c r="W55" s="59">
        <v>100</v>
      </c>
      <c r="X55" s="60"/>
      <c r="Y55" s="364">
        <v>2017</v>
      </c>
      <c r="Z55" s="59">
        <v>100</v>
      </c>
      <c r="AA55" s="60"/>
      <c r="AB55" s="364">
        <v>2017</v>
      </c>
      <c r="AC55" s="59">
        <v>100</v>
      </c>
      <c r="AD55" s="60"/>
      <c r="AE55" s="364">
        <v>2017</v>
      </c>
      <c r="AF55" s="244">
        <f t="shared" si="9"/>
        <v>100</v>
      </c>
      <c r="AG55" s="60"/>
      <c r="AH55" s="364">
        <v>2017</v>
      </c>
      <c r="AI55" s="59">
        <v>100</v>
      </c>
      <c r="AJ55" s="60"/>
      <c r="AK55" s="364">
        <v>2017</v>
      </c>
      <c r="AL55" s="59">
        <v>100</v>
      </c>
      <c r="AM55" s="60"/>
      <c r="AN55" s="364">
        <v>2017</v>
      </c>
      <c r="AO55" s="59">
        <v>50</v>
      </c>
      <c r="AP55" s="60"/>
      <c r="AQ55" s="364">
        <v>2017</v>
      </c>
      <c r="AR55" s="59">
        <v>0</v>
      </c>
      <c r="AS55" s="60"/>
      <c r="AT55" s="364">
        <v>2017</v>
      </c>
      <c r="AU55" s="59">
        <v>100</v>
      </c>
      <c r="AV55" s="60"/>
      <c r="AW55" s="224">
        <v>2017</v>
      </c>
      <c r="AX55" s="59">
        <v>50</v>
      </c>
      <c r="AY55" s="62"/>
    </row>
    <row r="56" spans="1:81" ht="24.75" customHeight="1">
      <c r="A56" s="216">
        <v>2018</v>
      </c>
      <c r="B56" s="230">
        <f t="shared" si="8"/>
        <v>72.222222222222229</v>
      </c>
      <c r="C56" s="238"/>
      <c r="D56" s="216">
        <v>2018</v>
      </c>
      <c r="E56" s="59">
        <v>50</v>
      </c>
      <c r="F56" s="60"/>
      <c r="G56" s="216">
        <v>2018</v>
      </c>
      <c r="H56" s="59">
        <v>100</v>
      </c>
      <c r="I56" s="60"/>
      <c r="J56" s="216">
        <v>2018</v>
      </c>
      <c r="K56" s="59">
        <v>100</v>
      </c>
      <c r="L56" s="60"/>
      <c r="M56" s="216">
        <v>2018</v>
      </c>
      <c r="N56" s="59">
        <v>100</v>
      </c>
      <c r="O56" s="60"/>
      <c r="P56" s="216">
        <v>2018</v>
      </c>
      <c r="Q56" s="59">
        <v>100</v>
      </c>
      <c r="R56" s="60"/>
      <c r="S56" s="216">
        <v>2018</v>
      </c>
      <c r="T56" s="59">
        <v>100</v>
      </c>
      <c r="U56" s="60"/>
      <c r="V56" s="216">
        <v>2018</v>
      </c>
      <c r="W56" s="59">
        <v>100</v>
      </c>
      <c r="X56" s="60"/>
      <c r="Y56" s="364">
        <v>2018</v>
      </c>
      <c r="Z56" s="59">
        <v>100</v>
      </c>
      <c r="AA56" s="60"/>
      <c r="AB56" s="364">
        <v>2018</v>
      </c>
      <c r="AC56" s="59">
        <v>100</v>
      </c>
      <c r="AD56" s="60"/>
      <c r="AE56" s="364">
        <v>2018</v>
      </c>
      <c r="AF56" s="244">
        <f t="shared" si="9"/>
        <v>100</v>
      </c>
      <c r="AG56" s="60"/>
      <c r="AH56" s="364">
        <v>2018</v>
      </c>
      <c r="AI56" s="59">
        <v>100</v>
      </c>
      <c r="AJ56" s="60"/>
      <c r="AK56" s="364">
        <v>2018</v>
      </c>
      <c r="AL56" s="59">
        <v>100</v>
      </c>
      <c r="AM56" s="60"/>
      <c r="AN56" s="364">
        <v>2018</v>
      </c>
      <c r="AO56" s="59">
        <v>50</v>
      </c>
      <c r="AP56" s="60"/>
      <c r="AQ56" s="364">
        <v>2018</v>
      </c>
      <c r="AR56" s="59">
        <v>0</v>
      </c>
      <c r="AS56" s="60"/>
      <c r="AT56" s="364">
        <v>2018</v>
      </c>
      <c r="AU56" s="59">
        <v>100</v>
      </c>
      <c r="AV56" s="60"/>
      <c r="AW56" s="224">
        <v>2018</v>
      </c>
      <c r="AX56" s="59">
        <v>50</v>
      </c>
      <c r="AY56" s="62"/>
    </row>
    <row r="57" spans="1:81" ht="24.75" customHeight="1">
      <c r="A57" s="216">
        <v>2019</v>
      </c>
      <c r="B57" s="230">
        <f t="shared" si="8"/>
        <v>72.222222222222229</v>
      </c>
      <c r="C57" s="238"/>
      <c r="D57" s="216">
        <v>2019</v>
      </c>
      <c r="E57" s="59">
        <v>50</v>
      </c>
      <c r="F57" s="60"/>
      <c r="G57" s="216">
        <v>2019</v>
      </c>
      <c r="H57" s="61">
        <v>100</v>
      </c>
      <c r="I57" s="60"/>
      <c r="J57" s="216">
        <v>2019</v>
      </c>
      <c r="K57" s="61">
        <v>100</v>
      </c>
      <c r="L57" s="60"/>
      <c r="M57" s="216">
        <v>2019</v>
      </c>
      <c r="N57" s="61">
        <v>100</v>
      </c>
      <c r="O57" s="60"/>
      <c r="P57" s="216">
        <v>2019</v>
      </c>
      <c r="Q57" s="61">
        <v>100</v>
      </c>
      <c r="R57" s="60"/>
      <c r="S57" s="216">
        <v>2019</v>
      </c>
      <c r="T57" s="59">
        <v>100</v>
      </c>
      <c r="U57" s="60"/>
      <c r="V57" s="216">
        <v>2019</v>
      </c>
      <c r="W57" s="59">
        <v>100</v>
      </c>
      <c r="X57" s="60"/>
      <c r="Y57" s="364">
        <v>2019</v>
      </c>
      <c r="Z57" s="61">
        <v>100</v>
      </c>
      <c r="AA57" s="60"/>
      <c r="AB57" s="364">
        <v>2019</v>
      </c>
      <c r="AC57" s="61">
        <v>100</v>
      </c>
      <c r="AD57" s="60"/>
      <c r="AE57" s="364">
        <v>2019</v>
      </c>
      <c r="AF57" s="244">
        <f t="shared" si="9"/>
        <v>100</v>
      </c>
      <c r="AG57" s="60"/>
      <c r="AH57" s="364">
        <v>2019</v>
      </c>
      <c r="AI57" s="59">
        <v>100</v>
      </c>
      <c r="AJ57" s="60"/>
      <c r="AK57" s="364">
        <v>2019</v>
      </c>
      <c r="AL57" s="59">
        <v>100</v>
      </c>
      <c r="AM57" s="60"/>
      <c r="AN57" s="364">
        <v>2019</v>
      </c>
      <c r="AO57" s="61">
        <v>50</v>
      </c>
      <c r="AP57" s="60"/>
      <c r="AQ57" s="364">
        <v>2019</v>
      </c>
      <c r="AR57" s="61">
        <v>0</v>
      </c>
      <c r="AS57" s="60"/>
      <c r="AT57" s="364">
        <v>2019</v>
      </c>
      <c r="AU57" s="61">
        <v>100</v>
      </c>
      <c r="AV57" s="60"/>
      <c r="AW57" s="224">
        <v>2019</v>
      </c>
      <c r="AX57" s="61">
        <v>50</v>
      </c>
      <c r="AY57" s="62"/>
    </row>
    <row r="58" spans="1:81" ht="24.75" customHeight="1">
      <c r="A58" s="63"/>
      <c r="B58" s="63"/>
      <c r="C58" s="63"/>
      <c r="D58" s="63"/>
      <c r="E58" s="63"/>
      <c r="F58" s="63"/>
      <c r="G58" s="63"/>
      <c r="H58" s="63"/>
      <c r="I58" s="63"/>
      <c r="J58" s="63"/>
      <c r="K58" s="63"/>
      <c r="L58" s="63"/>
      <c r="M58" s="63"/>
      <c r="N58" s="63"/>
      <c r="AC58" s="55" t="s">
        <v>460</v>
      </c>
      <c r="AD58" s="65"/>
    </row>
    <row r="59" spans="1:81" ht="24.75" customHeight="1">
      <c r="A59" s="215" t="s">
        <v>114</v>
      </c>
      <c r="B59" s="825" t="s">
        <v>216</v>
      </c>
      <c r="C59" s="825"/>
      <c r="D59" s="825"/>
      <c r="E59" s="825"/>
      <c r="F59" s="825"/>
      <c r="G59" s="825"/>
      <c r="H59" s="825"/>
      <c r="I59" s="825"/>
      <c r="J59" s="825"/>
      <c r="K59" s="825"/>
      <c r="L59" s="825"/>
      <c r="M59" s="825"/>
      <c r="N59" s="825"/>
      <c r="O59" s="825"/>
      <c r="P59" s="825"/>
      <c r="Q59" s="825"/>
      <c r="R59" s="825"/>
      <c r="S59" s="825"/>
      <c r="T59" s="825"/>
      <c r="U59" s="825"/>
      <c r="V59" s="825"/>
      <c r="W59" s="825"/>
      <c r="X59" s="825"/>
      <c r="Y59" s="825"/>
      <c r="Z59" s="825"/>
      <c r="AA59" s="825"/>
      <c r="AB59" s="825"/>
      <c r="AC59" s="825"/>
      <c r="AD59" s="825"/>
      <c r="AE59" s="825"/>
      <c r="AF59" s="825"/>
      <c r="AG59" s="825"/>
      <c r="AH59" s="825"/>
      <c r="AI59" s="825"/>
      <c r="AJ59" s="825"/>
      <c r="AK59" s="825"/>
      <c r="AL59" s="825"/>
      <c r="AM59" s="825"/>
      <c r="AN59" s="56"/>
      <c r="AO59" s="56"/>
      <c r="AP59" s="56"/>
    </row>
    <row r="60" spans="1:81" ht="24.75" customHeight="1">
      <c r="A60" s="215" t="s">
        <v>106</v>
      </c>
      <c r="B60" s="823" t="s">
        <v>28</v>
      </c>
      <c r="C60" s="824"/>
      <c r="D60" s="215" t="s">
        <v>106</v>
      </c>
      <c r="E60" s="826" t="s">
        <v>29</v>
      </c>
      <c r="F60" s="824"/>
      <c r="G60" s="215" t="s">
        <v>106</v>
      </c>
      <c r="H60" s="826" t="s">
        <v>30</v>
      </c>
      <c r="I60" s="824"/>
      <c r="J60" s="215" t="s">
        <v>106</v>
      </c>
      <c r="K60" s="826" t="s">
        <v>31</v>
      </c>
      <c r="L60" s="824"/>
      <c r="M60" s="215" t="s">
        <v>106</v>
      </c>
      <c r="N60" s="826" t="s">
        <v>32</v>
      </c>
      <c r="O60" s="824"/>
      <c r="P60" s="215" t="s">
        <v>106</v>
      </c>
      <c r="Q60" s="826"/>
      <c r="R60" s="824"/>
      <c r="S60" s="215" t="s">
        <v>106</v>
      </c>
      <c r="T60" s="823"/>
      <c r="U60" s="824"/>
      <c r="V60" s="215" t="s">
        <v>106</v>
      </c>
      <c r="W60" s="826"/>
      <c r="X60" s="824"/>
      <c r="Y60" s="215" t="s">
        <v>106</v>
      </c>
      <c r="Z60" s="826" t="s">
        <v>36</v>
      </c>
      <c r="AA60" s="824"/>
      <c r="AB60" s="215" t="s">
        <v>106</v>
      </c>
      <c r="AC60" s="826" t="s">
        <v>37</v>
      </c>
      <c r="AD60" s="824"/>
      <c r="AE60" s="215" t="s">
        <v>106</v>
      </c>
      <c r="AF60" s="826" t="s">
        <v>38</v>
      </c>
      <c r="AG60" s="824"/>
      <c r="AH60" s="215" t="s">
        <v>106</v>
      </c>
      <c r="AI60" s="826"/>
      <c r="AJ60" s="824"/>
      <c r="AK60" s="215" t="s">
        <v>106</v>
      </c>
      <c r="AL60" s="826"/>
      <c r="AM60" s="824"/>
    </row>
    <row r="61" spans="1:81" ht="24.75" customHeight="1">
      <c r="A61" s="215" t="s">
        <v>105</v>
      </c>
      <c r="B61" s="816"/>
      <c r="C61" s="817"/>
      <c r="D61" s="215" t="s">
        <v>105</v>
      </c>
      <c r="E61" s="818"/>
      <c r="F61" s="819"/>
      <c r="G61" s="215" t="s">
        <v>105</v>
      </c>
      <c r="H61" s="827"/>
      <c r="I61" s="824"/>
      <c r="J61" s="215" t="s">
        <v>105</v>
      </c>
      <c r="K61" s="827"/>
      <c r="L61" s="824"/>
      <c r="M61" s="215" t="s">
        <v>105</v>
      </c>
      <c r="N61" s="827"/>
      <c r="O61" s="824"/>
      <c r="P61" s="215" t="s">
        <v>105</v>
      </c>
      <c r="Q61" s="827" t="s">
        <v>33</v>
      </c>
      <c r="R61" s="824"/>
      <c r="S61" s="215" t="s">
        <v>105</v>
      </c>
      <c r="T61" s="827" t="s">
        <v>34</v>
      </c>
      <c r="U61" s="824"/>
      <c r="V61" s="215" t="s">
        <v>105</v>
      </c>
      <c r="W61" s="827" t="s">
        <v>35</v>
      </c>
      <c r="X61" s="824"/>
      <c r="Y61" s="215" t="s">
        <v>105</v>
      </c>
      <c r="Z61" s="829"/>
      <c r="AA61" s="830"/>
      <c r="AB61" s="215" t="s">
        <v>105</v>
      </c>
      <c r="AC61" s="828"/>
      <c r="AD61" s="824"/>
      <c r="AE61" s="215" t="s">
        <v>105</v>
      </c>
      <c r="AF61" s="818"/>
      <c r="AG61" s="819"/>
      <c r="AH61" s="215" t="s">
        <v>105</v>
      </c>
      <c r="AI61" s="827" t="s">
        <v>39</v>
      </c>
      <c r="AJ61" s="824"/>
      <c r="AK61" s="215" t="s">
        <v>105</v>
      </c>
      <c r="AL61" s="827" t="s">
        <v>215</v>
      </c>
      <c r="AM61" s="824"/>
    </row>
    <row r="62" spans="1:81" ht="24.75" customHeight="1">
      <c r="A62" s="216" t="s">
        <v>92</v>
      </c>
      <c r="B62" s="820" t="s">
        <v>130</v>
      </c>
      <c r="C62" s="821"/>
      <c r="D62" s="216" t="s">
        <v>92</v>
      </c>
      <c r="E62" s="820" t="s">
        <v>214</v>
      </c>
      <c r="F62" s="821"/>
      <c r="G62" s="216" t="s">
        <v>92</v>
      </c>
      <c r="H62" s="820" t="s">
        <v>213</v>
      </c>
      <c r="I62" s="821"/>
      <c r="J62" s="216" t="s">
        <v>92</v>
      </c>
      <c r="K62" s="820" t="s">
        <v>212</v>
      </c>
      <c r="L62" s="821"/>
      <c r="M62" s="216" t="s">
        <v>92</v>
      </c>
      <c r="N62" s="820" t="s">
        <v>211</v>
      </c>
      <c r="O62" s="821"/>
      <c r="P62" s="216" t="s">
        <v>92</v>
      </c>
      <c r="Q62" s="820" t="s">
        <v>211</v>
      </c>
      <c r="R62" s="821"/>
      <c r="S62" s="216" t="s">
        <v>92</v>
      </c>
      <c r="T62" s="820" t="s">
        <v>210</v>
      </c>
      <c r="U62" s="821"/>
      <c r="V62" s="216" t="s">
        <v>92</v>
      </c>
      <c r="W62" s="820" t="s">
        <v>209</v>
      </c>
      <c r="X62" s="821"/>
      <c r="Y62" s="364" t="s">
        <v>92</v>
      </c>
      <c r="Z62" s="820" t="s">
        <v>208</v>
      </c>
      <c r="AA62" s="821"/>
      <c r="AB62" s="364" t="s">
        <v>92</v>
      </c>
      <c r="AC62" s="820" t="s">
        <v>207</v>
      </c>
      <c r="AD62" s="821"/>
      <c r="AE62" s="364" t="s">
        <v>92</v>
      </c>
      <c r="AF62" s="820" t="s">
        <v>206</v>
      </c>
      <c r="AG62" s="821"/>
      <c r="AH62" s="364" t="s">
        <v>92</v>
      </c>
      <c r="AI62" s="820" t="s">
        <v>205</v>
      </c>
      <c r="AJ62" s="821"/>
      <c r="AK62" s="364" t="s">
        <v>92</v>
      </c>
      <c r="AL62" s="820" t="s">
        <v>204</v>
      </c>
      <c r="AM62" s="821"/>
    </row>
    <row r="63" spans="1:81" ht="24.75" customHeight="1">
      <c r="A63" s="216" t="s">
        <v>81</v>
      </c>
      <c r="B63" s="820" t="s">
        <v>90</v>
      </c>
      <c r="C63" s="821"/>
      <c r="D63" s="216" t="s">
        <v>81</v>
      </c>
      <c r="E63" s="822" t="s">
        <v>203</v>
      </c>
      <c r="F63" s="821"/>
      <c r="G63" s="216" t="s">
        <v>81</v>
      </c>
      <c r="H63" s="822" t="s">
        <v>202</v>
      </c>
      <c r="I63" s="821"/>
      <c r="J63" s="216" t="s">
        <v>81</v>
      </c>
      <c r="K63" s="822" t="s">
        <v>201</v>
      </c>
      <c r="L63" s="821"/>
      <c r="M63" s="216" t="s">
        <v>81</v>
      </c>
      <c r="N63" s="822" t="s">
        <v>200</v>
      </c>
      <c r="O63" s="821"/>
      <c r="P63" s="216" t="s">
        <v>81</v>
      </c>
      <c r="Q63" s="822" t="s">
        <v>199</v>
      </c>
      <c r="R63" s="821"/>
      <c r="S63" s="216" t="s">
        <v>81</v>
      </c>
      <c r="T63" s="822" t="s">
        <v>198</v>
      </c>
      <c r="U63" s="821"/>
      <c r="V63" s="216" t="s">
        <v>81</v>
      </c>
      <c r="W63" s="822" t="s">
        <v>197</v>
      </c>
      <c r="X63" s="821"/>
      <c r="Y63" s="364" t="s">
        <v>81</v>
      </c>
      <c r="Z63" s="822" t="s">
        <v>196</v>
      </c>
      <c r="AA63" s="821"/>
      <c r="AB63" s="364" t="s">
        <v>81</v>
      </c>
      <c r="AC63" s="822" t="s">
        <v>195</v>
      </c>
      <c r="AD63" s="821"/>
      <c r="AE63" s="364" t="s">
        <v>81</v>
      </c>
      <c r="AF63" s="822"/>
      <c r="AG63" s="821"/>
      <c r="AH63" s="364" t="s">
        <v>81</v>
      </c>
      <c r="AI63" s="822" t="s">
        <v>194</v>
      </c>
      <c r="AJ63" s="821"/>
      <c r="AK63" s="364" t="s">
        <v>81</v>
      </c>
      <c r="AL63" s="822" t="s">
        <v>193</v>
      </c>
      <c r="AM63" s="821"/>
    </row>
    <row r="64" spans="1:81" ht="24.75" customHeight="1">
      <c r="A64" s="216" t="s">
        <v>78</v>
      </c>
      <c r="B64" s="822" t="s">
        <v>79</v>
      </c>
      <c r="C64" s="821"/>
      <c r="D64" s="216" t="s">
        <v>78</v>
      </c>
      <c r="E64" s="822" t="s">
        <v>4343</v>
      </c>
      <c r="F64" s="821"/>
      <c r="G64" s="216" t="s">
        <v>78</v>
      </c>
      <c r="H64" s="822" t="s">
        <v>4344</v>
      </c>
      <c r="I64" s="821"/>
      <c r="J64" s="216" t="s">
        <v>78</v>
      </c>
      <c r="K64" s="822" t="s">
        <v>4345</v>
      </c>
      <c r="L64" s="821"/>
      <c r="M64" s="216" t="s">
        <v>78</v>
      </c>
      <c r="N64" s="822" t="s">
        <v>79</v>
      </c>
      <c r="O64" s="821"/>
      <c r="P64" s="216" t="s">
        <v>78</v>
      </c>
      <c r="Q64" s="822" t="s">
        <v>4346</v>
      </c>
      <c r="R64" s="821"/>
      <c r="S64" s="216" t="s">
        <v>78</v>
      </c>
      <c r="T64" s="822" t="s">
        <v>4347</v>
      </c>
      <c r="U64" s="821"/>
      <c r="V64" s="216" t="s">
        <v>78</v>
      </c>
      <c r="W64" s="822" t="s">
        <v>4348</v>
      </c>
      <c r="X64" s="821"/>
      <c r="Y64" s="364" t="s">
        <v>78</v>
      </c>
      <c r="Z64" s="822" t="s">
        <v>4349</v>
      </c>
      <c r="AA64" s="821"/>
      <c r="AB64" s="364" t="s">
        <v>78</v>
      </c>
      <c r="AC64" s="822" t="s">
        <v>4350</v>
      </c>
      <c r="AD64" s="821"/>
      <c r="AE64" s="364" t="s">
        <v>78</v>
      </c>
      <c r="AF64" s="832" t="s">
        <v>4878</v>
      </c>
      <c r="AG64" s="821"/>
      <c r="AH64" s="364" t="s">
        <v>78</v>
      </c>
      <c r="AI64" s="822" t="s">
        <v>4351</v>
      </c>
      <c r="AJ64" s="821"/>
      <c r="AK64" s="364" t="s">
        <v>78</v>
      </c>
      <c r="AL64" s="822" t="s">
        <v>4352</v>
      </c>
      <c r="AM64" s="821"/>
    </row>
    <row r="65" spans="1:81" ht="24.75" customHeight="1">
      <c r="A65" s="216" t="s">
        <v>0</v>
      </c>
      <c r="B65" s="216" t="s">
        <v>77</v>
      </c>
      <c r="C65" s="216" t="s">
        <v>76</v>
      </c>
      <c r="D65" s="216" t="s">
        <v>75</v>
      </c>
      <c r="E65" s="216" t="s">
        <v>74</v>
      </c>
      <c r="F65" s="216" t="s">
        <v>73</v>
      </c>
      <c r="G65" s="216" t="s">
        <v>75</v>
      </c>
      <c r="H65" s="216" t="s">
        <v>74</v>
      </c>
      <c r="I65" s="216" t="s">
        <v>73</v>
      </c>
      <c r="J65" s="216" t="s">
        <v>75</v>
      </c>
      <c r="K65" s="216" t="s">
        <v>74</v>
      </c>
      <c r="L65" s="216" t="s">
        <v>73</v>
      </c>
      <c r="M65" s="216" t="s">
        <v>75</v>
      </c>
      <c r="N65" s="216" t="s">
        <v>74</v>
      </c>
      <c r="O65" s="216" t="s">
        <v>73</v>
      </c>
      <c r="P65" s="216" t="s">
        <v>75</v>
      </c>
      <c r="Q65" s="216" t="s">
        <v>74</v>
      </c>
      <c r="R65" s="216" t="s">
        <v>73</v>
      </c>
      <c r="S65" s="216" t="s">
        <v>75</v>
      </c>
      <c r="T65" s="216" t="s">
        <v>74</v>
      </c>
      <c r="U65" s="216" t="s">
        <v>73</v>
      </c>
      <c r="V65" s="216" t="s">
        <v>75</v>
      </c>
      <c r="W65" s="216" t="s">
        <v>74</v>
      </c>
      <c r="X65" s="216" t="s">
        <v>73</v>
      </c>
      <c r="Y65" s="364" t="s">
        <v>75</v>
      </c>
      <c r="Z65" s="448" t="s">
        <v>74</v>
      </c>
      <c r="AA65" s="448" t="s">
        <v>73</v>
      </c>
      <c r="AB65" s="448" t="s">
        <v>75</v>
      </c>
      <c r="AC65" s="448" t="s">
        <v>74</v>
      </c>
      <c r="AD65" s="448" t="s">
        <v>73</v>
      </c>
      <c r="AE65" s="448" t="s">
        <v>75</v>
      </c>
      <c r="AF65" s="448" t="s">
        <v>74</v>
      </c>
      <c r="AG65" s="448" t="s">
        <v>73</v>
      </c>
      <c r="AH65" s="448" t="s">
        <v>75</v>
      </c>
      <c r="AI65" s="448" t="s">
        <v>74</v>
      </c>
      <c r="AJ65" s="448" t="s">
        <v>73</v>
      </c>
      <c r="AK65" s="448" t="s">
        <v>75</v>
      </c>
      <c r="AL65" s="448" t="s">
        <v>74</v>
      </c>
      <c r="AM65" s="448" t="s">
        <v>73</v>
      </c>
    </row>
    <row r="66" spans="1:81" ht="24.75" customHeight="1">
      <c r="A66" s="364">
        <v>2007</v>
      </c>
      <c r="B66" s="5"/>
      <c r="C66" s="379"/>
      <c r="D66" s="364">
        <v>2007</v>
      </c>
      <c r="E66" s="379"/>
      <c r="F66" s="379"/>
      <c r="G66" s="364">
        <v>2007</v>
      </c>
      <c r="H66" s="379"/>
      <c r="I66" s="379"/>
      <c r="J66" s="364">
        <v>2007</v>
      </c>
      <c r="K66" s="379"/>
      <c r="L66" s="379"/>
      <c r="M66" s="364">
        <v>2007</v>
      </c>
      <c r="N66" s="244" t="e">
        <f t="shared" ref="N66:N72" si="10">AVERAGE(Q66,T66,W66)</f>
        <v>#DIV/0!</v>
      </c>
      <c r="O66" s="379"/>
      <c r="P66" s="364">
        <v>2007</v>
      </c>
      <c r="Q66" s="379"/>
      <c r="R66" s="379"/>
      <c r="S66" s="364">
        <v>2007</v>
      </c>
      <c r="T66" s="379"/>
      <c r="U66" s="379"/>
      <c r="V66" s="364">
        <v>2007</v>
      </c>
      <c r="W66" s="379"/>
      <c r="X66" s="379"/>
      <c r="Y66" s="364">
        <v>2007</v>
      </c>
      <c r="Z66" s="379"/>
      <c r="AA66" s="379"/>
      <c r="AB66" s="364">
        <v>2007</v>
      </c>
      <c r="AC66" s="379"/>
      <c r="AD66" s="379"/>
      <c r="AE66" s="364">
        <v>2007</v>
      </c>
      <c r="AF66" s="379"/>
      <c r="AG66" s="379"/>
      <c r="AH66" s="364">
        <v>2007</v>
      </c>
      <c r="AI66" s="379"/>
      <c r="AJ66" s="379"/>
      <c r="AK66" s="364">
        <v>2007</v>
      </c>
      <c r="AL66" s="379"/>
      <c r="AM66" s="379"/>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58"/>
      <c r="CA66" s="58"/>
      <c r="CB66" s="58"/>
      <c r="CC66" s="58"/>
    </row>
    <row r="67" spans="1:81" ht="24.75" customHeight="1">
      <c r="A67" s="364">
        <v>2008</v>
      </c>
      <c r="B67" s="5"/>
      <c r="C67" s="379"/>
      <c r="D67" s="364">
        <v>2008</v>
      </c>
      <c r="E67" s="379"/>
      <c r="F67" s="379"/>
      <c r="G67" s="364">
        <v>2008</v>
      </c>
      <c r="H67" s="379"/>
      <c r="I67" s="379"/>
      <c r="J67" s="364">
        <v>2008</v>
      </c>
      <c r="K67" s="379"/>
      <c r="L67" s="379"/>
      <c r="M67" s="364">
        <v>2008</v>
      </c>
      <c r="N67" s="244" t="e">
        <f t="shared" si="10"/>
        <v>#DIV/0!</v>
      </c>
      <c r="O67" s="379"/>
      <c r="P67" s="364">
        <v>2008</v>
      </c>
      <c r="Q67" s="379"/>
      <c r="R67" s="379"/>
      <c r="S67" s="364">
        <v>2008</v>
      </c>
      <c r="T67" s="379"/>
      <c r="U67" s="379"/>
      <c r="V67" s="364">
        <v>2008</v>
      </c>
      <c r="W67" s="379"/>
      <c r="X67" s="379"/>
      <c r="Y67" s="364">
        <v>2008</v>
      </c>
      <c r="Z67" s="379"/>
      <c r="AA67" s="379"/>
      <c r="AB67" s="364">
        <v>2008</v>
      </c>
      <c r="AC67" s="379"/>
      <c r="AD67" s="379"/>
      <c r="AE67" s="364">
        <v>2008</v>
      </c>
      <c r="AF67" s="379"/>
      <c r="AG67" s="379"/>
      <c r="AH67" s="364">
        <v>2008</v>
      </c>
      <c r="AI67" s="379"/>
      <c r="AJ67" s="379"/>
      <c r="AK67" s="364">
        <v>2008</v>
      </c>
      <c r="AL67" s="379"/>
      <c r="AM67" s="379"/>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58"/>
      <c r="CA67" s="58"/>
      <c r="CB67" s="58"/>
      <c r="CC67" s="58"/>
    </row>
    <row r="68" spans="1:81" ht="24.75" customHeight="1">
      <c r="A68" s="364">
        <v>2009</v>
      </c>
      <c r="B68" s="5"/>
      <c r="C68" s="379"/>
      <c r="D68" s="364">
        <v>2009</v>
      </c>
      <c r="E68" s="379"/>
      <c r="F68" s="379"/>
      <c r="G68" s="364">
        <v>2009</v>
      </c>
      <c r="H68" s="379"/>
      <c r="I68" s="379"/>
      <c r="J68" s="364">
        <v>2009</v>
      </c>
      <c r="K68" s="379"/>
      <c r="L68" s="379"/>
      <c r="M68" s="364">
        <v>2009</v>
      </c>
      <c r="N68" s="244" t="e">
        <f t="shared" si="10"/>
        <v>#DIV/0!</v>
      </c>
      <c r="O68" s="379"/>
      <c r="P68" s="364">
        <v>2009</v>
      </c>
      <c r="Q68" s="379"/>
      <c r="R68" s="379"/>
      <c r="S68" s="364">
        <v>2009</v>
      </c>
      <c r="T68" s="379"/>
      <c r="U68" s="379"/>
      <c r="V68" s="364">
        <v>2009</v>
      </c>
      <c r="W68" s="379"/>
      <c r="X68" s="379"/>
      <c r="Y68" s="364">
        <v>2009</v>
      </c>
      <c r="Z68" s="379"/>
      <c r="AA68" s="379"/>
      <c r="AB68" s="364">
        <v>2009</v>
      </c>
      <c r="AC68" s="379"/>
      <c r="AD68" s="379"/>
      <c r="AE68" s="364">
        <v>2009</v>
      </c>
      <c r="AF68" s="379"/>
      <c r="AG68" s="379"/>
      <c r="AH68" s="364">
        <v>2009</v>
      </c>
      <c r="AI68" s="379"/>
      <c r="AJ68" s="379"/>
      <c r="AK68" s="364">
        <v>2009</v>
      </c>
      <c r="AL68" s="379"/>
      <c r="AM68" s="379"/>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58"/>
      <c r="BY68" s="58"/>
      <c r="BZ68" s="58"/>
      <c r="CA68" s="58"/>
      <c r="CB68" s="58"/>
      <c r="CC68" s="58"/>
    </row>
    <row r="69" spans="1:81" ht="24.75" customHeight="1">
      <c r="A69" s="364">
        <v>2010</v>
      </c>
      <c r="B69" s="5">
        <f t="shared" ref="B69:B72" si="11">AVERAGE(E69,H69,K69,N69,Z69,AC69,AF69)</f>
        <v>26.190476190476193</v>
      </c>
      <c r="C69" s="379"/>
      <c r="D69" s="364">
        <v>2010</v>
      </c>
      <c r="E69" s="49">
        <v>67</v>
      </c>
      <c r="F69" s="60" t="s">
        <v>2767</v>
      </c>
      <c r="G69" s="364">
        <v>2010</v>
      </c>
      <c r="H69" s="59">
        <v>0</v>
      </c>
      <c r="I69" s="379" t="s">
        <v>5087</v>
      </c>
      <c r="J69" s="364">
        <v>2010</v>
      </c>
      <c r="K69" s="59">
        <v>0</v>
      </c>
      <c r="L69" s="379"/>
      <c r="M69" s="364">
        <v>2010</v>
      </c>
      <c r="N69" s="244">
        <f t="shared" si="10"/>
        <v>33.333333333333336</v>
      </c>
      <c r="O69" s="379"/>
      <c r="P69" s="364">
        <v>2010</v>
      </c>
      <c r="Q69" s="59">
        <v>50</v>
      </c>
      <c r="R69" s="379"/>
      <c r="S69" s="364">
        <v>2010</v>
      </c>
      <c r="T69" s="59">
        <v>50</v>
      </c>
      <c r="U69" s="379"/>
      <c r="V69" s="364">
        <v>2010</v>
      </c>
      <c r="W69" s="59">
        <v>0</v>
      </c>
      <c r="X69" s="379"/>
      <c r="Y69" s="364">
        <v>2010</v>
      </c>
      <c r="Z69" s="59">
        <v>0</v>
      </c>
      <c r="AA69" s="379"/>
      <c r="AB69" s="364">
        <v>2010</v>
      </c>
      <c r="AC69" s="59">
        <v>50</v>
      </c>
      <c r="AD69" s="379"/>
      <c r="AE69" s="364">
        <v>2010</v>
      </c>
      <c r="AF69" s="59">
        <v>33</v>
      </c>
      <c r="AG69" s="379"/>
      <c r="AH69" s="364">
        <v>2010</v>
      </c>
      <c r="AI69" s="59">
        <v>0</v>
      </c>
      <c r="AJ69" s="379"/>
      <c r="AK69" s="364">
        <v>2010</v>
      </c>
      <c r="AL69" s="34">
        <v>50</v>
      </c>
      <c r="AM69" s="379"/>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8"/>
      <c r="BZ69" s="58"/>
      <c r="CA69" s="58"/>
      <c r="CB69" s="58"/>
      <c r="CC69" s="58"/>
    </row>
    <row r="70" spans="1:81" ht="24.75" customHeight="1">
      <c r="A70" s="364">
        <v>2011</v>
      </c>
      <c r="B70" s="5">
        <f t="shared" si="11"/>
        <v>26.190476190476193</v>
      </c>
      <c r="C70" s="379"/>
      <c r="D70" s="364">
        <v>2011</v>
      </c>
      <c r="E70" s="49">
        <v>67</v>
      </c>
      <c r="F70" s="379"/>
      <c r="G70" s="364">
        <v>2011</v>
      </c>
      <c r="H70" s="59">
        <v>0</v>
      </c>
      <c r="I70" s="379"/>
      <c r="J70" s="364">
        <v>2011</v>
      </c>
      <c r="K70" s="59">
        <v>0</v>
      </c>
      <c r="L70" s="379"/>
      <c r="M70" s="364">
        <v>2011</v>
      </c>
      <c r="N70" s="244">
        <f t="shared" si="10"/>
        <v>33.333333333333336</v>
      </c>
      <c r="O70" s="379"/>
      <c r="P70" s="364">
        <v>2011</v>
      </c>
      <c r="Q70" s="59">
        <v>50</v>
      </c>
      <c r="R70" s="379"/>
      <c r="S70" s="364">
        <v>2011</v>
      </c>
      <c r="T70" s="59">
        <v>50</v>
      </c>
      <c r="U70" s="379"/>
      <c r="V70" s="364">
        <v>2011</v>
      </c>
      <c r="W70" s="59">
        <v>0</v>
      </c>
      <c r="X70" s="379"/>
      <c r="Y70" s="364">
        <v>2011</v>
      </c>
      <c r="Z70" s="59">
        <v>0</v>
      </c>
      <c r="AA70" s="379"/>
      <c r="AB70" s="364">
        <v>2011</v>
      </c>
      <c r="AC70" s="59">
        <v>50</v>
      </c>
      <c r="AD70" s="379"/>
      <c r="AE70" s="364">
        <v>2011</v>
      </c>
      <c r="AF70" s="59">
        <v>33</v>
      </c>
      <c r="AG70" s="379"/>
      <c r="AH70" s="364">
        <v>2011</v>
      </c>
      <c r="AI70" s="59">
        <v>0</v>
      </c>
      <c r="AJ70" s="379"/>
      <c r="AK70" s="364">
        <v>2011</v>
      </c>
      <c r="AL70" s="34">
        <v>50</v>
      </c>
      <c r="AM70" s="379"/>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8"/>
      <c r="BZ70" s="58"/>
      <c r="CA70" s="58"/>
      <c r="CB70" s="58"/>
      <c r="CC70" s="58"/>
    </row>
    <row r="71" spans="1:81" ht="24.75" customHeight="1">
      <c r="A71" s="364">
        <v>2012</v>
      </c>
      <c r="B71" s="5">
        <f t="shared" si="11"/>
        <v>26.190476190476193</v>
      </c>
      <c r="C71" s="379"/>
      <c r="D71" s="364">
        <v>2012</v>
      </c>
      <c r="E71" s="49">
        <v>67</v>
      </c>
      <c r="F71" s="379"/>
      <c r="G71" s="364">
        <v>2012</v>
      </c>
      <c r="H71" s="59">
        <v>0</v>
      </c>
      <c r="I71" s="379"/>
      <c r="J71" s="364">
        <v>2012</v>
      </c>
      <c r="K71" s="59">
        <v>0</v>
      </c>
      <c r="L71" s="379"/>
      <c r="M71" s="364">
        <v>2012</v>
      </c>
      <c r="N71" s="244">
        <f t="shared" si="10"/>
        <v>33.333333333333336</v>
      </c>
      <c r="O71" s="379"/>
      <c r="P71" s="364">
        <v>2012</v>
      </c>
      <c r="Q71" s="59">
        <v>50</v>
      </c>
      <c r="R71" s="379"/>
      <c r="S71" s="364">
        <v>2012</v>
      </c>
      <c r="T71" s="59">
        <v>50</v>
      </c>
      <c r="U71" s="379"/>
      <c r="V71" s="364">
        <v>2012</v>
      </c>
      <c r="W71" s="59">
        <v>0</v>
      </c>
      <c r="X71" s="379"/>
      <c r="Y71" s="364">
        <v>2012</v>
      </c>
      <c r="Z71" s="59">
        <v>0</v>
      </c>
      <c r="AA71" s="379"/>
      <c r="AB71" s="364">
        <v>2012</v>
      </c>
      <c r="AC71" s="59">
        <v>50</v>
      </c>
      <c r="AD71" s="379"/>
      <c r="AE71" s="364">
        <v>2012</v>
      </c>
      <c r="AF71" s="59">
        <v>33</v>
      </c>
      <c r="AG71" s="379"/>
      <c r="AH71" s="364">
        <v>2012</v>
      </c>
      <c r="AI71" s="59">
        <v>0</v>
      </c>
      <c r="AJ71" s="379"/>
      <c r="AK71" s="364">
        <v>2012</v>
      </c>
      <c r="AL71" s="34">
        <v>50</v>
      </c>
      <c r="AM71" s="379"/>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8"/>
      <c r="BZ71" s="58"/>
      <c r="CA71" s="58"/>
      <c r="CB71" s="58"/>
      <c r="CC71" s="58"/>
    </row>
    <row r="72" spans="1:81" ht="24.75" customHeight="1">
      <c r="A72" s="364">
        <v>2013</v>
      </c>
      <c r="B72" s="5">
        <f t="shared" si="11"/>
        <v>26.190476190476193</v>
      </c>
      <c r="C72" s="379"/>
      <c r="D72" s="364">
        <v>2013</v>
      </c>
      <c r="E72" s="49">
        <v>67</v>
      </c>
      <c r="F72" s="379"/>
      <c r="G72" s="364">
        <v>2013</v>
      </c>
      <c r="H72" s="59">
        <v>0</v>
      </c>
      <c r="I72" s="379"/>
      <c r="J72" s="364">
        <v>2013</v>
      </c>
      <c r="K72" s="59">
        <v>0</v>
      </c>
      <c r="L72" s="379"/>
      <c r="M72" s="364">
        <v>2013</v>
      </c>
      <c r="N72" s="244">
        <f t="shared" si="10"/>
        <v>33.333333333333336</v>
      </c>
      <c r="O72" s="379"/>
      <c r="P72" s="364">
        <v>2013</v>
      </c>
      <c r="Q72" s="59">
        <v>50</v>
      </c>
      <c r="R72" s="379"/>
      <c r="S72" s="364">
        <v>2013</v>
      </c>
      <c r="T72" s="59">
        <v>50</v>
      </c>
      <c r="U72" s="379"/>
      <c r="V72" s="364">
        <v>2013</v>
      </c>
      <c r="W72" s="59">
        <v>0</v>
      </c>
      <c r="X72" s="379"/>
      <c r="Y72" s="364">
        <v>2013</v>
      </c>
      <c r="Z72" s="59">
        <v>0</v>
      </c>
      <c r="AA72" s="379"/>
      <c r="AB72" s="364">
        <v>2013</v>
      </c>
      <c r="AC72" s="59">
        <v>50</v>
      </c>
      <c r="AD72" s="379"/>
      <c r="AE72" s="364">
        <v>2013</v>
      </c>
      <c r="AF72" s="59">
        <v>33</v>
      </c>
      <c r="AG72" s="379"/>
      <c r="AH72" s="364">
        <v>2013</v>
      </c>
      <c r="AI72" s="59">
        <v>0</v>
      </c>
      <c r="AJ72" s="379"/>
      <c r="AK72" s="364">
        <v>2013</v>
      </c>
      <c r="AL72" s="34">
        <v>50</v>
      </c>
      <c r="AM72" s="379"/>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8"/>
      <c r="BZ72" s="58"/>
      <c r="CA72" s="58"/>
      <c r="CB72" s="58"/>
      <c r="CC72" s="58"/>
    </row>
    <row r="73" spans="1:81" ht="24.75" customHeight="1">
      <c r="A73" s="216">
        <v>2014</v>
      </c>
      <c r="B73" s="5">
        <f t="shared" ref="B73:B78" si="12">AVERAGE(E73,H73,K73,N73,Z73,AC73,AF73)</f>
        <v>26.190476190476193</v>
      </c>
      <c r="C73" s="232"/>
      <c r="D73" s="216">
        <v>2014</v>
      </c>
      <c r="E73" s="49">
        <v>67</v>
      </c>
      <c r="F73" s="60" t="s">
        <v>2767</v>
      </c>
      <c r="G73" s="216">
        <v>2014</v>
      </c>
      <c r="H73" s="59">
        <v>0</v>
      </c>
      <c r="I73" s="60" t="s">
        <v>2766</v>
      </c>
      <c r="J73" s="216">
        <v>2014</v>
      </c>
      <c r="K73" s="49">
        <v>0</v>
      </c>
      <c r="L73" s="60"/>
      <c r="M73" s="216">
        <v>2014</v>
      </c>
      <c r="N73" s="244">
        <f t="shared" ref="N73:N78" si="13">AVERAGE(Q73,T73,W73)</f>
        <v>33.333333333333336</v>
      </c>
      <c r="O73" s="59"/>
      <c r="P73" s="216">
        <v>2014</v>
      </c>
      <c r="Q73" s="59">
        <v>50</v>
      </c>
      <c r="R73" s="60" t="s">
        <v>2765</v>
      </c>
      <c r="S73" s="216">
        <v>2014</v>
      </c>
      <c r="T73" s="59">
        <v>50</v>
      </c>
      <c r="U73" s="60" t="s">
        <v>2764</v>
      </c>
      <c r="V73" s="216">
        <v>2014</v>
      </c>
      <c r="W73" s="59">
        <v>0</v>
      </c>
      <c r="X73" s="60"/>
      <c r="Y73" s="364">
        <v>2014</v>
      </c>
      <c r="Z73" s="59">
        <v>0</v>
      </c>
      <c r="AA73" s="60"/>
      <c r="AB73" s="364">
        <v>2014</v>
      </c>
      <c r="AC73" s="59">
        <v>50</v>
      </c>
      <c r="AD73" s="60" t="s">
        <v>2763</v>
      </c>
      <c r="AE73" s="364">
        <v>2014</v>
      </c>
      <c r="AF73" s="59">
        <v>33</v>
      </c>
      <c r="AG73" s="59"/>
      <c r="AH73" s="364">
        <v>2014</v>
      </c>
      <c r="AI73" s="59">
        <v>0</v>
      </c>
      <c r="AJ73" s="60"/>
      <c r="AK73" s="364">
        <v>2014</v>
      </c>
      <c r="AL73" s="34">
        <v>50</v>
      </c>
      <c r="AM73" s="11" t="s">
        <v>2762</v>
      </c>
    </row>
    <row r="74" spans="1:81" ht="24.75" customHeight="1">
      <c r="A74" s="216">
        <v>2015</v>
      </c>
      <c r="B74" s="5">
        <f t="shared" si="12"/>
        <v>26.190476190476193</v>
      </c>
      <c r="C74" s="232"/>
      <c r="D74" s="216">
        <v>2015</v>
      </c>
      <c r="E74" s="61">
        <v>67</v>
      </c>
      <c r="F74" s="60"/>
      <c r="G74" s="216">
        <v>2015</v>
      </c>
      <c r="H74" s="59">
        <v>0</v>
      </c>
      <c r="I74" s="60"/>
      <c r="J74" s="216">
        <v>2015</v>
      </c>
      <c r="K74" s="49">
        <v>0</v>
      </c>
      <c r="L74" s="60"/>
      <c r="M74" s="216">
        <v>2015</v>
      </c>
      <c r="N74" s="244">
        <f t="shared" si="13"/>
        <v>33.333333333333336</v>
      </c>
      <c r="O74" s="59"/>
      <c r="P74" s="216">
        <v>2015</v>
      </c>
      <c r="Q74" s="59">
        <v>50</v>
      </c>
      <c r="R74" s="60"/>
      <c r="S74" s="216">
        <v>2015</v>
      </c>
      <c r="T74" s="59">
        <v>50</v>
      </c>
      <c r="U74" s="60"/>
      <c r="V74" s="216">
        <v>2015</v>
      </c>
      <c r="W74" s="59">
        <v>0</v>
      </c>
      <c r="X74" s="60"/>
      <c r="Y74" s="364">
        <v>2015</v>
      </c>
      <c r="Z74" s="59">
        <v>0</v>
      </c>
      <c r="AA74" s="60"/>
      <c r="AB74" s="364">
        <v>2015</v>
      </c>
      <c r="AC74" s="59">
        <v>50</v>
      </c>
      <c r="AD74" s="60"/>
      <c r="AE74" s="364">
        <v>2015</v>
      </c>
      <c r="AF74" s="59">
        <v>33</v>
      </c>
      <c r="AG74" s="59"/>
      <c r="AH74" s="364">
        <v>2015</v>
      </c>
      <c r="AI74" s="59">
        <v>0</v>
      </c>
      <c r="AJ74" s="60"/>
      <c r="AK74" s="364">
        <v>2015</v>
      </c>
      <c r="AL74" s="34">
        <v>50</v>
      </c>
      <c r="AM74" s="62"/>
    </row>
    <row r="75" spans="1:81" ht="24.75" customHeight="1">
      <c r="A75" s="216">
        <v>2016</v>
      </c>
      <c r="B75" s="5">
        <f t="shared" si="12"/>
        <v>26.190476190476193</v>
      </c>
      <c r="C75" s="232"/>
      <c r="D75" s="216">
        <v>2016</v>
      </c>
      <c r="E75" s="61">
        <v>67</v>
      </c>
      <c r="F75" s="60"/>
      <c r="G75" s="216">
        <v>2016</v>
      </c>
      <c r="H75" s="59">
        <v>0</v>
      </c>
      <c r="I75" s="60"/>
      <c r="J75" s="216">
        <v>2016</v>
      </c>
      <c r="K75" s="49">
        <v>0</v>
      </c>
      <c r="L75" s="60"/>
      <c r="M75" s="216">
        <v>2016</v>
      </c>
      <c r="N75" s="244">
        <f t="shared" si="13"/>
        <v>33.333333333333336</v>
      </c>
      <c r="O75" s="59"/>
      <c r="P75" s="216">
        <v>2016</v>
      </c>
      <c r="Q75" s="59">
        <v>50</v>
      </c>
      <c r="R75" s="60"/>
      <c r="S75" s="216">
        <v>2016</v>
      </c>
      <c r="T75" s="59">
        <v>50</v>
      </c>
      <c r="U75" s="60"/>
      <c r="V75" s="216">
        <v>2016</v>
      </c>
      <c r="W75" s="59">
        <v>0</v>
      </c>
      <c r="X75" s="60"/>
      <c r="Y75" s="364">
        <v>2016</v>
      </c>
      <c r="Z75" s="59">
        <v>0</v>
      </c>
      <c r="AA75" s="60"/>
      <c r="AB75" s="364">
        <v>2016</v>
      </c>
      <c r="AC75" s="59">
        <v>50</v>
      </c>
      <c r="AD75" s="60"/>
      <c r="AE75" s="364">
        <v>2016</v>
      </c>
      <c r="AF75" s="59">
        <v>33</v>
      </c>
      <c r="AG75" s="59"/>
      <c r="AH75" s="364">
        <v>2016</v>
      </c>
      <c r="AI75" s="59">
        <v>0</v>
      </c>
      <c r="AJ75" s="60"/>
      <c r="AK75" s="364">
        <v>2016</v>
      </c>
      <c r="AL75" s="34">
        <v>50</v>
      </c>
      <c r="AM75" s="62"/>
    </row>
    <row r="76" spans="1:81" ht="24.75" customHeight="1">
      <c r="A76" s="216">
        <v>2017</v>
      </c>
      <c r="B76" s="5">
        <f t="shared" si="12"/>
        <v>26.190476190476193</v>
      </c>
      <c r="C76" s="232"/>
      <c r="D76" s="216">
        <v>2017</v>
      </c>
      <c r="E76" s="61">
        <v>67</v>
      </c>
      <c r="F76" s="60"/>
      <c r="G76" s="216">
        <v>2017</v>
      </c>
      <c r="H76" s="59">
        <v>0</v>
      </c>
      <c r="I76" s="60"/>
      <c r="J76" s="216">
        <v>2017</v>
      </c>
      <c r="K76" s="49">
        <v>0</v>
      </c>
      <c r="L76" s="60"/>
      <c r="M76" s="216">
        <v>2017</v>
      </c>
      <c r="N76" s="244">
        <f t="shared" si="13"/>
        <v>33.333333333333336</v>
      </c>
      <c r="O76" s="59"/>
      <c r="P76" s="216">
        <v>2017</v>
      </c>
      <c r="Q76" s="59">
        <v>50</v>
      </c>
      <c r="R76" s="60"/>
      <c r="S76" s="216">
        <v>2017</v>
      </c>
      <c r="T76" s="59">
        <v>50</v>
      </c>
      <c r="U76" s="60"/>
      <c r="V76" s="216">
        <v>2017</v>
      </c>
      <c r="W76" s="59">
        <v>0</v>
      </c>
      <c r="X76" s="60"/>
      <c r="Y76" s="364">
        <v>2017</v>
      </c>
      <c r="Z76" s="59">
        <v>0</v>
      </c>
      <c r="AA76" s="60"/>
      <c r="AB76" s="364">
        <v>2017</v>
      </c>
      <c r="AC76" s="59">
        <v>50</v>
      </c>
      <c r="AD76" s="60"/>
      <c r="AE76" s="364">
        <v>2017</v>
      </c>
      <c r="AF76" s="59">
        <v>33</v>
      </c>
      <c r="AG76" s="59"/>
      <c r="AH76" s="364">
        <v>2017</v>
      </c>
      <c r="AI76" s="59">
        <v>0</v>
      </c>
      <c r="AJ76" s="60"/>
      <c r="AK76" s="364">
        <v>2017</v>
      </c>
      <c r="AL76" s="34">
        <v>50</v>
      </c>
      <c r="AM76" s="62"/>
    </row>
    <row r="77" spans="1:81" ht="24.75" customHeight="1">
      <c r="A77" s="216">
        <v>2018</v>
      </c>
      <c r="B77" s="5">
        <f t="shared" si="12"/>
        <v>33.333333333333336</v>
      </c>
      <c r="C77" s="232"/>
      <c r="D77" s="216">
        <v>2018</v>
      </c>
      <c r="E77" s="61">
        <v>67</v>
      </c>
      <c r="F77" s="60"/>
      <c r="G77" s="216">
        <v>2018</v>
      </c>
      <c r="H77" s="59">
        <v>0</v>
      </c>
      <c r="I77" s="60"/>
      <c r="J77" s="216">
        <v>2018</v>
      </c>
      <c r="K77" s="49">
        <v>50</v>
      </c>
      <c r="L77" s="60" t="s">
        <v>2761</v>
      </c>
      <c r="M77" s="216">
        <v>2018</v>
      </c>
      <c r="N77" s="244">
        <f t="shared" si="13"/>
        <v>33.333333333333336</v>
      </c>
      <c r="O77" s="59"/>
      <c r="P77" s="216">
        <v>2018</v>
      </c>
      <c r="Q77" s="59">
        <v>50</v>
      </c>
      <c r="R77" s="60"/>
      <c r="S77" s="216">
        <v>2018</v>
      </c>
      <c r="T77" s="59">
        <v>50</v>
      </c>
      <c r="U77" s="60"/>
      <c r="V77" s="216">
        <v>2018</v>
      </c>
      <c r="W77" s="59">
        <v>0</v>
      </c>
      <c r="X77" s="60"/>
      <c r="Y77" s="364">
        <v>2018</v>
      </c>
      <c r="Z77" s="59">
        <v>0</v>
      </c>
      <c r="AA77" s="60"/>
      <c r="AB77" s="364">
        <v>2018</v>
      </c>
      <c r="AC77" s="59">
        <v>50</v>
      </c>
      <c r="AD77" s="60"/>
      <c r="AE77" s="364">
        <v>2018</v>
      </c>
      <c r="AF77" s="59">
        <v>33</v>
      </c>
      <c r="AG77" s="59"/>
      <c r="AH77" s="364">
        <v>2018</v>
      </c>
      <c r="AI77" s="59">
        <v>0</v>
      </c>
      <c r="AJ77" s="60"/>
      <c r="AK77" s="364">
        <v>2018</v>
      </c>
      <c r="AL77" s="34">
        <v>50</v>
      </c>
      <c r="AM77" s="62"/>
    </row>
    <row r="78" spans="1:81" ht="24.75" customHeight="1">
      <c r="A78" s="216">
        <v>2019</v>
      </c>
      <c r="B78" s="5">
        <f t="shared" si="12"/>
        <v>33.333333333333336</v>
      </c>
      <c r="C78" s="232"/>
      <c r="D78" s="216">
        <v>2019</v>
      </c>
      <c r="E78" s="61">
        <v>67</v>
      </c>
      <c r="F78" s="60"/>
      <c r="G78" s="216">
        <v>2019</v>
      </c>
      <c r="H78" s="59">
        <v>0</v>
      </c>
      <c r="I78" s="60"/>
      <c r="J78" s="216">
        <v>2019</v>
      </c>
      <c r="K78" s="49">
        <v>50</v>
      </c>
      <c r="L78" s="60"/>
      <c r="M78" s="216">
        <v>2019</v>
      </c>
      <c r="N78" s="244">
        <f t="shared" si="13"/>
        <v>33.333333333333336</v>
      </c>
      <c r="O78" s="59"/>
      <c r="P78" s="216">
        <v>2019</v>
      </c>
      <c r="Q78" s="59">
        <v>50</v>
      </c>
      <c r="R78" s="60"/>
      <c r="S78" s="216">
        <v>2019</v>
      </c>
      <c r="T78" s="59">
        <v>50</v>
      </c>
      <c r="U78" s="60"/>
      <c r="V78" s="216">
        <v>2019</v>
      </c>
      <c r="W78" s="59">
        <v>0</v>
      </c>
      <c r="X78" s="60"/>
      <c r="Y78" s="364">
        <v>2019</v>
      </c>
      <c r="Z78" s="59">
        <v>0</v>
      </c>
      <c r="AA78" s="60"/>
      <c r="AB78" s="364">
        <v>2019</v>
      </c>
      <c r="AC78" s="59">
        <v>50</v>
      </c>
      <c r="AD78" s="60"/>
      <c r="AE78" s="364">
        <v>2019</v>
      </c>
      <c r="AF78" s="59">
        <v>33</v>
      </c>
      <c r="AG78" s="59"/>
      <c r="AH78" s="364">
        <v>2019</v>
      </c>
      <c r="AI78" s="59">
        <v>0</v>
      </c>
      <c r="AJ78" s="60"/>
      <c r="AK78" s="364">
        <v>2019</v>
      </c>
      <c r="AL78" s="34">
        <v>50</v>
      </c>
      <c r="AM78" s="62"/>
    </row>
    <row r="79" spans="1:81" ht="24.75" customHeight="1"/>
    <row r="80" spans="1:81" ht="24.75" customHeight="1">
      <c r="A80" s="215" t="s">
        <v>114</v>
      </c>
      <c r="B80" s="825" t="s">
        <v>189</v>
      </c>
      <c r="C80" s="831"/>
      <c r="D80" s="831"/>
      <c r="E80" s="831"/>
      <c r="F80" s="831"/>
      <c r="G80" s="831"/>
      <c r="H80" s="831"/>
      <c r="I80" s="831"/>
      <c r="J80" s="831"/>
      <c r="K80" s="831"/>
      <c r="L80" s="831"/>
      <c r="M80" s="831"/>
      <c r="N80" s="831"/>
      <c r="O80" s="831"/>
      <c r="P80" s="831"/>
      <c r="Q80" s="831"/>
      <c r="R80" s="831"/>
    </row>
    <row r="81" spans="1:81" ht="24.75" customHeight="1">
      <c r="A81" s="215" t="s">
        <v>106</v>
      </c>
      <c r="B81" s="823" t="s">
        <v>41</v>
      </c>
      <c r="C81" s="824"/>
      <c r="D81" s="215" t="s">
        <v>106</v>
      </c>
      <c r="E81" s="826" t="s">
        <v>42</v>
      </c>
      <c r="F81" s="824"/>
      <c r="G81" s="215" t="s">
        <v>106</v>
      </c>
      <c r="H81" s="826" t="s">
        <v>43</v>
      </c>
      <c r="I81" s="824"/>
      <c r="J81" s="215" t="s">
        <v>106</v>
      </c>
      <c r="K81" s="826" t="s">
        <v>44</v>
      </c>
      <c r="L81" s="824"/>
      <c r="M81" s="215" t="s">
        <v>106</v>
      </c>
      <c r="N81" s="826" t="s">
        <v>45</v>
      </c>
      <c r="O81" s="824"/>
      <c r="P81" s="215" t="s">
        <v>106</v>
      </c>
      <c r="Q81" s="826" t="s">
        <v>46</v>
      </c>
      <c r="R81" s="824"/>
    </row>
    <row r="82" spans="1:81" ht="24.75" customHeight="1">
      <c r="A82" s="215" t="s">
        <v>105</v>
      </c>
      <c r="B82" s="816"/>
      <c r="C82" s="817"/>
      <c r="D82" s="215" t="s">
        <v>105</v>
      </c>
      <c r="E82" s="818"/>
      <c r="F82" s="819"/>
      <c r="G82" s="215" t="s">
        <v>105</v>
      </c>
      <c r="H82" s="827"/>
      <c r="I82" s="824"/>
      <c r="J82" s="215" t="s">
        <v>105</v>
      </c>
      <c r="K82" s="827"/>
      <c r="L82" s="824"/>
      <c r="M82" s="215" t="s">
        <v>105</v>
      </c>
      <c r="N82" s="827"/>
      <c r="O82" s="824"/>
      <c r="P82" s="215" t="s">
        <v>105</v>
      </c>
      <c r="Q82" s="827"/>
      <c r="R82" s="824"/>
    </row>
    <row r="83" spans="1:81" ht="24.75" customHeight="1">
      <c r="A83" s="226" t="s">
        <v>92</v>
      </c>
      <c r="B83" s="820" t="s">
        <v>188</v>
      </c>
      <c r="C83" s="821"/>
      <c r="D83" s="226" t="s">
        <v>92</v>
      </c>
      <c r="E83" s="820" t="s">
        <v>187</v>
      </c>
      <c r="F83" s="821"/>
      <c r="G83" s="226" t="s">
        <v>92</v>
      </c>
      <c r="H83" s="820" t="s">
        <v>186</v>
      </c>
      <c r="I83" s="821"/>
      <c r="J83" s="226" t="s">
        <v>92</v>
      </c>
      <c r="K83" s="820" t="s">
        <v>185</v>
      </c>
      <c r="L83" s="821"/>
      <c r="M83" s="226" t="s">
        <v>92</v>
      </c>
      <c r="N83" s="820" t="s">
        <v>184</v>
      </c>
      <c r="O83" s="821"/>
      <c r="P83" s="226" t="s">
        <v>92</v>
      </c>
      <c r="Q83" s="820" t="s">
        <v>183</v>
      </c>
      <c r="R83" s="821"/>
    </row>
    <row r="84" spans="1:81" ht="24.75" customHeight="1">
      <c r="A84" s="226" t="s">
        <v>81</v>
      </c>
      <c r="B84" s="820" t="s">
        <v>90</v>
      </c>
      <c r="C84" s="821"/>
      <c r="D84" s="226" t="s">
        <v>81</v>
      </c>
      <c r="E84" s="822" t="s">
        <v>182</v>
      </c>
      <c r="F84" s="821"/>
      <c r="G84" s="226" t="s">
        <v>81</v>
      </c>
      <c r="H84" s="822" t="s">
        <v>181</v>
      </c>
      <c r="I84" s="821"/>
      <c r="J84" s="226" t="s">
        <v>81</v>
      </c>
      <c r="K84" s="822" t="s">
        <v>4397</v>
      </c>
      <c r="L84" s="821"/>
      <c r="M84" s="226" t="s">
        <v>81</v>
      </c>
      <c r="N84" s="580" t="s">
        <v>1565</v>
      </c>
      <c r="O84" s="580"/>
      <c r="P84" s="226" t="s">
        <v>81</v>
      </c>
      <c r="Q84" s="822" t="s">
        <v>180</v>
      </c>
      <c r="R84" s="821"/>
    </row>
    <row r="85" spans="1:81" ht="24.75" customHeight="1">
      <c r="A85" s="226" t="s">
        <v>78</v>
      </c>
      <c r="B85" s="822" t="s">
        <v>79</v>
      </c>
      <c r="C85" s="821"/>
      <c r="D85" s="226" t="s">
        <v>78</v>
      </c>
      <c r="E85" s="580" t="s">
        <v>4354</v>
      </c>
      <c r="F85" s="580"/>
      <c r="G85" s="226" t="s">
        <v>78</v>
      </c>
      <c r="H85" s="822" t="s">
        <v>4355</v>
      </c>
      <c r="I85" s="821"/>
      <c r="J85" s="226" t="s">
        <v>78</v>
      </c>
      <c r="K85" s="822" t="s">
        <v>4356</v>
      </c>
      <c r="L85" s="821"/>
      <c r="M85" s="226" t="s">
        <v>78</v>
      </c>
      <c r="N85" s="595" t="s">
        <v>4357</v>
      </c>
      <c r="O85" s="580"/>
      <c r="P85" s="226" t="s">
        <v>78</v>
      </c>
      <c r="Q85" s="580" t="s">
        <v>4358</v>
      </c>
      <c r="R85" s="580"/>
    </row>
    <row r="86" spans="1:81" ht="24.75" customHeight="1">
      <c r="A86" s="226" t="s">
        <v>0</v>
      </c>
      <c r="B86" s="226" t="s">
        <v>77</v>
      </c>
      <c r="C86" s="226" t="s">
        <v>76</v>
      </c>
      <c r="D86" s="226" t="s">
        <v>75</v>
      </c>
      <c r="E86" s="226" t="s">
        <v>74</v>
      </c>
      <c r="F86" s="226" t="s">
        <v>73</v>
      </c>
      <c r="G86" s="226" t="s">
        <v>75</v>
      </c>
      <c r="H86" s="226" t="s">
        <v>74</v>
      </c>
      <c r="I86" s="226" t="s">
        <v>73</v>
      </c>
      <c r="J86" s="226" t="s">
        <v>75</v>
      </c>
      <c r="K86" s="226" t="s">
        <v>74</v>
      </c>
      <c r="L86" s="226" t="s">
        <v>73</v>
      </c>
      <c r="M86" s="226" t="s">
        <v>75</v>
      </c>
      <c r="N86" s="226" t="s">
        <v>74</v>
      </c>
      <c r="O86" s="226" t="s">
        <v>73</v>
      </c>
      <c r="P86" s="226" t="s">
        <v>75</v>
      </c>
      <c r="Q86" s="226" t="s">
        <v>74</v>
      </c>
      <c r="R86" s="226" t="s">
        <v>73</v>
      </c>
    </row>
    <row r="87" spans="1:81" ht="24.75" customHeight="1">
      <c r="A87" s="364">
        <v>2007</v>
      </c>
      <c r="B87" s="2">
        <f t="shared" ref="B87:B93" si="14">AVERAGE(E87,H87,K87,N87,Q87)</f>
        <v>25</v>
      </c>
      <c r="C87" s="379"/>
      <c r="D87" s="364">
        <v>2007</v>
      </c>
      <c r="E87" s="33">
        <v>25</v>
      </c>
      <c r="F87" s="379"/>
      <c r="G87" s="364">
        <v>2007</v>
      </c>
      <c r="H87" s="59">
        <v>0</v>
      </c>
      <c r="I87" s="379"/>
      <c r="J87" s="364">
        <v>2007</v>
      </c>
      <c r="K87" s="59">
        <v>0</v>
      </c>
      <c r="L87" s="379"/>
      <c r="M87" s="364">
        <v>2007</v>
      </c>
      <c r="N87" s="59">
        <v>50</v>
      </c>
      <c r="O87" s="379" t="s">
        <v>5088</v>
      </c>
      <c r="P87" s="364">
        <v>2007</v>
      </c>
      <c r="Q87" s="59">
        <v>50</v>
      </c>
      <c r="R87" s="379"/>
      <c r="S87" s="388"/>
      <c r="T87" s="388"/>
      <c r="U87" s="388"/>
      <c r="V87" s="388"/>
      <c r="W87" s="388"/>
      <c r="X87" s="388"/>
      <c r="Y87" s="388"/>
      <c r="Z87" s="388"/>
      <c r="AA87" s="388"/>
      <c r="AB87" s="388"/>
      <c r="AC87" s="388"/>
      <c r="AD87" s="388"/>
      <c r="AE87" s="56"/>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c r="BO87" s="58"/>
      <c r="BP87" s="58"/>
      <c r="BQ87" s="58"/>
      <c r="BR87" s="58"/>
      <c r="BS87" s="58"/>
      <c r="BT87" s="58"/>
      <c r="BU87" s="58"/>
      <c r="BV87" s="58"/>
      <c r="BW87" s="58"/>
      <c r="BX87" s="58"/>
      <c r="BY87" s="58"/>
      <c r="BZ87" s="58"/>
      <c r="CA87" s="58"/>
      <c r="CB87" s="58"/>
      <c r="CC87" s="58"/>
    </row>
    <row r="88" spans="1:81" ht="24.75" customHeight="1">
      <c r="A88" s="364">
        <v>2008</v>
      </c>
      <c r="B88" s="2">
        <f t="shared" si="14"/>
        <v>25</v>
      </c>
      <c r="C88" s="379"/>
      <c r="D88" s="364">
        <v>2008</v>
      </c>
      <c r="E88" s="33">
        <v>25</v>
      </c>
      <c r="F88" s="379"/>
      <c r="G88" s="364">
        <v>2008</v>
      </c>
      <c r="H88" s="59">
        <v>0</v>
      </c>
      <c r="I88" s="379"/>
      <c r="J88" s="364">
        <v>2008</v>
      </c>
      <c r="K88" s="59">
        <v>0</v>
      </c>
      <c r="L88" s="379"/>
      <c r="M88" s="364">
        <v>2008</v>
      </c>
      <c r="N88" s="59">
        <v>50</v>
      </c>
      <c r="O88" s="379"/>
      <c r="P88" s="364">
        <v>2008</v>
      </c>
      <c r="Q88" s="59">
        <v>50</v>
      </c>
      <c r="R88" s="379"/>
      <c r="S88" s="388"/>
      <c r="T88" s="388"/>
      <c r="U88" s="388"/>
      <c r="V88" s="388"/>
      <c r="W88" s="388"/>
      <c r="X88" s="388"/>
      <c r="Y88" s="388"/>
      <c r="Z88" s="388"/>
      <c r="AA88" s="388"/>
      <c r="AB88" s="388"/>
      <c r="AC88" s="388"/>
      <c r="AD88" s="388"/>
      <c r="AE88" s="56"/>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D88" s="58"/>
      <c r="BE88" s="58"/>
      <c r="BF88" s="58"/>
      <c r="BG88" s="58"/>
      <c r="BH88" s="58"/>
      <c r="BI88" s="58"/>
      <c r="BJ88" s="58"/>
      <c r="BK88" s="58"/>
      <c r="BL88" s="58"/>
      <c r="BM88" s="58"/>
      <c r="BN88" s="58"/>
      <c r="BO88" s="58"/>
      <c r="BP88" s="58"/>
      <c r="BQ88" s="58"/>
      <c r="BR88" s="58"/>
      <c r="BS88" s="58"/>
      <c r="BT88" s="58"/>
      <c r="BU88" s="58"/>
      <c r="BV88" s="58"/>
      <c r="BW88" s="58"/>
      <c r="BX88" s="58"/>
      <c r="BY88" s="58"/>
      <c r="BZ88" s="58"/>
      <c r="CA88" s="58"/>
      <c r="CB88" s="58"/>
      <c r="CC88" s="58"/>
    </row>
    <row r="89" spans="1:81" ht="24.75" customHeight="1">
      <c r="A89" s="364">
        <v>2009</v>
      </c>
      <c r="B89" s="2">
        <f t="shared" si="14"/>
        <v>25</v>
      </c>
      <c r="C89" s="379"/>
      <c r="D89" s="364">
        <v>2009</v>
      </c>
      <c r="E89" s="33">
        <v>25</v>
      </c>
      <c r="F89" s="379"/>
      <c r="G89" s="364">
        <v>2009</v>
      </c>
      <c r="H89" s="59">
        <v>0</v>
      </c>
      <c r="I89" s="379"/>
      <c r="J89" s="364">
        <v>2009</v>
      </c>
      <c r="K89" s="59">
        <v>0</v>
      </c>
      <c r="L89" s="379"/>
      <c r="M89" s="364">
        <v>2009</v>
      </c>
      <c r="N89" s="59">
        <v>50</v>
      </c>
      <c r="O89" s="379"/>
      <c r="P89" s="364">
        <v>2009</v>
      </c>
      <c r="Q89" s="59">
        <v>50</v>
      </c>
      <c r="R89" s="379"/>
      <c r="S89" s="388"/>
      <c r="T89" s="388"/>
      <c r="U89" s="388"/>
      <c r="V89" s="388"/>
      <c r="W89" s="388"/>
      <c r="X89" s="388"/>
      <c r="Y89" s="388"/>
      <c r="Z89" s="388"/>
      <c r="AA89" s="388"/>
      <c r="AB89" s="388"/>
      <c r="AC89" s="388"/>
      <c r="AD89" s="388"/>
      <c r="AE89" s="56"/>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8"/>
      <c r="BK89" s="58"/>
      <c r="BL89" s="58"/>
      <c r="BM89" s="58"/>
      <c r="BN89" s="58"/>
      <c r="BO89" s="58"/>
      <c r="BP89" s="58"/>
      <c r="BQ89" s="58"/>
      <c r="BR89" s="58"/>
      <c r="BS89" s="58"/>
      <c r="BT89" s="58"/>
      <c r="BU89" s="58"/>
      <c r="BV89" s="58"/>
      <c r="BW89" s="58"/>
      <c r="BX89" s="58"/>
      <c r="BY89" s="58"/>
      <c r="BZ89" s="58"/>
      <c r="CA89" s="58"/>
      <c r="CB89" s="58"/>
      <c r="CC89" s="58"/>
    </row>
    <row r="90" spans="1:81" ht="24.75" customHeight="1">
      <c r="A90" s="364">
        <v>2010</v>
      </c>
      <c r="B90" s="2">
        <f t="shared" si="14"/>
        <v>25</v>
      </c>
      <c r="C90" s="379"/>
      <c r="D90" s="364">
        <v>2010</v>
      </c>
      <c r="E90" s="33">
        <v>25</v>
      </c>
      <c r="F90" s="379"/>
      <c r="G90" s="364">
        <v>2010</v>
      </c>
      <c r="H90" s="59">
        <v>0</v>
      </c>
      <c r="I90" s="379"/>
      <c r="J90" s="364">
        <v>2010</v>
      </c>
      <c r="K90" s="59">
        <v>0</v>
      </c>
      <c r="L90" s="379"/>
      <c r="M90" s="364">
        <v>2010</v>
      </c>
      <c r="N90" s="59">
        <v>50</v>
      </c>
      <c r="O90" s="379"/>
      <c r="P90" s="364">
        <v>2010</v>
      </c>
      <c r="Q90" s="59">
        <v>50</v>
      </c>
      <c r="R90" s="379"/>
      <c r="S90" s="388"/>
      <c r="T90" s="388"/>
      <c r="U90" s="388"/>
      <c r="V90" s="388"/>
      <c r="W90" s="388"/>
      <c r="X90" s="388"/>
      <c r="Y90" s="388"/>
      <c r="Z90" s="388"/>
      <c r="AA90" s="388"/>
      <c r="AB90" s="388"/>
      <c r="AC90" s="388"/>
      <c r="AD90" s="388"/>
      <c r="AE90" s="56"/>
      <c r="AF90" s="58"/>
      <c r="AG90" s="58"/>
      <c r="AH90" s="58"/>
      <c r="AI90" s="58"/>
      <c r="AJ90" s="58"/>
      <c r="AK90" s="58"/>
      <c r="AL90" s="58"/>
      <c r="AM90" s="58"/>
      <c r="AN90" s="58"/>
      <c r="AO90" s="58"/>
      <c r="AP90" s="58"/>
      <c r="AQ90" s="58"/>
      <c r="AR90" s="58"/>
      <c r="AS90" s="58"/>
      <c r="AT90" s="58"/>
      <c r="AU90" s="58"/>
      <c r="AV90" s="58"/>
      <c r="AW90" s="58"/>
      <c r="AX90" s="58"/>
      <c r="AY90" s="58"/>
      <c r="AZ90" s="58"/>
      <c r="BA90" s="58"/>
      <c r="BB90" s="58"/>
      <c r="BC90" s="58"/>
      <c r="BD90" s="58"/>
      <c r="BE90" s="58"/>
      <c r="BF90" s="58"/>
      <c r="BG90" s="58"/>
      <c r="BH90" s="58"/>
      <c r="BI90" s="58"/>
      <c r="BJ90" s="58"/>
      <c r="BK90" s="58"/>
      <c r="BL90" s="58"/>
      <c r="BM90" s="58"/>
      <c r="BN90" s="58"/>
      <c r="BO90" s="58"/>
      <c r="BP90" s="58"/>
      <c r="BQ90" s="58"/>
      <c r="BR90" s="58"/>
      <c r="BS90" s="58"/>
      <c r="BT90" s="58"/>
      <c r="BU90" s="58"/>
      <c r="BV90" s="58"/>
      <c r="BW90" s="58"/>
      <c r="BX90" s="58"/>
      <c r="BY90" s="58"/>
      <c r="BZ90" s="58"/>
      <c r="CA90" s="58"/>
      <c r="CB90" s="58"/>
      <c r="CC90" s="58"/>
    </row>
    <row r="91" spans="1:81" ht="24.75" customHeight="1">
      <c r="A91" s="364">
        <v>2011</v>
      </c>
      <c r="B91" s="2">
        <f t="shared" si="14"/>
        <v>25</v>
      </c>
      <c r="C91" s="379"/>
      <c r="D91" s="364">
        <v>2011</v>
      </c>
      <c r="E91" s="33">
        <v>25</v>
      </c>
      <c r="F91" s="379"/>
      <c r="G91" s="364">
        <v>2011</v>
      </c>
      <c r="H91" s="59">
        <v>0</v>
      </c>
      <c r="I91" s="379"/>
      <c r="J91" s="364">
        <v>2011</v>
      </c>
      <c r="K91" s="59">
        <v>0</v>
      </c>
      <c r="L91" s="379"/>
      <c r="M91" s="364">
        <v>2011</v>
      </c>
      <c r="N91" s="59">
        <v>50</v>
      </c>
      <c r="O91" s="379"/>
      <c r="P91" s="364">
        <v>2011</v>
      </c>
      <c r="Q91" s="59">
        <v>50</v>
      </c>
      <c r="R91" s="379"/>
      <c r="S91" s="388"/>
      <c r="T91" s="388"/>
      <c r="U91" s="388"/>
      <c r="V91" s="388"/>
      <c r="W91" s="388"/>
      <c r="X91" s="388"/>
      <c r="Y91" s="388"/>
      <c r="Z91" s="388"/>
      <c r="AA91" s="388"/>
      <c r="AB91" s="388"/>
      <c r="AC91" s="388"/>
      <c r="AD91" s="388"/>
      <c r="AE91" s="56"/>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c r="BD91" s="58"/>
      <c r="BE91" s="58"/>
      <c r="BF91" s="58"/>
      <c r="BG91" s="58"/>
      <c r="BH91" s="58"/>
      <c r="BI91" s="58"/>
      <c r="BJ91" s="58"/>
      <c r="BK91" s="58"/>
      <c r="BL91" s="58"/>
      <c r="BM91" s="58"/>
      <c r="BN91" s="58"/>
      <c r="BO91" s="58"/>
      <c r="BP91" s="58"/>
      <c r="BQ91" s="58"/>
      <c r="BR91" s="58"/>
      <c r="BS91" s="58"/>
      <c r="BT91" s="58"/>
      <c r="BU91" s="58"/>
      <c r="BV91" s="58"/>
      <c r="BW91" s="58"/>
      <c r="BX91" s="58"/>
      <c r="BY91" s="58"/>
      <c r="BZ91" s="58"/>
      <c r="CA91" s="58"/>
      <c r="CB91" s="58"/>
      <c r="CC91" s="58"/>
    </row>
    <row r="92" spans="1:81" ht="24.75" customHeight="1">
      <c r="A92" s="364">
        <v>2012</v>
      </c>
      <c r="B92" s="2">
        <f t="shared" si="14"/>
        <v>25</v>
      </c>
      <c r="C92" s="379"/>
      <c r="D92" s="364">
        <v>2012</v>
      </c>
      <c r="E92" s="33">
        <v>25</v>
      </c>
      <c r="F92" s="379"/>
      <c r="G92" s="364">
        <v>2012</v>
      </c>
      <c r="H92" s="59">
        <v>0</v>
      </c>
      <c r="I92" s="379"/>
      <c r="J92" s="364">
        <v>2012</v>
      </c>
      <c r="K92" s="59">
        <v>0</v>
      </c>
      <c r="L92" s="379"/>
      <c r="M92" s="364">
        <v>2012</v>
      </c>
      <c r="N92" s="59">
        <v>50</v>
      </c>
      <c r="O92" s="379"/>
      <c r="P92" s="364">
        <v>2012</v>
      </c>
      <c r="Q92" s="59">
        <v>50</v>
      </c>
      <c r="R92" s="379"/>
      <c r="S92" s="388"/>
      <c r="T92" s="388"/>
      <c r="U92" s="388"/>
      <c r="V92" s="388"/>
      <c r="W92" s="388"/>
      <c r="X92" s="388"/>
      <c r="Y92" s="388"/>
      <c r="Z92" s="388"/>
      <c r="AA92" s="388"/>
      <c r="AB92" s="388"/>
      <c r="AC92" s="388"/>
      <c r="AD92" s="388"/>
      <c r="AE92" s="56"/>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c r="BH92" s="58"/>
      <c r="BI92" s="58"/>
      <c r="BJ92" s="58"/>
      <c r="BK92" s="58"/>
      <c r="BL92" s="58"/>
      <c r="BM92" s="58"/>
      <c r="BN92" s="58"/>
      <c r="BO92" s="58"/>
      <c r="BP92" s="58"/>
      <c r="BQ92" s="58"/>
      <c r="BR92" s="58"/>
      <c r="BS92" s="58"/>
      <c r="BT92" s="58"/>
      <c r="BU92" s="58"/>
      <c r="BV92" s="58"/>
      <c r="BW92" s="58"/>
      <c r="BX92" s="58"/>
      <c r="BY92" s="58"/>
      <c r="BZ92" s="58"/>
      <c r="CA92" s="58"/>
      <c r="CB92" s="58"/>
      <c r="CC92" s="58"/>
    </row>
    <row r="93" spans="1:81" ht="24.75" customHeight="1">
      <c r="A93" s="364">
        <v>2013</v>
      </c>
      <c r="B93" s="2">
        <f t="shared" si="14"/>
        <v>25</v>
      </c>
      <c r="C93" s="379"/>
      <c r="D93" s="364">
        <v>2013</v>
      </c>
      <c r="E93" s="33">
        <v>25</v>
      </c>
      <c r="F93" s="379"/>
      <c r="G93" s="364">
        <v>2013</v>
      </c>
      <c r="H93" s="59">
        <v>0</v>
      </c>
      <c r="I93" s="379"/>
      <c r="J93" s="364">
        <v>2013</v>
      </c>
      <c r="K93" s="59">
        <v>0</v>
      </c>
      <c r="L93" s="379"/>
      <c r="M93" s="364">
        <v>2013</v>
      </c>
      <c r="N93" s="59">
        <v>50</v>
      </c>
      <c r="O93" s="379"/>
      <c r="P93" s="364">
        <v>2013</v>
      </c>
      <c r="Q93" s="59">
        <v>50</v>
      </c>
      <c r="R93" s="379"/>
      <c r="S93" s="388"/>
      <c r="T93" s="388"/>
      <c r="U93" s="388"/>
      <c r="V93" s="388"/>
      <c r="W93" s="388"/>
      <c r="X93" s="388"/>
      <c r="Y93" s="388"/>
      <c r="Z93" s="388"/>
      <c r="AA93" s="388"/>
      <c r="AB93" s="388"/>
      <c r="AC93" s="388"/>
      <c r="AD93" s="388"/>
      <c r="AE93" s="56"/>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c r="BR93" s="58"/>
      <c r="BS93" s="58"/>
      <c r="BT93" s="58"/>
      <c r="BU93" s="58"/>
      <c r="BV93" s="58"/>
      <c r="BW93" s="58"/>
      <c r="BX93" s="58"/>
      <c r="BY93" s="58"/>
      <c r="BZ93" s="58"/>
      <c r="CA93" s="58"/>
      <c r="CB93" s="58"/>
      <c r="CC93" s="58"/>
    </row>
    <row r="94" spans="1:81" ht="24.75" customHeight="1">
      <c r="A94" s="226">
        <v>2014</v>
      </c>
      <c r="B94" s="2">
        <f>AVERAGE(E94,H94,K94,N94,Q94)</f>
        <v>25</v>
      </c>
      <c r="C94" s="232"/>
      <c r="D94" s="226">
        <v>2014</v>
      </c>
      <c r="E94" s="33">
        <v>25</v>
      </c>
      <c r="F94" s="60" t="s">
        <v>2760</v>
      </c>
      <c r="G94" s="226">
        <v>2014</v>
      </c>
      <c r="H94" s="59">
        <v>0</v>
      </c>
      <c r="I94" s="60" t="s">
        <v>2759</v>
      </c>
      <c r="J94" s="226">
        <v>2014</v>
      </c>
      <c r="K94" s="59">
        <v>0</v>
      </c>
      <c r="L94" s="60"/>
      <c r="M94" s="226">
        <v>2014</v>
      </c>
      <c r="N94" s="59">
        <v>50</v>
      </c>
      <c r="O94" s="60" t="s">
        <v>2758</v>
      </c>
      <c r="P94" s="226">
        <v>2014</v>
      </c>
      <c r="Q94" s="61">
        <v>50</v>
      </c>
      <c r="R94" s="62" t="s">
        <v>2757</v>
      </c>
    </row>
    <row r="95" spans="1:81" ht="24.75" customHeight="1">
      <c r="A95" s="226">
        <v>2015</v>
      </c>
      <c r="B95" s="2">
        <f>AVERAGE(E95,H95,K95,N95,Q95)</f>
        <v>20</v>
      </c>
      <c r="C95" s="238"/>
      <c r="D95" s="226">
        <v>2015</v>
      </c>
      <c r="E95" s="61">
        <v>25</v>
      </c>
      <c r="F95" s="60"/>
      <c r="G95" s="226">
        <v>2015</v>
      </c>
      <c r="H95" s="59">
        <v>0</v>
      </c>
      <c r="I95" s="60"/>
      <c r="J95" s="226">
        <v>2015</v>
      </c>
      <c r="K95" s="61">
        <v>25</v>
      </c>
      <c r="L95" s="60" t="s">
        <v>2756</v>
      </c>
      <c r="M95" s="226">
        <v>2015</v>
      </c>
      <c r="N95" s="49">
        <v>0</v>
      </c>
      <c r="O95" s="60" t="s">
        <v>2755</v>
      </c>
      <c r="P95" s="226">
        <v>2015</v>
      </c>
      <c r="Q95" s="49">
        <v>50</v>
      </c>
      <c r="R95" s="62"/>
    </row>
    <row r="96" spans="1:81" ht="24.75" customHeight="1">
      <c r="A96" s="226">
        <v>2016</v>
      </c>
      <c r="B96" s="2">
        <f>AVERAGE(E96,H96,K96,N96,Q96)</f>
        <v>20</v>
      </c>
      <c r="C96" s="238"/>
      <c r="D96" s="226">
        <v>2016</v>
      </c>
      <c r="E96" s="61">
        <v>25</v>
      </c>
      <c r="F96" s="60"/>
      <c r="G96" s="226">
        <v>2016</v>
      </c>
      <c r="H96" s="59">
        <v>0</v>
      </c>
      <c r="I96" s="60"/>
      <c r="J96" s="226">
        <v>2016</v>
      </c>
      <c r="K96" s="61">
        <v>25</v>
      </c>
      <c r="L96" s="60"/>
      <c r="M96" s="226">
        <v>2016</v>
      </c>
      <c r="N96" s="49">
        <v>0</v>
      </c>
      <c r="O96" s="60"/>
      <c r="P96" s="226">
        <v>2016</v>
      </c>
      <c r="Q96" s="49">
        <v>50</v>
      </c>
      <c r="R96" s="62"/>
    </row>
    <row r="97" spans="1:81" ht="24.75" customHeight="1">
      <c r="A97" s="226">
        <v>2017</v>
      </c>
      <c r="B97" s="2">
        <f t="shared" ref="B97:B99" si="15">AVERAGE(E97,H97,K97,N97,Q97)</f>
        <v>20</v>
      </c>
      <c r="C97" s="238"/>
      <c r="D97" s="226">
        <v>2017</v>
      </c>
      <c r="E97" s="61">
        <v>25</v>
      </c>
      <c r="F97" s="60"/>
      <c r="G97" s="226">
        <v>2017</v>
      </c>
      <c r="H97" s="59">
        <v>0</v>
      </c>
      <c r="I97" s="60"/>
      <c r="J97" s="226">
        <v>2017</v>
      </c>
      <c r="K97" s="61">
        <v>25</v>
      </c>
      <c r="L97" s="60"/>
      <c r="M97" s="226">
        <v>2017</v>
      </c>
      <c r="N97" s="49">
        <v>0</v>
      </c>
      <c r="O97" s="60"/>
      <c r="P97" s="226">
        <v>2017</v>
      </c>
      <c r="Q97" s="49">
        <v>50</v>
      </c>
      <c r="R97" s="62"/>
    </row>
    <row r="98" spans="1:81" ht="24.75" customHeight="1">
      <c r="A98" s="226">
        <v>2018</v>
      </c>
      <c r="B98" s="2">
        <f t="shared" si="15"/>
        <v>20</v>
      </c>
      <c r="C98" s="238"/>
      <c r="D98" s="226">
        <v>2018</v>
      </c>
      <c r="E98" s="61">
        <v>25</v>
      </c>
      <c r="F98" s="60"/>
      <c r="G98" s="226">
        <v>2018</v>
      </c>
      <c r="H98" s="59">
        <v>0</v>
      </c>
      <c r="I98" s="60"/>
      <c r="J98" s="226">
        <v>2018</v>
      </c>
      <c r="K98" s="61">
        <v>25</v>
      </c>
      <c r="L98" s="60"/>
      <c r="M98" s="226">
        <v>2018</v>
      </c>
      <c r="N98" s="49">
        <v>0</v>
      </c>
      <c r="O98" s="60"/>
      <c r="P98" s="226">
        <v>2018</v>
      </c>
      <c r="Q98" s="49">
        <v>50</v>
      </c>
      <c r="R98" s="62"/>
    </row>
    <row r="99" spans="1:81" ht="24.75" customHeight="1">
      <c r="A99" s="226">
        <v>2019</v>
      </c>
      <c r="B99" s="2">
        <f t="shared" si="15"/>
        <v>30</v>
      </c>
      <c r="C99" s="238"/>
      <c r="D99" s="226">
        <v>2019</v>
      </c>
      <c r="E99" s="61">
        <v>25</v>
      </c>
      <c r="F99" s="60"/>
      <c r="G99" s="226">
        <v>2019</v>
      </c>
      <c r="H99" s="59">
        <v>0</v>
      </c>
      <c r="I99" s="60"/>
      <c r="J99" s="226">
        <v>2019</v>
      </c>
      <c r="K99" s="61">
        <v>25</v>
      </c>
      <c r="L99" s="60"/>
      <c r="M99" s="226">
        <v>2019</v>
      </c>
      <c r="N99" s="49">
        <v>50</v>
      </c>
      <c r="O99" s="60" t="s">
        <v>2754</v>
      </c>
      <c r="P99" s="226">
        <v>2019</v>
      </c>
      <c r="Q99" s="49">
        <v>50</v>
      </c>
      <c r="R99" s="62"/>
    </row>
    <row r="100" spans="1:81" ht="24.75" customHeight="1"/>
    <row r="101" spans="1:81" ht="24.75" customHeight="1">
      <c r="A101" s="215" t="s">
        <v>114</v>
      </c>
      <c r="B101" s="825" t="s">
        <v>174</v>
      </c>
      <c r="C101" s="831"/>
      <c r="D101" s="831"/>
      <c r="E101" s="831"/>
      <c r="F101" s="831"/>
      <c r="G101" s="831"/>
      <c r="H101" s="831"/>
      <c r="I101" s="831"/>
      <c r="J101" s="831"/>
      <c r="K101" s="831"/>
      <c r="L101" s="831"/>
      <c r="M101" s="831"/>
      <c r="N101" s="831"/>
      <c r="O101" s="831"/>
      <c r="P101" s="831"/>
      <c r="Q101" s="831"/>
      <c r="R101" s="831"/>
      <c r="S101" s="831"/>
      <c r="T101" s="831"/>
      <c r="U101" s="831"/>
      <c r="V101" s="831"/>
      <c r="W101" s="831"/>
      <c r="X101" s="831"/>
    </row>
    <row r="102" spans="1:81" ht="24.75" customHeight="1">
      <c r="A102" s="215" t="s">
        <v>106</v>
      </c>
      <c r="B102" s="823" t="s">
        <v>47</v>
      </c>
      <c r="C102" s="824"/>
      <c r="D102" s="215" t="s">
        <v>106</v>
      </c>
      <c r="E102" s="826" t="s">
        <v>48</v>
      </c>
      <c r="F102" s="824"/>
      <c r="G102" s="215" t="s">
        <v>106</v>
      </c>
      <c r="H102" s="826" t="s">
        <v>49</v>
      </c>
      <c r="I102" s="824"/>
      <c r="J102" s="215" t="s">
        <v>106</v>
      </c>
      <c r="K102" s="826" t="s">
        <v>50</v>
      </c>
      <c r="L102" s="824"/>
      <c r="M102" s="215" t="s">
        <v>106</v>
      </c>
      <c r="N102" s="826" t="s">
        <v>51</v>
      </c>
      <c r="O102" s="824"/>
      <c r="P102" s="215" t="s">
        <v>106</v>
      </c>
      <c r="Q102" s="826" t="s">
        <v>52</v>
      </c>
      <c r="R102" s="824"/>
      <c r="S102" s="215" t="s">
        <v>106</v>
      </c>
      <c r="T102" s="826" t="s">
        <v>53</v>
      </c>
      <c r="U102" s="824"/>
      <c r="V102" s="215" t="s">
        <v>106</v>
      </c>
      <c r="W102" s="826" t="s">
        <v>54</v>
      </c>
      <c r="X102" s="824"/>
    </row>
    <row r="103" spans="1:81" ht="24.75" customHeight="1">
      <c r="A103" s="215" t="s">
        <v>105</v>
      </c>
      <c r="B103" s="816"/>
      <c r="C103" s="817"/>
      <c r="D103" s="215" t="s">
        <v>105</v>
      </c>
      <c r="E103" s="818"/>
      <c r="F103" s="819"/>
      <c r="G103" s="215" t="s">
        <v>105</v>
      </c>
      <c r="H103" s="827"/>
      <c r="I103" s="824"/>
      <c r="J103" s="215" t="s">
        <v>105</v>
      </c>
      <c r="K103" s="827"/>
      <c r="L103" s="824"/>
      <c r="M103" s="215" t="s">
        <v>105</v>
      </c>
      <c r="N103" s="827"/>
      <c r="O103" s="824"/>
      <c r="P103" s="215" t="s">
        <v>105</v>
      </c>
      <c r="Q103" s="827"/>
      <c r="R103" s="824"/>
      <c r="S103" s="215" t="s">
        <v>105</v>
      </c>
      <c r="T103" s="827"/>
      <c r="U103" s="824"/>
      <c r="V103" s="215" t="s">
        <v>105</v>
      </c>
      <c r="W103" s="827"/>
      <c r="X103" s="824"/>
    </row>
    <row r="104" spans="1:81" ht="24.75" customHeight="1">
      <c r="A104" s="216" t="s">
        <v>92</v>
      </c>
      <c r="B104" s="820" t="s">
        <v>173</v>
      </c>
      <c r="C104" s="821"/>
      <c r="D104" s="216" t="s">
        <v>92</v>
      </c>
      <c r="E104" s="820" t="s">
        <v>172</v>
      </c>
      <c r="F104" s="821"/>
      <c r="G104" s="216" t="s">
        <v>92</v>
      </c>
      <c r="H104" s="820" t="s">
        <v>171</v>
      </c>
      <c r="I104" s="821"/>
      <c r="J104" s="216" t="s">
        <v>92</v>
      </c>
      <c r="K104" s="820" t="s">
        <v>145</v>
      </c>
      <c r="L104" s="821"/>
      <c r="M104" s="216" t="s">
        <v>92</v>
      </c>
      <c r="N104" s="820" t="s">
        <v>170</v>
      </c>
      <c r="O104" s="821"/>
      <c r="P104" s="216" t="s">
        <v>92</v>
      </c>
      <c r="Q104" s="820" t="s">
        <v>163</v>
      </c>
      <c r="R104" s="821"/>
      <c r="S104" s="216" t="s">
        <v>92</v>
      </c>
      <c r="T104" s="820" t="s">
        <v>169</v>
      </c>
      <c r="U104" s="821"/>
      <c r="V104" s="216" t="s">
        <v>92</v>
      </c>
      <c r="W104" s="820" t="s">
        <v>168</v>
      </c>
      <c r="X104" s="821"/>
    </row>
    <row r="105" spans="1:81" ht="24.75" customHeight="1">
      <c r="A105" s="216" t="s">
        <v>81</v>
      </c>
      <c r="B105" s="820" t="s">
        <v>90</v>
      </c>
      <c r="C105" s="821"/>
      <c r="D105" s="216" t="s">
        <v>81</v>
      </c>
      <c r="E105" s="822" t="s">
        <v>167</v>
      </c>
      <c r="F105" s="821"/>
      <c r="G105" s="216" t="s">
        <v>81</v>
      </c>
      <c r="H105" s="822" t="s">
        <v>166</v>
      </c>
      <c r="I105" s="821"/>
      <c r="J105" s="216" t="s">
        <v>81</v>
      </c>
      <c r="K105" s="822" t="s">
        <v>165</v>
      </c>
      <c r="L105" s="821"/>
      <c r="M105" s="216" t="s">
        <v>81</v>
      </c>
      <c r="N105" s="822" t="s">
        <v>164</v>
      </c>
      <c r="O105" s="821"/>
      <c r="P105" s="216" t="s">
        <v>81</v>
      </c>
      <c r="Q105" s="822" t="s">
        <v>163</v>
      </c>
      <c r="R105" s="821"/>
      <c r="S105" s="216" t="s">
        <v>81</v>
      </c>
      <c r="T105" s="822" t="s">
        <v>162</v>
      </c>
      <c r="U105" s="821"/>
      <c r="V105" s="216" t="s">
        <v>81</v>
      </c>
      <c r="W105" s="822" t="s">
        <v>161</v>
      </c>
      <c r="X105" s="821"/>
    </row>
    <row r="106" spans="1:81" ht="24.75" customHeight="1">
      <c r="A106" s="216" t="s">
        <v>78</v>
      </c>
      <c r="B106" s="822" t="s">
        <v>79</v>
      </c>
      <c r="C106" s="821"/>
      <c r="D106" s="216" t="s">
        <v>78</v>
      </c>
      <c r="E106" s="580" t="s">
        <v>4359</v>
      </c>
      <c r="F106" s="580"/>
      <c r="G106" s="216" t="s">
        <v>78</v>
      </c>
      <c r="H106" s="822" t="s">
        <v>4360</v>
      </c>
      <c r="I106" s="821"/>
      <c r="J106" s="216" t="s">
        <v>78</v>
      </c>
      <c r="K106" s="822" t="s">
        <v>4336</v>
      </c>
      <c r="L106" s="821"/>
      <c r="M106" s="216" t="s">
        <v>78</v>
      </c>
      <c r="N106" s="822" t="s">
        <v>4361</v>
      </c>
      <c r="O106" s="821"/>
      <c r="P106" s="216" t="s">
        <v>78</v>
      </c>
      <c r="Q106" s="822" t="s">
        <v>4362</v>
      </c>
      <c r="R106" s="821"/>
      <c r="S106" s="216" t="s">
        <v>78</v>
      </c>
      <c r="T106" s="822" t="s">
        <v>4363</v>
      </c>
      <c r="U106" s="821"/>
      <c r="V106" s="216" t="s">
        <v>78</v>
      </c>
      <c r="W106" s="822" t="s">
        <v>4364</v>
      </c>
      <c r="X106" s="821"/>
    </row>
    <row r="107" spans="1:81" ht="24.75" customHeight="1">
      <c r="A107" s="216" t="s">
        <v>0</v>
      </c>
      <c r="B107" s="216" t="s">
        <v>77</v>
      </c>
      <c r="C107" s="216" t="s">
        <v>76</v>
      </c>
      <c r="D107" s="216" t="s">
        <v>75</v>
      </c>
      <c r="E107" s="216" t="s">
        <v>74</v>
      </c>
      <c r="F107" s="216" t="s">
        <v>73</v>
      </c>
      <c r="G107" s="216" t="s">
        <v>75</v>
      </c>
      <c r="H107" s="216" t="s">
        <v>74</v>
      </c>
      <c r="I107" s="216" t="s">
        <v>73</v>
      </c>
      <c r="J107" s="216" t="s">
        <v>75</v>
      </c>
      <c r="K107" s="216" t="s">
        <v>74</v>
      </c>
      <c r="L107" s="216" t="s">
        <v>73</v>
      </c>
      <c r="M107" s="216" t="s">
        <v>75</v>
      </c>
      <c r="N107" s="216" t="s">
        <v>74</v>
      </c>
      <c r="O107" s="216" t="s">
        <v>73</v>
      </c>
      <c r="P107" s="216" t="s">
        <v>75</v>
      </c>
      <c r="Q107" s="216" t="s">
        <v>74</v>
      </c>
      <c r="R107" s="216" t="s">
        <v>73</v>
      </c>
      <c r="S107" s="216" t="s">
        <v>75</v>
      </c>
      <c r="T107" s="216" t="s">
        <v>74</v>
      </c>
      <c r="U107" s="216" t="s">
        <v>73</v>
      </c>
      <c r="V107" s="216" t="s">
        <v>75</v>
      </c>
      <c r="W107" s="216" t="s">
        <v>74</v>
      </c>
      <c r="X107" s="216" t="s">
        <v>73</v>
      </c>
    </row>
    <row r="108" spans="1:81" ht="24.75" customHeight="1">
      <c r="A108" s="364">
        <v>2007</v>
      </c>
      <c r="B108" s="2">
        <f t="shared" ref="B108:B114" si="16">AVERAGE(E108,((H108+K108)/2),((N108+Q108+T108)/3),W108)</f>
        <v>77.083333333333329</v>
      </c>
      <c r="C108" s="379"/>
      <c r="D108" s="364">
        <v>2007</v>
      </c>
      <c r="E108" s="59">
        <v>50</v>
      </c>
      <c r="F108" s="379"/>
      <c r="G108" s="364">
        <v>2007</v>
      </c>
      <c r="H108" s="59">
        <v>100</v>
      </c>
      <c r="I108" s="379"/>
      <c r="J108" s="364">
        <v>2007</v>
      </c>
      <c r="K108" s="59">
        <v>50</v>
      </c>
      <c r="L108" s="379"/>
      <c r="M108" s="364">
        <v>2007</v>
      </c>
      <c r="N108" s="61">
        <v>100</v>
      </c>
      <c r="O108" s="379"/>
      <c r="P108" s="364">
        <v>2007</v>
      </c>
      <c r="Q108" s="61">
        <v>100</v>
      </c>
      <c r="R108" s="379"/>
      <c r="S108" s="364">
        <v>2007</v>
      </c>
      <c r="T108" s="59">
        <v>50</v>
      </c>
      <c r="U108" s="379"/>
      <c r="V108" s="364">
        <v>2007</v>
      </c>
      <c r="W108" s="61">
        <v>100</v>
      </c>
      <c r="X108" s="379"/>
      <c r="Y108" s="388"/>
      <c r="Z108" s="388"/>
      <c r="AA108" s="388"/>
      <c r="AB108" s="388"/>
      <c r="AC108" s="388"/>
      <c r="AD108" s="38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c r="CA108" s="58"/>
      <c r="CB108" s="58"/>
      <c r="CC108" s="58"/>
    </row>
    <row r="109" spans="1:81" ht="24.75" customHeight="1">
      <c r="A109" s="364">
        <v>2008</v>
      </c>
      <c r="B109" s="2">
        <f t="shared" si="16"/>
        <v>77.083333333333329</v>
      </c>
      <c r="C109" s="379"/>
      <c r="D109" s="364">
        <v>2008</v>
      </c>
      <c r="E109" s="59">
        <v>50</v>
      </c>
      <c r="F109" s="379"/>
      <c r="G109" s="364">
        <v>2008</v>
      </c>
      <c r="H109" s="59">
        <v>100</v>
      </c>
      <c r="I109" s="379"/>
      <c r="J109" s="364">
        <v>2008</v>
      </c>
      <c r="K109" s="59">
        <v>50</v>
      </c>
      <c r="L109" s="379"/>
      <c r="M109" s="364">
        <v>2008</v>
      </c>
      <c r="N109" s="61">
        <v>100</v>
      </c>
      <c r="O109" s="379"/>
      <c r="P109" s="364">
        <v>2008</v>
      </c>
      <c r="Q109" s="61">
        <v>100</v>
      </c>
      <c r="R109" s="379"/>
      <c r="S109" s="364">
        <v>2008</v>
      </c>
      <c r="T109" s="59">
        <v>50</v>
      </c>
      <c r="U109" s="379"/>
      <c r="V109" s="364">
        <v>2008</v>
      </c>
      <c r="W109" s="61">
        <v>100</v>
      </c>
      <c r="X109" s="379"/>
      <c r="Y109" s="388"/>
      <c r="Z109" s="388"/>
      <c r="AA109" s="388"/>
      <c r="AB109" s="388"/>
      <c r="AC109" s="388"/>
      <c r="AD109" s="38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58"/>
      <c r="BJ109" s="58"/>
      <c r="BK109" s="58"/>
      <c r="BL109" s="58"/>
      <c r="BM109" s="58"/>
      <c r="BN109" s="58"/>
      <c r="BO109" s="58"/>
      <c r="BP109" s="58"/>
      <c r="BQ109" s="58"/>
      <c r="BR109" s="58"/>
      <c r="BS109" s="58"/>
      <c r="BT109" s="58"/>
      <c r="BU109" s="58"/>
      <c r="BV109" s="58"/>
      <c r="BW109" s="58"/>
      <c r="BX109" s="58"/>
      <c r="BY109" s="58"/>
      <c r="BZ109" s="58"/>
      <c r="CA109" s="58"/>
      <c r="CB109" s="58"/>
      <c r="CC109" s="58"/>
    </row>
    <row r="110" spans="1:81" ht="24.75" customHeight="1">
      <c r="A110" s="364">
        <v>2009</v>
      </c>
      <c r="B110" s="2">
        <f t="shared" si="16"/>
        <v>77.083333333333329</v>
      </c>
      <c r="C110" s="379"/>
      <c r="D110" s="364">
        <v>2009</v>
      </c>
      <c r="E110" s="59">
        <v>50</v>
      </c>
      <c r="F110" s="379"/>
      <c r="G110" s="364">
        <v>2009</v>
      </c>
      <c r="H110" s="59">
        <v>100</v>
      </c>
      <c r="I110" s="379"/>
      <c r="J110" s="364">
        <v>2009</v>
      </c>
      <c r="K110" s="59">
        <v>50</v>
      </c>
      <c r="L110" s="379"/>
      <c r="M110" s="364">
        <v>2009</v>
      </c>
      <c r="N110" s="61">
        <v>100</v>
      </c>
      <c r="O110" s="379"/>
      <c r="P110" s="364">
        <v>2009</v>
      </c>
      <c r="Q110" s="61">
        <v>100</v>
      </c>
      <c r="R110" s="379"/>
      <c r="S110" s="364">
        <v>2009</v>
      </c>
      <c r="T110" s="59">
        <v>50</v>
      </c>
      <c r="U110" s="379"/>
      <c r="V110" s="364">
        <v>2009</v>
      </c>
      <c r="W110" s="61">
        <v>100</v>
      </c>
      <c r="X110" s="379"/>
      <c r="Y110" s="388"/>
      <c r="Z110" s="388"/>
      <c r="AA110" s="388"/>
      <c r="AB110" s="388"/>
      <c r="AC110" s="388"/>
      <c r="AD110" s="38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c r="BR110" s="58"/>
      <c r="BS110" s="58"/>
      <c r="BT110" s="58"/>
      <c r="BU110" s="58"/>
      <c r="BV110" s="58"/>
      <c r="BW110" s="58"/>
      <c r="BX110" s="58"/>
      <c r="BY110" s="58"/>
      <c r="BZ110" s="58"/>
      <c r="CA110" s="58"/>
      <c r="CB110" s="58"/>
      <c r="CC110" s="58"/>
    </row>
    <row r="111" spans="1:81" ht="24.75" customHeight="1">
      <c r="A111" s="364">
        <v>2010</v>
      </c>
      <c r="B111" s="2">
        <f t="shared" si="16"/>
        <v>77.083333333333329</v>
      </c>
      <c r="C111" s="379"/>
      <c r="D111" s="364">
        <v>2010</v>
      </c>
      <c r="E111" s="59">
        <v>50</v>
      </c>
      <c r="F111" s="379"/>
      <c r="G111" s="364">
        <v>2010</v>
      </c>
      <c r="H111" s="59">
        <v>100</v>
      </c>
      <c r="I111" s="379"/>
      <c r="J111" s="364">
        <v>2010</v>
      </c>
      <c r="K111" s="59">
        <v>50</v>
      </c>
      <c r="L111" s="379"/>
      <c r="M111" s="364">
        <v>2010</v>
      </c>
      <c r="N111" s="61">
        <v>100</v>
      </c>
      <c r="O111" s="379"/>
      <c r="P111" s="364">
        <v>2010</v>
      </c>
      <c r="Q111" s="61">
        <v>100</v>
      </c>
      <c r="R111" s="379"/>
      <c r="S111" s="364">
        <v>2010</v>
      </c>
      <c r="T111" s="59">
        <v>50</v>
      </c>
      <c r="U111" s="379"/>
      <c r="V111" s="364">
        <v>2010</v>
      </c>
      <c r="W111" s="61">
        <v>100</v>
      </c>
      <c r="X111" s="379"/>
      <c r="Y111" s="388"/>
      <c r="Z111" s="388"/>
      <c r="AA111" s="388"/>
      <c r="AB111" s="388"/>
      <c r="AC111" s="388"/>
      <c r="AD111" s="38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8"/>
      <c r="BR111" s="58"/>
      <c r="BS111" s="58"/>
      <c r="BT111" s="58"/>
      <c r="BU111" s="58"/>
      <c r="BV111" s="58"/>
      <c r="BW111" s="58"/>
      <c r="BX111" s="58"/>
      <c r="BY111" s="58"/>
      <c r="BZ111" s="58"/>
      <c r="CA111" s="58"/>
      <c r="CB111" s="58"/>
      <c r="CC111" s="58"/>
    </row>
    <row r="112" spans="1:81" ht="24.75" customHeight="1">
      <c r="A112" s="364">
        <v>2011</v>
      </c>
      <c r="B112" s="2">
        <f t="shared" si="16"/>
        <v>77.083333333333329</v>
      </c>
      <c r="C112" s="379"/>
      <c r="D112" s="364">
        <v>2011</v>
      </c>
      <c r="E112" s="59">
        <v>50</v>
      </c>
      <c r="F112" s="379"/>
      <c r="G112" s="364">
        <v>2011</v>
      </c>
      <c r="H112" s="59">
        <v>100</v>
      </c>
      <c r="I112" s="379"/>
      <c r="J112" s="364">
        <v>2011</v>
      </c>
      <c r="K112" s="59">
        <v>50</v>
      </c>
      <c r="L112" s="379"/>
      <c r="M112" s="364">
        <v>2011</v>
      </c>
      <c r="N112" s="61">
        <v>100</v>
      </c>
      <c r="O112" s="379"/>
      <c r="P112" s="364">
        <v>2011</v>
      </c>
      <c r="Q112" s="61">
        <v>100</v>
      </c>
      <c r="R112" s="379"/>
      <c r="S112" s="364">
        <v>2011</v>
      </c>
      <c r="T112" s="59">
        <v>50</v>
      </c>
      <c r="U112" s="379"/>
      <c r="V112" s="364">
        <v>2011</v>
      </c>
      <c r="W112" s="61">
        <v>100</v>
      </c>
      <c r="X112" s="379"/>
      <c r="Y112" s="388"/>
      <c r="Z112" s="388"/>
      <c r="AA112" s="388"/>
      <c r="AB112" s="388"/>
      <c r="AC112" s="388"/>
      <c r="AD112" s="38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8"/>
      <c r="BR112" s="58"/>
      <c r="BS112" s="58"/>
      <c r="BT112" s="58"/>
      <c r="BU112" s="58"/>
      <c r="BV112" s="58"/>
      <c r="BW112" s="58"/>
      <c r="BX112" s="58"/>
      <c r="BY112" s="58"/>
      <c r="BZ112" s="58"/>
      <c r="CA112" s="58"/>
      <c r="CB112" s="58"/>
      <c r="CC112" s="58"/>
    </row>
    <row r="113" spans="1:81" ht="24.75" customHeight="1">
      <c r="A113" s="364">
        <v>2012</v>
      </c>
      <c r="B113" s="2">
        <f t="shared" si="16"/>
        <v>77.083333333333329</v>
      </c>
      <c r="C113" s="379"/>
      <c r="D113" s="364">
        <v>2012</v>
      </c>
      <c r="E113" s="59">
        <v>50</v>
      </c>
      <c r="F113" s="379"/>
      <c r="G113" s="364">
        <v>2012</v>
      </c>
      <c r="H113" s="59">
        <v>100</v>
      </c>
      <c r="I113" s="379"/>
      <c r="J113" s="364">
        <v>2012</v>
      </c>
      <c r="K113" s="59">
        <v>50</v>
      </c>
      <c r="L113" s="379"/>
      <c r="M113" s="364">
        <v>2012</v>
      </c>
      <c r="N113" s="61">
        <v>100</v>
      </c>
      <c r="O113" s="379"/>
      <c r="P113" s="364">
        <v>2012</v>
      </c>
      <c r="Q113" s="61">
        <v>100</v>
      </c>
      <c r="R113" s="379"/>
      <c r="S113" s="364">
        <v>2012</v>
      </c>
      <c r="T113" s="59">
        <v>50</v>
      </c>
      <c r="U113" s="379"/>
      <c r="V113" s="364">
        <v>2012</v>
      </c>
      <c r="W113" s="61">
        <v>100</v>
      </c>
      <c r="X113" s="379"/>
      <c r="Y113" s="388"/>
      <c r="Z113" s="388"/>
      <c r="AA113" s="388"/>
      <c r="AB113" s="388"/>
      <c r="AC113" s="388"/>
      <c r="AD113" s="38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c r="CA113" s="58"/>
      <c r="CB113" s="58"/>
      <c r="CC113" s="58"/>
    </row>
    <row r="114" spans="1:81" ht="24.75" customHeight="1">
      <c r="A114" s="364">
        <v>2013</v>
      </c>
      <c r="B114" s="2">
        <f t="shared" si="16"/>
        <v>77.083333333333329</v>
      </c>
      <c r="C114" s="379"/>
      <c r="D114" s="364">
        <v>2013</v>
      </c>
      <c r="E114" s="59">
        <v>50</v>
      </c>
      <c r="F114" s="379"/>
      <c r="G114" s="364">
        <v>2013</v>
      </c>
      <c r="H114" s="59">
        <v>100</v>
      </c>
      <c r="I114" s="379"/>
      <c r="J114" s="364">
        <v>2013</v>
      </c>
      <c r="K114" s="59">
        <v>50</v>
      </c>
      <c r="L114" s="379"/>
      <c r="M114" s="364">
        <v>2013</v>
      </c>
      <c r="N114" s="61">
        <v>100</v>
      </c>
      <c r="O114" s="379"/>
      <c r="P114" s="364">
        <v>2013</v>
      </c>
      <c r="Q114" s="61">
        <v>100</v>
      </c>
      <c r="R114" s="379"/>
      <c r="S114" s="364">
        <v>2013</v>
      </c>
      <c r="T114" s="59">
        <v>50</v>
      </c>
      <c r="U114" s="379"/>
      <c r="V114" s="364">
        <v>2013</v>
      </c>
      <c r="W114" s="61">
        <v>100</v>
      </c>
      <c r="X114" s="379"/>
      <c r="Y114" s="388"/>
      <c r="Z114" s="388"/>
      <c r="AA114" s="388"/>
      <c r="AB114" s="388"/>
      <c r="AC114" s="388"/>
      <c r="AD114" s="38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58"/>
      <c r="BJ114" s="58"/>
      <c r="BK114" s="58"/>
      <c r="BL114" s="58"/>
      <c r="BM114" s="58"/>
      <c r="BN114" s="58"/>
      <c r="BO114" s="58"/>
      <c r="BP114" s="58"/>
      <c r="BQ114" s="58"/>
      <c r="BR114" s="58"/>
      <c r="BS114" s="58"/>
      <c r="BT114" s="58"/>
      <c r="BU114" s="58"/>
      <c r="BV114" s="58"/>
      <c r="BW114" s="58"/>
      <c r="BX114" s="58"/>
      <c r="BY114" s="58"/>
      <c r="BZ114" s="58"/>
      <c r="CA114" s="58"/>
      <c r="CB114" s="58"/>
      <c r="CC114" s="58"/>
    </row>
    <row r="115" spans="1:81" ht="24.75" customHeight="1">
      <c r="A115" s="216">
        <v>2014</v>
      </c>
      <c r="B115" s="2">
        <f t="shared" ref="B115:B120" si="17">AVERAGE(E115,((H115+K115)/2),((N115+Q115+T115)/3),W115)</f>
        <v>77.083333333333329</v>
      </c>
      <c r="C115" s="232"/>
      <c r="D115" s="216">
        <v>2014</v>
      </c>
      <c r="E115" s="59">
        <v>50</v>
      </c>
      <c r="F115" s="60" t="s">
        <v>2753</v>
      </c>
      <c r="G115" s="216">
        <v>2014</v>
      </c>
      <c r="H115" s="59">
        <v>100</v>
      </c>
      <c r="I115" s="60" t="s">
        <v>2752</v>
      </c>
      <c r="J115" s="216">
        <v>2014</v>
      </c>
      <c r="K115" s="59">
        <v>50</v>
      </c>
      <c r="L115" s="60" t="s">
        <v>2751</v>
      </c>
      <c r="M115" s="216">
        <v>2014</v>
      </c>
      <c r="N115" s="61">
        <v>100</v>
      </c>
      <c r="O115" s="60" t="s">
        <v>2750</v>
      </c>
      <c r="P115" s="216">
        <v>2014</v>
      </c>
      <c r="Q115" s="59">
        <v>100</v>
      </c>
      <c r="R115" s="60" t="s">
        <v>2749</v>
      </c>
      <c r="S115" s="216">
        <v>2014</v>
      </c>
      <c r="T115" s="59">
        <v>50</v>
      </c>
      <c r="U115" s="60" t="s">
        <v>2748</v>
      </c>
      <c r="V115" s="216">
        <v>2014</v>
      </c>
      <c r="W115" s="59">
        <v>100</v>
      </c>
      <c r="X115" s="62"/>
    </row>
    <row r="116" spans="1:81" ht="24.75" customHeight="1">
      <c r="A116" s="216">
        <v>2015</v>
      </c>
      <c r="B116" s="2">
        <f t="shared" si="17"/>
        <v>77.083333333333329</v>
      </c>
      <c r="C116" s="238"/>
      <c r="D116" s="216">
        <v>2015</v>
      </c>
      <c r="E116" s="59">
        <v>50</v>
      </c>
      <c r="F116" s="60"/>
      <c r="G116" s="216">
        <v>2015</v>
      </c>
      <c r="H116" s="59">
        <v>100</v>
      </c>
      <c r="I116" s="60"/>
      <c r="J116" s="216">
        <v>2015</v>
      </c>
      <c r="K116" s="59">
        <v>50</v>
      </c>
      <c r="L116" s="60"/>
      <c r="M116" s="216">
        <v>2015</v>
      </c>
      <c r="N116" s="61">
        <v>100</v>
      </c>
      <c r="O116" s="60"/>
      <c r="P116" s="216">
        <v>2015</v>
      </c>
      <c r="Q116" s="59">
        <v>100</v>
      </c>
      <c r="R116" s="60"/>
      <c r="S116" s="216">
        <v>2015</v>
      </c>
      <c r="T116" s="59">
        <v>50</v>
      </c>
      <c r="U116" s="60"/>
      <c r="V116" s="216">
        <v>2015</v>
      </c>
      <c r="W116" s="59">
        <v>100</v>
      </c>
      <c r="X116" s="62"/>
    </row>
    <row r="117" spans="1:81" ht="24.75" customHeight="1">
      <c r="A117" s="216">
        <v>2016</v>
      </c>
      <c r="B117" s="2">
        <f t="shared" si="17"/>
        <v>77.083333333333329</v>
      </c>
      <c r="C117" s="238"/>
      <c r="D117" s="216">
        <v>2016</v>
      </c>
      <c r="E117" s="59">
        <v>50</v>
      </c>
      <c r="F117" s="60"/>
      <c r="G117" s="216">
        <v>2016</v>
      </c>
      <c r="H117" s="59">
        <v>100</v>
      </c>
      <c r="I117" s="60"/>
      <c r="J117" s="216">
        <v>2016</v>
      </c>
      <c r="K117" s="59">
        <v>50</v>
      </c>
      <c r="L117" s="60"/>
      <c r="M117" s="216">
        <v>2016</v>
      </c>
      <c r="N117" s="61">
        <v>100</v>
      </c>
      <c r="O117" s="60"/>
      <c r="P117" s="216">
        <v>2016</v>
      </c>
      <c r="Q117" s="59">
        <v>100</v>
      </c>
      <c r="R117" s="60"/>
      <c r="S117" s="216">
        <v>2016</v>
      </c>
      <c r="T117" s="59">
        <v>50</v>
      </c>
      <c r="U117" s="60"/>
      <c r="V117" s="216">
        <v>2016</v>
      </c>
      <c r="W117" s="59">
        <v>100</v>
      </c>
      <c r="X117" s="62"/>
    </row>
    <row r="118" spans="1:81" ht="24.75" customHeight="1">
      <c r="A118" s="216">
        <v>2017</v>
      </c>
      <c r="B118" s="2">
        <f t="shared" si="17"/>
        <v>77.083333333333329</v>
      </c>
      <c r="C118" s="238"/>
      <c r="D118" s="216">
        <v>2017</v>
      </c>
      <c r="E118" s="59">
        <v>50</v>
      </c>
      <c r="F118" s="60"/>
      <c r="G118" s="216">
        <v>2017</v>
      </c>
      <c r="H118" s="59">
        <v>100</v>
      </c>
      <c r="I118" s="60"/>
      <c r="J118" s="216">
        <v>2017</v>
      </c>
      <c r="K118" s="59">
        <v>50</v>
      </c>
      <c r="L118" s="60"/>
      <c r="M118" s="216">
        <v>2017</v>
      </c>
      <c r="N118" s="61">
        <v>100</v>
      </c>
      <c r="O118" s="60"/>
      <c r="P118" s="216">
        <v>2017</v>
      </c>
      <c r="Q118" s="59">
        <v>100</v>
      </c>
      <c r="R118" s="60"/>
      <c r="S118" s="216">
        <v>2017</v>
      </c>
      <c r="T118" s="59">
        <v>50</v>
      </c>
      <c r="U118" s="60"/>
      <c r="V118" s="216">
        <v>2017</v>
      </c>
      <c r="W118" s="59">
        <v>100</v>
      </c>
      <c r="X118" s="62"/>
    </row>
    <row r="119" spans="1:81" ht="24.75" customHeight="1">
      <c r="A119" s="216">
        <v>2018</v>
      </c>
      <c r="B119" s="2">
        <f t="shared" si="17"/>
        <v>77.083333333333329</v>
      </c>
      <c r="C119" s="238"/>
      <c r="D119" s="216">
        <v>2018</v>
      </c>
      <c r="E119" s="59">
        <v>50</v>
      </c>
      <c r="F119" s="60"/>
      <c r="G119" s="216">
        <v>2018</v>
      </c>
      <c r="H119" s="59">
        <v>100</v>
      </c>
      <c r="I119" s="60"/>
      <c r="J119" s="216">
        <v>2018</v>
      </c>
      <c r="K119" s="59">
        <v>50</v>
      </c>
      <c r="L119" s="60"/>
      <c r="M119" s="216">
        <v>2018</v>
      </c>
      <c r="N119" s="61">
        <v>100</v>
      </c>
      <c r="O119" s="60"/>
      <c r="P119" s="216">
        <v>2018</v>
      </c>
      <c r="Q119" s="59">
        <v>100</v>
      </c>
      <c r="R119" s="60"/>
      <c r="S119" s="216">
        <v>2018</v>
      </c>
      <c r="T119" s="59">
        <v>50</v>
      </c>
      <c r="U119" s="60"/>
      <c r="V119" s="216">
        <v>2018</v>
      </c>
      <c r="W119" s="59">
        <v>100</v>
      </c>
      <c r="X119" s="62"/>
    </row>
    <row r="120" spans="1:81" ht="24.75" customHeight="1">
      <c r="A120" s="216">
        <v>2019</v>
      </c>
      <c r="B120" s="2">
        <f t="shared" si="17"/>
        <v>77.083333333333329</v>
      </c>
      <c r="C120" s="238"/>
      <c r="D120" s="216">
        <v>2019</v>
      </c>
      <c r="E120" s="59">
        <v>50</v>
      </c>
      <c r="F120" s="60"/>
      <c r="G120" s="216">
        <v>2019</v>
      </c>
      <c r="H120" s="59">
        <v>100</v>
      </c>
      <c r="I120" s="60"/>
      <c r="J120" s="216">
        <v>2019</v>
      </c>
      <c r="K120" s="59">
        <v>50</v>
      </c>
      <c r="L120" s="60"/>
      <c r="M120" s="216">
        <v>2019</v>
      </c>
      <c r="N120" s="61">
        <v>100</v>
      </c>
      <c r="O120" s="60"/>
      <c r="P120" s="216">
        <v>2019</v>
      </c>
      <c r="Q120" s="59">
        <v>100</v>
      </c>
      <c r="R120" s="60"/>
      <c r="S120" s="216">
        <v>2019</v>
      </c>
      <c r="T120" s="59">
        <v>50</v>
      </c>
      <c r="U120" s="60"/>
      <c r="V120" s="216">
        <v>2019</v>
      </c>
      <c r="W120" s="59">
        <v>100</v>
      </c>
      <c r="X120" s="62"/>
    </row>
    <row r="121" spans="1:81" ht="24.75" customHeight="1"/>
    <row r="122" spans="1:81" ht="24.75" customHeight="1">
      <c r="A122" s="215" t="s">
        <v>114</v>
      </c>
      <c r="B122" s="825" t="s">
        <v>154</v>
      </c>
      <c r="C122" s="825"/>
      <c r="D122" s="825"/>
      <c r="E122" s="825"/>
      <c r="F122" s="825"/>
      <c r="G122" s="825"/>
      <c r="H122" s="825"/>
      <c r="I122" s="825"/>
      <c r="J122" s="825"/>
      <c r="K122" s="825"/>
      <c r="L122" s="825"/>
      <c r="M122" s="825"/>
      <c r="N122" s="825"/>
      <c r="O122" s="825"/>
      <c r="P122" s="825"/>
      <c r="Q122" s="825"/>
      <c r="R122" s="825"/>
      <c r="S122" s="825"/>
      <c r="T122" s="825"/>
      <c r="U122" s="825"/>
      <c r="V122" s="825"/>
      <c r="W122" s="825"/>
      <c r="X122" s="825"/>
      <c r="Y122" s="825"/>
      <c r="Z122" s="825"/>
      <c r="AA122" s="825"/>
    </row>
    <row r="123" spans="1:81" ht="24.75" customHeight="1">
      <c r="A123" s="215" t="s">
        <v>106</v>
      </c>
      <c r="B123" s="823" t="s">
        <v>55</v>
      </c>
      <c r="C123" s="824"/>
      <c r="D123" s="215" t="s">
        <v>106</v>
      </c>
      <c r="E123" s="826" t="s">
        <v>56</v>
      </c>
      <c r="F123" s="824"/>
      <c r="G123" s="215" t="s">
        <v>106</v>
      </c>
      <c r="H123" s="826" t="s">
        <v>57</v>
      </c>
      <c r="I123" s="824"/>
      <c r="J123" s="215" t="s">
        <v>106</v>
      </c>
      <c r="K123" s="826" t="s">
        <v>153</v>
      </c>
      <c r="L123" s="824"/>
      <c r="M123" s="215" t="s">
        <v>106</v>
      </c>
      <c r="N123" s="826"/>
      <c r="O123" s="824"/>
      <c r="P123" s="215" t="s">
        <v>106</v>
      </c>
      <c r="Q123" s="826"/>
      <c r="R123" s="824"/>
      <c r="S123" s="215" t="s">
        <v>106</v>
      </c>
      <c r="T123" s="826"/>
      <c r="U123" s="824"/>
      <c r="V123" s="215" t="s">
        <v>106</v>
      </c>
      <c r="W123" s="826"/>
      <c r="X123" s="824"/>
      <c r="Y123" s="215" t="s">
        <v>106</v>
      </c>
      <c r="Z123" s="826" t="s">
        <v>61</v>
      </c>
      <c r="AA123" s="824"/>
    </row>
    <row r="124" spans="1:81" ht="24.75" customHeight="1">
      <c r="A124" s="215" t="s">
        <v>105</v>
      </c>
      <c r="B124" s="816"/>
      <c r="C124" s="817"/>
      <c r="D124" s="215" t="s">
        <v>105</v>
      </c>
      <c r="E124" s="818"/>
      <c r="F124" s="819"/>
      <c r="G124" s="215" t="s">
        <v>105</v>
      </c>
      <c r="H124" s="827"/>
      <c r="I124" s="824"/>
      <c r="J124" s="215" t="s">
        <v>105</v>
      </c>
      <c r="K124" s="827"/>
      <c r="L124" s="824"/>
      <c r="M124" s="215" t="s">
        <v>105</v>
      </c>
      <c r="N124" s="827" t="s">
        <v>59</v>
      </c>
      <c r="O124" s="824"/>
      <c r="P124" s="215" t="s">
        <v>105</v>
      </c>
      <c r="Q124" s="827" t="s">
        <v>152</v>
      </c>
      <c r="R124" s="824"/>
      <c r="S124" s="215" t="s">
        <v>105</v>
      </c>
      <c r="T124" s="827" t="s">
        <v>60</v>
      </c>
      <c r="U124" s="824"/>
      <c r="V124" s="215" t="s">
        <v>105</v>
      </c>
      <c r="W124" s="827" t="s">
        <v>151</v>
      </c>
      <c r="X124" s="824"/>
      <c r="Y124" s="215" t="s">
        <v>105</v>
      </c>
      <c r="Z124" s="827"/>
      <c r="AA124" s="824"/>
    </row>
    <row r="125" spans="1:81" ht="24.75" customHeight="1">
      <c r="A125" s="216" t="s">
        <v>92</v>
      </c>
      <c r="B125" s="820" t="s">
        <v>150</v>
      </c>
      <c r="C125" s="821"/>
      <c r="D125" s="216" t="s">
        <v>92</v>
      </c>
      <c r="E125" s="820" t="s">
        <v>149</v>
      </c>
      <c r="F125" s="821"/>
      <c r="G125" s="216" t="s">
        <v>92</v>
      </c>
      <c r="H125" s="595" t="s">
        <v>1569</v>
      </c>
      <c r="I125" s="595"/>
      <c r="J125" s="216" t="s">
        <v>92</v>
      </c>
      <c r="K125" s="820" t="s">
        <v>148</v>
      </c>
      <c r="L125" s="821"/>
      <c r="M125" s="216" t="s">
        <v>92</v>
      </c>
      <c r="N125" s="820" t="s">
        <v>147</v>
      </c>
      <c r="O125" s="821"/>
      <c r="P125" s="216" t="s">
        <v>92</v>
      </c>
      <c r="Q125" s="820" t="s">
        <v>146</v>
      </c>
      <c r="R125" s="821"/>
      <c r="S125" s="216" t="s">
        <v>92</v>
      </c>
      <c r="T125" s="820" t="s">
        <v>145</v>
      </c>
      <c r="U125" s="821"/>
      <c r="V125" s="216" t="s">
        <v>92</v>
      </c>
      <c r="W125" s="820" t="s">
        <v>144</v>
      </c>
      <c r="X125" s="821"/>
      <c r="Y125" s="364" t="s">
        <v>92</v>
      </c>
      <c r="Z125" s="820" t="s">
        <v>143</v>
      </c>
      <c r="AA125" s="821"/>
    </row>
    <row r="126" spans="1:81" ht="24.75" customHeight="1">
      <c r="A126" s="216" t="s">
        <v>81</v>
      </c>
      <c r="B126" s="820" t="s">
        <v>90</v>
      </c>
      <c r="C126" s="821"/>
      <c r="D126" s="216" t="s">
        <v>81</v>
      </c>
      <c r="E126" s="822" t="s">
        <v>142</v>
      </c>
      <c r="F126" s="821"/>
      <c r="G126" s="216" t="s">
        <v>81</v>
      </c>
      <c r="H126" s="580" t="s">
        <v>1570</v>
      </c>
      <c r="I126" s="580"/>
      <c r="J126" s="216" t="s">
        <v>81</v>
      </c>
      <c r="K126" s="822" t="s">
        <v>141</v>
      </c>
      <c r="L126" s="821"/>
      <c r="M126" s="216" t="s">
        <v>81</v>
      </c>
      <c r="N126" s="822" t="s">
        <v>140</v>
      </c>
      <c r="O126" s="821"/>
      <c r="P126" s="216" t="s">
        <v>81</v>
      </c>
      <c r="Q126" s="822" t="s">
        <v>139</v>
      </c>
      <c r="R126" s="821"/>
      <c r="S126" s="216" t="s">
        <v>81</v>
      </c>
      <c r="T126" s="822" t="s">
        <v>138</v>
      </c>
      <c r="U126" s="821"/>
      <c r="V126" s="216" t="s">
        <v>81</v>
      </c>
      <c r="W126" s="822" t="s">
        <v>137</v>
      </c>
      <c r="X126" s="821"/>
      <c r="Y126" s="364" t="s">
        <v>81</v>
      </c>
      <c r="Z126" s="822" t="s">
        <v>136</v>
      </c>
      <c r="AA126" s="821"/>
    </row>
    <row r="127" spans="1:81" ht="24.75" customHeight="1">
      <c r="A127" s="216" t="s">
        <v>78</v>
      </c>
      <c r="B127" s="822" t="s">
        <v>79</v>
      </c>
      <c r="C127" s="821"/>
      <c r="D127" s="216" t="s">
        <v>78</v>
      </c>
      <c r="E127" s="822" t="s">
        <v>4366</v>
      </c>
      <c r="F127" s="821"/>
      <c r="G127" s="216" t="s">
        <v>78</v>
      </c>
      <c r="H127" s="580" t="s">
        <v>4367</v>
      </c>
      <c r="I127" s="580"/>
      <c r="J127" s="216" t="s">
        <v>78</v>
      </c>
      <c r="K127" s="822" t="s">
        <v>79</v>
      </c>
      <c r="L127" s="821"/>
      <c r="M127" s="216" t="s">
        <v>78</v>
      </c>
      <c r="N127" s="822" t="s">
        <v>4368</v>
      </c>
      <c r="O127" s="821"/>
      <c r="P127" s="216" t="s">
        <v>78</v>
      </c>
      <c r="Q127" s="822" t="s">
        <v>4369</v>
      </c>
      <c r="R127" s="821"/>
      <c r="S127" s="216" t="s">
        <v>78</v>
      </c>
      <c r="T127" s="822" t="s">
        <v>4370</v>
      </c>
      <c r="U127" s="821"/>
      <c r="V127" s="216" t="s">
        <v>78</v>
      </c>
      <c r="W127" s="822" t="s">
        <v>4371</v>
      </c>
      <c r="X127" s="821"/>
      <c r="Y127" s="364" t="s">
        <v>78</v>
      </c>
      <c r="Z127" s="595" t="s">
        <v>4372</v>
      </c>
      <c r="AA127" s="580"/>
    </row>
    <row r="128" spans="1:81" ht="24.75" customHeight="1">
      <c r="A128" s="216" t="s">
        <v>75</v>
      </c>
      <c r="B128" s="216" t="s">
        <v>74</v>
      </c>
      <c r="C128" s="216" t="s">
        <v>73</v>
      </c>
      <c r="D128" s="216" t="s">
        <v>75</v>
      </c>
      <c r="E128" s="216" t="s">
        <v>74</v>
      </c>
      <c r="F128" s="216" t="s">
        <v>73</v>
      </c>
      <c r="G128" s="216" t="s">
        <v>75</v>
      </c>
      <c r="H128" s="216" t="s">
        <v>74</v>
      </c>
      <c r="I128" s="216" t="s">
        <v>73</v>
      </c>
      <c r="J128" s="216" t="s">
        <v>75</v>
      </c>
      <c r="K128" s="216" t="s">
        <v>74</v>
      </c>
      <c r="L128" s="216" t="s">
        <v>73</v>
      </c>
      <c r="M128" s="216" t="s">
        <v>75</v>
      </c>
      <c r="N128" s="216" t="s">
        <v>74</v>
      </c>
      <c r="O128" s="216" t="s">
        <v>73</v>
      </c>
      <c r="P128" s="216" t="s">
        <v>75</v>
      </c>
      <c r="Q128" s="216" t="s">
        <v>74</v>
      </c>
      <c r="R128" s="216" t="s">
        <v>73</v>
      </c>
      <c r="S128" s="216" t="s">
        <v>75</v>
      </c>
      <c r="T128" s="216" t="s">
        <v>74</v>
      </c>
      <c r="U128" s="216" t="s">
        <v>73</v>
      </c>
      <c r="V128" s="216" t="s">
        <v>75</v>
      </c>
      <c r="W128" s="216" t="s">
        <v>74</v>
      </c>
      <c r="X128" s="216" t="s">
        <v>73</v>
      </c>
      <c r="Y128" s="364" t="s">
        <v>75</v>
      </c>
      <c r="Z128" s="364" t="s">
        <v>74</v>
      </c>
      <c r="AA128" s="364" t="s">
        <v>73</v>
      </c>
    </row>
    <row r="129" spans="1:81" ht="24.75" customHeight="1">
      <c r="A129" s="364">
        <v>2007</v>
      </c>
      <c r="B129" s="2">
        <f t="shared" ref="B129:B135" si="18">AVERAGE(E129,H129,K129,Z129)</f>
        <v>21.875</v>
      </c>
      <c r="C129" s="379"/>
      <c r="D129" s="364">
        <v>2007</v>
      </c>
      <c r="E129" s="59">
        <v>0</v>
      </c>
      <c r="F129" s="379"/>
      <c r="G129" s="364">
        <v>2007</v>
      </c>
      <c r="H129" s="59">
        <v>0</v>
      </c>
      <c r="I129" s="379"/>
      <c r="J129" s="364">
        <v>2007</v>
      </c>
      <c r="K129" s="244">
        <f t="shared" ref="K129:K135" si="19">AVERAGE(N129,Q129,T129,W129)</f>
        <v>37.5</v>
      </c>
      <c r="L129" s="379"/>
      <c r="M129" s="364">
        <v>2007</v>
      </c>
      <c r="N129" s="59">
        <v>50</v>
      </c>
      <c r="O129" s="379" t="s">
        <v>5089</v>
      </c>
      <c r="P129" s="364">
        <v>2007</v>
      </c>
      <c r="Q129" s="59">
        <v>100</v>
      </c>
      <c r="R129" s="379"/>
      <c r="S129" s="364">
        <v>2007</v>
      </c>
      <c r="T129" s="59">
        <v>0</v>
      </c>
      <c r="U129" s="379"/>
      <c r="V129" s="364">
        <v>2007</v>
      </c>
      <c r="W129" s="59">
        <v>0</v>
      </c>
      <c r="X129" s="379"/>
      <c r="Y129" s="364">
        <v>2007</v>
      </c>
      <c r="Z129" s="61">
        <v>50</v>
      </c>
      <c r="AA129" s="379"/>
      <c r="AB129" s="388"/>
      <c r="AC129" s="388"/>
      <c r="AD129" s="38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row>
    <row r="130" spans="1:81" ht="24.75" customHeight="1">
      <c r="A130" s="364">
        <v>2008</v>
      </c>
      <c r="B130" s="2">
        <f t="shared" si="18"/>
        <v>21.875</v>
      </c>
      <c r="C130" s="379"/>
      <c r="D130" s="364">
        <v>2008</v>
      </c>
      <c r="E130" s="59">
        <v>0</v>
      </c>
      <c r="F130" s="379"/>
      <c r="G130" s="364">
        <v>2008</v>
      </c>
      <c r="H130" s="59">
        <v>0</v>
      </c>
      <c r="I130" s="379"/>
      <c r="J130" s="364">
        <v>2008</v>
      </c>
      <c r="K130" s="244">
        <f t="shared" si="19"/>
        <v>37.5</v>
      </c>
      <c r="L130" s="379"/>
      <c r="M130" s="364">
        <v>2008</v>
      </c>
      <c r="N130" s="59">
        <v>50</v>
      </c>
      <c r="O130" s="379"/>
      <c r="P130" s="364">
        <v>2008</v>
      </c>
      <c r="Q130" s="59">
        <v>100</v>
      </c>
      <c r="R130" s="379"/>
      <c r="S130" s="364">
        <v>2008</v>
      </c>
      <c r="T130" s="59">
        <v>0</v>
      </c>
      <c r="U130" s="379"/>
      <c r="V130" s="364">
        <v>2008</v>
      </c>
      <c r="W130" s="59">
        <v>0</v>
      </c>
      <c r="X130" s="379"/>
      <c r="Y130" s="364">
        <v>2008</v>
      </c>
      <c r="Z130" s="61">
        <v>50</v>
      </c>
      <c r="AA130" s="379"/>
      <c r="AB130" s="388"/>
      <c r="AC130" s="388"/>
      <c r="AD130" s="38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row>
    <row r="131" spans="1:81" ht="24.75" customHeight="1">
      <c r="A131" s="364">
        <v>2009</v>
      </c>
      <c r="B131" s="2">
        <f t="shared" si="18"/>
        <v>21.875</v>
      </c>
      <c r="C131" s="379"/>
      <c r="D131" s="364">
        <v>2009</v>
      </c>
      <c r="E131" s="59">
        <v>0</v>
      </c>
      <c r="F131" s="379"/>
      <c r="G131" s="364">
        <v>2009</v>
      </c>
      <c r="H131" s="59">
        <v>0</v>
      </c>
      <c r="I131" s="379"/>
      <c r="J131" s="364">
        <v>2009</v>
      </c>
      <c r="K131" s="244">
        <f t="shared" si="19"/>
        <v>37.5</v>
      </c>
      <c r="L131" s="379"/>
      <c r="M131" s="364">
        <v>2009</v>
      </c>
      <c r="N131" s="59">
        <v>50</v>
      </c>
      <c r="O131" s="379"/>
      <c r="P131" s="364">
        <v>2009</v>
      </c>
      <c r="Q131" s="59">
        <v>100</v>
      </c>
      <c r="R131" s="379"/>
      <c r="S131" s="364">
        <v>2009</v>
      </c>
      <c r="T131" s="59">
        <v>0</v>
      </c>
      <c r="U131" s="379"/>
      <c r="V131" s="364">
        <v>2009</v>
      </c>
      <c r="W131" s="59">
        <v>0</v>
      </c>
      <c r="X131" s="379"/>
      <c r="Y131" s="364">
        <v>2009</v>
      </c>
      <c r="Z131" s="61">
        <v>50</v>
      </c>
      <c r="AA131" s="379"/>
      <c r="AB131" s="388"/>
      <c r="AC131" s="388"/>
      <c r="AD131" s="38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row>
    <row r="132" spans="1:81" ht="24.75" customHeight="1">
      <c r="A132" s="364">
        <v>2010</v>
      </c>
      <c r="B132" s="2">
        <f t="shared" si="18"/>
        <v>21.875</v>
      </c>
      <c r="C132" s="379"/>
      <c r="D132" s="364">
        <v>2010</v>
      </c>
      <c r="E132" s="59">
        <v>0</v>
      </c>
      <c r="F132" s="379"/>
      <c r="G132" s="364">
        <v>2010</v>
      </c>
      <c r="H132" s="59">
        <v>0</v>
      </c>
      <c r="I132" s="379"/>
      <c r="J132" s="364">
        <v>2010</v>
      </c>
      <c r="K132" s="244">
        <f t="shared" si="19"/>
        <v>37.5</v>
      </c>
      <c r="L132" s="379"/>
      <c r="M132" s="364">
        <v>2010</v>
      </c>
      <c r="N132" s="59">
        <v>50</v>
      </c>
      <c r="O132" s="379"/>
      <c r="P132" s="364">
        <v>2010</v>
      </c>
      <c r="Q132" s="59">
        <v>100</v>
      </c>
      <c r="R132" s="379"/>
      <c r="S132" s="364">
        <v>2010</v>
      </c>
      <c r="T132" s="59">
        <v>0</v>
      </c>
      <c r="U132" s="379"/>
      <c r="V132" s="364">
        <v>2010</v>
      </c>
      <c r="W132" s="59">
        <v>0</v>
      </c>
      <c r="X132" s="379"/>
      <c r="Y132" s="364">
        <v>2010</v>
      </c>
      <c r="Z132" s="61">
        <v>50</v>
      </c>
      <c r="AA132" s="379"/>
      <c r="AB132" s="388"/>
      <c r="AC132" s="388"/>
      <c r="AD132" s="38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row>
    <row r="133" spans="1:81" ht="24.75" customHeight="1">
      <c r="A133" s="364">
        <v>2011</v>
      </c>
      <c r="B133" s="2">
        <f t="shared" si="18"/>
        <v>21.875</v>
      </c>
      <c r="C133" s="379"/>
      <c r="D133" s="364">
        <v>2011</v>
      </c>
      <c r="E133" s="59">
        <v>0</v>
      </c>
      <c r="F133" s="379"/>
      <c r="G133" s="364">
        <v>2011</v>
      </c>
      <c r="H133" s="59">
        <v>0</v>
      </c>
      <c r="I133" s="379"/>
      <c r="J133" s="364">
        <v>2011</v>
      </c>
      <c r="K133" s="244">
        <f t="shared" si="19"/>
        <v>37.5</v>
      </c>
      <c r="L133" s="379"/>
      <c r="M133" s="364">
        <v>2011</v>
      </c>
      <c r="N133" s="59">
        <v>50</v>
      </c>
      <c r="O133" s="379"/>
      <c r="P133" s="364">
        <v>2011</v>
      </c>
      <c r="Q133" s="59">
        <v>100</v>
      </c>
      <c r="R133" s="379"/>
      <c r="S133" s="364">
        <v>2011</v>
      </c>
      <c r="T133" s="59">
        <v>0</v>
      </c>
      <c r="U133" s="379"/>
      <c r="V133" s="364">
        <v>2011</v>
      </c>
      <c r="W133" s="59">
        <v>0</v>
      </c>
      <c r="X133" s="379"/>
      <c r="Y133" s="364">
        <v>2011</v>
      </c>
      <c r="Z133" s="61">
        <v>50</v>
      </c>
      <c r="AA133" s="379"/>
      <c r="AB133" s="388"/>
      <c r="AC133" s="388"/>
      <c r="AD133" s="38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row>
    <row r="134" spans="1:81" ht="24.75" customHeight="1">
      <c r="A134" s="364">
        <v>2012</v>
      </c>
      <c r="B134" s="2">
        <f t="shared" si="18"/>
        <v>21.875</v>
      </c>
      <c r="C134" s="379"/>
      <c r="D134" s="364">
        <v>2012</v>
      </c>
      <c r="E134" s="59">
        <v>0</v>
      </c>
      <c r="F134" s="379"/>
      <c r="G134" s="364">
        <v>2012</v>
      </c>
      <c r="H134" s="59">
        <v>0</v>
      </c>
      <c r="I134" s="379"/>
      <c r="J134" s="364">
        <v>2012</v>
      </c>
      <c r="K134" s="244">
        <f t="shared" si="19"/>
        <v>37.5</v>
      </c>
      <c r="L134" s="379"/>
      <c r="M134" s="364">
        <v>2012</v>
      </c>
      <c r="N134" s="59">
        <v>50</v>
      </c>
      <c r="O134" s="379"/>
      <c r="P134" s="364">
        <v>2012</v>
      </c>
      <c r="Q134" s="59">
        <v>100</v>
      </c>
      <c r="R134" s="379"/>
      <c r="S134" s="364">
        <v>2012</v>
      </c>
      <c r="T134" s="59">
        <v>0</v>
      </c>
      <c r="U134" s="379"/>
      <c r="V134" s="364">
        <v>2012</v>
      </c>
      <c r="W134" s="59">
        <v>0</v>
      </c>
      <c r="X134" s="379"/>
      <c r="Y134" s="364">
        <v>2012</v>
      </c>
      <c r="Z134" s="61">
        <v>50</v>
      </c>
      <c r="AA134" s="379"/>
      <c r="AB134" s="388"/>
      <c r="AC134" s="388"/>
      <c r="AD134" s="38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row>
    <row r="135" spans="1:81" ht="24.75" customHeight="1">
      <c r="A135" s="364">
        <v>2013</v>
      </c>
      <c r="B135" s="2">
        <f t="shared" si="18"/>
        <v>21.875</v>
      </c>
      <c r="C135" s="379"/>
      <c r="D135" s="364">
        <v>2013</v>
      </c>
      <c r="E135" s="59">
        <v>0</v>
      </c>
      <c r="F135" s="379"/>
      <c r="G135" s="364">
        <v>2013</v>
      </c>
      <c r="H135" s="59">
        <v>0</v>
      </c>
      <c r="I135" s="379"/>
      <c r="J135" s="364">
        <v>2013</v>
      </c>
      <c r="K135" s="244">
        <f t="shared" si="19"/>
        <v>37.5</v>
      </c>
      <c r="L135" s="379"/>
      <c r="M135" s="364">
        <v>2013</v>
      </c>
      <c r="N135" s="59">
        <v>50</v>
      </c>
      <c r="O135" s="379"/>
      <c r="P135" s="364">
        <v>2013</v>
      </c>
      <c r="Q135" s="59">
        <v>100</v>
      </c>
      <c r="R135" s="379"/>
      <c r="S135" s="364">
        <v>2013</v>
      </c>
      <c r="T135" s="59">
        <v>0</v>
      </c>
      <c r="U135" s="379"/>
      <c r="V135" s="364">
        <v>2013</v>
      </c>
      <c r="W135" s="59">
        <v>0</v>
      </c>
      <c r="X135" s="379"/>
      <c r="Y135" s="364">
        <v>2013</v>
      </c>
      <c r="Z135" s="61">
        <v>50</v>
      </c>
      <c r="AA135" s="379"/>
      <c r="AB135" s="388"/>
      <c r="AC135" s="388"/>
      <c r="AD135" s="38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row>
    <row r="136" spans="1:81" ht="24.75" customHeight="1">
      <c r="A136" s="216">
        <v>2014</v>
      </c>
      <c r="B136" s="2">
        <f t="shared" ref="B136:B141" si="20">AVERAGE(E136,H136,K136,Z136)</f>
        <v>21.875</v>
      </c>
      <c r="C136" s="238"/>
      <c r="D136" s="216">
        <v>2014</v>
      </c>
      <c r="E136" s="59">
        <v>0</v>
      </c>
      <c r="F136" s="60" t="s">
        <v>2747</v>
      </c>
      <c r="G136" s="216">
        <v>2014</v>
      </c>
      <c r="H136" s="59">
        <v>0</v>
      </c>
      <c r="I136" s="60" t="s">
        <v>2746</v>
      </c>
      <c r="J136" s="216">
        <v>2014</v>
      </c>
      <c r="K136" s="244">
        <f t="shared" ref="K136:K141" si="21">AVERAGE(N136,Q136,T136,W136)</f>
        <v>37.5</v>
      </c>
      <c r="L136" s="59"/>
      <c r="M136" s="216">
        <v>2014</v>
      </c>
      <c r="N136" s="59">
        <v>50</v>
      </c>
      <c r="O136" s="60" t="s">
        <v>2745</v>
      </c>
      <c r="P136" s="216">
        <v>2014</v>
      </c>
      <c r="Q136" s="59">
        <v>100</v>
      </c>
      <c r="R136" s="60"/>
      <c r="S136" s="216">
        <v>2014</v>
      </c>
      <c r="T136" s="59">
        <v>0</v>
      </c>
      <c r="U136" s="60" t="s">
        <v>2744</v>
      </c>
      <c r="V136" s="216">
        <v>2014</v>
      </c>
      <c r="W136" s="59">
        <v>0</v>
      </c>
      <c r="X136" s="60" t="s">
        <v>2743</v>
      </c>
      <c r="Y136" s="364">
        <v>2014</v>
      </c>
      <c r="Z136" s="61">
        <v>50</v>
      </c>
      <c r="AA136" s="62" t="s">
        <v>2742</v>
      </c>
    </row>
    <row r="137" spans="1:81" ht="24.75" customHeight="1">
      <c r="A137" s="216">
        <v>2015</v>
      </c>
      <c r="B137" s="2">
        <f t="shared" si="20"/>
        <v>21.875</v>
      </c>
      <c r="C137" s="238"/>
      <c r="D137" s="216">
        <v>2015</v>
      </c>
      <c r="E137" s="59">
        <v>0</v>
      </c>
      <c r="F137" s="60"/>
      <c r="G137" s="216">
        <v>2015</v>
      </c>
      <c r="H137" s="59">
        <v>0</v>
      </c>
      <c r="I137" s="60"/>
      <c r="J137" s="216">
        <v>2015</v>
      </c>
      <c r="K137" s="244">
        <f t="shared" si="21"/>
        <v>37.5</v>
      </c>
      <c r="L137" s="59"/>
      <c r="M137" s="216">
        <v>2015</v>
      </c>
      <c r="N137" s="49">
        <v>50</v>
      </c>
      <c r="O137" s="60"/>
      <c r="P137" s="216">
        <v>2015</v>
      </c>
      <c r="Q137" s="59">
        <v>100</v>
      </c>
      <c r="R137" s="60"/>
      <c r="S137" s="216">
        <v>2015</v>
      </c>
      <c r="T137" s="49">
        <v>0</v>
      </c>
      <c r="U137" s="60"/>
      <c r="V137" s="216">
        <v>2015</v>
      </c>
      <c r="W137" s="59">
        <v>0</v>
      </c>
      <c r="X137" s="60"/>
      <c r="Y137" s="364">
        <v>2015</v>
      </c>
      <c r="Z137" s="49">
        <v>50</v>
      </c>
      <c r="AA137" s="62"/>
    </row>
    <row r="138" spans="1:81" ht="24.75" customHeight="1">
      <c r="A138" s="216">
        <v>2016</v>
      </c>
      <c r="B138" s="2">
        <f t="shared" si="20"/>
        <v>21.875</v>
      </c>
      <c r="C138" s="238"/>
      <c r="D138" s="216">
        <v>2016</v>
      </c>
      <c r="E138" s="59">
        <v>0</v>
      </c>
      <c r="F138" s="60"/>
      <c r="G138" s="216">
        <v>2016</v>
      </c>
      <c r="H138" s="59">
        <v>0</v>
      </c>
      <c r="I138" s="60"/>
      <c r="J138" s="216">
        <v>2016</v>
      </c>
      <c r="K138" s="244">
        <f t="shared" si="21"/>
        <v>37.5</v>
      </c>
      <c r="L138" s="59"/>
      <c r="M138" s="216">
        <v>2016</v>
      </c>
      <c r="N138" s="49">
        <v>50</v>
      </c>
      <c r="O138" s="60"/>
      <c r="P138" s="216">
        <v>2016</v>
      </c>
      <c r="Q138" s="59">
        <v>100</v>
      </c>
      <c r="R138" s="60"/>
      <c r="S138" s="216">
        <v>2016</v>
      </c>
      <c r="T138" s="49">
        <v>0</v>
      </c>
      <c r="U138" s="60"/>
      <c r="V138" s="216">
        <v>2016</v>
      </c>
      <c r="W138" s="59">
        <v>0</v>
      </c>
      <c r="X138" s="60"/>
      <c r="Y138" s="364">
        <v>2016</v>
      </c>
      <c r="Z138" s="49">
        <v>50</v>
      </c>
      <c r="AA138" s="62"/>
    </row>
    <row r="139" spans="1:81" ht="24.75" customHeight="1">
      <c r="A139" s="216">
        <v>2017</v>
      </c>
      <c r="B139" s="2">
        <f t="shared" si="20"/>
        <v>21.875</v>
      </c>
      <c r="C139" s="238"/>
      <c r="D139" s="216">
        <v>2017</v>
      </c>
      <c r="E139" s="59">
        <v>0</v>
      </c>
      <c r="F139" s="60"/>
      <c r="G139" s="216">
        <v>2017</v>
      </c>
      <c r="H139" s="59">
        <v>0</v>
      </c>
      <c r="I139" s="60"/>
      <c r="J139" s="216">
        <v>2017</v>
      </c>
      <c r="K139" s="244">
        <f t="shared" si="21"/>
        <v>37.5</v>
      </c>
      <c r="L139" s="59"/>
      <c r="M139" s="216">
        <v>2017</v>
      </c>
      <c r="N139" s="49">
        <v>50</v>
      </c>
      <c r="O139" s="60"/>
      <c r="P139" s="216">
        <v>2017</v>
      </c>
      <c r="Q139" s="59">
        <v>100</v>
      </c>
      <c r="R139" s="60"/>
      <c r="S139" s="216">
        <v>2017</v>
      </c>
      <c r="T139" s="49">
        <v>0</v>
      </c>
      <c r="U139" s="60"/>
      <c r="V139" s="216">
        <v>2017</v>
      </c>
      <c r="W139" s="59">
        <v>0</v>
      </c>
      <c r="X139" s="60"/>
      <c r="Y139" s="364">
        <v>2017</v>
      </c>
      <c r="Z139" s="49">
        <v>50</v>
      </c>
      <c r="AA139" s="62"/>
    </row>
    <row r="140" spans="1:81" ht="24.75" customHeight="1">
      <c r="A140" s="216">
        <v>2018</v>
      </c>
      <c r="B140" s="2">
        <f t="shared" si="20"/>
        <v>21.875</v>
      </c>
      <c r="C140" s="238"/>
      <c r="D140" s="216">
        <v>2018</v>
      </c>
      <c r="E140" s="59">
        <v>0</v>
      </c>
      <c r="F140" s="60"/>
      <c r="G140" s="216">
        <v>2018</v>
      </c>
      <c r="H140" s="59">
        <v>0</v>
      </c>
      <c r="I140" s="60"/>
      <c r="J140" s="216">
        <v>2018</v>
      </c>
      <c r="K140" s="244">
        <f t="shared" si="21"/>
        <v>37.5</v>
      </c>
      <c r="L140" s="59"/>
      <c r="M140" s="216">
        <v>2018</v>
      </c>
      <c r="N140" s="49">
        <v>50</v>
      </c>
      <c r="O140" s="60"/>
      <c r="P140" s="216">
        <v>2018</v>
      </c>
      <c r="Q140" s="59">
        <v>100</v>
      </c>
      <c r="R140" s="60"/>
      <c r="S140" s="216">
        <v>2018</v>
      </c>
      <c r="T140" s="49">
        <v>0</v>
      </c>
      <c r="U140" s="60"/>
      <c r="V140" s="216">
        <v>2018</v>
      </c>
      <c r="W140" s="59">
        <v>0</v>
      </c>
      <c r="X140" s="60"/>
      <c r="Y140" s="364">
        <v>2018</v>
      </c>
      <c r="Z140" s="49">
        <v>50</v>
      </c>
      <c r="AA140" s="62"/>
    </row>
    <row r="141" spans="1:81" ht="24.75" customHeight="1">
      <c r="A141" s="216">
        <v>2019</v>
      </c>
      <c r="B141" s="2">
        <f t="shared" si="20"/>
        <v>21.875</v>
      </c>
      <c r="C141" s="238"/>
      <c r="D141" s="216">
        <v>2019</v>
      </c>
      <c r="E141" s="59">
        <v>0</v>
      </c>
      <c r="F141" s="60"/>
      <c r="G141" s="216">
        <v>2019</v>
      </c>
      <c r="H141" s="59">
        <v>0</v>
      </c>
      <c r="I141" s="60"/>
      <c r="J141" s="216">
        <v>2019</v>
      </c>
      <c r="K141" s="244">
        <f t="shared" si="21"/>
        <v>37.5</v>
      </c>
      <c r="L141" s="59"/>
      <c r="M141" s="216">
        <v>2019</v>
      </c>
      <c r="N141" s="49">
        <v>50</v>
      </c>
      <c r="O141" s="60"/>
      <c r="P141" s="216">
        <v>2019</v>
      </c>
      <c r="Q141" s="59">
        <v>100</v>
      </c>
      <c r="R141" s="60"/>
      <c r="S141" s="216">
        <v>2019</v>
      </c>
      <c r="T141" s="49">
        <v>0</v>
      </c>
      <c r="U141" s="60"/>
      <c r="V141" s="216">
        <v>2019</v>
      </c>
      <c r="W141" s="59">
        <v>0</v>
      </c>
      <c r="X141" s="60"/>
      <c r="Y141" s="364">
        <v>2019</v>
      </c>
      <c r="Z141" s="49">
        <v>50</v>
      </c>
      <c r="AA141" s="62"/>
    </row>
    <row r="142" spans="1:81" ht="24.75" customHeight="1"/>
    <row r="143" spans="1:81" ht="24.75" customHeight="1">
      <c r="A143" s="215" t="s">
        <v>114</v>
      </c>
      <c r="B143" s="825" t="s">
        <v>135</v>
      </c>
      <c r="C143" s="831"/>
      <c r="D143" s="831"/>
      <c r="E143" s="831"/>
      <c r="F143" s="831"/>
      <c r="G143" s="831"/>
      <c r="H143" s="831"/>
      <c r="I143" s="831"/>
      <c r="J143" s="831"/>
      <c r="K143" s="831"/>
      <c r="L143" s="831"/>
      <c r="M143" s="831"/>
      <c r="N143" s="831"/>
      <c r="O143" s="831"/>
      <c r="P143" s="831"/>
      <c r="Q143" s="831"/>
      <c r="R143" s="831"/>
      <c r="S143" s="831"/>
      <c r="T143" s="831"/>
      <c r="U143" s="831"/>
      <c r="V143" s="831"/>
      <c r="W143" s="831"/>
      <c r="X143" s="831"/>
      <c r="Y143" s="831"/>
      <c r="Z143" s="831"/>
      <c r="AA143" s="831"/>
      <c r="AB143" s="831"/>
      <c r="AC143" s="831"/>
      <c r="AD143" s="831"/>
      <c r="AE143" s="831"/>
      <c r="AF143" s="831"/>
      <c r="AG143" s="831"/>
    </row>
    <row r="144" spans="1:81" ht="24.75" customHeight="1">
      <c r="A144" s="215" t="s">
        <v>106</v>
      </c>
      <c r="B144" s="823" t="s">
        <v>62</v>
      </c>
      <c r="C144" s="824"/>
      <c r="D144" s="215" t="s">
        <v>106</v>
      </c>
      <c r="E144" s="826" t="s">
        <v>63</v>
      </c>
      <c r="F144" s="824"/>
      <c r="G144" s="215" t="s">
        <v>106</v>
      </c>
      <c r="H144" s="826" t="s">
        <v>64</v>
      </c>
      <c r="I144" s="824"/>
      <c r="J144" s="215" t="s">
        <v>106</v>
      </c>
      <c r="K144" s="826"/>
      <c r="L144" s="824"/>
      <c r="M144" s="215" t="s">
        <v>106</v>
      </c>
      <c r="N144" s="826"/>
      <c r="O144" s="824"/>
      <c r="P144" s="215" t="s">
        <v>106</v>
      </c>
      <c r="Q144" s="826"/>
      <c r="R144" s="824"/>
      <c r="S144" s="215" t="s">
        <v>106</v>
      </c>
      <c r="T144" s="826"/>
      <c r="U144" s="824"/>
      <c r="V144" s="215" t="s">
        <v>106</v>
      </c>
      <c r="W144" s="818" t="s">
        <v>487</v>
      </c>
      <c r="X144" s="819"/>
      <c r="Y144" s="215" t="s">
        <v>106</v>
      </c>
      <c r="Z144" s="826" t="s">
        <v>69</v>
      </c>
      <c r="AA144" s="824"/>
      <c r="AB144" s="215" t="s">
        <v>106</v>
      </c>
      <c r="AC144" s="826" t="s">
        <v>70</v>
      </c>
      <c r="AD144" s="824"/>
      <c r="AE144" s="215" t="s">
        <v>106</v>
      </c>
      <c r="AF144" s="826" t="s">
        <v>71</v>
      </c>
      <c r="AG144" s="824"/>
    </row>
    <row r="145" spans="1:81" ht="24.75" customHeight="1">
      <c r="A145" s="215" t="s">
        <v>105</v>
      </c>
      <c r="B145" s="816"/>
      <c r="C145" s="817"/>
      <c r="D145" s="215" t="s">
        <v>105</v>
      </c>
      <c r="E145" s="818"/>
      <c r="F145" s="819"/>
      <c r="G145" s="215" t="s">
        <v>105</v>
      </c>
      <c r="H145" s="827"/>
      <c r="I145" s="824"/>
      <c r="J145" s="215" t="s">
        <v>105</v>
      </c>
      <c r="K145" s="827" t="s">
        <v>65</v>
      </c>
      <c r="L145" s="824"/>
      <c r="M145" s="215" t="s">
        <v>105</v>
      </c>
      <c r="N145" s="827" t="s">
        <v>66</v>
      </c>
      <c r="O145" s="824"/>
      <c r="P145" s="215" t="s">
        <v>105</v>
      </c>
      <c r="Q145" s="827" t="s">
        <v>67</v>
      </c>
      <c r="R145" s="824"/>
      <c r="S145" s="215" t="s">
        <v>105</v>
      </c>
      <c r="T145" s="827" t="s">
        <v>68</v>
      </c>
      <c r="U145" s="824"/>
      <c r="V145" s="215" t="s">
        <v>105</v>
      </c>
      <c r="W145" s="837"/>
      <c r="X145" s="838"/>
      <c r="Y145" s="215" t="s">
        <v>105</v>
      </c>
      <c r="Z145" s="827"/>
      <c r="AA145" s="824"/>
      <c r="AB145" s="215" t="s">
        <v>105</v>
      </c>
      <c r="AC145" s="827"/>
      <c r="AD145" s="824"/>
      <c r="AE145" s="215" t="s">
        <v>105</v>
      </c>
      <c r="AF145" s="827"/>
      <c r="AG145" s="824"/>
    </row>
    <row r="146" spans="1:81" ht="24.75" customHeight="1">
      <c r="A146" s="216" t="s">
        <v>92</v>
      </c>
      <c r="B146" s="820" t="s">
        <v>134</v>
      </c>
      <c r="C146" s="821"/>
      <c r="D146" s="216" t="s">
        <v>92</v>
      </c>
      <c r="E146" s="820" t="s">
        <v>133</v>
      </c>
      <c r="F146" s="821"/>
      <c r="G146" s="216" t="s">
        <v>92</v>
      </c>
      <c r="H146" s="820" t="s">
        <v>132</v>
      </c>
      <c r="I146" s="821"/>
      <c r="J146" s="216" t="s">
        <v>92</v>
      </c>
      <c r="K146" s="820" t="s">
        <v>131</v>
      </c>
      <c r="L146" s="821"/>
      <c r="M146" s="216" t="s">
        <v>92</v>
      </c>
      <c r="N146" s="820" t="s">
        <v>130</v>
      </c>
      <c r="O146" s="821"/>
      <c r="P146" s="216" t="s">
        <v>92</v>
      </c>
      <c r="Q146" s="820" t="s">
        <v>129</v>
      </c>
      <c r="R146" s="821"/>
      <c r="S146" s="216" t="s">
        <v>92</v>
      </c>
      <c r="T146" s="595" t="s">
        <v>1573</v>
      </c>
      <c r="U146" s="595"/>
      <c r="V146" s="216" t="s">
        <v>92</v>
      </c>
      <c r="W146" s="835" t="s">
        <v>128</v>
      </c>
      <c r="X146" s="836"/>
      <c r="Y146" s="364" t="s">
        <v>92</v>
      </c>
      <c r="Z146" s="820" t="s">
        <v>127</v>
      </c>
      <c r="AA146" s="821"/>
      <c r="AB146" s="364" t="s">
        <v>92</v>
      </c>
      <c r="AC146" s="820" t="s">
        <v>126</v>
      </c>
      <c r="AD146" s="821"/>
      <c r="AE146" s="364" t="s">
        <v>92</v>
      </c>
      <c r="AF146" s="820" t="s">
        <v>125</v>
      </c>
      <c r="AG146" s="821"/>
    </row>
    <row r="147" spans="1:81" ht="24.75" customHeight="1">
      <c r="A147" s="216" t="s">
        <v>81</v>
      </c>
      <c r="B147" s="820" t="s">
        <v>90</v>
      </c>
      <c r="C147" s="821"/>
      <c r="D147" s="216" t="s">
        <v>81</v>
      </c>
      <c r="E147" s="822" t="s">
        <v>124</v>
      </c>
      <c r="F147" s="821"/>
      <c r="G147" s="216" t="s">
        <v>81</v>
      </c>
      <c r="H147" s="822" t="s">
        <v>123</v>
      </c>
      <c r="I147" s="821"/>
      <c r="J147" s="216" t="s">
        <v>81</v>
      </c>
      <c r="K147" s="822" t="s">
        <v>122</v>
      </c>
      <c r="L147" s="821"/>
      <c r="M147" s="216" t="s">
        <v>81</v>
      </c>
      <c r="N147" s="822" t="s">
        <v>121</v>
      </c>
      <c r="O147" s="821"/>
      <c r="P147" s="216" t="s">
        <v>81</v>
      </c>
      <c r="Q147" s="822" t="s">
        <v>120</v>
      </c>
      <c r="R147" s="821"/>
      <c r="S147" s="216" t="s">
        <v>81</v>
      </c>
      <c r="T147" s="580" t="s">
        <v>1574</v>
      </c>
      <c r="U147" s="580"/>
      <c r="V147" s="216" t="s">
        <v>81</v>
      </c>
      <c r="W147" s="833" t="s">
        <v>773</v>
      </c>
      <c r="X147" s="834"/>
      <c r="Y147" s="364" t="s">
        <v>81</v>
      </c>
      <c r="Z147" s="822" t="s">
        <v>119</v>
      </c>
      <c r="AA147" s="821"/>
      <c r="AB147" s="364" t="s">
        <v>81</v>
      </c>
      <c r="AC147" s="822" t="s">
        <v>118</v>
      </c>
      <c r="AD147" s="821"/>
      <c r="AE147" s="364" t="s">
        <v>81</v>
      </c>
      <c r="AF147" s="822" t="s">
        <v>1668</v>
      </c>
      <c r="AG147" s="821"/>
    </row>
    <row r="148" spans="1:81" ht="24.75" customHeight="1">
      <c r="A148" s="216" t="s">
        <v>78</v>
      </c>
      <c r="B148" s="822" t="s">
        <v>79</v>
      </c>
      <c r="C148" s="821"/>
      <c r="D148" s="216" t="s">
        <v>78</v>
      </c>
      <c r="E148" s="822" t="s">
        <v>4375</v>
      </c>
      <c r="F148" s="821"/>
      <c r="G148" s="216" t="s">
        <v>78</v>
      </c>
      <c r="H148" s="822" t="s">
        <v>79</v>
      </c>
      <c r="I148" s="821"/>
      <c r="J148" s="216" t="s">
        <v>78</v>
      </c>
      <c r="K148" s="822" t="s">
        <v>4376</v>
      </c>
      <c r="L148" s="821"/>
      <c r="M148" s="216" t="s">
        <v>78</v>
      </c>
      <c r="N148" s="822" t="s">
        <v>4376</v>
      </c>
      <c r="O148" s="821"/>
      <c r="P148" s="216" t="s">
        <v>78</v>
      </c>
      <c r="Q148" s="822" t="s">
        <v>4376</v>
      </c>
      <c r="R148" s="821"/>
      <c r="S148" s="216" t="s">
        <v>78</v>
      </c>
      <c r="T148" s="822" t="s">
        <v>4376</v>
      </c>
      <c r="U148" s="821"/>
      <c r="V148" s="216" t="s">
        <v>78</v>
      </c>
      <c r="W148" s="833" t="s">
        <v>4398</v>
      </c>
      <c r="X148" s="834"/>
      <c r="Y148" s="364" t="s">
        <v>78</v>
      </c>
      <c r="Z148" s="822" t="s">
        <v>4378</v>
      </c>
      <c r="AA148" s="821"/>
      <c r="AB148" s="364" t="s">
        <v>78</v>
      </c>
      <c r="AC148" s="822" t="s">
        <v>4379</v>
      </c>
      <c r="AD148" s="821"/>
      <c r="AE148" s="364" t="s">
        <v>78</v>
      </c>
      <c r="AF148" s="822" t="s">
        <v>4380</v>
      </c>
      <c r="AG148" s="821"/>
    </row>
    <row r="149" spans="1:81" ht="24.75" customHeight="1">
      <c r="A149" s="216" t="s">
        <v>75</v>
      </c>
      <c r="B149" s="216" t="s">
        <v>74</v>
      </c>
      <c r="C149" s="216" t="s">
        <v>73</v>
      </c>
      <c r="D149" s="216" t="s">
        <v>75</v>
      </c>
      <c r="E149" s="216" t="s">
        <v>74</v>
      </c>
      <c r="F149" s="216" t="s">
        <v>73</v>
      </c>
      <c r="G149" s="216" t="s">
        <v>75</v>
      </c>
      <c r="H149" s="216" t="s">
        <v>74</v>
      </c>
      <c r="I149" s="216" t="s">
        <v>73</v>
      </c>
      <c r="J149" s="216" t="s">
        <v>75</v>
      </c>
      <c r="K149" s="216" t="s">
        <v>74</v>
      </c>
      <c r="L149" s="216" t="s">
        <v>73</v>
      </c>
      <c r="M149" s="216" t="s">
        <v>75</v>
      </c>
      <c r="N149" s="216" t="s">
        <v>74</v>
      </c>
      <c r="O149" s="216" t="s">
        <v>73</v>
      </c>
      <c r="P149" s="216" t="s">
        <v>75</v>
      </c>
      <c r="Q149" s="216" t="s">
        <v>74</v>
      </c>
      <c r="R149" s="216" t="s">
        <v>73</v>
      </c>
      <c r="S149" s="216" t="s">
        <v>75</v>
      </c>
      <c r="T149" s="216" t="s">
        <v>74</v>
      </c>
      <c r="U149" s="216" t="s">
        <v>73</v>
      </c>
      <c r="V149" s="216" t="s">
        <v>75</v>
      </c>
      <c r="W149" s="216" t="s">
        <v>74</v>
      </c>
      <c r="X149" s="216" t="s">
        <v>73</v>
      </c>
      <c r="Y149" s="364" t="s">
        <v>75</v>
      </c>
      <c r="Z149" s="364" t="s">
        <v>74</v>
      </c>
      <c r="AA149" s="364" t="s">
        <v>73</v>
      </c>
      <c r="AB149" s="364" t="s">
        <v>75</v>
      </c>
      <c r="AC149" s="364" t="s">
        <v>74</v>
      </c>
      <c r="AD149" s="364" t="s">
        <v>73</v>
      </c>
      <c r="AE149" s="364" t="s">
        <v>75</v>
      </c>
      <c r="AF149" s="364" t="s">
        <v>74</v>
      </c>
      <c r="AG149" s="364" t="s">
        <v>73</v>
      </c>
    </row>
    <row r="150" spans="1:81" ht="24.75" customHeight="1">
      <c r="A150" s="364">
        <v>2007</v>
      </c>
      <c r="B150" s="396">
        <f t="shared" ref="B150:B156" si="22">AVERAGE(E150,H150, W150,((Z150+AC150+AF150)/3))</f>
        <v>84</v>
      </c>
      <c r="C150" s="379"/>
      <c r="D150" s="364">
        <v>2007</v>
      </c>
      <c r="E150" s="59">
        <v>100</v>
      </c>
      <c r="F150" s="379"/>
      <c r="G150" s="364">
        <v>2007</v>
      </c>
      <c r="H150" s="244">
        <f t="shared" ref="H150:H156" si="23">AVERAGE(K150,N150,Q150,T150)</f>
        <v>100</v>
      </c>
      <c r="I150" s="379"/>
      <c r="J150" s="364">
        <v>2007</v>
      </c>
      <c r="K150" s="59">
        <v>100</v>
      </c>
      <c r="L150" s="379" t="s">
        <v>5090</v>
      </c>
      <c r="M150" s="364">
        <v>2007</v>
      </c>
      <c r="N150" s="59">
        <v>100</v>
      </c>
      <c r="O150" s="379"/>
      <c r="P150" s="364">
        <v>2007</v>
      </c>
      <c r="Q150" s="59">
        <v>100</v>
      </c>
      <c r="R150" s="379"/>
      <c r="S150" s="364">
        <v>2007</v>
      </c>
      <c r="T150" s="59">
        <v>100</v>
      </c>
      <c r="U150" s="379"/>
      <c r="V150" s="364">
        <v>2007</v>
      </c>
      <c r="W150" s="59">
        <v>75</v>
      </c>
      <c r="X150" s="379" t="s">
        <v>5091</v>
      </c>
      <c r="Y150" s="364">
        <v>2007</v>
      </c>
      <c r="Z150" s="59">
        <v>100</v>
      </c>
      <c r="AA150" s="379"/>
      <c r="AB150" s="364">
        <v>2007</v>
      </c>
      <c r="AC150" s="61">
        <v>33</v>
      </c>
      <c r="AD150" s="379" t="s">
        <v>5092</v>
      </c>
      <c r="AE150" s="364">
        <v>2007</v>
      </c>
      <c r="AF150" s="59">
        <v>50</v>
      </c>
      <c r="AG150" s="379"/>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row>
    <row r="151" spans="1:81" ht="24.75" customHeight="1">
      <c r="A151" s="364">
        <v>2008</v>
      </c>
      <c r="B151" s="396">
        <f t="shared" si="22"/>
        <v>84</v>
      </c>
      <c r="C151" s="379"/>
      <c r="D151" s="364">
        <v>2008</v>
      </c>
      <c r="E151" s="59">
        <v>100</v>
      </c>
      <c r="F151" s="379"/>
      <c r="G151" s="364">
        <v>2008</v>
      </c>
      <c r="H151" s="244">
        <f t="shared" si="23"/>
        <v>100</v>
      </c>
      <c r="I151" s="379"/>
      <c r="J151" s="364">
        <v>2008</v>
      </c>
      <c r="K151" s="59">
        <v>100</v>
      </c>
      <c r="L151" s="379"/>
      <c r="M151" s="364">
        <v>2008</v>
      </c>
      <c r="N151" s="59">
        <v>100</v>
      </c>
      <c r="O151" s="379"/>
      <c r="P151" s="364">
        <v>2008</v>
      </c>
      <c r="Q151" s="59">
        <v>100</v>
      </c>
      <c r="R151" s="379"/>
      <c r="S151" s="364">
        <v>2008</v>
      </c>
      <c r="T151" s="59">
        <v>100</v>
      </c>
      <c r="U151" s="379"/>
      <c r="V151" s="364">
        <v>2008</v>
      </c>
      <c r="W151" s="59">
        <v>75</v>
      </c>
      <c r="X151" s="379"/>
      <c r="Y151" s="364">
        <v>2008</v>
      </c>
      <c r="Z151" s="59">
        <v>100</v>
      </c>
      <c r="AA151" s="379"/>
      <c r="AB151" s="364">
        <v>2008</v>
      </c>
      <c r="AC151" s="61">
        <v>33</v>
      </c>
      <c r="AD151" s="379"/>
      <c r="AE151" s="364">
        <v>2008</v>
      </c>
      <c r="AF151" s="59">
        <v>50</v>
      </c>
      <c r="AG151" s="379"/>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row>
    <row r="152" spans="1:81" ht="24.75" customHeight="1">
      <c r="A152" s="364">
        <v>2009</v>
      </c>
      <c r="B152" s="396">
        <f t="shared" si="22"/>
        <v>84</v>
      </c>
      <c r="C152" s="379"/>
      <c r="D152" s="364">
        <v>2009</v>
      </c>
      <c r="E152" s="59">
        <v>100</v>
      </c>
      <c r="F152" s="379"/>
      <c r="G152" s="364">
        <v>2009</v>
      </c>
      <c r="H152" s="244">
        <f t="shared" si="23"/>
        <v>100</v>
      </c>
      <c r="I152" s="379"/>
      <c r="J152" s="364">
        <v>2009</v>
      </c>
      <c r="K152" s="59">
        <v>100</v>
      </c>
      <c r="L152" s="379"/>
      <c r="M152" s="364">
        <v>2009</v>
      </c>
      <c r="N152" s="59">
        <v>100</v>
      </c>
      <c r="O152" s="379"/>
      <c r="P152" s="364">
        <v>2009</v>
      </c>
      <c r="Q152" s="59">
        <v>100</v>
      </c>
      <c r="R152" s="379"/>
      <c r="S152" s="364">
        <v>2009</v>
      </c>
      <c r="T152" s="59">
        <v>100</v>
      </c>
      <c r="U152" s="379"/>
      <c r="V152" s="364">
        <v>2009</v>
      </c>
      <c r="W152" s="59">
        <v>75</v>
      </c>
      <c r="X152" s="379"/>
      <c r="Y152" s="364">
        <v>2009</v>
      </c>
      <c r="Z152" s="59">
        <v>100</v>
      </c>
      <c r="AA152" s="379"/>
      <c r="AB152" s="364">
        <v>2009</v>
      </c>
      <c r="AC152" s="61">
        <v>33</v>
      </c>
      <c r="AD152" s="379"/>
      <c r="AE152" s="364">
        <v>2009</v>
      </c>
      <c r="AF152" s="59">
        <v>50</v>
      </c>
      <c r="AG152" s="379"/>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row>
    <row r="153" spans="1:81" ht="24.75" customHeight="1">
      <c r="A153" s="364">
        <v>2010</v>
      </c>
      <c r="B153" s="396">
        <f t="shared" si="22"/>
        <v>84</v>
      </c>
      <c r="C153" s="379"/>
      <c r="D153" s="364">
        <v>2010</v>
      </c>
      <c r="E153" s="59">
        <v>100</v>
      </c>
      <c r="F153" s="379"/>
      <c r="G153" s="364">
        <v>2010</v>
      </c>
      <c r="H153" s="244">
        <f t="shared" si="23"/>
        <v>100</v>
      </c>
      <c r="I153" s="379"/>
      <c r="J153" s="364">
        <v>2010</v>
      </c>
      <c r="K153" s="59">
        <v>100</v>
      </c>
      <c r="L153" s="379"/>
      <c r="M153" s="364">
        <v>2010</v>
      </c>
      <c r="N153" s="59">
        <v>100</v>
      </c>
      <c r="O153" s="379"/>
      <c r="P153" s="364">
        <v>2010</v>
      </c>
      <c r="Q153" s="59">
        <v>100</v>
      </c>
      <c r="R153" s="379"/>
      <c r="S153" s="364">
        <v>2010</v>
      </c>
      <c r="T153" s="59">
        <v>100</v>
      </c>
      <c r="U153" s="379"/>
      <c r="V153" s="364">
        <v>2010</v>
      </c>
      <c r="W153" s="59">
        <v>75</v>
      </c>
      <c r="X153" s="379"/>
      <c r="Y153" s="364">
        <v>2010</v>
      </c>
      <c r="Z153" s="59">
        <v>100</v>
      </c>
      <c r="AA153" s="379"/>
      <c r="AB153" s="364">
        <v>2010</v>
      </c>
      <c r="AC153" s="61">
        <v>33</v>
      </c>
      <c r="AD153" s="379"/>
      <c r="AE153" s="364">
        <v>2010</v>
      </c>
      <c r="AF153" s="59">
        <v>50</v>
      </c>
      <c r="AG153" s="379"/>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row>
    <row r="154" spans="1:81" ht="24.75" customHeight="1">
      <c r="A154" s="364">
        <v>2011</v>
      </c>
      <c r="B154" s="396">
        <f t="shared" si="22"/>
        <v>84</v>
      </c>
      <c r="C154" s="379"/>
      <c r="D154" s="364">
        <v>2011</v>
      </c>
      <c r="E154" s="59">
        <v>100</v>
      </c>
      <c r="F154" s="379"/>
      <c r="G154" s="364">
        <v>2011</v>
      </c>
      <c r="H154" s="244">
        <f t="shared" si="23"/>
        <v>100</v>
      </c>
      <c r="I154" s="379"/>
      <c r="J154" s="364">
        <v>2011</v>
      </c>
      <c r="K154" s="59">
        <v>100</v>
      </c>
      <c r="L154" s="379"/>
      <c r="M154" s="364">
        <v>2011</v>
      </c>
      <c r="N154" s="59">
        <v>100</v>
      </c>
      <c r="O154" s="379"/>
      <c r="P154" s="364">
        <v>2011</v>
      </c>
      <c r="Q154" s="59">
        <v>100</v>
      </c>
      <c r="R154" s="379"/>
      <c r="S154" s="364">
        <v>2011</v>
      </c>
      <c r="T154" s="59">
        <v>100</v>
      </c>
      <c r="U154" s="379"/>
      <c r="V154" s="364">
        <v>2011</v>
      </c>
      <c r="W154" s="59">
        <v>75</v>
      </c>
      <c r="X154" s="379"/>
      <c r="Y154" s="364">
        <v>2011</v>
      </c>
      <c r="Z154" s="59">
        <v>100</v>
      </c>
      <c r="AA154" s="379"/>
      <c r="AB154" s="364">
        <v>2011</v>
      </c>
      <c r="AC154" s="61">
        <v>33</v>
      </c>
      <c r="AD154" s="379"/>
      <c r="AE154" s="364">
        <v>2011</v>
      </c>
      <c r="AF154" s="59">
        <v>50</v>
      </c>
      <c r="AG154" s="379"/>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row>
    <row r="155" spans="1:81" ht="24.75" customHeight="1">
      <c r="A155" s="364">
        <v>2012</v>
      </c>
      <c r="B155" s="396">
        <f t="shared" si="22"/>
        <v>84</v>
      </c>
      <c r="C155" s="379"/>
      <c r="D155" s="364">
        <v>2012</v>
      </c>
      <c r="E155" s="59">
        <v>100</v>
      </c>
      <c r="F155" s="379"/>
      <c r="G155" s="364">
        <v>2012</v>
      </c>
      <c r="H155" s="244">
        <f t="shared" si="23"/>
        <v>100</v>
      </c>
      <c r="I155" s="379"/>
      <c r="J155" s="364">
        <v>2012</v>
      </c>
      <c r="K155" s="59">
        <v>100</v>
      </c>
      <c r="L155" s="379"/>
      <c r="M155" s="364">
        <v>2012</v>
      </c>
      <c r="N155" s="59">
        <v>100</v>
      </c>
      <c r="O155" s="379"/>
      <c r="P155" s="364">
        <v>2012</v>
      </c>
      <c r="Q155" s="59">
        <v>100</v>
      </c>
      <c r="R155" s="379"/>
      <c r="S155" s="364">
        <v>2012</v>
      </c>
      <c r="T155" s="59">
        <v>100</v>
      </c>
      <c r="U155" s="379"/>
      <c r="V155" s="364">
        <v>2012</v>
      </c>
      <c r="W155" s="59">
        <v>75</v>
      </c>
      <c r="X155" s="379"/>
      <c r="Y155" s="364">
        <v>2012</v>
      </c>
      <c r="Z155" s="59">
        <v>100</v>
      </c>
      <c r="AA155" s="379"/>
      <c r="AB155" s="364">
        <v>2012</v>
      </c>
      <c r="AC155" s="61">
        <v>33</v>
      </c>
      <c r="AD155" s="379"/>
      <c r="AE155" s="364">
        <v>2012</v>
      </c>
      <c r="AF155" s="59">
        <v>50</v>
      </c>
      <c r="AG155" s="379"/>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row>
    <row r="156" spans="1:81" ht="24.75" customHeight="1">
      <c r="A156" s="364">
        <v>2013</v>
      </c>
      <c r="B156" s="396">
        <f t="shared" si="22"/>
        <v>84</v>
      </c>
      <c r="C156" s="379"/>
      <c r="D156" s="364">
        <v>2013</v>
      </c>
      <c r="E156" s="59">
        <v>100</v>
      </c>
      <c r="F156" s="379"/>
      <c r="G156" s="364">
        <v>2013</v>
      </c>
      <c r="H156" s="244">
        <f t="shared" si="23"/>
        <v>100</v>
      </c>
      <c r="I156" s="379"/>
      <c r="J156" s="364">
        <v>2013</v>
      </c>
      <c r="K156" s="59">
        <v>100</v>
      </c>
      <c r="L156" s="379"/>
      <c r="M156" s="364">
        <v>2013</v>
      </c>
      <c r="N156" s="59">
        <v>100</v>
      </c>
      <c r="O156" s="379"/>
      <c r="P156" s="364">
        <v>2013</v>
      </c>
      <c r="Q156" s="59">
        <v>100</v>
      </c>
      <c r="R156" s="379"/>
      <c r="S156" s="364">
        <v>2013</v>
      </c>
      <c r="T156" s="59">
        <v>100</v>
      </c>
      <c r="U156" s="379"/>
      <c r="V156" s="364">
        <v>2013</v>
      </c>
      <c r="W156" s="59">
        <v>75</v>
      </c>
      <c r="X156" s="379"/>
      <c r="Y156" s="364">
        <v>2013</v>
      </c>
      <c r="Z156" s="59">
        <v>100</v>
      </c>
      <c r="AA156" s="379"/>
      <c r="AB156" s="364">
        <v>2013</v>
      </c>
      <c r="AC156" s="61">
        <v>33</v>
      </c>
      <c r="AD156" s="379"/>
      <c r="AE156" s="364">
        <v>2013</v>
      </c>
      <c r="AF156" s="59">
        <v>50</v>
      </c>
      <c r="AG156" s="379"/>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row>
    <row r="157" spans="1:81" ht="24.75" customHeight="1">
      <c r="A157" s="216">
        <v>2014</v>
      </c>
      <c r="B157" s="2">
        <f t="shared" ref="B157:B162" si="24">AVERAGE(E157,H157, W157,((Z157+AC157+AF157)/3))</f>
        <v>84</v>
      </c>
      <c r="C157" s="238"/>
      <c r="D157" s="216">
        <v>2014</v>
      </c>
      <c r="E157" s="59">
        <v>100</v>
      </c>
      <c r="F157" s="60" t="s">
        <v>2741</v>
      </c>
      <c r="G157" s="216">
        <v>2014</v>
      </c>
      <c r="H157" s="244">
        <f t="shared" ref="H157:H162" si="25">AVERAGE(K157,N157,Q157,T157)</f>
        <v>100</v>
      </c>
      <c r="I157" s="66" t="s">
        <v>2740</v>
      </c>
      <c r="J157" s="216">
        <v>2014</v>
      </c>
      <c r="K157" s="59">
        <v>100</v>
      </c>
      <c r="L157" s="64" t="s">
        <v>4399</v>
      </c>
      <c r="M157" s="216">
        <v>2014</v>
      </c>
      <c r="N157" s="59">
        <v>100</v>
      </c>
      <c r="O157" s="60" t="s">
        <v>2738</v>
      </c>
      <c r="P157" s="216">
        <v>2014</v>
      </c>
      <c r="Q157" s="59">
        <v>100</v>
      </c>
      <c r="R157" s="60" t="s">
        <v>2739</v>
      </c>
      <c r="S157" s="216">
        <v>2014</v>
      </c>
      <c r="T157" s="59">
        <v>100</v>
      </c>
      <c r="U157" s="60" t="s">
        <v>2738</v>
      </c>
      <c r="V157" s="216">
        <v>2014</v>
      </c>
      <c r="W157" s="59">
        <v>75</v>
      </c>
      <c r="X157" s="60" t="s">
        <v>2737</v>
      </c>
      <c r="Y157" s="364">
        <v>2014</v>
      </c>
      <c r="Z157" s="59">
        <v>100</v>
      </c>
      <c r="AA157" s="60" t="s">
        <v>2736</v>
      </c>
      <c r="AB157" s="364">
        <v>2014</v>
      </c>
      <c r="AC157" s="61">
        <v>33</v>
      </c>
      <c r="AD157" s="60" t="s">
        <v>4400</v>
      </c>
      <c r="AE157" s="364">
        <v>2014</v>
      </c>
      <c r="AF157" s="59">
        <v>50</v>
      </c>
      <c r="AG157" s="62"/>
    </row>
    <row r="158" spans="1:81" ht="24.75" customHeight="1">
      <c r="A158" s="216">
        <v>2015</v>
      </c>
      <c r="B158" s="2">
        <f t="shared" si="24"/>
        <v>84</v>
      </c>
      <c r="C158" s="238"/>
      <c r="D158" s="216">
        <v>2015</v>
      </c>
      <c r="E158" s="59">
        <v>100</v>
      </c>
      <c r="F158" s="60"/>
      <c r="G158" s="216">
        <v>2015</v>
      </c>
      <c r="H158" s="244">
        <f t="shared" si="25"/>
        <v>100</v>
      </c>
      <c r="I158" s="59"/>
      <c r="J158" s="216">
        <v>2015</v>
      </c>
      <c r="K158" s="59">
        <v>100</v>
      </c>
      <c r="L158" s="60"/>
      <c r="M158" s="216">
        <v>2015</v>
      </c>
      <c r="N158" s="59">
        <v>100</v>
      </c>
      <c r="O158" s="60"/>
      <c r="P158" s="216">
        <v>2015</v>
      </c>
      <c r="Q158" s="59">
        <v>100</v>
      </c>
      <c r="R158" s="60"/>
      <c r="S158" s="216">
        <v>2015</v>
      </c>
      <c r="T158" s="59">
        <v>100</v>
      </c>
      <c r="U158" s="60"/>
      <c r="V158" s="216">
        <v>2015</v>
      </c>
      <c r="W158" s="59">
        <v>75</v>
      </c>
      <c r="X158" s="60" t="s">
        <v>2737</v>
      </c>
      <c r="Y158" s="364">
        <v>2015</v>
      </c>
      <c r="Z158" s="59">
        <v>100</v>
      </c>
      <c r="AA158" s="60" t="s">
        <v>2736</v>
      </c>
      <c r="AB158" s="364">
        <v>2015</v>
      </c>
      <c r="AC158" s="49">
        <v>33</v>
      </c>
      <c r="AD158" s="60"/>
      <c r="AE158" s="364">
        <v>2015</v>
      </c>
      <c r="AF158" s="49">
        <v>50</v>
      </c>
      <c r="AG158" s="62"/>
    </row>
    <row r="159" spans="1:81" ht="24.75" customHeight="1">
      <c r="A159" s="216">
        <v>2016</v>
      </c>
      <c r="B159" s="2">
        <f t="shared" si="24"/>
        <v>90.25</v>
      </c>
      <c r="C159" s="238"/>
      <c r="D159" s="216">
        <v>2016</v>
      </c>
      <c r="E159" s="59">
        <v>100</v>
      </c>
      <c r="F159" s="60" t="s">
        <v>2734</v>
      </c>
      <c r="G159" s="216">
        <v>2016</v>
      </c>
      <c r="H159" s="244">
        <f t="shared" si="25"/>
        <v>100</v>
      </c>
      <c r="I159" s="61" t="s">
        <v>2735</v>
      </c>
      <c r="J159" s="216">
        <v>2016</v>
      </c>
      <c r="K159" s="59">
        <v>100</v>
      </c>
      <c r="L159" s="60" t="s">
        <v>2735</v>
      </c>
      <c r="M159" s="216">
        <v>2016</v>
      </c>
      <c r="N159" s="59">
        <v>100</v>
      </c>
      <c r="O159" s="60" t="s">
        <v>2735</v>
      </c>
      <c r="P159" s="216">
        <v>2016</v>
      </c>
      <c r="Q159" s="59">
        <v>100</v>
      </c>
      <c r="R159" s="60" t="s">
        <v>2735</v>
      </c>
      <c r="S159" s="216">
        <v>2016</v>
      </c>
      <c r="T159" s="59">
        <v>100</v>
      </c>
      <c r="U159" s="60" t="s">
        <v>2734</v>
      </c>
      <c r="V159" s="216">
        <v>2016</v>
      </c>
      <c r="W159" s="59">
        <v>100</v>
      </c>
      <c r="X159" s="60" t="s">
        <v>2733</v>
      </c>
      <c r="Y159" s="364">
        <v>2016</v>
      </c>
      <c r="Z159" s="59">
        <v>100</v>
      </c>
      <c r="AA159" s="60" t="s">
        <v>2732</v>
      </c>
      <c r="AB159" s="364">
        <v>2016</v>
      </c>
      <c r="AC159" s="49">
        <v>33</v>
      </c>
      <c r="AD159" s="60"/>
      <c r="AE159" s="364">
        <v>2016</v>
      </c>
      <c r="AF159" s="49">
        <v>50</v>
      </c>
      <c r="AG159" s="62"/>
    </row>
    <row r="160" spans="1:81" ht="24.75" customHeight="1">
      <c r="A160" s="216">
        <v>2017</v>
      </c>
      <c r="B160" s="2">
        <f t="shared" si="24"/>
        <v>90.25</v>
      </c>
      <c r="C160" s="238"/>
      <c r="D160" s="216">
        <v>2017</v>
      </c>
      <c r="E160" s="59">
        <v>100</v>
      </c>
      <c r="F160" s="60"/>
      <c r="G160" s="216">
        <v>2017</v>
      </c>
      <c r="H160" s="244">
        <f t="shared" si="25"/>
        <v>100</v>
      </c>
      <c r="I160" s="59"/>
      <c r="J160" s="216">
        <v>2017</v>
      </c>
      <c r="K160" s="59">
        <v>100</v>
      </c>
      <c r="L160" s="60"/>
      <c r="M160" s="216">
        <v>2017</v>
      </c>
      <c r="N160" s="59">
        <v>100</v>
      </c>
      <c r="O160" s="60"/>
      <c r="P160" s="216">
        <v>2017</v>
      </c>
      <c r="Q160" s="59">
        <v>100</v>
      </c>
      <c r="R160" s="60"/>
      <c r="S160" s="216">
        <v>2017</v>
      </c>
      <c r="T160" s="59">
        <v>100</v>
      </c>
      <c r="U160" s="60"/>
      <c r="V160" s="216">
        <v>2017</v>
      </c>
      <c r="W160" s="59">
        <v>100</v>
      </c>
      <c r="X160" s="60"/>
      <c r="Y160" s="364">
        <v>2017</v>
      </c>
      <c r="Z160" s="59">
        <v>100</v>
      </c>
      <c r="AA160" s="60" t="s">
        <v>2731</v>
      </c>
      <c r="AB160" s="364">
        <v>2017</v>
      </c>
      <c r="AC160" s="49">
        <v>33</v>
      </c>
      <c r="AD160" s="60"/>
      <c r="AE160" s="364">
        <v>2017</v>
      </c>
      <c r="AF160" s="49">
        <v>50</v>
      </c>
      <c r="AG160" s="62"/>
    </row>
    <row r="161" spans="1:41" ht="24.75" customHeight="1">
      <c r="A161" s="216">
        <v>2018</v>
      </c>
      <c r="B161" s="2">
        <f t="shared" si="24"/>
        <v>90.25</v>
      </c>
      <c r="C161" s="238"/>
      <c r="D161" s="216">
        <v>2018</v>
      </c>
      <c r="E161" s="59">
        <v>100</v>
      </c>
      <c r="F161" s="60"/>
      <c r="G161" s="216">
        <v>2018</v>
      </c>
      <c r="H161" s="244">
        <f t="shared" si="25"/>
        <v>100</v>
      </c>
      <c r="I161" s="59"/>
      <c r="J161" s="216">
        <v>2018</v>
      </c>
      <c r="K161" s="59">
        <v>100</v>
      </c>
      <c r="L161" s="60"/>
      <c r="M161" s="216">
        <v>2018</v>
      </c>
      <c r="N161" s="59">
        <v>100</v>
      </c>
      <c r="O161" s="60"/>
      <c r="P161" s="216">
        <v>2018</v>
      </c>
      <c r="Q161" s="59">
        <v>100</v>
      </c>
      <c r="R161" s="60"/>
      <c r="S161" s="216">
        <v>2018</v>
      </c>
      <c r="T161" s="59">
        <v>100</v>
      </c>
      <c r="U161" s="60"/>
      <c r="V161" s="216">
        <v>2018</v>
      </c>
      <c r="W161" s="59">
        <v>100</v>
      </c>
      <c r="X161" s="60"/>
      <c r="Y161" s="364">
        <v>2018</v>
      </c>
      <c r="Z161" s="59">
        <v>100</v>
      </c>
      <c r="AA161" s="60" t="s">
        <v>2731</v>
      </c>
      <c r="AB161" s="364">
        <v>2018</v>
      </c>
      <c r="AC161" s="49">
        <v>33</v>
      </c>
      <c r="AD161" s="60"/>
      <c r="AE161" s="364">
        <v>2018</v>
      </c>
      <c r="AF161" s="49">
        <v>50</v>
      </c>
      <c r="AG161" s="62"/>
    </row>
    <row r="162" spans="1:41" ht="24.75" customHeight="1">
      <c r="A162" s="216">
        <v>2019</v>
      </c>
      <c r="B162" s="2">
        <f t="shared" si="24"/>
        <v>90.25</v>
      </c>
      <c r="C162" s="238"/>
      <c r="D162" s="216">
        <v>2019</v>
      </c>
      <c r="E162" s="59">
        <v>100</v>
      </c>
      <c r="F162" s="60"/>
      <c r="G162" s="216">
        <v>2019</v>
      </c>
      <c r="H162" s="244">
        <f t="shared" si="25"/>
        <v>100</v>
      </c>
      <c r="I162" s="59"/>
      <c r="J162" s="216">
        <v>2019</v>
      </c>
      <c r="K162" s="59">
        <v>100</v>
      </c>
      <c r="L162" s="60"/>
      <c r="M162" s="216">
        <v>2019</v>
      </c>
      <c r="N162" s="59">
        <v>100</v>
      </c>
      <c r="O162" s="60"/>
      <c r="P162" s="216">
        <v>2019</v>
      </c>
      <c r="Q162" s="59">
        <v>100</v>
      </c>
      <c r="R162" s="60"/>
      <c r="S162" s="216">
        <v>2019</v>
      </c>
      <c r="T162" s="59">
        <v>100</v>
      </c>
      <c r="U162" s="60"/>
      <c r="V162" s="216">
        <v>2019</v>
      </c>
      <c r="W162" s="59">
        <v>100</v>
      </c>
      <c r="X162" s="60"/>
      <c r="Y162" s="364">
        <v>2019</v>
      </c>
      <c r="Z162" s="59">
        <v>100</v>
      </c>
      <c r="AA162" s="60" t="s">
        <v>2731</v>
      </c>
      <c r="AB162" s="364">
        <v>2019</v>
      </c>
      <c r="AC162" s="49">
        <v>33</v>
      </c>
      <c r="AD162" s="60"/>
      <c r="AE162" s="364">
        <v>2019</v>
      </c>
      <c r="AF162" s="49">
        <v>50</v>
      </c>
      <c r="AG162" s="62"/>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33.291666666666671</v>
      </c>
      <c r="C171" s="39"/>
      <c r="D171" s="43">
        <v>2014</v>
      </c>
      <c r="E171" s="8">
        <v>50</v>
      </c>
      <c r="F171" s="67" t="s">
        <v>2728</v>
      </c>
      <c r="G171" s="43">
        <v>2014</v>
      </c>
      <c r="H171" s="8">
        <v>0</v>
      </c>
      <c r="I171" s="11" t="s">
        <v>2727</v>
      </c>
      <c r="J171" s="43">
        <v>2014</v>
      </c>
      <c r="K171" s="8">
        <v>50</v>
      </c>
      <c r="L171" s="11" t="s">
        <v>2726</v>
      </c>
      <c r="M171" s="43">
        <v>2014</v>
      </c>
      <c r="N171" s="19">
        <v>50</v>
      </c>
      <c r="O171" s="11" t="s">
        <v>2725</v>
      </c>
      <c r="P171" s="43">
        <v>2014</v>
      </c>
      <c r="Q171" s="8">
        <v>100</v>
      </c>
      <c r="R171" s="11" t="s">
        <v>2724</v>
      </c>
      <c r="S171" s="43">
        <v>2014</v>
      </c>
      <c r="T171" s="19">
        <v>0</v>
      </c>
      <c r="U171" s="11" t="s">
        <v>2723</v>
      </c>
      <c r="V171" s="43">
        <v>2014</v>
      </c>
      <c r="W171" s="19">
        <v>100</v>
      </c>
      <c r="X171" s="11" t="s">
        <v>2722</v>
      </c>
      <c r="Y171" s="43">
        <v>2014</v>
      </c>
      <c r="Z171" s="19">
        <v>33</v>
      </c>
      <c r="AA171" s="11" t="s">
        <v>2721</v>
      </c>
      <c r="AB171" s="43">
        <v>2014</v>
      </c>
      <c r="AC171" s="19">
        <v>0</v>
      </c>
      <c r="AD171" s="11" t="s">
        <v>2720</v>
      </c>
      <c r="AE171" s="43">
        <v>2014</v>
      </c>
      <c r="AF171" s="19">
        <v>0</v>
      </c>
      <c r="AG171" s="67" t="s">
        <v>2730</v>
      </c>
      <c r="AH171" s="43">
        <v>2014</v>
      </c>
      <c r="AI171" s="19">
        <v>50</v>
      </c>
      <c r="AJ171" s="11" t="s">
        <v>2729</v>
      </c>
      <c r="AK171" s="43">
        <v>2014</v>
      </c>
      <c r="AL171" s="19">
        <v>0</v>
      </c>
      <c r="AM171" s="11" t="s">
        <v>2717</v>
      </c>
      <c r="AN171" s="56"/>
      <c r="AO171" s="56"/>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56"/>
      <c r="AO172" s="56"/>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56"/>
      <c r="AO173" s="56"/>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56"/>
      <c r="AO174" s="56"/>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56"/>
      <c r="AO175" s="56"/>
    </row>
    <row r="176" spans="1:41" ht="24.75" customHeight="1">
      <c r="A176" s="43">
        <v>2019</v>
      </c>
      <c r="B176" s="2">
        <f>AVERAGE((E176+K176+Q176)/3+(H176+N176+T176)/3+W176+Z176+AC176+AF176+AI176+AL176)/8</f>
        <v>33.291666666666671</v>
      </c>
      <c r="C176" s="80"/>
      <c r="D176" s="43">
        <v>2019</v>
      </c>
      <c r="E176" s="19">
        <v>50</v>
      </c>
      <c r="F176" s="67" t="s">
        <v>2728</v>
      </c>
      <c r="G176" s="43">
        <v>2019</v>
      </c>
      <c r="H176" s="8">
        <v>0</v>
      </c>
      <c r="I176" s="67" t="s">
        <v>2727</v>
      </c>
      <c r="J176" s="43">
        <v>2019</v>
      </c>
      <c r="K176" s="19">
        <v>50</v>
      </c>
      <c r="L176" s="11" t="s">
        <v>2726</v>
      </c>
      <c r="M176" s="43">
        <v>2019</v>
      </c>
      <c r="N176" s="19">
        <v>50</v>
      </c>
      <c r="O176" s="11" t="s">
        <v>2725</v>
      </c>
      <c r="P176" s="43">
        <v>2019</v>
      </c>
      <c r="Q176" s="19">
        <v>100</v>
      </c>
      <c r="R176" s="11" t="s">
        <v>2724</v>
      </c>
      <c r="S176" s="43">
        <v>2019</v>
      </c>
      <c r="T176" s="19">
        <v>0</v>
      </c>
      <c r="U176" s="11" t="s">
        <v>2723</v>
      </c>
      <c r="V176" s="43">
        <v>2019</v>
      </c>
      <c r="W176" s="19">
        <v>100</v>
      </c>
      <c r="X176" s="11" t="s">
        <v>2722</v>
      </c>
      <c r="Y176" s="43">
        <v>2019</v>
      </c>
      <c r="Z176" s="19">
        <v>33</v>
      </c>
      <c r="AA176" s="11" t="s">
        <v>2721</v>
      </c>
      <c r="AB176" s="43">
        <v>2019</v>
      </c>
      <c r="AC176" s="19">
        <v>0</v>
      </c>
      <c r="AD176" s="11" t="s">
        <v>2720</v>
      </c>
      <c r="AE176" s="43">
        <v>2019</v>
      </c>
      <c r="AF176" s="19">
        <v>0</v>
      </c>
      <c r="AG176" s="11" t="s">
        <v>2719</v>
      </c>
      <c r="AH176" s="43">
        <v>2019</v>
      </c>
      <c r="AI176" s="19">
        <v>50</v>
      </c>
      <c r="AJ176" s="11" t="s">
        <v>2718</v>
      </c>
      <c r="AK176" s="43">
        <v>2019</v>
      </c>
      <c r="AL176" s="19">
        <v>0</v>
      </c>
      <c r="AM176" s="11" t="s">
        <v>2717</v>
      </c>
      <c r="AN176" s="56"/>
      <c r="AO176" s="56"/>
    </row>
  </sheetData>
  <mergeCells count="443">
    <mergeCell ref="AF168:AG168"/>
    <mergeCell ref="AI168:AJ168"/>
    <mergeCell ref="AL168:AM168"/>
    <mergeCell ref="B169:C169"/>
    <mergeCell ref="E169:F169"/>
    <mergeCell ref="H169:I169"/>
    <mergeCell ref="K169:L169"/>
    <mergeCell ref="N169:O169"/>
    <mergeCell ref="Q169:R169"/>
    <mergeCell ref="B167:C167"/>
    <mergeCell ref="E167:F167"/>
    <mergeCell ref="H167:I167"/>
    <mergeCell ref="K167:L167"/>
    <mergeCell ref="N167:O167"/>
    <mergeCell ref="Q167:R167"/>
    <mergeCell ref="T167:U167"/>
    <mergeCell ref="AL169:AM169"/>
    <mergeCell ref="B168:C168"/>
    <mergeCell ref="E168:F168"/>
    <mergeCell ref="H168:I168"/>
    <mergeCell ref="K168:L168"/>
    <mergeCell ref="N168:O168"/>
    <mergeCell ref="Q168:R168"/>
    <mergeCell ref="T168:U168"/>
    <mergeCell ref="W168:X168"/>
    <mergeCell ref="Z168:AA168"/>
    <mergeCell ref="T169:U169"/>
    <mergeCell ref="W169:X169"/>
    <mergeCell ref="Z169:AA169"/>
    <mergeCell ref="AC169:AD169"/>
    <mergeCell ref="AF169:AG169"/>
    <mergeCell ref="AI169:AJ169"/>
    <mergeCell ref="AC168:AD168"/>
    <mergeCell ref="W167:X167"/>
    <mergeCell ref="Z167:AA167"/>
    <mergeCell ref="AC167:AD167"/>
    <mergeCell ref="AF167:AG167"/>
    <mergeCell ref="AI167:AJ167"/>
    <mergeCell ref="AL167:AM167"/>
    <mergeCell ref="AF166:AG166"/>
    <mergeCell ref="AI166:AJ166"/>
    <mergeCell ref="AL166:AM166"/>
    <mergeCell ref="W166:X166"/>
    <mergeCell ref="Z166:AA166"/>
    <mergeCell ref="AC166:AD166"/>
    <mergeCell ref="Q43:R43"/>
    <mergeCell ref="N43:O43"/>
    <mergeCell ref="Q165:R165"/>
    <mergeCell ref="N123:O123"/>
    <mergeCell ref="Q103:R103"/>
    <mergeCell ref="W106:X106"/>
    <mergeCell ref="T103:U103"/>
    <mergeCell ref="W103:X103"/>
    <mergeCell ref="E126:F126"/>
    <mergeCell ref="H126:I126"/>
    <mergeCell ref="H124:I124"/>
    <mergeCell ref="T124:U124"/>
    <mergeCell ref="Q84:R84"/>
    <mergeCell ref="E104:F104"/>
    <mergeCell ref="K102:L102"/>
    <mergeCell ref="B101:X101"/>
    <mergeCell ref="H103:I103"/>
    <mergeCell ref="T105:U105"/>
    <mergeCell ref="T106:U106"/>
    <mergeCell ref="T123:U123"/>
    <mergeCell ref="B84:C84"/>
    <mergeCell ref="H83:I83"/>
    <mergeCell ref="K81:L81"/>
    <mergeCell ref="H82:I82"/>
    <mergeCell ref="E166:F166"/>
    <mergeCell ref="H166:I166"/>
    <mergeCell ref="K166:L166"/>
    <mergeCell ref="N166:O166"/>
    <mergeCell ref="Q166:R166"/>
    <mergeCell ref="T166:U166"/>
    <mergeCell ref="B164:AM164"/>
    <mergeCell ref="B165:C165"/>
    <mergeCell ref="E165:F165"/>
    <mergeCell ref="H165:I165"/>
    <mergeCell ref="K165:L165"/>
    <mergeCell ref="N165:O165"/>
    <mergeCell ref="B39:C39"/>
    <mergeCell ref="E39:F39"/>
    <mergeCell ref="H39:I39"/>
    <mergeCell ref="H21:I21"/>
    <mergeCell ref="H22:I22"/>
    <mergeCell ref="K39:L39"/>
    <mergeCell ref="H20:I20"/>
    <mergeCell ref="B22:C22"/>
    <mergeCell ref="N22:O22"/>
    <mergeCell ref="E22:F22"/>
    <mergeCell ref="K22:L22"/>
    <mergeCell ref="N20:O20"/>
    <mergeCell ref="N21:O21"/>
    <mergeCell ref="B20:C20"/>
    <mergeCell ref="E20:F20"/>
    <mergeCell ref="K20:L20"/>
    <mergeCell ref="B21:C21"/>
    <mergeCell ref="E21:F21"/>
    <mergeCell ref="AF39:AG39"/>
    <mergeCell ref="AC41:AD41"/>
    <mergeCell ref="AF41:AG41"/>
    <mergeCell ref="W41:X41"/>
    <mergeCell ref="AI39:AJ39"/>
    <mergeCell ref="AL165:AM165"/>
    <mergeCell ref="T165:U165"/>
    <mergeCell ref="W165:X165"/>
    <mergeCell ref="Z165:AA165"/>
    <mergeCell ref="AC165:AD165"/>
    <mergeCell ref="AF165:AG165"/>
    <mergeCell ref="AI165:AJ165"/>
    <mergeCell ref="T104:U104"/>
    <mergeCell ref="W104:X104"/>
    <mergeCell ref="W105:X105"/>
    <mergeCell ref="AC144:AD144"/>
    <mergeCell ref="AF144:AG144"/>
    <mergeCell ref="AC145:AD145"/>
    <mergeCell ref="Z148:AA148"/>
    <mergeCell ref="Z124:AA124"/>
    <mergeCell ref="AC63:AD63"/>
    <mergeCell ref="AF63:AG63"/>
    <mergeCell ref="AC62:AD62"/>
    <mergeCell ref="AF40:AG40"/>
    <mergeCell ref="Z41:AA41"/>
    <mergeCell ref="N41:O41"/>
    <mergeCell ref="Q41:R41"/>
    <mergeCell ref="K41:L41"/>
    <mergeCell ref="K124:L124"/>
    <mergeCell ref="N124:O124"/>
    <mergeCell ref="T127:U127"/>
    <mergeCell ref="Q126:R126"/>
    <mergeCell ref="Z42:AA42"/>
    <mergeCell ref="W43:X43"/>
    <mergeCell ref="Z43:AA43"/>
    <mergeCell ref="W42:X42"/>
    <mergeCell ref="N83:O83"/>
    <mergeCell ref="Q83:R83"/>
    <mergeCell ref="N102:O102"/>
    <mergeCell ref="Q102:R102"/>
    <mergeCell ref="T61:U61"/>
    <mergeCell ref="K127:L127"/>
    <mergeCell ref="N127:O127"/>
    <mergeCell ref="K126:L126"/>
    <mergeCell ref="N126:O126"/>
    <mergeCell ref="Z125:AA125"/>
    <mergeCell ref="Z126:AA126"/>
    <mergeCell ref="Z127:AA127"/>
    <mergeCell ref="AO43:AP43"/>
    <mergeCell ref="AX41:AY41"/>
    <mergeCell ref="AU42:AV42"/>
    <mergeCell ref="AX42:AY42"/>
    <mergeCell ref="AU43:AV43"/>
    <mergeCell ref="AX43:AY43"/>
    <mergeCell ref="AR43:AS43"/>
    <mergeCell ref="AC42:AD42"/>
    <mergeCell ref="AF42:AG42"/>
    <mergeCell ref="AI42:AJ42"/>
    <mergeCell ref="AL42:AM42"/>
    <mergeCell ref="AC43:AD43"/>
    <mergeCell ref="AF43:AG43"/>
    <mergeCell ref="AI43:AJ43"/>
    <mergeCell ref="AL43:AM43"/>
    <mergeCell ref="AL39:AM39"/>
    <mergeCell ref="AR39:AS39"/>
    <mergeCell ref="AU39:AV39"/>
    <mergeCell ref="AX39:AY39"/>
    <mergeCell ref="AI40:AJ40"/>
    <mergeCell ref="AI41:AJ41"/>
    <mergeCell ref="AR41:AS41"/>
    <mergeCell ref="AR42:AS42"/>
    <mergeCell ref="AU41:AV41"/>
    <mergeCell ref="AO40:AP40"/>
    <mergeCell ref="AL40:AM40"/>
    <mergeCell ref="AL41:AM41"/>
    <mergeCell ref="AO39:AP39"/>
    <mergeCell ref="AO41:AP41"/>
    <mergeCell ref="AO42:AP42"/>
    <mergeCell ref="AR40:AS40"/>
    <mergeCell ref="AU40:AV40"/>
    <mergeCell ref="AX40:AY40"/>
    <mergeCell ref="Z40:AA40"/>
    <mergeCell ref="AC20:AD20"/>
    <mergeCell ref="AC21:AD21"/>
    <mergeCell ref="AC22:AD22"/>
    <mergeCell ref="T22:U22"/>
    <mergeCell ref="W22:X22"/>
    <mergeCell ref="Z22:AA22"/>
    <mergeCell ref="W39:X39"/>
    <mergeCell ref="W40:X40"/>
    <mergeCell ref="AC39:AD39"/>
    <mergeCell ref="AC40:AD40"/>
    <mergeCell ref="W20:X20"/>
    <mergeCell ref="N18:O18"/>
    <mergeCell ref="Q18:R18"/>
    <mergeCell ref="B19:C19"/>
    <mergeCell ref="W18:X18"/>
    <mergeCell ref="W19:X19"/>
    <mergeCell ref="Z18:AA18"/>
    <mergeCell ref="AC18:AD18"/>
    <mergeCell ref="Z19:AA19"/>
    <mergeCell ref="T21:U21"/>
    <mergeCell ref="W21:X21"/>
    <mergeCell ref="Z21:AA21"/>
    <mergeCell ref="AC19:AD19"/>
    <mergeCell ref="K82:L82"/>
    <mergeCell ref="K83:L83"/>
    <mergeCell ref="E81:F81"/>
    <mergeCell ref="B42:C42"/>
    <mergeCell ref="N42:O42"/>
    <mergeCell ref="B43:C43"/>
    <mergeCell ref="N82:O82"/>
    <mergeCell ref="H42:I42"/>
    <mergeCell ref="E43:F43"/>
    <mergeCell ref="H43:I43"/>
    <mergeCell ref="K43:L43"/>
    <mergeCell ref="E82:F82"/>
    <mergeCell ref="B82:C82"/>
    <mergeCell ref="H84:I84"/>
    <mergeCell ref="K84:L84"/>
    <mergeCell ref="N84:O84"/>
    <mergeCell ref="T20:U20"/>
    <mergeCell ref="T41:U41"/>
    <mergeCell ref="K21:L21"/>
    <mergeCell ref="H81:I81"/>
    <mergeCell ref="B85:C85"/>
    <mergeCell ref="H85:I85"/>
    <mergeCell ref="E85:F85"/>
    <mergeCell ref="E84:F84"/>
    <mergeCell ref="Q39:R39"/>
    <mergeCell ref="H40:I40"/>
    <mergeCell ref="E41:F41"/>
    <mergeCell ref="H41:I41"/>
    <mergeCell ref="N39:O39"/>
    <mergeCell ref="N40:O40"/>
    <mergeCell ref="E42:F42"/>
    <mergeCell ref="K40:L40"/>
    <mergeCell ref="Q42:R42"/>
    <mergeCell ref="K42:L42"/>
    <mergeCell ref="Q40:R40"/>
    <mergeCell ref="B83:C83"/>
    <mergeCell ref="E83:F83"/>
    <mergeCell ref="T126:U126"/>
    <mergeCell ref="W102:X102"/>
    <mergeCell ref="Q81:R81"/>
    <mergeCell ref="T102:U102"/>
    <mergeCell ref="B122:AA122"/>
    <mergeCell ref="B123:C123"/>
    <mergeCell ref="Z123:AA123"/>
    <mergeCell ref="Q123:R123"/>
    <mergeCell ref="H123:I123"/>
    <mergeCell ref="E123:F123"/>
    <mergeCell ref="H106:I106"/>
    <mergeCell ref="K106:L106"/>
    <mergeCell ref="N106:O106"/>
    <mergeCell ref="Q105:R105"/>
    <mergeCell ref="H105:I105"/>
    <mergeCell ref="K105:L105"/>
    <mergeCell ref="K125:L125"/>
    <mergeCell ref="N125:O125"/>
    <mergeCell ref="W123:X123"/>
    <mergeCell ref="E102:F102"/>
    <mergeCell ref="H102:I102"/>
    <mergeCell ref="Q106:R106"/>
    <mergeCell ref="K103:L103"/>
    <mergeCell ref="N103:O103"/>
    <mergeCell ref="N148:O148"/>
    <mergeCell ref="K148:L148"/>
    <mergeCell ref="T144:U144"/>
    <mergeCell ref="W144:X144"/>
    <mergeCell ref="Z144:AA144"/>
    <mergeCell ref="W145:X145"/>
    <mergeCell ref="Z145:AA145"/>
    <mergeCell ref="K145:L145"/>
    <mergeCell ref="N146:O146"/>
    <mergeCell ref="H145:I145"/>
    <mergeCell ref="H146:I146"/>
    <mergeCell ref="N145:O145"/>
    <mergeCell ref="AF147:AG147"/>
    <mergeCell ref="AF148:AG148"/>
    <mergeCell ref="T147:U147"/>
    <mergeCell ref="T148:U148"/>
    <mergeCell ref="AC147:AD147"/>
    <mergeCell ref="W147:X147"/>
    <mergeCell ref="W148:X148"/>
    <mergeCell ref="Z147:AA147"/>
    <mergeCell ref="Q145:R145"/>
    <mergeCell ref="T145:U145"/>
    <mergeCell ref="Q146:R146"/>
    <mergeCell ref="T146:U146"/>
    <mergeCell ref="AF145:AG145"/>
    <mergeCell ref="AC146:AD146"/>
    <mergeCell ref="AF146:AG146"/>
    <mergeCell ref="W146:X146"/>
    <mergeCell ref="Z146:AA146"/>
    <mergeCell ref="Q147:R147"/>
    <mergeCell ref="Q148:R148"/>
    <mergeCell ref="AC148:AD148"/>
    <mergeCell ref="N147:O147"/>
    <mergeCell ref="B146:C146"/>
    <mergeCell ref="H147:I147"/>
    <mergeCell ref="H148:I148"/>
    <mergeCell ref="K123:L123"/>
    <mergeCell ref="B147:C147"/>
    <mergeCell ref="E147:F147"/>
    <mergeCell ref="K147:L147"/>
    <mergeCell ref="B148:C148"/>
    <mergeCell ref="E148:F148"/>
    <mergeCell ref="B143:AG143"/>
    <mergeCell ref="B144:C144"/>
    <mergeCell ref="E144:F144"/>
    <mergeCell ref="H144:I144"/>
    <mergeCell ref="B125:C125"/>
    <mergeCell ref="E125:F125"/>
    <mergeCell ref="H125:I125"/>
    <mergeCell ref="W127:X127"/>
    <mergeCell ref="B126:C126"/>
    <mergeCell ref="B127:C127"/>
    <mergeCell ref="E127:F127"/>
    <mergeCell ref="H127:I127"/>
    <mergeCell ref="E146:F146"/>
    <mergeCell ref="K146:L146"/>
    <mergeCell ref="K144:L144"/>
    <mergeCell ref="AL63:AM63"/>
    <mergeCell ref="AI64:AJ64"/>
    <mergeCell ref="AL64:AM64"/>
    <mergeCell ref="AF64:AG64"/>
    <mergeCell ref="AI63:AJ63"/>
    <mergeCell ref="Q82:R82"/>
    <mergeCell ref="N81:O81"/>
    <mergeCell ref="Q144:R144"/>
    <mergeCell ref="B104:C104"/>
    <mergeCell ref="B106:C106"/>
    <mergeCell ref="E106:F106"/>
    <mergeCell ref="K104:L104"/>
    <mergeCell ref="Q104:R104"/>
    <mergeCell ref="N104:O104"/>
    <mergeCell ref="N105:O105"/>
    <mergeCell ref="H104:I104"/>
    <mergeCell ref="Q125:R125"/>
    <mergeCell ref="N144:O144"/>
    <mergeCell ref="Q127:R127"/>
    <mergeCell ref="W126:X126"/>
    <mergeCell ref="W124:X124"/>
    <mergeCell ref="W125:X125"/>
    <mergeCell ref="Q124:R124"/>
    <mergeCell ref="T125:U125"/>
    <mergeCell ref="AL62:AM62"/>
    <mergeCell ref="B105:C105"/>
    <mergeCell ref="E105:F105"/>
    <mergeCell ref="B80:R80"/>
    <mergeCell ref="W63:X63"/>
    <mergeCell ref="W64:X64"/>
    <mergeCell ref="Z64:AA64"/>
    <mergeCell ref="AC64:AD64"/>
    <mergeCell ref="Z63:AA63"/>
    <mergeCell ref="N63:O63"/>
    <mergeCell ref="Q63:R63"/>
    <mergeCell ref="N64:O64"/>
    <mergeCell ref="Q64:R64"/>
    <mergeCell ref="T64:U64"/>
    <mergeCell ref="K85:L85"/>
    <mergeCell ref="N85:O85"/>
    <mergeCell ref="Q85:R85"/>
    <mergeCell ref="B64:C64"/>
    <mergeCell ref="E64:F64"/>
    <mergeCell ref="Q62:R62"/>
    <mergeCell ref="H64:I64"/>
    <mergeCell ref="K64:L64"/>
    <mergeCell ref="AF62:AG62"/>
    <mergeCell ref="B81:C81"/>
    <mergeCell ref="T63:U63"/>
    <mergeCell ref="B62:C62"/>
    <mergeCell ref="H63:I63"/>
    <mergeCell ref="K63:L63"/>
    <mergeCell ref="H62:I62"/>
    <mergeCell ref="N62:O62"/>
    <mergeCell ref="T62:U62"/>
    <mergeCell ref="Z62:AA62"/>
    <mergeCell ref="Q60:R60"/>
    <mergeCell ref="Q61:R61"/>
    <mergeCell ref="B61:C61"/>
    <mergeCell ref="E61:F61"/>
    <mergeCell ref="Z61:AA61"/>
    <mergeCell ref="A1:D1"/>
    <mergeCell ref="AC61:AD61"/>
    <mergeCell ref="AI61:AJ61"/>
    <mergeCell ref="AI62:AJ62"/>
    <mergeCell ref="AL60:AM60"/>
    <mergeCell ref="K60:L60"/>
    <mergeCell ref="K61:L61"/>
    <mergeCell ref="AL61:AM61"/>
    <mergeCell ref="W61:X61"/>
    <mergeCell ref="W60:X60"/>
    <mergeCell ref="Z60:AA60"/>
    <mergeCell ref="W62:X62"/>
    <mergeCell ref="K62:L62"/>
    <mergeCell ref="H61:I61"/>
    <mergeCell ref="N61:O61"/>
    <mergeCell ref="AF60:AG60"/>
    <mergeCell ref="AI60:AJ60"/>
    <mergeCell ref="Z39:AA39"/>
    <mergeCell ref="T40:U40"/>
    <mergeCell ref="T43:U43"/>
    <mergeCell ref="Z20:AA20"/>
    <mergeCell ref="AC60:AD60"/>
    <mergeCell ref="B60:C60"/>
    <mergeCell ref="E60:F60"/>
    <mergeCell ref="AF61:AG61"/>
    <mergeCell ref="B17:AD17"/>
    <mergeCell ref="B38:AY38"/>
    <mergeCell ref="B59:AM59"/>
    <mergeCell ref="H60:I60"/>
    <mergeCell ref="N60:O60"/>
    <mergeCell ref="T60:U60"/>
    <mergeCell ref="Q21:R21"/>
    <mergeCell ref="T42:U42"/>
    <mergeCell ref="T39:U39"/>
    <mergeCell ref="Q22:R22"/>
    <mergeCell ref="Q20:R20"/>
    <mergeCell ref="B41:C41"/>
    <mergeCell ref="E19:F19"/>
    <mergeCell ref="T18:U18"/>
    <mergeCell ref="H19:I19"/>
    <mergeCell ref="K19:L19"/>
    <mergeCell ref="N19:O19"/>
    <mergeCell ref="Q19:R19"/>
    <mergeCell ref="T19:U19"/>
    <mergeCell ref="B18:C18"/>
    <mergeCell ref="E18:F18"/>
    <mergeCell ref="H18:I18"/>
    <mergeCell ref="K18:L18"/>
    <mergeCell ref="B103:C103"/>
    <mergeCell ref="E103:F103"/>
    <mergeCell ref="B124:C124"/>
    <mergeCell ref="E124:F124"/>
    <mergeCell ref="B145:C145"/>
    <mergeCell ref="E145:F145"/>
    <mergeCell ref="B40:C40"/>
    <mergeCell ref="E40:F40"/>
    <mergeCell ref="E62:F62"/>
    <mergeCell ref="E63:F63"/>
    <mergeCell ref="B63:C63"/>
    <mergeCell ref="B102:C102"/>
  </mergeCells>
  <pageMargins left="0.70866141732283472" right="0.70866141732283472" top="0.74803149606299213" bottom="0.74803149606299213" header="0" footer="0"/>
  <pageSetup paperSize="9" scale="5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1"/>
  <dimension ref="A1:CC176"/>
  <sheetViews>
    <sheetView topLeftCell="L101" zoomScale="110" zoomScaleNormal="110" workbookViewId="0">
      <selection activeCell="AA173" sqref="AA173"/>
    </sheetView>
  </sheetViews>
  <sheetFormatPr defaultColWidth="15.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15.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37.155092592592595</v>
      </c>
    </row>
    <row r="4" spans="1:4" ht="24.75" customHeight="1">
      <c r="A4" s="347">
        <v>2008</v>
      </c>
      <c r="B4" s="229"/>
      <c r="C4" s="229"/>
      <c r="D4" s="229">
        <f t="shared" si="0"/>
        <v>39.710648148148152</v>
      </c>
    </row>
    <row r="5" spans="1:4" ht="24.75" customHeight="1">
      <c r="A5" s="347">
        <v>2009</v>
      </c>
      <c r="B5" s="229"/>
      <c r="C5" s="229"/>
      <c r="D5" s="229">
        <f t="shared" si="0"/>
        <v>39.710648148148152</v>
      </c>
    </row>
    <row r="6" spans="1:4" ht="24.75" customHeight="1">
      <c r="A6" s="347">
        <v>2010</v>
      </c>
      <c r="B6" s="229"/>
      <c r="C6" s="229">
        <f t="shared" ref="C6:C9" si="1">AVERAGE(B27,B48,B69,B90,B111,B132,B153)</f>
        <v>35.05810657596372</v>
      </c>
      <c r="D6" s="229">
        <f t="shared" si="0"/>
        <v>39.710648148148152</v>
      </c>
    </row>
    <row r="7" spans="1:4" ht="24.75" customHeight="1">
      <c r="A7" s="347">
        <v>2011</v>
      </c>
      <c r="B7" s="229"/>
      <c r="C7" s="229">
        <f t="shared" si="1"/>
        <v>35.05810657596372</v>
      </c>
      <c r="D7" s="229">
        <f t="shared" si="0"/>
        <v>39.710648148148152</v>
      </c>
    </row>
    <row r="8" spans="1:4" ht="24.75" customHeight="1">
      <c r="A8" s="347">
        <v>2012</v>
      </c>
      <c r="B8" s="229"/>
      <c r="C8" s="229">
        <f t="shared" si="1"/>
        <v>35.851757369614518</v>
      </c>
      <c r="D8" s="229">
        <f t="shared" si="0"/>
        <v>40.636574074074076</v>
      </c>
    </row>
    <row r="9" spans="1:4" ht="24.75" customHeight="1">
      <c r="A9" s="347">
        <v>2013</v>
      </c>
      <c r="B9" s="229"/>
      <c r="C9" s="229">
        <f t="shared" si="1"/>
        <v>36.24858276643991</v>
      </c>
      <c r="D9" s="229">
        <f t="shared" si="0"/>
        <v>41.099537037037038</v>
      </c>
    </row>
    <row r="10" spans="1:4" ht="24.75" customHeight="1">
      <c r="A10" s="38">
        <v>2014</v>
      </c>
      <c r="B10" s="229">
        <f>AVERAGE(B31,B52,B73,B94,B115,B136,B157,B171)</f>
        <v>36.670634920634924</v>
      </c>
      <c r="C10" s="229">
        <f t="shared" ref="C10:C15" si="2">AVERAGE(B31,B52,B73,B94,B115,B136,B157)</f>
        <v>36.24858276643991</v>
      </c>
      <c r="D10" s="229">
        <f t="shared" ref="D10:D15" si="3">AVERAGE(B31,B52,B94,B115,B136,B157)</f>
        <v>41.099537037037038</v>
      </c>
    </row>
    <row r="11" spans="1:4" ht="24.75" customHeight="1">
      <c r="A11" s="38">
        <v>2015</v>
      </c>
      <c r="B11" s="229"/>
      <c r="C11" s="229">
        <f t="shared" si="2"/>
        <v>36.24858276643991</v>
      </c>
      <c r="D11" s="229">
        <f t="shared" si="3"/>
        <v>41.099537037037038</v>
      </c>
    </row>
    <row r="12" spans="1:4" ht="24.75" customHeight="1">
      <c r="A12" s="38">
        <v>2016</v>
      </c>
      <c r="B12" s="229"/>
      <c r="C12" s="229">
        <f t="shared" si="2"/>
        <v>37.042233560090708</v>
      </c>
      <c r="D12" s="229">
        <f t="shared" si="3"/>
        <v>42.025462962962962</v>
      </c>
    </row>
    <row r="13" spans="1:4" ht="24.75" customHeight="1">
      <c r="A13" s="38">
        <v>2017</v>
      </c>
      <c r="B13" s="229"/>
      <c r="C13" s="229">
        <f t="shared" si="2"/>
        <v>37.042233560090708</v>
      </c>
      <c r="D13" s="229">
        <f t="shared" si="3"/>
        <v>42.025462962962962</v>
      </c>
    </row>
    <row r="14" spans="1:4" ht="24.75" customHeight="1">
      <c r="A14" s="38">
        <v>2018</v>
      </c>
      <c r="B14" s="229"/>
      <c r="C14" s="229">
        <f t="shared" si="2"/>
        <v>37.042233560090708</v>
      </c>
      <c r="D14" s="229">
        <f t="shared" si="3"/>
        <v>42.025462962962962</v>
      </c>
    </row>
    <row r="15" spans="1:4" ht="24.75" customHeight="1">
      <c r="A15" s="38">
        <v>2019</v>
      </c>
      <c r="B15" s="229">
        <f>AVERAGE(B36,B57,B78,B99,B120,B141,B162,B176)</f>
        <v>38.661954365079367</v>
      </c>
      <c r="C15" s="229">
        <f t="shared" si="2"/>
        <v>37.042233560090708</v>
      </c>
      <c r="D15" s="229">
        <f t="shared" si="3"/>
        <v>42.025462962962962</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841" t="s">
        <v>264</v>
      </c>
      <c r="R21" s="841"/>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1208</v>
      </c>
      <c r="R22" s="580"/>
      <c r="S22" s="43" t="s">
        <v>78</v>
      </c>
      <c r="T22" s="580" t="s">
        <v>535</v>
      </c>
      <c r="U22" s="580"/>
      <c r="V22" s="38" t="s">
        <v>78</v>
      </c>
      <c r="W22" s="601" t="s">
        <v>4326</v>
      </c>
      <c r="X22" s="601"/>
      <c r="Y22" s="347" t="s">
        <v>78</v>
      </c>
      <c r="Z22" s="601" t="s">
        <v>1302</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11.111111111111111</v>
      </c>
      <c r="C24" s="363"/>
      <c r="D24" s="350">
        <v>2007</v>
      </c>
      <c r="E24" s="363">
        <v>0</v>
      </c>
      <c r="F24" s="363" t="s">
        <v>5095</v>
      </c>
      <c r="G24" s="350">
        <v>2007</v>
      </c>
      <c r="H24" s="411">
        <v>0</v>
      </c>
      <c r="I24" s="363"/>
      <c r="J24" s="350">
        <v>2007</v>
      </c>
      <c r="K24" s="411">
        <v>0</v>
      </c>
      <c r="L24" s="363"/>
      <c r="M24" s="350">
        <v>2007</v>
      </c>
      <c r="N24" s="411">
        <v>0</v>
      </c>
      <c r="O24" s="363"/>
      <c r="P24" s="350">
        <v>2007</v>
      </c>
      <c r="Q24" s="411">
        <v>100</v>
      </c>
      <c r="R24" s="363"/>
      <c r="S24" s="350">
        <v>2007</v>
      </c>
      <c r="T24" s="34">
        <v>0</v>
      </c>
      <c r="U24" s="363"/>
      <c r="V24" s="350">
        <v>2007</v>
      </c>
      <c r="W24" s="34">
        <v>0</v>
      </c>
      <c r="X24" s="363"/>
      <c r="Y24" s="350">
        <v>2007</v>
      </c>
      <c r="Z24" s="34">
        <v>0</v>
      </c>
      <c r="AA24" s="363"/>
      <c r="AB24" s="350">
        <v>2007</v>
      </c>
      <c r="AC24" s="34">
        <v>0</v>
      </c>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11.111111111111111</v>
      </c>
      <c r="C25" s="363"/>
      <c r="D25" s="350">
        <v>2008</v>
      </c>
      <c r="E25" s="363">
        <v>0</v>
      </c>
      <c r="F25" s="363"/>
      <c r="G25" s="350">
        <v>2008</v>
      </c>
      <c r="H25" s="411">
        <v>0</v>
      </c>
      <c r="I25" s="363"/>
      <c r="J25" s="350">
        <v>2008</v>
      </c>
      <c r="K25" s="411">
        <v>0</v>
      </c>
      <c r="L25" s="363"/>
      <c r="M25" s="350">
        <v>2008</v>
      </c>
      <c r="N25" s="411">
        <v>0</v>
      </c>
      <c r="O25" s="363"/>
      <c r="P25" s="350">
        <v>2008</v>
      </c>
      <c r="Q25" s="411">
        <v>100</v>
      </c>
      <c r="R25" s="363"/>
      <c r="S25" s="350">
        <v>2008</v>
      </c>
      <c r="T25" s="34">
        <v>0</v>
      </c>
      <c r="U25" s="363"/>
      <c r="V25" s="350">
        <v>2008</v>
      </c>
      <c r="W25" s="34">
        <v>0</v>
      </c>
      <c r="X25" s="363"/>
      <c r="Y25" s="350">
        <v>2008</v>
      </c>
      <c r="Z25" s="34">
        <v>0</v>
      </c>
      <c r="AA25" s="363"/>
      <c r="AB25" s="350">
        <v>2008</v>
      </c>
      <c r="AC25" s="34">
        <v>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11.111111111111111</v>
      </c>
      <c r="C26" s="363"/>
      <c r="D26" s="350">
        <v>2009</v>
      </c>
      <c r="E26" s="363">
        <v>0</v>
      </c>
      <c r="F26" s="363"/>
      <c r="G26" s="350">
        <v>2009</v>
      </c>
      <c r="H26" s="411">
        <v>0</v>
      </c>
      <c r="I26" s="363"/>
      <c r="J26" s="350">
        <v>2009</v>
      </c>
      <c r="K26" s="411">
        <v>0</v>
      </c>
      <c r="L26" s="363"/>
      <c r="M26" s="350">
        <v>2009</v>
      </c>
      <c r="N26" s="411">
        <v>0</v>
      </c>
      <c r="O26" s="363"/>
      <c r="P26" s="350">
        <v>2009</v>
      </c>
      <c r="Q26" s="411">
        <v>100</v>
      </c>
      <c r="R26" s="363"/>
      <c r="S26" s="350">
        <v>2009</v>
      </c>
      <c r="T26" s="34">
        <v>0</v>
      </c>
      <c r="U26" s="363"/>
      <c r="V26" s="350">
        <v>2009</v>
      </c>
      <c r="W26" s="34">
        <v>0</v>
      </c>
      <c r="X26" s="363"/>
      <c r="Y26" s="350">
        <v>2009</v>
      </c>
      <c r="Z26" s="34">
        <v>0</v>
      </c>
      <c r="AA26" s="363"/>
      <c r="AB26" s="350">
        <v>2009</v>
      </c>
      <c r="AC26" s="34">
        <v>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11.111111111111111</v>
      </c>
      <c r="C27" s="363"/>
      <c r="D27" s="350">
        <v>2010</v>
      </c>
      <c r="E27" s="363">
        <v>0</v>
      </c>
      <c r="F27" s="363" t="s">
        <v>5094</v>
      </c>
      <c r="G27" s="350">
        <v>2010</v>
      </c>
      <c r="H27" s="411">
        <v>0</v>
      </c>
      <c r="I27" s="363"/>
      <c r="J27" s="350">
        <v>2010</v>
      </c>
      <c r="K27" s="411">
        <v>0</v>
      </c>
      <c r="L27" s="363"/>
      <c r="M27" s="350">
        <v>2010</v>
      </c>
      <c r="N27" s="411">
        <v>0</v>
      </c>
      <c r="O27" s="363"/>
      <c r="P27" s="350">
        <v>2010</v>
      </c>
      <c r="Q27" s="411">
        <v>100</v>
      </c>
      <c r="R27" s="363"/>
      <c r="S27" s="350">
        <v>2010</v>
      </c>
      <c r="T27" s="34">
        <v>0</v>
      </c>
      <c r="U27" s="363" t="s">
        <v>5096</v>
      </c>
      <c r="V27" s="350">
        <v>2010</v>
      </c>
      <c r="W27" s="34">
        <v>0</v>
      </c>
      <c r="X27" s="363"/>
      <c r="Y27" s="350">
        <v>2010</v>
      </c>
      <c r="Z27" s="34">
        <v>0</v>
      </c>
      <c r="AA27" s="363"/>
      <c r="AB27" s="350">
        <v>2010</v>
      </c>
      <c r="AC27" s="34">
        <v>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11.111111111111111</v>
      </c>
      <c r="C28" s="363"/>
      <c r="D28" s="350">
        <v>2011</v>
      </c>
      <c r="E28" s="363">
        <v>0</v>
      </c>
      <c r="F28" s="363"/>
      <c r="G28" s="350">
        <v>2011</v>
      </c>
      <c r="H28" s="411">
        <v>0</v>
      </c>
      <c r="I28" s="363"/>
      <c r="J28" s="350">
        <v>2011</v>
      </c>
      <c r="K28" s="411">
        <v>0</v>
      </c>
      <c r="L28" s="363"/>
      <c r="M28" s="350">
        <v>2011</v>
      </c>
      <c r="N28" s="411">
        <v>0</v>
      </c>
      <c r="O28" s="363"/>
      <c r="P28" s="350">
        <v>2011</v>
      </c>
      <c r="Q28" s="411">
        <v>100</v>
      </c>
      <c r="R28" s="363"/>
      <c r="S28" s="350">
        <v>2011</v>
      </c>
      <c r="T28" s="34">
        <v>0</v>
      </c>
      <c r="U28" s="363"/>
      <c r="V28" s="350">
        <v>2011</v>
      </c>
      <c r="W28" s="34">
        <v>0</v>
      </c>
      <c r="X28" s="363"/>
      <c r="Y28" s="350">
        <v>2011</v>
      </c>
      <c r="Z28" s="34">
        <v>0</v>
      </c>
      <c r="AA28" s="363"/>
      <c r="AB28" s="350">
        <v>2011</v>
      </c>
      <c r="AC28" s="34">
        <v>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16.666666666666668</v>
      </c>
      <c r="C29" s="363"/>
      <c r="D29" s="350">
        <v>2012</v>
      </c>
      <c r="E29" s="363">
        <v>50</v>
      </c>
      <c r="F29" s="363" t="s">
        <v>5093</v>
      </c>
      <c r="G29" s="350">
        <v>2012</v>
      </c>
      <c r="H29" s="411">
        <v>0</v>
      </c>
      <c r="I29" s="363"/>
      <c r="J29" s="350">
        <v>2012</v>
      </c>
      <c r="K29" s="411">
        <v>0</v>
      </c>
      <c r="L29" s="363"/>
      <c r="M29" s="350">
        <v>2012</v>
      </c>
      <c r="N29" s="411">
        <v>0</v>
      </c>
      <c r="O29" s="363"/>
      <c r="P29" s="350">
        <v>2012</v>
      </c>
      <c r="Q29" s="411">
        <v>100</v>
      </c>
      <c r="R29" s="363"/>
      <c r="S29" s="350">
        <v>2012</v>
      </c>
      <c r="T29" s="34">
        <v>0</v>
      </c>
      <c r="U29" s="363"/>
      <c r="V29" s="350">
        <v>2012</v>
      </c>
      <c r="W29" s="34">
        <v>0</v>
      </c>
      <c r="X29" s="363"/>
      <c r="Y29" s="350">
        <v>2012</v>
      </c>
      <c r="Z29" s="34">
        <v>0</v>
      </c>
      <c r="AA29" s="363"/>
      <c r="AB29" s="350">
        <v>2012</v>
      </c>
      <c r="AC29" s="34">
        <v>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11.111111111111111</v>
      </c>
      <c r="C30" s="363"/>
      <c r="D30" s="350">
        <v>2013</v>
      </c>
      <c r="E30" s="363">
        <v>0</v>
      </c>
      <c r="F30" s="363"/>
      <c r="G30" s="350">
        <v>2013</v>
      </c>
      <c r="H30" s="411">
        <v>0</v>
      </c>
      <c r="I30" s="363"/>
      <c r="J30" s="350">
        <v>2013</v>
      </c>
      <c r="K30" s="411">
        <v>0</v>
      </c>
      <c r="L30" s="363"/>
      <c r="M30" s="350">
        <v>2013</v>
      </c>
      <c r="N30" s="411">
        <v>0</v>
      </c>
      <c r="O30" s="363"/>
      <c r="P30" s="350">
        <v>2013</v>
      </c>
      <c r="Q30" s="411">
        <v>100</v>
      </c>
      <c r="R30" s="363"/>
      <c r="S30" s="350">
        <v>2013</v>
      </c>
      <c r="T30" s="34">
        <v>0</v>
      </c>
      <c r="U30" s="363"/>
      <c r="V30" s="350">
        <v>2013</v>
      </c>
      <c r="W30" s="34">
        <v>0</v>
      </c>
      <c r="X30" s="363"/>
      <c r="Y30" s="350">
        <v>2013</v>
      </c>
      <c r="Z30" s="34">
        <v>0</v>
      </c>
      <c r="AA30" s="363"/>
      <c r="AB30" s="350">
        <v>2013</v>
      </c>
      <c r="AC30" s="34">
        <v>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11.111111111111111</v>
      </c>
      <c r="C31" s="39"/>
      <c r="D31" s="43">
        <v>2014</v>
      </c>
      <c r="E31" s="19">
        <v>0</v>
      </c>
      <c r="F31" s="10" t="s">
        <v>3617</v>
      </c>
      <c r="G31" s="43">
        <v>2014</v>
      </c>
      <c r="H31" s="19">
        <v>0</v>
      </c>
      <c r="I31" s="10" t="s">
        <v>1301</v>
      </c>
      <c r="J31" s="43">
        <v>2014</v>
      </c>
      <c r="K31" s="19">
        <v>0</v>
      </c>
      <c r="L31" s="10" t="s">
        <v>1295</v>
      </c>
      <c r="M31" s="43">
        <v>2014</v>
      </c>
      <c r="N31" s="19">
        <v>0</v>
      </c>
      <c r="O31" s="10" t="s">
        <v>1298</v>
      </c>
      <c r="P31" s="43">
        <v>2014</v>
      </c>
      <c r="Q31" s="19">
        <v>100</v>
      </c>
      <c r="R31" s="10" t="s">
        <v>3618</v>
      </c>
      <c r="S31" s="43">
        <v>2014</v>
      </c>
      <c r="T31" s="34">
        <v>0</v>
      </c>
      <c r="U31" s="10" t="s">
        <v>1300</v>
      </c>
      <c r="V31" s="43">
        <v>2014</v>
      </c>
      <c r="W31" s="19">
        <v>0</v>
      </c>
      <c r="X31" s="10"/>
      <c r="Y31" s="350">
        <v>2014</v>
      </c>
      <c r="Z31" s="19">
        <v>0</v>
      </c>
      <c r="AA31" s="10" t="s">
        <v>1293</v>
      </c>
      <c r="AB31" s="350">
        <v>2014</v>
      </c>
      <c r="AC31" s="19">
        <v>0</v>
      </c>
      <c r="AD31" s="11" t="s">
        <v>1299</v>
      </c>
    </row>
    <row r="32" spans="1:81" ht="24.75" customHeight="1">
      <c r="A32" s="43">
        <v>2015</v>
      </c>
      <c r="B32" s="230">
        <f t="shared" si="5"/>
        <v>11.111111111111111</v>
      </c>
      <c r="C32" s="39"/>
      <c r="D32" s="43">
        <v>2015</v>
      </c>
      <c r="E32" s="49">
        <v>0</v>
      </c>
      <c r="F32" s="10"/>
      <c r="G32" s="43">
        <v>2015</v>
      </c>
      <c r="H32" s="19">
        <v>0</v>
      </c>
      <c r="I32" s="10"/>
      <c r="J32" s="43">
        <v>2015</v>
      </c>
      <c r="K32" s="19">
        <v>0</v>
      </c>
      <c r="L32" s="10"/>
      <c r="M32" s="43">
        <v>2015</v>
      </c>
      <c r="N32" s="19">
        <v>0</v>
      </c>
      <c r="O32" s="10"/>
      <c r="P32" s="43">
        <v>2015</v>
      </c>
      <c r="Q32" s="19">
        <v>100</v>
      </c>
      <c r="R32" s="10"/>
      <c r="S32" s="43">
        <v>2015</v>
      </c>
      <c r="T32" s="34">
        <v>0</v>
      </c>
      <c r="U32" s="10"/>
      <c r="V32" s="43">
        <v>2015</v>
      </c>
      <c r="W32" s="19">
        <v>0</v>
      </c>
      <c r="X32" s="10"/>
      <c r="Y32" s="350">
        <v>2015</v>
      </c>
      <c r="Z32" s="19">
        <v>0</v>
      </c>
      <c r="AA32" s="10"/>
      <c r="AB32" s="350">
        <v>2015</v>
      </c>
      <c r="AC32" s="19">
        <v>0</v>
      </c>
      <c r="AD32" s="11"/>
    </row>
    <row r="33" spans="1:81" ht="24.75" customHeight="1">
      <c r="A33" s="43">
        <v>2016</v>
      </c>
      <c r="B33" s="230">
        <f t="shared" si="5"/>
        <v>16.666666666666668</v>
      </c>
      <c r="C33" s="39"/>
      <c r="D33" s="43">
        <v>2016</v>
      </c>
      <c r="E33" s="49">
        <v>0</v>
      </c>
      <c r="F33" s="10"/>
      <c r="G33" s="43">
        <v>2016</v>
      </c>
      <c r="H33" s="19">
        <v>0</v>
      </c>
      <c r="I33" s="10"/>
      <c r="J33" s="43">
        <v>2016</v>
      </c>
      <c r="K33" s="19">
        <v>0</v>
      </c>
      <c r="L33" s="10"/>
      <c r="M33" s="43">
        <v>2016</v>
      </c>
      <c r="N33" s="19">
        <v>0</v>
      </c>
      <c r="O33" s="10"/>
      <c r="P33" s="43">
        <v>2016</v>
      </c>
      <c r="Q33" s="19">
        <v>100</v>
      </c>
      <c r="R33" s="10"/>
      <c r="S33" s="43">
        <v>2016</v>
      </c>
      <c r="T33" s="34">
        <v>50</v>
      </c>
      <c r="U33" s="10" t="s">
        <v>1294</v>
      </c>
      <c r="V33" s="43">
        <v>2016</v>
      </c>
      <c r="W33" s="19">
        <v>0</v>
      </c>
      <c r="X33" s="10"/>
      <c r="Y33" s="350">
        <v>2016</v>
      </c>
      <c r="Z33" s="19">
        <v>0</v>
      </c>
      <c r="AA33" s="10"/>
      <c r="AB33" s="350">
        <v>2016</v>
      </c>
      <c r="AC33" s="19">
        <v>0</v>
      </c>
      <c r="AD33" s="11"/>
    </row>
    <row r="34" spans="1:81" ht="24.75" customHeight="1">
      <c r="A34" s="43">
        <v>2017</v>
      </c>
      <c r="B34" s="230">
        <f t="shared" si="5"/>
        <v>16.666666666666668</v>
      </c>
      <c r="C34" s="39"/>
      <c r="D34" s="43">
        <v>2017</v>
      </c>
      <c r="E34" s="49">
        <v>0</v>
      </c>
      <c r="F34" s="10"/>
      <c r="G34" s="43">
        <v>2017</v>
      </c>
      <c r="H34" s="19">
        <v>0</v>
      </c>
      <c r="I34" s="10" t="s">
        <v>1297</v>
      </c>
      <c r="J34" s="43">
        <v>2017</v>
      </c>
      <c r="K34" s="19">
        <v>0</v>
      </c>
      <c r="L34" s="10"/>
      <c r="M34" s="43">
        <v>2017</v>
      </c>
      <c r="N34" s="19">
        <v>0</v>
      </c>
      <c r="O34" s="10" t="s">
        <v>1296</v>
      </c>
      <c r="P34" s="43">
        <v>2017</v>
      </c>
      <c r="Q34" s="19">
        <v>100</v>
      </c>
      <c r="R34" s="10"/>
      <c r="S34" s="43">
        <v>2017</v>
      </c>
      <c r="T34" s="34">
        <v>50</v>
      </c>
      <c r="U34" s="10"/>
      <c r="V34" s="43">
        <v>2017</v>
      </c>
      <c r="W34" s="19">
        <v>0</v>
      </c>
      <c r="X34" s="10"/>
      <c r="Y34" s="350">
        <v>2017</v>
      </c>
      <c r="Z34" s="19">
        <v>0</v>
      </c>
      <c r="AA34" s="10"/>
      <c r="AB34" s="350">
        <v>2017</v>
      </c>
      <c r="AC34" s="19">
        <v>0</v>
      </c>
      <c r="AD34" s="11"/>
    </row>
    <row r="35" spans="1:81" ht="24.75" customHeight="1">
      <c r="A35" s="43">
        <v>2018</v>
      </c>
      <c r="B35" s="230">
        <f t="shared" si="5"/>
        <v>16.666666666666668</v>
      </c>
      <c r="C35" s="39"/>
      <c r="D35" s="43">
        <v>2018</v>
      </c>
      <c r="E35" s="49">
        <v>0</v>
      </c>
      <c r="F35" s="10"/>
      <c r="G35" s="43">
        <v>2018</v>
      </c>
      <c r="H35" s="19">
        <v>0</v>
      </c>
      <c r="I35" s="10"/>
      <c r="J35" s="43">
        <v>2018</v>
      </c>
      <c r="K35" s="19">
        <v>0</v>
      </c>
      <c r="L35" s="10"/>
      <c r="M35" s="43">
        <v>2018</v>
      </c>
      <c r="N35" s="19">
        <v>0</v>
      </c>
      <c r="O35" s="10"/>
      <c r="P35" s="43">
        <v>2018</v>
      </c>
      <c r="Q35" s="19">
        <v>100</v>
      </c>
      <c r="R35" s="10"/>
      <c r="S35" s="43">
        <v>2018</v>
      </c>
      <c r="T35" s="34">
        <v>50</v>
      </c>
      <c r="U35" s="10"/>
      <c r="V35" s="43">
        <v>2018</v>
      </c>
      <c r="W35" s="19">
        <v>0</v>
      </c>
      <c r="X35" s="10"/>
      <c r="Y35" s="350">
        <v>2018</v>
      </c>
      <c r="Z35" s="19">
        <v>0</v>
      </c>
      <c r="AA35" s="10"/>
      <c r="AB35" s="350">
        <v>2018</v>
      </c>
      <c r="AC35" s="19">
        <v>0</v>
      </c>
      <c r="AD35" s="11"/>
    </row>
    <row r="36" spans="1:81" ht="24.75" customHeight="1">
      <c r="A36" s="43">
        <v>2019</v>
      </c>
      <c r="B36" s="230">
        <f t="shared" si="5"/>
        <v>16.666666666666668</v>
      </c>
      <c r="C36" s="39"/>
      <c r="D36" s="43">
        <v>2019</v>
      </c>
      <c r="E36" s="49">
        <v>0</v>
      </c>
      <c r="F36" s="10"/>
      <c r="G36" s="43">
        <v>2019</v>
      </c>
      <c r="H36" s="19">
        <v>0</v>
      </c>
      <c r="I36" s="10"/>
      <c r="J36" s="43">
        <v>2019</v>
      </c>
      <c r="K36" s="19">
        <v>0</v>
      </c>
      <c r="L36" s="10"/>
      <c r="M36" s="43">
        <v>2019</v>
      </c>
      <c r="N36" s="19">
        <v>0</v>
      </c>
      <c r="O36" s="10"/>
      <c r="P36" s="43">
        <v>2019</v>
      </c>
      <c r="Q36" s="19">
        <v>100</v>
      </c>
      <c r="R36" s="10"/>
      <c r="S36" s="43">
        <v>2019</v>
      </c>
      <c r="T36" s="34">
        <v>50</v>
      </c>
      <c r="U36" s="10"/>
      <c r="V36" s="43">
        <v>2019</v>
      </c>
      <c r="W36" s="19">
        <v>0</v>
      </c>
      <c r="X36" s="10"/>
      <c r="Y36" s="350">
        <v>2019</v>
      </c>
      <c r="Z36" s="19">
        <v>0</v>
      </c>
      <c r="AA36" s="10"/>
      <c r="AB36" s="350">
        <v>2019</v>
      </c>
      <c r="AC36" s="19">
        <v>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842" t="s">
        <v>22</v>
      </c>
      <c r="AJ40" s="842"/>
      <c r="AK40" s="129" t="s">
        <v>105</v>
      </c>
      <c r="AL40" s="842" t="s">
        <v>23</v>
      </c>
      <c r="AM40" s="842"/>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1613</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1292</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4436</v>
      </c>
      <c r="AD43" s="580"/>
      <c r="AE43" s="350" t="s">
        <v>78</v>
      </c>
      <c r="AF43" s="580" t="s">
        <v>79</v>
      </c>
      <c r="AG43" s="580"/>
      <c r="AH43" s="350" t="s">
        <v>78</v>
      </c>
      <c r="AI43" s="580" t="s">
        <v>1115</v>
      </c>
      <c r="AJ43" s="580"/>
      <c r="AK43" s="350" t="s">
        <v>78</v>
      </c>
      <c r="AL43" s="580" t="s">
        <v>891</v>
      </c>
      <c r="AM43" s="580"/>
      <c r="AN43" s="350" t="s">
        <v>78</v>
      </c>
      <c r="AO43" s="580" t="s">
        <v>1291</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59.277777777777779</v>
      </c>
      <c r="C45" s="363"/>
      <c r="D45" s="350">
        <v>2007</v>
      </c>
      <c r="E45" s="49">
        <v>100</v>
      </c>
      <c r="F45" s="431" t="s">
        <v>3619</v>
      </c>
      <c r="G45" s="350">
        <v>2007</v>
      </c>
      <c r="H45" s="411">
        <v>50</v>
      </c>
      <c r="I45" s="363"/>
      <c r="J45" s="350">
        <v>2007</v>
      </c>
      <c r="K45" s="49">
        <v>100</v>
      </c>
      <c r="L45" s="363"/>
      <c r="M45" s="350">
        <v>2007</v>
      </c>
      <c r="N45" s="49">
        <v>100</v>
      </c>
      <c r="O45" s="363"/>
      <c r="P45" s="350">
        <v>2007</v>
      </c>
      <c r="Q45" s="49">
        <v>100</v>
      </c>
      <c r="R45" s="363"/>
      <c r="S45" s="350">
        <v>2007</v>
      </c>
      <c r="T45" s="49">
        <v>100</v>
      </c>
      <c r="U45" s="363"/>
      <c r="V45" s="350">
        <v>2007</v>
      </c>
      <c r="W45" s="49">
        <v>100</v>
      </c>
      <c r="X45" s="363"/>
      <c r="Y45" s="350">
        <v>2007</v>
      </c>
      <c r="Z45" s="49">
        <v>100</v>
      </c>
      <c r="AA45" s="363"/>
      <c r="AB45" s="350">
        <v>2007</v>
      </c>
      <c r="AC45" s="49">
        <v>100</v>
      </c>
      <c r="AD45" s="363"/>
      <c r="AE45" s="350">
        <v>2007</v>
      </c>
      <c r="AF45" s="243">
        <f t="shared" ref="AF45:AF51" si="7">0.67*AI45+0.33*AL45</f>
        <v>33.5</v>
      </c>
      <c r="AG45" s="363"/>
      <c r="AH45" s="350">
        <v>2007</v>
      </c>
      <c r="AI45" s="78">
        <v>50</v>
      </c>
      <c r="AJ45" s="363"/>
      <c r="AK45" s="350">
        <v>2007</v>
      </c>
      <c r="AL45" s="78">
        <v>0</v>
      </c>
      <c r="AM45" s="363"/>
      <c r="AN45" s="350">
        <v>2007</v>
      </c>
      <c r="AO45" s="411">
        <v>100</v>
      </c>
      <c r="AP45" s="363"/>
      <c r="AQ45" s="350">
        <v>2007</v>
      </c>
      <c r="AR45" s="78">
        <v>0</v>
      </c>
      <c r="AS45" s="363"/>
      <c r="AT45" s="350">
        <v>2007</v>
      </c>
      <c r="AU45" s="411">
        <v>50</v>
      </c>
      <c r="AV45" s="363"/>
      <c r="AW45" s="350">
        <v>2007</v>
      </c>
      <c r="AX45" s="78">
        <v>0</v>
      </c>
      <c r="AY45" s="363" t="s">
        <v>5097</v>
      </c>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59.277777777777779</v>
      </c>
      <c r="C46" s="363"/>
      <c r="D46" s="350">
        <v>2008</v>
      </c>
      <c r="E46" s="49">
        <v>100</v>
      </c>
      <c r="F46" s="363"/>
      <c r="G46" s="350">
        <v>2008</v>
      </c>
      <c r="H46" s="411">
        <v>50</v>
      </c>
      <c r="I46" s="363"/>
      <c r="J46" s="350">
        <v>2008</v>
      </c>
      <c r="K46" s="49">
        <v>100</v>
      </c>
      <c r="L46" s="363"/>
      <c r="M46" s="350">
        <v>2008</v>
      </c>
      <c r="N46" s="49">
        <v>100</v>
      </c>
      <c r="O46" s="363"/>
      <c r="P46" s="350">
        <v>2008</v>
      </c>
      <c r="Q46" s="49">
        <v>100</v>
      </c>
      <c r="R46" s="363"/>
      <c r="S46" s="350">
        <v>2008</v>
      </c>
      <c r="T46" s="49">
        <v>100</v>
      </c>
      <c r="U46" s="363"/>
      <c r="V46" s="350">
        <v>2008</v>
      </c>
      <c r="W46" s="49">
        <v>100</v>
      </c>
      <c r="X46" s="363"/>
      <c r="Y46" s="350">
        <v>2008</v>
      </c>
      <c r="Z46" s="49">
        <v>100</v>
      </c>
      <c r="AA46" s="363"/>
      <c r="AB46" s="350">
        <v>2008</v>
      </c>
      <c r="AC46" s="49">
        <v>100</v>
      </c>
      <c r="AD46" s="363"/>
      <c r="AE46" s="350">
        <v>2008</v>
      </c>
      <c r="AF46" s="243">
        <f t="shared" si="7"/>
        <v>33.5</v>
      </c>
      <c r="AG46" s="363"/>
      <c r="AH46" s="350">
        <v>2008</v>
      </c>
      <c r="AI46" s="78">
        <v>50</v>
      </c>
      <c r="AJ46" s="363"/>
      <c r="AK46" s="350">
        <v>2008</v>
      </c>
      <c r="AL46" s="78">
        <v>0</v>
      </c>
      <c r="AM46" s="363"/>
      <c r="AN46" s="350">
        <v>2008</v>
      </c>
      <c r="AO46" s="411">
        <v>100</v>
      </c>
      <c r="AP46" s="363"/>
      <c r="AQ46" s="350">
        <v>2008</v>
      </c>
      <c r="AR46" s="78">
        <v>0</v>
      </c>
      <c r="AS46" s="363"/>
      <c r="AT46" s="350">
        <v>2008</v>
      </c>
      <c r="AU46" s="411">
        <v>50</v>
      </c>
      <c r="AV46" s="363"/>
      <c r="AW46" s="350">
        <v>2008</v>
      </c>
      <c r="AX46" s="78">
        <v>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59.277777777777779</v>
      </c>
      <c r="C47" s="363"/>
      <c r="D47" s="350">
        <v>2009</v>
      </c>
      <c r="E47" s="49">
        <v>100</v>
      </c>
      <c r="F47" s="363"/>
      <c r="G47" s="350">
        <v>2009</v>
      </c>
      <c r="H47" s="411">
        <v>50</v>
      </c>
      <c r="I47" s="363"/>
      <c r="J47" s="350">
        <v>2009</v>
      </c>
      <c r="K47" s="49">
        <v>100</v>
      </c>
      <c r="L47" s="363"/>
      <c r="M47" s="350">
        <v>2009</v>
      </c>
      <c r="N47" s="49">
        <v>100</v>
      </c>
      <c r="O47" s="363"/>
      <c r="P47" s="350">
        <v>2009</v>
      </c>
      <c r="Q47" s="49">
        <v>100</v>
      </c>
      <c r="R47" s="363"/>
      <c r="S47" s="350">
        <v>2009</v>
      </c>
      <c r="T47" s="49">
        <v>100</v>
      </c>
      <c r="U47" s="363"/>
      <c r="V47" s="350">
        <v>2009</v>
      </c>
      <c r="W47" s="49">
        <v>100</v>
      </c>
      <c r="X47" s="363"/>
      <c r="Y47" s="350">
        <v>2009</v>
      </c>
      <c r="Z47" s="49">
        <v>100</v>
      </c>
      <c r="AA47" s="363"/>
      <c r="AB47" s="350">
        <v>2009</v>
      </c>
      <c r="AC47" s="49">
        <v>100</v>
      </c>
      <c r="AD47" s="363"/>
      <c r="AE47" s="350">
        <v>2009</v>
      </c>
      <c r="AF47" s="243">
        <f t="shared" si="7"/>
        <v>33.5</v>
      </c>
      <c r="AG47" s="363"/>
      <c r="AH47" s="350">
        <v>2009</v>
      </c>
      <c r="AI47" s="78">
        <v>50</v>
      </c>
      <c r="AJ47" s="363"/>
      <c r="AK47" s="350">
        <v>2009</v>
      </c>
      <c r="AL47" s="78">
        <v>0</v>
      </c>
      <c r="AM47" s="363"/>
      <c r="AN47" s="350">
        <v>2009</v>
      </c>
      <c r="AO47" s="411">
        <v>100</v>
      </c>
      <c r="AP47" s="363"/>
      <c r="AQ47" s="350">
        <v>2009</v>
      </c>
      <c r="AR47" s="78">
        <v>0</v>
      </c>
      <c r="AS47" s="363"/>
      <c r="AT47" s="350">
        <v>2009</v>
      </c>
      <c r="AU47" s="411">
        <v>50</v>
      </c>
      <c r="AV47" s="363"/>
      <c r="AW47" s="350">
        <v>2009</v>
      </c>
      <c r="AX47" s="78">
        <v>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59.277777777777779</v>
      </c>
      <c r="C48" s="363"/>
      <c r="D48" s="350">
        <v>2010</v>
      </c>
      <c r="E48" s="49">
        <v>100</v>
      </c>
      <c r="F48" s="363"/>
      <c r="G48" s="350">
        <v>2010</v>
      </c>
      <c r="H48" s="411">
        <v>50</v>
      </c>
      <c r="I48" s="363"/>
      <c r="J48" s="350">
        <v>2010</v>
      </c>
      <c r="K48" s="49">
        <v>100</v>
      </c>
      <c r="L48" s="363"/>
      <c r="M48" s="350">
        <v>2010</v>
      </c>
      <c r="N48" s="49">
        <v>100</v>
      </c>
      <c r="O48" s="363"/>
      <c r="P48" s="350">
        <v>2010</v>
      </c>
      <c r="Q48" s="49">
        <v>100</v>
      </c>
      <c r="R48" s="363"/>
      <c r="S48" s="350">
        <v>2010</v>
      </c>
      <c r="T48" s="49">
        <v>100</v>
      </c>
      <c r="U48" s="363"/>
      <c r="V48" s="350">
        <v>2010</v>
      </c>
      <c r="W48" s="49">
        <v>100</v>
      </c>
      <c r="X48" s="363"/>
      <c r="Y48" s="350">
        <v>2010</v>
      </c>
      <c r="Z48" s="49">
        <v>100</v>
      </c>
      <c r="AA48" s="363"/>
      <c r="AB48" s="350">
        <v>2010</v>
      </c>
      <c r="AC48" s="49">
        <v>100</v>
      </c>
      <c r="AD48" s="363"/>
      <c r="AE48" s="350">
        <v>2010</v>
      </c>
      <c r="AF48" s="243">
        <f t="shared" si="7"/>
        <v>33.5</v>
      </c>
      <c r="AG48" s="363"/>
      <c r="AH48" s="350">
        <v>2010</v>
      </c>
      <c r="AI48" s="78">
        <v>50</v>
      </c>
      <c r="AJ48" s="363"/>
      <c r="AK48" s="350">
        <v>2010</v>
      </c>
      <c r="AL48" s="78">
        <v>0</v>
      </c>
      <c r="AM48" s="363"/>
      <c r="AN48" s="350">
        <v>2010</v>
      </c>
      <c r="AO48" s="411">
        <v>100</v>
      </c>
      <c r="AP48" s="363"/>
      <c r="AQ48" s="350">
        <v>2010</v>
      </c>
      <c r="AR48" s="78">
        <v>0</v>
      </c>
      <c r="AS48" s="363"/>
      <c r="AT48" s="350">
        <v>2010</v>
      </c>
      <c r="AU48" s="411">
        <v>50</v>
      </c>
      <c r="AV48" s="363"/>
      <c r="AW48" s="350">
        <v>2010</v>
      </c>
      <c r="AX48" s="78">
        <v>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59.277777777777779</v>
      </c>
      <c r="C49" s="363"/>
      <c r="D49" s="350">
        <v>2011</v>
      </c>
      <c r="E49" s="49">
        <v>100</v>
      </c>
      <c r="F49" s="363"/>
      <c r="G49" s="350">
        <v>2011</v>
      </c>
      <c r="H49" s="411">
        <v>50</v>
      </c>
      <c r="I49" s="363"/>
      <c r="J49" s="350">
        <v>2011</v>
      </c>
      <c r="K49" s="49">
        <v>100</v>
      </c>
      <c r="L49" s="363"/>
      <c r="M49" s="350">
        <v>2011</v>
      </c>
      <c r="N49" s="49">
        <v>100</v>
      </c>
      <c r="O49" s="363"/>
      <c r="P49" s="350">
        <v>2011</v>
      </c>
      <c r="Q49" s="49">
        <v>100</v>
      </c>
      <c r="R49" s="363"/>
      <c r="S49" s="350">
        <v>2011</v>
      </c>
      <c r="T49" s="49">
        <v>100</v>
      </c>
      <c r="U49" s="363"/>
      <c r="V49" s="350">
        <v>2011</v>
      </c>
      <c r="W49" s="49">
        <v>100</v>
      </c>
      <c r="X49" s="363"/>
      <c r="Y49" s="350">
        <v>2011</v>
      </c>
      <c r="Z49" s="49">
        <v>100</v>
      </c>
      <c r="AA49" s="363"/>
      <c r="AB49" s="350">
        <v>2011</v>
      </c>
      <c r="AC49" s="49">
        <v>100</v>
      </c>
      <c r="AD49" s="363"/>
      <c r="AE49" s="350">
        <v>2011</v>
      </c>
      <c r="AF49" s="243">
        <f t="shared" si="7"/>
        <v>33.5</v>
      </c>
      <c r="AG49" s="363"/>
      <c r="AH49" s="350">
        <v>2011</v>
      </c>
      <c r="AI49" s="78">
        <v>50</v>
      </c>
      <c r="AJ49" s="363"/>
      <c r="AK49" s="350">
        <v>2011</v>
      </c>
      <c r="AL49" s="78">
        <v>0</v>
      </c>
      <c r="AM49" s="363"/>
      <c r="AN49" s="350">
        <v>2011</v>
      </c>
      <c r="AO49" s="411">
        <v>100</v>
      </c>
      <c r="AP49" s="363"/>
      <c r="AQ49" s="350">
        <v>2011</v>
      </c>
      <c r="AR49" s="78">
        <v>0</v>
      </c>
      <c r="AS49" s="363"/>
      <c r="AT49" s="350">
        <v>2011</v>
      </c>
      <c r="AU49" s="411">
        <v>50</v>
      </c>
      <c r="AV49" s="363"/>
      <c r="AW49" s="350">
        <v>2011</v>
      </c>
      <c r="AX49" s="78">
        <v>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59.277777777777779</v>
      </c>
      <c r="C50" s="363"/>
      <c r="D50" s="350">
        <v>2012</v>
      </c>
      <c r="E50" s="49">
        <v>100</v>
      </c>
      <c r="F50" s="363"/>
      <c r="G50" s="350">
        <v>2012</v>
      </c>
      <c r="H50" s="411">
        <v>50</v>
      </c>
      <c r="I50" s="363"/>
      <c r="J50" s="350">
        <v>2012</v>
      </c>
      <c r="K50" s="49">
        <v>100</v>
      </c>
      <c r="L50" s="363"/>
      <c r="M50" s="350">
        <v>2012</v>
      </c>
      <c r="N50" s="49">
        <v>100</v>
      </c>
      <c r="O50" s="363"/>
      <c r="P50" s="350">
        <v>2012</v>
      </c>
      <c r="Q50" s="49">
        <v>100</v>
      </c>
      <c r="R50" s="363"/>
      <c r="S50" s="350">
        <v>2012</v>
      </c>
      <c r="T50" s="49">
        <v>100</v>
      </c>
      <c r="U50" s="363"/>
      <c r="V50" s="350">
        <v>2012</v>
      </c>
      <c r="W50" s="49">
        <v>100</v>
      </c>
      <c r="X50" s="363"/>
      <c r="Y50" s="350">
        <v>2012</v>
      </c>
      <c r="Z50" s="49">
        <v>100</v>
      </c>
      <c r="AA50" s="363"/>
      <c r="AB50" s="350">
        <v>2012</v>
      </c>
      <c r="AC50" s="49">
        <v>100</v>
      </c>
      <c r="AD50" s="363"/>
      <c r="AE50" s="350">
        <v>2012</v>
      </c>
      <c r="AF50" s="243">
        <f t="shared" si="7"/>
        <v>33.5</v>
      </c>
      <c r="AG50" s="363"/>
      <c r="AH50" s="350">
        <v>2012</v>
      </c>
      <c r="AI50" s="78">
        <v>50</v>
      </c>
      <c r="AJ50" s="363"/>
      <c r="AK50" s="350">
        <v>2012</v>
      </c>
      <c r="AL50" s="78">
        <v>0</v>
      </c>
      <c r="AM50" s="363"/>
      <c r="AN50" s="350">
        <v>2012</v>
      </c>
      <c r="AO50" s="411">
        <v>100</v>
      </c>
      <c r="AP50" s="363"/>
      <c r="AQ50" s="350">
        <v>2012</v>
      </c>
      <c r="AR50" s="78">
        <v>0</v>
      </c>
      <c r="AS50" s="363"/>
      <c r="AT50" s="350">
        <v>2012</v>
      </c>
      <c r="AU50" s="411">
        <v>50</v>
      </c>
      <c r="AV50" s="363"/>
      <c r="AW50" s="350">
        <v>2012</v>
      </c>
      <c r="AX50" s="78">
        <v>0</v>
      </c>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59.277777777777779</v>
      </c>
      <c r="C51" s="363"/>
      <c r="D51" s="350">
        <v>2013</v>
      </c>
      <c r="E51" s="49">
        <v>100</v>
      </c>
      <c r="F51" s="363"/>
      <c r="G51" s="350">
        <v>2013</v>
      </c>
      <c r="H51" s="411">
        <v>50</v>
      </c>
      <c r="I51" s="363"/>
      <c r="J51" s="350">
        <v>2013</v>
      </c>
      <c r="K51" s="49">
        <v>100</v>
      </c>
      <c r="L51" s="363"/>
      <c r="M51" s="350">
        <v>2013</v>
      </c>
      <c r="N51" s="49">
        <v>100</v>
      </c>
      <c r="O51" s="363"/>
      <c r="P51" s="350">
        <v>2013</v>
      </c>
      <c r="Q51" s="49">
        <v>100</v>
      </c>
      <c r="R51" s="363"/>
      <c r="S51" s="350">
        <v>2013</v>
      </c>
      <c r="T51" s="49">
        <v>100</v>
      </c>
      <c r="U51" s="363"/>
      <c r="V51" s="350">
        <v>2013</v>
      </c>
      <c r="W51" s="49">
        <v>100</v>
      </c>
      <c r="X51" s="363"/>
      <c r="Y51" s="350">
        <v>2013</v>
      </c>
      <c r="Z51" s="49">
        <v>100</v>
      </c>
      <c r="AA51" s="363"/>
      <c r="AB51" s="350">
        <v>2013</v>
      </c>
      <c r="AC51" s="49">
        <v>100</v>
      </c>
      <c r="AD51" s="363"/>
      <c r="AE51" s="350">
        <v>2013</v>
      </c>
      <c r="AF51" s="243">
        <f t="shared" si="7"/>
        <v>33.5</v>
      </c>
      <c r="AG51" s="363"/>
      <c r="AH51" s="350">
        <v>2013</v>
      </c>
      <c r="AI51" s="78">
        <v>50</v>
      </c>
      <c r="AJ51" s="363"/>
      <c r="AK51" s="350">
        <v>2013</v>
      </c>
      <c r="AL51" s="78">
        <v>0</v>
      </c>
      <c r="AM51" s="363"/>
      <c r="AN51" s="350">
        <v>2013</v>
      </c>
      <c r="AO51" s="411">
        <v>100</v>
      </c>
      <c r="AP51" s="363"/>
      <c r="AQ51" s="350">
        <v>2013</v>
      </c>
      <c r="AR51" s="78">
        <v>0</v>
      </c>
      <c r="AS51" s="363"/>
      <c r="AT51" s="350">
        <v>2013</v>
      </c>
      <c r="AU51" s="411">
        <v>50</v>
      </c>
      <c r="AV51" s="363"/>
      <c r="AW51" s="350">
        <v>2013</v>
      </c>
      <c r="AX51" s="78">
        <v>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59.277777777777779</v>
      </c>
      <c r="C52" s="39"/>
      <c r="D52" s="43">
        <v>2014</v>
      </c>
      <c r="E52" s="49">
        <v>100</v>
      </c>
      <c r="F52" s="10" t="s">
        <v>3619</v>
      </c>
      <c r="G52" s="43">
        <v>2014</v>
      </c>
      <c r="H52" s="19">
        <v>50</v>
      </c>
      <c r="I52" s="10" t="s">
        <v>3620</v>
      </c>
      <c r="J52" s="43">
        <v>2014</v>
      </c>
      <c r="K52" s="19">
        <v>100</v>
      </c>
      <c r="L52" s="10"/>
      <c r="M52" s="43">
        <v>2014</v>
      </c>
      <c r="N52" s="19">
        <v>100</v>
      </c>
      <c r="O52" s="10" t="s">
        <v>890</v>
      </c>
      <c r="P52" s="43">
        <v>2014</v>
      </c>
      <c r="Q52" s="19">
        <v>100</v>
      </c>
      <c r="R52" s="10" t="s">
        <v>3621</v>
      </c>
      <c r="S52" s="43">
        <v>2014</v>
      </c>
      <c r="T52" s="52">
        <v>100</v>
      </c>
      <c r="U52" s="10"/>
      <c r="V52" s="43">
        <v>2014</v>
      </c>
      <c r="W52" s="52">
        <v>100</v>
      </c>
      <c r="X52" s="10" t="s">
        <v>890</v>
      </c>
      <c r="Y52" s="350">
        <v>2014</v>
      </c>
      <c r="Z52" s="52">
        <v>100</v>
      </c>
      <c r="AA52" s="10"/>
      <c r="AB52" s="350">
        <v>2014</v>
      </c>
      <c r="AC52" s="52">
        <v>100</v>
      </c>
      <c r="AD52" s="10" t="s">
        <v>890</v>
      </c>
      <c r="AE52" s="350">
        <v>2014</v>
      </c>
      <c r="AF52" s="243">
        <f>0.67*AI52+0.33*AL52</f>
        <v>33.5</v>
      </c>
      <c r="AG52" s="10"/>
      <c r="AH52" s="350">
        <v>2014</v>
      </c>
      <c r="AI52" s="78">
        <v>50</v>
      </c>
      <c r="AJ52" s="10" t="s">
        <v>3622</v>
      </c>
      <c r="AK52" s="350">
        <v>2014</v>
      </c>
      <c r="AL52" s="78">
        <v>0</v>
      </c>
      <c r="AM52" s="10" t="s">
        <v>1290</v>
      </c>
      <c r="AN52" s="350">
        <v>2014</v>
      </c>
      <c r="AO52" s="19">
        <v>100</v>
      </c>
      <c r="AP52" s="10" t="s">
        <v>3623</v>
      </c>
      <c r="AQ52" s="350">
        <v>2014</v>
      </c>
      <c r="AR52" s="78">
        <v>0</v>
      </c>
      <c r="AS52" s="10" t="s">
        <v>3624</v>
      </c>
      <c r="AT52" s="350">
        <v>2014</v>
      </c>
      <c r="AU52" s="19">
        <v>50</v>
      </c>
      <c r="AV52" s="10" t="s">
        <v>1289</v>
      </c>
      <c r="AW52" s="350">
        <v>2014</v>
      </c>
      <c r="AX52" s="78">
        <v>0</v>
      </c>
      <c r="AY52" s="11" t="s">
        <v>3625</v>
      </c>
    </row>
    <row r="53" spans="1:81" ht="24.75" customHeight="1">
      <c r="A53" s="43">
        <v>2015</v>
      </c>
      <c r="B53" s="230">
        <f t="shared" si="8"/>
        <v>59.277777777777779</v>
      </c>
      <c r="C53" s="80"/>
      <c r="D53" s="43">
        <v>2015</v>
      </c>
      <c r="E53" s="19">
        <v>100</v>
      </c>
      <c r="F53" s="10"/>
      <c r="G53" s="43">
        <v>2015</v>
      </c>
      <c r="H53" s="19">
        <v>50</v>
      </c>
      <c r="I53" s="10"/>
      <c r="J53" s="43">
        <v>2015</v>
      </c>
      <c r="K53" s="19">
        <v>100</v>
      </c>
      <c r="L53" s="10"/>
      <c r="M53" s="43">
        <v>2015</v>
      </c>
      <c r="N53" s="19">
        <v>100</v>
      </c>
      <c r="O53" s="10"/>
      <c r="P53" s="43">
        <v>2015</v>
      </c>
      <c r="Q53" s="19">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7" si="9">0.67*AI53+0.33*AL53</f>
        <v>33.5</v>
      </c>
      <c r="AG53" s="10"/>
      <c r="AH53" s="350">
        <v>2015</v>
      </c>
      <c r="AI53" s="49">
        <v>50</v>
      </c>
      <c r="AJ53" s="10"/>
      <c r="AK53" s="350">
        <v>2015</v>
      </c>
      <c r="AL53" s="78">
        <v>0</v>
      </c>
      <c r="AM53" s="10"/>
      <c r="AN53" s="350">
        <v>2015</v>
      </c>
      <c r="AO53" s="19">
        <v>100</v>
      </c>
      <c r="AP53" s="10"/>
      <c r="AQ53" s="350">
        <v>2015</v>
      </c>
      <c r="AR53" s="49">
        <v>0</v>
      </c>
      <c r="AS53" s="10"/>
      <c r="AT53" s="350">
        <v>2015</v>
      </c>
      <c r="AU53" s="19">
        <v>50</v>
      </c>
      <c r="AV53" s="10"/>
      <c r="AW53" s="350">
        <v>2015</v>
      </c>
      <c r="AX53" s="49">
        <v>0</v>
      </c>
      <c r="AY53" s="11"/>
    </row>
    <row r="54" spans="1:81" ht="24.75" customHeight="1">
      <c r="A54" s="43">
        <v>2016</v>
      </c>
      <c r="B54" s="230">
        <f t="shared" si="8"/>
        <v>59.277777777777779</v>
      </c>
      <c r="C54" s="80"/>
      <c r="D54" s="43">
        <v>2016</v>
      </c>
      <c r="E54" s="19">
        <v>100</v>
      </c>
      <c r="F54" s="10"/>
      <c r="G54" s="43">
        <v>2016</v>
      </c>
      <c r="H54" s="19">
        <v>50</v>
      </c>
      <c r="I54" s="10"/>
      <c r="J54" s="43">
        <v>2016</v>
      </c>
      <c r="K54" s="19">
        <v>100</v>
      </c>
      <c r="L54" s="10"/>
      <c r="M54" s="43">
        <v>2016</v>
      </c>
      <c r="N54" s="19">
        <v>100</v>
      </c>
      <c r="O54" s="10"/>
      <c r="P54" s="43">
        <v>2016</v>
      </c>
      <c r="Q54" s="19">
        <v>100</v>
      </c>
      <c r="R54" s="10"/>
      <c r="S54" s="43">
        <v>2016</v>
      </c>
      <c r="T54" s="52">
        <v>100</v>
      </c>
      <c r="U54" s="10"/>
      <c r="V54" s="43">
        <v>2016</v>
      </c>
      <c r="W54" s="52">
        <v>100</v>
      </c>
      <c r="X54" s="10"/>
      <c r="Y54" s="350">
        <v>2016</v>
      </c>
      <c r="Z54" s="52">
        <v>100</v>
      </c>
      <c r="AA54" s="10"/>
      <c r="AB54" s="350">
        <v>2016</v>
      </c>
      <c r="AC54" s="52">
        <v>100</v>
      </c>
      <c r="AD54" s="10"/>
      <c r="AE54" s="350">
        <v>2016</v>
      </c>
      <c r="AF54" s="243">
        <f t="shared" si="9"/>
        <v>33.5</v>
      </c>
      <c r="AG54" s="10"/>
      <c r="AH54" s="350">
        <v>2016</v>
      </c>
      <c r="AI54" s="49">
        <v>50</v>
      </c>
      <c r="AJ54" s="10"/>
      <c r="AK54" s="350">
        <v>2016</v>
      </c>
      <c r="AL54" s="78">
        <v>0</v>
      </c>
      <c r="AM54" s="10"/>
      <c r="AN54" s="350">
        <v>2016</v>
      </c>
      <c r="AO54" s="19">
        <v>100</v>
      </c>
      <c r="AP54" s="10"/>
      <c r="AQ54" s="350">
        <v>2016</v>
      </c>
      <c r="AR54" s="49">
        <v>0</v>
      </c>
      <c r="AS54" s="10"/>
      <c r="AT54" s="350">
        <v>2016</v>
      </c>
      <c r="AU54" s="19">
        <v>50</v>
      </c>
      <c r="AV54" s="10"/>
      <c r="AW54" s="350">
        <v>2016</v>
      </c>
      <c r="AX54" s="49">
        <v>0</v>
      </c>
      <c r="AY54" s="11"/>
    </row>
    <row r="55" spans="1:81" ht="24.75" customHeight="1">
      <c r="A55" s="43">
        <v>2017</v>
      </c>
      <c r="B55" s="230">
        <f t="shared" si="8"/>
        <v>59.277777777777779</v>
      </c>
      <c r="C55" s="80"/>
      <c r="D55" s="43">
        <v>2017</v>
      </c>
      <c r="E55" s="19">
        <v>100</v>
      </c>
      <c r="F55" s="10"/>
      <c r="G55" s="43">
        <v>2017</v>
      </c>
      <c r="H55" s="19">
        <v>50</v>
      </c>
      <c r="I55" s="10"/>
      <c r="J55" s="43">
        <v>2017</v>
      </c>
      <c r="K55" s="19">
        <v>100</v>
      </c>
      <c r="L55" s="10"/>
      <c r="M55" s="43">
        <v>2017</v>
      </c>
      <c r="N55" s="19">
        <v>100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9"/>
        <v>33.5</v>
      </c>
      <c r="AG55" s="10"/>
      <c r="AH55" s="350">
        <v>2017</v>
      </c>
      <c r="AI55" s="49">
        <v>50</v>
      </c>
      <c r="AJ55" s="10"/>
      <c r="AK55" s="350">
        <v>2017</v>
      </c>
      <c r="AL55" s="78">
        <v>0</v>
      </c>
      <c r="AM55" s="10"/>
      <c r="AN55" s="350">
        <v>2017</v>
      </c>
      <c r="AO55" s="19">
        <v>100</v>
      </c>
      <c r="AP55" s="10"/>
      <c r="AQ55" s="350">
        <v>2017</v>
      </c>
      <c r="AR55" s="49">
        <v>0</v>
      </c>
      <c r="AS55" s="10"/>
      <c r="AT55" s="350">
        <v>2017</v>
      </c>
      <c r="AU55" s="19">
        <v>50</v>
      </c>
      <c r="AV55" s="10"/>
      <c r="AW55" s="350">
        <v>2017</v>
      </c>
      <c r="AX55" s="49">
        <v>0</v>
      </c>
      <c r="AY55" s="11"/>
    </row>
    <row r="56" spans="1:81" ht="24.75" customHeight="1">
      <c r="A56" s="43">
        <v>2018</v>
      </c>
      <c r="B56" s="230">
        <f t="shared" si="8"/>
        <v>59.277777777777779</v>
      </c>
      <c r="C56" s="80"/>
      <c r="D56" s="43">
        <v>2018</v>
      </c>
      <c r="E56" s="19">
        <v>100</v>
      </c>
      <c r="F56" s="10"/>
      <c r="G56" s="43">
        <v>2018</v>
      </c>
      <c r="H56" s="19">
        <v>50</v>
      </c>
      <c r="I56" s="10"/>
      <c r="J56" s="43">
        <v>2018</v>
      </c>
      <c r="K56" s="19">
        <v>100</v>
      </c>
      <c r="L56" s="10"/>
      <c r="M56" s="43">
        <v>2018</v>
      </c>
      <c r="N56" s="19">
        <v>100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9"/>
        <v>33.5</v>
      </c>
      <c r="AG56" s="10"/>
      <c r="AH56" s="350">
        <v>2018</v>
      </c>
      <c r="AI56" s="49">
        <v>50</v>
      </c>
      <c r="AJ56" s="10"/>
      <c r="AK56" s="350">
        <v>2018</v>
      </c>
      <c r="AL56" s="78">
        <v>0</v>
      </c>
      <c r="AM56" s="10"/>
      <c r="AN56" s="350">
        <v>2018</v>
      </c>
      <c r="AO56" s="19">
        <v>100</v>
      </c>
      <c r="AP56" s="10"/>
      <c r="AQ56" s="350">
        <v>2018</v>
      </c>
      <c r="AR56" s="49">
        <v>0</v>
      </c>
      <c r="AS56" s="10"/>
      <c r="AT56" s="350">
        <v>2018</v>
      </c>
      <c r="AU56" s="19">
        <v>50</v>
      </c>
      <c r="AV56" s="10"/>
      <c r="AW56" s="350">
        <v>2018</v>
      </c>
      <c r="AX56" s="49">
        <v>0</v>
      </c>
      <c r="AY56" s="11"/>
    </row>
    <row r="57" spans="1:81" ht="24.75" customHeight="1">
      <c r="A57" s="43">
        <v>2019</v>
      </c>
      <c r="B57" s="230">
        <f t="shared" si="8"/>
        <v>59.277777777777779</v>
      </c>
      <c r="C57" s="80"/>
      <c r="D57" s="43">
        <v>2019</v>
      </c>
      <c r="E57" s="19">
        <v>100</v>
      </c>
      <c r="F57" s="10"/>
      <c r="G57" s="43">
        <v>2019</v>
      </c>
      <c r="H57" s="34">
        <v>50</v>
      </c>
      <c r="I57" s="10"/>
      <c r="J57" s="43">
        <v>2019</v>
      </c>
      <c r="K57" s="34">
        <v>100</v>
      </c>
      <c r="L57" s="10"/>
      <c r="M57" s="43">
        <v>2019</v>
      </c>
      <c r="N57" s="34">
        <v>100</v>
      </c>
      <c r="O57" s="10"/>
      <c r="P57" s="43">
        <v>2019</v>
      </c>
      <c r="Q57" s="34">
        <v>100</v>
      </c>
      <c r="R57" s="10"/>
      <c r="S57" s="43">
        <v>2019</v>
      </c>
      <c r="T57" s="52">
        <v>100</v>
      </c>
      <c r="U57" s="10"/>
      <c r="V57" s="43">
        <v>2019</v>
      </c>
      <c r="W57" s="52">
        <v>100</v>
      </c>
      <c r="X57" s="10"/>
      <c r="Y57" s="350">
        <v>2019</v>
      </c>
      <c r="Z57" s="52">
        <v>100</v>
      </c>
      <c r="AA57" s="10"/>
      <c r="AB57" s="350">
        <v>2019</v>
      </c>
      <c r="AC57" s="52">
        <v>100</v>
      </c>
      <c r="AD57" s="10"/>
      <c r="AE57" s="350">
        <v>2019</v>
      </c>
      <c r="AF57" s="243">
        <f t="shared" si="9"/>
        <v>33.5</v>
      </c>
      <c r="AG57" s="10"/>
      <c r="AH57" s="350">
        <v>2019</v>
      </c>
      <c r="AI57" s="49">
        <v>50</v>
      </c>
      <c r="AJ57" s="10"/>
      <c r="AK57" s="350">
        <v>2019</v>
      </c>
      <c r="AL57" s="78">
        <v>0</v>
      </c>
      <c r="AM57" s="10"/>
      <c r="AN57" s="350">
        <v>2019</v>
      </c>
      <c r="AO57" s="34">
        <v>100</v>
      </c>
      <c r="AP57" s="10"/>
      <c r="AQ57" s="350">
        <v>2019</v>
      </c>
      <c r="AR57" s="33">
        <v>0</v>
      </c>
      <c r="AS57" s="10"/>
      <c r="AT57" s="350">
        <v>2019</v>
      </c>
      <c r="AU57" s="34">
        <v>50</v>
      </c>
      <c r="AV57" s="10"/>
      <c r="AW57" s="350">
        <v>2019</v>
      </c>
      <c r="AX57" s="33">
        <v>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1582</v>
      </c>
      <c r="R63" s="580"/>
      <c r="S63" s="43" t="s">
        <v>81</v>
      </c>
      <c r="T63" s="580" t="s">
        <v>198</v>
      </c>
      <c r="U63" s="580"/>
      <c r="V63" s="43" t="s">
        <v>81</v>
      </c>
      <c r="W63" s="580" t="s">
        <v>197</v>
      </c>
      <c r="X63" s="580"/>
      <c r="Y63" s="350" t="s">
        <v>81</v>
      </c>
      <c r="Z63" s="580" t="s">
        <v>196</v>
      </c>
      <c r="AA63" s="580"/>
      <c r="AB63" s="350" t="s">
        <v>81</v>
      </c>
      <c r="AC63" s="841" t="s">
        <v>195</v>
      </c>
      <c r="AD63" s="841"/>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1287</v>
      </c>
      <c r="I64" s="580"/>
      <c r="J64" s="43" t="s">
        <v>78</v>
      </c>
      <c r="K64" s="580" t="s">
        <v>4545</v>
      </c>
      <c r="L64" s="580"/>
      <c r="M64" s="43" t="s">
        <v>78</v>
      </c>
      <c r="N64" s="580" t="s">
        <v>79</v>
      </c>
      <c r="O64" s="580"/>
      <c r="P64" s="43" t="s">
        <v>78</v>
      </c>
      <c r="Q64" s="580" t="s">
        <v>4415</v>
      </c>
      <c r="R64" s="580"/>
      <c r="S64" s="43" t="s">
        <v>78</v>
      </c>
      <c r="T64" s="580" t="s">
        <v>4347</v>
      </c>
      <c r="U64" s="580"/>
      <c r="V64" s="43" t="s">
        <v>78</v>
      </c>
      <c r="W64" s="580" t="s">
        <v>4348</v>
      </c>
      <c r="X64" s="580"/>
      <c r="Y64" s="350" t="s">
        <v>78</v>
      </c>
      <c r="Z64" s="580" t="s">
        <v>4349</v>
      </c>
      <c r="AA64" s="580"/>
      <c r="AB64" s="350" t="s">
        <v>78</v>
      </c>
      <c r="AC64" s="580" t="s">
        <v>1286</v>
      </c>
      <c r="AD64" s="580"/>
      <c r="AE64" s="350" t="s">
        <v>78</v>
      </c>
      <c r="AF64" s="579" t="s">
        <v>4878</v>
      </c>
      <c r="AG64" s="580"/>
      <c r="AH64" s="350" t="s">
        <v>78</v>
      </c>
      <c r="AI64" s="580" t="s">
        <v>4351</v>
      </c>
      <c r="AJ64" s="580"/>
      <c r="AK64" s="350" t="s">
        <v>78</v>
      </c>
      <c r="AL64" s="841" t="s">
        <v>4546</v>
      </c>
      <c r="AM64" s="841"/>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7.1428571428571432</v>
      </c>
      <c r="C69" s="363"/>
      <c r="D69" s="350">
        <v>2010</v>
      </c>
      <c r="E69" s="411">
        <v>0</v>
      </c>
      <c r="F69" s="363"/>
      <c r="G69" s="350">
        <v>2010</v>
      </c>
      <c r="H69" s="411">
        <v>0</v>
      </c>
      <c r="I69" s="363"/>
      <c r="J69" s="350">
        <v>2010</v>
      </c>
      <c r="K69" s="411">
        <v>0</v>
      </c>
      <c r="L69" s="431" t="s">
        <v>3627</v>
      </c>
      <c r="M69" s="350">
        <v>2010</v>
      </c>
      <c r="N69" s="8">
        <f t="shared" si="10"/>
        <v>0</v>
      </c>
      <c r="O69" s="363"/>
      <c r="P69" s="350">
        <v>2010</v>
      </c>
      <c r="Q69" s="411">
        <v>0</v>
      </c>
      <c r="R69" s="363"/>
      <c r="S69" s="350">
        <v>2010</v>
      </c>
      <c r="T69" s="411">
        <v>0</v>
      </c>
      <c r="U69" s="363"/>
      <c r="V69" s="350">
        <v>2010</v>
      </c>
      <c r="W69" s="411">
        <v>0</v>
      </c>
      <c r="X69" s="363"/>
      <c r="Y69" s="350">
        <v>2010</v>
      </c>
      <c r="Z69" s="411">
        <v>0</v>
      </c>
      <c r="AA69" s="363"/>
      <c r="AB69" s="350">
        <v>2010</v>
      </c>
      <c r="AC69" s="411">
        <v>50</v>
      </c>
      <c r="AD69" s="363"/>
      <c r="AE69" s="350">
        <v>2010</v>
      </c>
      <c r="AF69" s="411">
        <v>0</v>
      </c>
      <c r="AG69" s="363"/>
      <c r="AH69" s="350">
        <v>2010</v>
      </c>
      <c r="AI69" s="411">
        <v>0</v>
      </c>
      <c r="AJ69" s="363"/>
      <c r="AK69" s="350">
        <v>2010</v>
      </c>
      <c r="AL69" s="411">
        <v>0</v>
      </c>
      <c r="AM69" s="432" t="s">
        <v>1283</v>
      </c>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7.1428571428571432</v>
      </c>
      <c r="C70" s="363"/>
      <c r="D70" s="350">
        <v>2011</v>
      </c>
      <c r="E70" s="411">
        <v>0</v>
      </c>
      <c r="F70" s="363"/>
      <c r="G70" s="350">
        <v>2011</v>
      </c>
      <c r="H70" s="411">
        <v>0</v>
      </c>
      <c r="I70" s="363"/>
      <c r="J70" s="350">
        <v>2011</v>
      </c>
      <c r="K70" s="411">
        <v>0</v>
      </c>
      <c r="L70" s="363"/>
      <c r="M70" s="350">
        <v>2011</v>
      </c>
      <c r="N70" s="8">
        <f t="shared" si="10"/>
        <v>0</v>
      </c>
      <c r="O70" s="363"/>
      <c r="P70" s="350">
        <v>2011</v>
      </c>
      <c r="Q70" s="411">
        <v>0</v>
      </c>
      <c r="R70" s="363"/>
      <c r="S70" s="350">
        <v>2011</v>
      </c>
      <c r="T70" s="411">
        <v>0</v>
      </c>
      <c r="U70" s="363"/>
      <c r="V70" s="350">
        <v>2011</v>
      </c>
      <c r="W70" s="411">
        <v>0</v>
      </c>
      <c r="X70" s="363"/>
      <c r="Y70" s="350">
        <v>2011</v>
      </c>
      <c r="Z70" s="411">
        <v>0</v>
      </c>
      <c r="AA70" s="363"/>
      <c r="AB70" s="350">
        <v>2011</v>
      </c>
      <c r="AC70" s="411">
        <v>50</v>
      </c>
      <c r="AD70" s="363"/>
      <c r="AE70" s="350">
        <v>2011</v>
      </c>
      <c r="AF70" s="411">
        <v>0</v>
      </c>
      <c r="AG70" s="363"/>
      <c r="AH70" s="350">
        <v>2011</v>
      </c>
      <c r="AI70" s="411">
        <v>0</v>
      </c>
      <c r="AJ70" s="363"/>
      <c r="AK70" s="350">
        <v>2011</v>
      </c>
      <c r="AL70" s="411">
        <v>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7.1428571428571432</v>
      </c>
      <c r="C71" s="363"/>
      <c r="D71" s="350">
        <v>2012</v>
      </c>
      <c r="E71" s="411">
        <v>0</v>
      </c>
      <c r="F71" s="363"/>
      <c r="G71" s="350">
        <v>2012</v>
      </c>
      <c r="H71" s="411">
        <v>0</v>
      </c>
      <c r="I71" s="363"/>
      <c r="J71" s="350">
        <v>2012</v>
      </c>
      <c r="K71" s="411">
        <v>0</v>
      </c>
      <c r="L71" s="363"/>
      <c r="M71" s="350">
        <v>2012</v>
      </c>
      <c r="N71" s="8">
        <f t="shared" si="10"/>
        <v>0</v>
      </c>
      <c r="O71" s="363"/>
      <c r="P71" s="350">
        <v>2012</v>
      </c>
      <c r="Q71" s="411">
        <v>0</v>
      </c>
      <c r="R71" s="363"/>
      <c r="S71" s="350">
        <v>2012</v>
      </c>
      <c r="T71" s="411">
        <v>0</v>
      </c>
      <c r="U71" s="363"/>
      <c r="V71" s="350">
        <v>2012</v>
      </c>
      <c r="W71" s="411">
        <v>0</v>
      </c>
      <c r="X71" s="363"/>
      <c r="Y71" s="350">
        <v>2012</v>
      </c>
      <c r="Z71" s="411">
        <v>0</v>
      </c>
      <c r="AA71" s="363"/>
      <c r="AB71" s="350">
        <v>2012</v>
      </c>
      <c r="AC71" s="411">
        <v>50</v>
      </c>
      <c r="AD71" s="363"/>
      <c r="AE71" s="350">
        <v>2012</v>
      </c>
      <c r="AF71" s="411">
        <v>0</v>
      </c>
      <c r="AG71" s="363"/>
      <c r="AH71" s="350">
        <v>2012</v>
      </c>
      <c r="AI71" s="411">
        <v>0</v>
      </c>
      <c r="AJ71" s="363"/>
      <c r="AK71" s="350">
        <v>2012</v>
      </c>
      <c r="AL71" s="411">
        <v>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7.1428571428571432</v>
      </c>
      <c r="C72" s="363"/>
      <c r="D72" s="350">
        <v>2013</v>
      </c>
      <c r="E72" s="411">
        <v>0</v>
      </c>
      <c r="F72" s="363"/>
      <c r="G72" s="350">
        <v>2013</v>
      </c>
      <c r="H72" s="411">
        <v>0</v>
      </c>
      <c r="I72" s="363"/>
      <c r="J72" s="350">
        <v>2013</v>
      </c>
      <c r="K72" s="411">
        <v>0</v>
      </c>
      <c r="L72" s="363"/>
      <c r="M72" s="350">
        <v>2013</v>
      </c>
      <c r="N72" s="8">
        <f t="shared" si="10"/>
        <v>0</v>
      </c>
      <c r="O72" s="363"/>
      <c r="P72" s="350">
        <v>2013</v>
      </c>
      <c r="Q72" s="411">
        <v>0</v>
      </c>
      <c r="R72" s="363"/>
      <c r="S72" s="350">
        <v>2013</v>
      </c>
      <c r="T72" s="411">
        <v>0</v>
      </c>
      <c r="U72" s="363"/>
      <c r="V72" s="350">
        <v>2013</v>
      </c>
      <c r="W72" s="411">
        <v>0</v>
      </c>
      <c r="X72" s="363"/>
      <c r="Y72" s="350">
        <v>2013</v>
      </c>
      <c r="Z72" s="411">
        <v>0</v>
      </c>
      <c r="AA72" s="363"/>
      <c r="AB72" s="350">
        <v>2013</v>
      </c>
      <c r="AC72" s="411">
        <v>50</v>
      </c>
      <c r="AD72" s="363"/>
      <c r="AE72" s="350">
        <v>2013</v>
      </c>
      <c r="AF72" s="411">
        <v>0</v>
      </c>
      <c r="AG72" s="363"/>
      <c r="AH72" s="350">
        <v>2013</v>
      </c>
      <c r="AI72" s="411">
        <v>0</v>
      </c>
      <c r="AJ72" s="363"/>
      <c r="AK72" s="350">
        <v>2013</v>
      </c>
      <c r="AL72" s="411">
        <v>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7.1428571428571432</v>
      </c>
      <c r="C73" s="39"/>
      <c r="D73" s="43">
        <v>2014</v>
      </c>
      <c r="E73" s="19">
        <v>0</v>
      </c>
      <c r="F73" s="82" t="s">
        <v>3626</v>
      </c>
      <c r="G73" s="43">
        <v>2014</v>
      </c>
      <c r="H73" s="19">
        <v>0</v>
      </c>
      <c r="I73" s="10" t="s">
        <v>1285</v>
      </c>
      <c r="J73" s="43">
        <v>2014</v>
      </c>
      <c r="K73" s="49">
        <v>0</v>
      </c>
      <c r="L73" s="10" t="s">
        <v>3627</v>
      </c>
      <c r="M73" s="43">
        <v>2014</v>
      </c>
      <c r="N73" s="8">
        <f t="shared" ref="N73:N78" si="13">AVERAGE(Q73,T73,W73)</f>
        <v>0</v>
      </c>
      <c r="O73" s="19"/>
      <c r="P73" s="43">
        <v>2014</v>
      </c>
      <c r="Q73" s="19">
        <v>0</v>
      </c>
      <c r="R73" s="10" t="s">
        <v>3628</v>
      </c>
      <c r="S73" s="43">
        <v>2014</v>
      </c>
      <c r="T73" s="19">
        <v>0</v>
      </c>
      <c r="U73" s="10" t="s">
        <v>3629</v>
      </c>
      <c r="V73" s="43">
        <v>2014</v>
      </c>
      <c r="W73" s="19">
        <v>0</v>
      </c>
      <c r="X73" s="10" t="s">
        <v>1284</v>
      </c>
      <c r="Y73" s="350">
        <v>2014</v>
      </c>
      <c r="Z73" s="19">
        <v>0</v>
      </c>
      <c r="AA73" s="10" t="s">
        <v>3630</v>
      </c>
      <c r="AB73" s="350">
        <v>2014</v>
      </c>
      <c r="AC73" s="19">
        <v>50</v>
      </c>
      <c r="AD73" s="10" t="s">
        <v>3631</v>
      </c>
      <c r="AE73" s="350">
        <v>2014</v>
      </c>
      <c r="AF73" s="19">
        <v>0</v>
      </c>
      <c r="AG73" s="19"/>
      <c r="AH73" s="350">
        <v>2014</v>
      </c>
      <c r="AI73" s="19">
        <v>0</v>
      </c>
      <c r="AJ73" s="10" t="s">
        <v>314</v>
      </c>
      <c r="AK73" s="350">
        <v>2014</v>
      </c>
      <c r="AL73" s="49">
        <v>0</v>
      </c>
      <c r="AM73" s="11" t="s">
        <v>1283</v>
      </c>
    </row>
    <row r="74" spans="1:81" ht="24.75" customHeight="1">
      <c r="A74" s="43">
        <v>2015</v>
      </c>
      <c r="B74" s="5">
        <f t="shared" si="12"/>
        <v>7.1428571428571432</v>
      </c>
      <c r="C74" s="39"/>
      <c r="D74" s="43">
        <v>2015</v>
      </c>
      <c r="E74" s="49">
        <v>0</v>
      </c>
      <c r="F74" s="82"/>
      <c r="G74" s="43">
        <v>2015</v>
      </c>
      <c r="H74" s="19">
        <v>0</v>
      </c>
      <c r="I74" s="10"/>
      <c r="J74" s="43">
        <v>2015</v>
      </c>
      <c r="K74" s="19">
        <v>0</v>
      </c>
      <c r="L74" s="10"/>
      <c r="M74" s="43">
        <v>2015</v>
      </c>
      <c r="N74" s="8">
        <f t="shared" si="13"/>
        <v>0</v>
      </c>
      <c r="O74" s="19"/>
      <c r="P74" s="43">
        <v>2015</v>
      </c>
      <c r="Q74" s="19">
        <v>0</v>
      </c>
      <c r="R74" s="10"/>
      <c r="S74" s="43">
        <v>2015</v>
      </c>
      <c r="T74" s="19">
        <v>0</v>
      </c>
      <c r="U74" s="10"/>
      <c r="V74" s="43">
        <v>2015</v>
      </c>
      <c r="W74" s="19">
        <v>0</v>
      </c>
      <c r="X74" s="10"/>
      <c r="Y74" s="350">
        <v>2015</v>
      </c>
      <c r="Z74" s="19">
        <v>0</v>
      </c>
      <c r="AA74" s="10"/>
      <c r="AB74" s="350">
        <v>2015</v>
      </c>
      <c r="AC74" s="19">
        <v>50</v>
      </c>
      <c r="AD74" s="10"/>
      <c r="AE74" s="350">
        <v>2015</v>
      </c>
      <c r="AF74" s="19">
        <v>0</v>
      </c>
      <c r="AG74" s="19"/>
      <c r="AH74" s="350">
        <v>2015</v>
      </c>
      <c r="AI74" s="19">
        <v>0</v>
      </c>
      <c r="AJ74" s="10"/>
      <c r="AK74" s="350">
        <v>2015</v>
      </c>
      <c r="AL74" s="19">
        <v>0</v>
      </c>
      <c r="AM74" s="11"/>
    </row>
    <row r="75" spans="1:81" ht="24.75" customHeight="1">
      <c r="A75" s="43">
        <v>2016</v>
      </c>
      <c r="B75" s="5">
        <f t="shared" si="12"/>
        <v>7.1428571428571432</v>
      </c>
      <c r="C75" s="39"/>
      <c r="D75" s="43">
        <v>2016</v>
      </c>
      <c r="E75" s="49">
        <v>0</v>
      </c>
      <c r="F75" s="10"/>
      <c r="G75" s="43">
        <v>2016</v>
      </c>
      <c r="H75" s="19">
        <v>0</v>
      </c>
      <c r="I75" s="10"/>
      <c r="J75" s="43">
        <v>2016</v>
      </c>
      <c r="K75" s="19">
        <v>0</v>
      </c>
      <c r="L75" s="10"/>
      <c r="M75" s="43">
        <v>2016</v>
      </c>
      <c r="N75" s="8">
        <f t="shared" si="13"/>
        <v>0</v>
      </c>
      <c r="O75" s="19"/>
      <c r="P75" s="43">
        <v>2016</v>
      </c>
      <c r="Q75" s="19">
        <v>0</v>
      </c>
      <c r="R75" s="10"/>
      <c r="S75" s="43">
        <v>2016</v>
      </c>
      <c r="T75" s="19">
        <v>0</v>
      </c>
      <c r="U75" s="10"/>
      <c r="V75" s="43">
        <v>2016</v>
      </c>
      <c r="W75" s="19">
        <v>0</v>
      </c>
      <c r="X75" s="10"/>
      <c r="Y75" s="350">
        <v>2016</v>
      </c>
      <c r="Z75" s="19">
        <v>0</v>
      </c>
      <c r="AA75" s="10"/>
      <c r="AB75" s="350">
        <v>2016</v>
      </c>
      <c r="AC75" s="19">
        <v>50</v>
      </c>
      <c r="AD75" s="10"/>
      <c r="AE75" s="350">
        <v>2016</v>
      </c>
      <c r="AF75" s="19">
        <v>0</v>
      </c>
      <c r="AG75" s="19"/>
      <c r="AH75" s="350">
        <v>2016</v>
      </c>
      <c r="AI75" s="19">
        <v>0</v>
      </c>
      <c r="AJ75" s="10"/>
      <c r="AK75" s="350">
        <v>2016</v>
      </c>
      <c r="AL75" s="19">
        <v>0</v>
      </c>
      <c r="AM75" s="11"/>
    </row>
    <row r="76" spans="1:81" ht="24.75" customHeight="1">
      <c r="A76" s="43">
        <v>2017</v>
      </c>
      <c r="B76" s="5">
        <f t="shared" si="12"/>
        <v>7.1428571428571432</v>
      </c>
      <c r="C76" s="39"/>
      <c r="D76" s="43">
        <v>2017</v>
      </c>
      <c r="E76" s="49">
        <v>0</v>
      </c>
      <c r="F76" s="10"/>
      <c r="G76" s="43">
        <v>2017</v>
      </c>
      <c r="H76" s="19">
        <v>0</v>
      </c>
      <c r="I76" s="10"/>
      <c r="J76" s="43">
        <v>2017</v>
      </c>
      <c r="K76" s="19">
        <v>0</v>
      </c>
      <c r="L76" s="10"/>
      <c r="M76" s="43">
        <v>2017</v>
      </c>
      <c r="N76" s="8">
        <f t="shared" si="13"/>
        <v>0</v>
      </c>
      <c r="O76" s="19"/>
      <c r="P76" s="43">
        <v>2017</v>
      </c>
      <c r="Q76" s="19">
        <v>0</v>
      </c>
      <c r="R76" s="10"/>
      <c r="S76" s="43">
        <v>2017</v>
      </c>
      <c r="T76" s="19">
        <v>0</v>
      </c>
      <c r="U76" s="10"/>
      <c r="V76" s="43">
        <v>2017</v>
      </c>
      <c r="W76" s="19">
        <v>0</v>
      </c>
      <c r="X76" s="10"/>
      <c r="Y76" s="350">
        <v>2017</v>
      </c>
      <c r="Z76" s="19">
        <v>0</v>
      </c>
      <c r="AA76" s="10"/>
      <c r="AB76" s="350">
        <v>2017</v>
      </c>
      <c r="AC76" s="19">
        <v>50</v>
      </c>
      <c r="AD76" s="10"/>
      <c r="AE76" s="350">
        <v>2017</v>
      </c>
      <c r="AF76" s="19">
        <v>0</v>
      </c>
      <c r="AG76" s="19"/>
      <c r="AH76" s="350">
        <v>2017</v>
      </c>
      <c r="AI76" s="19">
        <v>0</v>
      </c>
      <c r="AJ76" s="10"/>
      <c r="AK76" s="350">
        <v>2017</v>
      </c>
      <c r="AL76" s="19">
        <v>0</v>
      </c>
      <c r="AM76" s="11"/>
    </row>
    <row r="77" spans="1:81" ht="24.75" customHeight="1">
      <c r="A77" s="43">
        <v>2018</v>
      </c>
      <c r="B77" s="5">
        <f t="shared" si="12"/>
        <v>7.1428571428571432</v>
      </c>
      <c r="C77" s="39"/>
      <c r="D77" s="43">
        <v>2018</v>
      </c>
      <c r="E77" s="49">
        <v>0</v>
      </c>
      <c r="F77" s="10"/>
      <c r="G77" s="43">
        <v>2018</v>
      </c>
      <c r="H77" s="19">
        <v>0</v>
      </c>
      <c r="I77" s="10"/>
      <c r="J77" s="43">
        <v>2018</v>
      </c>
      <c r="K77" s="19">
        <v>0</v>
      </c>
      <c r="L77" s="10"/>
      <c r="M77" s="43">
        <v>2018</v>
      </c>
      <c r="N77" s="8">
        <f t="shared" si="13"/>
        <v>0</v>
      </c>
      <c r="O77" s="19"/>
      <c r="P77" s="43">
        <v>2018</v>
      </c>
      <c r="Q77" s="19">
        <v>0</v>
      </c>
      <c r="R77" s="10"/>
      <c r="S77" s="43">
        <v>2018</v>
      </c>
      <c r="T77" s="19">
        <v>0</v>
      </c>
      <c r="U77" s="10"/>
      <c r="V77" s="43">
        <v>2018</v>
      </c>
      <c r="W77" s="19">
        <v>0</v>
      </c>
      <c r="X77" s="10"/>
      <c r="Y77" s="350">
        <v>2018</v>
      </c>
      <c r="Z77" s="19">
        <v>0</v>
      </c>
      <c r="AA77" s="10"/>
      <c r="AB77" s="350">
        <v>2018</v>
      </c>
      <c r="AC77" s="19">
        <v>50</v>
      </c>
      <c r="AD77" s="10"/>
      <c r="AE77" s="350">
        <v>2018</v>
      </c>
      <c r="AF77" s="19">
        <v>0</v>
      </c>
      <c r="AG77" s="19"/>
      <c r="AH77" s="350">
        <v>2018</v>
      </c>
      <c r="AI77" s="19">
        <v>0</v>
      </c>
      <c r="AJ77" s="10"/>
      <c r="AK77" s="350">
        <v>2018</v>
      </c>
      <c r="AL77" s="19">
        <v>0</v>
      </c>
      <c r="AM77" s="11"/>
    </row>
    <row r="78" spans="1:81" ht="24.75" customHeight="1">
      <c r="A78" s="43">
        <v>2019</v>
      </c>
      <c r="B78" s="5">
        <f t="shared" si="12"/>
        <v>7.1428571428571432</v>
      </c>
      <c r="C78" s="39"/>
      <c r="D78" s="43">
        <v>2019</v>
      </c>
      <c r="E78" s="49">
        <v>0</v>
      </c>
      <c r="F78" s="10"/>
      <c r="G78" s="43">
        <v>2019</v>
      </c>
      <c r="H78" s="19">
        <v>0</v>
      </c>
      <c r="I78" s="10"/>
      <c r="J78" s="43">
        <v>2019</v>
      </c>
      <c r="K78" s="19">
        <v>0</v>
      </c>
      <c r="L78" s="10"/>
      <c r="M78" s="43">
        <v>2019</v>
      </c>
      <c r="N78" s="8">
        <f t="shared" si="13"/>
        <v>0</v>
      </c>
      <c r="O78" s="19"/>
      <c r="P78" s="43">
        <v>2019</v>
      </c>
      <c r="Q78" s="19">
        <v>0</v>
      </c>
      <c r="R78" s="10"/>
      <c r="S78" s="43">
        <v>2019</v>
      </c>
      <c r="T78" s="19">
        <v>0</v>
      </c>
      <c r="U78" s="10"/>
      <c r="V78" s="43">
        <v>2019</v>
      </c>
      <c r="W78" s="19">
        <v>0</v>
      </c>
      <c r="X78" s="10"/>
      <c r="Y78" s="350">
        <v>2019</v>
      </c>
      <c r="Z78" s="19">
        <v>0</v>
      </c>
      <c r="AA78" s="10"/>
      <c r="AB78" s="350">
        <v>2019</v>
      </c>
      <c r="AC78" s="19">
        <v>50</v>
      </c>
      <c r="AD78" s="10"/>
      <c r="AE78" s="350">
        <v>2019</v>
      </c>
      <c r="AF78" s="19">
        <v>0</v>
      </c>
      <c r="AG78" s="19"/>
      <c r="AH78" s="350">
        <v>2019</v>
      </c>
      <c r="AI78" s="19">
        <v>0</v>
      </c>
      <c r="AJ78" s="10"/>
      <c r="AK78" s="350">
        <v>2019</v>
      </c>
      <c r="AL78" s="19">
        <v>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1091</v>
      </c>
      <c r="L84" s="580"/>
      <c r="M84" s="43" t="s">
        <v>81</v>
      </c>
      <c r="N84" s="580" t="s">
        <v>1565</v>
      </c>
      <c r="O84" s="580"/>
      <c r="P84" s="43" t="s">
        <v>81</v>
      </c>
      <c r="Q84" s="841" t="s">
        <v>180</v>
      </c>
      <c r="R84" s="841"/>
    </row>
    <row r="85" spans="1:81" ht="24.75" customHeight="1">
      <c r="A85" s="43" t="s">
        <v>78</v>
      </c>
      <c r="B85" s="580" t="s">
        <v>79</v>
      </c>
      <c r="C85" s="580"/>
      <c r="D85" s="43" t="s">
        <v>78</v>
      </c>
      <c r="E85" s="580" t="s">
        <v>4354</v>
      </c>
      <c r="F85" s="580"/>
      <c r="G85" s="43" t="s">
        <v>78</v>
      </c>
      <c r="H85" s="580" t="s">
        <v>4402</v>
      </c>
      <c r="I85" s="580"/>
      <c r="J85" s="43" t="s">
        <v>78</v>
      </c>
      <c r="K85" s="580" t="s">
        <v>4547</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4">AVERAGE(E87,H87,K87,N87,Q87)</f>
        <v>5</v>
      </c>
      <c r="C87" s="363"/>
      <c r="D87" s="350">
        <v>2007</v>
      </c>
      <c r="E87" s="411">
        <v>25</v>
      </c>
      <c r="F87" s="363"/>
      <c r="G87" s="350">
        <v>2007</v>
      </c>
      <c r="H87" s="411">
        <v>0</v>
      </c>
      <c r="I87" s="363"/>
      <c r="J87" s="350">
        <v>2007</v>
      </c>
      <c r="K87" s="411">
        <v>0</v>
      </c>
      <c r="L87" s="363" t="s">
        <v>5098</v>
      </c>
      <c r="M87" s="350">
        <v>2007</v>
      </c>
      <c r="N87" s="411">
        <v>0</v>
      </c>
      <c r="O87" s="363"/>
      <c r="P87" s="350">
        <v>2007</v>
      </c>
      <c r="Q87" s="411">
        <v>0</v>
      </c>
      <c r="R87" s="363" t="s">
        <v>5099</v>
      </c>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4"/>
        <v>5</v>
      </c>
      <c r="C88" s="363"/>
      <c r="D88" s="350">
        <v>2008</v>
      </c>
      <c r="E88" s="411">
        <v>25</v>
      </c>
      <c r="F88" s="363"/>
      <c r="G88" s="350">
        <v>2008</v>
      </c>
      <c r="H88" s="411">
        <v>0</v>
      </c>
      <c r="I88" s="363"/>
      <c r="J88" s="350">
        <v>2008</v>
      </c>
      <c r="K88" s="411">
        <v>0</v>
      </c>
      <c r="L88" s="363"/>
      <c r="M88" s="350">
        <v>2008</v>
      </c>
      <c r="N88" s="411">
        <v>0</v>
      </c>
      <c r="O88" s="363"/>
      <c r="P88" s="350">
        <v>2008</v>
      </c>
      <c r="Q88" s="411">
        <v>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4"/>
        <v>5</v>
      </c>
      <c r="C89" s="363"/>
      <c r="D89" s="350">
        <v>2009</v>
      </c>
      <c r="E89" s="411">
        <v>25</v>
      </c>
      <c r="F89" s="363"/>
      <c r="G89" s="350">
        <v>2009</v>
      </c>
      <c r="H89" s="411">
        <v>0</v>
      </c>
      <c r="I89" s="363"/>
      <c r="J89" s="350">
        <v>2009</v>
      </c>
      <c r="K89" s="411">
        <v>0</v>
      </c>
      <c r="L89" s="363"/>
      <c r="M89" s="350">
        <v>2009</v>
      </c>
      <c r="N89" s="411">
        <v>0</v>
      </c>
      <c r="O89" s="363"/>
      <c r="P89" s="350">
        <v>2009</v>
      </c>
      <c r="Q89" s="411">
        <v>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5</v>
      </c>
      <c r="C90" s="363"/>
      <c r="D90" s="350">
        <v>2010</v>
      </c>
      <c r="E90" s="411">
        <v>25</v>
      </c>
      <c r="F90" s="363"/>
      <c r="G90" s="350">
        <v>2010</v>
      </c>
      <c r="H90" s="411">
        <v>0</v>
      </c>
      <c r="I90" s="363"/>
      <c r="J90" s="350">
        <v>2010</v>
      </c>
      <c r="K90" s="411">
        <v>0</v>
      </c>
      <c r="L90" s="363"/>
      <c r="M90" s="350">
        <v>2010</v>
      </c>
      <c r="N90" s="411">
        <v>0</v>
      </c>
      <c r="O90" s="363"/>
      <c r="P90" s="350">
        <v>2010</v>
      </c>
      <c r="Q90" s="411">
        <v>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5</v>
      </c>
      <c r="C91" s="363"/>
      <c r="D91" s="350">
        <v>2011</v>
      </c>
      <c r="E91" s="411">
        <v>25</v>
      </c>
      <c r="F91" s="363"/>
      <c r="G91" s="350">
        <v>2011</v>
      </c>
      <c r="H91" s="411">
        <v>0</v>
      </c>
      <c r="I91" s="363"/>
      <c r="J91" s="350">
        <v>2011</v>
      </c>
      <c r="K91" s="411">
        <v>0</v>
      </c>
      <c r="L91" s="363"/>
      <c r="M91" s="350">
        <v>2011</v>
      </c>
      <c r="N91" s="411">
        <v>0</v>
      </c>
      <c r="O91" s="363"/>
      <c r="P91" s="350">
        <v>2011</v>
      </c>
      <c r="Q91" s="411">
        <v>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5</v>
      </c>
      <c r="C92" s="363"/>
      <c r="D92" s="350">
        <v>2012</v>
      </c>
      <c r="E92" s="411">
        <v>25</v>
      </c>
      <c r="F92" s="363"/>
      <c r="G92" s="350">
        <v>2012</v>
      </c>
      <c r="H92" s="411">
        <v>0</v>
      </c>
      <c r="I92" s="363"/>
      <c r="J92" s="350">
        <v>2012</v>
      </c>
      <c r="K92" s="411">
        <v>0</v>
      </c>
      <c r="L92" s="363"/>
      <c r="M92" s="350">
        <v>2012</v>
      </c>
      <c r="N92" s="411">
        <v>0</v>
      </c>
      <c r="O92" s="363"/>
      <c r="P92" s="350">
        <v>2012</v>
      </c>
      <c r="Q92" s="411">
        <v>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5</v>
      </c>
      <c r="C93" s="363"/>
      <c r="D93" s="350">
        <v>2013</v>
      </c>
      <c r="E93" s="411">
        <v>25</v>
      </c>
      <c r="F93" s="363"/>
      <c r="G93" s="350">
        <v>2013</v>
      </c>
      <c r="H93" s="411">
        <v>0</v>
      </c>
      <c r="I93" s="363"/>
      <c r="J93" s="350">
        <v>2013</v>
      </c>
      <c r="K93" s="411">
        <v>0</v>
      </c>
      <c r="L93" s="363"/>
      <c r="M93" s="350">
        <v>2013</v>
      </c>
      <c r="N93" s="411">
        <v>0</v>
      </c>
      <c r="O93" s="363"/>
      <c r="P93" s="350">
        <v>2013</v>
      </c>
      <c r="Q93" s="411">
        <v>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5</v>
      </c>
      <c r="C94" s="39"/>
      <c r="D94" s="43">
        <v>2014</v>
      </c>
      <c r="E94" s="19">
        <v>25</v>
      </c>
      <c r="F94" s="10" t="s">
        <v>3632</v>
      </c>
      <c r="G94" s="43">
        <v>2014</v>
      </c>
      <c r="H94" s="19">
        <v>0</v>
      </c>
      <c r="I94" s="10" t="s">
        <v>1282</v>
      </c>
      <c r="J94" s="43">
        <v>2014</v>
      </c>
      <c r="K94" s="19">
        <v>0</v>
      </c>
      <c r="L94" s="10" t="s">
        <v>1279</v>
      </c>
      <c r="M94" s="43">
        <v>2014</v>
      </c>
      <c r="N94" s="78">
        <v>0</v>
      </c>
      <c r="O94" s="10" t="s">
        <v>1281</v>
      </c>
      <c r="P94" s="43">
        <v>2014</v>
      </c>
      <c r="Q94" s="19">
        <v>0</v>
      </c>
      <c r="R94" s="11" t="s">
        <v>3633</v>
      </c>
    </row>
    <row r="95" spans="1:81" ht="24.75" customHeight="1">
      <c r="A95" s="43">
        <v>2015</v>
      </c>
      <c r="B95" s="2">
        <f>AVERAGE(E95,H95,K95,N95,Q95)</f>
        <v>5</v>
      </c>
      <c r="C95" s="80"/>
      <c r="D95" s="43">
        <v>2015</v>
      </c>
      <c r="E95" s="49">
        <v>25</v>
      </c>
      <c r="F95" s="10"/>
      <c r="G95" s="43">
        <v>2015</v>
      </c>
      <c r="H95" s="19">
        <v>0</v>
      </c>
      <c r="I95" s="10"/>
      <c r="J95" s="43">
        <v>2015</v>
      </c>
      <c r="K95" s="19">
        <v>0</v>
      </c>
      <c r="L95" s="10"/>
      <c r="M95" s="43">
        <v>2015</v>
      </c>
      <c r="N95" s="78">
        <v>0</v>
      </c>
      <c r="O95" s="10"/>
      <c r="P95" s="43">
        <v>2015</v>
      </c>
      <c r="Q95" s="19">
        <v>0</v>
      </c>
      <c r="R95" s="11"/>
    </row>
    <row r="96" spans="1:81" ht="24.75" customHeight="1">
      <c r="A96" s="43">
        <v>2016</v>
      </c>
      <c r="B96" s="2">
        <f>AVERAGE(E96,H96,K96,N96,Q96)</f>
        <v>5</v>
      </c>
      <c r="C96" s="80"/>
      <c r="D96" s="43">
        <v>2016</v>
      </c>
      <c r="E96" s="49">
        <v>25</v>
      </c>
      <c r="F96" s="10"/>
      <c r="G96" s="43">
        <v>2016</v>
      </c>
      <c r="H96" s="19">
        <v>0</v>
      </c>
      <c r="I96" s="10"/>
      <c r="J96" s="43">
        <v>2016</v>
      </c>
      <c r="K96" s="19">
        <v>0</v>
      </c>
      <c r="L96" s="10"/>
      <c r="M96" s="43">
        <v>2016</v>
      </c>
      <c r="N96" s="78">
        <v>0</v>
      </c>
      <c r="O96" s="10"/>
      <c r="P96" s="43">
        <v>2016</v>
      </c>
      <c r="Q96" s="19">
        <v>0</v>
      </c>
      <c r="R96" s="11"/>
    </row>
    <row r="97" spans="1:81" ht="24.75" customHeight="1">
      <c r="A97" s="43">
        <v>2017</v>
      </c>
      <c r="B97" s="2">
        <f t="shared" ref="B97:B99" si="15">AVERAGE(E97,H97,K97,N97,Q97)</f>
        <v>5</v>
      </c>
      <c r="C97" s="80"/>
      <c r="D97" s="43">
        <v>2017</v>
      </c>
      <c r="E97" s="49">
        <v>25</v>
      </c>
      <c r="F97" s="10"/>
      <c r="G97" s="43">
        <v>2017</v>
      </c>
      <c r="H97" s="19">
        <v>0</v>
      </c>
      <c r="I97" s="10"/>
      <c r="J97" s="43">
        <v>2017</v>
      </c>
      <c r="K97" s="19">
        <v>0</v>
      </c>
      <c r="L97" s="10"/>
      <c r="M97" s="43">
        <v>2017</v>
      </c>
      <c r="N97" s="78">
        <v>0</v>
      </c>
      <c r="O97" s="10"/>
      <c r="P97" s="43">
        <v>2017</v>
      </c>
      <c r="Q97" s="19">
        <v>0</v>
      </c>
      <c r="R97" s="11"/>
    </row>
    <row r="98" spans="1:81" ht="24.75" customHeight="1">
      <c r="A98" s="43">
        <v>2018</v>
      </c>
      <c r="B98" s="2">
        <f t="shared" si="15"/>
        <v>5</v>
      </c>
      <c r="C98" s="80"/>
      <c r="D98" s="43">
        <v>2018</v>
      </c>
      <c r="E98" s="49">
        <v>25</v>
      </c>
      <c r="F98" s="10"/>
      <c r="G98" s="43">
        <v>2018</v>
      </c>
      <c r="H98" s="19">
        <v>0</v>
      </c>
      <c r="I98" s="10"/>
      <c r="J98" s="43">
        <v>2018</v>
      </c>
      <c r="K98" s="19">
        <v>0</v>
      </c>
      <c r="L98" s="10"/>
      <c r="M98" s="43">
        <v>2018</v>
      </c>
      <c r="N98" s="78">
        <v>0</v>
      </c>
      <c r="O98" s="10"/>
      <c r="P98" s="43">
        <v>2018</v>
      </c>
      <c r="Q98" s="19">
        <v>0</v>
      </c>
      <c r="R98" s="11"/>
    </row>
    <row r="99" spans="1:81" ht="24.75" customHeight="1">
      <c r="A99" s="43">
        <v>2019</v>
      </c>
      <c r="B99" s="2">
        <f t="shared" si="15"/>
        <v>5</v>
      </c>
      <c r="C99" s="80"/>
      <c r="D99" s="43">
        <v>2019</v>
      </c>
      <c r="E99" s="49">
        <v>25</v>
      </c>
      <c r="F99" s="10"/>
      <c r="G99" s="43">
        <v>2019</v>
      </c>
      <c r="H99" s="19">
        <v>0</v>
      </c>
      <c r="I99" s="10"/>
      <c r="J99" s="43">
        <v>2019</v>
      </c>
      <c r="K99" s="19">
        <v>0</v>
      </c>
      <c r="L99" s="10"/>
      <c r="M99" s="43">
        <v>2019</v>
      </c>
      <c r="N99" s="78">
        <v>0</v>
      </c>
      <c r="O99" s="10"/>
      <c r="P99" s="43">
        <v>2019</v>
      </c>
      <c r="Q99" s="19">
        <v>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6">AVERAGE(E108,((H108+K108)/2),((N108+Q108+T108)/3),W108)</f>
        <v>64.583333333333343</v>
      </c>
      <c r="C108" s="363"/>
      <c r="D108" s="350">
        <v>2007</v>
      </c>
      <c r="E108" s="411">
        <v>50</v>
      </c>
      <c r="F108" s="363"/>
      <c r="G108" s="350">
        <v>2007</v>
      </c>
      <c r="H108" s="49">
        <v>100</v>
      </c>
      <c r="I108" s="431" t="s">
        <v>3634</v>
      </c>
      <c r="J108" s="350">
        <v>2007</v>
      </c>
      <c r="K108" s="411">
        <v>50</v>
      </c>
      <c r="L108" s="363"/>
      <c r="M108" s="350">
        <v>2007</v>
      </c>
      <c r="N108" s="49">
        <v>50</v>
      </c>
      <c r="O108" s="431" t="s">
        <v>1277</v>
      </c>
      <c r="P108" s="350">
        <v>2007</v>
      </c>
      <c r="Q108" s="49">
        <v>50</v>
      </c>
      <c r="R108" s="363"/>
      <c r="S108" s="350">
        <v>2007</v>
      </c>
      <c r="T108" s="411">
        <v>0</v>
      </c>
      <c r="U108" s="363" t="s">
        <v>5100</v>
      </c>
      <c r="V108" s="350">
        <v>2007</v>
      </c>
      <c r="W108" s="411">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6"/>
        <v>64.583333333333343</v>
      </c>
      <c r="C109" s="363"/>
      <c r="D109" s="350">
        <v>2008</v>
      </c>
      <c r="E109" s="411">
        <v>50</v>
      </c>
      <c r="F109" s="363"/>
      <c r="G109" s="350">
        <v>2008</v>
      </c>
      <c r="H109" s="49">
        <v>100</v>
      </c>
      <c r="I109" s="363"/>
      <c r="J109" s="350">
        <v>2008</v>
      </c>
      <c r="K109" s="411">
        <v>50</v>
      </c>
      <c r="L109" s="363"/>
      <c r="M109" s="350">
        <v>2008</v>
      </c>
      <c r="N109" s="49">
        <v>50</v>
      </c>
      <c r="O109" s="363"/>
      <c r="P109" s="350">
        <v>2008</v>
      </c>
      <c r="Q109" s="49">
        <v>50</v>
      </c>
      <c r="R109" s="363"/>
      <c r="S109" s="350">
        <v>2008</v>
      </c>
      <c r="T109" s="411">
        <v>0</v>
      </c>
      <c r="U109" s="363"/>
      <c r="V109" s="350">
        <v>2008</v>
      </c>
      <c r="W109" s="411">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6"/>
        <v>64.583333333333343</v>
      </c>
      <c r="C110" s="363"/>
      <c r="D110" s="350">
        <v>2009</v>
      </c>
      <c r="E110" s="411">
        <v>50</v>
      </c>
      <c r="F110" s="363"/>
      <c r="G110" s="350">
        <v>2009</v>
      </c>
      <c r="H110" s="49">
        <v>100</v>
      </c>
      <c r="I110" s="363"/>
      <c r="J110" s="350">
        <v>2009</v>
      </c>
      <c r="K110" s="411">
        <v>50</v>
      </c>
      <c r="L110" s="363"/>
      <c r="M110" s="350">
        <v>2009</v>
      </c>
      <c r="N110" s="49">
        <v>50</v>
      </c>
      <c r="O110" s="363"/>
      <c r="P110" s="350">
        <v>2009</v>
      </c>
      <c r="Q110" s="49">
        <v>50</v>
      </c>
      <c r="R110" s="363"/>
      <c r="S110" s="350">
        <v>2009</v>
      </c>
      <c r="T110" s="411">
        <v>0</v>
      </c>
      <c r="U110" s="363"/>
      <c r="V110" s="350">
        <v>2009</v>
      </c>
      <c r="W110" s="411">
        <v>100</v>
      </c>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6"/>
        <v>64.583333333333343</v>
      </c>
      <c r="C111" s="363"/>
      <c r="D111" s="350">
        <v>2010</v>
      </c>
      <c r="E111" s="411">
        <v>50</v>
      </c>
      <c r="F111" s="363"/>
      <c r="G111" s="350">
        <v>2010</v>
      </c>
      <c r="H111" s="49">
        <v>100</v>
      </c>
      <c r="I111" s="363"/>
      <c r="J111" s="350">
        <v>2010</v>
      </c>
      <c r="K111" s="411">
        <v>50</v>
      </c>
      <c r="L111" s="363"/>
      <c r="M111" s="350">
        <v>2010</v>
      </c>
      <c r="N111" s="49">
        <v>50</v>
      </c>
      <c r="O111" s="363"/>
      <c r="P111" s="350">
        <v>2010</v>
      </c>
      <c r="Q111" s="49">
        <v>50</v>
      </c>
      <c r="R111" s="363"/>
      <c r="S111" s="350">
        <v>2010</v>
      </c>
      <c r="T111" s="411">
        <v>0</v>
      </c>
      <c r="U111" s="363"/>
      <c r="V111" s="350">
        <v>2010</v>
      </c>
      <c r="W111" s="411">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64.583333333333343</v>
      </c>
      <c r="C112" s="363"/>
      <c r="D112" s="350">
        <v>2011</v>
      </c>
      <c r="E112" s="411">
        <v>50</v>
      </c>
      <c r="F112" s="363"/>
      <c r="G112" s="350">
        <v>2011</v>
      </c>
      <c r="H112" s="49">
        <v>100</v>
      </c>
      <c r="I112" s="363"/>
      <c r="J112" s="350">
        <v>2011</v>
      </c>
      <c r="K112" s="411">
        <v>50</v>
      </c>
      <c r="L112" s="363"/>
      <c r="M112" s="350">
        <v>2011</v>
      </c>
      <c r="N112" s="49">
        <v>50</v>
      </c>
      <c r="O112" s="363"/>
      <c r="P112" s="350">
        <v>2011</v>
      </c>
      <c r="Q112" s="49">
        <v>50</v>
      </c>
      <c r="R112" s="363"/>
      <c r="S112" s="350">
        <v>2011</v>
      </c>
      <c r="T112" s="411">
        <v>0</v>
      </c>
      <c r="U112" s="363"/>
      <c r="V112" s="350">
        <v>2011</v>
      </c>
      <c r="W112" s="411">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64.583333333333343</v>
      </c>
      <c r="C113" s="363"/>
      <c r="D113" s="350">
        <v>2012</v>
      </c>
      <c r="E113" s="411">
        <v>50</v>
      </c>
      <c r="F113" s="363"/>
      <c r="G113" s="350">
        <v>2012</v>
      </c>
      <c r="H113" s="49">
        <v>100</v>
      </c>
      <c r="I113" s="363"/>
      <c r="J113" s="350">
        <v>2012</v>
      </c>
      <c r="K113" s="411">
        <v>50</v>
      </c>
      <c r="L113" s="363"/>
      <c r="M113" s="350">
        <v>2012</v>
      </c>
      <c r="N113" s="49">
        <v>50</v>
      </c>
      <c r="O113" s="363"/>
      <c r="P113" s="350">
        <v>2012</v>
      </c>
      <c r="Q113" s="49">
        <v>50</v>
      </c>
      <c r="R113" s="363"/>
      <c r="S113" s="350">
        <v>2012</v>
      </c>
      <c r="T113" s="411">
        <v>0</v>
      </c>
      <c r="U113" s="363"/>
      <c r="V113" s="350">
        <v>2012</v>
      </c>
      <c r="W113" s="411">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64.583333333333343</v>
      </c>
      <c r="C114" s="363"/>
      <c r="D114" s="350">
        <v>2013</v>
      </c>
      <c r="E114" s="411">
        <v>50</v>
      </c>
      <c r="F114" s="363"/>
      <c r="G114" s="350">
        <v>2013</v>
      </c>
      <c r="H114" s="49">
        <v>100</v>
      </c>
      <c r="I114" s="363"/>
      <c r="J114" s="350">
        <v>2013</v>
      </c>
      <c r="K114" s="411">
        <v>50</v>
      </c>
      <c r="L114" s="363"/>
      <c r="M114" s="350">
        <v>2013</v>
      </c>
      <c r="N114" s="49">
        <v>50</v>
      </c>
      <c r="O114" s="363"/>
      <c r="P114" s="350">
        <v>2013</v>
      </c>
      <c r="Q114" s="49">
        <v>50</v>
      </c>
      <c r="R114" s="363"/>
      <c r="S114" s="350">
        <v>2013</v>
      </c>
      <c r="T114" s="411">
        <v>0</v>
      </c>
      <c r="U114" s="363"/>
      <c r="V114" s="350">
        <v>2013</v>
      </c>
      <c r="W114" s="411">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64.583333333333343</v>
      </c>
      <c r="C115" s="39"/>
      <c r="D115" s="43">
        <v>2014</v>
      </c>
      <c r="E115" s="19">
        <v>50</v>
      </c>
      <c r="F115" s="10" t="s">
        <v>1273</v>
      </c>
      <c r="G115" s="43">
        <v>2014</v>
      </c>
      <c r="H115" s="49">
        <v>100</v>
      </c>
      <c r="I115" s="10" t="s">
        <v>3634</v>
      </c>
      <c r="J115" s="43">
        <v>2014</v>
      </c>
      <c r="K115" s="19">
        <v>50</v>
      </c>
      <c r="L115" s="10" t="s">
        <v>1278</v>
      </c>
      <c r="M115" s="43">
        <v>2014</v>
      </c>
      <c r="N115" s="49">
        <v>50</v>
      </c>
      <c r="O115" s="10" t="s">
        <v>1277</v>
      </c>
      <c r="P115" s="43">
        <v>2014</v>
      </c>
      <c r="Q115" s="19">
        <v>50</v>
      </c>
      <c r="R115" s="10" t="s">
        <v>1276</v>
      </c>
      <c r="S115" s="43">
        <v>2014</v>
      </c>
      <c r="T115" s="19">
        <v>0</v>
      </c>
      <c r="U115" s="10" t="s">
        <v>1275</v>
      </c>
      <c r="V115" s="43">
        <v>2014</v>
      </c>
      <c r="W115" s="19">
        <v>100</v>
      </c>
      <c r="X115" s="11" t="s">
        <v>1274</v>
      </c>
    </row>
    <row r="116" spans="1:81" ht="24.75" customHeight="1">
      <c r="A116" s="43">
        <v>2015</v>
      </c>
      <c r="B116" s="2">
        <f t="shared" si="17"/>
        <v>64.583333333333343</v>
      </c>
      <c r="C116" s="80"/>
      <c r="D116" s="43">
        <v>2015</v>
      </c>
      <c r="E116" s="19">
        <v>50</v>
      </c>
      <c r="F116" s="10"/>
      <c r="G116" s="43">
        <v>2015</v>
      </c>
      <c r="H116" s="49">
        <v>100</v>
      </c>
      <c r="I116" s="10"/>
      <c r="J116" s="43">
        <v>2015</v>
      </c>
      <c r="K116" s="19">
        <v>50</v>
      </c>
      <c r="L116" s="10"/>
      <c r="M116" s="43">
        <v>2015</v>
      </c>
      <c r="N116" s="19">
        <v>50</v>
      </c>
      <c r="O116" s="10"/>
      <c r="P116" s="43">
        <v>2015</v>
      </c>
      <c r="Q116" s="19">
        <v>50</v>
      </c>
      <c r="R116" s="10"/>
      <c r="S116" s="43">
        <v>2015</v>
      </c>
      <c r="T116" s="19">
        <v>0</v>
      </c>
      <c r="U116" s="10"/>
      <c r="V116" s="43">
        <v>2015</v>
      </c>
      <c r="W116" s="19">
        <v>100</v>
      </c>
      <c r="X116" s="11"/>
    </row>
    <row r="117" spans="1:81" ht="24.75" customHeight="1">
      <c r="A117" s="43">
        <v>2016</v>
      </c>
      <c r="B117" s="2">
        <f t="shared" si="17"/>
        <v>64.583333333333343</v>
      </c>
      <c r="C117" s="80"/>
      <c r="D117" s="43">
        <v>2016</v>
      </c>
      <c r="E117" s="19">
        <v>50</v>
      </c>
      <c r="F117" s="10"/>
      <c r="G117" s="43">
        <v>2016</v>
      </c>
      <c r="H117" s="49">
        <v>100</v>
      </c>
      <c r="I117" s="10"/>
      <c r="J117" s="43">
        <v>2016</v>
      </c>
      <c r="K117" s="19">
        <v>50</v>
      </c>
      <c r="L117" s="10"/>
      <c r="M117" s="43">
        <v>2016</v>
      </c>
      <c r="N117" s="19">
        <v>50</v>
      </c>
      <c r="O117" s="10"/>
      <c r="P117" s="43">
        <v>2016</v>
      </c>
      <c r="Q117" s="19">
        <v>50</v>
      </c>
      <c r="R117" s="10"/>
      <c r="S117" s="43">
        <v>2016</v>
      </c>
      <c r="T117" s="19">
        <v>0</v>
      </c>
      <c r="U117" s="10"/>
      <c r="V117" s="43">
        <v>2016</v>
      </c>
      <c r="W117" s="19">
        <v>100</v>
      </c>
      <c r="X117" s="11"/>
    </row>
    <row r="118" spans="1:81" ht="24.75" customHeight="1">
      <c r="A118" s="43">
        <v>2017</v>
      </c>
      <c r="B118" s="2">
        <f t="shared" si="17"/>
        <v>64.583333333333343</v>
      </c>
      <c r="C118" s="80"/>
      <c r="D118" s="43">
        <v>2017</v>
      </c>
      <c r="E118" s="19">
        <v>50</v>
      </c>
      <c r="F118" s="10"/>
      <c r="G118" s="43">
        <v>2017</v>
      </c>
      <c r="H118" s="49">
        <v>100</v>
      </c>
      <c r="I118" s="10"/>
      <c r="J118" s="43">
        <v>2017</v>
      </c>
      <c r="K118" s="19">
        <v>50</v>
      </c>
      <c r="L118" s="10"/>
      <c r="M118" s="43">
        <v>2017</v>
      </c>
      <c r="N118" s="19">
        <v>50</v>
      </c>
      <c r="O118" s="10"/>
      <c r="P118" s="43">
        <v>2017</v>
      </c>
      <c r="Q118" s="19">
        <v>50</v>
      </c>
      <c r="R118" s="10"/>
      <c r="S118" s="43">
        <v>2017</v>
      </c>
      <c r="T118" s="19">
        <v>0</v>
      </c>
      <c r="U118" s="10"/>
      <c r="V118" s="43">
        <v>2017</v>
      </c>
      <c r="W118" s="19">
        <v>100</v>
      </c>
      <c r="X118" s="11"/>
    </row>
    <row r="119" spans="1:81" ht="24.75" customHeight="1">
      <c r="A119" s="43">
        <v>2018</v>
      </c>
      <c r="B119" s="2">
        <f t="shared" si="17"/>
        <v>64.583333333333343</v>
      </c>
      <c r="C119" s="80"/>
      <c r="D119" s="43">
        <v>2018</v>
      </c>
      <c r="E119" s="19">
        <v>50</v>
      </c>
      <c r="F119" s="10"/>
      <c r="G119" s="43">
        <v>2018</v>
      </c>
      <c r="H119" s="49">
        <v>100</v>
      </c>
      <c r="I119" s="10"/>
      <c r="J119" s="43">
        <v>2018</v>
      </c>
      <c r="K119" s="19">
        <v>50</v>
      </c>
      <c r="L119" s="10"/>
      <c r="M119" s="43">
        <v>2018</v>
      </c>
      <c r="N119" s="19">
        <v>50</v>
      </c>
      <c r="O119" s="10"/>
      <c r="P119" s="43">
        <v>2018</v>
      </c>
      <c r="Q119" s="19">
        <v>50</v>
      </c>
      <c r="R119" s="10"/>
      <c r="S119" s="43">
        <v>2018</v>
      </c>
      <c r="T119" s="19">
        <v>0</v>
      </c>
      <c r="U119" s="10"/>
      <c r="V119" s="43">
        <v>2018</v>
      </c>
      <c r="W119" s="19">
        <v>100</v>
      </c>
      <c r="X119" s="11"/>
    </row>
    <row r="120" spans="1:81" ht="24.75" customHeight="1">
      <c r="A120" s="43">
        <v>2019</v>
      </c>
      <c r="B120" s="2">
        <f t="shared" si="17"/>
        <v>64.583333333333343</v>
      </c>
      <c r="C120" s="80"/>
      <c r="D120" s="43">
        <v>2019</v>
      </c>
      <c r="E120" s="19">
        <v>50</v>
      </c>
      <c r="F120" s="10"/>
      <c r="G120" s="43">
        <v>2019</v>
      </c>
      <c r="H120" s="49">
        <v>100</v>
      </c>
      <c r="I120" s="10"/>
      <c r="J120" s="43">
        <v>2019</v>
      </c>
      <c r="K120" s="19">
        <v>50</v>
      </c>
      <c r="L120" s="10" t="s">
        <v>1272</v>
      </c>
      <c r="M120" s="43">
        <v>2019</v>
      </c>
      <c r="N120" s="19">
        <v>50</v>
      </c>
      <c r="O120" s="10"/>
      <c r="P120" s="43">
        <v>2019</v>
      </c>
      <c r="Q120" s="19">
        <v>50</v>
      </c>
      <c r="R120" s="10"/>
      <c r="S120" s="43">
        <v>2019</v>
      </c>
      <c r="T120" s="19">
        <v>0</v>
      </c>
      <c r="U120" s="10"/>
      <c r="V120" s="43">
        <v>2019</v>
      </c>
      <c r="W120" s="19">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 t="shared" ref="B129:B135" si="18">AVERAGE(E129,H129,K129,Z129)</f>
        <v>28.125</v>
      </c>
      <c r="C129" s="363"/>
      <c r="D129" s="350">
        <v>2007</v>
      </c>
      <c r="E129" s="363">
        <v>0</v>
      </c>
      <c r="F129" s="363" t="s">
        <v>5101</v>
      </c>
      <c r="G129" s="350">
        <v>2007</v>
      </c>
      <c r="H129" s="412">
        <v>0</v>
      </c>
      <c r="I129" s="363"/>
      <c r="J129" s="350">
        <v>2007</v>
      </c>
      <c r="K129" s="8">
        <f t="shared" ref="K129:K135" si="19">AVERAGE(N129,Q129,T129,W129)</f>
        <v>12.5</v>
      </c>
      <c r="L129" s="363"/>
      <c r="M129" s="350">
        <v>2007</v>
      </c>
      <c r="N129" s="412">
        <v>0</v>
      </c>
      <c r="O129" s="363" t="s">
        <v>5102</v>
      </c>
      <c r="P129" s="350">
        <v>2007</v>
      </c>
      <c r="Q129" s="412">
        <v>0</v>
      </c>
      <c r="R129" s="363" t="s">
        <v>5103</v>
      </c>
      <c r="S129" s="350">
        <v>2007</v>
      </c>
      <c r="T129" s="411">
        <v>50</v>
      </c>
      <c r="U129" s="363"/>
      <c r="V129" s="350">
        <v>2007</v>
      </c>
      <c r="W129" s="411">
        <v>0</v>
      </c>
      <c r="X129" s="363" t="s">
        <v>5104</v>
      </c>
      <c r="Y129" s="350">
        <v>2007</v>
      </c>
      <c r="Z129" s="411">
        <v>100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si="18"/>
        <v>28.125</v>
      </c>
      <c r="C130" s="363"/>
      <c r="D130" s="350">
        <v>2008</v>
      </c>
      <c r="E130" s="412">
        <v>0</v>
      </c>
      <c r="F130" s="363"/>
      <c r="G130" s="350">
        <v>2008</v>
      </c>
      <c r="H130" s="412">
        <v>0</v>
      </c>
      <c r="I130" s="363"/>
      <c r="J130" s="350">
        <v>2008</v>
      </c>
      <c r="K130" s="8">
        <f t="shared" si="19"/>
        <v>12.5</v>
      </c>
      <c r="L130" s="363"/>
      <c r="M130" s="350">
        <v>2008</v>
      </c>
      <c r="N130" s="412">
        <v>0</v>
      </c>
      <c r="O130" s="363"/>
      <c r="P130" s="350">
        <v>2008</v>
      </c>
      <c r="Q130" s="412">
        <v>0</v>
      </c>
      <c r="R130" s="363"/>
      <c r="S130" s="350">
        <v>2008</v>
      </c>
      <c r="T130" s="411">
        <v>50</v>
      </c>
      <c r="U130" s="363"/>
      <c r="V130" s="350">
        <v>2008</v>
      </c>
      <c r="W130" s="411">
        <v>0</v>
      </c>
      <c r="X130" s="363"/>
      <c r="Y130" s="350">
        <v>2008</v>
      </c>
      <c r="Z130" s="411">
        <v>100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18"/>
        <v>28.125</v>
      </c>
      <c r="C131" s="363"/>
      <c r="D131" s="350">
        <v>2009</v>
      </c>
      <c r="E131" s="412">
        <v>0</v>
      </c>
      <c r="F131" s="363"/>
      <c r="G131" s="350">
        <v>2009</v>
      </c>
      <c r="H131" s="412">
        <v>0</v>
      </c>
      <c r="I131" s="363"/>
      <c r="J131" s="350">
        <v>2009</v>
      </c>
      <c r="K131" s="8">
        <f t="shared" si="19"/>
        <v>12.5</v>
      </c>
      <c r="L131" s="363"/>
      <c r="M131" s="350">
        <v>2009</v>
      </c>
      <c r="N131" s="412">
        <v>0</v>
      </c>
      <c r="O131" s="363"/>
      <c r="P131" s="350">
        <v>2009</v>
      </c>
      <c r="Q131" s="412">
        <v>0</v>
      </c>
      <c r="R131" s="363"/>
      <c r="S131" s="350">
        <v>2009</v>
      </c>
      <c r="T131" s="411">
        <v>50</v>
      </c>
      <c r="U131" s="363"/>
      <c r="V131" s="350">
        <v>2009</v>
      </c>
      <c r="W131" s="411">
        <v>0</v>
      </c>
      <c r="X131" s="363"/>
      <c r="Y131" s="350">
        <v>2009</v>
      </c>
      <c r="Z131" s="411">
        <v>100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28.125</v>
      </c>
      <c r="C132" s="363"/>
      <c r="D132" s="350">
        <v>2010</v>
      </c>
      <c r="E132" s="412">
        <v>0</v>
      </c>
      <c r="F132" s="363"/>
      <c r="G132" s="350">
        <v>2010</v>
      </c>
      <c r="H132" s="412">
        <v>0</v>
      </c>
      <c r="I132" s="363"/>
      <c r="J132" s="350">
        <v>2010</v>
      </c>
      <c r="K132" s="8">
        <f t="shared" si="19"/>
        <v>12.5</v>
      </c>
      <c r="L132" s="363"/>
      <c r="M132" s="350">
        <v>2010</v>
      </c>
      <c r="N132" s="412">
        <v>0</v>
      </c>
      <c r="O132" s="363"/>
      <c r="P132" s="350">
        <v>2010</v>
      </c>
      <c r="Q132" s="412">
        <v>0</v>
      </c>
      <c r="R132" s="363"/>
      <c r="S132" s="350">
        <v>2010</v>
      </c>
      <c r="T132" s="411">
        <v>50</v>
      </c>
      <c r="U132" s="363"/>
      <c r="V132" s="350">
        <v>2010</v>
      </c>
      <c r="W132" s="411">
        <v>0</v>
      </c>
      <c r="X132" s="363"/>
      <c r="Y132" s="350">
        <v>2010</v>
      </c>
      <c r="Z132" s="411">
        <v>100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28.125</v>
      </c>
      <c r="C133" s="363"/>
      <c r="D133" s="350">
        <v>2011</v>
      </c>
      <c r="E133" s="412">
        <v>0</v>
      </c>
      <c r="F133" s="363"/>
      <c r="G133" s="350">
        <v>2011</v>
      </c>
      <c r="H133" s="412">
        <v>0</v>
      </c>
      <c r="I133" s="363"/>
      <c r="J133" s="350">
        <v>2011</v>
      </c>
      <c r="K133" s="8">
        <f t="shared" si="19"/>
        <v>12.5</v>
      </c>
      <c r="L133" s="363"/>
      <c r="M133" s="350">
        <v>2011</v>
      </c>
      <c r="N133" s="412">
        <v>0</v>
      </c>
      <c r="O133" s="363"/>
      <c r="P133" s="350">
        <v>2011</v>
      </c>
      <c r="Q133" s="412">
        <v>0</v>
      </c>
      <c r="R133" s="363"/>
      <c r="S133" s="350">
        <v>2011</v>
      </c>
      <c r="T133" s="411">
        <v>50</v>
      </c>
      <c r="U133" s="363"/>
      <c r="V133" s="350">
        <v>2011</v>
      </c>
      <c r="W133" s="411">
        <v>0</v>
      </c>
      <c r="X133" s="363"/>
      <c r="Y133" s="350">
        <v>2011</v>
      </c>
      <c r="Z133" s="411">
        <v>100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28.125</v>
      </c>
      <c r="C134" s="363"/>
      <c r="D134" s="350">
        <v>2012</v>
      </c>
      <c r="E134" s="412">
        <v>0</v>
      </c>
      <c r="F134" s="363"/>
      <c r="G134" s="350">
        <v>2012</v>
      </c>
      <c r="H134" s="412">
        <v>0</v>
      </c>
      <c r="I134" s="363"/>
      <c r="J134" s="350">
        <v>2012</v>
      </c>
      <c r="K134" s="8">
        <f t="shared" si="19"/>
        <v>12.5</v>
      </c>
      <c r="L134" s="363"/>
      <c r="M134" s="350">
        <v>2012</v>
      </c>
      <c r="N134" s="412">
        <v>0</v>
      </c>
      <c r="O134" s="363"/>
      <c r="P134" s="350">
        <v>2012</v>
      </c>
      <c r="Q134" s="412">
        <v>0</v>
      </c>
      <c r="R134" s="363"/>
      <c r="S134" s="350">
        <v>2012</v>
      </c>
      <c r="T134" s="411">
        <v>50</v>
      </c>
      <c r="U134" s="363"/>
      <c r="V134" s="350">
        <v>2012</v>
      </c>
      <c r="W134" s="411">
        <v>0</v>
      </c>
      <c r="X134" s="363"/>
      <c r="Y134" s="350">
        <v>2012</v>
      </c>
      <c r="Z134" s="411">
        <v>100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28.125</v>
      </c>
      <c r="C135" s="363"/>
      <c r="D135" s="350">
        <v>2013</v>
      </c>
      <c r="E135" s="412">
        <v>0</v>
      </c>
      <c r="F135" s="363"/>
      <c r="G135" s="350">
        <v>2013</v>
      </c>
      <c r="H135" s="412">
        <v>0</v>
      </c>
      <c r="I135" s="363"/>
      <c r="J135" s="350">
        <v>2013</v>
      </c>
      <c r="K135" s="8">
        <f t="shared" si="19"/>
        <v>12.5</v>
      </c>
      <c r="L135" s="363"/>
      <c r="M135" s="350">
        <v>2013</v>
      </c>
      <c r="N135" s="412">
        <v>0</v>
      </c>
      <c r="O135" s="363"/>
      <c r="P135" s="350">
        <v>2013</v>
      </c>
      <c r="Q135" s="412">
        <v>0</v>
      </c>
      <c r="R135" s="363"/>
      <c r="S135" s="350">
        <v>2013</v>
      </c>
      <c r="T135" s="411">
        <v>50</v>
      </c>
      <c r="U135" s="363"/>
      <c r="V135" s="350">
        <v>2013</v>
      </c>
      <c r="W135" s="411">
        <v>0</v>
      </c>
      <c r="X135" s="363"/>
      <c r="Y135" s="350">
        <v>2013</v>
      </c>
      <c r="Z135" s="411">
        <v>100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28.125</v>
      </c>
      <c r="C136" s="80"/>
      <c r="D136" s="43">
        <v>2014</v>
      </c>
      <c r="E136" s="19">
        <v>0</v>
      </c>
      <c r="F136" s="10" t="s">
        <v>3635</v>
      </c>
      <c r="G136" s="43">
        <v>2014</v>
      </c>
      <c r="H136" s="19">
        <v>0</v>
      </c>
      <c r="I136" s="10" t="s">
        <v>1271</v>
      </c>
      <c r="J136" s="43">
        <v>2014</v>
      </c>
      <c r="K136" s="8">
        <f t="shared" ref="K136:K141" si="21">AVERAGE(N136,Q136,T136,W136)</f>
        <v>12.5</v>
      </c>
      <c r="L136" s="19"/>
      <c r="M136" s="43">
        <v>2014</v>
      </c>
      <c r="N136" s="19">
        <v>0</v>
      </c>
      <c r="O136" s="10" t="s">
        <v>1270</v>
      </c>
      <c r="P136" s="43">
        <v>2014</v>
      </c>
      <c r="Q136" s="19">
        <v>0</v>
      </c>
      <c r="R136" s="10" t="s">
        <v>1269</v>
      </c>
      <c r="S136" s="43">
        <v>2014</v>
      </c>
      <c r="T136" s="19">
        <v>50</v>
      </c>
      <c r="U136" s="10" t="s">
        <v>1268</v>
      </c>
      <c r="V136" s="43">
        <v>2014</v>
      </c>
      <c r="W136" s="19">
        <v>0</v>
      </c>
      <c r="X136" s="10" t="s">
        <v>1267</v>
      </c>
      <c r="Y136" s="350">
        <v>2014</v>
      </c>
      <c r="Z136" s="19">
        <v>100</v>
      </c>
      <c r="AA136" s="11" t="s">
        <v>3636</v>
      </c>
    </row>
    <row r="137" spans="1:81" ht="24.75" customHeight="1">
      <c r="A137" s="43">
        <v>2015</v>
      </c>
      <c r="B137" s="2">
        <f t="shared" si="20"/>
        <v>28.125</v>
      </c>
      <c r="C137" s="80"/>
      <c r="D137" s="43">
        <v>2015</v>
      </c>
      <c r="E137" s="49">
        <v>0</v>
      </c>
      <c r="F137" s="10"/>
      <c r="G137" s="43">
        <v>2015</v>
      </c>
      <c r="H137" s="19">
        <v>0</v>
      </c>
      <c r="I137" s="10"/>
      <c r="J137" s="43">
        <v>2015</v>
      </c>
      <c r="K137" s="8">
        <f t="shared" si="21"/>
        <v>12.5</v>
      </c>
      <c r="L137" s="19"/>
      <c r="M137" s="43">
        <v>2015</v>
      </c>
      <c r="N137" s="19">
        <v>0</v>
      </c>
      <c r="O137" s="10"/>
      <c r="P137" s="43">
        <v>2015</v>
      </c>
      <c r="Q137" s="19">
        <v>0</v>
      </c>
      <c r="R137" s="10"/>
      <c r="S137" s="43">
        <v>2015</v>
      </c>
      <c r="T137" s="19">
        <v>50</v>
      </c>
      <c r="U137" s="10"/>
      <c r="V137" s="43">
        <v>2015</v>
      </c>
      <c r="W137" s="19">
        <v>0</v>
      </c>
      <c r="X137" s="10"/>
      <c r="Y137" s="350">
        <v>2015</v>
      </c>
      <c r="Z137" s="19">
        <v>100</v>
      </c>
      <c r="AA137" s="11"/>
    </row>
    <row r="138" spans="1:81" ht="24.75" customHeight="1">
      <c r="A138" s="43">
        <v>2016</v>
      </c>
      <c r="B138" s="2">
        <f t="shared" si="20"/>
        <v>28.125</v>
      </c>
      <c r="C138" s="80"/>
      <c r="D138" s="43">
        <v>2016</v>
      </c>
      <c r="E138" s="49">
        <v>0</v>
      </c>
      <c r="F138" s="10"/>
      <c r="G138" s="43">
        <v>2016</v>
      </c>
      <c r="H138" s="19">
        <v>0</v>
      </c>
      <c r="I138" s="10"/>
      <c r="J138" s="43">
        <v>2016</v>
      </c>
      <c r="K138" s="8">
        <f t="shared" si="21"/>
        <v>12.5</v>
      </c>
      <c r="L138" s="19"/>
      <c r="M138" s="43">
        <v>2016</v>
      </c>
      <c r="N138" s="19">
        <v>0</v>
      </c>
      <c r="O138" s="10"/>
      <c r="P138" s="43">
        <v>2016</v>
      </c>
      <c r="Q138" s="19">
        <v>0</v>
      </c>
      <c r="R138" s="10"/>
      <c r="S138" s="43">
        <v>2016</v>
      </c>
      <c r="T138" s="19">
        <v>50</v>
      </c>
      <c r="U138" s="10"/>
      <c r="V138" s="43">
        <v>2016</v>
      </c>
      <c r="W138" s="19">
        <v>0</v>
      </c>
      <c r="X138" s="10"/>
      <c r="Y138" s="350">
        <v>2016</v>
      </c>
      <c r="Z138" s="19">
        <v>100</v>
      </c>
      <c r="AA138" s="11"/>
    </row>
    <row r="139" spans="1:81" ht="24.75" customHeight="1">
      <c r="A139" s="43">
        <v>2017</v>
      </c>
      <c r="B139" s="2">
        <f t="shared" si="20"/>
        <v>28.125</v>
      </c>
      <c r="C139" s="80"/>
      <c r="D139" s="43">
        <v>2017</v>
      </c>
      <c r="E139" s="49">
        <v>0</v>
      </c>
      <c r="F139" s="10"/>
      <c r="G139" s="43">
        <v>2017</v>
      </c>
      <c r="H139" s="19">
        <v>0</v>
      </c>
      <c r="I139" s="10"/>
      <c r="J139" s="43">
        <v>2017</v>
      </c>
      <c r="K139" s="8">
        <f t="shared" si="21"/>
        <v>12.5</v>
      </c>
      <c r="L139" s="19"/>
      <c r="M139" s="43">
        <v>2017</v>
      </c>
      <c r="N139" s="19">
        <v>0</v>
      </c>
      <c r="O139" s="10"/>
      <c r="P139" s="43">
        <v>2017</v>
      </c>
      <c r="Q139" s="19">
        <v>0</v>
      </c>
      <c r="R139" s="10"/>
      <c r="S139" s="43">
        <v>2017</v>
      </c>
      <c r="T139" s="19">
        <v>50</v>
      </c>
      <c r="U139" s="10"/>
      <c r="V139" s="43">
        <v>2017</v>
      </c>
      <c r="W139" s="19">
        <v>0</v>
      </c>
      <c r="X139" s="10"/>
      <c r="Y139" s="350">
        <v>2017</v>
      </c>
      <c r="Z139" s="19">
        <v>100</v>
      </c>
      <c r="AA139" s="11"/>
    </row>
    <row r="140" spans="1:81" ht="24.75" customHeight="1">
      <c r="A140" s="43">
        <v>2018</v>
      </c>
      <c r="B140" s="2">
        <f t="shared" si="20"/>
        <v>28.125</v>
      </c>
      <c r="C140" s="80"/>
      <c r="D140" s="43">
        <v>2018</v>
      </c>
      <c r="E140" s="49">
        <v>0</v>
      </c>
      <c r="F140" s="10"/>
      <c r="G140" s="43">
        <v>2018</v>
      </c>
      <c r="H140" s="19">
        <v>0</v>
      </c>
      <c r="I140" s="10"/>
      <c r="J140" s="43">
        <v>2018</v>
      </c>
      <c r="K140" s="8">
        <f t="shared" si="21"/>
        <v>12.5</v>
      </c>
      <c r="L140" s="19"/>
      <c r="M140" s="43">
        <v>2018</v>
      </c>
      <c r="N140" s="19">
        <v>0</v>
      </c>
      <c r="O140" s="10"/>
      <c r="P140" s="43">
        <v>2018</v>
      </c>
      <c r="Q140" s="19">
        <v>0</v>
      </c>
      <c r="R140" s="10"/>
      <c r="S140" s="43">
        <v>2018</v>
      </c>
      <c r="T140" s="19">
        <v>50</v>
      </c>
      <c r="U140" s="10"/>
      <c r="V140" s="43">
        <v>2018</v>
      </c>
      <c r="W140" s="19">
        <v>0</v>
      </c>
      <c r="X140" s="10"/>
      <c r="Y140" s="350">
        <v>2018</v>
      </c>
      <c r="Z140" s="19">
        <v>100</v>
      </c>
      <c r="AA140" s="11"/>
    </row>
    <row r="141" spans="1:81" ht="24.75" customHeight="1">
      <c r="A141" s="43">
        <v>2019</v>
      </c>
      <c r="B141" s="2">
        <f t="shared" si="20"/>
        <v>28.125</v>
      </c>
      <c r="C141" s="80"/>
      <c r="D141" s="43">
        <v>2019</v>
      </c>
      <c r="E141" s="49">
        <v>0</v>
      </c>
      <c r="F141" s="10"/>
      <c r="G141" s="43">
        <v>2019</v>
      </c>
      <c r="H141" s="19">
        <v>0</v>
      </c>
      <c r="I141" s="10"/>
      <c r="J141" s="43">
        <v>2019</v>
      </c>
      <c r="K141" s="8">
        <f t="shared" si="21"/>
        <v>12.5</v>
      </c>
      <c r="L141" s="19"/>
      <c r="M141" s="43">
        <v>2019</v>
      </c>
      <c r="N141" s="19">
        <v>0</v>
      </c>
      <c r="O141" s="10"/>
      <c r="P141" s="43">
        <v>2019</v>
      </c>
      <c r="Q141" s="19">
        <v>0</v>
      </c>
      <c r="R141" s="10"/>
      <c r="S141" s="43">
        <v>2019</v>
      </c>
      <c r="T141" s="19">
        <v>50</v>
      </c>
      <c r="U141" s="10" t="s">
        <v>1266</v>
      </c>
      <c r="V141" s="43">
        <v>2019</v>
      </c>
      <c r="W141" s="19">
        <v>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1265</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f t="shared" ref="B150:B156" si="22">AVERAGE(E150,H150, W150,((Z150+AC150+AF150)/3))</f>
        <v>54.833333333333336</v>
      </c>
      <c r="C150" s="363"/>
      <c r="D150" s="350">
        <v>2007</v>
      </c>
      <c r="E150" s="411">
        <v>50</v>
      </c>
      <c r="F150" s="363" t="s">
        <v>5105</v>
      </c>
      <c r="G150" s="350">
        <v>2007</v>
      </c>
      <c r="H150" s="8">
        <f t="shared" ref="H150:H156" si="23">AVERAGE(K150,N150,Q150,T150)</f>
        <v>50</v>
      </c>
      <c r="I150" s="363"/>
      <c r="J150" s="350">
        <v>2007</v>
      </c>
      <c r="K150" s="411">
        <v>100</v>
      </c>
      <c r="L150" s="363"/>
      <c r="M150" s="350">
        <v>2007</v>
      </c>
      <c r="N150" s="411">
        <v>100</v>
      </c>
      <c r="O150" s="363"/>
      <c r="P150" s="350">
        <v>2007</v>
      </c>
      <c r="Q150" s="411">
        <v>0</v>
      </c>
      <c r="R150" s="363"/>
      <c r="S150" s="350">
        <v>2007</v>
      </c>
      <c r="T150" s="411">
        <v>0</v>
      </c>
      <c r="U150" s="363"/>
      <c r="V150" s="350">
        <v>2007</v>
      </c>
      <c r="W150" s="411">
        <v>75</v>
      </c>
      <c r="X150" s="363"/>
      <c r="Y150" s="350">
        <v>2007</v>
      </c>
      <c r="Z150" s="411">
        <v>100</v>
      </c>
      <c r="AA150" s="363"/>
      <c r="AB150" s="350">
        <v>2007</v>
      </c>
      <c r="AC150" s="411">
        <v>33</v>
      </c>
      <c r="AD150" s="363"/>
      <c r="AE150" s="350">
        <v>2007</v>
      </c>
      <c r="AF150" s="363">
        <v>0</v>
      </c>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f t="shared" si="22"/>
        <v>70.166666666666671</v>
      </c>
      <c r="C151" s="363"/>
      <c r="D151" s="350">
        <v>2008</v>
      </c>
      <c r="E151" s="411">
        <v>50</v>
      </c>
      <c r="F151" s="363"/>
      <c r="G151" s="350">
        <v>2008</v>
      </c>
      <c r="H151" s="8">
        <f t="shared" si="23"/>
        <v>100</v>
      </c>
      <c r="I151" s="363"/>
      <c r="J151" s="350">
        <v>2008</v>
      </c>
      <c r="K151" s="411">
        <v>100</v>
      </c>
      <c r="L151" s="363" t="s">
        <v>5106</v>
      </c>
      <c r="M151" s="350">
        <v>2008</v>
      </c>
      <c r="N151" s="411">
        <v>100</v>
      </c>
      <c r="O151" s="363"/>
      <c r="P151" s="350">
        <v>2008</v>
      </c>
      <c r="Q151" s="411">
        <v>100</v>
      </c>
      <c r="R151" s="363" t="s">
        <v>5107</v>
      </c>
      <c r="S151" s="350">
        <v>2008</v>
      </c>
      <c r="T151" s="411">
        <v>100</v>
      </c>
      <c r="U151" s="363" t="s">
        <v>5108</v>
      </c>
      <c r="V151" s="350">
        <v>2008</v>
      </c>
      <c r="W151" s="411">
        <v>75</v>
      </c>
      <c r="X151" s="363" t="s">
        <v>5109</v>
      </c>
      <c r="Y151" s="350">
        <v>2008</v>
      </c>
      <c r="Z151" s="411">
        <v>100</v>
      </c>
      <c r="AA151" s="363"/>
      <c r="AB151" s="350">
        <v>2008</v>
      </c>
      <c r="AC151" s="411">
        <v>67</v>
      </c>
      <c r="AD151" s="363" t="s">
        <v>5110</v>
      </c>
      <c r="AE151" s="350">
        <v>2008</v>
      </c>
      <c r="AF151" s="412">
        <v>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f t="shared" si="22"/>
        <v>70.166666666666671</v>
      </c>
      <c r="C152" s="363"/>
      <c r="D152" s="350">
        <v>2009</v>
      </c>
      <c r="E152" s="411">
        <v>50</v>
      </c>
      <c r="F152" s="363"/>
      <c r="G152" s="350">
        <v>2009</v>
      </c>
      <c r="H152" s="8">
        <f t="shared" si="23"/>
        <v>100</v>
      </c>
      <c r="I152" s="363"/>
      <c r="J152" s="350">
        <v>2009</v>
      </c>
      <c r="K152" s="411">
        <v>100</v>
      </c>
      <c r="L152" s="363"/>
      <c r="M152" s="350">
        <v>2009</v>
      </c>
      <c r="N152" s="411">
        <v>100</v>
      </c>
      <c r="O152" s="363"/>
      <c r="P152" s="350">
        <v>2009</v>
      </c>
      <c r="Q152" s="411">
        <v>100</v>
      </c>
      <c r="R152" s="363"/>
      <c r="S152" s="350">
        <v>2009</v>
      </c>
      <c r="T152" s="411">
        <v>100</v>
      </c>
      <c r="U152" s="363"/>
      <c r="V152" s="350">
        <v>2009</v>
      </c>
      <c r="W152" s="411">
        <v>75</v>
      </c>
      <c r="X152" s="363"/>
      <c r="Y152" s="350">
        <v>2009</v>
      </c>
      <c r="Z152" s="411">
        <v>100</v>
      </c>
      <c r="AA152" s="363"/>
      <c r="AB152" s="350">
        <v>2009</v>
      </c>
      <c r="AC152" s="411">
        <v>67</v>
      </c>
      <c r="AD152" s="363"/>
      <c r="AE152" s="350">
        <v>2009</v>
      </c>
      <c r="AF152" s="412">
        <v>0</v>
      </c>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70.166666666666671</v>
      </c>
      <c r="C153" s="363"/>
      <c r="D153" s="350">
        <v>2010</v>
      </c>
      <c r="E153" s="411">
        <v>50</v>
      </c>
      <c r="F153" s="363"/>
      <c r="G153" s="350">
        <v>2010</v>
      </c>
      <c r="H153" s="8">
        <f t="shared" si="23"/>
        <v>100</v>
      </c>
      <c r="I153" s="363"/>
      <c r="J153" s="350">
        <v>2010</v>
      </c>
      <c r="K153" s="411">
        <v>100</v>
      </c>
      <c r="L153" s="363"/>
      <c r="M153" s="350">
        <v>2010</v>
      </c>
      <c r="N153" s="411">
        <v>100</v>
      </c>
      <c r="O153" s="363"/>
      <c r="P153" s="350">
        <v>2010</v>
      </c>
      <c r="Q153" s="411">
        <v>100</v>
      </c>
      <c r="R153" s="363"/>
      <c r="S153" s="350">
        <v>2010</v>
      </c>
      <c r="T153" s="411">
        <v>100</v>
      </c>
      <c r="U153" s="363"/>
      <c r="V153" s="350">
        <v>2010</v>
      </c>
      <c r="W153" s="411">
        <v>75</v>
      </c>
      <c r="X153" s="363"/>
      <c r="Y153" s="350">
        <v>2010</v>
      </c>
      <c r="Z153" s="411">
        <v>100</v>
      </c>
      <c r="AA153" s="363"/>
      <c r="AB153" s="350">
        <v>2010</v>
      </c>
      <c r="AC153" s="411">
        <v>67</v>
      </c>
      <c r="AD153" s="363"/>
      <c r="AE153" s="350">
        <v>2010</v>
      </c>
      <c r="AF153" s="412">
        <v>0</v>
      </c>
      <c r="AG153" s="363" t="s">
        <v>5112</v>
      </c>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70.166666666666671</v>
      </c>
      <c r="C154" s="363"/>
      <c r="D154" s="350">
        <v>2011</v>
      </c>
      <c r="E154" s="411">
        <v>50</v>
      </c>
      <c r="F154" s="363"/>
      <c r="G154" s="350">
        <v>2011</v>
      </c>
      <c r="H154" s="8">
        <f t="shared" si="23"/>
        <v>100</v>
      </c>
      <c r="I154" s="363"/>
      <c r="J154" s="350">
        <v>2011</v>
      </c>
      <c r="K154" s="411">
        <v>100</v>
      </c>
      <c r="L154" s="363"/>
      <c r="M154" s="350">
        <v>2011</v>
      </c>
      <c r="N154" s="411">
        <v>100</v>
      </c>
      <c r="O154" s="363"/>
      <c r="P154" s="350">
        <v>2011</v>
      </c>
      <c r="Q154" s="411">
        <v>100</v>
      </c>
      <c r="R154" s="363"/>
      <c r="S154" s="350">
        <v>2011</v>
      </c>
      <c r="T154" s="411">
        <v>100</v>
      </c>
      <c r="U154" s="363"/>
      <c r="V154" s="350">
        <v>2011</v>
      </c>
      <c r="W154" s="411">
        <v>75</v>
      </c>
      <c r="X154" s="363"/>
      <c r="Y154" s="350">
        <v>2011</v>
      </c>
      <c r="Z154" s="411">
        <v>100</v>
      </c>
      <c r="AA154" s="363"/>
      <c r="AB154" s="350">
        <v>2011</v>
      </c>
      <c r="AC154" s="411">
        <v>67</v>
      </c>
      <c r="AD154" s="363"/>
      <c r="AE154" s="350">
        <v>2011</v>
      </c>
      <c r="AF154" s="412">
        <v>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70.166666666666671</v>
      </c>
      <c r="C155" s="363"/>
      <c r="D155" s="350">
        <v>2012</v>
      </c>
      <c r="E155" s="411">
        <v>50</v>
      </c>
      <c r="F155" s="363"/>
      <c r="G155" s="350">
        <v>2012</v>
      </c>
      <c r="H155" s="8">
        <f t="shared" si="23"/>
        <v>100</v>
      </c>
      <c r="I155" s="363"/>
      <c r="J155" s="350">
        <v>2012</v>
      </c>
      <c r="K155" s="411">
        <v>100</v>
      </c>
      <c r="L155" s="363"/>
      <c r="M155" s="350">
        <v>2012</v>
      </c>
      <c r="N155" s="411">
        <v>100</v>
      </c>
      <c r="O155" s="363"/>
      <c r="P155" s="350">
        <v>2012</v>
      </c>
      <c r="Q155" s="411">
        <v>100</v>
      </c>
      <c r="R155" s="363"/>
      <c r="S155" s="350">
        <v>2012</v>
      </c>
      <c r="T155" s="411">
        <v>100</v>
      </c>
      <c r="U155" s="363"/>
      <c r="V155" s="350">
        <v>2012</v>
      </c>
      <c r="W155" s="411">
        <v>75</v>
      </c>
      <c r="X155" s="363"/>
      <c r="Y155" s="350">
        <v>2012</v>
      </c>
      <c r="Z155" s="411">
        <v>100</v>
      </c>
      <c r="AA155" s="363"/>
      <c r="AB155" s="350">
        <v>2012</v>
      </c>
      <c r="AC155" s="411">
        <v>67</v>
      </c>
      <c r="AD155" s="363"/>
      <c r="AE155" s="350">
        <v>2012</v>
      </c>
      <c r="AF155" s="412">
        <v>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78.5</v>
      </c>
      <c r="C156" s="363"/>
      <c r="D156" s="350">
        <v>2013</v>
      </c>
      <c r="E156" s="411">
        <v>50</v>
      </c>
      <c r="F156" s="363"/>
      <c r="G156" s="350">
        <v>2013</v>
      </c>
      <c r="H156" s="8">
        <f t="shared" si="23"/>
        <v>100</v>
      </c>
      <c r="I156" s="363"/>
      <c r="J156" s="350">
        <v>2013</v>
      </c>
      <c r="K156" s="411">
        <v>100</v>
      </c>
      <c r="L156" s="363"/>
      <c r="M156" s="350">
        <v>2013</v>
      </c>
      <c r="N156" s="411">
        <v>100</v>
      </c>
      <c r="O156" s="363"/>
      <c r="P156" s="350">
        <v>2013</v>
      </c>
      <c r="Q156" s="411">
        <v>100</v>
      </c>
      <c r="R156" s="363"/>
      <c r="S156" s="350">
        <v>2013</v>
      </c>
      <c r="T156" s="411">
        <v>100</v>
      </c>
      <c r="U156" s="363"/>
      <c r="V156" s="350">
        <v>2013</v>
      </c>
      <c r="W156" s="411">
        <v>75</v>
      </c>
      <c r="X156" s="363"/>
      <c r="Y156" s="350">
        <v>2013</v>
      </c>
      <c r="Z156" s="411">
        <v>100</v>
      </c>
      <c r="AA156" s="363"/>
      <c r="AB156" s="350">
        <v>2013</v>
      </c>
      <c r="AC156" s="411">
        <v>67</v>
      </c>
      <c r="AD156" s="363"/>
      <c r="AE156" s="350">
        <v>2013</v>
      </c>
      <c r="AF156" s="363">
        <v>100</v>
      </c>
      <c r="AG156" s="363" t="s">
        <v>5111</v>
      </c>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78.5</v>
      </c>
      <c r="C157" s="80"/>
      <c r="D157" s="43">
        <v>2014</v>
      </c>
      <c r="E157" s="19">
        <v>50</v>
      </c>
      <c r="F157" s="10" t="s">
        <v>1264</v>
      </c>
      <c r="G157" s="43">
        <v>2014</v>
      </c>
      <c r="H157" s="8">
        <f t="shared" ref="H157:H162" si="25">AVERAGE(K157,N157,Q157,T157)</f>
        <v>100</v>
      </c>
      <c r="I157" s="19"/>
      <c r="J157" s="43">
        <v>2014</v>
      </c>
      <c r="K157" s="19">
        <v>100</v>
      </c>
      <c r="L157" s="10" t="s">
        <v>1263</v>
      </c>
      <c r="M157" s="43">
        <v>2014</v>
      </c>
      <c r="N157" s="19">
        <v>100</v>
      </c>
      <c r="O157" s="10" t="s">
        <v>1262</v>
      </c>
      <c r="P157" s="43">
        <v>2014</v>
      </c>
      <c r="Q157" s="19">
        <v>100</v>
      </c>
      <c r="R157" s="10" t="s">
        <v>1261</v>
      </c>
      <c r="S157" s="43">
        <v>2014</v>
      </c>
      <c r="T157" s="19">
        <v>100</v>
      </c>
      <c r="U157" s="10" t="s">
        <v>1260</v>
      </c>
      <c r="V157" s="43">
        <v>2014</v>
      </c>
      <c r="W157" s="19">
        <v>75</v>
      </c>
      <c r="X157" s="10" t="s">
        <v>1259</v>
      </c>
      <c r="Y157" s="350">
        <v>2014</v>
      </c>
      <c r="Z157" s="19">
        <v>100</v>
      </c>
      <c r="AA157" s="10" t="s">
        <v>1258</v>
      </c>
      <c r="AB157" s="350">
        <v>2014</v>
      </c>
      <c r="AC157" s="19">
        <v>67</v>
      </c>
      <c r="AD157" s="10" t="s">
        <v>1257</v>
      </c>
      <c r="AE157" s="350">
        <v>2014</v>
      </c>
      <c r="AF157" s="19">
        <v>100</v>
      </c>
      <c r="AG157" s="11" t="s">
        <v>1256</v>
      </c>
    </row>
    <row r="158" spans="1:81" ht="24.75" customHeight="1">
      <c r="A158" s="43">
        <v>2015</v>
      </c>
      <c r="B158" s="2">
        <f t="shared" si="24"/>
        <v>78.5</v>
      </c>
      <c r="C158" s="80"/>
      <c r="D158" s="43">
        <v>2015</v>
      </c>
      <c r="E158" s="19">
        <v>50</v>
      </c>
      <c r="F158" s="10"/>
      <c r="G158" s="43">
        <v>2015</v>
      </c>
      <c r="H158" s="8">
        <f t="shared" si="25"/>
        <v>100</v>
      </c>
      <c r="I158" s="19"/>
      <c r="J158" s="43">
        <v>2015</v>
      </c>
      <c r="K158" s="19">
        <v>100</v>
      </c>
      <c r="L158" s="10"/>
      <c r="M158" s="43">
        <v>2015</v>
      </c>
      <c r="N158" s="19">
        <v>100</v>
      </c>
      <c r="O158" s="10"/>
      <c r="P158" s="43">
        <v>2015</v>
      </c>
      <c r="Q158" s="19">
        <v>100</v>
      </c>
      <c r="R158" s="10"/>
      <c r="S158" s="43">
        <v>2015</v>
      </c>
      <c r="T158" s="19">
        <v>100</v>
      </c>
      <c r="U158" s="10"/>
      <c r="V158" s="43">
        <v>2015</v>
      </c>
      <c r="W158" s="49">
        <v>75</v>
      </c>
      <c r="X158" s="10"/>
      <c r="Y158" s="350">
        <v>2015</v>
      </c>
      <c r="Z158" s="19">
        <v>100</v>
      </c>
      <c r="AA158" s="10"/>
      <c r="AB158" s="350">
        <v>2015</v>
      </c>
      <c r="AC158" s="19">
        <v>67</v>
      </c>
      <c r="AD158" s="10"/>
      <c r="AE158" s="350">
        <v>2015</v>
      </c>
      <c r="AF158" s="19">
        <v>100</v>
      </c>
      <c r="AG158" s="11"/>
    </row>
    <row r="159" spans="1:81" ht="24.75" customHeight="1">
      <c r="A159" s="43">
        <v>2016</v>
      </c>
      <c r="B159" s="2">
        <f t="shared" si="24"/>
        <v>78.5</v>
      </c>
      <c r="C159" s="80"/>
      <c r="D159" s="43">
        <v>2016</v>
      </c>
      <c r="E159" s="19">
        <v>50</v>
      </c>
      <c r="F159" s="10"/>
      <c r="G159" s="43">
        <v>2016</v>
      </c>
      <c r="H159" s="8">
        <f t="shared" si="25"/>
        <v>100</v>
      </c>
      <c r="I159" s="19"/>
      <c r="J159" s="43">
        <v>2016</v>
      </c>
      <c r="K159" s="19">
        <v>100</v>
      </c>
      <c r="L159" s="10"/>
      <c r="M159" s="43">
        <v>2016</v>
      </c>
      <c r="N159" s="19">
        <v>100</v>
      </c>
      <c r="O159" s="10"/>
      <c r="P159" s="43">
        <v>2016</v>
      </c>
      <c r="Q159" s="19">
        <v>100</v>
      </c>
      <c r="R159" s="10"/>
      <c r="S159" s="43">
        <v>2016</v>
      </c>
      <c r="T159" s="19">
        <v>100</v>
      </c>
      <c r="U159" s="10"/>
      <c r="V159" s="43">
        <v>2016</v>
      </c>
      <c r="W159" s="49">
        <v>75</v>
      </c>
      <c r="X159" s="10"/>
      <c r="Y159" s="350">
        <v>2016</v>
      </c>
      <c r="Z159" s="19">
        <v>100</v>
      </c>
      <c r="AA159" s="10"/>
      <c r="AB159" s="350">
        <v>2016</v>
      </c>
      <c r="AC159" s="19">
        <v>67</v>
      </c>
      <c r="AD159" s="10"/>
      <c r="AE159" s="350">
        <v>2016</v>
      </c>
      <c r="AF159" s="19">
        <v>100</v>
      </c>
      <c r="AG159" s="11"/>
    </row>
    <row r="160" spans="1:81" ht="24.75" customHeight="1">
      <c r="A160" s="43">
        <v>2017</v>
      </c>
      <c r="B160" s="2">
        <f t="shared" si="24"/>
        <v>78.5</v>
      </c>
      <c r="C160" s="80"/>
      <c r="D160" s="43">
        <v>2017</v>
      </c>
      <c r="E160" s="19">
        <v>50</v>
      </c>
      <c r="F160" s="10"/>
      <c r="G160" s="43">
        <v>2017</v>
      </c>
      <c r="H160" s="8">
        <f t="shared" si="25"/>
        <v>100</v>
      </c>
      <c r="I160" s="19"/>
      <c r="J160" s="43">
        <v>2017</v>
      </c>
      <c r="K160" s="19">
        <v>100</v>
      </c>
      <c r="L160" s="10"/>
      <c r="M160" s="43">
        <v>2017</v>
      </c>
      <c r="N160" s="19">
        <v>100</v>
      </c>
      <c r="O160" s="10"/>
      <c r="P160" s="43">
        <v>2017</v>
      </c>
      <c r="Q160" s="19">
        <v>100</v>
      </c>
      <c r="R160" s="10"/>
      <c r="S160" s="43">
        <v>2017</v>
      </c>
      <c r="T160" s="19">
        <v>100</v>
      </c>
      <c r="U160" s="10"/>
      <c r="V160" s="43">
        <v>2017</v>
      </c>
      <c r="W160" s="49">
        <v>75</v>
      </c>
      <c r="X160" s="10"/>
      <c r="Y160" s="350">
        <v>2017</v>
      </c>
      <c r="Z160" s="19">
        <v>100</v>
      </c>
      <c r="AA160" s="10"/>
      <c r="AB160" s="350">
        <v>2017</v>
      </c>
      <c r="AC160" s="19">
        <v>67</v>
      </c>
      <c r="AD160" s="10"/>
      <c r="AE160" s="350">
        <v>2017</v>
      </c>
      <c r="AF160" s="19">
        <v>100</v>
      </c>
      <c r="AG160" s="11"/>
    </row>
    <row r="161" spans="1:41" ht="24.75" customHeight="1">
      <c r="A161" s="43">
        <v>2018</v>
      </c>
      <c r="B161" s="2">
        <f t="shared" si="24"/>
        <v>78.5</v>
      </c>
      <c r="C161" s="80"/>
      <c r="D161" s="43">
        <v>2018</v>
      </c>
      <c r="E161" s="19">
        <v>50</v>
      </c>
      <c r="F161" s="10"/>
      <c r="G161" s="43">
        <v>2018</v>
      </c>
      <c r="H161" s="8">
        <f t="shared" si="25"/>
        <v>100</v>
      </c>
      <c r="I161" s="19"/>
      <c r="J161" s="43">
        <v>2018</v>
      </c>
      <c r="K161" s="19">
        <v>100</v>
      </c>
      <c r="L161" s="10"/>
      <c r="M161" s="43">
        <v>2018</v>
      </c>
      <c r="N161" s="19">
        <v>100</v>
      </c>
      <c r="O161" s="10"/>
      <c r="P161" s="43">
        <v>2018</v>
      </c>
      <c r="Q161" s="19">
        <v>100</v>
      </c>
      <c r="R161" s="10"/>
      <c r="S161" s="43">
        <v>2018</v>
      </c>
      <c r="T161" s="19">
        <v>100</v>
      </c>
      <c r="U161" s="10"/>
      <c r="V161" s="43">
        <v>2018</v>
      </c>
      <c r="W161" s="49">
        <v>75</v>
      </c>
      <c r="X161" s="10"/>
      <c r="Y161" s="350">
        <v>2018</v>
      </c>
      <c r="Z161" s="19">
        <v>100</v>
      </c>
      <c r="AA161" s="10"/>
      <c r="AB161" s="350">
        <v>2018</v>
      </c>
      <c r="AC161" s="19">
        <v>67</v>
      </c>
      <c r="AD161" s="10"/>
      <c r="AE161" s="350">
        <v>2018</v>
      </c>
      <c r="AF161" s="19">
        <v>100</v>
      </c>
      <c r="AG161" s="11"/>
    </row>
    <row r="162" spans="1:41" ht="24.75" customHeight="1">
      <c r="A162" s="43">
        <v>2019</v>
      </c>
      <c r="B162" s="2">
        <f t="shared" si="24"/>
        <v>78.5</v>
      </c>
      <c r="C162" s="80"/>
      <c r="D162" s="43">
        <v>2019</v>
      </c>
      <c r="E162" s="19">
        <v>50</v>
      </c>
      <c r="F162" s="10"/>
      <c r="G162" s="43">
        <v>2019</v>
      </c>
      <c r="H162" s="8">
        <f t="shared" si="25"/>
        <v>100</v>
      </c>
      <c r="I162" s="19"/>
      <c r="J162" s="43">
        <v>2019</v>
      </c>
      <c r="K162" s="19">
        <v>100</v>
      </c>
      <c r="L162" s="10"/>
      <c r="M162" s="43">
        <v>2019</v>
      </c>
      <c r="N162" s="19">
        <v>100</v>
      </c>
      <c r="O162" s="10"/>
      <c r="P162" s="43">
        <v>2019</v>
      </c>
      <c r="Q162" s="19">
        <v>100</v>
      </c>
      <c r="R162" s="10"/>
      <c r="S162" s="43">
        <v>2019</v>
      </c>
      <c r="T162" s="19">
        <v>100</v>
      </c>
      <c r="U162" s="10"/>
      <c r="V162" s="43">
        <v>2019</v>
      </c>
      <c r="W162" s="49">
        <v>75</v>
      </c>
      <c r="X162" s="10"/>
      <c r="Y162" s="350">
        <v>2019</v>
      </c>
      <c r="Z162" s="19">
        <v>100</v>
      </c>
      <c r="AA162" s="10"/>
      <c r="AB162" s="350">
        <v>2019</v>
      </c>
      <c r="AC162" s="19">
        <v>67</v>
      </c>
      <c r="AD162" s="10"/>
      <c r="AE162" s="350">
        <v>2019</v>
      </c>
      <c r="AF162" s="19">
        <v>100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39.625</v>
      </c>
      <c r="C171" s="39"/>
      <c r="D171" s="43">
        <v>2014</v>
      </c>
      <c r="E171" s="8">
        <v>50</v>
      </c>
      <c r="F171" s="67" t="s">
        <v>3637</v>
      </c>
      <c r="G171" s="43">
        <v>2014</v>
      </c>
      <c r="H171" s="8">
        <v>100</v>
      </c>
      <c r="I171" s="11" t="s">
        <v>3638</v>
      </c>
      <c r="J171" s="43">
        <v>2014</v>
      </c>
      <c r="K171" s="8">
        <v>50</v>
      </c>
      <c r="L171" s="11" t="s">
        <v>3639</v>
      </c>
      <c r="M171" s="43">
        <v>2014</v>
      </c>
      <c r="N171" s="19">
        <v>100</v>
      </c>
      <c r="O171" s="11">
        <v>0</v>
      </c>
      <c r="P171" s="43">
        <v>2014</v>
      </c>
      <c r="Q171" s="8">
        <v>0</v>
      </c>
      <c r="R171" s="11" t="s">
        <v>3640</v>
      </c>
      <c r="S171" s="43">
        <v>2014</v>
      </c>
      <c r="T171" s="19">
        <v>0</v>
      </c>
      <c r="U171" s="11" t="s">
        <v>3641</v>
      </c>
      <c r="V171" s="43">
        <v>2014</v>
      </c>
      <c r="W171" s="19">
        <v>67</v>
      </c>
      <c r="X171" s="11" t="s">
        <v>3642</v>
      </c>
      <c r="Y171" s="43">
        <v>2014</v>
      </c>
      <c r="Z171" s="19">
        <v>100</v>
      </c>
      <c r="AA171" s="11"/>
      <c r="AB171" s="43">
        <v>2014</v>
      </c>
      <c r="AC171" s="19">
        <v>0</v>
      </c>
      <c r="AD171" s="11" t="s">
        <v>3643</v>
      </c>
      <c r="AE171" s="43">
        <v>2014</v>
      </c>
      <c r="AF171" s="19">
        <v>0</v>
      </c>
      <c r="AG171" s="67" t="s">
        <v>3644</v>
      </c>
      <c r="AH171" s="43">
        <v>2014</v>
      </c>
      <c r="AI171" s="19">
        <v>50</v>
      </c>
      <c r="AJ171" s="11" t="s">
        <v>3645</v>
      </c>
      <c r="AK171" s="43">
        <v>2014</v>
      </c>
      <c r="AL171" s="19">
        <v>0</v>
      </c>
      <c r="AM171" s="11" t="s">
        <v>3646</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50</v>
      </c>
      <c r="C176" s="80"/>
      <c r="D176" s="43">
        <v>2019</v>
      </c>
      <c r="E176" s="19">
        <v>50</v>
      </c>
      <c r="F176" s="11" t="s">
        <v>3647</v>
      </c>
      <c r="G176" s="43">
        <v>2019</v>
      </c>
      <c r="H176" s="8">
        <v>100</v>
      </c>
      <c r="I176" s="67" t="s">
        <v>3638</v>
      </c>
      <c r="J176" s="43">
        <v>2019</v>
      </c>
      <c r="K176" s="19">
        <v>50</v>
      </c>
      <c r="L176" s="11" t="s">
        <v>3648</v>
      </c>
      <c r="M176" s="43">
        <v>2019</v>
      </c>
      <c r="N176" s="19">
        <v>100</v>
      </c>
      <c r="O176" s="11">
        <v>0</v>
      </c>
      <c r="P176" s="43">
        <v>2019</v>
      </c>
      <c r="Q176" s="8">
        <v>0</v>
      </c>
      <c r="R176" s="11" t="s">
        <v>3640</v>
      </c>
      <c r="S176" s="43">
        <v>2019</v>
      </c>
      <c r="T176" s="19">
        <v>0</v>
      </c>
      <c r="U176" s="11" t="s">
        <v>3641</v>
      </c>
      <c r="V176" s="43">
        <v>2019</v>
      </c>
      <c r="W176" s="19">
        <v>100</v>
      </c>
      <c r="X176" s="11" t="s">
        <v>3649</v>
      </c>
      <c r="Y176" s="43">
        <v>2019</v>
      </c>
      <c r="Z176" s="19">
        <v>100</v>
      </c>
      <c r="AA176" s="11"/>
      <c r="AB176" s="43">
        <v>2019</v>
      </c>
      <c r="AC176" s="19">
        <v>0</v>
      </c>
      <c r="AD176" s="11" t="s">
        <v>3650</v>
      </c>
      <c r="AE176" s="43">
        <v>2019</v>
      </c>
      <c r="AF176" s="19">
        <v>50</v>
      </c>
      <c r="AG176" s="11" t="s">
        <v>3651</v>
      </c>
      <c r="AH176" s="43">
        <v>2019</v>
      </c>
      <c r="AI176" s="19">
        <v>50</v>
      </c>
      <c r="AJ176" s="11" t="s">
        <v>3645</v>
      </c>
      <c r="AK176" s="43">
        <v>2019</v>
      </c>
      <c r="AL176" s="19">
        <v>0</v>
      </c>
      <c r="AM176" s="11" t="s">
        <v>3646</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Z19:AA19"/>
    <mergeCell ref="AC18:AD18"/>
    <mergeCell ref="N18:O18"/>
    <mergeCell ref="Q18:R18"/>
    <mergeCell ref="T18:U18"/>
    <mergeCell ref="W18:X18"/>
    <mergeCell ref="Z18:AA18"/>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T21:U21"/>
    <mergeCell ref="B21:C21"/>
    <mergeCell ref="T20:U20"/>
    <mergeCell ref="B18:C18"/>
    <mergeCell ref="E18:F18"/>
    <mergeCell ref="H18:I18"/>
    <mergeCell ref="K18:L18"/>
    <mergeCell ref="T19:U19"/>
    <mergeCell ref="W19:X19"/>
    <mergeCell ref="W21:X21"/>
    <mergeCell ref="Z21:AA21"/>
    <mergeCell ref="AC21:AD21"/>
    <mergeCell ref="E19:F19"/>
    <mergeCell ref="H19:I19"/>
    <mergeCell ref="K19:L19"/>
    <mergeCell ref="N19:O19"/>
    <mergeCell ref="Q19:R19"/>
    <mergeCell ref="W22:X22"/>
    <mergeCell ref="Z22:AA22"/>
    <mergeCell ref="AC20:AD20"/>
    <mergeCell ref="E21:F21"/>
    <mergeCell ref="H21:I21"/>
    <mergeCell ref="K21:L21"/>
    <mergeCell ref="N21:O21"/>
    <mergeCell ref="Q21:R21"/>
    <mergeCell ref="W20:X20"/>
    <mergeCell ref="Z20:AA20"/>
    <mergeCell ref="AC19:AD19"/>
    <mergeCell ref="E20:F20"/>
    <mergeCell ref="H20:I20"/>
    <mergeCell ref="K20:L20"/>
    <mergeCell ref="N20:O20"/>
    <mergeCell ref="Q20:R20"/>
    <mergeCell ref="H22:I22"/>
    <mergeCell ref="K22:L22"/>
    <mergeCell ref="AC22:AD22"/>
    <mergeCell ref="N22:O22"/>
    <mergeCell ref="Q22:R22"/>
    <mergeCell ref="T22:U22"/>
    <mergeCell ref="B39:C39"/>
    <mergeCell ref="E39:F39"/>
    <mergeCell ref="H39:I39"/>
    <mergeCell ref="K39:L39"/>
    <mergeCell ref="N39:O39"/>
    <mergeCell ref="Q39:R39"/>
    <mergeCell ref="T39:U39"/>
    <mergeCell ref="W39:X39"/>
    <mergeCell ref="AR41:AS41"/>
    <mergeCell ref="T42:U42"/>
    <mergeCell ref="AR39:AS39"/>
    <mergeCell ref="AU39:AV39"/>
    <mergeCell ref="AX39:AY39"/>
    <mergeCell ref="H40:I40"/>
    <mergeCell ref="K40:L40"/>
    <mergeCell ref="N40:O40"/>
    <mergeCell ref="Q40:R40"/>
    <mergeCell ref="T40:U40"/>
    <mergeCell ref="W40:X40"/>
    <mergeCell ref="AO39:AP39"/>
    <mergeCell ref="AC40:AD40"/>
    <mergeCell ref="AF40:AG40"/>
    <mergeCell ref="AI40:AJ40"/>
    <mergeCell ref="AL40:AM40"/>
    <mergeCell ref="AO40:AP40"/>
    <mergeCell ref="Z40:AA40"/>
    <mergeCell ref="Z39:AA39"/>
    <mergeCell ref="AC39:AD39"/>
    <mergeCell ref="AF39:AG39"/>
    <mergeCell ref="AI39:AJ39"/>
    <mergeCell ref="AL39:AM39"/>
    <mergeCell ref="AO41:AP41"/>
    <mergeCell ref="E41:F41"/>
    <mergeCell ref="H41:I41"/>
    <mergeCell ref="K41:L41"/>
    <mergeCell ref="N41:O41"/>
    <mergeCell ref="AI41:AJ41"/>
    <mergeCell ref="AL42:AM42"/>
    <mergeCell ref="AO42:AP42"/>
    <mergeCell ref="B42:C42"/>
    <mergeCell ref="E42:F42"/>
    <mergeCell ref="H42:I42"/>
    <mergeCell ref="K42:L42"/>
    <mergeCell ref="N42:O42"/>
    <mergeCell ref="AL62:AM62"/>
    <mergeCell ref="T62:U62"/>
    <mergeCell ref="AI61:AJ61"/>
    <mergeCell ref="AL61:AM61"/>
    <mergeCell ref="AU42:AV42"/>
    <mergeCell ref="AX42:AY42"/>
    <mergeCell ref="AF42:AG42"/>
    <mergeCell ref="AI42:AJ42"/>
    <mergeCell ref="W42:X42"/>
    <mergeCell ref="Z42:AA42"/>
    <mergeCell ref="AC42:AD42"/>
    <mergeCell ref="AO43:AP43"/>
    <mergeCell ref="AR43:AS43"/>
    <mergeCell ref="AU43:AV43"/>
    <mergeCell ref="AR42:AS42"/>
    <mergeCell ref="H63:I63"/>
    <mergeCell ref="K63:L63"/>
    <mergeCell ref="N63:O63"/>
    <mergeCell ref="Q63:R63"/>
    <mergeCell ref="W63:X63"/>
    <mergeCell ref="W62:X62"/>
    <mergeCell ref="AF64:AG64"/>
    <mergeCell ref="AL64:AM64"/>
    <mergeCell ref="AX43:AY43"/>
    <mergeCell ref="Q43:R43"/>
    <mergeCell ref="T43:U43"/>
    <mergeCell ref="W43:X43"/>
    <mergeCell ref="Z43:AA43"/>
    <mergeCell ref="AC43:AD43"/>
    <mergeCell ref="AF43:AG43"/>
    <mergeCell ref="AL60:AM60"/>
    <mergeCell ref="AI64:AJ64"/>
    <mergeCell ref="AC63:AD63"/>
    <mergeCell ref="AF63:AG63"/>
    <mergeCell ref="AI63:AJ63"/>
    <mergeCell ref="AL43:AM43"/>
    <mergeCell ref="Z63:AA63"/>
    <mergeCell ref="Z60:AA60"/>
    <mergeCell ref="AC60:AD60"/>
    <mergeCell ref="T64:U64"/>
    <mergeCell ref="W64:X64"/>
    <mergeCell ref="Z64:AA64"/>
    <mergeCell ref="AC64:AD64"/>
    <mergeCell ref="T63:U63"/>
    <mergeCell ref="B63:C63"/>
    <mergeCell ref="E63:F63"/>
    <mergeCell ref="AL63:AM63"/>
    <mergeCell ref="B43:C43"/>
    <mergeCell ref="E43:F43"/>
    <mergeCell ref="H43:I43"/>
    <mergeCell ref="T60:U60"/>
    <mergeCell ref="W60:X60"/>
    <mergeCell ref="H61:I61"/>
    <mergeCell ref="K61:L61"/>
    <mergeCell ref="N61:O61"/>
    <mergeCell ref="Q61:R61"/>
    <mergeCell ref="T61:U61"/>
    <mergeCell ref="W61:X61"/>
    <mergeCell ref="AC62:AD62"/>
    <mergeCell ref="AF62:AG62"/>
    <mergeCell ref="AI62:AJ62"/>
    <mergeCell ref="K43:L43"/>
    <mergeCell ref="N43:O43"/>
    <mergeCell ref="H62:I62"/>
    <mergeCell ref="K62:L62"/>
    <mergeCell ref="N62:O62"/>
    <mergeCell ref="Q62:R62"/>
    <mergeCell ref="AC61:AD61"/>
    <mergeCell ref="B60:C60"/>
    <mergeCell ref="E60:F60"/>
    <mergeCell ref="H60:I60"/>
    <mergeCell ref="K60:L60"/>
    <mergeCell ref="N60:O60"/>
    <mergeCell ref="Q60:R60"/>
    <mergeCell ref="Z62:AA62"/>
    <mergeCell ref="H81:I81"/>
    <mergeCell ref="K81:L81"/>
    <mergeCell ref="N81:O81"/>
    <mergeCell ref="Q81:R81"/>
    <mergeCell ref="Q64:R64"/>
    <mergeCell ref="K82:L82"/>
    <mergeCell ref="N82:O82"/>
    <mergeCell ref="Q82:R82"/>
    <mergeCell ref="H82:I82"/>
    <mergeCell ref="B80:R80"/>
    <mergeCell ref="B81:C81"/>
    <mergeCell ref="B64:C64"/>
    <mergeCell ref="E64:F64"/>
    <mergeCell ref="H64:I64"/>
    <mergeCell ref="K64:L64"/>
    <mergeCell ref="N64:O64"/>
    <mergeCell ref="E82:F82"/>
    <mergeCell ref="B82:C82"/>
    <mergeCell ref="H83:I83"/>
    <mergeCell ref="K83:L83"/>
    <mergeCell ref="N83:O83"/>
    <mergeCell ref="Q83:R83"/>
    <mergeCell ref="B84:C84"/>
    <mergeCell ref="E84:F84"/>
    <mergeCell ref="H84:I84"/>
    <mergeCell ref="K84:L84"/>
    <mergeCell ref="N84:O84"/>
    <mergeCell ref="Q84:R84"/>
    <mergeCell ref="H85:I85"/>
    <mergeCell ref="K85:L85"/>
    <mergeCell ref="N85:O85"/>
    <mergeCell ref="Q85:R85"/>
    <mergeCell ref="B101:X101"/>
    <mergeCell ref="B102:C102"/>
    <mergeCell ref="E102:F102"/>
    <mergeCell ref="H102:I102"/>
    <mergeCell ref="K102:L102"/>
    <mergeCell ref="N102:O102"/>
    <mergeCell ref="Q102:R102"/>
    <mergeCell ref="T102:U102"/>
    <mergeCell ref="W102:X102"/>
    <mergeCell ref="H103:I103"/>
    <mergeCell ref="K103:L103"/>
    <mergeCell ref="N103:O103"/>
    <mergeCell ref="Q103:R103"/>
    <mergeCell ref="T103:U103"/>
    <mergeCell ref="W103:X103"/>
    <mergeCell ref="H104:I104"/>
    <mergeCell ref="K104:L104"/>
    <mergeCell ref="N104:O104"/>
    <mergeCell ref="Q104:R104"/>
    <mergeCell ref="T104:U104"/>
    <mergeCell ref="W104:X104"/>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24:I124"/>
    <mergeCell ref="K124:L124"/>
    <mergeCell ref="N124:O124"/>
    <mergeCell ref="Q124:R124"/>
    <mergeCell ref="T124:U124"/>
    <mergeCell ref="W124:X124"/>
    <mergeCell ref="Z127:AA127"/>
    <mergeCell ref="Z124:AA124"/>
    <mergeCell ref="B122:AA122"/>
    <mergeCell ref="B123:C123"/>
    <mergeCell ref="E123:F123"/>
    <mergeCell ref="H123:I123"/>
    <mergeCell ref="K123:L123"/>
    <mergeCell ref="N123:O123"/>
    <mergeCell ref="Q123:R123"/>
    <mergeCell ref="T123:U123"/>
    <mergeCell ref="W123:X123"/>
    <mergeCell ref="Z123:AA123"/>
    <mergeCell ref="E127:F127"/>
    <mergeCell ref="H127:I127"/>
    <mergeCell ref="K127:L127"/>
    <mergeCell ref="N127:O127"/>
    <mergeCell ref="Q127:R127"/>
    <mergeCell ref="T144:U144"/>
    <mergeCell ref="W144:X144"/>
    <mergeCell ref="Z144:AA144"/>
    <mergeCell ref="B125:C125"/>
    <mergeCell ref="E125:F125"/>
    <mergeCell ref="H125:I125"/>
    <mergeCell ref="K125:L125"/>
    <mergeCell ref="N125:O125"/>
    <mergeCell ref="Q125:R125"/>
    <mergeCell ref="T125:U125"/>
    <mergeCell ref="W125:X125"/>
    <mergeCell ref="B126:C126"/>
    <mergeCell ref="E126:F126"/>
    <mergeCell ref="H126:I126"/>
    <mergeCell ref="K126:L126"/>
    <mergeCell ref="N126:O126"/>
    <mergeCell ref="Q126:R126"/>
    <mergeCell ref="Z125:AA125"/>
    <mergeCell ref="AC144:AD144"/>
    <mergeCell ref="AF144:AG144"/>
    <mergeCell ref="T126:U126"/>
    <mergeCell ref="W126:X126"/>
    <mergeCell ref="Z126:AA126"/>
    <mergeCell ref="T127:U127"/>
    <mergeCell ref="W127:X127"/>
    <mergeCell ref="Z145:AA145"/>
    <mergeCell ref="AC145:AD145"/>
    <mergeCell ref="AF145:AG145"/>
    <mergeCell ref="B143:AG143"/>
    <mergeCell ref="B144:C144"/>
    <mergeCell ref="E144:F144"/>
    <mergeCell ref="H144:I144"/>
    <mergeCell ref="K144:L144"/>
    <mergeCell ref="N144:O144"/>
    <mergeCell ref="Q144:R144"/>
    <mergeCell ref="H145:I145"/>
    <mergeCell ref="K145:L145"/>
    <mergeCell ref="N145:O145"/>
    <mergeCell ref="Q145:R145"/>
    <mergeCell ref="T145:U145"/>
    <mergeCell ref="W145:X145"/>
    <mergeCell ref="B127:C127"/>
    <mergeCell ref="B148:C148"/>
    <mergeCell ref="E148:F148"/>
    <mergeCell ref="H148:I148"/>
    <mergeCell ref="K148:L148"/>
    <mergeCell ref="N148:O148"/>
    <mergeCell ref="Q148:R148"/>
    <mergeCell ref="T148:U148"/>
    <mergeCell ref="B146:C146"/>
    <mergeCell ref="E146:F146"/>
    <mergeCell ref="H146:I146"/>
    <mergeCell ref="K146:L146"/>
    <mergeCell ref="N146:O146"/>
    <mergeCell ref="Q146:R146"/>
    <mergeCell ref="W146:X146"/>
    <mergeCell ref="Z146:AA146"/>
    <mergeCell ref="AC146:AD146"/>
    <mergeCell ref="AF146:AG146"/>
    <mergeCell ref="B147:C147"/>
    <mergeCell ref="E147:F147"/>
    <mergeCell ref="H147:I147"/>
    <mergeCell ref="K147:L147"/>
    <mergeCell ref="N147:O147"/>
    <mergeCell ref="Q147:R147"/>
    <mergeCell ref="T146:U146"/>
    <mergeCell ref="W148:X148"/>
    <mergeCell ref="Z148:AA148"/>
    <mergeCell ref="AC148:AD148"/>
    <mergeCell ref="AF148:AG148"/>
    <mergeCell ref="T147:U147"/>
    <mergeCell ref="W147:X147"/>
    <mergeCell ref="Z147:AA147"/>
    <mergeCell ref="AC147:AD147"/>
    <mergeCell ref="AF147:AG147"/>
    <mergeCell ref="AR40:AS40"/>
    <mergeCell ref="AU40:AV40"/>
    <mergeCell ref="AX40:AY40"/>
    <mergeCell ref="B61:C61"/>
    <mergeCell ref="E61:F61"/>
    <mergeCell ref="Z61:AA61"/>
    <mergeCell ref="AF61:AG61"/>
    <mergeCell ref="A1:D1"/>
    <mergeCell ref="B17:AD17"/>
    <mergeCell ref="B38:AY38"/>
    <mergeCell ref="B59:AM59"/>
    <mergeCell ref="AI43:AJ43"/>
    <mergeCell ref="AF60:AG60"/>
    <mergeCell ref="AI60:AJ60"/>
    <mergeCell ref="Q42:R42"/>
    <mergeCell ref="AU41:AV41"/>
    <mergeCell ref="AX41:AY41"/>
    <mergeCell ref="Q41:R41"/>
    <mergeCell ref="T41:U41"/>
    <mergeCell ref="W41:X41"/>
    <mergeCell ref="Z41:AA41"/>
    <mergeCell ref="AC41:AD41"/>
    <mergeCell ref="AF41:AG41"/>
    <mergeCell ref="AL41:AM41"/>
    <mergeCell ref="B103:C103"/>
    <mergeCell ref="E103:F103"/>
    <mergeCell ref="B124:C124"/>
    <mergeCell ref="E124:F124"/>
    <mergeCell ref="B145:C145"/>
    <mergeCell ref="E145:F145"/>
    <mergeCell ref="B40:C40"/>
    <mergeCell ref="E40:F40"/>
    <mergeCell ref="B19:C19"/>
    <mergeCell ref="B105:C105"/>
    <mergeCell ref="E105:F105"/>
    <mergeCell ref="B85:C85"/>
    <mergeCell ref="E85:F85"/>
    <mergeCell ref="B83:C83"/>
    <mergeCell ref="E83:F83"/>
    <mergeCell ref="E81:F81"/>
    <mergeCell ref="B104:C104"/>
    <mergeCell ref="E104:F104"/>
    <mergeCell ref="B62:C62"/>
    <mergeCell ref="E62:F62"/>
    <mergeCell ref="B22:C22"/>
    <mergeCell ref="E22:F22"/>
    <mergeCell ref="B20:C20"/>
    <mergeCell ref="B41:C41"/>
  </mergeCells>
  <pageMargins left="0.70866141732283472" right="0.70866141732283472" top="0.74803149606299213" bottom="0.74803149606299213" header="0.31496062992125984" footer="0.31496062992125984"/>
  <pageSetup paperSize="9" scale="50"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6"/>
  <dimension ref="A1:CC176"/>
  <sheetViews>
    <sheetView topLeftCell="L40" zoomScale="115" zoomScaleNormal="115" workbookViewId="0">
      <selection activeCell="AA173" sqref="AA173"/>
    </sheetView>
  </sheetViews>
  <sheetFormatPr defaultColWidth="8.71093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71093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f t="shared" ref="C6:C9" si="1">AVERAGE(B27,B48,B69,B90,B111,B132,B153)</f>
        <v>21.535147392290249</v>
      </c>
      <c r="D6" s="229">
        <f t="shared" si="0"/>
        <v>23.148148148148149</v>
      </c>
    </row>
    <row r="7" spans="1:4" ht="24.75" customHeight="1">
      <c r="A7" s="347">
        <v>2011</v>
      </c>
      <c r="B7" s="229"/>
      <c r="C7" s="229">
        <f t="shared" si="1"/>
        <v>21.535147392290249</v>
      </c>
      <c r="D7" s="229">
        <f t="shared" si="0"/>
        <v>23.148148148148149</v>
      </c>
    </row>
    <row r="8" spans="1:4" ht="24.75" customHeight="1">
      <c r="A8" s="347">
        <v>2012</v>
      </c>
      <c r="B8" s="229"/>
      <c r="C8" s="229">
        <f t="shared" si="1"/>
        <v>21.535147392290249</v>
      </c>
      <c r="D8" s="229">
        <f t="shared" si="0"/>
        <v>23.148148148148149</v>
      </c>
    </row>
    <row r="9" spans="1:4" ht="24.75" customHeight="1">
      <c r="A9" s="347">
        <v>2013</v>
      </c>
      <c r="B9" s="229"/>
      <c r="C9" s="229">
        <f t="shared" si="1"/>
        <v>22.924036281179138</v>
      </c>
      <c r="D9" s="229">
        <f t="shared" si="0"/>
        <v>24.768518518518519</v>
      </c>
    </row>
    <row r="10" spans="1:4" ht="24.75" customHeight="1">
      <c r="A10" s="38">
        <v>2014</v>
      </c>
      <c r="B10" s="229">
        <f>AVERAGE(B31,B52,B73,B94,B115,B136,B157,B171)</f>
        <v>25.989087301587301</v>
      </c>
      <c r="C10" s="229">
        <f t="shared" ref="C10:C15" si="2">AVERAGE(B31,B52,B73,B94,B115,B136,B157)</f>
        <v>24.035147392290249</v>
      </c>
      <c r="D10" s="229">
        <f t="shared" ref="D10:D15" si="3">AVERAGE(B31,B52,B94,B115,B136,B157)</f>
        <v>26.06481481481482</v>
      </c>
    </row>
    <row r="11" spans="1:4" ht="24.75" customHeight="1">
      <c r="A11" s="38">
        <v>2015</v>
      </c>
      <c r="B11" s="229"/>
      <c r="C11" s="229">
        <f t="shared" si="2"/>
        <v>24.035147392290249</v>
      </c>
      <c r="D11" s="229">
        <f t="shared" si="3"/>
        <v>26.06481481481482</v>
      </c>
    </row>
    <row r="12" spans="1:4" ht="24.75" customHeight="1">
      <c r="A12" s="38">
        <v>2016</v>
      </c>
      <c r="B12" s="229"/>
      <c r="C12" s="229">
        <f t="shared" si="2"/>
        <v>29.987528344671205</v>
      </c>
      <c r="D12" s="229">
        <f t="shared" si="3"/>
        <v>33.00925925925926</v>
      </c>
    </row>
    <row r="13" spans="1:4" ht="24.75" customHeight="1">
      <c r="A13" s="38">
        <v>2017</v>
      </c>
      <c r="B13" s="229"/>
      <c r="C13" s="229">
        <f t="shared" si="2"/>
        <v>36.421768707482997</v>
      </c>
      <c r="D13" s="229">
        <f t="shared" si="3"/>
        <v>36.94444444444445</v>
      </c>
    </row>
    <row r="14" spans="1:4" ht="24.75" customHeight="1">
      <c r="A14" s="38">
        <v>2018</v>
      </c>
      <c r="B14" s="229"/>
      <c r="C14" s="229">
        <f t="shared" si="2"/>
        <v>36.421768707482997</v>
      </c>
      <c r="D14" s="229">
        <f t="shared" si="3"/>
        <v>36.94444444444445</v>
      </c>
    </row>
    <row r="15" spans="1:4" ht="24.75" customHeight="1">
      <c r="A15" s="38">
        <v>2019</v>
      </c>
      <c r="B15" s="229">
        <f>AVERAGE(B36,B57,B78,B99,B120,B141,B162,B176)</f>
        <v>42.84375</v>
      </c>
      <c r="C15" s="229">
        <f t="shared" si="2"/>
        <v>39.142857142857146</v>
      </c>
      <c r="D15" s="229">
        <f t="shared" si="3"/>
        <v>36.94444444444445</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4248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4478</v>
      </c>
      <c r="AA21" s="601"/>
      <c r="AB21" s="347" t="s">
        <v>81</v>
      </c>
      <c r="AC21" s="580" t="s">
        <v>260</v>
      </c>
      <c r="AD21" s="580"/>
    </row>
    <row r="22" spans="1:81" ht="24.75" customHeight="1">
      <c r="A22" s="43" t="s">
        <v>78</v>
      </c>
      <c r="B22" s="580" t="s">
        <v>79</v>
      </c>
      <c r="C22" s="580"/>
      <c r="D22" s="43" t="s">
        <v>78</v>
      </c>
      <c r="E22" s="580" t="s">
        <v>4320</v>
      </c>
      <c r="F22" s="580"/>
      <c r="G22" s="43" t="s">
        <v>78</v>
      </c>
      <c r="H22" s="601" t="s">
        <v>4479</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t="e">
        <f t="shared" ref="B24:B30" si="4">AVERAGE(E24, H24,K24,N24,Q24,T24,W24,Z24,AC24)</f>
        <v>#DIV/0!</v>
      </c>
      <c r="C24" s="363"/>
      <c r="D24" s="350">
        <v>2007</v>
      </c>
      <c r="E24" s="363"/>
      <c r="F24" s="363"/>
      <c r="G24" s="350">
        <v>2007</v>
      </c>
      <c r="H24" s="363"/>
      <c r="I24" s="363"/>
      <c r="J24" s="350">
        <v>2007</v>
      </c>
      <c r="K24" s="363"/>
      <c r="L24" s="363"/>
      <c r="M24" s="350">
        <v>2007</v>
      </c>
      <c r="N24" s="363"/>
      <c r="O24" s="363"/>
      <c r="P24" s="350">
        <v>2007</v>
      </c>
      <c r="Q24" s="363"/>
      <c r="R24" s="363"/>
      <c r="S24" s="350">
        <v>2007</v>
      </c>
      <c r="T24" s="363"/>
      <c r="U24" s="363"/>
      <c r="V24" s="350">
        <v>2007</v>
      </c>
      <c r="W24" s="363"/>
      <c r="X24" s="363"/>
      <c r="Y24" s="350">
        <v>2007</v>
      </c>
      <c r="Z24" s="363"/>
      <c r="AA24" s="363"/>
      <c r="AB24" s="350">
        <v>2007</v>
      </c>
      <c r="AC24" s="363"/>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t="e">
        <f t="shared" si="4"/>
        <v>#DIV/0!</v>
      </c>
      <c r="C25" s="363"/>
      <c r="D25" s="350">
        <v>2008</v>
      </c>
      <c r="E25" s="363"/>
      <c r="F25" s="363"/>
      <c r="G25" s="350">
        <v>2008</v>
      </c>
      <c r="H25" s="363"/>
      <c r="I25" s="363"/>
      <c r="J25" s="350">
        <v>2008</v>
      </c>
      <c r="K25" s="363"/>
      <c r="L25" s="363"/>
      <c r="M25" s="350">
        <v>2008</v>
      </c>
      <c r="N25" s="363"/>
      <c r="O25" s="363"/>
      <c r="P25" s="350">
        <v>2008</v>
      </c>
      <c r="Q25" s="363"/>
      <c r="R25" s="363"/>
      <c r="S25" s="350">
        <v>2008</v>
      </c>
      <c r="T25" s="363"/>
      <c r="U25" s="363"/>
      <c r="V25" s="350">
        <v>2008</v>
      </c>
      <c r="W25" s="363"/>
      <c r="X25" s="363"/>
      <c r="Y25" s="350">
        <v>2008</v>
      </c>
      <c r="Z25" s="363"/>
      <c r="AA25" s="363"/>
      <c r="AB25" s="350">
        <v>2008</v>
      </c>
      <c r="AC25" s="363"/>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t="e">
        <f t="shared" si="4"/>
        <v>#DIV/0!</v>
      </c>
      <c r="C26" s="363"/>
      <c r="D26" s="350">
        <v>2009</v>
      </c>
      <c r="E26" s="363"/>
      <c r="F26" s="363"/>
      <c r="G26" s="350">
        <v>2009</v>
      </c>
      <c r="H26" s="363"/>
      <c r="I26" s="363"/>
      <c r="J26" s="350">
        <v>2009</v>
      </c>
      <c r="K26" s="363"/>
      <c r="L26" s="363"/>
      <c r="M26" s="350">
        <v>2009</v>
      </c>
      <c r="N26" s="363"/>
      <c r="O26" s="363"/>
      <c r="P26" s="350">
        <v>2009</v>
      </c>
      <c r="Q26" s="363"/>
      <c r="R26" s="363"/>
      <c r="S26" s="350">
        <v>2009</v>
      </c>
      <c r="T26" s="363"/>
      <c r="U26" s="363"/>
      <c r="V26" s="350">
        <v>2009</v>
      </c>
      <c r="W26" s="363"/>
      <c r="X26" s="363"/>
      <c r="Y26" s="350">
        <v>2009</v>
      </c>
      <c r="Z26" s="363"/>
      <c r="AA26" s="363"/>
      <c r="AB26" s="350">
        <v>2009</v>
      </c>
      <c r="AC26" s="363"/>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11.111111111111111</v>
      </c>
      <c r="C27" s="363"/>
      <c r="D27" s="350">
        <v>2010</v>
      </c>
      <c r="E27" s="411">
        <v>0</v>
      </c>
      <c r="F27" s="363"/>
      <c r="G27" s="350">
        <v>2010</v>
      </c>
      <c r="H27" s="411">
        <v>0</v>
      </c>
      <c r="I27" s="363"/>
      <c r="J27" s="350">
        <v>2010</v>
      </c>
      <c r="K27" s="411">
        <v>0</v>
      </c>
      <c r="L27" s="363"/>
      <c r="M27" s="350">
        <v>2010</v>
      </c>
      <c r="N27" s="411">
        <v>0</v>
      </c>
      <c r="O27" s="363"/>
      <c r="P27" s="350">
        <v>2010</v>
      </c>
      <c r="Q27" s="411">
        <v>0</v>
      </c>
      <c r="R27" s="363"/>
      <c r="S27" s="350">
        <v>2010</v>
      </c>
      <c r="T27" s="34">
        <v>100</v>
      </c>
      <c r="U27" s="363"/>
      <c r="V27" s="350">
        <v>2010</v>
      </c>
      <c r="W27" s="411">
        <v>0</v>
      </c>
      <c r="X27" s="363"/>
      <c r="Y27" s="350">
        <v>2010</v>
      </c>
      <c r="Z27" s="411">
        <v>0</v>
      </c>
      <c r="AA27" s="363"/>
      <c r="AB27" s="350">
        <v>2010</v>
      </c>
      <c r="AC27" s="411">
        <v>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11.111111111111111</v>
      </c>
      <c r="C28" s="363"/>
      <c r="D28" s="350">
        <v>2011</v>
      </c>
      <c r="E28" s="411">
        <v>0</v>
      </c>
      <c r="F28" s="363"/>
      <c r="G28" s="350">
        <v>2011</v>
      </c>
      <c r="H28" s="411">
        <v>0</v>
      </c>
      <c r="I28" s="363"/>
      <c r="J28" s="350">
        <v>2011</v>
      </c>
      <c r="K28" s="411">
        <v>0</v>
      </c>
      <c r="L28" s="363"/>
      <c r="M28" s="350">
        <v>2011</v>
      </c>
      <c r="N28" s="411">
        <v>0</v>
      </c>
      <c r="O28" s="363"/>
      <c r="P28" s="350">
        <v>2011</v>
      </c>
      <c r="Q28" s="411">
        <v>0</v>
      </c>
      <c r="R28" s="363"/>
      <c r="S28" s="350">
        <v>2011</v>
      </c>
      <c r="T28" s="34">
        <v>100</v>
      </c>
      <c r="U28" s="363"/>
      <c r="V28" s="350">
        <v>2011</v>
      </c>
      <c r="W28" s="411">
        <v>0</v>
      </c>
      <c r="X28" s="363"/>
      <c r="Y28" s="350">
        <v>2011</v>
      </c>
      <c r="Z28" s="411">
        <v>0</v>
      </c>
      <c r="AA28" s="363"/>
      <c r="AB28" s="350">
        <v>2011</v>
      </c>
      <c r="AC28" s="411">
        <v>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11.111111111111111</v>
      </c>
      <c r="C29" s="363"/>
      <c r="D29" s="350">
        <v>2012</v>
      </c>
      <c r="E29" s="411">
        <v>0</v>
      </c>
      <c r="F29" s="363"/>
      <c r="G29" s="350">
        <v>2012</v>
      </c>
      <c r="H29" s="411">
        <v>0</v>
      </c>
      <c r="I29" s="363"/>
      <c r="J29" s="350">
        <v>2012</v>
      </c>
      <c r="K29" s="411">
        <v>0</v>
      </c>
      <c r="L29" s="363"/>
      <c r="M29" s="350">
        <v>2012</v>
      </c>
      <c r="N29" s="411">
        <v>0</v>
      </c>
      <c r="O29" s="363"/>
      <c r="P29" s="350">
        <v>2012</v>
      </c>
      <c r="Q29" s="411">
        <v>0</v>
      </c>
      <c r="R29" s="363"/>
      <c r="S29" s="350">
        <v>2012</v>
      </c>
      <c r="T29" s="34">
        <v>100</v>
      </c>
      <c r="U29" s="363"/>
      <c r="V29" s="350">
        <v>2012</v>
      </c>
      <c r="W29" s="411">
        <v>0</v>
      </c>
      <c r="X29" s="363"/>
      <c r="Y29" s="350">
        <v>2012</v>
      </c>
      <c r="Z29" s="411">
        <v>0</v>
      </c>
      <c r="AA29" s="363"/>
      <c r="AB29" s="350">
        <v>2012</v>
      </c>
      <c r="AC29" s="411">
        <v>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11.111111111111111</v>
      </c>
      <c r="C30" s="363"/>
      <c r="D30" s="350">
        <v>2013</v>
      </c>
      <c r="E30" s="411">
        <v>0</v>
      </c>
      <c r="F30" s="363"/>
      <c r="G30" s="350">
        <v>2013</v>
      </c>
      <c r="H30" s="411">
        <v>0</v>
      </c>
      <c r="I30" s="363"/>
      <c r="J30" s="350">
        <v>2013</v>
      </c>
      <c r="K30" s="411">
        <v>0</v>
      </c>
      <c r="L30" s="363"/>
      <c r="M30" s="350">
        <v>2013</v>
      </c>
      <c r="N30" s="411">
        <v>0</v>
      </c>
      <c r="O30" s="363"/>
      <c r="P30" s="350">
        <v>2013</v>
      </c>
      <c r="Q30" s="411">
        <v>0</v>
      </c>
      <c r="R30" s="363"/>
      <c r="S30" s="350">
        <v>2013</v>
      </c>
      <c r="T30" s="34">
        <v>100</v>
      </c>
      <c r="U30" s="363"/>
      <c r="V30" s="350">
        <v>2013</v>
      </c>
      <c r="W30" s="411">
        <v>0</v>
      </c>
      <c r="X30" s="363"/>
      <c r="Y30" s="350">
        <v>2013</v>
      </c>
      <c r="Z30" s="411">
        <v>0</v>
      </c>
      <c r="AA30" s="363"/>
      <c r="AB30" s="350">
        <v>2013</v>
      </c>
      <c r="AC30" s="411">
        <v>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11.111111111111111</v>
      </c>
      <c r="C31" s="39"/>
      <c r="D31" s="43">
        <v>2014</v>
      </c>
      <c r="E31" s="19">
        <v>0</v>
      </c>
      <c r="F31" s="10" t="s">
        <v>1452</v>
      </c>
      <c r="G31" s="43">
        <v>2014</v>
      </c>
      <c r="H31" s="19">
        <v>0</v>
      </c>
      <c r="I31" s="10" t="s">
        <v>1451</v>
      </c>
      <c r="J31" s="43">
        <v>2014</v>
      </c>
      <c r="K31" s="19">
        <v>0</v>
      </c>
      <c r="L31" s="10" t="s">
        <v>3888</v>
      </c>
      <c r="M31" s="43">
        <v>2014</v>
      </c>
      <c r="N31" s="19">
        <v>0</v>
      </c>
      <c r="O31" s="10" t="s">
        <v>3889</v>
      </c>
      <c r="P31" s="43">
        <v>2014</v>
      </c>
      <c r="Q31" s="19">
        <v>0</v>
      </c>
      <c r="R31" s="10" t="s">
        <v>1450</v>
      </c>
      <c r="S31" s="43">
        <v>2014</v>
      </c>
      <c r="T31" s="34">
        <v>100</v>
      </c>
      <c r="U31" s="10" t="s">
        <v>3890</v>
      </c>
      <c r="V31" s="43">
        <v>2014</v>
      </c>
      <c r="W31" s="19">
        <v>0</v>
      </c>
      <c r="X31" s="10"/>
      <c r="Y31" s="350">
        <v>2014</v>
      </c>
      <c r="Z31" s="19">
        <v>0</v>
      </c>
      <c r="AA31" s="10" t="s">
        <v>1449</v>
      </c>
      <c r="AB31" s="350">
        <v>2014</v>
      </c>
      <c r="AC31" s="78">
        <v>0</v>
      </c>
      <c r="AD31" s="11" t="s">
        <v>3891</v>
      </c>
    </row>
    <row r="32" spans="1:81" ht="24.75" customHeight="1">
      <c r="A32" s="43">
        <v>2015</v>
      </c>
      <c r="B32" s="230">
        <f t="shared" si="5"/>
        <v>11.111111111111111</v>
      </c>
      <c r="C32" s="39"/>
      <c r="D32" s="43">
        <v>2015</v>
      </c>
      <c r="E32" s="19">
        <v>0</v>
      </c>
      <c r="F32" s="10"/>
      <c r="G32" s="43">
        <v>2015</v>
      </c>
      <c r="H32" s="19">
        <v>0</v>
      </c>
      <c r="I32" s="10"/>
      <c r="J32" s="43">
        <v>2015</v>
      </c>
      <c r="K32" s="19">
        <v>0</v>
      </c>
      <c r="L32" s="10"/>
      <c r="M32" s="43">
        <v>2015</v>
      </c>
      <c r="N32" s="19">
        <v>0</v>
      </c>
      <c r="O32" s="10"/>
      <c r="P32" s="43">
        <v>2015</v>
      </c>
      <c r="Q32" s="19">
        <v>0</v>
      </c>
      <c r="R32" s="10"/>
      <c r="S32" s="43">
        <v>2015</v>
      </c>
      <c r="T32" s="34">
        <v>100</v>
      </c>
      <c r="U32" s="10"/>
      <c r="V32" s="43">
        <v>2015</v>
      </c>
      <c r="W32" s="19">
        <v>0</v>
      </c>
      <c r="X32" s="10"/>
      <c r="Y32" s="350">
        <v>2015</v>
      </c>
      <c r="Z32" s="19">
        <v>0</v>
      </c>
      <c r="AA32" s="10"/>
      <c r="AB32" s="350">
        <v>2015</v>
      </c>
      <c r="AC32" s="49">
        <v>0</v>
      </c>
      <c r="AD32" s="11"/>
    </row>
    <row r="33" spans="1:81" ht="24.75" customHeight="1">
      <c r="A33" s="43">
        <v>2016</v>
      </c>
      <c r="B33" s="230">
        <f t="shared" si="5"/>
        <v>11.111111111111111</v>
      </c>
      <c r="C33" s="39"/>
      <c r="D33" s="43">
        <v>2016</v>
      </c>
      <c r="E33" s="19">
        <v>0</v>
      </c>
      <c r="F33" s="10" t="s">
        <v>1448</v>
      </c>
      <c r="G33" s="43">
        <v>2016</v>
      </c>
      <c r="H33" s="19">
        <v>0</v>
      </c>
      <c r="I33" s="10"/>
      <c r="J33" s="43">
        <v>2016</v>
      </c>
      <c r="K33" s="19">
        <v>0</v>
      </c>
      <c r="L33" s="10" t="s">
        <v>1447</v>
      </c>
      <c r="M33" s="43">
        <v>2016</v>
      </c>
      <c r="N33" s="19">
        <v>0</v>
      </c>
      <c r="O33" s="10"/>
      <c r="P33" s="43">
        <v>2016</v>
      </c>
      <c r="Q33" s="19">
        <v>0</v>
      </c>
      <c r="R33" s="10"/>
      <c r="S33" s="43">
        <v>2016</v>
      </c>
      <c r="T33" s="34">
        <v>100</v>
      </c>
      <c r="U33" s="10"/>
      <c r="V33" s="43">
        <v>2016</v>
      </c>
      <c r="W33" s="19">
        <v>0</v>
      </c>
      <c r="X33" s="10"/>
      <c r="Y33" s="350">
        <v>2016</v>
      </c>
      <c r="Z33" s="19">
        <v>0</v>
      </c>
      <c r="AA33" s="10"/>
      <c r="AB33" s="350">
        <v>2016</v>
      </c>
      <c r="AC33" s="49">
        <v>0</v>
      </c>
      <c r="AD33" s="11"/>
    </row>
    <row r="34" spans="1:81" ht="24.75" customHeight="1">
      <c r="A34" s="43">
        <v>2017</v>
      </c>
      <c r="B34" s="230">
        <f t="shared" si="5"/>
        <v>22.222222222222221</v>
      </c>
      <c r="C34" s="39"/>
      <c r="D34" s="43">
        <v>2017</v>
      </c>
      <c r="E34" s="19">
        <v>0</v>
      </c>
      <c r="F34" s="10"/>
      <c r="G34" s="43">
        <v>2017</v>
      </c>
      <c r="H34" s="19">
        <v>0</v>
      </c>
      <c r="I34" s="10"/>
      <c r="J34" s="43">
        <v>2017</v>
      </c>
      <c r="K34" s="19">
        <v>0</v>
      </c>
      <c r="L34" s="10"/>
      <c r="M34" s="43">
        <v>2017</v>
      </c>
      <c r="N34" s="19">
        <v>100</v>
      </c>
      <c r="O34" s="10" t="s">
        <v>1446</v>
      </c>
      <c r="P34" s="43">
        <v>2017</v>
      </c>
      <c r="Q34" s="19">
        <v>0</v>
      </c>
      <c r="R34" s="10" t="s">
        <v>1445</v>
      </c>
      <c r="S34" s="43">
        <v>2017</v>
      </c>
      <c r="T34" s="34">
        <v>100</v>
      </c>
      <c r="U34" s="10"/>
      <c r="V34" s="43">
        <v>2017</v>
      </c>
      <c r="W34" s="49">
        <v>0</v>
      </c>
      <c r="X34" s="10" t="s">
        <v>1444</v>
      </c>
      <c r="Y34" s="350">
        <v>2017</v>
      </c>
      <c r="Z34" s="19">
        <v>0</v>
      </c>
      <c r="AA34" s="10"/>
      <c r="AB34" s="350">
        <v>2017</v>
      </c>
      <c r="AC34" s="49">
        <v>0</v>
      </c>
      <c r="AD34" s="11"/>
    </row>
    <row r="35" spans="1:81" ht="24.75" customHeight="1">
      <c r="A35" s="43">
        <v>2018</v>
      </c>
      <c r="B35" s="230">
        <f t="shared" si="5"/>
        <v>22.222222222222221</v>
      </c>
      <c r="C35" s="39"/>
      <c r="D35" s="43">
        <v>2018</v>
      </c>
      <c r="E35" s="19">
        <v>0</v>
      </c>
      <c r="F35" s="10"/>
      <c r="G35" s="43">
        <v>2018</v>
      </c>
      <c r="H35" s="19">
        <v>0</v>
      </c>
      <c r="I35" s="10"/>
      <c r="J35" s="43">
        <v>2018</v>
      </c>
      <c r="K35" s="19">
        <v>0</v>
      </c>
      <c r="L35" s="10"/>
      <c r="M35" s="43">
        <v>2018</v>
      </c>
      <c r="N35" s="19">
        <v>100</v>
      </c>
      <c r="O35" s="10"/>
      <c r="P35" s="43">
        <v>2018</v>
      </c>
      <c r="Q35" s="19">
        <v>0</v>
      </c>
      <c r="R35" s="10"/>
      <c r="S35" s="43">
        <v>2018</v>
      </c>
      <c r="T35" s="34">
        <v>100</v>
      </c>
      <c r="U35" s="10"/>
      <c r="V35" s="43">
        <v>2018</v>
      </c>
      <c r="W35" s="49">
        <v>0</v>
      </c>
      <c r="X35" s="10"/>
      <c r="Y35" s="350">
        <v>2018</v>
      </c>
      <c r="Z35" s="19">
        <v>0</v>
      </c>
      <c r="AA35" s="10"/>
      <c r="AB35" s="350">
        <v>2018</v>
      </c>
      <c r="AC35" s="49">
        <v>0</v>
      </c>
      <c r="AD35" s="11"/>
    </row>
    <row r="36" spans="1:81" ht="24.75" customHeight="1">
      <c r="A36" s="43">
        <v>2019</v>
      </c>
      <c r="B36" s="230">
        <f t="shared" si="5"/>
        <v>22.222222222222221</v>
      </c>
      <c r="C36" s="39"/>
      <c r="D36" s="43">
        <v>2019</v>
      </c>
      <c r="E36" s="19">
        <v>0</v>
      </c>
      <c r="F36" s="10"/>
      <c r="G36" s="43">
        <v>2019</v>
      </c>
      <c r="H36" s="19">
        <v>0</v>
      </c>
      <c r="I36" s="10"/>
      <c r="J36" s="43">
        <v>2019</v>
      </c>
      <c r="K36" s="19">
        <v>0</v>
      </c>
      <c r="L36" s="10"/>
      <c r="M36" s="43">
        <v>2019</v>
      </c>
      <c r="N36" s="19">
        <v>100</v>
      </c>
      <c r="O36" s="10"/>
      <c r="P36" s="43">
        <v>2019</v>
      </c>
      <c r="Q36" s="19">
        <v>0</v>
      </c>
      <c r="R36" s="10"/>
      <c r="S36" s="43">
        <v>2019</v>
      </c>
      <c r="T36" s="34">
        <v>100</v>
      </c>
      <c r="U36" s="10"/>
      <c r="V36" s="43">
        <v>2019</v>
      </c>
      <c r="W36" s="49">
        <v>0</v>
      </c>
      <c r="X36" s="10"/>
      <c r="Y36" s="350">
        <v>2019</v>
      </c>
      <c r="Z36" s="19">
        <v>0</v>
      </c>
      <c r="AA36" s="10"/>
      <c r="AB36" s="350">
        <v>2019</v>
      </c>
      <c r="AC36" s="49">
        <v>0</v>
      </c>
      <c r="AD36" s="11"/>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1613</v>
      </c>
      <c r="X42" s="580"/>
      <c r="Y42" s="350" t="s">
        <v>81</v>
      </c>
      <c r="Z42" s="580" t="s">
        <v>239</v>
      </c>
      <c r="AA42" s="580"/>
      <c r="AB42" s="350" t="s">
        <v>81</v>
      </c>
      <c r="AC42" s="580" t="s">
        <v>2496</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95" t="s">
        <v>4435</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4457</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t="e">
        <f t="shared" ref="B45:B51" si="6">AVERAGE(E45,H45,K45,T45,AF45,AO45,AU45,AX45,AR45)</f>
        <v>#DIV/0!</v>
      </c>
      <c r="C45" s="363"/>
      <c r="D45" s="350">
        <v>2007</v>
      </c>
      <c r="E45" s="363"/>
      <c r="F45" s="363"/>
      <c r="G45" s="350">
        <v>2007</v>
      </c>
      <c r="H45" s="363"/>
      <c r="I45" s="363"/>
      <c r="J45" s="350">
        <v>2007</v>
      </c>
      <c r="K45" s="363"/>
      <c r="L45" s="363"/>
      <c r="M45" s="350">
        <v>2007</v>
      </c>
      <c r="N45" s="363"/>
      <c r="O45" s="363"/>
      <c r="P45" s="350">
        <v>2007</v>
      </c>
      <c r="Q45" s="363"/>
      <c r="R45" s="363"/>
      <c r="S45" s="350">
        <v>2007</v>
      </c>
      <c r="T45" s="363"/>
      <c r="U45" s="363"/>
      <c r="V45" s="350">
        <v>2007</v>
      </c>
      <c r="W45" s="363"/>
      <c r="X45" s="363"/>
      <c r="Y45" s="350">
        <v>2007</v>
      </c>
      <c r="Z45" s="363"/>
      <c r="AA45" s="363"/>
      <c r="AB45" s="350">
        <v>2007</v>
      </c>
      <c r="AC45" s="363"/>
      <c r="AD45" s="363"/>
      <c r="AE45" s="350">
        <v>2007</v>
      </c>
      <c r="AF45" s="243"/>
      <c r="AG45" s="363"/>
      <c r="AH45" s="350">
        <v>2007</v>
      </c>
      <c r="AI45" s="363"/>
      <c r="AJ45" s="363"/>
      <c r="AK45" s="350">
        <v>2007</v>
      </c>
      <c r="AL45" s="363"/>
      <c r="AM45" s="363"/>
      <c r="AN45" s="350">
        <v>2007</v>
      </c>
      <c r="AO45" s="363"/>
      <c r="AP45" s="363"/>
      <c r="AQ45" s="350">
        <v>2007</v>
      </c>
      <c r="AR45" s="363"/>
      <c r="AS45" s="363"/>
      <c r="AT45" s="350">
        <v>2007</v>
      </c>
      <c r="AU45" s="363"/>
      <c r="AV45" s="363"/>
      <c r="AW45" s="350">
        <v>2007</v>
      </c>
      <c r="AX45" s="363"/>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t="e">
        <f t="shared" si="6"/>
        <v>#DIV/0!</v>
      </c>
      <c r="C46" s="363"/>
      <c r="D46" s="350">
        <v>2008</v>
      </c>
      <c r="E46" s="363"/>
      <c r="F46" s="363"/>
      <c r="G46" s="350">
        <v>2008</v>
      </c>
      <c r="H46" s="363"/>
      <c r="I46" s="363"/>
      <c r="J46" s="350">
        <v>2008</v>
      </c>
      <c r="K46" s="363"/>
      <c r="L46" s="363"/>
      <c r="M46" s="350">
        <v>2008</v>
      </c>
      <c r="N46" s="363"/>
      <c r="O46" s="363"/>
      <c r="P46" s="350">
        <v>2008</v>
      </c>
      <c r="Q46" s="363"/>
      <c r="R46" s="363"/>
      <c r="S46" s="350">
        <v>2008</v>
      </c>
      <c r="T46" s="363"/>
      <c r="U46" s="363"/>
      <c r="V46" s="350">
        <v>2008</v>
      </c>
      <c r="W46" s="363"/>
      <c r="X46" s="363"/>
      <c r="Y46" s="350">
        <v>2008</v>
      </c>
      <c r="Z46" s="363"/>
      <c r="AA46" s="363"/>
      <c r="AB46" s="350">
        <v>2008</v>
      </c>
      <c r="AC46" s="363"/>
      <c r="AD46" s="363"/>
      <c r="AE46" s="350">
        <v>2008</v>
      </c>
      <c r="AF46" s="243"/>
      <c r="AG46" s="363"/>
      <c r="AH46" s="350">
        <v>2008</v>
      </c>
      <c r="AI46" s="363"/>
      <c r="AJ46" s="363"/>
      <c r="AK46" s="350">
        <v>2008</v>
      </c>
      <c r="AL46" s="363"/>
      <c r="AM46" s="363"/>
      <c r="AN46" s="350">
        <v>2008</v>
      </c>
      <c r="AO46" s="363"/>
      <c r="AP46" s="363"/>
      <c r="AQ46" s="350">
        <v>2008</v>
      </c>
      <c r="AR46" s="363"/>
      <c r="AS46" s="363"/>
      <c r="AT46" s="350">
        <v>2008</v>
      </c>
      <c r="AU46" s="363"/>
      <c r="AV46" s="363"/>
      <c r="AW46" s="350">
        <v>2008</v>
      </c>
      <c r="AX46" s="363"/>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t="e">
        <f t="shared" si="6"/>
        <v>#DIV/0!</v>
      </c>
      <c r="C47" s="363"/>
      <c r="D47" s="350">
        <v>2009</v>
      </c>
      <c r="E47" s="363"/>
      <c r="F47" s="363"/>
      <c r="G47" s="350">
        <v>2009</v>
      </c>
      <c r="H47" s="363"/>
      <c r="I47" s="363"/>
      <c r="J47" s="350">
        <v>2009</v>
      </c>
      <c r="K47" s="363"/>
      <c r="L47" s="363"/>
      <c r="M47" s="350">
        <v>2009</v>
      </c>
      <c r="N47" s="363"/>
      <c r="O47" s="363"/>
      <c r="P47" s="350">
        <v>2009</v>
      </c>
      <c r="Q47" s="363"/>
      <c r="R47" s="363"/>
      <c r="S47" s="350">
        <v>2009</v>
      </c>
      <c r="T47" s="363"/>
      <c r="U47" s="363"/>
      <c r="V47" s="350">
        <v>2009</v>
      </c>
      <c r="W47" s="363"/>
      <c r="X47" s="363"/>
      <c r="Y47" s="350">
        <v>2009</v>
      </c>
      <c r="Z47" s="363"/>
      <c r="AA47" s="363"/>
      <c r="AB47" s="350">
        <v>2009</v>
      </c>
      <c r="AC47" s="363"/>
      <c r="AD47" s="363"/>
      <c r="AE47" s="350">
        <v>2009</v>
      </c>
      <c r="AF47" s="243"/>
      <c r="AG47" s="363"/>
      <c r="AH47" s="350">
        <v>2009</v>
      </c>
      <c r="AI47" s="363"/>
      <c r="AJ47" s="363"/>
      <c r="AK47" s="350">
        <v>2009</v>
      </c>
      <c r="AL47" s="363"/>
      <c r="AM47" s="363"/>
      <c r="AN47" s="350">
        <v>2009</v>
      </c>
      <c r="AO47" s="363"/>
      <c r="AP47" s="363"/>
      <c r="AQ47" s="350">
        <v>2009</v>
      </c>
      <c r="AR47" s="363"/>
      <c r="AS47" s="363"/>
      <c r="AT47" s="350">
        <v>2009</v>
      </c>
      <c r="AU47" s="363"/>
      <c r="AV47" s="363"/>
      <c r="AW47" s="350">
        <v>2009</v>
      </c>
      <c r="AX47" s="363"/>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52.777777777777779</v>
      </c>
      <c r="C48" s="363"/>
      <c r="D48" s="350">
        <v>2010</v>
      </c>
      <c r="E48" s="363">
        <v>0</v>
      </c>
      <c r="F48" s="363"/>
      <c r="G48" s="350">
        <v>2010</v>
      </c>
      <c r="H48" s="363">
        <v>75</v>
      </c>
      <c r="I48" s="363"/>
      <c r="J48" s="350">
        <v>2010</v>
      </c>
      <c r="K48" s="411">
        <v>100</v>
      </c>
      <c r="L48" s="363"/>
      <c r="M48" s="350">
        <v>2010</v>
      </c>
      <c r="N48" s="411">
        <v>100</v>
      </c>
      <c r="O48" s="363"/>
      <c r="P48" s="350">
        <v>2010</v>
      </c>
      <c r="Q48" s="411">
        <v>100</v>
      </c>
      <c r="R48" s="363"/>
      <c r="S48" s="350">
        <v>2010</v>
      </c>
      <c r="T48" s="411">
        <v>100</v>
      </c>
      <c r="U48" s="363"/>
      <c r="V48" s="350">
        <v>2010</v>
      </c>
      <c r="W48" s="411">
        <v>100</v>
      </c>
      <c r="X48" s="363"/>
      <c r="Y48" s="350">
        <v>2010</v>
      </c>
      <c r="Z48" s="411">
        <v>100</v>
      </c>
      <c r="AA48" s="363"/>
      <c r="AB48" s="350">
        <v>2010</v>
      </c>
      <c r="AC48" s="411">
        <v>100</v>
      </c>
      <c r="AD48" s="363"/>
      <c r="AE48" s="350">
        <v>2010</v>
      </c>
      <c r="AF48" s="243">
        <f t="shared" ref="AF48:AF51" si="7">0.67*AI48+0.33*AL48</f>
        <v>100</v>
      </c>
      <c r="AG48" s="363"/>
      <c r="AH48" s="350">
        <v>2010</v>
      </c>
      <c r="AI48" s="411">
        <v>100</v>
      </c>
      <c r="AJ48" s="363"/>
      <c r="AK48" s="350">
        <v>2010</v>
      </c>
      <c r="AL48" s="411">
        <v>100</v>
      </c>
      <c r="AM48" s="363"/>
      <c r="AN48" s="350">
        <v>2010</v>
      </c>
      <c r="AO48" s="411">
        <v>100</v>
      </c>
      <c r="AP48" s="363"/>
      <c r="AQ48" s="350">
        <v>2010</v>
      </c>
      <c r="AR48" s="411">
        <v>0</v>
      </c>
      <c r="AS48" s="363"/>
      <c r="AT48" s="350">
        <v>2010</v>
      </c>
      <c r="AU48" s="411">
        <v>0</v>
      </c>
      <c r="AV48" s="363"/>
      <c r="AW48" s="350">
        <v>2010</v>
      </c>
      <c r="AX48" s="363">
        <v>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52.777777777777779</v>
      </c>
      <c r="C49" s="363"/>
      <c r="D49" s="350">
        <v>2011</v>
      </c>
      <c r="E49" s="363">
        <v>0</v>
      </c>
      <c r="F49" s="363"/>
      <c r="G49" s="350">
        <v>2011</v>
      </c>
      <c r="H49" s="363">
        <v>75</v>
      </c>
      <c r="I49" s="363"/>
      <c r="J49" s="350">
        <v>2011</v>
      </c>
      <c r="K49" s="411">
        <v>100</v>
      </c>
      <c r="L49" s="363"/>
      <c r="M49" s="350">
        <v>2011</v>
      </c>
      <c r="N49" s="411">
        <v>100</v>
      </c>
      <c r="O49" s="363"/>
      <c r="P49" s="350">
        <v>2011</v>
      </c>
      <c r="Q49" s="411">
        <v>100</v>
      </c>
      <c r="R49" s="363"/>
      <c r="S49" s="350">
        <v>2011</v>
      </c>
      <c r="T49" s="411">
        <v>100</v>
      </c>
      <c r="U49" s="363"/>
      <c r="V49" s="350">
        <v>2011</v>
      </c>
      <c r="W49" s="411">
        <v>100</v>
      </c>
      <c r="X49" s="363"/>
      <c r="Y49" s="350">
        <v>2011</v>
      </c>
      <c r="Z49" s="411">
        <v>100</v>
      </c>
      <c r="AA49" s="363"/>
      <c r="AB49" s="350">
        <v>2011</v>
      </c>
      <c r="AC49" s="411">
        <v>100</v>
      </c>
      <c r="AD49" s="363"/>
      <c r="AE49" s="350">
        <v>2011</v>
      </c>
      <c r="AF49" s="243">
        <f t="shared" si="7"/>
        <v>100</v>
      </c>
      <c r="AG49" s="363"/>
      <c r="AH49" s="350">
        <v>2011</v>
      </c>
      <c r="AI49" s="411">
        <v>100</v>
      </c>
      <c r="AJ49" s="363"/>
      <c r="AK49" s="350">
        <v>2011</v>
      </c>
      <c r="AL49" s="411">
        <v>100</v>
      </c>
      <c r="AM49" s="363"/>
      <c r="AN49" s="350">
        <v>2011</v>
      </c>
      <c r="AO49" s="411">
        <v>100</v>
      </c>
      <c r="AP49" s="363"/>
      <c r="AQ49" s="350">
        <v>2011</v>
      </c>
      <c r="AR49" s="411">
        <v>0</v>
      </c>
      <c r="AS49" s="363"/>
      <c r="AT49" s="350">
        <v>2011</v>
      </c>
      <c r="AU49" s="411">
        <v>0</v>
      </c>
      <c r="AV49" s="363"/>
      <c r="AW49" s="350">
        <v>2011</v>
      </c>
      <c r="AX49" s="363">
        <v>0</v>
      </c>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52.777777777777779</v>
      </c>
      <c r="C50" s="363"/>
      <c r="D50" s="350">
        <v>2012</v>
      </c>
      <c r="E50" s="363">
        <v>0</v>
      </c>
      <c r="F50" s="363" t="s">
        <v>4913</v>
      </c>
      <c r="G50" s="350">
        <v>2012</v>
      </c>
      <c r="H50" s="363">
        <v>75</v>
      </c>
      <c r="I50" s="363" t="s">
        <v>4915</v>
      </c>
      <c r="J50" s="350">
        <v>2012</v>
      </c>
      <c r="K50" s="411">
        <v>100</v>
      </c>
      <c r="L50" s="363"/>
      <c r="M50" s="350">
        <v>2012</v>
      </c>
      <c r="N50" s="411">
        <v>100</v>
      </c>
      <c r="O50" s="363"/>
      <c r="P50" s="350">
        <v>2012</v>
      </c>
      <c r="Q50" s="411">
        <v>100</v>
      </c>
      <c r="R50" s="363"/>
      <c r="S50" s="350">
        <v>2012</v>
      </c>
      <c r="T50" s="411">
        <v>100</v>
      </c>
      <c r="U50" s="363"/>
      <c r="V50" s="350">
        <v>2012</v>
      </c>
      <c r="W50" s="411">
        <v>100</v>
      </c>
      <c r="X50" s="363"/>
      <c r="Y50" s="350">
        <v>2012</v>
      </c>
      <c r="Z50" s="411">
        <v>100</v>
      </c>
      <c r="AA50" s="363"/>
      <c r="AB50" s="350">
        <v>2012</v>
      </c>
      <c r="AC50" s="411">
        <v>100</v>
      </c>
      <c r="AD50" s="363"/>
      <c r="AE50" s="350">
        <v>2012</v>
      </c>
      <c r="AF50" s="243">
        <f t="shared" si="7"/>
        <v>100</v>
      </c>
      <c r="AG50" s="363"/>
      <c r="AH50" s="350">
        <v>2012</v>
      </c>
      <c r="AI50" s="411">
        <v>100</v>
      </c>
      <c r="AJ50" s="363" t="s">
        <v>4919</v>
      </c>
      <c r="AK50" s="350">
        <v>2012</v>
      </c>
      <c r="AL50" s="411">
        <v>100</v>
      </c>
      <c r="AM50" s="363" t="s">
        <v>4917</v>
      </c>
      <c r="AN50" s="350">
        <v>2012</v>
      </c>
      <c r="AO50" s="411">
        <v>100</v>
      </c>
      <c r="AP50" s="363" t="s">
        <v>4921</v>
      </c>
      <c r="AQ50" s="350">
        <v>2012</v>
      </c>
      <c r="AR50" s="411">
        <v>0</v>
      </c>
      <c r="AS50" s="363"/>
      <c r="AT50" s="350">
        <v>2012</v>
      </c>
      <c r="AU50" s="411">
        <v>0</v>
      </c>
      <c r="AV50" s="363"/>
      <c r="AW50" s="350">
        <v>2012</v>
      </c>
      <c r="AX50" s="363">
        <v>0</v>
      </c>
      <c r="AY50" s="363" t="s">
        <v>4923</v>
      </c>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58.333333333333336</v>
      </c>
      <c r="C51" s="363"/>
      <c r="D51" s="350">
        <v>2013</v>
      </c>
      <c r="E51" s="363">
        <v>50</v>
      </c>
      <c r="F51" s="363" t="s">
        <v>4914</v>
      </c>
      <c r="G51" s="350">
        <v>2013</v>
      </c>
      <c r="H51" s="363">
        <v>75</v>
      </c>
      <c r="I51" s="363" t="s">
        <v>4916</v>
      </c>
      <c r="J51" s="350">
        <v>2013</v>
      </c>
      <c r="K51" s="411">
        <v>100</v>
      </c>
      <c r="L51" s="363"/>
      <c r="M51" s="350">
        <v>2013</v>
      </c>
      <c r="N51" s="411">
        <v>100</v>
      </c>
      <c r="O51" s="363"/>
      <c r="P51" s="350">
        <v>2013</v>
      </c>
      <c r="Q51" s="411">
        <v>100</v>
      </c>
      <c r="R51" s="363"/>
      <c r="S51" s="350">
        <v>2013</v>
      </c>
      <c r="T51" s="411">
        <v>100</v>
      </c>
      <c r="U51" s="363"/>
      <c r="V51" s="350">
        <v>2013</v>
      </c>
      <c r="W51" s="411">
        <v>100</v>
      </c>
      <c r="X51" s="363"/>
      <c r="Y51" s="350">
        <v>2013</v>
      </c>
      <c r="Z51" s="411">
        <v>100</v>
      </c>
      <c r="AA51" s="363"/>
      <c r="AB51" s="350">
        <v>2013</v>
      </c>
      <c r="AC51" s="411">
        <v>100</v>
      </c>
      <c r="AD51" s="363"/>
      <c r="AE51" s="350">
        <v>2013</v>
      </c>
      <c r="AF51" s="243">
        <f t="shared" si="7"/>
        <v>50</v>
      </c>
      <c r="AG51" s="363"/>
      <c r="AH51" s="350">
        <v>2013</v>
      </c>
      <c r="AI51" s="411">
        <v>50</v>
      </c>
      <c r="AJ51" s="363" t="s">
        <v>4920</v>
      </c>
      <c r="AK51" s="350">
        <v>2013</v>
      </c>
      <c r="AL51" s="411">
        <v>50</v>
      </c>
      <c r="AM51" s="363" t="s">
        <v>4918</v>
      </c>
      <c r="AN51" s="350">
        <v>2013</v>
      </c>
      <c r="AO51" s="411">
        <v>50</v>
      </c>
      <c r="AP51" s="363" t="s">
        <v>4922</v>
      </c>
      <c r="AQ51" s="350">
        <v>2013</v>
      </c>
      <c r="AR51" s="411">
        <v>0</v>
      </c>
      <c r="AS51" s="363"/>
      <c r="AT51" s="350">
        <v>2013</v>
      </c>
      <c r="AU51" s="411">
        <v>0</v>
      </c>
      <c r="AV51" s="363"/>
      <c r="AW51" s="350">
        <v>2013</v>
      </c>
      <c r="AX51" s="363">
        <v>100</v>
      </c>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61.111111111111114</v>
      </c>
      <c r="C52" s="39"/>
      <c r="D52" s="43">
        <v>2014</v>
      </c>
      <c r="E52" s="19">
        <v>50</v>
      </c>
      <c r="F52" s="10" t="s">
        <v>1443</v>
      </c>
      <c r="G52" s="43">
        <v>2014</v>
      </c>
      <c r="H52" s="49">
        <v>100</v>
      </c>
      <c r="I52" s="10" t="s">
        <v>3892</v>
      </c>
      <c r="J52" s="43">
        <v>2014</v>
      </c>
      <c r="K52" s="19">
        <v>100</v>
      </c>
      <c r="L52" s="10"/>
      <c r="M52" s="43">
        <v>2014</v>
      </c>
      <c r="N52" s="19">
        <v>100</v>
      </c>
      <c r="O52" s="10" t="s">
        <v>3893</v>
      </c>
      <c r="P52" s="43">
        <v>2014</v>
      </c>
      <c r="Q52" s="19">
        <v>100</v>
      </c>
      <c r="R52" s="10"/>
      <c r="S52" s="43">
        <v>2014</v>
      </c>
      <c r="T52" s="52">
        <v>100</v>
      </c>
      <c r="U52" s="10"/>
      <c r="V52" s="43">
        <v>2014</v>
      </c>
      <c r="W52" s="52">
        <v>100</v>
      </c>
      <c r="X52" s="10" t="s">
        <v>3894</v>
      </c>
      <c r="Y52" s="350">
        <v>2014</v>
      </c>
      <c r="Z52" s="52">
        <v>100</v>
      </c>
      <c r="AA52" s="10"/>
      <c r="AB52" s="350">
        <v>2014</v>
      </c>
      <c r="AC52" s="52">
        <v>100</v>
      </c>
      <c r="AD52" s="10"/>
      <c r="AE52" s="350">
        <v>2014</v>
      </c>
      <c r="AF52" s="243">
        <f>0.67*AI52+0.33*AL52</f>
        <v>50</v>
      </c>
      <c r="AG52" s="10"/>
      <c r="AH52" s="350">
        <v>2014</v>
      </c>
      <c r="AI52" s="19">
        <v>50</v>
      </c>
      <c r="AJ52" s="10" t="s">
        <v>1442</v>
      </c>
      <c r="AK52" s="350">
        <v>2014</v>
      </c>
      <c r="AL52" s="19">
        <v>50</v>
      </c>
      <c r="AM52" s="10" t="s">
        <v>1441</v>
      </c>
      <c r="AN52" s="350">
        <v>2014</v>
      </c>
      <c r="AO52" s="19">
        <v>50</v>
      </c>
      <c r="AP52" s="10" t="s">
        <v>1440</v>
      </c>
      <c r="AQ52" s="350">
        <v>2014</v>
      </c>
      <c r="AR52" s="19">
        <v>0</v>
      </c>
      <c r="AS52" s="10" t="s">
        <v>1439</v>
      </c>
      <c r="AT52" s="350">
        <v>2014</v>
      </c>
      <c r="AU52" s="19">
        <v>0</v>
      </c>
      <c r="AV52" s="10" t="s">
        <v>1438</v>
      </c>
      <c r="AW52" s="350">
        <v>2014</v>
      </c>
      <c r="AX52" s="19">
        <v>100</v>
      </c>
      <c r="AY52" s="11" t="s">
        <v>1437</v>
      </c>
    </row>
    <row r="53" spans="1:81" ht="24.75" customHeight="1">
      <c r="A53" s="43">
        <v>2015</v>
      </c>
      <c r="B53" s="230">
        <f t="shared" si="8"/>
        <v>61.111111111111114</v>
      </c>
      <c r="C53" s="80"/>
      <c r="D53" s="43">
        <v>2015</v>
      </c>
      <c r="E53" s="19">
        <v>50</v>
      </c>
      <c r="F53" s="10"/>
      <c r="G53" s="43">
        <v>2015</v>
      </c>
      <c r="H53" s="49">
        <v>100</v>
      </c>
      <c r="I53" s="10"/>
      <c r="J53" s="43">
        <v>2015</v>
      </c>
      <c r="K53" s="19">
        <v>100</v>
      </c>
      <c r="L53" s="10"/>
      <c r="M53" s="43">
        <v>2015</v>
      </c>
      <c r="N53" s="19">
        <v>100</v>
      </c>
      <c r="O53" s="10"/>
      <c r="P53" s="43">
        <v>2015</v>
      </c>
      <c r="Q53" s="19">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7" si="9">0.67*AI53+0.33*AL53</f>
        <v>50</v>
      </c>
      <c r="AG53" s="10"/>
      <c r="AH53" s="350">
        <v>2015</v>
      </c>
      <c r="AI53" s="19">
        <v>50</v>
      </c>
      <c r="AJ53" s="10"/>
      <c r="AK53" s="350">
        <v>2015</v>
      </c>
      <c r="AL53" s="19">
        <v>50</v>
      </c>
      <c r="AM53" s="10"/>
      <c r="AN53" s="350">
        <v>2015</v>
      </c>
      <c r="AO53" s="19">
        <v>50</v>
      </c>
      <c r="AP53" s="10"/>
      <c r="AQ53" s="350">
        <v>2015</v>
      </c>
      <c r="AR53" s="19">
        <v>0</v>
      </c>
      <c r="AS53" s="10"/>
      <c r="AT53" s="350">
        <v>2015</v>
      </c>
      <c r="AU53" s="19">
        <v>0</v>
      </c>
      <c r="AV53" s="10"/>
      <c r="AW53" s="350">
        <v>2015</v>
      </c>
      <c r="AX53" s="19">
        <v>100</v>
      </c>
      <c r="AY53" s="11"/>
    </row>
    <row r="54" spans="1:81" ht="24.75" customHeight="1">
      <c r="A54" s="43">
        <v>2016</v>
      </c>
      <c r="B54" s="230">
        <f t="shared" si="8"/>
        <v>52.777777777777779</v>
      </c>
      <c r="C54" s="80"/>
      <c r="D54" s="43">
        <v>2016</v>
      </c>
      <c r="E54" s="19">
        <v>50</v>
      </c>
      <c r="F54" s="10"/>
      <c r="G54" s="43">
        <v>2016</v>
      </c>
      <c r="H54" s="19">
        <v>25</v>
      </c>
      <c r="I54" s="10" t="s">
        <v>1436</v>
      </c>
      <c r="J54" s="43">
        <v>2016</v>
      </c>
      <c r="K54" s="19">
        <v>100</v>
      </c>
      <c r="L54" s="10"/>
      <c r="M54" s="43">
        <v>2016</v>
      </c>
      <c r="N54" s="19">
        <v>100</v>
      </c>
      <c r="O54" s="10"/>
      <c r="P54" s="43">
        <v>2016</v>
      </c>
      <c r="Q54" s="19">
        <v>100</v>
      </c>
      <c r="R54" s="10"/>
      <c r="S54" s="43">
        <v>2016</v>
      </c>
      <c r="T54" s="52">
        <v>100</v>
      </c>
      <c r="U54" s="10"/>
      <c r="V54" s="43">
        <v>2016</v>
      </c>
      <c r="W54" s="52">
        <v>100</v>
      </c>
      <c r="X54" s="10"/>
      <c r="Y54" s="350">
        <v>2016</v>
      </c>
      <c r="Z54" s="52">
        <v>100</v>
      </c>
      <c r="AA54" s="10"/>
      <c r="AB54" s="350">
        <v>2016</v>
      </c>
      <c r="AC54" s="52">
        <v>100</v>
      </c>
      <c r="AD54" s="10"/>
      <c r="AE54" s="350">
        <v>2016</v>
      </c>
      <c r="AF54" s="243">
        <f t="shared" si="9"/>
        <v>50</v>
      </c>
      <c r="AG54" s="10"/>
      <c r="AH54" s="350">
        <v>2016</v>
      </c>
      <c r="AI54" s="19">
        <v>50</v>
      </c>
      <c r="AJ54" s="10"/>
      <c r="AK54" s="350">
        <v>2016</v>
      </c>
      <c r="AL54" s="19">
        <v>50</v>
      </c>
      <c r="AM54" s="10"/>
      <c r="AN54" s="350">
        <v>2016</v>
      </c>
      <c r="AO54" s="19">
        <v>50</v>
      </c>
      <c r="AP54" s="10" t="s">
        <v>1435</v>
      </c>
      <c r="AQ54" s="350">
        <v>2016</v>
      </c>
      <c r="AR54" s="19">
        <v>0</v>
      </c>
      <c r="AS54" s="10" t="s">
        <v>1434</v>
      </c>
      <c r="AT54" s="350">
        <v>2016</v>
      </c>
      <c r="AU54" s="19">
        <v>0</v>
      </c>
      <c r="AV54" s="10"/>
      <c r="AW54" s="350">
        <v>2016</v>
      </c>
      <c r="AX54" s="19">
        <v>100</v>
      </c>
      <c r="AY54" s="11"/>
    </row>
    <row r="55" spans="1:81" ht="24.75" customHeight="1">
      <c r="A55" s="43">
        <v>2017</v>
      </c>
      <c r="B55" s="230">
        <f t="shared" si="8"/>
        <v>52.777777777777779</v>
      </c>
      <c r="C55" s="80"/>
      <c r="D55" s="43">
        <v>2017</v>
      </c>
      <c r="E55" s="19">
        <v>50</v>
      </c>
      <c r="F55" s="10"/>
      <c r="G55" s="43">
        <v>2017</v>
      </c>
      <c r="H55" s="19">
        <v>25</v>
      </c>
      <c r="I55" s="10"/>
      <c r="J55" s="43">
        <v>2017</v>
      </c>
      <c r="K55" s="19">
        <v>100</v>
      </c>
      <c r="L55" s="10"/>
      <c r="M55" s="43">
        <v>2017</v>
      </c>
      <c r="N55" s="19">
        <v>100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9"/>
        <v>50</v>
      </c>
      <c r="AG55" s="10"/>
      <c r="AH55" s="350">
        <v>2017</v>
      </c>
      <c r="AI55" s="19">
        <v>50</v>
      </c>
      <c r="AJ55" s="10"/>
      <c r="AK55" s="350">
        <v>2017</v>
      </c>
      <c r="AL55" s="19">
        <v>50</v>
      </c>
      <c r="AM55" s="10"/>
      <c r="AN55" s="350">
        <v>2017</v>
      </c>
      <c r="AO55" s="19">
        <v>50</v>
      </c>
      <c r="AP55" s="10"/>
      <c r="AQ55" s="350">
        <v>2017</v>
      </c>
      <c r="AR55" s="19">
        <v>0</v>
      </c>
      <c r="AS55" s="10"/>
      <c r="AT55" s="350">
        <v>2017</v>
      </c>
      <c r="AU55" s="19">
        <v>0</v>
      </c>
      <c r="AV55" s="10"/>
      <c r="AW55" s="350">
        <v>2017</v>
      </c>
      <c r="AX55" s="19">
        <v>100</v>
      </c>
      <c r="AY55" s="11"/>
    </row>
    <row r="56" spans="1:81" ht="24.75" customHeight="1">
      <c r="A56" s="43">
        <v>2018</v>
      </c>
      <c r="B56" s="230">
        <f t="shared" si="8"/>
        <v>52.777777777777779</v>
      </c>
      <c r="C56" s="80"/>
      <c r="D56" s="43">
        <v>2018</v>
      </c>
      <c r="E56" s="19">
        <v>50</v>
      </c>
      <c r="F56" s="10"/>
      <c r="G56" s="43">
        <v>2018</v>
      </c>
      <c r="H56" s="19">
        <v>25</v>
      </c>
      <c r="I56" s="10"/>
      <c r="J56" s="43">
        <v>2018</v>
      </c>
      <c r="K56" s="19">
        <v>100</v>
      </c>
      <c r="L56" s="10"/>
      <c r="M56" s="43">
        <v>2018</v>
      </c>
      <c r="N56" s="19">
        <v>100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9"/>
        <v>50</v>
      </c>
      <c r="AG56" s="10"/>
      <c r="AH56" s="350">
        <v>2018</v>
      </c>
      <c r="AI56" s="19">
        <v>50</v>
      </c>
      <c r="AJ56" s="10"/>
      <c r="AK56" s="350">
        <v>2018</v>
      </c>
      <c r="AL56" s="19">
        <v>50</v>
      </c>
      <c r="AM56" s="10"/>
      <c r="AN56" s="350">
        <v>2018</v>
      </c>
      <c r="AO56" s="19">
        <v>50</v>
      </c>
      <c r="AP56" s="10"/>
      <c r="AQ56" s="350">
        <v>2018</v>
      </c>
      <c r="AR56" s="19">
        <v>0</v>
      </c>
      <c r="AS56" s="10"/>
      <c r="AT56" s="350">
        <v>2018</v>
      </c>
      <c r="AU56" s="19">
        <v>0</v>
      </c>
      <c r="AV56" s="10"/>
      <c r="AW56" s="350">
        <v>2018</v>
      </c>
      <c r="AX56" s="19">
        <v>100</v>
      </c>
      <c r="AY56" s="11"/>
    </row>
    <row r="57" spans="1:81" ht="24.75" customHeight="1">
      <c r="A57" s="43">
        <v>2019</v>
      </c>
      <c r="B57" s="230">
        <f t="shared" si="8"/>
        <v>52.777777777777779</v>
      </c>
      <c r="C57" s="80"/>
      <c r="D57" s="43">
        <v>2019</v>
      </c>
      <c r="E57" s="19">
        <v>50</v>
      </c>
      <c r="F57" s="10"/>
      <c r="G57" s="43">
        <v>2019</v>
      </c>
      <c r="H57" s="19">
        <v>25</v>
      </c>
      <c r="I57" s="10"/>
      <c r="J57" s="43">
        <v>2019</v>
      </c>
      <c r="K57" s="34">
        <v>100</v>
      </c>
      <c r="L57" s="10"/>
      <c r="M57" s="43">
        <v>2019</v>
      </c>
      <c r="N57" s="19">
        <v>100</v>
      </c>
      <c r="O57" s="10"/>
      <c r="P57" s="43">
        <v>2019</v>
      </c>
      <c r="Q57" s="19">
        <v>100</v>
      </c>
      <c r="R57" s="10"/>
      <c r="S57" s="43">
        <v>2019</v>
      </c>
      <c r="T57" s="52">
        <v>100</v>
      </c>
      <c r="U57" s="10"/>
      <c r="V57" s="43">
        <v>2019</v>
      </c>
      <c r="W57" s="52">
        <v>100</v>
      </c>
      <c r="X57" s="10"/>
      <c r="Y57" s="350">
        <v>2019</v>
      </c>
      <c r="Z57" s="52">
        <v>100</v>
      </c>
      <c r="AA57" s="10"/>
      <c r="AB57" s="350">
        <v>2019</v>
      </c>
      <c r="AC57" s="52">
        <v>100</v>
      </c>
      <c r="AD57" s="10"/>
      <c r="AE57" s="350">
        <v>2019</v>
      </c>
      <c r="AF57" s="243">
        <f t="shared" si="9"/>
        <v>50</v>
      </c>
      <c r="AG57" s="10"/>
      <c r="AH57" s="350">
        <v>2019</v>
      </c>
      <c r="AI57" s="19">
        <v>50</v>
      </c>
      <c r="AJ57" s="10"/>
      <c r="AK57" s="350">
        <v>2019</v>
      </c>
      <c r="AL57" s="19">
        <v>50</v>
      </c>
      <c r="AM57" s="10"/>
      <c r="AN57" s="350">
        <v>2019</v>
      </c>
      <c r="AO57" s="19">
        <v>50</v>
      </c>
      <c r="AP57" s="10"/>
      <c r="AQ57" s="350">
        <v>2019</v>
      </c>
      <c r="AR57" s="19">
        <v>0</v>
      </c>
      <c r="AS57" s="10"/>
      <c r="AT57" s="350">
        <v>2019</v>
      </c>
      <c r="AU57" s="19">
        <v>0</v>
      </c>
      <c r="AV57" s="10"/>
      <c r="AW57" s="350">
        <v>2019</v>
      </c>
      <c r="AX57" s="19">
        <v>100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t="s">
        <v>1433</v>
      </c>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3895</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4480</v>
      </c>
      <c r="F64" s="580"/>
      <c r="G64" s="43" t="s">
        <v>78</v>
      </c>
      <c r="H64" s="580" t="s">
        <v>4344</v>
      </c>
      <c r="I64" s="580"/>
      <c r="J64" s="43" t="s">
        <v>78</v>
      </c>
      <c r="K64" s="580" t="s">
        <v>4465</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10">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11.857142857142858</v>
      </c>
      <c r="C69" s="363"/>
      <c r="D69" s="350">
        <v>2010</v>
      </c>
      <c r="E69" s="411">
        <v>33</v>
      </c>
      <c r="F69" s="363"/>
      <c r="G69" s="350">
        <v>2010</v>
      </c>
      <c r="H69" s="411">
        <v>0</v>
      </c>
      <c r="I69" s="363"/>
      <c r="J69" s="350">
        <v>2010</v>
      </c>
      <c r="K69" s="411">
        <v>0</v>
      </c>
      <c r="L69" s="363"/>
      <c r="M69" s="350">
        <v>2010</v>
      </c>
      <c r="N69" s="8">
        <f t="shared" si="10"/>
        <v>0</v>
      </c>
      <c r="O69" s="363"/>
      <c r="P69" s="350">
        <v>2010</v>
      </c>
      <c r="Q69" s="411">
        <v>0</v>
      </c>
      <c r="R69" s="363"/>
      <c r="S69" s="350">
        <v>2010</v>
      </c>
      <c r="T69" s="411">
        <v>0</v>
      </c>
      <c r="U69" s="363"/>
      <c r="V69" s="350">
        <v>2010</v>
      </c>
      <c r="W69" s="411">
        <v>0</v>
      </c>
      <c r="X69" s="363"/>
      <c r="Y69" s="350">
        <v>2010</v>
      </c>
      <c r="Z69" s="411">
        <v>0</v>
      </c>
      <c r="AA69" s="363"/>
      <c r="AB69" s="350">
        <v>2010</v>
      </c>
      <c r="AC69" s="411">
        <v>50</v>
      </c>
      <c r="AD69" s="363"/>
      <c r="AE69" s="350">
        <v>2010</v>
      </c>
      <c r="AF69" s="411">
        <v>0</v>
      </c>
      <c r="AG69" s="363"/>
      <c r="AH69" s="350">
        <v>2010</v>
      </c>
      <c r="AI69" s="411">
        <v>0</v>
      </c>
      <c r="AJ69" s="363"/>
      <c r="AK69" s="350">
        <v>2010</v>
      </c>
      <c r="AL69" s="411">
        <v>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11.857142857142858</v>
      </c>
      <c r="C70" s="363"/>
      <c r="D70" s="350">
        <v>2011</v>
      </c>
      <c r="E70" s="411">
        <v>33</v>
      </c>
      <c r="F70" s="363"/>
      <c r="G70" s="350">
        <v>2011</v>
      </c>
      <c r="H70" s="411">
        <v>0</v>
      </c>
      <c r="I70" s="363"/>
      <c r="J70" s="350">
        <v>2011</v>
      </c>
      <c r="K70" s="411">
        <v>0</v>
      </c>
      <c r="L70" s="363"/>
      <c r="M70" s="350">
        <v>2011</v>
      </c>
      <c r="N70" s="8">
        <f t="shared" si="10"/>
        <v>0</v>
      </c>
      <c r="O70" s="363"/>
      <c r="P70" s="350">
        <v>2011</v>
      </c>
      <c r="Q70" s="411">
        <v>0</v>
      </c>
      <c r="R70" s="363"/>
      <c r="S70" s="350">
        <v>2011</v>
      </c>
      <c r="T70" s="411">
        <v>0</v>
      </c>
      <c r="U70" s="363"/>
      <c r="V70" s="350">
        <v>2011</v>
      </c>
      <c r="W70" s="411">
        <v>0</v>
      </c>
      <c r="X70" s="363"/>
      <c r="Y70" s="350">
        <v>2011</v>
      </c>
      <c r="Z70" s="411">
        <v>0</v>
      </c>
      <c r="AA70" s="363"/>
      <c r="AB70" s="350">
        <v>2011</v>
      </c>
      <c r="AC70" s="411">
        <v>50</v>
      </c>
      <c r="AD70" s="363"/>
      <c r="AE70" s="350">
        <v>2011</v>
      </c>
      <c r="AF70" s="411">
        <v>0</v>
      </c>
      <c r="AG70" s="363"/>
      <c r="AH70" s="350">
        <v>2011</v>
      </c>
      <c r="AI70" s="411">
        <v>0</v>
      </c>
      <c r="AJ70" s="363"/>
      <c r="AK70" s="350">
        <v>2011</v>
      </c>
      <c r="AL70" s="411">
        <v>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11.857142857142858</v>
      </c>
      <c r="C71" s="363"/>
      <c r="D71" s="350">
        <v>2012</v>
      </c>
      <c r="E71" s="411">
        <v>33</v>
      </c>
      <c r="F71" s="363"/>
      <c r="G71" s="350">
        <v>2012</v>
      </c>
      <c r="H71" s="411">
        <v>0</v>
      </c>
      <c r="I71" s="363"/>
      <c r="J71" s="350">
        <v>2012</v>
      </c>
      <c r="K71" s="411">
        <v>0</v>
      </c>
      <c r="L71" s="363"/>
      <c r="M71" s="350">
        <v>2012</v>
      </c>
      <c r="N71" s="8">
        <f t="shared" si="10"/>
        <v>0</v>
      </c>
      <c r="O71" s="363"/>
      <c r="P71" s="350">
        <v>2012</v>
      </c>
      <c r="Q71" s="411">
        <v>0</v>
      </c>
      <c r="R71" s="363"/>
      <c r="S71" s="350">
        <v>2012</v>
      </c>
      <c r="T71" s="411">
        <v>0</v>
      </c>
      <c r="U71" s="363"/>
      <c r="V71" s="350">
        <v>2012</v>
      </c>
      <c r="W71" s="411">
        <v>0</v>
      </c>
      <c r="X71" s="363"/>
      <c r="Y71" s="350">
        <v>2012</v>
      </c>
      <c r="Z71" s="411">
        <v>0</v>
      </c>
      <c r="AA71" s="363"/>
      <c r="AB71" s="350">
        <v>2012</v>
      </c>
      <c r="AC71" s="411">
        <v>50</v>
      </c>
      <c r="AD71" s="363"/>
      <c r="AE71" s="350">
        <v>2012</v>
      </c>
      <c r="AF71" s="411">
        <v>0</v>
      </c>
      <c r="AG71" s="363"/>
      <c r="AH71" s="350">
        <v>2012</v>
      </c>
      <c r="AI71" s="411">
        <v>0</v>
      </c>
      <c r="AJ71" s="363"/>
      <c r="AK71" s="350">
        <v>2012</v>
      </c>
      <c r="AL71" s="411">
        <v>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11.857142857142858</v>
      </c>
      <c r="C72" s="363"/>
      <c r="D72" s="350">
        <v>2013</v>
      </c>
      <c r="E72" s="411">
        <v>33</v>
      </c>
      <c r="F72" s="363"/>
      <c r="G72" s="350">
        <v>2013</v>
      </c>
      <c r="H72" s="411">
        <v>0</v>
      </c>
      <c r="I72" s="363"/>
      <c r="J72" s="350">
        <v>2013</v>
      </c>
      <c r="K72" s="411">
        <v>0</v>
      </c>
      <c r="L72" s="363"/>
      <c r="M72" s="350">
        <v>2013</v>
      </c>
      <c r="N72" s="8">
        <f t="shared" si="10"/>
        <v>0</v>
      </c>
      <c r="O72" s="363"/>
      <c r="P72" s="350">
        <v>2013</v>
      </c>
      <c r="Q72" s="411">
        <v>0</v>
      </c>
      <c r="R72" s="363"/>
      <c r="S72" s="350">
        <v>2013</v>
      </c>
      <c r="T72" s="411">
        <v>0</v>
      </c>
      <c r="U72" s="363"/>
      <c r="V72" s="350">
        <v>2013</v>
      </c>
      <c r="W72" s="411">
        <v>0</v>
      </c>
      <c r="X72" s="363"/>
      <c r="Y72" s="350">
        <v>2013</v>
      </c>
      <c r="Z72" s="411">
        <v>0</v>
      </c>
      <c r="AA72" s="363"/>
      <c r="AB72" s="350">
        <v>2013</v>
      </c>
      <c r="AC72" s="411">
        <v>50</v>
      </c>
      <c r="AD72" s="363"/>
      <c r="AE72" s="350">
        <v>2013</v>
      </c>
      <c r="AF72" s="411">
        <v>0</v>
      </c>
      <c r="AG72" s="363"/>
      <c r="AH72" s="350">
        <v>2013</v>
      </c>
      <c r="AI72" s="411">
        <v>0</v>
      </c>
      <c r="AJ72" s="363"/>
      <c r="AK72" s="350">
        <v>2013</v>
      </c>
      <c r="AL72" s="411">
        <v>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2">AVERAGE(E73,H73,K73,N73,Z73,AC73,AF73)</f>
        <v>11.857142857142858</v>
      </c>
      <c r="C73" s="39"/>
      <c r="D73" s="43">
        <v>2014</v>
      </c>
      <c r="E73" s="19">
        <v>33</v>
      </c>
      <c r="F73" s="10" t="s">
        <v>1432</v>
      </c>
      <c r="G73" s="43">
        <v>2014</v>
      </c>
      <c r="H73" s="19">
        <v>0</v>
      </c>
      <c r="I73" s="10" t="s">
        <v>1431</v>
      </c>
      <c r="J73" s="43">
        <v>2014</v>
      </c>
      <c r="K73" s="19">
        <v>0</v>
      </c>
      <c r="L73" s="10"/>
      <c r="M73" s="43">
        <v>2014</v>
      </c>
      <c r="N73" s="8">
        <f t="shared" ref="N73:N78" si="13">AVERAGE(Q73,T73,W73)</f>
        <v>0</v>
      </c>
      <c r="O73" s="19"/>
      <c r="P73" s="43">
        <v>2014</v>
      </c>
      <c r="Q73" s="49">
        <v>0</v>
      </c>
      <c r="R73" s="10"/>
      <c r="S73" s="43">
        <v>2014</v>
      </c>
      <c r="T73" s="19">
        <v>0</v>
      </c>
      <c r="U73" s="10"/>
      <c r="V73" s="43">
        <v>2014</v>
      </c>
      <c r="W73" s="19">
        <v>0</v>
      </c>
      <c r="X73" s="10"/>
      <c r="Y73" s="350">
        <v>2014</v>
      </c>
      <c r="Z73" s="19">
        <v>0</v>
      </c>
      <c r="AA73" s="10"/>
      <c r="AB73" s="350">
        <v>2014</v>
      </c>
      <c r="AC73" s="19">
        <v>50</v>
      </c>
      <c r="AD73" s="10" t="s">
        <v>3896</v>
      </c>
      <c r="AE73" s="350">
        <v>2014</v>
      </c>
      <c r="AF73" s="19">
        <v>0</v>
      </c>
      <c r="AG73" s="19"/>
      <c r="AH73" s="350">
        <v>2014</v>
      </c>
      <c r="AI73" s="19">
        <v>0</v>
      </c>
      <c r="AJ73" s="10"/>
      <c r="AK73" s="350">
        <v>2014</v>
      </c>
      <c r="AL73" s="19">
        <v>0</v>
      </c>
      <c r="AM73" s="11"/>
    </row>
    <row r="74" spans="1:81" ht="24.75" customHeight="1">
      <c r="A74" s="43">
        <v>2015</v>
      </c>
      <c r="B74" s="5">
        <f t="shared" si="12"/>
        <v>11.857142857142858</v>
      </c>
      <c r="C74" s="39"/>
      <c r="D74" s="43">
        <v>2015</v>
      </c>
      <c r="E74" s="19">
        <v>33</v>
      </c>
      <c r="F74" s="10"/>
      <c r="G74" s="43">
        <v>2015</v>
      </c>
      <c r="H74" s="19">
        <v>0</v>
      </c>
      <c r="I74" s="10"/>
      <c r="J74" s="43">
        <v>2015</v>
      </c>
      <c r="K74" s="19">
        <v>0</v>
      </c>
      <c r="L74" s="10"/>
      <c r="M74" s="43">
        <v>2015</v>
      </c>
      <c r="N74" s="8">
        <f t="shared" si="13"/>
        <v>0</v>
      </c>
      <c r="O74" s="19"/>
      <c r="P74" s="43">
        <v>2015</v>
      </c>
      <c r="Q74" s="19">
        <v>0</v>
      </c>
      <c r="R74" s="10"/>
      <c r="S74" s="43">
        <v>2015</v>
      </c>
      <c r="T74" s="19">
        <v>0</v>
      </c>
      <c r="U74" s="10"/>
      <c r="V74" s="43">
        <v>2015</v>
      </c>
      <c r="W74" s="19">
        <v>0</v>
      </c>
      <c r="X74" s="10"/>
      <c r="Y74" s="350">
        <v>2015</v>
      </c>
      <c r="Z74" s="19">
        <v>0</v>
      </c>
      <c r="AA74" s="10"/>
      <c r="AB74" s="350">
        <v>2015</v>
      </c>
      <c r="AC74" s="19">
        <v>50</v>
      </c>
      <c r="AD74" s="10"/>
      <c r="AE74" s="350">
        <v>2015</v>
      </c>
      <c r="AF74" s="19">
        <v>0</v>
      </c>
      <c r="AG74" s="19"/>
      <c r="AH74" s="350">
        <v>2015</v>
      </c>
      <c r="AI74" s="19">
        <v>0</v>
      </c>
      <c r="AJ74" s="10" t="s">
        <v>3897</v>
      </c>
      <c r="AK74" s="350">
        <v>2015</v>
      </c>
      <c r="AL74" s="19">
        <v>0</v>
      </c>
      <c r="AM74" s="11"/>
    </row>
    <row r="75" spans="1:81" ht="24.75" customHeight="1">
      <c r="A75" s="43">
        <v>2016</v>
      </c>
      <c r="B75" s="5">
        <f t="shared" si="12"/>
        <v>11.857142857142858</v>
      </c>
      <c r="C75" s="39"/>
      <c r="D75" s="43">
        <v>2016</v>
      </c>
      <c r="E75" s="19">
        <v>33</v>
      </c>
      <c r="F75" s="10"/>
      <c r="G75" s="43">
        <v>2016</v>
      </c>
      <c r="H75" s="19">
        <v>0</v>
      </c>
      <c r="I75" s="10" t="s">
        <v>1430</v>
      </c>
      <c r="J75" s="43">
        <v>2016</v>
      </c>
      <c r="K75" s="19">
        <v>0</v>
      </c>
      <c r="L75" s="10"/>
      <c r="M75" s="43">
        <v>2016</v>
      </c>
      <c r="N75" s="8">
        <f t="shared" si="13"/>
        <v>0</v>
      </c>
      <c r="O75" s="19"/>
      <c r="P75" s="43">
        <v>2016</v>
      </c>
      <c r="Q75" s="19">
        <v>0</v>
      </c>
      <c r="R75" s="10"/>
      <c r="S75" s="43">
        <v>2016</v>
      </c>
      <c r="T75" s="19">
        <v>0</v>
      </c>
      <c r="U75" s="10"/>
      <c r="V75" s="43">
        <v>2016</v>
      </c>
      <c r="W75" s="19">
        <v>0</v>
      </c>
      <c r="X75" s="10"/>
      <c r="Y75" s="350">
        <v>2016</v>
      </c>
      <c r="Z75" s="19">
        <v>0</v>
      </c>
      <c r="AA75" s="10"/>
      <c r="AB75" s="350">
        <v>2016</v>
      </c>
      <c r="AC75" s="19">
        <v>50</v>
      </c>
      <c r="AD75" s="10"/>
      <c r="AE75" s="350">
        <v>2016</v>
      </c>
      <c r="AF75" s="19">
        <v>0</v>
      </c>
      <c r="AG75" s="19"/>
      <c r="AH75" s="350">
        <v>2016</v>
      </c>
      <c r="AI75" s="19">
        <v>50</v>
      </c>
      <c r="AJ75" s="10" t="s">
        <v>1429</v>
      </c>
      <c r="AK75" s="350">
        <v>2016</v>
      </c>
      <c r="AL75" s="19">
        <v>0</v>
      </c>
      <c r="AM75" s="11"/>
    </row>
    <row r="76" spans="1:81" ht="24.75" customHeight="1">
      <c r="A76" s="43">
        <v>2017</v>
      </c>
      <c r="B76" s="5">
        <f t="shared" si="12"/>
        <v>33.285714285714285</v>
      </c>
      <c r="C76" s="39"/>
      <c r="D76" s="43">
        <v>2017</v>
      </c>
      <c r="E76" s="19">
        <v>33</v>
      </c>
      <c r="F76" s="10"/>
      <c r="G76" s="43">
        <v>2017</v>
      </c>
      <c r="H76" s="19">
        <v>50</v>
      </c>
      <c r="I76" s="10" t="s">
        <v>1428</v>
      </c>
      <c r="J76" s="43">
        <v>2017</v>
      </c>
      <c r="K76" s="19">
        <v>50</v>
      </c>
      <c r="L76" s="10" t="s">
        <v>1427</v>
      </c>
      <c r="M76" s="43">
        <v>2017</v>
      </c>
      <c r="N76" s="8">
        <f t="shared" si="13"/>
        <v>0</v>
      </c>
      <c r="O76" s="19"/>
      <c r="P76" s="43">
        <v>2017</v>
      </c>
      <c r="Q76" s="19">
        <v>0</v>
      </c>
      <c r="R76" s="10"/>
      <c r="S76" s="43">
        <v>2017</v>
      </c>
      <c r="T76" s="19">
        <v>0</v>
      </c>
      <c r="U76" s="10"/>
      <c r="V76" s="43">
        <v>2017</v>
      </c>
      <c r="W76" s="19">
        <v>0</v>
      </c>
      <c r="X76" s="10"/>
      <c r="Y76" s="350">
        <v>2017</v>
      </c>
      <c r="Z76" s="19">
        <v>50</v>
      </c>
      <c r="AA76" s="10" t="s">
        <v>1426</v>
      </c>
      <c r="AB76" s="350">
        <v>2017</v>
      </c>
      <c r="AC76" s="19">
        <v>50</v>
      </c>
      <c r="AD76" s="10"/>
      <c r="AE76" s="350">
        <v>2017</v>
      </c>
      <c r="AF76" s="19">
        <v>0</v>
      </c>
      <c r="AG76" s="19"/>
      <c r="AH76" s="350">
        <v>2017</v>
      </c>
      <c r="AI76" s="19">
        <v>50</v>
      </c>
      <c r="AJ76" s="10"/>
      <c r="AK76" s="350">
        <v>2017</v>
      </c>
      <c r="AL76" s="19">
        <v>0</v>
      </c>
      <c r="AM76" s="11"/>
    </row>
    <row r="77" spans="1:81" ht="24.75" customHeight="1">
      <c r="A77" s="43">
        <v>2018</v>
      </c>
      <c r="B77" s="5">
        <f t="shared" si="12"/>
        <v>33.285714285714285</v>
      </c>
      <c r="C77" s="39"/>
      <c r="D77" s="43">
        <v>2018</v>
      </c>
      <c r="E77" s="19">
        <v>33</v>
      </c>
      <c r="F77" s="10"/>
      <c r="G77" s="43">
        <v>2018</v>
      </c>
      <c r="H77" s="19">
        <v>50</v>
      </c>
      <c r="I77" s="10"/>
      <c r="J77" s="43">
        <v>2018</v>
      </c>
      <c r="K77" s="19">
        <v>50</v>
      </c>
      <c r="L77" s="10"/>
      <c r="M77" s="43">
        <v>2018</v>
      </c>
      <c r="N77" s="8">
        <f t="shared" si="13"/>
        <v>0</v>
      </c>
      <c r="O77" s="19"/>
      <c r="P77" s="43">
        <v>2018</v>
      </c>
      <c r="Q77" s="19">
        <v>0</v>
      </c>
      <c r="R77" s="10"/>
      <c r="S77" s="43">
        <v>2018</v>
      </c>
      <c r="T77" s="19">
        <v>0</v>
      </c>
      <c r="U77" s="10"/>
      <c r="V77" s="43">
        <v>2018</v>
      </c>
      <c r="W77" s="19">
        <v>0</v>
      </c>
      <c r="X77" s="10"/>
      <c r="Y77" s="350">
        <v>2018</v>
      </c>
      <c r="Z77" s="19">
        <v>50</v>
      </c>
      <c r="AA77" s="10"/>
      <c r="AB77" s="350">
        <v>2018</v>
      </c>
      <c r="AC77" s="19">
        <v>50</v>
      </c>
      <c r="AD77" s="10"/>
      <c r="AE77" s="350">
        <v>2018</v>
      </c>
      <c r="AF77" s="19">
        <v>0</v>
      </c>
      <c r="AG77" s="19"/>
      <c r="AH77" s="350">
        <v>2018</v>
      </c>
      <c r="AI77" s="19">
        <v>50</v>
      </c>
      <c r="AJ77" s="10"/>
      <c r="AK77" s="350">
        <v>2018</v>
      </c>
      <c r="AL77" s="19">
        <v>0</v>
      </c>
      <c r="AM77" s="11"/>
    </row>
    <row r="78" spans="1:81" ht="24.75" customHeight="1">
      <c r="A78" s="43">
        <v>2019</v>
      </c>
      <c r="B78" s="5">
        <f t="shared" si="12"/>
        <v>52.333333333333329</v>
      </c>
      <c r="C78" s="39"/>
      <c r="D78" s="43">
        <v>2019</v>
      </c>
      <c r="E78" s="19">
        <v>33</v>
      </c>
      <c r="F78" s="10"/>
      <c r="G78" s="43">
        <v>2019</v>
      </c>
      <c r="H78" s="19">
        <v>50</v>
      </c>
      <c r="I78" s="10" t="s">
        <v>1425</v>
      </c>
      <c r="J78" s="43">
        <v>2019</v>
      </c>
      <c r="K78" s="19">
        <v>50</v>
      </c>
      <c r="L78" s="10"/>
      <c r="M78" s="43">
        <v>2019</v>
      </c>
      <c r="N78" s="8">
        <f t="shared" si="13"/>
        <v>83.333333333333329</v>
      </c>
      <c r="O78" s="19"/>
      <c r="P78" s="43">
        <v>2019</v>
      </c>
      <c r="Q78" s="19">
        <v>50</v>
      </c>
      <c r="R78" s="10" t="s">
        <v>1424</v>
      </c>
      <c r="S78" s="43">
        <v>2019</v>
      </c>
      <c r="T78" s="19">
        <v>100</v>
      </c>
      <c r="U78" s="10" t="s">
        <v>1423</v>
      </c>
      <c r="V78" s="43">
        <v>2019</v>
      </c>
      <c r="W78" s="19">
        <v>100</v>
      </c>
      <c r="X78" s="10" t="s">
        <v>1422</v>
      </c>
      <c r="Y78" s="350">
        <v>2019</v>
      </c>
      <c r="Z78" s="19">
        <v>100</v>
      </c>
      <c r="AA78" s="10" t="s">
        <v>1421</v>
      </c>
      <c r="AB78" s="350">
        <v>2019</v>
      </c>
      <c r="AC78" s="19">
        <v>50</v>
      </c>
      <c r="AD78" s="10"/>
      <c r="AE78" s="350">
        <v>2019</v>
      </c>
      <c r="AF78" s="19">
        <v>0</v>
      </c>
      <c r="AG78" s="19"/>
      <c r="AH78" s="350">
        <v>2019</v>
      </c>
      <c r="AI78" s="19">
        <v>100</v>
      </c>
      <c r="AJ78" s="10" t="s">
        <v>1420</v>
      </c>
      <c r="AK78" s="350">
        <v>2019</v>
      </c>
      <c r="AL78" s="19">
        <v>0</v>
      </c>
      <c r="AM78" s="11"/>
    </row>
    <row r="79" spans="1:81" ht="24.75" customHeight="1"/>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t="e">
        <f t="shared" ref="B87:B93" si="14">AVERAGE(E87,H87,K87,N87,Q87)</f>
        <v>#DIV/0!</v>
      </c>
      <c r="C87" s="363"/>
      <c r="D87" s="350">
        <v>2007</v>
      </c>
      <c r="E87" s="363"/>
      <c r="F87" s="363"/>
      <c r="G87" s="350">
        <v>2007</v>
      </c>
      <c r="H87" s="363"/>
      <c r="I87" s="363"/>
      <c r="J87" s="350">
        <v>2007</v>
      </c>
      <c r="K87" s="363"/>
      <c r="L87" s="363"/>
      <c r="M87" s="350">
        <v>2007</v>
      </c>
      <c r="N87" s="363"/>
      <c r="O87" s="363"/>
      <c r="P87" s="350">
        <v>2007</v>
      </c>
      <c r="Q87" s="363"/>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t="e">
        <f t="shared" si="14"/>
        <v>#DIV/0!</v>
      </c>
      <c r="C88" s="363"/>
      <c r="D88" s="350">
        <v>2008</v>
      </c>
      <c r="E88" s="363"/>
      <c r="F88" s="363"/>
      <c r="G88" s="350">
        <v>2008</v>
      </c>
      <c r="H88" s="363"/>
      <c r="I88" s="363"/>
      <c r="J88" s="350">
        <v>2008</v>
      </c>
      <c r="K88" s="363"/>
      <c r="L88" s="363"/>
      <c r="M88" s="350">
        <v>2008</v>
      </c>
      <c r="N88" s="363"/>
      <c r="O88" s="363"/>
      <c r="P88" s="350">
        <v>2008</v>
      </c>
      <c r="Q88" s="363"/>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t="e">
        <f t="shared" si="14"/>
        <v>#DIV/0!</v>
      </c>
      <c r="C89" s="363"/>
      <c r="D89" s="350">
        <v>2009</v>
      </c>
      <c r="E89" s="363"/>
      <c r="F89" s="363"/>
      <c r="G89" s="350">
        <v>2009</v>
      </c>
      <c r="H89" s="363"/>
      <c r="I89" s="363"/>
      <c r="J89" s="350">
        <v>2009</v>
      </c>
      <c r="K89" s="363"/>
      <c r="L89" s="363"/>
      <c r="M89" s="350">
        <v>2009</v>
      </c>
      <c r="N89" s="363"/>
      <c r="O89" s="363"/>
      <c r="P89" s="350">
        <v>2009</v>
      </c>
      <c r="Q89" s="363"/>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0</v>
      </c>
      <c r="C90" s="363"/>
      <c r="D90" s="350">
        <v>2010</v>
      </c>
      <c r="E90" s="411">
        <v>0</v>
      </c>
      <c r="F90" s="363"/>
      <c r="G90" s="350">
        <v>2010</v>
      </c>
      <c r="H90" s="411">
        <v>0</v>
      </c>
      <c r="I90" s="363"/>
      <c r="J90" s="350">
        <v>2010</v>
      </c>
      <c r="K90" s="411">
        <v>0</v>
      </c>
      <c r="L90" s="363"/>
      <c r="M90" s="350">
        <v>2010</v>
      </c>
      <c r="N90" s="411">
        <v>0</v>
      </c>
      <c r="O90" s="363"/>
      <c r="P90" s="350">
        <v>2010</v>
      </c>
      <c r="Q90" s="411">
        <v>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0</v>
      </c>
      <c r="C91" s="363"/>
      <c r="D91" s="350">
        <v>2011</v>
      </c>
      <c r="E91" s="411">
        <v>0</v>
      </c>
      <c r="F91" s="363"/>
      <c r="G91" s="350">
        <v>2011</v>
      </c>
      <c r="H91" s="411">
        <v>0</v>
      </c>
      <c r="I91" s="363"/>
      <c r="J91" s="350">
        <v>2011</v>
      </c>
      <c r="K91" s="411">
        <v>0</v>
      </c>
      <c r="L91" s="363"/>
      <c r="M91" s="350">
        <v>2011</v>
      </c>
      <c r="N91" s="411">
        <v>0</v>
      </c>
      <c r="O91" s="363"/>
      <c r="P91" s="350">
        <v>2011</v>
      </c>
      <c r="Q91" s="411">
        <v>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0</v>
      </c>
      <c r="C92" s="363"/>
      <c r="D92" s="350">
        <v>2012</v>
      </c>
      <c r="E92" s="411">
        <v>0</v>
      </c>
      <c r="F92" s="363"/>
      <c r="G92" s="350">
        <v>2012</v>
      </c>
      <c r="H92" s="411">
        <v>0</v>
      </c>
      <c r="I92" s="363"/>
      <c r="J92" s="350">
        <v>2012</v>
      </c>
      <c r="K92" s="411">
        <v>0</v>
      </c>
      <c r="L92" s="363"/>
      <c r="M92" s="350">
        <v>2012</v>
      </c>
      <c r="N92" s="411">
        <v>0</v>
      </c>
      <c r="O92" s="363"/>
      <c r="P92" s="350">
        <v>2012</v>
      </c>
      <c r="Q92" s="411">
        <v>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0</v>
      </c>
      <c r="C93" s="363"/>
      <c r="D93" s="350">
        <v>2013</v>
      </c>
      <c r="E93" s="411">
        <v>0</v>
      </c>
      <c r="F93" s="363"/>
      <c r="G93" s="350">
        <v>2013</v>
      </c>
      <c r="H93" s="411">
        <v>0</v>
      </c>
      <c r="I93" s="363"/>
      <c r="J93" s="350">
        <v>2013</v>
      </c>
      <c r="K93" s="411">
        <v>0</v>
      </c>
      <c r="L93" s="363"/>
      <c r="M93" s="350">
        <v>2013</v>
      </c>
      <c r="N93" s="411">
        <v>0</v>
      </c>
      <c r="O93" s="363"/>
      <c r="P93" s="350">
        <v>2013</v>
      </c>
      <c r="Q93" s="411">
        <v>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5</v>
      </c>
      <c r="C94" s="39"/>
      <c r="D94" s="43">
        <v>2014</v>
      </c>
      <c r="E94" s="19">
        <v>0</v>
      </c>
      <c r="F94" s="10"/>
      <c r="G94" s="43">
        <v>2014</v>
      </c>
      <c r="H94" s="19">
        <v>0</v>
      </c>
      <c r="I94" s="10"/>
      <c r="J94" s="43">
        <v>2014</v>
      </c>
      <c r="K94" s="49">
        <v>25</v>
      </c>
      <c r="L94" s="10" t="s">
        <v>1419</v>
      </c>
      <c r="M94" s="43">
        <v>2014</v>
      </c>
      <c r="N94" s="78">
        <v>0</v>
      </c>
      <c r="O94" s="10"/>
      <c r="P94" s="43">
        <v>2014</v>
      </c>
      <c r="Q94" s="19">
        <v>0</v>
      </c>
      <c r="R94" s="11"/>
    </row>
    <row r="95" spans="1:81" ht="24.75" customHeight="1">
      <c r="A95" s="43">
        <v>2015</v>
      </c>
      <c r="B95" s="2">
        <f>AVERAGE(E95,H95,K95,N95,Q95)</f>
        <v>5</v>
      </c>
      <c r="C95" s="80"/>
      <c r="D95" s="43">
        <v>2015</v>
      </c>
      <c r="E95" s="19">
        <v>0</v>
      </c>
      <c r="F95" s="10"/>
      <c r="G95" s="43">
        <v>2015</v>
      </c>
      <c r="H95" s="19">
        <v>0</v>
      </c>
      <c r="I95" s="10"/>
      <c r="J95" s="43">
        <v>2015</v>
      </c>
      <c r="K95" s="19">
        <v>25</v>
      </c>
      <c r="L95" s="10"/>
      <c r="M95" s="43">
        <v>2015</v>
      </c>
      <c r="N95" s="78">
        <v>0</v>
      </c>
      <c r="O95" s="10"/>
      <c r="P95" s="43">
        <v>2015</v>
      </c>
      <c r="Q95" s="19">
        <v>0</v>
      </c>
      <c r="R95" s="11"/>
    </row>
    <row r="96" spans="1:81" ht="24.75" customHeight="1">
      <c r="A96" s="43">
        <v>2016</v>
      </c>
      <c r="B96" s="2">
        <f>AVERAGE(E96,H96,K96,N96,Q96)</f>
        <v>5</v>
      </c>
      <c r="C96" s="80"/>
      <c r="D96" s="43">
        <v>2016</v>
      </c>
      <c r="E96" s="19">
        <v>0</v>
      </c>
      <c r="F96" s="10"/>
      <c r="G96" s="43">
        <v>2016</v>
      </c>
      <c r="H96" s="19">
        <v>0</v>
      </c>
      <c r="I96" s="10"/>
      <c r="J96" s="43">
        <v>2016</v>
      </c>
      <c r="K96" s="19">
        <v>25</v>
      </c>
      <c r="L96" s="10"/>
      <c r="M96" s="43">
        <v>2016</v>
      </c>
      <c r="N96" s="78">
        <v>0</v>
      </c>
      <c r="O96" s="10"/>
      <c r="P96" s="43">
        <v>2016</v>
      </c>
      <c r="Q96" s="19">
        <v>0</v>
      </c>
      <c r="R96" s="11"/>
    </row>
    <row r="97" spans="1:81" ht="24.75" customHeight="1">
      <c r="A97" s="43">
        <v>2017</v>
      </c>
      <c r="B97" s="2">
        <f t="shared" ref="B97:B99" si="15">AVERAGE(E97,H97,K97,N97,Q97)</f>
        <v>5</v>
      </c>
      <c r="C97" s="80"/>
      <c r="D97" s="43">
        <v>2017</v>
      </c>
      <c r="E97" s="19">
        <v>0</v>
      </c>
      <c r="F97" s="10"/>
      <c r="G97" s="43">
        <v>2017</v>
      </c>
      <c r="H97" s="19">
        <v>0</v>
      </c>
      <c r="I97" s="10"/>
      <c r="J97" s="43">
        <v>2017</v>
      </c>
      <c r="K97" s="19">
        <v>25</v>
      </c>
      <c r="L97" s="10"/>
      <c r="M97" s="43">
        <v>2017</v>
      </c>
      <c r="N97" s="78">
        <v>0</v>
      </c>
      <c r="O97" s="10"/>
      <c r="P97" s="43">
        <v>2017</v>
      </c>
      <c r="Q97" s="19">
        <v>0</v>
      </c>
      <c r="R97" s="11"/>
    </row>
    <row r="98" spans="1:81" ht="24.75" customHeight="1">
      <c r="A98" s="43">
        <v>2018</v>
      </c>
      <c r="B98" s="2">
        <f t="shared" si="15"/>
        <v>5</v>
      </c>
      <c r="C98" s="80"/>
      <c r="D98" s="43">
        <v>2018</v>
      </c>
      <c r="E98" s="19">
        <v>0</v>
      </c>
      <c r="F98" s="10"/>
      <c r="G98" s="43">
        <v>2018</v>
      </c>
      <c r="H98" s="19">
        <v>0</v>
      </c>
      <c r="I98" s="10"/>
      <c r="J98" s="43">
        <v>2018</v>
      </c>
      <c r="K98" s="19">
        <v>25</v>
      </c>
      <c r="L98" s="10"/>
      <c r="M98" s="43">
        <v>2018</v>
      </c>
      <c r="N98" s="78">
        <v>0</v>
      </c>
      <c r="O98" s="10"/>
      <c r="P98" s="43">
        <v>2018</v>
      </c>
      <c r="Q98" s="19">
        <v>0</v>
      </c>
      <c r="R98" s="11"/>
    </row>
    <row r="99" spans="1:81" ht="24.75" customHeight="1">
      <c r="A99" s="43">
        <v>2019</v>
      </c>
      <c r="B99" s="2">
        <f t="shared" si="15"/>
        <v>5</v>
      </c>
      <c r="C99" s="80"/>
      <c r="D99" s="43">
        <v>2019</v>
      </c>
      <c r="E99" s="19">
        <v>0</v>
      </c>
      <c r="F99" s="10"/>
      <c r="G99" s="43">
        <v>2019</v>
      </c>
      <c r="H99" s="19">
        <v>0</v>
      </c>
      <c r="I99" s="10"/>
      <c r="J99" s="43">
        <v>2019</v>
      </c>
      <c r="K99" s="19">
        <v>25</v>
      </c>
      <c r="L99" s="10"/>
      <c r="M99" s="43">
        <v>2019</v>
      </c>
      <c r="N99" s="78">
        <v>0</v>
      </c>
      <c r="O99" s="10"/>
      <c r="P99" s="43">
        <v>2019</v>
      </c>
      <c r="Q99" s="19">
        <v>0</v>
      </c>
      <c r="R99" s="11" t="s">
        <v>1418</v>
      </c>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407" t="s">
        <v>4896</v>
      </c>
      <c r="C108" s="363"/>
      <c r="D108" s="350">
        <v>2007</v>
      </c>
      <c r="E108" s="403"/>
      <c r="F108" s="363"/>
      <c r="G108" s="350">
        <v>2007</v>
      </c>
      <c r="H108" s="363"/>
      <c r="I108" s="363"/>
      <c r="J108" s="350">
        <v>2007</v>
      </c>
      <c r="K108" s="363"/>
      <c r="L108" s="363"/>
      <c r="M108" s="350">
        <v>2007</v>
      </c>
      <c r="N108" s="363"/>
      <c r="O108" s="363"/>
      <c r="P108" s="350">
        <v>2007</v>
      </c>
      <c r="Q108" s="363"/>
      <c r="R108" s="363"/>
      <c r="S108" s="350">
        <v>2007</v>
      </c>
      <c r="T108" s="363"/>
      <c r="U108" s="363"/>
      <c r="V108" s="350">
        <v>2007</v>
      </c>
      <c r="W108" s="363"/>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407" t="s">
        <v>4896</v>
      </c>
      <c r="C109" s="363"/>
      <c r="D109" s="350">
        <v>2008</v>
      </c>
      <c r="E109" s="363"/>
      <c r="F109" s="363"/>
      <c r="G109" s="350">
        <v>2008</v>
      </c>
      <c r="H109" s="363"/>
      <c r="I109" s="363"/>
      <c r="J109" s="350">
        <v>2008</v>
      </c>
      <c r="K109" s="363"/>
      <c r="L109" s="363"/>
      <c r="M109" s="350">
        <v>2008</v>
      </c>
      <c r="N109" s="363"/>
      <c r="O109" s="363"/>
      <c r="P109" s="350">
        <v>2008</v>
      </c>
      <c r="Q109" s="363"/>
      <c r="R109" s="363"/>
      <c r="S109" s="350">
        <v>2008</v>
      </c>
      <c r="T109" s="363"/>
      <c r="U109" s="363"/>
      <c r="V109" s="350">
        <v>2008</v>
      </c>
      <c r="W109" s="363"/>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407" t="s">
        <v>4896</v>
      </c>
      <c r="C110" s="363"/>
      <c r="D110" s="350">
        <v>2009</v>
      </c>
      <c r="E110" s="363"/>
      <c r="F110" s="363"/>
      <c r="G110" s="350">
        <v>2009</v>
      </c>
      <c r="H110" s="363"/>
      <c r="I110" s="363"/>
      <c r="J110" s="350">
        <v>2009</v>
      </c>
      <c r="K110" s="363"/>
      <c r="L110" s="363"/>
      <c r="M110" s="350">
        <v>2009</v>
      </c>
      <c r="N110" s="363"/>
      <c r="O110" s="363"/>
      <c r="P110" s="350">
        <v>2009</v>
      </c>
      <c r="Q110" s="363"/>
      <c r="R110" s="363"/>
      <c r="S110" s="350">
        <v>2009</v>
      </c>
      <c r="T110" s="363"/>
      <c r="U110" s="363"/>
      <c r="V110" s="350">
        <v>2009</v>
      </c>
      <c r="W110" s="363"/>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ref="B111:B114" si="16">AVERAGE(E111,((H111+K111)/2),((N111+Q111+T111)/3),W111)</f>
        <v>25</v>
      </c>
      <c r="C111" s="363"/>
      <c r="D111" s="350">
        <v>2010</v>
      </c>
      <c r="E111" s="411">
        <v>0</v>
      </c>
      <c r="F111" s="363"/>
      <c r="G111" s="350">
        <v>2010</v>
      </c>
      <c r="H111" s="411">
        <v>100</v>
      </c>
      <c r="I111" s="363"/>
      <c r="J111" s="350">
        <v>2010</v>
      </c>
      <c r="K111" s="411">
        <v>0</v>
      </c>
      <c r="L111" s="363"/>
      <c r="M111" s="350">
        <v>2010</v>
      </c>
      <c r="N111" s="411">
        <v>100</v>
      </c>
      <c r="O111" s="363"/>
      <c r="P111" s="350">
        <v>2010</v>
      </c>
      <c r="Q111" s="363">
        <v>0</v>
      </c>
      <c r="R111" s="363"/>
      <c r="S111" s="350">
        <v>2010</v>
      </c>
      <c r="T111" s="363">
        <v>50</v>
      </c>
      <c r="U111" s="363"/>
      <c r="V111" s="350">
        <v>2010</v>
      </c>
      <c r="W111" s="49">
        <v>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25</v>
      </c>
      <c r="C112" s="363"/>
      <c r="D112" s="350">
        <v>2011</v>
      </c>
      <c r="E112" s="411">
        <v>0</v>
      </c>
      <c r="F112" s="363"/>
      <c r="G112" s="350">
        <v>2011</v>
      </c>
      <c r="H112" s="411">
        <v>100</v>
      </c>
      <c r="I112" s="363"/>
      <c r="J112" s="350">
        <v>2011</v>
      </c>
      <c r="K112" s="411">
        <v>0</v>
      </c>
      <c r="L112" s="363"/>
      <c r="M112" s="350">
        <v>2011</v>
      </c>
      <c r="N112" s="411">
        <v>100</v>
      </c>
      <c r="O112" s="363"/>
      <c r="P112" s="350">
        <v>2011</v>
      </c>
      <c r="Q112" s="363">
        <v>0</v>
      </c>
      <c r="R112" s="363"/>
      <c r="S112" s="350">
        <v>2011</v>
      </c>
      <c r="T112" s="363">
        <v>50</v>
      </c>
      <c r="U112" s="363"/>
      <c r="V112" s="350">
        <v>2011</v>
      </c>
      <c r="W112" s="49">
        <v>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25</v>
      </c>
      <c r="C113" s="363"/>
      <c r="D113" s="350">
        <v>2012</v>
      </c>
      <c r="E113" s="411">
        <v>0</v>
      </c>
      <c r="F113" s="363" t="s">
        <v>4924</v>
      </c>
      <c r="G113" s="350">
        <v>2012</v>
      </c>
      <c r="H113" s="411">
        <v>100</v>
      </c>
      <c r="I113" s="363"/>
      <c r="J113" s="350">
        <v>2012</v>
      </c>
      <c r="K113" s="411">
        <v>0</v>
      </c>
      <c r="L113" s="363" t="s">
        <v>4925</v>
      </c>
      <c r="M113" s="350">
        <v>2012</v>
      </c>
      <c r="N113" s="411">
        <v>100</v>
      </c>
      <c r="O113" s="363"/>
      <c r="P113" s="350">
        <v>2012</v>
      </c>
      <c r="Q113" s="363">
        <v>0</v>
      </c>
      <c r="R113" s="363"/>
      <c r="S113" s="350">
        <v>2012</v>
      </c>
      <c r="T113" s="363">
        <v>50</v>
      </c>
      <c r="U113" s="363"/>
      <c r="V113" s="350">
        <v>2012</v>
      </c>
      <c r="W113" s="49">
        <v>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29.166666666666668</v>
      </c>
      <c r="C114" s="363"/>
      <c r="D114" s="350">
        <v>2013</v>
      </c>
      <c r="E114" s="411">
        <v>0</v>
      </c>
      <c r="F114" s="363"/>
      <c r="G114" s="350">
        <v>2013</v>
      </c>
      <c r="H114" s="411">
        <v>100</v>
      </c>
      <c r="I114" s="363"/>
      <c r="J114" s="350">
        <v>2013</v>
      </c>
      <c r="K114" s="411">
        <v>0</v>
      </c>
      <c r="L114" s="363"/>
      <c r="M114" s="350">
        <v>2013</v>
      </c>
      <c r="N114" s="411">
        <v>100</v>
      </c>
      <c r="O114" s="363"/>
      <c r="P114" s="350">
        <v>2013</v>
      </c>
      <c r="Q114" s="363">
        <v>100</v>
      </c>
      <c r="R114" s="431" t="s">
        <v>1414</v>
      </c>
      <c r="S114" s="350">
        <v>2013</v>
      </c>
      <c r="T114" s="363">
        <v>0</v>
      </c>
      <c r="U114" s="431" t="s">
        <v>1413</v>
      </c>
      <c r="V114" s="350">
        <v>2013</v>
      </c>
      <c r="W114" s="49">
        <v>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29.166666666666668</v>
      </c>
      <c r="C115" s="39"/>
      <c r="D115" s="43">
        <v>2014</v>
      </c>
      <c r="E115" s="19">
        <v>0</v>
      </c>
      <c r="F115" s="10" t="s">
        <v>3898</v>
      </c>
      <c r="G115" s="43">
        <v>2014</v>
      </c>
      <c r="H115" s="19">
        <v>100</v>
      </c>
      <c r="I115" s="10" t="s">
        <v>1417</v>
      </c>
      <c r="J115" s="43">
        <v>2014</v>
      </c>
      <c r="K115" s="19">
        <v>0</v>
      </c>
      <c r="L115" s="10" t="s">
        <v>1416</v>
      </c>
      <c r="M115" s="43">
        <v>2014</v>
      </c>
      <c r="N115" s="19">
        <v>100</v>
      </c>
      <c r="O115" s="10" t="s">
        <v>1415</v>
      </c>
      <c r="P115" s="43">
        <v>2014</v>
      </c>
      <c r="Q115" s="49">
        <v>100</v>
      </c>
      <c r="R115" s="10" t="s">
        <v>1414</v>
      </c>
      <c r="S115" s="43">
        <v>2014</v>
      </c>
      <c r="T115" s="49">
        <v>0</v>
      </c>
      <c r="U115" s="10" t="s">
        <v>1413</v>
      </c>
      <c r="V115" s="43">
        <v>2014</v>
      </c>
      <c r="W115" s="49">
        <v>0</v>
      </c>
      <c r="X115" s="11" t="s">
        <v>1412</v>
      </c>
    </row>
    <row r="116" spans="1:81" ht="24.75" customHeight="1">
      <c r="A116" s="43">
        <v>2015</v>
      </c>
      <c r="B116" s="2">
        <f t="shared" si="17"/>
        <v>29.166666666666668</v>
      </c>
      <c r="C116" s="80"/>
      <c r="D116" s="43">
        <v>2015</v>
      </c>
      <c r="E116" s="19">
        <v>0</v>
      </c>
      <c r="F116" s="10"/>
      <c r="G116" s="43">
        <v>2015</v>
      </c>
      <c r="H116" s="19">
        <v>100</v>
      </c>
      <c r="I116" s="10"/>
      <c r="J116" s="43">
        <v>2015</v>
      </c>
      <c r="K116" s="19">
        <v>0</v>
      </c>
      <c r="L116" s="10"/>
      <c r="M116" s="43">
        <v>2015</v>
      </c>
      <c r="N116" s="19">
        <v>100</v>
      </c>
      <c r="O116" s="10"/>
      <c r="P116" s="43">
        <v>2015</v>
      </c>
      <c r="Q116" s="19">
        <v>100</v>
      </c>
      <c r="R116" s="10"/>
      <c r="S116" s="43">
        <v>2015</v>
      </c>
      <c r="T116" s="19">
        <v>0</v>
      </c>
      <c r="U116" s="10"/>
      <c r="V116" s="43">
        <v>2015</v>
      </c>
      <c r="W116" s="49">
        <v>0</v>
      </c>
      <c r="X116" s="11"/>
    </row>
    <row r="117" spans="1:81" ht="24.75" customHeight="1">
      <c r="A117" s="43">
        <v>2016</v>
      </c>
      <c r="B117" s="2">
        <f t="shared" si="17"/>
        <v>41.666666666666671</v>
      </c>
      <c r="C117" s="80"/>
      <c r="D117" s="43">
        <v>2016</v>
      </c>
      <c r="E117" s="19">
        <v>0</v>
      </c>
      <c r="F117" s="10"/>
      <c r="G117" s="43">
        <v>2016</v>
      </c>
      <c r="H117" s="19">
        <v>100</v>
      </c>
      <c r="I117" s="10"/>
      <c r="J117" s="43">
        <v>2016</v>
      </c>
      <c r="K117" s="19">
        <v>0</v>
      </c>
      <c r="L117" s="10"/>
      <c r="M117" s="43">
        <v>2016</v>
      </c>
      <c r="N117" s="19">
        <v>100</v>
      </c>
      <c r="O117" s="10"/>
      <c r="P117" s="43">
        <v>2016</v>
      </c>
      <c r="Q117" s="19">
        <v>100</v>
      </c>
      <c r="R117" s="10"/>
      <c r="S117" s="43">
        <v>2016</v>
      </c>
      <c r="T117" s="19">
        <v>0</v>
      </c>
      <c r="U117" s="10"/>
      <c r="V117" s="43">
        <v>2016</v>
      </c>
      <c r="W117" s="19">
        <v>50</v>
      </c>
      <c r="X117" s="11" t="s">
        <v>3899</v>
      </c>
    </row>
    <row r="118" spans="1:81" ht="24.75" customHeight="1">
      <c r="A118" s="43">
        <v>2017</v>
      </c>
      <c r="B118" s="2">
        <f t="shared" si="17"/>
        <v>41.666666666666671</v>
      </c>
      <c r="C118" s="80"/>
      <c r="D118" s="43">
        <v>2017</v>
      </c>
      <c r="E118" s="19">
        <v>0</v>
      </c>
      <c r="F118" s="10"/>
      <c r="G118" s="43">
        <v>2017</v>
      </c>
      <c r="H118" s="19">
        <v>100</v>
      </c>
      <c r="I118" s="10"/>
      <c r="J118" s="43">
        <v>2017</v>
      </c>
      <c r="K118" s="19">
        <v>0</v>
      </c>
      <c r="L118" s="10"/>
      <c r="M118" s="43">
        <v>2017</v>
      </c>
      <c r="N118" s="19">
        <v>100</v>
      </c>
      <c r="O118" s="10"/>
      <c r="P118" s="43">
        <v>2017</v>
      </c>
      <c r="Q118" s="19">
        <v>100</v>
      </c>
      <c r="R118" s="10"/>
      <c r="S118" s="43">
        <v>2017</v>
      </c>
      <c r="T118" s="19">
        <v>0</v>
      </c>
      <c r="U118" s="10"/>
      <c r="V118" s="43">
        <v>2017</v>
      </c>
      <c r="W118" s="19">
        <v>50</v>
      </c>
      <c r="X118" s="11"/>
    </row>
    <row r="119" spans="1:81" ht="24.75" customHeight="1">
      <c r="A119" s="43">
        <v>2018</v>
      </c>
      <c r="B119" s="2">
        <f t="shared" si="17"/>
        <v>41.666666666666671</v>
      </c>
      <c r="C119" s="80"/>
      <c r="D119" s="43">
        <v>2018</v>
      </c>
      <c r="E119" s="19">
        <v>0</v>
      </c>
      <c r="F119" s="10"/>
      <c r="G119" s="43">
        <v>2018</v>
      </c>
      <c r="H119" s="19">
        <v>100</v>
      </c>
      <c r="I119" s="10"/>
      <c r="J119" s="43">
        <v>2018</v>
      </c>
      <c r="K119" s="19">
        <v>0</v>
      </c>
      <c r="L119" s="10"/>
      <c r="M119" s="43">
        <v>2018</v>
      </c>
      <c r="N119" s="19">
        <v>100</v>
      </c>
      <c r="O119" s="10"/>
      <c r="P119" s="43">
        <v>2018</v>
      </c>
      <c r="Q119" s="19">
        <v>100</v>
      </c>
      <c r="R119" s="10"/>
      <c r="S119" s="43">
        <v>2018</v>
      </c>
      <c r="T119" s="19">
        <v>0</v>
      </c>
      <c r="U119" s="10"/>
      <c r="V119" s="43">
        <v>2018</v>
      </c>
      <c r="W119" s="19">
        <v>50</v>
      </c>
      <c r="X119" s="11"/>
    </row>
    <row r="120" spans="1:81" ht="24.75" customHeight="1">
      <c r="A120" s="43">
        <v>2019</v>
      </c>
      <c r="B120" s="2">
        <f t="shared" si="17"/>
        <v>41.666666666666671</v>
      </c>
      <c r="C120" s="80"/>
      <c r="D120" s="43">
        <v>2019</v>
      </c>
      <c r="E120" s="19">
        <v>0</v>
      </c>
      <c r="F120" s="10"/>
      <c r="G120" s="43">
        <v>2019</v>
      </c>
      <c r="H120" s="19">
        <v>100</v>
      </c>
      <c r="I120" s="10"/>
      <c r="J120" s="43">
        <v>2019</v>
      </c>
      <c r="K120" s="19">
        <v>0</v>
      </c>
      <c r="L120" s="10"/>
      <c r="M120" s="43">
        <v>2019</v>
      </c>
      <c r="N120" s="19">
        <v>100</v>
      </c>
      <c r="O120" s="10"/>
      <c r="P120" s="43">
        <v>2019</v>
      </c>
      <c r="Q120" s="19">
        <v>100</v>
      </c>
      <c r="R120" s="10"/>
      <c r="S120" s="43">
        <v>2019</v>
      </c>
      <c r="T120" s="19">
        <v>0</v>
      </c>
      <c r="U120" s="10"/>
      <c r="V120" s="43">
        <v>2019</v>
      </c>
      <c r="W120" s="19">
        <v>50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t="e">
        <f t="shared" ref="B129:B135" si="18">AVERAGE(E129,H129,K129,Z129)</f>
        <v>#DIV/0!</v>
      </c>
      <c r="C129" s="363"/>
      <c r="D129" s="350">
        <v>2007</v>
      </c>
      <c r="E129" s="363"/>
      <c r="F129" s="363"/>
      <c r="G129" s="350">
        <v>2007</v>
      </c>
      <c r="H129" s="363"/>
      <c r="I129" s="363"/>
      <c r="J129" s="350">
        <v>2007</v>
      </c>
      <c r="K129" s="8" t="e">
        <f t="shared" ref="K129:K135" si="19">AVERAGE(N129,Q129,T129,W129)</f>
        <v>#DIV/0!</v>
      </c>
      <c r="L129" s="363"/>
      <c r="M129" s="350">
        <v>2007</v>
      </c>
      <c r="N129" s="363"/>
      <c r="O129" s="363"/>
      <c r="P129" s="350">
        <v>2007</v>
      </c>
      <c r="Q129" s="363"/>
      <c r="R129" s="363"/>
      <c r="S129" s="350">
        <v>2007</v>
      </c>
      <c r="T129" s="363"/>
      <c r="U129" s="363"/>
      <c r="V129" s="350">
        <v>2007</v>
      </c>
      <c r="W129" s="363"/>
      <c r="X129" s="363"/>
      <c r="Y129" s="350">
        <v>2007</v>
      </c>
      <c r="Z129" s="363"/>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t="e">
        <f t="shared" si="18"/>
        <v>#DIV/0!</v>
      </c>
      <c r="C130" s="363"/>
      <c r="D130" s="350">
        <v>2008</v>
      </c>
      <c r="E130" s="363"/>
      <c r="F130" s="363"/>
      <c r="G130" s="350">
        <v>2008</v>
      </c>
      <c r="H130" s="363"/>
      <c r="I130" s="363"/>
      <c r="J130" s="350">
        <v>2008</v>
      </c>
      <c r="K130" s="8" t="e">
        <f t="shared" si="19"/>
        <v>#DIV/0!</v>
      </c>
      <c r="L130" s="363"/>
      <c r="M130" s="350">
        <v>2008</v>
      </c>
      <c r="N130" s="363"/>
      <c r="O130" s="363"/>
      <c r="P130" s="350">
        <v>2008</v>
      </c>
      <c r="Q130" s="363"/>
      <c r="R130" s="363"/>
      <c r="S130" s="350">
        <v>2008</v>
      </c>
      <c r="T130" s="363"/>
      <c r="U130" s="363"/>
      <c r="V130" s="350">
        <v>2008</v>
      </c>
      <c r="W130" s="363"/>
      <c r="X130" s="363"/>
      <c r="Y130" s="350">
        <v>2008</v>
      </c>
      <c r="Z130" s="363"/>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t="e">
        <f t="shared" si="18"/>
        <v>#DIV/0!</v>
      </c>
      <c r="C131" s="363"/>
      <c r="D131" s="350">
        <v>2009</v>
      </c>
      <c r="E131" s="363"/>
      <c r="F131" s="363"/>
      <c r="G131" s="350">
        <v>2009</v>
      </c>
      <c r="H131" s="363"/>
      <c r="I131" s="363"/>
      <c r="J131" s="350">
        <v>2009</v>
      </c>
      <c r="K131" s="8" t="e">
        <f t="shared" si="19"/>
        <v>#DIV/0!</v>
      </c>
      <c r="L131" s="363"/>
      <c r="M131" s="350">
        <v>2009</v>
      </c>
      <c r="N131" s="363"/>
      <c r="O131" s="363"/>
      <c r="P131" s="350">
        <v>2009</v>
      </c>
      <c r="Q131" s="363"/>
      <c r="R131" s="363"/>
      <c r="S131" s="350">
        <v>2009</v>
      </c>
      <c r="T131" s="363"/>
      <c r="U131" s="363"/>
      <c r="V131" s="350">
        <v>2009</v>
      </c>
      <c r="W131" s="363"/>
      <c r="X131" s="363"/>
      <c r="Y131" s="350">
        <v>2009</v>
      </c>
      <c r="Z131" s="363"/>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37.5</v>
      </c>
      <c r="C132" s="363"/>
      <c r="D132" s="350">
        <v>2010</v>
      </c>
      <c r="E132" s="411">
        <v>100</v>
      </c>
      <c r="F132" s="363"/>
      <c r="G132" s="350">
        <v>2010</v>
      </c>
      <c r="H132" s="411">
        <v>0</v>
      </c>
      <c r="I132" s="363"/>
      <c r="J132" s="350">
        <v>2010</v>
      </c>
      <c r="K132" s="8">
        <f t="shared" si="19"/>
        <v>0</v>
      </c>
      <c r="L132" s="363"/>
      <c r="M132" s="350">
        <v>2010</v>
      </c>
      <c r="N132" s="411">
        <v>0</v>
      </c>
      <c r="O132" s="363"/>
      <c r="P132" s="350">
        <v>2010</v>
      </c>
      <c r="Q132" s="411">
        <v>0</v>
      </c>
      <c r="R132" s="363"/>
      <c r="S132" s="350">
        <v>2010</v>
      </c>
      <c r="T132" s="411">
        <v>0</v>
      </c>
      <c r="U132" s="363"/>
      <c r="V132" s="350">
        <v>2010</v>
      </c>
      <c r="W132" s="411">
        <v>0</v>
      </c>
      <c r="X132" s="363"/>
      <c r="Y132" s="350">
        <v>2010</v>
      </c>
      <c r="Z132" s="49">
        <v>50</v>
      </c>
      <c r="AA132" s="432" t="s">
        <v>3901</v>
      </c>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37.5</v>
      </c>
      <c r="C133" s="363"/>
      <c r="D133" s="350">
        <v>2011</v>
      </c>
      <c r="E133" s="411">
        <v>100</v>
      </c>
      <c r="F133" s="363"/>
      <c r="G133" s="350">
        <v>2011</v>
      </c>
      <c r="H133" s="411">
        <v>0</v>
      </c>
      <c r="I133" s="363"/>
      <c r="J133" s="350">
        <v>2011</v>
      </c>
      <c r="K133" s="8">
        <f t="shared" si="19"/>
        <v>0</v>
      </c>
      <c r="L133" s="363"/>
      <c r="M133" s="350">
        <v>2011</v>
      </c>
      <c r="N133" s="411">
        <v>0</v>
      </c>
      <c r="O133" s="363"/>
      <c r="P133" s="350">
        <v>2011</v>
      </c>
      <c r="Q133" s="411">
        <v>0</v>
      </c>
      <c r="R133" s="363"/>
      <c r="S133" s="350">
        <v>2011</v>
      </c>
      <c r="T133" s="411">
        <v>0</v>
      </c>
      <c r="U133" s="363"/>
      <c r="V133" s="350">
        <v>2011</v>
      </c>
      <c r="W133" s="411">
        <v>0</v>
      </c>
      <c r="X133" s="363"/>
      <c r="Y133" s="350">
        <v>2011</v>
      </c>
      <c r="Z133" s="49">
        <v>50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37.5</v>
      </c>
      <c r="C134" s="363"/>
      <c r="D134" s="350">
        <v>2012</v>
      </c>
      <c r="E134" s="411">
        <v>100</v>
      </c>
      <c r="F134" s="363"/>
      <c r="G134" s="350">
        <v>2012</v>
      </c>
      <c r="H134" s="411">
        <v>0</v>
      </c>
      <c r="I134" s="363"/>
      <c r="J134" s="350">
        <v>2012</v>
      </c>
      <c r="K134" s="8">
        <f t="shared" si="19"/>
        <v>0</v>
      </c>
      <c r="L134" s="363"/>
      <c r="M134" s="350">
        <v>2012</v>
      </c>
      <c r="N134" s="411">
        <v>0</v>
      </c>
      <c r="O134" s="363"/>
      <c r="P134" s="350">
        <v>2012</v>
      </c>
      <c r="Q134" s="411">
        <v>0</v>
      </c>
      <c r="R134" s="363"/>
      <c r="S134" s="350">
        <v>2012</v>
      </c>
      <c r="T134" s="411">
        <v>0</v>
      </c>
      <c r="U134" s="363"/>
      <c r="V134" s="350">
        <v>2012</v>
      </c>
      <c r="W134" s="411">
        <v>0</v>
      </c>
      <c r="X134" s="363"/>
      <c r="Y134" s="350">
        <v>2012</v>
      </c>
      <c r="Z134" s="49">
        <v>50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37.5</v>
      </c>
      <c r="C135" s="363"/>
      <c r="D135" s="350">
        <v>2013</v>
      </c>
      <c r="E135" s="411">
        <v>100</v>
      </c>
      <c r="F135" s="363"/>
      <c r="G135" s="350">
        <v>2013</v>
      </c>
      <c r="H135" s="411">
        <v>0</v>
      </c>
      <c r="I135" s="363"/>
      <c r="J135" s="350">
        <v>2013</v>
      </c>
      <c r="K135" s="8">
        <f t="shared" si="19"/>
        <v>0</v>
      </c>
      <c r="L135" s="363"/>
      <c r="M135" s="350">
        <v>2013</v>
      </c>
      <c r="N135" s="411">
        <v>0</v>
      </c>
      <c r="O135" s="363"/>
      <c r="P135" s="350">
        <v>2013</v>
      </c>
      <c r="Q135" s="411">
        <v>0</v>
      </c>
      <c r="R135" s="363"/>
      <c r="S135" s="350">
        <v>2013</v>
      </c>
      <c r="T135" s="411">
        <v>0</v>
      </c>
      <c r="U135" s="363"/>
      <c r="V135" s="350">
        <v>2013</v>
      </c>
      <c r="W135" s="411">
        <v>0</v>
      </c>
      <c r="X135" s="363"/>
      <c r="Y135" s="350">
        <v>2013</v>
      </c>
      <c r="Z135" s="49">
        <v>50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37.5</v>
      </c>
      <c r="C136" s="80"/>
      <c r="D136" s="43">
        <v>2014</v>
      </c>
      <c r="E136" s="19">
        <v>100</v>
      </c>
      <c r="F136" s="10" t="s">
        <v>1411</v>
      </c>
      <c r="G136" s="43">
        <v>2014</v>
      </c>
      <c r="H136" s="19">
        <v>0</v>
      </c>
      <c r="I136" s="10" t="s">
        <v>3900</v>
      </c>
      <c r="J136" s="43">
        <v>2014</v>
      </c>
      <c r="K136" s="8">
        <f t="shared" ref="K136:K141" si="21">AVERAGE(N136,Q136,T136,W136)</f>
        <v>0</v>
      </c>
      <c r="L136" s="19"/>
      <c r="M136" s="43">
        <v>2014</v>
      </c>
      <c r="N136" s="19">
        <v>0</v>
      </c>
      <c r="O136" s="10" t="s">
        <v>1410</v>
      </c>
      <c r="P136" s="43">
        <v>2014</v>
      </c>
      <c r="Q136" s="19">
        <v>0</v>
      </c>
      <c r="R136" s="10" t="s">
        <v>1409</v>
      </c>
      <c r="S136" s="43">
        <v>2014</v>
      </c>
      <c r="T136" s="19">
        <v>0</v>
      </c>
      <c r="U136" s="10" t="s">
        <v>1408</v>
      </c>
      <c r="V136" s="43">
        <v>2014</v>
      </c>
      <c r="W136" s="19">
        <v>0</v>
      </c>
      <c r="X136" s="10" t="s">
        <v>1407</v>
      </c>
      <c r="Y136" s="350">
        <v>2014</v>
      </c>
      <c r="Z136" s="49">
        <v>50</v>
      </c>
      <c r="AA136" s="11" t="s">
        <v>3901</v>
      </c>
    </row>
    <row r="137" spans="1:81" ht="24.75" customHeight="1">
      <c r="A137" s="43">
        <v>2015</v>
      </c>
      <c r="B137" s="2">
        <f t="shared" si="20"/>
        <v>37.5</v>
      </c>
      <c r="C137" s="80"/>
      <c r="D137" s="43">
        <v>2015</v>
      </c>
      <c r="E137" s="19">
        <v>100</v>
      </c>
      <c r="F137" s="10"/>
      <c r="G137" s="43">
        <v>2015</v>
      </c>
      <c r="H137" s="49">
        <v>0</v>
      </c>
      <c r="I137" s="10"/>
      <c r="J137" s="43">
        <v>2015</v>
      </c>
      <c r="K137" s="8">
        <f t="shared" si="21"/>
        <v>0</v>
      </c>
      <c r="L137" s="19"/>
      <c r="M137" s="43">
        <v>2015</v>
      </c>
      <c r="N137" s="19">
        <v>0</v>
      </c>
      <c r="O137" s="10"/>
      <c r="P137" s="43">
        <v>2015</v>
      </c>
      <c r="Q137" s="19">
        <v>0</v>
      </c>
      <c r="R137" s="10"/>
      <c r="S137" s="43">
        <v>2015</v>
      </c>
      <c r="T137" s="19">
        <v>0</v>
      </c>
      <c r="U137" s="10"/>
      <c r="V137" s="43">
        <v>2015</v>
      </c>
      <c r="W137" s="19">
        <v>0</v>
      </c>
      <c r="X137" s="10"/>
      <c r="Y137" s="350">
        <v>2015</v>
      </c>
      <c r="Z137" s="19">
        <v>50</v>
      </c>
      <c r="AA137" s="11"/>
    </row>
    <row r="138" spans="1:81" ht="24.75" customHeight="1">
      <c r="A138" s="43">
        <v>2016</v>
      </c>
      <c r="B138" s="2">
        <f t="shared" si="20"/>
        <v>37.5</v>
      </c>
      <c r="C138" s="80"/>
      <c r="D138" s="43">
        <v>2016</v>
      </c>
      <c r="E138" s="19">
        <v>100</v>
      </c>
      <c r="F138" s="10"/>
      <c r="G138" s="43">
        <v>2016</v>
      </c>
      <c r="H138" s="49">
        <v>0</v>
      </c>
      <c r="I138" s="10"/>
      <c r="J138" s="43">
        <v>2016</v>
      </c>
      <c r="K138" s="8">
        <f t="shared" si="21"/>
        <v>0</v>
      </c>
      <c r="L138" s="19"/>
      <c r="M138" s="43">
        <v>2016</v>
      </c>
      <c r="N138" s="19">
        <v>0</v>
      </c>
      <c r="O138" s="10"/>
      <c r="P138" s="43">
        <v>2016</v>
      </c>
      <c r="Q138" s="19">
        <v>0</v>
      </c>
      <c r="R138" s="10"/>
      <c r="S138" s="43">
        <v>2016</v>
      </c>
      <c r="T138" s="19">
        <v>0</v>
      </c>
      <c r="U138" s="10"/>
      <c r="V138" s="43">
        <v>2016</v>
      </c>
      <c r="W138" s="19">
        <v>0</v>
      </c>
      <c r="X138" s="10"/>
      <c r="Y138" s="350">
        <v>2016</v>
      </c>
      <c r="Z138" s="19">
        <v>50</v>
      </c>
      <c r="AA138" s="11"/>
    </row>
    <row r="139" spans="1:81" ht="24.75" customHeight="1">
      <c r="A139" s="43">
        <v>2017</v>
      </c>
      <c r="B139" s="2">
        <f t="shared" si="20"/>
        <v>50</v>
      </c>
      <c r="C139" s="80"/>
      <c r="D139" s="43">
        <v>2017</v>
      </c>
      <c r="E139" s="19">
        <v>100</v>
      </c>
      <c r="F139" s="10"/>
      <c r="G139" s="43">
        <v>2017</v>
      </c>
      <c r="H139" s="49">
        <v>0</v>
      </c>
      <c r="I139" s="10"/>
      <c r="J139" s="43">
        <v>2017</v>
      </c>
      <c r="K139" s="8">
        <f t="shared" si="21"/>
        <v>0</v>
      </c>
      <c r="L139" s="19"/>
      <c r="M139" s="43">
        <v>2017</v>
      </c>
      <c r="N139" s="19">
        <v>0</v>
      </c>
      <c r="O139" s="10"/>
      <c r="P139" s="43">
        <v>2017</v>
      </c>
      <c r="Q139" s="19">
        <v>0</v>
      </c>
      <c r="R139" s="10"/>
      <c r="S139" s="43">
        <v>2017</v>
      </c>
      <c r="T139" s="19">
        <v>0</v>
      </c>
      <c r="U139" s="10"/>
      <c r="V139" s="43">
        <v>2017</v>
      </c>
      <c r="W139" s="19">
        <v>0</v>
      </c>
      <c r="X139" s="10"/>
      <c r="Y139" s="350">
        <v>2017</v>
      </c>
      <c r="Z139" s="19">
        <v>100</v>
      </c>
      <c r="AA139" s="11" t="s">
        <v>1406</v>
      </c>
    </row>
    <row r="140" spans="1:81" ht="24.75" customHeight="1">
      <c r="A140" s="43">
        <v>2018</v>
      </c>
      <c r="B140" s="2">
        <f t="shared" si="20"/>
        <v>50</v>
      </c>
      <c r="C140" s="80"/>
      <c r="D140" s="43">
        <v>2018</v>
      </c>
      <c r="E140" s="19">
        <v>100</v>
      </c>
      <c r="F140" s="10"/>
      <c r="G140" s="43">
        <v>2018</v>
      </c>
      <c r="H140" s="49">
        <v>0</v>
      </c>
      <c r="I140" s="10"/>
      <c r="J140" s="43">
        <v>2018</v>
      </c>
      <c r="K140" s="8">
        <f t="shared" si="21"/>
        <v>0</v>
      </c>
      <c r="L140" s="19"/>
      <c r="M140" s="43">
        <v>2018</v>
      </c>
      <c r="N140" s="19">
        <v>0</v>
      </c>
      <c r="O140" s="10"/>
      <c r="P140" s="43">
        <v>2018</v>
      </c>
      <c r="Q140" s="19">
        <v>0</v>
      </c>
      <c r="R140" s="10"/>
      <c r="S140" s="43">
        <v>2018</v>
      </c>
      <c r="T140" s="19">
        <v>0</v>
      </c>
      <c r="U140" s="10"/>
      <c r="V140" s="43">
        <v>2018</v>
      </c>
      <c r="W140" s="19">
        <v>0</v>
      </c>
      <c r="X140" s="10"/>
      <c r="Y140" s="350">
        <v>2018</v>
      </c>
      <c r="Z140" s="19">
        <v>100</v>
      </c>
      <c r="AA140" s="11"/>
    </row>
    <row r="141" spans="1:81" ht="24.75" customHeight="1">
      <c r="A141" s="43">
        <v>2019</v>
      </c>
      <c r="B141" s="2">
        <f t="shared" si="20"/>
        <v>50</v>
      </c>
      <c r="C141" s="80"/>
      <c r="D141" s="43">
        <v>2019</v>
      </c>
      <c r="E141" s="19">
        <v>100</v>
      </c>
      <c r="F141" s="10"/>
      <c r="G141" s="43">
        <v>2019</v>
      </c>
      <c r="H141" s="49">
        <v>0</v>
      </c>
      <c r="I141" s="10"/>
      <c r="J141" s="43">
        <v>2019</v>
      </c>
      <c r="K141" s="8">
        <f t="shared" si="21"/>
        <v>0</v>
      </c>
      <c r="L141" s="19"/>
      <c r="M141" s="43">
        <v>2019</v>
      </c>
      <c r="N141" s="19">
        <v>0</v>
      </c>
      <c r="O141" s="10"/>
      <c r="P141" s="43">
        <v>2019</v>
      </c>
      <c r="Q141" s="19">
        <v>0</v>
      </c>
      <c r="R141" s="10"/>
      <c r="S141" s="43">
        <v>2019</v>
      </c>
      <c r="T141" s="19">
        <v>0</v>
      </c>
      <c r="U141" s="10"/>
      <c r="V141" s="43">
        <v>2019</v>
      </c>
      <c r="W141" s="19">
        <v>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3342</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4481</v>
      </c>
      <c r="U148" s="580"/>
      <c r="V148" s="43" t="s">
        <v>78</v>
      </c>
      <c r="W148" s="610" t="s">
        <v>4482</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t="e">
        <f t="shared" ref="B150:B156" si="22">AVERAGE(E150,H150, W150,((Z150+AC150+AF150)/3))</f>
        <v>#DIV/0!</v>
      </c>
      <c r="C150" s="363"/>
      <c r="D150" s="350">
        <v>2007</v>
      </c>
      <c r="E150" s="363"/>
      <c r="F150" s="363"/>
      <c r="G150" s="350">
        <v>2007</v>
      </c>
      <c r="H150" s="8" t="e">
        <f t="shared" ref="H150:H156" si="23">AVERAGE(K150,N150,Q150,T150)</f>
        <v>#DIV/0!</v>
      </c>
      <c r="I150" s="363"/>
      <c r="J150" s="350">
        <v>2007</v>
      </c>
      <c r="K150" s="363"/>
      <c r="L150" s="363"/>
      <c r="M150" s="350">
        <v>2007</v>
      </c>
      <c r="N150" s="363"/>
      <c r="O150" s="363"/>
      <c r="P150" s="350">
        <v>2007</v>
      </c>
      <c r="Q150" s="363"/>
      <c r="R150" s="363"/>
      <c r="S150" s="350">
        <v>2007</v>
      </c>
      <c r="T150" s="363"/>
      <c r="U150" s="363"/>
      <c r="V150" s="350">
        <v>2007</v>
      </c>
      <c r="W150" s="363"/>
      <c r="X150" s="363"/>
      <c r="Y150" s="350">
        <v>2007</v>
      </c>
      <c r="Z150" s="363"/>
      <c r="AA150" s="363"/>
      <c r="AB150" s="350">
        <v>2007</v>
      </c>
      <c r="AC150" s="363"/>
      <c r="AD150" s="363"/>
      <c r="AE150" s="350">
        <v>2007</v>
      </c>
      <c r="AF150" s="363"/>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t="e">
        <f t="shared" si="22"/>
        <v>#DIV/0!</v>
      </c>
      <c r="C151" s="363"/>
      <c r="D151" s="350">
        <v>2008</v>
      </c>
      <c r="E151" s="363"/>
      <c r="F151" s="363"/>
      <c r="G151" s="350">
        <v>2008</v>
      </c>
      <c r="H151" s="8" t="e">
        <f t="shared" si="23"/>
        <v>#DIV/0!</v>
      </c>
      <c r="I151" s="363"/>
      <c r="J151" s="350">
        <v>2008</v>
      </c>
      <c r="K151" s="363"/>
      <c r="L151" s="363"/>
      <c r="M151" s="350">
        <v>2008</v>
      </c>
      <c r="N151" s="363"/>
      <c r="O151" s="363"/>
      <c r="P151" s="350">
        <v>2008</v>
      </c>
      <c r="Q151" s="363"/>
      <c r="R151" s="363"/>
      <c r="S151" s="350">
        <v>2008</v>
      </c>
      <c r="T151" s="363"/>
      <c r="U151" s="363"/>
      <c r="V151" s="350">
        <v>2008</v>
      </c>
      <c r="W151" s="363"/>
      <c r="X151" s="363"/>
      <c r="Y151" s="350">
        <v>2008</v>
      </c>
      <c r="Z151" s="363"/>
      <c r="AA151" s="363"/>
      <c r="AB151" s="350">
        <v>2008</v>
      </c>
      <c r="AC151" s="363"/>
      <c r="AD151" s="363"/>
      <c r="AE151" s="350">
        <v>2008</v>
      </c>
      <c r="AF151" s="363"/>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t="e">
        <f t="shared" si="22"/>
        <v>#DIV/0!</v>
      </c>
      <c r="C152" s="363"/>
      <c r="D152" s="350">
        <v>2009</v>
      </c>
      <c r="E152" s="363"/>
      <c r="F152" s="363"/>
      <c r="G152" s="350">
        <v>2009</v>
      </c>
      <c r="H152" s="8" t="e">
        <f t="shared" si="23"/>
        <v>#DIV/0!</v>
      </c>
      <c r="I152" s="363"/>
      <c r="J152" s="350">
        <v>2009</v>
      </c>
      <c r="K152" s="363"/>
      <c r="L152" s="363"/>
      <c r="M152" s="350">
        <v>2009</v>
      </c>
      <c r="N152" s="363"/>
      <c r="O152" s="363"/>
      <c r="P152" s="350">
        <v>2009</v>
      </c>
      <c r="Q152" s="363"/>
      <c r="R152" s="363"/>
      <c r="S152" s="350">
        <v>2009</v>
      </c>
      <c r="T152" s="363"/>
      <c r="U152" s="363"/>
      <c r="V152" s="350">
        <v>2009</v>
      </c>
      <c r="W152" s="363"/>
      <c r="X152" s="363"/>
      <c r="Y152" s="350">
        <v>2009</v>
      </c>
      <c r="Z152" s="363"/>
      <c r="AA152" s="363"/>
      <c r="AB152" s="350">
        <v>2009</v>
      </c>
      <c r="AC152" s="363"/>
      <c r="AD152" s="363"/>
      <c r="AE152" s="350">
        <v>2009</v>
      </c>
      <c r="AF152" s="363"/>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12.5</v>
      </c>
      <c r="C153" s="363"/>
      <c r="D153" s="350">
        <v>2010</v>
      </c>
      <c r="E153" s="411">
        <v>0</v>
      </c>
      <c r="F153" s="363"/>
      <c r="G153" s="350">
        <v>2010</v>
      </c>
      <c r="H153" s="8">
        <f t="shared" si="23"/>
        <v>25</v>
      </c>
      <c r="I153" s="363"/>
      <c r="J153" s="350">
        <v>2010</v>
      </c>
      <c r="K153" s="411">
        <v>50</v>
      </c>
      <c r="L153" s="363"/>
      <c r="M153" s="350">
        <v>2010</v>
      </c>
      <c r="N153" s="411">
        <v>50</v>
      </c>
      <c r="O153" s="363"/>
      <c r="P153" s="350">
        <v>2010</v>
      </c>
      <c r="Q153" s="411">
        <v>0</v>
      </c>
      <c r="R153" s="363"/>
      <c r="S153" s="350">
        <v>2010</v>
      </c>
      <c r="T153" s="411">
        <v>0</v>
      </c>
      <c r="U153" s="363"/>
      <c r="V153" s="350">
        <v>2010</v>
      </c>
      <c r="W153" s="411">
        <v>25</v>
      </c>
      <c r="X153" s="363"/>
      <c r="Y153" s="350">
        <v>2010</v>
      </c>
      <c r="Z153" s="411">
        <v>0</v>
      </c>
      <c r="AA153" s="363"/>
      <c r="AB153" s="350">
        <v>2010</v>
      </c>
      <c r="AC153" s="411">
        <v>0</v>
      </c>
      <c r="AD153" s="363"/>
      <c r="AE153" s="350">
        <v>2010</v>
      </c>
      <c r="AF153" s="411">
        <v>0</v>
      </c>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12.5</v>
      </c>
      <c r="C154" s="363"/>
      <c r="D154" s="350">
        <v>2011</v>
      </c>
      <c r="E154" s="411">
        <v>0</v>
      </c>
      <c r="F154" s="363"/>
      <c r="G154" s="350">
        <v>2011</v>
      </c>
      <c r="H154" s="8">
        <f t="shared" si="23"/>
        <v>25</v>
      </c>
      <c r="I154" s="363"/>
      <c r="J154" s="350">
        <v>2011</v>
      </c>
      <c r="K154" s="411">
        <v>50</v>
      </c>
      <c r="L154" s="363"/>
      <c r="M154" s="350">
        <v>2011</v>
      </c>
      <c r="N154" s="411">
        <v>50</v>
      </c>
      <c r="O154" s="363"/>
      <c r="P154" s="350">
        <v>2011</v>
      </c>
      <c r="Q154" s="411">
        <v>0</v>
      </c>
      <c r="R154" s="363"/>
      <c r="S154" s="350">
        <v>2011</v>
      </c>
      <c r="T154" s="411">
        <v>0</v>
      </c>
      <c r="U154" s="363"/>
      <c r="V154" s="350">
        <v>2011</v>
      </c>
      <c r="W154" s="411">
        <v>25</v>
      </c>
      <c r="X154" s="363"/>
      <c r="Y154" s="350">
        <v>2011</v>
      </c>
      <c r="Z154" s="411">
        <v>0</v>
      </c>
      <c r="AA154" s="363"/>
      <c r="AB154" s="350">
        <v>2011</v>
      </c>
      <c r="AC154" s="411">
        <v>0</v>
      </c>
      <c r="AD154" s="363"/>
      <c r="AE154" s="350">
        <v>2011</v>
      </c>
      <c r="AF154" s="411">
        <v>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12.5</v>
      </c>
      <c r="C155" s="363"/>
      <c r="D155" s="350">
        <v>2012</v>
      </c>
      <c r="E155" s="411">
        <v>0</v>
      </c>
      <c r="F155" s="363"/>
      <c r="G155" s="350">
        <v>2012</v>
      </c>
      <c r="H155" s="8">
        <f t="shared" si="23"/>
        <v>25</v>
      </c>
      <c r="I155" s="363"/>
      <c r="J155" s="350">
        <v>2012</v>
      </c>
      <c r="K155" s="411">
        <v>50</v>
      </c>
      <c r="L155" s="363"/>
      <c r="M155" s="350">
        <v>2012</v>
      </c>
      <c r="N155" s="411">
        <v>50</v>
      </c>
      <c r="O155" s="363"/>
      <c r="P155" s="350">
        <v>2012</v>
      </c>
      <c r="Q155" s="411">
        <v>0</v>
      </c>
      <c r="R155" s="363"/>
      <c r="S155" s="350">
        <v>2012</v>
      </c>
      <c r="T155" s="411">
        <v>0</v>
      </c>
      <c r="U155" s="363"/>
      <c r="V155" s="350">
        <v>2012</v>
      </c>
      <c r="W155" s="411">
        <v>25</v>
      </c>
      <c r="X155" s="363"/>
      <c r="Y155" s="350">
        <v>2012</v>
      </c>
      <c r="Z155" s="411">
        <v>0</v>
      </c>
      <c r="AA155" s="363"/>
      <c r="AB155" s="350">
        <v>2012</v>
      </c>
      <c r="AC155" s="411">
        <v>0</v>
      </c>
      <c r="AD155" s="363"/>
      <c r="AE155" s="350">
        <v>2012</v>
      </c>
      <c r="AF155" s="411">
        <v>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12.5</v>
      </c>
      <c r="C156" s="363"/>
      <c r="D156" s="350">
        <v>2013</v>
      </c>
      <c r="E156" s="411">
        <v>0</v>
      </c>
      <c r="F156" s="363"/>
      <c r="G156" s="350">
        <v>2013</v>
      </c>
      <c r="H156" s="8">
        <f t="shared" si="23"/>
        <v>25</v>
      </c>
      <c r="I156" s="363"/>
      <c r="J156" s="350">
        <v>2013</v>
      </c>
      <c r="K156" s="411">
        <v>50</v>
      </c>
      <c r="L156" s="363"/>
      <c r="M156" s="350">
        <v>2013</v>
      </c>
      <c r="N156" s="411">
        <v>50</v>
      </c>
      <c r="O156" s="363"/>
      <c r="P156" s="350">
        <v>2013</v>
      </c>
      <c r="Q156" s="411">
        <v>0</v>
      </c>
      <c r="R156" s="363"/>
      <c r="S156" s="350">
        <v>2013</v>
      </c>
      <c r="T156" s="411">
        <v>0</v>
      </c>
      <c r="U156" s="363"/>
      <c r="V156" s="350">
        <v>2013</v>
      </c>
      <c r="W156" s="411">
        <v>25</v>
      </c>
      <c r="X156" s="363"/>
      <c r="Y156" s="350">
        <v>2013</v>
      </c>
      <c r="Z156" s="411">
        <v>0</v>
      </c>
      <c r="AA156" s="363"/>
      <c r="AB156" s="350">
        <v>2013</v>
      </c>
      <c r="AC156" s="411">
        <v>0</v>
      </c>
      <c r="AD156" s="363"/>
      <c r="AE156" s="350">
        <v>2013</v>
      </c>
      <c r="AF156" s="411">
        <v>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12.5</v>
      </c>
      <c r="C157" s="80"/>
      <c r="D157" s="43">
        <v>2014</v>
      </c>
      <c r="E157" s="19">
        <v>0</v>
      </c>
      <c r="F157" s="10" t="s">
        <v>3902</v>
      </c>
      <c r="G157" s="43">
        <v>2014</v>
      </c>
      <c r="H157" s="8">
        <f t="shared" ref="H157:H162" si="25">AVERAGE(K157,N157,Q157,T157)</f>
        <v>25</v>
      </c>
      <c r="I157" s="19"/>
      <c r="J157" s="43">
        <v>2014</v>
      </c>
      <c r="K157" s="19">
        <v>50</v>
      </c>
      <c r="L157" s="10" t="s">
        <v>3903</v>
      </c>
      <c r="M157" s="43">
        <v>2014</v>
      </c>
      <c r="N157" s="19">
        <v>50</v>
      </c>
      <c r="O157" s="10" t="s">
        <v>3904</v>
      </c>
      <c r="P157" s="43">
        <v>2014</v>
      </c>
      <c r="Q157" s="19">
        <v>0</v>
      </c>
      <c r="R157" s="10" t="s">
        <v>3905</v>
      </c>
      <c r="S157" s="43">
        <v>2014</v>
      </c>
      <c r="T157" s="19">
        <v>0</v>
      </c>
      <c r="U157" s="10" t="s">
        <v>3906</v>
      </c>
      <c r="V157" s="43">
        <v>2014</v>
      </c>
      <c r="W157" s="19">
        <v>25</v>
      </c>
      <c r="X157" s="10" t="s">
        <v>4483</v>
      </c>
      <c r="Y157" s="350">
        <v>2014</v>
      </c>
      <c r="Z157" s="19">
        <v>0</v>
      </c>
      <c r="AA157" s="10"/>
      <c r="AB157" s="350">
        <v>2014</v>
      </c>
      <c r="AC157" s="19">
        <v>0</v>
      </c>
      <c r="AD157" s="10"/>
      <c r="AE157" s="350">
        <v>2014</v>
      </c>
      <c r="AF157" s="19">
        <v>0</v>
      </c>
      <c r="AG157" s="11" t="s">
        <v>1405</v>
      </c>
    </row>
    <row r="158" spans="1:81" ht="24.75" customHeight="1">
      <c r="A158" s="43">
        <v>2015</v>
      </c>
      <c r="B158" s="2">
        <f t="shared" si="24"/>
        <v>12.5</v>
      </c>
      <c r="C158" s="80"/>
      <c r="D158" s="43">
        <v>2015</v>
      </c>
      <c r="E158" s="19">
        <v>0</v>
      </c>
      <c r="F158" s="10"/>
      <c r="G158" s="43">
        <v>2015</v>
      </c>
      <c r="H158" s="8">
        <f t="shared" si="25"/>
        <v>25</v>
      </c>
      <c r="I158" s="19"/>
      <c r="J158" s="43">
        <v>2015</v>
      </c>
      <c r="K158" s="19">
        <v>50</v>
      </c>
      <c r="L158" s="10"/>
      <c r="M158" s="43">
        <v>2015</v>
      </c>
      <c r="N158" s="19">
        <v>50</v>
      </c>
      <c r="O158" s="10"/>
      <c r="P158" s="43">
        <v>2015</v>
      </c>
      <c r="Q158" s="19">
        <v>0</v>
      </c>
      <c r="R158" s="10"/>
      <c r="S158" s="43">
        <v>2015</v>
      </c>
      <c r="T158" s="19">
        <v>0</v>
      </c>
      <c r="U158" s="10"/>
      <c r="V158" s="43">
        <v>2015</v>
      </c>
      <c r="W158" s="19">
        <v>25</v>
      </c>
      <c r="X158" s="10"/>
      <c r="Y158" s="350">
        <v>2015</v>
      </c>
      <c r="Z158" s="19">
        <v>0</v>
      </c>
      <c r="AA158" s="10"/>
      <c r="AB158" s="350">
        <v>2015</v>
      </c>
      <c r="AC158" s="19">
        <v>0</v>
      </c>
      <c r="AD158" s="10"/>
      <c r="AE158" s="350">
        <v>2015</v>
      </c>
      <c r="AF158" s="19">
        <v>0</v>
      </c>
      <c r="AG158" s="11"/>
    </row>
    <row r="159" spans="1:81" ht="24.75" customHeight="1">
      <c r="A159" s="43">
        <v>2016</v>
      </c>
      <c r="B159" s="2">
        <f t="shared" si="24"/>
        <v>50</v>
      </c>
      <c r="C159" s="80"/>
      <c r="D159" s="43">
        <v>2016</v>
      </c>
      <c r="E159" s="19">
        <v>50</v>
      </c>
      <c r="F159" s="10" t="s">
        <v>1404</v>
      </c>
      <c r="G159" s="43">
        <v>2016</v>
      </c>
      <c r="H159" s="8">
        <f t="shared" si="25"/>
        <v>50</v>
      </c>
      <c r="I159" s="19"/>
      <c r="J159" s="43">
        <v>2016</v>
      </c>
      <c r="K159" s="19">
        <v>50</v>
      </c>
      <c r="L159" s="10" t="s">
        <v>1403</v>
      </c>
      <c r="M159" s="43">
        <v>2016</v>
      </c>
      <c r="N159" s="19">
        <v>50</v>
      </c>
      <c r="O159" s="10" t="s">
        <v>1402</v>
      </c>
      <c r="P159" s="43">
        <v>2016</v>
      </c>
      <c r="Q159" s="19">
        <v>50</v>
      </c>
      <c r="R159" s="10" t="s">
        <v>1401</v>
      </c>
      <c r="S159" s="43">
        <v>2016</v>
      </c>
      <c r="T159" s="19">
        <v>50</v>
      </c>
      <c r="U159" s="10" t="s">
        <v>1400</v>
      </c>
      <c r="V159" s="43">
        <v>2016</v>
      </c>
      <c r="W159" s="49">
        <v>50</v>
      </c>
      <c r="X159" s="10" t="s">
        <v>1399</v>
      </c>
      <c r="Y159" s="350">
        <v>2016</v>
      </c>
      <c r="Z159" s="19">
        <v>50</v>
      </c>
      <c r="AA159" s="10" t="s">
        <v>1398</v>
      </c>
      <c r="AB159" s="350">
        <v>2016</v>
      </c>
      <c r="AC159" s="19">
        <v>100</v>
      </c>
      <c r="AD159" s="10" t="s">
        <v>1397</v>
      </c>
      <c r="AE159" s="350">
        <v>2016</v>
      </c>
      <c r="AF159" s="19">
        <v>0</v>
      </c>
      <c r="AG159" s="11"/>
    </row>
    <row r="160" spans="1:81" ht="24.75" customHeight="1">
      <c r="A160" s="43">
        <v>2017</v>
      </c>
      <c r="B160" s="2">
        <f t="shared" si="24"/>
        <v>50</v>
      </c>
      <c r="C160" s="80"/>
      <c r="D160" s="43">
        <v>2017</v>
      </c>
      <c r="E160" s="19">
        <v>50</v>
      </c>
      <c r="F160" s="10"/>
      <c r="G160" s="43">
        <v>2017</v>
      </c>
      <c r="H160" s="8">
        <f t="shared" si="25"/>
        <v>50</v>
      </c>
      <c r="I160" s="19"/>
      <c r="J160" s="43">
        <v>2017</v>
      </c>
      <c r="K160" s="19">
        <v>50</v>
      </c>
      <c r="L160" s="10"/>
      <c r="M160" s="43">
        <v>2017</v>
      </c>
      <c r="N160" s="19">
        <v>50</v>
      </c>
      <c r="O160" s="10"/>
      <c r="P160" s="43">
        <v>2017</v>
      </c>
      <c r="Q160" s="19">
        <v>50</v>
      </c>
      <c r="R160" s="10"/>
      <c r="S160" s="43">
        <v>2017</v>
      </c>
      <c r="T160" s="19">
        <v>50</v>
      </c>
      <c r="U160" s="10"/>
      <c r="V160" s="43">
        <v>2017</v>
      </c>
      <c r="W160" s="49">
        <v>50</v>
      </c>
      <c r="X160" s="10"/>
      <c r="Y160" s="350">
        <v>2017</v>
      </c>
      <c r="Z160" s="19">
        <v>50</v>
      </c>
      <c r="AA160" s="10"/>
      <c r="AB160" s="350">
        <v>2017</v>
      </c>
      <c r="AC160" s="19">
        <v>100</v>
      </c>
      <c r="AD160" s="10"/>
      <c r="AE160" s="350">
        <v>2017</v>
      </c>
      <c r="AF160" s="19">
        <v>0</v>
      </c>
      <c r="AG160" s="11"/>
    </row>
    <row r="161" spans="1:41" ht="24.75" customHeight="1">
      <c r="A161" s="43">
        <v>2018</v>
      </c>
      <c r="B161" s="2">
        <f t="shared" si="24"/>
        <v>50</v>
      </c>
      <c r="C161" s="80"/>
      <c r="D161" s="43">
        <v>2018</v>
      </c>
      <c r="E161" s="19">
        <v>50</v>
      </c>
      <c r="F161" s="10"/>
      <c r="G161" s="43">
        <v>2018</v>
      </c>
      <c r="H161" s="8">
        <f t="shared" si="25"/>
        <v>50</v>
      </c>
      <c r="I161" s="19"/>
      <c r="J161" s="43">
        <v>2018</v>
      </c>
      <c r="K161" s="19">
        <v>50</v>
      </c>
      <c r="L161" s="10"/>
      <c r="M161" s="43">
        <v>2018</v>
      </c>
      <c r="N161" s="19">
        <v>50</v>
      </c>
      <c r="O161" s="10"/>
      <c r="P161" s="43">
        <v>2018</v>
      </c>
      <c r="Q161" s="19">
        <v>50</v>
      </c>
      <c r="R161" s="10"/>
      <c r="S161" s="43">
        <v>2018</v>
      </c>
      <c r="T161" s="19">
        <v>50</v>
      </c>
      <c r="U161" s="10"/>
      <c r="V161" s="43">
        <v>2018</v>
      </c>
      <c r="W161" s="49">
        <v>50</v>
      </c>
      <c r="X161" s="10"/>
      <c r="Y161" s="350">
        <v>2018</v>
      </c>
      <c r="Z161" s="19">
        <v>50</v>
      </c>
      <c r="AA161" s="10"/>
      <c r="AB161" s="350">
        <v>2018</v>
      </c>
      <c r="AC161" s="19">
        <v>100</v>
      </c>
      <c r="AD161" s="10"/>
      <c r="AE161" s="350">
        <v>2018</v>
      </c>
      <c r="AF161" s="19">
        <v>0</v>
      </c>
      <c r="AG161" s="11"/>
    </row>
    <row r="162" spans="1:41" ht="24.75" customHeight="1">
      <c r="A162" s="43">
        <v>2019</v>
      </c>
      <c r="B162" s="2">
        <f t="shared" si="24"/>
        <v>50</v>
      </c>
      <c r="C162" s="80"/>
      <c r="D162" s="43">
        <v>2019</v>
      </c>
      <c r="E162" s="19">
        <v>50</v>
      </c>
      <c r="F162" s="10"/>
      <c r="G162" s="43">
        <v>2019</v>
      </c>
      <c r="H162" s="8">
        <f t="shared" si="25"/>
        <v>50</v>
      </c>
      <c r="I162" s="19"/>
      <c r="J162" s="43">
        <v>2019</v>
      </c>
      <c r="K162" s="19">
        <v>50</v>
      </c>
      <c r="L162" s="10"/>
      <c r="M162" s="43">
        <v>2019</v>
      </c>
      <c r="N162" s="19">
        <v>50</v>
      </c>
      <c r="O162" s="10"/>
      <c r="P162" s="43">
        <v>2019</v>
      </c>
      <c r="Q162" s="19">
        <v>50</v>
      </c>
      <c r="R162" s="10"/>
      <c r="S162" s="43">
        <v>2019</v>
      </c>
      <c r="T162" s="19">
        <v>50</v>
      </c>
      <c r="U162" s="10"/>
      <c r="V162" s="43">
        <v>2019</v>
      </c>
      <c r="W162" s="49">
        <v>50</v>
      </c>
      <c r="X162" s="10"/>
      <c r="Y162" s="350">
        <v>2019</v>
      </c>
      <c r="Z162" s="19">
        <v>50</v>
      </c>
      <c r="AA162" s="10"/>
      <c r="AB162" s="350">
        <v>2019</v>
      </c>
      <c r="AC162" s="19">
        <v>100</v>
      </c>
      <c r="AD162" s="10"/>
      <c r="AE162" s="350">
        <v>2019</v>
      </c>
      <c r="AF162" s="19">
        <v>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39.666666666666664</v>
      </c>
      <c r="C171" s="39"/>
      <c r="D171" s="43">
        <v>2014</v>
      </c>
      <c r="E171" s="8">
        <v>50</v>
      </c>
      <c r="F171" s="67" t="s">
        <v>3907</v>
      </c>
      <c r="G171" s="43">
        <v>2014</v>
      </c>
      <c r="H171" s="8">
        <v>100</v>
      </c>
      <c r="I171" s="11">
        <v>0</v>
      </c>
      <c r="J171" s="43">
        <v>2014</v>
      </c>
      <c r="K171" s="8">
        <v>100</v>
      </c>
      <c r="L171" s="11" t="s">
        <v>3908</v>
      </c>
      <c r="M171" s="43">
        <v>2014</v>
      </c>
      <c r="N171" s="19">
        <v>100</v>
      </c>
      <c r="O171" s="11">
        <v>0</v>
      </c>
      <c r="P171" s="43">
        <v>2014</v>
      </c>
      <c r="Q171" s="8">
        <v>0</v>
      </c>
      <c r="R171" s="11" t="s">
        <v>3909</v>
      </c>
      <c r="S171" s="43">
        <v>2014</v>
      </c>
      <c r="T171" s="19">
        <v>50</v>
      </c>
      <c r="U171" s="11" t="s">
        <v>3910</v>
      </c>
      <c r="V171" s="43">
        <v>2014</v>
      </c>
      <c r="W171" s="19">
        <v>67</v>
      </c>
      <c r="X171" s="11" t="s">
        <v>3911</v>
      </c>
      <c r="Y171" s="43">
        <v>2014</v>
      </c>
      <c r="Z171" s="19">
        <v>67</v>
      </c>
      <c r="AA171" s="11" t="s">
        <v>3911</v>
      </c>
      <c r="AB171" s="43">
        <v>2014</v>
      </c>
      <c r="AC171" s="19">
        <v>0</v>
      </c>
      <c r="AD171" s="11" t="s">
        <v>3912</v>
      </c>
      <c r="AE171" s="43">
        <v>2014</v>
      </c>
      <c r="AF171" s="19">
        <v>0</v>
      </c>
      <c r="AG171" s="67">
        <v>0</v>
      </c>
      <c r="AH171" s="43">
        <v>2014</v>
      </c>
      <c r="AI171" s="19">
        <v>50</v>
      </c>
      <c r="AJ171" s="11" t="s">
        <v>3913</v>
      </c>
      <c r="AK171" s="43">
        <v>2014</v>
      </c>
      <c r="AL171" s="19">
        <v>0</v>
      </c>
      <c r="AM171" s="11">
        <v>0</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68.75</v>
      </c>
      <c r="C176" s="80"/>
      <c r="D176" s="43">
        <v>2019</v>
      </c>
      <c r="E176" s="19">
        <v>50</v>
      </c>
      <c r="F176" s="11" t="s">
        <v>3914</v>
      </c>
      <c r="G176" s="43">
        <v>2019</v>
      </c>
      <c r="H176" s="8">
        <v>100</v>
      </c>
      <c r="I176" s="67">
        <v>0</v>
      </c>
      <c r="J176" s="43">
        <v>2019</v>
      </c>
      <c r="K176" s="19">
        <v>100</v>
      </c>
      <c r="L176" s="11" t="s">
        <v>3915</v>
      </c>
      <c r="M176" s="43">
        <v>2019</v>
      </c>
      <c r="N176" s="19">
        <v>100</v>
      </c>
      <c r="O176" s="11">
        <v>0</v>
      </c>
      <c r="P176" s="43">
        <v>2019</v>
      </c>
      <c r="Q176" s="19">
        <v>50</v>
      </c>
      <c r="R176" s="11" t="s">
        <v>3916</v>
      </c>
      <c r="S176" s="43">
        <v>2019</v>
      </c>
      <c r="T176" s="19">
        <v>50</v>
      </c>
      <c r="U176" s="11" t="s">
        <v>3910</v>
      </c>
      <c r="V176" s="43">
        <v>2019</v>
      </c>
      <c r="W176" s="19">
        <v>100</v>
      </c>
      <c r="X176" s="11" t="s">
        <v>2887</v>
      </c>
      <c r="Y176" s="43">
        <v>2019</v>
      </c>
      <c r="Z176" s="19">
        <v>100</v>
      </c>
      <c r="AA176" s="11" t="s">
        <v>2887</v>
      </c>
      <c r="AB176" s="43">
        <v>2019</v>
      </c>
      <c r="AC176" s="19">
        <v>50</v>
      </c>
      <c r="AD176" s="11" t="s">
        <v>3917</v>
      </c>
      <c r="AE176" s="43">
        <v>2019</v>
      </c>
      <c r="AF176" s="19">
        <v>50</v>
      </c>
      <c r="AG176" s="11" t="s">
        <v>3918</v>
      </c>
      <c r="AH176" s="43">
        <v>2019</v>
      </c>
      <c r="AI176" s="19">
        <v>50</v>
      </c>
      <c r="AJ176" s="11" t="s">
        <v>3919</v>
      </c>
      <c r="AK176" s="43">
        <v>2019</v>
      </c>
      <c r="AL176" s="19">
        <v>50</v>
      </c>
      <c r="AM176" s="11" t="s">
        <v>3920</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Z148:AA148"/>
    <mergeCell ref="AC148:AD148"/>
    <mergeCell ref="AF148:AG148"/>
    <mergeCell ref="T147:U147"/>
    <mergeCell ref="W147:X147"/>
    <mergeCell ref="Z147:AA147"/>
    <mergeCell ref="AC147:AD147"/>
    <mergeCell ref="AF147:AG147"/>
    <mergeCell ref="H146:I146"/>
    <mergeCell ref="K146:L146"/>
    <mergeCell ref="N146:O146"/>
    <mergeCell ref="Q146:R146"/>
    <mergeCell ref="T146:U146"/>
    <mergeCell ref="W148:X148"/>
    <mergeCell ref="AC146:AD146"/>
    <mergeCell ref="AF146:AG146"/>
    <mergeCell ref="W146:X146"/>
    <mergeCell ref="Z146:AA146"/>
    <mergeCell ref="B148:C148"/>
    <mergeCell ref="E148:F148"/>
    <mergeCell ref="H148:I148"/>
    <mergeCell ref="K148:L148"/>
    <mergeCell ref="N148:O148"/>
    <mergeCell ref="Q148:R148"/>
    <mergeCell ref="T148:U148"/>
    <mergeCell ref="H145:I145"/>
    <mergeCell ref="K144:L144"/>
    <mergeCell ref="N144:O144"/>
    <mergeCell ref="Q144:R144"/>
    <mergeCell ref="T144:U144"/>
    <mergeCell ref="B147:C147"/>
    <mergeCell ref="E147:F147"/>
    <mergeCell ref="H147:I147"/>
    <mergeCell ref="K147:L147"/>
    <mergeCell ref="N147:O147"/>
    <mergeCell ref="Q147:R147"/>
    <mergeCell ref="B146:C146"/>
    <mergeCell ref="E146:F146"/>
    <mergeCell ref="K145:L145"/>
    <mergeCell ref="N145:O145"/>
    <mergeCell ref="Q145:R145"/>
    <mergeCell ref="W127:X127"/>
    <mergeCell ref="Z127:AA127"/>
    <mergeCell ref="W145:X145"/>
    <mergeCell ref="Z145:AA145"/>
    <mergeCell ref="AC145:AD145"/>
    <mergeCell ref="AF145:AG145"/>
    <mergeCell ref="B143:AG143"/>
    <mergeCell ref="B144:C144"/>
    <mergeCell ref="E144:F144"/>
    <mergeCell ref="H144:I144"/>
    <mergeCell ref="B127:C127"/>
    <mergeCell ref="E127:F127"/>
    <mergeCell ref="H127:I127"/>
    <mergeCell ref="K127:L127"/>
    <mergeCell ref="N127:O127"/>
    <mergeCell ref="Q127:R127"/>
    <mergeCell ref="T127:U127"/>
    <mergeCell ref="T145:U145"/>
    <mergeCell ref="AC144:AD144"/>
    <mergeCell ref="AF144:AG144"/>
    <mergeCell ref="W144:X144"/>
    <mergeCell ref="Z144:AA144"/>
    <mergeCell ref="B126:C126"/>
    <mergeCell ref="E126:F126"/>
    <mergeCell ref="H126:I126"/>
    <mergeCell ref="K126:L126"/>
    <mergeCell ref="N126:O126"/>
    <mergeCell ref="Q126:R126"/>
    <mergeCell ref="T126:U126"/>
    <mergeCell ref="W126:X126"/>
    <mergeCell ref="Z126:AA126"/>
    <mergeCell ref="H124:I124"/>
    <mergeCell ref="K124:L124"/>
    <mergeCell ref="N124:O124"/>
    <mergeCell ref="Q124:R124"/>
    <mergeCell ref="T124:U124"/>
    <mergeCell ref="W124:X124"/>
    <mergeCell ref="Z124:AA124"/>
    <mergeCell ref="B125:C125"/>
    <mergeCell ref="E125:F125"/>
    <mergeCell ref="H125:I125"/>
    <mergeCell ref="K125:L125"/>
    <mergeCell ref="N125:O125"/>
    <mergeCell ref="Q125:R125"/>
    <mergeCell ref="T125:U125"/>
    <mergeCell ref="W125:X125"/>
    <mergeCell ref="Z125:AA125"/>
    <mergeCell ref="B122:AA122"/>
    <mergeCell ref="B123:C123"/>
    <mergeCell ref="E123:F123"/>
    <mergeCell ref="H123:I123"/>
    <mergeCell ref="K123:L123"/>
    <mergeCell ref="N123:O123"/>
    <mergeCell ref="Q123:R123"/>
    <mergeCell ref="T123:U123"/>
    <mergeCell ref="W123:X123"/>
    <mergeCell ref="Z123:AA123"/>
    <mergeCell ref="B105:C105"/>
    <mergeCell ref="E105:F105"/>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03:I103"/>
    <mergeCell ref="K103:L103"/>
    <mergeCell ref="N103:O103"/>
    <mergeCell ref="Q103:R103"/>
    <mergeCell ref="T103:U103"/>
    <mergeCell ref="W103:X103"/>
    <mergeCell ref="H104:I104"/>
    <mergeCell ref="K104:L104"/>
    <mergeCell ref="N104:O104"/>
    <mergeCell ref="Q104:R104"/>
    <mergeCell ref="T104:U104"/>
    <mergeCell ref="W104:X104"/>
    <mergeCell ref="B101:X101"/>
    <mergeCell ref="B102:C102"/>
    <mergeCell ref="E102:F102"/>
    <mergeCell ref="H102:I102"/>
    <mergeCell ref="K102:L102"/>
    <mergeCell ref="N102:O102"/>
    <mergeCell ref="Q102:R102"/>
    <mergeCell ref="T102:U102"/>
    <mergeCell ref="W102:X102"/>
    <mergeCell ref="B84:C84"/>
    <mergeCell ref="E84:F84"/>
    <mergeCell ref="H84:I84"/>
    <mergeCell ref="K84:L84"/>
    <mergeCell ref="N84:O84"/>
    <mergeCell ref="Q84:R84"/>
    <mergeCell ref="B85:C85"/>
    <mergeCell ref="E85:F85"/>
    <mergeCell ref="H85:I85"/>
    <mergeCell ref="K85:L85"/>
    <mergeCell ref="N85:O85"/>
    <mergeCell ref="Q85:R85"/>
    <mergeCell ref="B83:C83"/>
    <mergeCell ref="E83:F83"/>
    <mergeCell ref="H83:I83"/>
    <mergeCell ref="K83:L83"/>
    <mergeCell ref="N83:O83"/>
    <mergeCell ref="Q83:R83"/>
    <mergeCell ref="W64:X64"/>
    <mergeCell ref="Z64:AA64"/>
    <mergeCell ref="Q82:R82"/>
    <mergeCell ref="H82:I82"/>
    <mergeCell ref="T64:U64"/>
    <mergeCell ref="K82:L82"/>
    <mergeCell ref="N82:O82"/>
    <mergeCell ref="E82:F82"/>
    <mergeCell ref="B82:C82"/>
    <mergeCell ref="AI64:AJ64"/>
    <mergeCell ref="AL64:AM64"/>
    <mergeCell ref="B80:R80"/>
    <mergeCell ref="B81:C81"/>
    <mergeCell ref="E81:F81"/>
    <mergeCell ref="H81:I81"/>
    <mergeCell ref="K81:L81"/>
    <mergeCell ref="N81:O81"/>
    <mergeCell ref="Q81:R81"/>
    <mergeCell ref="B64:C64"/>
    <mergeCell ref="E64:F64"/>
    <mergeCell ref="AF64:AG64"/>
    <mergeCell ref="H64:I64"/>
    <mergeCell ref="K64:L64"/>
    <mergeCell ref="N64:O64"/>
    <mergeCell ref="Q64:R64"/>
    <mergeCell ref="AC64:AD64"/>
    <mergeCell ref="AC61:AD61"/>
    <mergeCell ref="AI61:AJ61"/>
    <mergeCell ref="AL61:AM61"/>
    <mergeCell ref="AL62:AM62"/>
    <mergeCell ref="AF62:AG62"/>
    <mergeCell ref="AI62:AJ62"/>
    <mergeCell ref="N60:O60"/>
    <mergeCell ref="AC60:AD60"/>
    <mergeCell ref="AF63:AG63"/>
    <mergeCell ref="AI63:AJ63"/>
    <mergeCell ref="W63:X63"/>
    <mergeCell ref="Z63:AA63"/>
    <mergeCell ref="W62:X62"/>
    <mergeCell ref="Z62:AA62"/>
    <mergeCell ref="AC62:AD62"/>
    <mergeCell ref="AL63:AM63"/>
    <mergeCell ref="AC63:AD63"/>
    <mergeCell ref="K63:L63"/>
    <mergeCell ref="N63:O63"/>
    <mergeCell ref="Q63:R63"/>
    <mergeCell ref="T63:U63"/>
    <mergeCell ref="AR43:AS43"/>
    <mergeCell ref="AU43:AV43"/>
    <mergeCell ref="B43:C43"/>
    <mergeCell ref="E43:F43"/>
    <mergeCell ref="H43:I43"/>
    <mergeCell ref="K43:L43"/>
    <mergeCell ref="N43:O43"/>
    <mergeCell ref="Q60:R60"/>
    <mergeCell ref="T60:U60"/>
    <mergeCell ref="W60:X60"/>
    <mergeCell ref="Z60:AA60"/>
    <mergeCell ref="AI60:AJ60"/>
    <mergeCell ref="AL60:AM60"/>
    <mergeCell ref="H61:I61"/>
    <mergeCell ref="K61:L61"/>
    <mergeCell ref="N61:O61"/>
    <mergeCell ref="Q61:R61"/>
    <mergeCell ref="T61:U61"/>
    <mergeCell ref="W61:X61"/>
    <mergeCell ref="T62:U62"/>
    <mergeCell ref="AX43:AY43"/>
    <mergeCell ref="Q43:R43"/>
    <mergeCell ref="T43:U43"/>
    <mergeCell ref="W43:X43"/>
    <mergeCell ref="Z43:AA43"/>
    <mergeCell ref="AC43:AD43"/>
    <mergeCell ref="B104:C104"/>
    <mergeCell ref="E104:F104"/>
    <mergeCell ref="AI43:AJ43"/>
    <mergeCell ref="AF60:AG60"/>
    <mergeCell ref="B62:C62"/>
    <mergeCell ref="E62:F62"/>
    <mergeCell ref="H62:I62"/>
    <mergeCell ref="K62:L62"/>
    <mergeCell ref="N62:O62"/>
    <mergeCell ref="Q62:R62"/>
    <mergeCell ref="AF43:AG43"/>
    <mergeCell ref="B60:C60"/>
    <mergeCell ref="E60:F60"/>
    <mergeCell ref="H60:I60"/>
    <mergeCell ref="K60:L60"/>
    <mergeCell ref="B63:C63"/>
    <mergeCell ref="E63:F63"/>
    <mergeCell ref="H63:I63"/>
    <mergeCell ref="B42:C42"/>
    <mergeCell ref="E42:F42"/>
    <mergeCell ref="H42:I42"/>
    <mergeCell ref="K42:L42"/>
    <mergeCell ref="N42:O42"/>
    <mergeCell ref="Q42:R42"/>
    <mergeCell ref="T42:U42"/>
    <mergeCell ref="AL43:AM43"/>
    <mergeCell ref="AO43:AP43"/>
    <mergeCell ref="T40:U40"/>
    <mergeCell ref="W40:X40"/>
    <mergeCell ref="Z40:AA40"/>
    <mergeCell ref="AL42:AM42"/>
    <mergeCell ref="AO42:AP42"/>
    <mergeCell ref="AR42:AS42"/>
    <mergeCell ref="AU42:AV42"/>
    <mergeCell ref="AX42:AY42"/>
    <mergeCell ref="AF42:AG42"/>
    <mergeCell ref="AI42:AJ42"/>
    <mergeCell ref="T41:U41"/>
    <mergeCell ref="W41:X41"/>
    <mergeCell ref="Z41:AA41"/>
    <mergeCell ref="AC41:AD41"/>
    <mergeCell ref="AF41:AG41"/>
    <mergeCell ref="AI41:AJ41"/>
    <mergeCell ref="AL41:AM41"/>
    <mergeCell ref="AO41:AP41"/>
    <mergeCell ref="AR41:AS41"/>
    <mergeCell ref="AU41:AV41"/>
    <mergeCell ref="AX41:AY41"/>
    <mergeCell ref="W42:X42"/>
    <mergeCell ref="Z42:AA42"/>
    <mergeCell ref="AC42:AD42"/>
    <mergeCell ref="B41:C41"/>
    <mergeCell ref="E41:F41"/>
    <mergeCell ref="H41:I41"/>
    <mergeCell ref="K41:L41"/>
    <mergeCell ref="N41:O41"/>
    <mergeCell ref="H40:I40"/>
    <mergeCell ref="K40:L40"/>
    <mergeCell ref="N40:O40"/>
    <mergeCell ref="Q40:R40"/>
    <mergeCell ref="Q41:R41"/>
    <mergeCell ref="AR39:AS39"/>
    <mergeCell ref="AU39:AV39"/>
    <mergeCell ref="AX39:AY39"/>
    <mergeCell ref="AC40:AD40"/>
    <mergeCell ref="AF40:AG40"/>
    <mergeCell ref="AI40:AJ40"/>
    <mergeCell ref="AL40:AM40"/>
    <mergeCell ref="AO40:AP40"/>
    <mergeCell ref="AC39:AD39"/>
    <mergeCell ref="AF39:AG39"/>
    <mergeCell ref="AI39:AJ39"/>
    <mergeCell ref="AR40:AS40"/>
    <mergeCell ref="AU40:AV40"/>
    <mergeCell ref="AX40:AY40"/>
    <mergeCell ref="B22:C22"/>
    <mergeCell ref="E22:F22"/>
    <mergeCell ref="H22:I22"/>
    <mergeCell ref="K22:L22"/>
    <mergeCell ref="N22:O22"/>
    <mergeCell ref="Q22:R22"/>
    <mergeCell ref="T22:U22"/>
    <mergeCell ref="AL39:AM39"/>
    <mergeCell ref="AO39:AP39"/>
    <mergeCell ref="B39:C39"/>
    <mergeCell ref="E39:F39"/>
    <mergeCell ref="H39:I39"/>
    <mergeCell ref="K39:L39"/>
    <mergeCell ref="N39:O39"/>
    <mergeCell ref="Q39:R39"/>
    <mergeCell ref="T39:U39"/>
    <mergeCell ref="W39:X39"/>
    <mergeCell ref="Z39:AA39"/>
    <mergeCell ref="H21:I21"/>
    <mergeCell ref="K21:L21"/>
    <mergeCell ref="N21:O21"/>
    <mergeCell ref="Q21:R21"/>
    <mergeCell ref="T21:U21"/>
    <mergeCell ref="W21:X21"/>
    <mergeCell ref="Z21:AA21"/>
    <mergeCell ref="AC21:AD21"/>
    <mergeCell ref="W22:X22"/>
    <mergeCell ref="Z22:AA22"/>
    <mergeCell ref="AC22:AD22"/>
    <mergeCell ref="B61:C61"/>
    <mergeCell ref="E61:F61"/>
    <mergeCell ref="Z61:AA61"/>
    <mergeCell ref="AF61:AG61"/>
    <mergeCell ref="A1:D1"/>
    <mergeCell ref="B17:AD17"/>
    <mergeCell ref="B38:AY38"/>
    <mergeCell ref="B59:AM59"/>
    <mergeCell ref="B18:C18"/>
    <mergeCell ref="E18:F18"/>
    <mergeCell ref="H18:I18"/>
    <mergeCell ref="K18:L18"/>
    <mergeCell ref="N18:O18"/>
    <mergeCell ref="Q18:R18"/>
    <mergeCell ref="T18:U18"/>
    <mergeCell ref="W18:X18"/>
    <mergeCell ref="Z18:AA18"/>
    <mergeCell ref="AC18:AD18"/>
    <mergeCell ref="E19:F19"/>
    <mergeCell ref="H19:I19"/>
    <mergeCell ref="K19:L19"/>
    <mergeCell ref="AC20:AD20"/>
    <mergeCell ref="B21:C21"/>
    <mergeCell ref="E21:F21"/>
    <mergeCell ref="B103:C103"/>
    <mergeCell ref="E103:F103"/>
    <mergeCell ref="B124:C124"/>
    <mergeCell ref="E124:F124"/>
    <mergeCell ref="B145:C145"/>
    <mergeCell ref="E145:F145"/>
    <mergeCell ref="AC19:AD19"/>
    <mergeCell ref="B40:C40"/>
    <mergeCell ref="E40:F40"/>
    <mergeCell ref="B19:C19"/>
    <mergeCell ref="N19:O19"/>
    <mergeCell ref="Q19:R19"/>
    <mergeCell ref="T19:U19"/>
    <mergeCell ref="W19:X19"/>
    <mergeCell ref="Z19:AA19"/>
    <mergeCell ref="B20:C20"/>
    <mergeCell ref="E20:F20"/>
    <mergeCell ref="H20:I20"/>
    <mergeCell ref="K20:L20"/>
    <mergeCell ref="N20:O20"/>
    <mergeCell ref="Q20:R20"/>
    <mergeCell ref="T20:U20"/>
    <mergeCell ref="W20:X20"/>
    <mergeCell ref="Z20:AA20"/>
  </mergeCells>
  <pageMargins left="0.70866141732283472" right="0.70866141732283472" top="0.74803149606299213" bottom="0.74803149606299213" header="0.31496062992125984" footer="0.31496062992125984"/>
  <pageSetup paperSize="9" scale="50"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3"/>
  <dimension ref="A1:CC249"/>
  <sheetViews>
    <sheetView topLeftCell="P144" zoomScale="115" zoomScaleNormal="115" workbookViewId="0">
      <selection activeCell="AA173" sqref="AA173"/>
    </sheetView>
  </sheetViews>
  <sheetFormatPr defaultColWidth="15.855468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6" customWidth="1"/>
    <col min="21" max="21" width="23.140625" style="36"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6"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15.85546875" style="35"/>
  </cols>
  <sheetData>
    <row r="1" spans="1:21" ht="24.75" customHeight="1">
      <c r="A1" s="553" t="s">
        <v>4219</v>
      </c>
      <c r="B1" s="553"/>
      <c r="C1" s="553"/>
      <c r="D1" s="553"/>
      <c r="T1" s="46"/>
      <c r="U1" s="46"/>
    </row>
    <row r="2" spans="1:21" ht="79.5" customHeight="1">
      <c r="A2" s="37" t="s">
        <v>0</v>
      </c>
      <c r="B2" s="37" t="s">
        <v>4220</v>
      </c>
      <c r="C2" s="37" t="s">
        <v>4221</v>
      </c>
      <c r="D2" s="37" t="s">
        <v>4222</v>
      </c>
      <c r="T2" s="46"/>
      <c r="U2" s="46"/>
    </row>
    <row r="3" spans="1:21" ht="24.75" customHeight="1">
      <c r="A3" s="347">
        <v>2007</v>
      </c>
      <c r="B3" s="229"/>
      <c r="C3" s="229"/>
      <c r="D3" s="229" t="e">
        <f t="shared" ref="D3:D9" si="0">AVERAGE(B24,B45,B87,B108,B129,B150)</f>
        <v>#DIV/0!</v>
      </c>
      <c r="T3" s="46"/>
      <c r="U3" s="46"/>
    </row>
    <row r="4" spans="1:21" ht="24.75" customHeight="1">
      <c r="A4" s="347">
        <v>2008</v>
      </c>
      <c r="B4" s="229"/>
      <c r="C4" s="229"/>
      <c r="D4" s="229" t="e">
        <f t="shared" si="0"/>
        <v>#DIV/0!</v>
      </c>
      <c r="T4" s="46"/>
      <c r="U4" s="46"/>
    </row>
    <row r="5" spans="1:21" ht="24.75" customHeight="1">
      <c r="A5" s="347">
        <v>2009</v>
      </c>
      <c r="B5" s="229"/>
      <c r="C5" s="229"/>
      <c r="D5" s="229" t="e">
        <f t="shared" si="0"/>
        <v>#DIV/0!</v>
      </c>
      <c r="T5" s="46"/>
      <c r="U5" s="46"/>
    </row>
    <row r="6" spans="1:21" ht="24.75" customHeight="1">
      <c r="A6" s="347">
        <v>2010</v>
      </c>
      <c r="B6" s="229"/>
      <c r="C6" s="229" t="e">
        <f t="shared" ref="C6:C9" si="1">AVERAGE(B27,B48,B69,B90,B111,B132,B153)</f>
        <v>#DIV/0!</v>
      </c>
      <c r="D6" s="229" t="e">
        <f t="shared" si="0"/>
        <v>#DIV/0!</v>
      </c>
      <c r="T6" s="46"/>
      <c r="U6" s="46"/>
    </row>
    <row r="7" spans="1:21" ht="24.75" customHeight="1">
      <c r="A7" s="347">
        <v>2011</v>
      </c>
      <c r="B7" s="229"/>
      <c r="C7" s="229" t="e">
        <f t="shared" si="1"/>
        <v>#DIV/0!</v>
      </c>
      <c r="D7" s="229" t="e">
        <f t="shared" si="0"/>
        <v>#DIV/0!</v>
      </c>
      <c r="T7" s="46"/>
      <c r="U7" s="46"/>
    </row>
    <row r="8" spans="1:21" ht="24.75" customHeight="1">
      <c r="A8" s="347">
        <v>2012</v>
      </c>
      <c r="B8" s="229"/>
      <c r="C8" s="229" t="e">
        <f t="shared" si="1"/>
        <v>#DIV/0!</v>
      </c>
      <c r="D8" s="229" t="e">
        <f t="shared" si="0"/>
        <v>#DIV/0!</v>
      </c>
      <c r="T8" s="46"/>
      <c r="U8" s="46"/>
    </row>
    <row r="9" spans="1:21" ht="24.75" customHeight="1">
      <c r="A9" s="347">
        <v>2013</v>
      </c>
      <c r="B9" s="229"/>
      <c r="C9" s="229" t="e">
        <f t="shared" si="1"/>
        <v>#DIV/0!</v>
      </c>
      <c r="D9" s="229" t="e">
        <f t="shared" si="0"/>
        <v>#DIV/0!</v>
      </c>
      <c r="T9" s="46"/>
      <c r="U9" s="46"/>
    </row>
    <row r="10" spans="1:21" ht="24.75" customHeight="1">
      <c r="A10" s="38">
        <v>2014</v>
      </c>
      <c r="B10" s="229">
        <f>AVERAGE(B31,B52,B73,B94,B115,B136,B157,B171)</f>
        <v>45.602926587301589</v>
      </c>
      <c r="C10" s="229">
        <f t="shared" ref="C10:C15" si="2">AVERAGE(B31,B52,B73,B94,B115,B136,B157)</f>
        <v>50.034297052154201</v>
      </c>
      <c r="D10" s="229">
        <f t="shared" ref="D10:D15" si="3">AVERAGE(B31,B52,B94,B115,B136,B157)</f>
        <v>57.182870370370374</v>
      </c>
      <c r="T10" s="46"/>
      <c r="U10" s="46"/>
    </row>
    <row r="11" spans="1:21" ht="24.75" customHeight="1">
      <c r="A11" s="38">
        <v>2015</v>
      </c>
      <c r="B11" s="229"/>
      <c r="C11" s="229">
        <f t="shared" si="2"/>
        <v>50.034297052154201</v>
      </c>
      <c r="D11" s="229">
        <f t="shared" si="3"/>
        <v>57.182870370370374</v>
      </c>
      <c r="T11" s="46"/>
      <c r="U11" s="46"/>
    </row>
    <row r="12" spans="1:21" ht="24.75" customHeight="1">
      <c r="A12" s="38">
        <v>2016</v>
      </c>
      <c r="B12" s="229"/>
      <c r="C12" s="229">
        <f t="shared" si="2"/>
        <v>50.034297052154201</v>
      </c>
      <c r="D12" s="229">
        <f t="shared" si="3"/>
        <v>57.182870370370374</v>
      </c>
      <c r="T12" s="46"/>
      <c r="U12" s="46"/>
    </row>
    <row r="13" spans="1:21" ht="24.75" customHeight="1">
      <c r="A13" s="38">
        <v>2017</v>
      </c>
      <c r="B13" s="229"/>
      <c r="C13" s="229">
        <f t="shared" si="2"/>
        <v>50.034297052154201</v>
      </c>
      <c r="D13" s="229">
        <f t="shared" si="3"/>
        <v>57.182870370370374</v>
      </c>
      <c r="T13" s="46"/>
      <c r="U13" s="46"/>
    </row>
    <row r="14" spans="1:21" ht="24.75" customHeight="1">
      <c r="A14" s="38">
        <v>2018</v>
      </c>
      <c r="B14" s="229"/>
      <c r="C14" s="229">
        <f t="shared" si="2"/>
        <v>50.86763038548753</v>
      </c>
      <c r="D14" s="229">
        <f t="shared" si="3"/>
        <v>58.155092592592588</v>
      </c>
      <c r="T14" s="46"/>
      <c r="U14" s="46"/>
    </row>
    <row r="15" spans="1:21" ht="24.75" customHeight="1">
      <c r="A15" s="38">
        <v>2019</v>
      </c>
      <c r="B15" s="229">
        <f>AVERAGE(B36,B57,B78,B99,B120,B141,B162,B176)</f>
        <v>47.894593253968253</v>
      </c>
      <c r="C15" s="229">
        <f t="shared" si="2"/>
        <v>50.86763038548753</v>
      </c>
      <c r="D15" s="229">
        <f t="shared" si="3"/>
        <v>58.155092592592588</v>
      </c>
      <c r="T15" s="46"/>
      <c r="U15" s="46"/>
    </row>
    <row r="16" spans="1:21" ht="24.75" customHeight="1">
      <c r="T16" s="46"/>
      <c r="U16" s="46"/>
    </row>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600" t="s">
        <v>6</v>
      </c>
      <c r="R18" s="600"/>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600"/>
      <c r="R19" s="600"/>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t="s">
        <v>77</v>
      </c>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t="e">
        <f t="shared" ref="B24:B30" si="4">AVERAGE(E24, H24,K24,N24,Q24,T24,W24,Z24,AC24)</f>
        <v>#DIV/0!</v>
      </c>
      <c r="C24" s="363"/>
      <c r="D24" s="350">
        <v>2007</v>
      </c>
      <c r="E24" s="363"/>
      <c r="F24" s="363"/>
      <c r="G24" s="350">
        <v>2007</v>
      </c>
      <c r="H24" s="363"/>
      <c r="I24" s="363"/>
      <c r="J24" s="350">
        <v>2007</v>
      </c>
      <c r="K24" s="363"/>
      <c r="L24" s="363"/>
      <c r="M24" s="350">
        <v>2007</v>
      </c>
      <c r="N24" s="363"/>
      <c r="O24" s="363"/>
      <c r="P24" s="350">
        <v>2007</v>
      </c>
      <c r="Q24" s="363"/>
      <c r="R24" s="363"/>
      <c r="S24" s="350">
        <v>2007</v>
      </c>
      <c r="T24" s="363"/>
      <c r="U24" s="363"/>
      <c r="V24" s="350">
        <v>2007</v>
      </c>
      <c r="W24" s="363"/>
      <c r="X24" s="363"/>
      <c r="Y24" s="350">
        <v>2007</v>
      </c>
      <c r="Z24" s="363"/>
      <c r="AA24" s="363"/>
      <c r="AB24" s="350">
        <v>2007</v>
      </c>
      <c r="AC24" s="363"/>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t="e">
        <f t="shared" si="4"/>
        <v>#DIV/0!</v>
      </c>
      <c r="C25" s="363"/>
      <c r="D25" s="350">
        <v>2008</v>
      </c>
      <c r="E25" s="363"/>
      <c r="F25" s="363"/>
      <c r="G25" s="350">
        <v>2008</v>
      </c>
      <c r="H25" s="363"/>
      <c r="I25" s="363"/>
      <c r="J25" s="350">
        <v>2008</v>
      </c>
      <c r="K25" s="363"/>
      <c r="L25" s="363"/>
      <c r="M25" s="350">
        <v>2008</v>
      </c>
      <c r="N25" s="363"/>
      <c r="O25" s="363"/>
      <c r="P25" s="350">
        <v>2008</v>
      </c>
      <c r="Q25" s="363"/>
      <c r="R25" s="363"/>
      <c r="S25" s="350">
        <v>2008</v>
      </c>
      <c r="T25" s="363"/>
      <c r="U25" s="363"/>
      <c r="V25" s="350">
        <v>2008</v>
      </c>
      <c r="W25" s="363"/>
      <c r="X25" s="363"/>
      <c r="Y25" s="350">
        <v>2008</v>
      </c>
      <c r="Z25" s="363"/>
      <c r="AA25" s="363"/>
      <c r="AB25" s="350">
        <v>2008</v>
      </c>
      <c r="AC25" s="363"/>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t="e">
        <f t="shared" si="4"/>
        <v>#DIV/0!</v>
      </c>
      <c r="C26" s="363"/>
      <c r="D26" s="350">
        <v>2009</v>
      </c>
      <c r="E26" s="363"/>
      <c r="F26" s="363"/>
      <c r="G26" s="350">
        <v>2009</v>
      </c>
      <c r="H26" s="363"/>
      <c r="I26" s="363"/>
      <c r="J26" s="350">
        <v>2009</v>
      </c>
      <c r="K26" s="363"/>
      <c r="L26" s="363"/>
      <c r="M26" s="350">
        <v>2009</v>
      </c>
      <c r="N26" s="363"/>
      <c r="O26" s="363"/>
      <c r="P26" s="350">
        <v>2009</v>
      </c>
      <c r="Q26" s="363"/>
      <c r="R26" s="363"/>
      <c r="S26" s="350">
        <v>2009</v>
      </c>
      <c r="T26" s="363"/>
      <c r="U26" s="363"/>
      <c r="V26" s="350">
        <v>2009</v>
      </c>
      <c r="W26" s="363"/>
      <c r="X26" s="363"/>
      <c r="Y26" s="350">
        <v>2009</v>
      </c>
      <c r="Z26" s="363"/>
      <c r="AA26" s="363"/>
      <c r="AB26" s="350">
        <v>2009</v>
      </c>
      <c r="AC26" s="363"/>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t="e">
        <f t="shared" si="4"/>
        <v>#DIV/0!</v>
      </c>
      <c r="C27" s="363"/>
      <c r="D27" s="350">
        <v>2010</v>
      </c>
      <c r="E27" s="363"/>
      <c r="F27" s="363"/>
      <c r="G27" s="350">
        <v>2010</v>
      </c>
      <c r="H27" s="363"/>
      <c r="I27" s="363"/>
      <c r="J27" s="350">
        <v>2010</v>
      </c>
      <c r="K27" s="363"/>
      <c r="L27" s="363"/>
      <c r="M27" s="350">
        <v>2010</v>
      </c>
      <c r="N27" s="363"/>
      <c r="O27" s="363"/>
      <c r="P27" s="350">
        <v>2010</v>
      </c>
      <c r="Q27" s="363"/>
      <c r="R27" s="363"/>
      <c r="S27" s="350">
        <v>2010</v>
      </c>
      <c r="T27" s="363"/>
      <c r="U27" s="363"/>
      <c r="V27" s="350">
        <v>2010</v>
      </c>
      <c r="W27" s="363"/>
      <c r="X27" s="363"/>
      <c r="Y27" s="350">
        <v>2010</v>
      </c>
      <c r="Z27" s="363"/>
      <c r="AA27" s="363"/>
      <c r="AB27" s="350">
        <v>2010</v>
      </c>
      <c r="AC27" s="363"/>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t="e">
        <f t="shared" si="4"/>
        <v>#DIV/0!</v>
      </c>
      <c r="C28" s="363"/>
      <c r="D28" s="350">
        <v>2011</v>
      </c>
      <c r="E28" s="363"/>
      <c r="F28" s="363"/>
      <c r="G28" s="350">
        <v>2011</v>
      </c>
      <c r="H28" s="363"/>
      <c r="I28" s="363"/>
      <c r="J28" s="350">
        <v>2011</v>
      </c>
      <c r="K28" s="363"/>
      <c r="L28" s="363"/>
      <c r="M28" s="350">
        <v>2011</v>
      </c>
      <c r="N28" s="363"/>
      <c r="O28" s="363"/>
      <c r="P28" s="350">
        <v>2011</v>
      </c>
      <c r="Q28" s="363"/>
      <c r="R28" s="363"/>
      <c r="S28" s="350">
        <v>2011</v>
      </c>
      <c r="T28" s="363"/>
      <c r="U28" s="363"/>
      <c r="V28" s="350">
        <v>2011</v>
      </c>
      <c r="W28" s="363"/>
      <c r="X28" s="363"/>
      <c r="Y28" s="350">
        <v>2011</v>
      </c>
      <c r="Z28" s="363"/>
      <c r="AA28" s="363"/>
      <c r="AB28" s="350">
        <v>2011</v>
      </c>
      <c r="AC28" s="363"/>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t="e">
        <f t="shared" si="4"/>
        <v>#DIV/0!</v>
      </c>
      <c r="C29" s="363"/>
      <c r="D29" s="350">
        <v>2012</v>
      </c>
      <c r="E29" s="363"/>
      <c r="F29" s="363"/>
      <c r="G29" s="350">
        <v>2012</v>
      </c>
      <c r="H29" s="363"/>
      <c r="I29" s="363"/>
      <c r="J29" s="350">
        <v>2012</v>
      </c>
      <c r="K29" s="363"/>
      <c r="L29" s="363"/>
      <c r="M29" s="350">
        <v>2012</v>
      </c>
      <c r="N29" s="363"/>
      <c r="O29" s="363"/>
      <c r="P29" s="350">
        <v>2012</v>
      </c>
      <c r="Q29" s="363"/>
      <c r="R29" s="363"/>
      <c r="S29" s="350">
        <v>2012</v>
      </c>
      <c r="T29" s="363"/>
      <c r="U29" s="363"/>
      <c r="V29" s="350">
        <v>2012</v>
      </c>
      <c r="W29" s="363"/>
      <c r="X29" s="363"/>
      <c r="Y29" s="350">
        <v>2012</v>
      </c>
      <c r="Z29" s="363"/>
      <c r="AA29" s="363"/>
      <c r="AB29" s="350">
        <v>2012</v>
      </c>
      <c r="AC29" s="363"/>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t="e">
        <f t="shared" si="4"/>
        <v>#DIV/0!</v>
      </c>
      <c r="C30" s="363"/>
      <c r="D30" s="350">
        <v>2013</v>
      </c>
      <c r="E30" s="363"/>
      <c r="F30" s="363"/>
      <c r="G30" s="350">
        <v>2013</v>
      </c>
      <c r="H30" s="363"/>
      <c r="I30" s="363"/>
      <c r="J30" s="350">
        <v>2013</v>
      </c>
      <c r="K30" s="363"/>
      <c r="L30" s="363"/>
      <c r="M30" s="350">
        <v>2013</v>
      </c>
      <c r="N30" s="363"/>
      <c r="O30" s="363"/>
      <c r="P30" s="350">
        <v>2013</v>
      </c>
      <c r="Q30" s="363"/>
      <c r="R30" s="363"/>
      <c r="S30" s="350">
        <v>2013</v>
      </c>
      <c r="T30" s="363"/>
      <c r="U30" s="363"/>
      <c r="V30" s="350">
        <v>2013</v>
      </c>
      <c r="W30" s="363"/>
      <c r="X30" s="363"/>
      <c r="Y30" s="350">
        <v>2013</v>
      </c>
      <c r="Z30" s="363"/>
      <c r="AA30" s="363"/>
      <c r="AB30" s="350">
        <v>2013</v>
      </c>
      <c r="AC30" s="363"/>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ht="24.75" customHeight="1">
      <c r="A31" s="43">
        <v>2014</v>
      </c>
      <c r="B31" s="230">
        <f t="shared" ref="B31:B36" si="5">AVERAGE(E31, H31,K31,N31,Q31,T31,W31,Z31,AC31)</f>
        <v>46.333333333333336</v>
      </c>
      <c r="C31" s="39"/>
      <c r="D31" s="43">
        <v>2014</v>
      </c>
      <c r="E31" s="19">
        <v>50</v>
      </c>
      <c r="F31" s="10" t="s">
        <v>2837</v>
      </c>
      <c r="G31" s="43">
        <v>2014</v>
      </c>
      <c r="H31" s="49">
        <v>0</v>
      </c>
      <c r="I31" s="10" t="s">
        <v>2836</v>
      </c>
      <c r="J31" s="43">
        <v>2014</v>
      </c>
      <c r="K31" s="19">
        <v>100</v>
      </c>
      <c r="L31" s="10" t="s">
        <v>2835</v>
      </c>
      <c r="M31" s="43">
        <v>2014</v>
      </c>
      <c r="N31" s="49">
        <v>50</v>
      </c>
      <c r="O31" s="10" t="s">
        <v>2834</v>
      </c>
      <c r="P31" s="43">
        <v>2014</v>
      </c>
      <c r="Q31" s="19">
        <v>67</v>
      </c>
      <c r="R31" s="10" t="s">
        <v>2833</v>
      </c>
      <c r="S31" s="43">
        <v>2014</v>
      </c>
      <c r="T31" s="33">
        <v>100</v>
      </c>
      <c r="U31" s="10" t="s">
        <v>2832</v>
      </c>
      <c r="V31" s="43">
        <v>2014</v>
      </c>
      <c r="W31" s="19">
        <v>0</v>
      </c>
      <c r="X31" s="10" t="s">
        <v>2831</v>
      </c>
      <c r="Y31" s="350">
        <v>2014</v>
      </c>
      <c r="Z31" s="19">
        <v>0</v>
      </c>
      <c r="AA31" s="10" t="s">
        <v>2830</v>
      </c>
      <c r="AB31" s="350">
        <v>2014</v>
      </c>
      <c r="AC31" s="49">
        <v>50</v>
      </c>
      <c r="AD31" s="11" t="s">
        <v>2829</v>
      </c>
    </row>
    <row r="32" spans="1:81" ht="24.75" customHeight="1">
      <c r="A32" s="43">
        <v>2015</v>
      </c>
      <c r="B32" s="230">
        <f t="shared" si="5"/>
        <v>46.333333333333336</v>
      </c>
      <c r="C32" s="39"/>
      <c r="D32" s="43">
        <v>2015</v>
      </c>
      <c r="E32" s="19">
        <v>50</v>
      </c>
      <c r="F32" s="10"/>
      <c r="G32" s="43">
        <v>2015</v>
      </c>
      <c r="H32" s="19">
        <v>0</v>
      </c>
      <c r="I32" s="10"/>
      <c r="J32" s="43">
        <v>2015</v>
      </c>
      <c r="K32" s="19">
        <v>100</v>
      </c>
      <c r="L32" s="10"/>
      <c r="M32" s="43">
        <v>2015</v>
      </c>
      <c r="N32" s="19">
        <v>50</v>
      </c>
      <c r="O32" s="10"/>
      <c r="P32" s="43">
        <v>2015</v>
      </c>
      <c r="Q32" s="19">
        <v>67</v>
      </c>
      <c r="R32" s="10"/>
      <c r="S32" s="43">
        <v>2015</v>
      </c>
      <c r="T32" s="34">
        <v>100</v>
      </c>
      <c r="U32" s="10"/>
      <c r="V32" s="43">
        <v>2015</v>
      </c>
      <c r="W32" s="19">
        <v>0</v>
      </c>
      <c r="X32" s="10"/>
      <c r="Y32" s="350">
        <v>2015</v>
      </c>
      <c r="Z32" s="19">
        <v>0</v>
      </c>
      <c r="AA32" s="10"/>
      <c r="AB32" s="350">
        <v>2015</v>
      </c>
      <c r="AC32" s="19">
        <v>50</v>
      </c>
      <c r="AD32" s="11"/>
    </row>
    <row r="33" spans="1:81" ht="24.75" customHeight="1">
      <c r="A33" s="43">
        <v>2016</v>
      </c>
      <c r="B33" s="230">
        <f t="shared" si="5"/>
        <v>46.333333333333336</v>
      </c>
      <c r="C33" s="39"/>
      <c r="D33" s="43">
        <v>2016</v>
      </c>
      <c r="E33" s="19">
        <v>50</v>
      </c>
      <c r="F33" s="10"/>
      <c r="G33" s="43">
        <v>2016</v>
      </c>
      <c r="H33" s="19">
        <v>0</v>
      </c>
      <c r="I33" s="10"/>
      <c r="J33" s="43">
        <v>2016</v>
      </c>
      <c r="K33" s="19">
        <v>100</v>
      </c>
      <c r="L33" s="10"/>
      <c r="M33" s="43">
        <v>2016</v>
      </c>
      <c r="N33" s="19">
        <v>50</v>
      </c>
      <c r="O33" s="10"/>
      <c r="P33" s="43">
        <v>2016</v>
      </c>
      <c r="Q33" s="19">
        <v>67</v>
      </c>
      <c r="R33" s="10"/>
      <c r="S33" s="43">
        <v>2016</v>
      </c>
      <c r="T33" s="34">
        <v>100</v>
      </c>
      <c r="U33" s="10"/>
      <c r="V33" s="43">
        <v>2016</v>
      </c>
      <c r="W33" s="19">
        <v>0</v>
      </c>
      <c r="X33" s="10"/>
      <c r="Y33" s="350">
        <v>2016</v>
      </c>
      <c r="Z33" s="19">
        <v>0</v>
      </c>
      <c r="AA33" s="10"/>
      <c r="AB33" s="350">
        <v>2016</v>
      </c>
      <c r="AC33" s="19">
        <v>50</v>
      </c>
      <c r="AD33" s="11"/>
    </row>
    <row r="34" spans="1:81" ht="24.75" customHeight="1">
      <c r="A34" s="43">
        <v>2017</v>
      </c>
      <c r="B34" s="230">
        <f t="shared" si="5"/>
        <v>46.333333333333336</v>
      </c>
      <c r="C34" s="39"/>
      <c r="D34" s="43">
        <v>2017</v>
      </c>
      <c r="E34" s="19">
        <v>50</v>
      </c>
      <c r="F34" s="10"/>
      <c r="G34" s="43">
        <v>2017</v>
      </c>
      <c r="H34" s="19">
        <v>0</v>
      </c>
      <c r="I34" s="10"/>
      <c r="J34" s="43">
        <v>2017</v>
      </c>
      <c r="K34" s="19">
        <v>100</v>
      </c>
      <c r="L34" s="10"/>
      <c r="M34" s="43">
        <v>2017</v>
      </c>
      <c r="N34" s="19">
        <v>50</v>
      </c>
      <c r="O34" s="10"/>
      <c r="P34" s="43">
        <v>2017</v>
      </c>
      <c r="Q34" s="19">
        <v>67</v>
      </c>
      <c r="R34" s="10"/>
      <c r="S34" s="43">
        <v>2017</v>
      </c>
      <c r="T34" s="34">
        <v>100</v>
      </c>
      <c r="U34" s="10"/>
      <c r="V34" s="43">
        <v>2017</v>
      </c>
      <c r="W34" s="19">
        <v>0</v>
      </c>
      <c r="X34" s="10"/>
      <c r="Y34" s="350">
        <v>2017</v>
      </c>
      <c r="Z34" s="19">
        <v>0</v>
      </c>
      <c r="AA34" s="10"/>
      <c r="AB34" s="350">
        <v>2017</v>
      </c>
      <c r="AC34" s="19">
        <v>50</v>
      </c>
      <c r="AD34" s="11"/>
    </row>
    <row r="35" spans="1:81" ht="24.75" customHeight="1">
      <c r="A35" s="43">
        <v>2018</v>
      </c>
      <c r="B35" s="230">
        <f t="shared" si="5"/>
        <v>46.333333333333336</v>
      </c>
      <c r="C35" s="39"/>
      <c r="D35" s="43">
        <v>2018</v>
      </c>
      <c r="E35" s="19">
        <v>50</v>
      </c>
      <c r="F35" s="10"/>
      <c r="G35" s="43">
        <v>2018</v>
      </c>
      <c r="H35" s="19">
        <v>0</v>
      </c>
      <c r="I35" s="10"/>
      <c r="J35" s="43">
        <v>2018</v>
      </c>
      <c r="K35" s="19">
        <v>100</v>
      </c>
      <c r="L35" s="10"/>
      <c r="M35" s="43">
        <v>2018</v>
      </c>
      <c r="N35" s="19">
        <v>50</v>
      </c>
      <c r="O35" s="10"/>
      <c r="P35" s="43">
        <v>2018</v>
      </c>
      <c r="Q35" s="19">
        <v>67</v>
      </c>
      <c r="R35" s="10"/>
      <c r="S35" s="43">
        <v>2018</v>
      </c>
      <c r="T35" s="34">
        <v>100</v>
      </c>
      <c r="U35" s="10"/>
      <c r="V35" s="43">
        <v>2018</v>
      </c>
      <c r="W35" s="19">
        <v>0</v>
      </c>
      <c r="X35" s="10"/>
      <c r="Y35" s="350">
        <v>2018</v>
      </c>
      <c r="Z35" s="19">
        <v>0</v>
      </c>
      <c r="AA35" s="10"/>
      <c r="AB35" s="350">
        <v>2018</v>
      </c>
      <c r="AC35" s="19">
        <v>50</v>
      </c>
      <c r="AD35" s="11"/>
    </row>
    <row r="36" spans="1:81" ht="24.75" customHeight="1">
      <c r="A36" s="43">
        <v>2019</v>
      </c>
      <c r="B36" s="230">
        <f t="shared" si="5"/>
        <v>46.333333333333336</v>
      </c>
      <c r="C36" s="39"/>
      <c r="D36" s="43">
        <v>2019</v>
      </c>
      <c r="E36" s="19">
        <v>50</v>
      </c>
      <c r="F36" s="10"/>
      <c r="G36" s="43">
        <v>2019</v>
      </c>
      <c r="H36" s="19">
        <v>0</v>
      </c>
      <c r="I36" s="10"/>
      <c r="J36" s="43">
        <v>2019</v>
      </c>
      <c r="K36" s="19">
        <v>100</v>
      </c>
      <c r="L36" s="10"/>
      <c r="M36" s="43">
        <v>2019</v>
      </c>
      <c r="N36" s="19">
        <v>50</v>
      </c>
      <c r="O36" s="10"/>
      <c r="P36" s="43">
        <v>2019</v>
      </c>
      <c r="Q36" s="19">
        <v>67</v>
      </c>
      <c r="R36" s="10"/>
      <c r="S36" s="43">
        <v>2019</v>
      </c>
      <c r="T36" s="34">
        <v>100</v>
      </c>
      <c r="U36" s="10"/>
      <c r="V36" s="43">
        <v>2019</v>
      </c>
      <c r="W36" s="19">
        <v>0</v>
      </c>
      <c r="X36" s="10" t="s">
        <v>2828</v>
      </c>
      <c r="Y36" s="350">
        <v>2019</v>
      </c>
      <c r="Z36" s="19">
        <v>0</v>
      </c>
      <c r="AA36" s="10" t="s">
        <v>2827</v>
      </c>
      <c r="AB36" s="350">
        <v>2019</v>
      </c>
      <c r="AC36" s="19">
        <v>50</v>
      </c>
      <c r="AD36" s="11"/>
    </row>
    <row r="37" spans="1:81" ht="24.75" customHeight="1">
      <c r="A37" s="50"/>
      <c r="B37" s="50"/>
      <c r="C37" s="50"/>
      <c r="D37" s="50"/>
      <c r="E37" s="50"/>
      <c r="F37" s="50"/>
      <c r="G37" s="50"/>
      <c r="H37" s="50"/>
      <c r="I37" s="50"/>
      <c r="J37" s="50"/>
      <c r="K37" s="50"/>
      <c r="L37" s="50"/>
      <c r="M37" s="50"/>
      <c r="N37" s="50"/>
      <c r="T37" s="51"/>
      <c r="U37" s="51"/>
      <c r="AD37" s="51"/>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240</v>
      </c>
      <c r="X42" s="580"/>
      <c r="Y42" s="350" t="s">
        <v>81</v>
      </c>
      <c r="Z42" s="580" t="s">
        <v>239</v>
      </c>
      <c r="AA42" s="580"/>
      <c r="AB42" s="350" t="s">
        <v>81</v>
      </c>
      <c r="AC42" s="580" t="s">
        <v>238</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80" t="s">
        <v>4330</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231</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t="e">
        <f t="shared" ref="B45:B51" si="6">AVERAGE(E45,H45,K45,T45,AF45,AO45,AU45,AX45,AR45)</f>
        <v>#DIV/0!</v>
      </c>
      <c r="C45" s="363"/>
      <c r="D45" s="350">
        <v>2007</v>
      </c>
      <c r="E45" s="363"/>
      <c r="F45" s="363"/>
      <c r="G45" s="350">
        <v>2007</v>
      </c>
      <c r="H45" s="363"/>
      <c r="I45" s="363"/>
      <c r="J45" s="350">
        <v>2007</v>
      </c>
      <c r="K45" s="363"/>
      <c r="L45" s="363"/>
      <c r="M45" s="350">
        <v>2007</v>
      </c>
      <c r="N45" s="363"/>
      <c r="O45" s="363"/>
      <c r="P45" s="350">
        <v>2007</v>
      </c>
      <c r="Q45" s="363"/>
      <c r="R45" s="363"/>
      <c r="S45" s="350">
        <v>2007</v>
      </c>
      <c r="T45" s="363"/>
      <c r="U45" s="363"/>
      <c r="V45" s="350">
        <v>2007</v>
      </c>
      <c r="W45" s="363"/>
      <c r="X45" s="363"/>
      <c r="Y45" s="350">
        <v>2007</v>
      </c>
      <c r="Z45" s="363"/>
      <c r="AA45" s="363"/>
      <c r="AB45" s="350">
        <v>2007</v>
      </c>
      <c r="AC45" s="363"/>
      <c r="AD45" s="363"/>
      <c r="AE45" s="350">
        <v>2007</v>
      </c>
      <c r="AF45" s="243"/>
      <c r="AG45" s="363"/>
      <c r="AH45" s="350">
        <v>2007</v>
      </c>
      <c r="AI45" s="363"/>
      <c r="AJ45" s="363"/>
      <c r="AK45" s="350">
        <v>2007</v>
      </c>
      <c r="AL45" s="363"/>
      <c r="AM45" s="363"/>
      <c r="AN45" s="350">
        <v>2007</v>
      </c>
      <c r="AO45" s="363"/>
      <c r="AP45" s="363"/>
      <c r="AQ45" s="350">
        <v>2007</v>
      </c>
      <c r="AR45" s="363"/>
      <c r="AS45" s="363"/>
      <c r="AT45" s="350">
        <v>2007</v>
      </c>
      <c r="AU45" s="363"/>
      <c r="AV45" s="363"/>
      <c r="AW45" s="350">
        <v>2007</v>
      </c>
      <c r="AX45" s="363"/>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t="e">
        <f t="shared" si="6"/>
        <v>#DIV/0!</v>
      </c>
      <c r="C46" s="363"/>
      <c r="D46" s="350">
        <v>2008</v>
      </c>
      <c r="E46" s="363"/>
      <c r="F46" s="363"/>
      <c r="G46" s="350">
        <v>2008</v>
      </c>
      <c r="H46" s="363"/>
      <c r="I46" s="363"/>
      <c r="J46" s="350">
        <v>2008</v>
      </c>
      <c r="K46" s="363"/>
      <c r="L46" s="363"/>
      <c r="M46" s="350">
        <v>2008</v>
      </c>
      <c r="N46" s="363"/>
      <c r="O46" s="363"/>
      <c r="P46" s="350">
        <v>2008</v>
      </c>
      <c r="Q46" s="363"/>
      <c r="R46" s="363"/>
      <c r="S46" s="350">
        <v>2008</v>
      </c>
      <c r="T46" s="363"/>
      <c r="U46" s="363"/>
      <c r="V46" s="350">
        <v>2008</v>
      </c>
      <c r="W46" s="363"/>
      <c r="X46" s="363"/>
      <c r="Y46" s="350">
        <v>2008</v>
      </c>
      <c r="Z46" s="363"/>
      <c r="AA46" s="363"/>
      <c r="AB46" s="350">
        <v>2008</v>
      </c>
      <c r="AC46" s="363"/>
      <c r="AD46" s="363"/>
      <c r="AE46" s="350">
        <v>2008</v>
      </c>
      <c r="AF46" s="243"/>
      <c r="AG46" s="363"/>
      <c r="AH46" s="350">
        <v>2008</v>
      </c>
      <c r="AI46" s="363"/>
      <c r="AJ46" s="363"/>
      <c r="AK46" s="350">
        <v>2008</v>
      </c>
      <c r="AL46" s="363"/>
      <c r="AM46" s="363"/>
      <c r="AN46" s="350">
        <v>2008</v>
      </c>
      <c r="AO46" s="363"/>
      <c r="AP46" s="363"/>
      <c r="AQ46" s="350">
        <v>2008</v>
      </c>
      <c r="AR46" s="363"/>
      <c r="AS46" s="363"/>
      <c r="AT46" s="350">
        <v>2008</v>
      </c>
      <c r="AU46" s="363"/>
      <c r="AV46" s="363"/>
      <c r="AW46" s="350">
        <v>2008</v>
      </c>
      <c r="AX46" s="363"/>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t="e">
        <f t="shared" si="6"/>
        <v>#DIV/0!</v>
      </c>
      <c r="C47" s="363"/>
      <c r="D47" s="350">
        <v>2009</v>
      </c>
      <c r="E47" s="363"/>
      <c r="F47" s="363"/>
      <c r="G47" s="350">
        <v>2009</v>
      </c>
      <c r="H47" s="363"/>
      <c r="I47" s="363"/>
      <c r="J47" s="350">
        <v>2009</v>
      </c>
      <c r="K47" s="363"/>
      <c r="L47" s="363"/>
      <c r="M47" s="350">
        <v>2009</v>
      </c>
      <c r="N47" s="363"/>
      <c r="O47" s="363"/>
      <c r="P47" s="350">
        <v>2009</v>
      </c>
      <c r="Q47" s="363"/>
      <c r="R47" s="363"/>
      <c r="S47" s="350">
        <v>2009</v>
      </c>
      <c r="T47" s="363"/>
      <c r="U47" s="363"/>
      <c r="V47" s="350">
        <v>2009</v>
      </c>
      <c r="W47" s="363"/>
      <c r="X47" s="363"/>
      <c r="Y47" s="350">
        <v>2009</v>
      </c>
      <c r="Z47" s="363"/>
      <c r="AA47" s="363"/>
      <c r="AB47" s="350">
        <v>2009</v>
      </c>
      <c r="AC47" s="363"/>
      <c r="AD47" s="363"/>
      <c r="AE47" s="350">
        <v>2009</v>
      </c>
      <c r="AF47" s="243"/>
      <c r="AG47" s="363"/>
      <c r="AH47" s="350">
        <v>2009</v>
      </c>
      <c r="AI47" s="363"/>
      <c r="AJ47" s="363"/>
      <c r="AK47" s="350">
        <v>2009</v>
      </c>
      <c r="AL47" s="363"/>
      <c r="AM47" s="363"/>
      <c r="AN47" s="350">
        <v>2009</v>
      </c>
      <c r="AO47" s="363"/>
      <c r="AP47" s="363"/>
      <c r="AQ47" s="350">
        <v>2009</v>
      </c>
      <c r="AR47" s="363"/>
      <c r="AS47" s="363"/>
      <c r="AT47" s="350">
        <v>2009</v>
      </c>
      <c r="AU47" s="363"/>
      <c r="AV47" s="363"/>
      <c r="AW47" s="350">
        <v>2009</v>
      </c>
      <c r="AX47" s="363"/>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t="e">
        <f t="shared" si="6"/>
        <v>#DIV/0!</v>
      </c>
      <c r="C48" s="363"/>
      <c r="D48" s="350">
        <v>2010</v>
      </c>
      <c r="E48" s="363"/>
      <c r="F48" s="363"/>
      <c r="G48" s="350">
        <v>2010</v>
      </c>
      <c r="H48" s="363"/>
      <c r="I48" s="363"/>
      <c r="J48" s="350">
        <v>2010</v>
      </c>
      <c r="K48" s="363"/>
      <c r="L48" s="363"/>
      <c r="M48" s="350">
        <v>2010</v>
      </c>
      <c r="N48" s="363"/>
      <c r="O48" s="363"/>
      <c r="P48" s="350">
        <v>2010</v>
      </c>
      <c r="Q48" s="363"/>
      <c r="R48" s="363"/>
      <c r="S48" s="350">
        <v>2010</v>
      </c>
      <c r="T48" s="363"/>
      <c r="U48" s="363"/>
      <c r="V48" s="350">
        <v>2010</v>
      </c>
      <c r="W48" s="363"/>
      <c r="X48" s="363"/>
      <c r="Y48" s="350">
        <v>2010</v>
      </c>
      <c r="Z48" s="363"/>
      <c r="AA48" s="363"/>
      <c r="AB48" s="350">
        <v>2010</v>
      </c>
      <c r="AC48" s="363"/>
      <c r="AD48" s="363"/>
      <c r="AE48" s="350">
        <v>2010</v>
      </c>
      <c r="AF48" s="243"/>
      <c r="AG48" s="363"/>
      <c r="AH48" s="350">
        <v>2010</v>
      </c>
      <c r="AI48" s="363"/>
      <c r="AJ48" s="363"/>
      <c r="AK48" s="350">
        <v>2010</v>
      </c>
      <c r="AL48" s="363"/>
      <c r="AM48" s="363"/>
      <c r="AN48" s="350">
        <v>2010</v>
      </c>
      <c r="AO48" s="363"/>
      <c r="AP48" s="363"/>
      <c r="AQ48" s="350">
        <v>2010</v>
      </c>
      <c r="AR48" s="363"/>
      <c r="AS48" s="363"/>
      <c r="AT48" s="350">
        <v>2010</v>
      </c>
      <c r="AU48" s="363"/>
      <c r="AV48" s="363"/>
      <c r="AW48" s="350">
        <v>2010</v>
      </c>
      <c r="AX48" s="363"/>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t="e">
        <f t="shared" si="6"/>
        <v>#DIV/0!</v>
      </c>
      <c r="C49" s="363"/>
      <c r="D49" s="350">
        <v>2011</v>
      </c>
      <c r="E49" s="363"/>
      <c r="F49" s="363"/>
      <c r="G49" s="350">
        <v>2011</v>
      </c>
      <c r="H49" s="363"/>
      <c r="I49" s="363"/>
      <c r="J49" s="350">
        <v>2011</v>
      </c>
      <c r="K49" s="363"/>
      <c r="L49" s="363"/>
      <c r="M49" s="350">
        <v>2011</v>
      </c>
      <c r="N49" s="363"/>
      <c r="O49" s="363"/>
      <c r="P49" s="350">
        <v>2011</v>
      </c>
      <c r="Q49" s="363"/>
      <c r="R49" s="363"/>
      <c r="S49" s="350">
        <v>2011</v>
      </c>
      <c r="T49" s="363"/>
      <c r="U49" s="363"/>
      <c r="V49" s="350">
        <v>2011</v>
      </c>
      <c r="W49" s="363"/>
      <c r="X49" s="363"/>
      <c r="Y49" s="350">
        <v>2011</v>
      </c>
      <c r="Z49" s="363"/>
      <c r="AA49" s="363"/>
      <c r="AB49" s="350">
        <v>2011</v>
      </c>
      <c r="AC49" s="363"/>
      <c r="AD49" s="363"/>
      <c r="AE49" s="350">
        <v>2011</v>
      </c>
      <c r="AF49" s="243"/>
      <c r="AG49" s="363"/>
      <c r="AH49" s="350">
        <v>2011</v>
      </c>
      <c r="AI49" s="363"/>
      <c r="AJ49" s="363"/>
      <c r="AK49" s="350">
        <v>2011</v>
      </c>
      <c r="AL49" s="363"/>
      <c r="AM49" s="363"/>
      <c r="AN49" s="350">
        <v>2011</v>
      </c>
      <c r="AO49" s="363"/>
      <c r="AP49" s="363"/>
      <c r="AQ49" s="350">
        <v>2011</v>
      </c>
      <c r="AR49" s="363"/>
      <c r="AS49" s="363"/>
      <c r="AT49" s="350">
        <v>2011</v>
      </c>
      <c r="AU49" s="363"/>
      <c r="AV49" s="363"/>
      <c r="AW49" s="350">
        <v>2011</v>
      </c>
      <c r="AX49" s="363"/>
      <c r="AY49" s="363"/>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t="e">
        <f t="shared" si="6"/>
        <v>#DIV/0!</v>
      </c>
      <c r="C50" s="363"/>
      <c r="D50" s="350">
        <v>2012</v>
      </c>
      <c r="E50" s="363"/>
      <c r="F50" s="363"/>
      <c r="G50" s="350">
        <v>2012</v>
      </c>
      <c r="H50" s="363"/>
      <c r="I50" s="363"/>
      <c r="J50" s="350">
        <v>2012</v>
      </c>
      <c r="K50" s="363"/>
      <c r="L50" s="363"/>
      <c r="M50" s="350">
        <v>2012</v>
      </c>
      <c r="N50" s="363"/>
      <c r="O50" s="363"/>
      <c r="P50" s="350">
        <v>2012</v>
      </c>
      <c r="Q50" s="363"/>
      <c r="R50" s="363"/>
      <c r="S50" s="350">
        <v>2012</v>
      </c>
      <c r="T50" s="363"/>
      <c r="U50" s="363"/>
      <c r="V50" s="350">
        <v>2012</v>
      </c>
      <c r="W50" s="363"/>
      <c r="X50" s="363"/>
      <c r="Y50" s="350">
        <v>2012</v>
      </c>
      <c r="Z50" s="363"/>
      <c r="AA50" s="363"/>
      <c r="AB50" s="350">
        <v>2012</v>
      </c>
      <c r="AC50" s="363"/>
      <c r="AD50" s="363"/>
      <c r="AE50" s="350">
        <v>2012</v>
      </c>
      <c r="AF50" s="243"/>
      <c r="AG50" s="363"/>
      <c r="AH50" s="350">
        <v>2012</v>
      </c>
      <c r="AI50" s="363"/>
      <c r="AJ50" s="363"/>
      <c r="AK50" s="350">
        <v>2012</v>
      </c>
      <c r="AL50" s="363"/>
      <c r="AM50" s="363"/>
      <c r="AN50" s="350">
        <v>2012</v>
      </c>
      <c r="AO50" s="363"/>
      <c r="AP50" s="363"/>
      <c r="AQ50" s="350">
        <v>2012</v>
      </c>
      <c r="AR50" s="363"/>
      <c r="AS50" s="363"/>
      <c r="AT50" s="350">
        <v>2012</v>
      </c>
      <c r="AU50" s="363"/>
      <c r="AV50" s="363"/>
      <c r="AW50" s="350">
        <v>2012</v>
      </c>
      <c r="AX50" s="363"/>
      <c r="AY50" s="363"/>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t="e">
        <f t="shared" si="6"/>
        <v>#DIV/0!</v>
      </c>
      <c r="C51" s="363"/>
      <c r="D51" s="350">
        <v>2013</v>
      </c>
      <c r="E51" s="363"/>
      <c r="F51" s="363"/>
      <c r="G51" s="350">
        <v>2013</v>
      </c>
      <c r="H51" s="363"/>
      <c r="I51" s="363"/>
      <c r="J51" s="350">
        <v>2013</v>
      </c>
      <c r="K51" s="363"/>
      <c r="L51" s="363"/>
      <c r="M51" s="350">
        <v>2013</v>
      </c>
      <c r="N51" s="363"/>
      <c r="O51" s="363"/>
      <c r="P51" s="350">
        <v>2013</v>
      </c>
      <c r="Q51" s="363"/>
      <c r="R51" s="363"/>
      <c r="S51" s="350">
        <v>2013</v>
      </c>
      <c r="T51" s="363"/>
      <c r="U51" s="363"/>
      <c r="V51" s="350">
        <v>2013</v>
      </c>
      <c r="W51" s="363"/>
      <c r="X51" s="363"/>
      <c r="Y51" s="350">
        <v>2013</v>
      </c>
      <c r="Z51" s="363"/>
      <c r="AA51" s="363"/>
      <c r="AB51" s="350">
        <v>2013</v>
      </c>
      <c r="AC51" s="363"/>
      <c r="AD51" s="363"/>
      <c r="AE51" s="350">
        <v>2013</v>
      </c>
      <c r="AF51" s="243"/>
      <c r="AG51" s="363"/>
      <c r="AH51" s="350">
        <v>2013</v>
      </c>
      <c r="AI51" s="363"/>
      <c r="AJ51" s="363"/>
      <c r="AK51" s="350">
        <v>2013</v>
      </c>
      <c r="AL51" s="363"/>
      <c r="AM51" s="363"/>
      <c r="AN51" s="350">
        <v>2013</v>
      </c>
      <c r="AO51" s="363"/>
      <c r="AP51" s="363"/>
      <c r="AQ51" s="350">
        <v>2013</v>
      </c>
      <c r="AR51" s="363"/>
      <c r="AS51" s="363"/>
      <c r="AT51" s="350">
        <v>2013</v>
      </c>
      <c r="AU51" s="363"/>
      <c r="AV51" s="363"/>
      <c r="AW51" s="350">
        <v>2013</v>
      </c>
      <c r="AX51" s="363"/>
      <c r="AY51" s="363"/>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7">AVERAGE(E52,H52,K52,T52,AF52,AO52,AU52,AX52,AR52)</f>
        <v>57.388888888888886</v>
      </c>
      <c r="C52" s="39"/>
      <c r="D52" s="43">
        <v>2014</v>
      </c>
      <c r="E52" s="19">
        <v>100</v>
      </c>
      <c r="F52" s="10" t="s">
        <v>2826</v>
      </c>
      <c r="G52" s="43">
        <v>2014</v>
      </c>
      <c r="H52" s="33">
        <v>50</v>
      </c>
      <c r="I52" s="10" t="s">
        <v>4342</v>
      </c>
      <c r="J52" s="43">
        <v>2014</v>
      </c>
      <c r="K52" s="19">
        <v>100</v>
      </c>
      <c r="L52" s="10"/>
      <c r="M52" s="43">
        <v>2014</v>
      </c>
      <c r="N52" s="19">
        <v>100</v>
      </c>
      <c r="O52" s="10" t="s">
        <v>2825</v>
      </c>
      <c r="P52" s="43">
        <v>2014</v>
      </c>
      <c r="Q52" s="19">
        <v>100</v>
      </c>
      <c r="R52" s="10" t="s">
        <v>890</v>
      </c>
      <c r="S52" s="43">
        <v>2014</v>
      </c>
      <c r="T52" s="52">
        <v>100</v>
      </c>
      <c r="U52" s="10"/>
      <c r="V52" s="43">
        <v>2014</v>
      </c>
      <c r="W52" s="52">
        <v>100</v>
      </c>
      <c r="X52" s="10" t="s">
        <v>329</v>
      </c>
      <c r="Y52" s="350">
        <v>2014</v>
      </c>
      <c r="Z52" s="52">
        <v>100</v>
      </c>
      <c r="AA52" s="10" t="s">
        <v>329</v>
      </c>
      <c r="AB52" s="350">
        <v>2014</v>
      </c>
      <c r="AC52" s="52">
        <v>100</v>
      </c>
      <c r="AD52" s="10" t="s">
        <v>705</v>
      </c>
      <c r="AE52" s="350">
        <v>2014</v>
      </c>
      <c r="AF52" s="243">
        <f>0.67*AI52+0.33*AL52</f>
        <v>66.5</v>
      </c>
      <c r="AG52" s="10"/>
      <c r="AH52" s="350">
        <v>2014</v>
      </c>
      <c r="AI52" s="19">
        <v>50</v>
      </c>
      <c r="AJ52" s="10" t="s">
        <v>2824</v>
      </c>
      <c r="AK52" s="350">
        <v>2014</v>
      </c>
      <c r="AL52" s="49">
        <v>100</v>
      </c>
      <c r="AM52" s="10" t="s">
        <v>2823</v>
      </c>
      <c r="AN52" s="350">
        <v>2014</v>
      </c>
      <c r="AO52" s="19">
        <v>100</v>
      </c>
      <c r="AP52" s="10" t="s">
        <v>2822</v>
      </c>
      <c r="AQ52" s="350">
        <v>2014</v>
      </c>
      <c r="AR52" s="19">
        <v>0</v>
      </c>
      <c r="AS52" s="10" t="s">
        <v>2821</v>
      </c>
      <c r="AT52" s="350">
        <v>2014</v>
      </c>
      <c r="AU52" s="19">
        <v>0</v>
      </c>
      <c r="AV52" s="10" t="s">
        <v>2820</v>
      </c>
      <c r="AW52" s="350">
        <v>2014</v>
      </c>
      <c r="AX52" s="34">
        <v>0</v>
      </c>
      <c r="AY52" s="11" t="s">
        <v>2819</v>
      </c>
    </row>
    <row r="53" spans="1:81" ht="24.75" customHeight="1">
      <c r="A53" s="43">
        <v>2015</v>
      </c>
      <c r="B53" s="230">
        <f t="shared" si="7"/>
        <v>57.388888888888886</v>
      </c>
      <c r="C53" s="80"/>
      <c r="D53" s="43">
        <v>2015</v>
      </c>
      <c r="E53" s="19">
        <v>100</v>
      </c>
      <c r="F53" s="10"/>
      <c r="G53" s="43">
        <v>2015</v>
      </c>
      <c r="H53" s="33">
        <v>50</v>
      </c>
      <c r="I53" s="10"/>
      <c r="J53" s="43">
        <v>2015</v>
      </c>
      <c r="K53" s="19">
        <v>100</v>
      </c>
      <c r="L53" s="10"/>
      <c r="M53" s="43">
        <v>2015</v>
      </c>
      <c r="N53" s="34">
        <v>100</v>
      </c>
      <c r="O53" s="10"/>
      <c r="P53" s="43">
        <v>2015</v>
      </c>
      <c r="Q53" s="19">
        <v>100</v>
      </c>
      <c r="R53" s="10"/>
      <c r="S53" s="43">
        <v>2015</v>
      </c>
      <c r="T53" s="52">
        <v>100</v>
      </c>
      <c r="U53" s="10"/>
      <c r="V53" s="43">
        <v>2015</v>
      </c>
      <c r="W53" s="34">
        <v>100</v>
      </c>
      <c r="X53" s="10"/>
      <c r="Y53" s="350">
        <v>2015</v>
      </c>
      <c r="Z53" s="34">
        <v>100</v>
      </c>
      <c r="AA53" s="10"/>
      <c r="AB53" s="350">
        <v>2015</v>
      </c>
      <c r="AC53" s="34">
        <v>100</v>
      </c>
      <c r="AD53" s="10"/>
      <c r="AE53" s="350">
        <v>2015</v>
      </c>
      <c r="AF53" s="243">
        <f t="shared" ref="AF53:AF57" si="8">0.67*AI53+0.33*AL53</f>
        <v>66.5</v>
      </c>
      <c r="AG53" s="10"/>
      <c r="AH53" s="350">
        <v>2015</v>
      </c>
      <c r="AI53" s="19">
        <v>50</v>
      </c>
      <c r="AJ53" s="10"/>
      <c r="AK53" s="350">
        <v>2015</v>
      </c>
      <c r="AL53" s="49">
        <v>100</v>
      </c>
      <c r="AM53" s="10"/>
      <c r="AN53" s="350">
        <v>2015</v>
      </c>
      <c r="AO53" s="19">
        <v>100</v>
      </c>
      <c r="AP53" s="10"/>
      <c r="AQ53" s="350">
        <v>2015</v>
      </c>
      <c r="AR53" s="34">
        <v>0</v>
      </c>
      <c r="AS53" s="10"/>
      <c r="AT53" s="350">
        <v>2015</v>
      </c>
      <c r="AU53" s="34">
        <v>0</v>
      </c>
      <c r="AV53" s="10"/>
      <c r="AW53" s="350">
        <v>2015</v>
      </c>
      <c r="AX53" s="34">
        <v>0</v>
      </c>
      <c r="AY53" s="11"/>
    </row>
    <row r="54" spans="1:81" ht="24.75" customHeight="1">
      <c r="A54" s="43">
        <v>2016</v>
      </c>
      <c r="B54" s="230">
        <f t="shared" si="7"/>
        <v>57.388888888888886</v>
      </c>
      <c r="C54" s="80"/>
      <c r="D54" s="43">
        <v>2016</v>
      </c>
      <c r="E54" s="19">
        <v>100</v>
      </c>
      <c r="F54" s="10"/>
      <c r="G54" s="43">
        <v>2016</v>
      </c>
      <c r="H54" s="33">
        <v>50</v>
      </c>
      <c r="I54" s="10"/>
      <c r="J54" s="43">
        <v>2016</v>
      </c>
      <c r="K54" s="19">
        <v>100</v>
      </c>
      <c r="L54" s="10"/>
      <c r="M54" s="43">
        <v>2016</v>
      </c>
      <c r="N54" s="34">
        <v>100</v>
      </c>
      <c r="O54" s="10"/>
      <c r="P54" s="43">
        <v>2016</v>
      </c>
      <c r="Q54" s="19">
        <v>100</v>
      </c>
      <c r="R54" s="10"/>
      <c r="S54" s="43">
        <v>2016</v>
      </c>
      <c r="T54" s="52">
        <v>100</v>
      </c>
      <c r="U54" s="10"/>
      <c r="V54" s="43">
        <v>2016</v>
      </c>
      <c r="W54" s="34">
        <v>100</v>
      </c>
      <c r="X54" s="10"/>
      <c r="Y54" s="350">
        <v>2016</v>
      </c>
      <c r="Z54" s="34">
        <v>100</v>
      </c>
      <c r="AA54" s="10"/>
      <c r="AB54" s="350">
        <v>2016</v>
      </c>
      <c r="AC54" s="34">
        <v>100</v>
      </c>
      <c r="AD54" s="10"/>
      <c r="AE54" s="350">
        <v>2016</v>
      </c>
      <c r="AF54" s="243">
        <f t="shared" si="8"/>
        <v>66.5</v>
      </c>
      <c r="AG54" s="10"/>
      <c r="AH54" s="350">
        <v>2016</v>
      </c>
      <c r="AI54" s="19">
        <v>50</v>
      </c>
      <c r="AJ54" s="10"/>
      <c r="AK54" s="350">
        <v>2016</v>
      </c>
      <c r="AL54" s="49">
        <v>100</v>
      </c>
      <c r="AM54" s="10"/>
      <c r="AN54" s="350">
        <v>2016</v>
      </c>
      <c r="AO54" s="19">
        <v>100</v>
      </c>
      <c r="AP54" s="10"/>
      <c r="AQ54" s="350">
        <v>2016</v>
      </c>
      <c r="AR54" s="34">
        <v>0</v>
      </c>
      <c r="AS54" s="10"/>
      <c r="AT54" s="350">
        <v>2016</v>
      </c>
      <c r="AU54" s="34">
        <v>0</v>
      </c>
      <c r="AV54" s="10"/>
      <c r="AW54" s="350">
        <v>2016</v>
      </c>
      <c r="AX54" s="34">
        <v>0</v>
      </c>
      <c r="AY54" s="11"/>
    </row>
    <row r="55" spans="1:81" ht="24.75" customHeight="1">
      <c r="A55" s="43">
        <v>2017</v>
      </c>
      <c r="B55" s="230">
        <f t="shared" si="7"/>
        <v>57.388888888888886</v>
      </c>
      <c r="C55" s="80"/>
      <c r="D55" s="43">
        <v>2017</v>
      </c>
      <c r="E55" s="19">
        <v>100</v>
      </c>
      <c r="F55" s="10"/>
      <c r="G55" s="43">
        <v>2017</v>
      </c>
      <c r="H55" s="33">
        <v>50</v>
      </c>
      <c r="I55" s="10"/>
      <c r="J55" s="43">
        <v>2017</v>
      </c>
      <c r="K55" s="19">
        <v>100</v>
      </c>
      <c r="L55" s="10"/>
      <c r="M55" s="43">
        <v>2017</v>
      </c>
      <c r="N55" s="34">
        <v>100</v>
      </c>
      <c r="O55" s="10"/>
      <c r="P55" s="43">
        <v>2017</v>
      </c>
      <c r="Q55" s="19">
        <v>100</v>
      </c>
      <c r="R55" s="10"/>
      <c r="S55" s="43">
        <v>2017</v>
      </c>
      <c r="T55" s="52">
        <v>100</v>
      </c>
      <c r="U55" s="10"/>
      <c r="V55" s="43">
        <v>2017</v>
      </c>
      <c r="W55" s="34">
        <v>100</v>
      </c>
      <c r="X55" s="10"/>
      <c r="Y55" s="350">
        <v>2017</v>
      </c>
      <c r="Z55" s="34">
        <v>100</v>
      </c>
      <c r="AA55" s="10"/>
      <c r="AB55" s="350">
        <v>2017</v>
      </c>
      <c r="AC55" s="34">
        <v>100</v>
      </c>
      <c r="AD55" s="10"/>
      <c r="AE55" s="350">
        <v>2017</v>
      </c>
      <c r="AF55" s="243">
        <f t="shared" si="8"/>
        <v>66.5</v>
      </c>
      <c r="AG55" s="10"/>
      <c r="AH55" s="350">
        <v>2017</v>
      </c>
      <c r="AI55" s="19">
        <v>50</v>
      </c>
      <c r="AJ55" s="10"/>
      <c r="AK55" s="350">
        <v>2017</v>
      </c>
      <c r="AL55" s="49">
        <v>100</v>
      </c>
      <c r="AM55" s="10"/>
      <c r="AN55" s="350">
        <v>2017</v>
      </c>
      <c r="AO55" s="19">
        <v>100</v>
      </c>
      <c r="AP55" s="10"/>
      <c r="AQ55" s="350">
        <v>2017</v>
      </c>
      <c r="AR55" s="34">
        <v>0</v>
      </c>
      <c r="AS55" s="10"/>
      <c r="AT55" s="350">
        <v>2017</v>
      </c>
      <c r="AU55" s="34">
        <v>0</v>
      </c>
      <c r="AV55" s="10"/>
      <c r="AW55" s="350">
        <v>2017</v>
      </c>
      <c r="AX55" s="34">
        <v>0</v>
      </c>
      <c r="AY55" s="11"/>
    </row>
    <row r="56" spans="1:81" ht="24.75" customHeight="1">
      <c r="A56" s="43">
        <v>2018</v>
      </c>
      <c r="B56" s="230">
        <f t="shared" si="7"/>
        <v>57.388888888888886</v>
      </c>
      <c r="C56" s="80"/>
      <c r="D56" s="43">
        <v>2018</v>
      </c>
      <c r="E56" s="19">
        <v>100</v>
      </c>
      <c r="F56" s="10"/>
      <c r="G56" s="43">
        <v>2018</v>
      </c>
      <c r="H56" s="33">
        <v>50</v>
      </c>
      <c r="I56" s="10"/>
      <c r="J56" s="43">
        <v>2018</v>
      </c>
      <c r="K56" s="19">
        <v>100</v>
      </c>
      <c r="L56" s="10"/>
      <c r="M56" s="43">
        <v>2018</v>
      </c>
      <c r="N56" s="34">
        <v>100</v>
      </c>
      <c r="O56" s="10"/>
      <c r="P56" s="43">
        <v>2018</v>
      </c>
      <c r="Q56" s="19">
        <v>100</v>
      </c>
      <c r="R56" s="10"/>
      <c r="S56" s="43">
        <v>2018</v>
      </c>
      <c r="T56" s="52">
        <v>100</v>
      </c>
      <c r="U56" s="10"/>
      <c r="V56" s="43">
        <v>2018</v>
      </c>
      <c r="W56" s="34">
        <v>100</v>
      </c>
      <c r="X56" s="10"/>
      <c r="Y56" s="350">
        <v>2018</v>
      </c>
      <c r="Z56" s="34">
        <v>100</v>
      </c>
      <c r="AA56" s="10"/>
      <c r="AB56" s="350">
        <v>2018</v>
      </c>
      <c r="AC56" s="34">
        <v>100</v>
      </c>
      <c r="AD56" s="10"/>
      <c r="AE56" s="350">
        <v>2018</v>
      </c>
      <c r="AF56" s="243">
        <f t="shared" si="8"/>
        <v>66.5</v>
      </c>
      <c r="AG56" s="10"/>
      <c r="AH56" s="350">
        <v>2018</v>
      </c>
      <c r="AI56" s="19">
        <v>50</v>
      </c>
      <c r="AJ56" s="10"/>
      <c r="AK56" s="350">
        <v>2018</v>
      </c>
      <c r="AL56" s="49">
        <v>100</v>
      </c>
      <c r="AM56" s="10"/>
      <c r="AN56" s="350">
        <v>2018</v>
      </c>
      <c r="AO56" s="19">
        <v>100</v>
      </c>
      <c r="AP56" s="10"/>
      <c r="AQ56" s="350">
        <v>2018</v>
      </c>
      <c r="AR56" s="34">
        <v>0</v>
      </c>
      <c r="AS56" s="10"/>
      <c r="AT56" s="350">
        <v>2018</v>
      </c>
      <c r="AU56" s="34">
        <v>0</v>
      </c>
      <c r="AV56" s="10"/>
      <c r="AW56" s="350">
        <v>2018</v>
      </c>
      <c r="AX56" s="34">
        <v>0</v>
      </c>
      <c r="AY56" s="11"/>
    </row>
    <row r="57" spans="1:81" ht="24.75" customHeight="1">
      <c r="A57" s="43">
        <v>2019</v>
      </c>
      <c r="B57" s="230">
        <f t="shared" si="7"/>
        <v>57.388888888888886</v>
      </c>
      <c r="C57" s="80"/>
      <c r="D57" s="43">
        <v>2019</v>
      </c>
      <c r="E57" s="19">
        <v>100</v>
      </c>
      <c r="F57" s="10"/>
      <c r="G57" s="43">
        <v>2019</v>
      </c>
      <c r="H57" s="33">
        <v>50</v>
      </c>
      <c r="I57" s="10"/>
      <c r="J57" s="43">
        <v>2019</v>
      </c>
      <c r="K57" s="34">
        <v>100</v>
      </c>
      <c r="L57" s="10"/>
      <c r="M57" s="43">
        <v>2019</v>
      </c>
      <c r="N57" s="34">
        <v>100</v>
      </c>
      <c r="O57" s="10"/>
      <c r="P57" s="43">
        <v>2019</v>
      </c>
      <c r="Q57" s="19">
        <v>100</v>
      </c>
      <c r="R57" s="10"/>
      <c r="S57" s="43">
        <v>2019</v>
      </c>
      <c r="T57" s="52">
        <v>100</v>
      </c>
      <c r="U57" s="10"/>
      <c r="V57" s="43">
        <v>2019</v>
      </c>
      <c r="W57" s="34">
        <v>100</v>
      </c>
      <c r="X57" s="10"/>
      <c r="Y57" s="350">
        <v>2019</v>
      </c>
      <c r="Z57" s="34">
        <v>100</v>
      </c>
      <c r="AA57" s="10"/>
      <c r="AB57" s="350">
        <v>2019</v>
      </c>
      <c r="AC57" s="34">
        <v>100</v>
      </c>
      <c r="AD57" s="10"/>
      <c r="AE57" s="350">
        <v>2019</v>
      </c>
      <c r="AF57" s="243">
        <f t="shared" si="8"/>
        <v>66.5</v>
      </c>
      <c r="AG57" s="10"/>
      <c r="AH57" s="350">
        <v>2019</v>
      </c>
      <c r="AI57" s="19">
        <v>50</v>
      </c>
      <c r="AJ57" s="10"/>
      <c r="AK57" s="350">
        <v>2019</v>
      </c>
      <c r="AL57" s="49">
        <v>100</v>
      </c>
      <c r="AM57" s="10"/>
      <c r="AN57" s="350">
        <v>2019</v>
      </c>
      <c r="AO57" s="34">
        <v>100</v>
      </c>
      <c r="AP57" s="10"/>
      <c r="AQ57" s="350">
        <v>2019</v>
      </c>
      <c r="AR57" s="34">
        <v>0</v>
      </c>
      <c r="AS57" s="10"/>
      <c r="AT57" s="350">
        <v>2019</v>
      </c>
      <c r="AU57" s="34">
        <v>0</v>
      </c>
      <c r="AV57" s="10"/>
      <c r="AW57" s="350">
        <v>2019</v>
      </c>
      <c r="AX57" s="34">
        <v>0</v>
      </c>
      <c r="AY57" s="11"/>
    </row>
    <row r="58" spans="1:81" ht="24.75" customHeight="1">
      <c r="A58" s="50"/>
      <c r="B58" s="50"/>
      <c r="C58" s="50"/>
      <c r="D58" s="50"/>
      <c r="E58" s="50"/>
      <c r="F58" s="50"/>
      <c r="G58" s="50"/>
      <c r="H58" s="50"/>
      <c r="I58" s="50"/>
      <c r="J58" s="50"/>
      <c r="K58" s="50"/>
      <c r="L58" s="50"/>
      <c r="M58" s="50"/>
      <c r="N58" s="50"/>
      <c r="T58" s="51"/>
      <c r="U58" s="51"/>
      <c r="AD58" s="53"/>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7"/>
      <c r="U60" s="597"/>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199</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4345</v>
      </c>
      <c r="L64" s="580"/>
      <c r="M64" s="43" t="s">
        <v>78</v>
      </c>
      <c r="N64" s="580" t="s">
        <v>79</v>
      </c>
      <c r="O64" s="580"/>
      <c r="P64" s="43" t="s">
        <v>78</v>
      </c>
      <c r="Q64" s="580" t="s">
        <v>4346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c r="M66" s="350">
        <v>2007</v>
      </c>
      <c r="N66" s="8" t="e">
        <f t="shared" ref="N66:N72" si="9">AVERAGE(Q66,T66,W66)</f>
        <v>#DIV/0!</v>
      </c>
      <c r="O66" s="363"/>
      <c r="P66" s="350">
        <v>2007</v>
      </c>
      <c r="Q66" s="363"/>
      <c r="R66" s="363"/>
      <c r="S66" s="350">
        <v>2007</v>
      </c>
      <c r="T66" s="363"/>
      <c r="U66" s="363"/>
      <c r="V66" s="350">
        <v>2007</v>
      </c>
      <c r="W66" s="363"/>
      <c r="X66" s="363"/>
      <c r="Y66" s="350">
        <v>2007</v>
      </c>
      <c r="Z66" s="363"/>
      <c r="AA66" s="363"/>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9"/>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9"/>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t="e">
        <f t="shared" ref="B69:B72" si="10">AVERAGE(E69,H69,K69,N69,Z69,AC69,AF69)</f>
        <v>#DIV/0!</v>
      </c>
      <c r="C69" s="363"/>
      <c r="D69" s="350">
        <v>2010</v>
      </c>
      <c r="E69" s="363"/>
      <c r="F69" s="363"/>
      <c r="G69" s="350">
        <v>2010</v>
      </c>
      <c r="H69" s="363"/>
      <c r="I69" s="363"/>
      <c r="J69" s="350">
        <v>2010</v>
      </c>
      <c r="K69" s="363"/>
      <c r="L69" s="363"/>
      <c r="M69" s="350">
        <v>2010</v>
      </c>
      <c r="N69" s="8" t="e">
        <f t="shared" si="9"/>
        <v>#DIV/0!</v>
      </c>
      <c r="O69" s="363"/>
      <c r="P69" s="350">
        <v>2010</v>
      </c>
      <c r="Q69" s="363"/>
      <c r="R69" s="363"/>
      <c r="S69" s="350">
        <v>2010</v>
      </c>
      <c r="T69" s="363"/>
      <c r="U69" s="363"/>
      <c r="V69" s="350">
        <v>2010</v>
      </c>
      <c r="W69" s="363"/>
      <c r="X69" s="363"/>
      <c r="Y69" s="350">
        <v>2010</v>
      </c>
      <c r="Z69" s="363"/>
      <c r="AA69" s="363"/>
      <c r="AB69" s="350">
        <v>2010</v>
      </c>
      <c r="AC69" s="363"/>
      <c r="AD69" s="363"/>
      <c r="AE69" s="350">
        <v>2010</v>
      </c>
      <c r="AF69" s="363"/>
      <c r="AG69" s="363"/>
      <c r="AH69" s="350">
        <v>2010</v>
      </c>
      <c r="AI69" s="363"/>
      <c r="AJ69" s="363"/>
      <c r="AK69" s="350">
        <v>2010</v>
      </c>
      <c r="AL69" s="363"/>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t="e">
        <f t="shared" si="10"/>
        <v>#DIV/0!</v>
      </c>
      <c r="C70" s="363"/>
      <c r="D70" s="350">
        <v>2011</v>
      </c>
      <c r="E70" s="363"/>
      <c r="F70" s="363"/>
      <c r="G70" s="350">
        <v>2011</v>
      </c>
      <c r="H70" s="363"/>
      <c r="I70" s="363"/>
      <c r="J70" s="350">
        <v>2011</v>
      </c>
      <c r="K70" s="363"/>
      <c r="L70" s="363"/>
      <c r="M70" s="350">
        <v>2011</v>
      </c>
      <c r="N70" s="8" t="e">
        <f t="shared" si="9"/>
        <v>#DIV/0!</v>
      </c>
      <c r="O70" s="363"/>
      <c r="P70" s="350">
        <v>2011</v>
      </c>
      <c r="Q70" s="363"/>
      <c r="R70" s="363"/>
      <c r="S70" s="350">
        <v>2011</v>
      </c>
      <c r="T70" s="363"/>
      <c r="U70" s="363"/>
      <c r="V70" s="350">
        <v>2011</v>
      </c>
      <c r="W70" s="363"/>
      <c r="X70" s="363"/>
      <c r="Y70" s="350">
        <v>2011</v>
      </c>
      <c r="Z70" s="363"/>
      <c r="AA70" s="363"/>
      <c r="AB70" s="350">
        <v>2011</v>
      </c>
      <c r="AC70" s="363"/>
      <c r="AD70" s="363"/>
      <c r="AE70" s="350">
        <v>2011</v>
      </c>
      <c r="AF70" s="363"/>
      <c r="AG70" s="363"/>
      <c r="AH70" s="350">
        <v>2011</v>
      </c>
      <c r="AI70" s="363"/>
      <c r="AJ70" s="363"/>
      <c r="AK70" s="350">
        <v>2011</v>
      </c>
      <c r="AL70" s="363"/>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t="e">
        <f t="shared" si="10"/>
        <v>#DIV/0!</v>
      </c>
      <c r="C71" s="363"/>
      <c r="D71" s="350">
        <v>2012</v>
      </c>
      <c r="E71" s="363"/>
      <c r="F71" s="363"/>
      <c r="G71" s="350">
        <v>2012</v>
      </c>
      <c r="H71" s="363"/>
      <c r="I71" s="363"/>
      <c r="J71" s="350">
        <v>2012</v>
      </c>
      <c r="K71" s="363"/>
      <c r="L71" s="363"/>
      <c r="M71" s="350">
        <v>2012</v>
      </c>
      <c r="N71" s="8" t="e">
        <f t="shared" si="9"/>
        <v>#DIV/0!</v>
      </c>
      <c r="O71" s="363"/>
      <c r="P71" s="350">
        <v>2012</v>
      </c>
      <c r="Q71" s="363"/>
      <c r="R71" s="363"/>
      <c r="S71" s="350">
        <v>2012</v>
      </c>
      <c r="T71" s="363"/>
      <c r="U71" s="363"/>
      <c r="V71" s="350">
        <v>2012</v>
      </c>
      <c r="W71" s="363"/>
      <c r="X71" s="363"/>
      <c r="Y71" s="350">
        <v>2012</v>
      </c>
      <c r="Z71" s="363"/>
      <c r="AA71" s="363"/>
      <c r="AB71" s="350">
        <v>2012</v>
      </c>
      <c r="AC71" s="363"/>
      <c r="AD71" s="363"/>
      <c r="AE71" s="350">
        <v>2012</v>
      </c>
      <c r="AF71" s="363"/>
      <c r="AG71" s="363"/>
      <c r="AH71" s="350">
        <v>2012</v>
      </c>
      <c r="AI71" s="363"/>
      <c r="AJ71" s="363"/>
      <c r="AK71" s="350">
        <v>2012</v>
      </c>
      <c r="AL71" s="363"/>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t="e">
        <f t="shared" si="10"/>
        <v>#DIV/0!</v>
      </c>
      <c r="C72" s="363"/>
      <c r="D72" s="350">
        <v>2013</v>
      </c>
      <c r="E72" s="363"/>
      <c r="F72" s="363"/>
      <c r="G72" s="350">
        <v>2013</v>
      </c>
      <c r="H72" s="363"/>
      <c r="I72" s="363"/>
      <c r="J72" s="350">
        <v>2013</v>
      </c>
      <c r="K72" s="363"/>
      <c r="L72" s="363"/>
      <c r="M72" s="350">
        <v>2013</v>
      </c>
      <c r="N72" s="8" t="e">
        <f t="shared" si="9"/>
        <v>#DIV/0!</v>
      </c>
      <c r="O72" s="363"/>
      <c r="P72" s="350">
        <v>2013</v>
      </c>
      <c r="Q72" s="363"/>
      <c r="R72" s="363"/>
      <c r="S72" s="350">
        <v>2013</v>
      </c>
      <c r="T72" s="363"/>
      <c r="U72" s="363"/>
      <c r="V72" s="350">
        <v>2013</v>
      </c>
      <c r="W72" s="363"/>
      <c r="X72" s="363"/>
      <c r="Y72" s="350">
        <v>2013</v>
      </c>
      <c r="Z72" s="363"/>
      <c r="AA72" s="363"/>
      <c r="AB72" s="350">
        <v>2013</v>
      </c>
      <c r="AC72" s="363"/>
      <c r="AD72" s="363"/>
      <c r="AE72" s="350">
        <v>2013</v>
      </c>
      <c r="AF72" s="363"/>
      <c r="AG72" s="363"/>
      <c r="AH72" s="350">
        <v>2013</v>
      </c>
      <c r="AI72" s="363"/>
      <c r="AJ72" s="363"/>
      <c r="AK72" s="350">
        <v>2013</v>
      </c>
      <c r="AL72" s="363"/>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ht="24.75" customHeight="1">
      <c r="A73" s="43">
        <v>2014</v>
      </c>
      <c r="B73" s="5">
        <f t="shared" ref="B73:B78" si="11">AVERAGE(E73,H73,K73,N73,Z73,AC73,AF73)</f>
        <v>7.1428571428571432</v>
      </c>
      <c r="C73" s="39"/>
      <c r="D73" s="43">
        <v>2014</v>
      </c>
      <c r="E73" s="19">
        <v>0</v>
      </c>
      <c r="F73" s="10" t="s">
        <v>2818</v>
      </c>
      <c r="G73" s="43">
        <v>2014</v>
      </c>
      <c r="H73" s="19">
        <v>0</v>
      </c>
      <c r="I73" s="10" t="s">
        <v>2817</v>
      </c>
      <c r="J73" s="43">
        <v>2014</v>
      </c>
      <c r="K73" s="19">
        <v>0</v>
      </c>
      <c r="L73" s="10" t="s">
        <v>2816</v>
      </c>
      <c r="M73" s="43">
        <v>2014</v>
      </c>
      <c r="N73" s="8">
        <f t="shared" ref="N73:N78" si="12">AVERAGE(Q73,T73,W73)</f>
        <v>0</v>
      </c>
      <c r="O73" s="19"/>
      <c r="P73" s="43">
        <v>2014</v>
      </c>
      <c r="Q73" s="19">
        <v>0</v>
      </c>
      <c r="R73" s="10" t="s">
        <v>2815</v>
      </c>
      <c r="S73" s="43">
        <v>2014</v>
      </c>
      <c r="T73" s="19">
        <v>0</v>
      </c>
      <c r="U73" s="10"/>
      <c r="V73" s="43">
        <v>2014</v>
      </c>
      <c r="W73" s="19">
        <v>0</v>
      </c>
      <c r="X73" s="10"/>
      <c r="Y73" s="350">
        <v>2014</v>
      </c>
      <c r="Z73" s="19">
        <v>0</v>
      </c>
      <c r="AA73" s="10" t="s">
        <v>2814</v>
      </c>
      <c r="AB73" s="350">
        <v>2014</v>
      </c>
      <c r="AC73" s="49">
        <v>50</v>
      </c>
      <c r="AD73" s="10" t="s">
        <v>2813</v>
      </c>
      <c r="AE73" s="350">
        <v>2014</v>
      </c>
      <c r="AF73" s="19">
        <v>0</v>
      </c>
      <c r="AG73" s="19"/>
      <c r="AH73" s="350">
        <v>2014</v>
      </c>
      <c r="AI73" s="19">
        <v>0</v>
      </c>
      <c r="AJ73" s="10" t="s">
        <v>314</v>
      </c>
      <c r="AK73" s="350">
        <v>2014</v>
      </c>
      <c r="AL73" s="19">
        <v>0</v>
      </c>
      <c r="AM73" s="11" t="s">
        <v>2812</v>
      </c>
    </row>
    <row r="74" spans="1:81" ht="24.75" customHeight="1">
      <c r="A74" s="43">
        <v>2015</v>
      </c>
      <c r="B74" s="5">
        <f t="shared" si="11"/>
        <v>7.1428571428571432</v>
      </c>
      <c r="C74" s="39"/>
      <c r="D74" s="43">
        <v>2015</v>
      </c>
      <c r="E74" s="19">
        <v>0</v>
      </c>
      <c r="F74" s="10"/>
      <c r="G74" s="43">
        <v>2015</v>
      </c>
      <c r="H74" s="19">
        <v>0</v>
      </c>
      <c r="I74" s="10"/>
      <c r="J74" s="43">
        <v>2015</v>
      </c>
      <c r="K74" s="19">
        <v>0</v>
      </c>
      <c r="L74" s="10"/>
      <c r="M74" s="43">
        <v>2015</v>
      </c>
      <c r="N74" s="8">
        <f t="shared" si="12"/>
        <v>0</v>
      </c>
      <c r="O74" s="19"/>
      <c r="P74" s="43">
        <v>2015</v>
      </c>
      <c r="Q74" s="19">
        <v>0</v>
      </c>
      <c r="R74" s="10"/>
      <c r="S74" s="43">
        <v>2015</v>
      </c>
      <c r="T74" s="19">
        <v>0</v>
      </c>
      <c r="U74" s="10"/>
      <c r="V74" s="43">
        <v>2015</v>
      </c>
      <c r="W74" s="19">
        <v>0</v>
      </c>
      <c r="X74" s="10"/>
      <c r="Y74" s="350">
        <v>2015</v>
      </c>
      <c r="Z74" s="19">
        <v>0</v>
      </c>
      <c r="AA74" s="10"/>
      <c r="AB74" s="350">
        <v>2015</v>
      </c>
      <c r="AC74" s="49">
        <v>50</v>
      </c>
      <c r="AD74" s="10"/>
      <c r="AE74" s="350">
        <v>2015</v>
      </c>
      <c r="AF74" s="19">
        <v>0</v>
      </c>
      <c r="AG74" s="19"/>
      <c r="AH74" s="350">
        <v>2015</v>
      </c>
      <c r="AI74" s="19">
        <v>0</v>
      </c>
      <c r="AJ74" s="10"/>
      <c r="AK74" s="350">
        <v>2015</v>
      </c>
      <c r="AL74" s="19">
        <v>0</v>
      </c>
      <c r="AM74" s="11"/>
    </row>
    <row r="75" spans="1:81" ht="24.75" customHeight="1">
      <c r="A75" s="43">
        <v>2016</v>
      </c>
      <c r="B75" s="5">
        <f t="shared" si="11"/>
        <v>7.1428571428571432</v>
      </c>
      <c r="C75" s="39"/>
      <c r="D75" s="43">
        <v>2016</v>
      </c>
      <c r="E75" s="19">
        <v>0</v>
      </c>
      <c r="F75" s="10"/>
      <c r="G75" s="43">
        <v>2016</v>
      </c>
      <c r="H75" s="19">
        <v>0</v>
      </c>
      <c r="I75" s="10"/>
      <c r="J75" s="43">
        <v>2016</v>
      </c>
      <c r="K75" s="19">
        <v>0</v>
      </c>
      <c r="L75" s="10"/>
      <c r="M75" s="43">
        <v>2016</v>
      </c>
      <c r="N75" s="8">
        <f t="shared" si="12"/>
        <v>0</v>
      </c>
      <c r="O75" s="19"/>
      <c r="P75" s="43">
        <v>2016</v>
      </c>
      <c r="Q75" s="19">
        <v>0</v>
      </c>
      <c r="R75" s="10"/>
      <c r="S75" s="43">
        <v>2016</v>
      </c>
      <c r="T75" s="19">
        <v>0</v>
      </c>
      <c r="U75" s="10"/>
      <c r="V75" s="43">
        <v>2016</v>
      </c>
      <c r="W75" s="19">
        <v>0</v>
      </c>
      <c r="X75" s="10"/>
      <c r="Y75" s="350">
        <v>2016</v>
      </c>
      <c r="Z75" s="19">
        <v>0</v>
      </c>
      <c r="AA75" s="10"/>
      <c r="AB75" s="350">
        <v>2016</v>
      </c>
      <c r="AC75" s="49">
        <v>50</v>
      </c>
      <c r="AD75" s="10"/>
      <c r="AE75" s="350">
        <v>2016</v>
      </c>
      <c r="AF75" s="19">
        <v>0</v>
      </c>
      <c r="AG75" s="19"/>
      <c r="AH75" s="350">
        <v>2016</v>
      </c>
      <c r="AI75" s="19">
        <v>0</v>
      </c>
      <c r="AJ75" s="10"/>
      <c r="AK75" s="350">
        <v>2016</v>
      </c>
      <c r="AL75" s="19">
        <v>0</v>
      </c>
      <c r="AM75" s="11"/>
    </row>
    <row r="76" spans="1:81" ht="24.75" customHeight="1">
      <c r="A76" s="43">
        <v>2017</v>
      </c>
      <c r="B76" s="5">
        <f t="shared" si="11"/>
        <v>7.1428571428571432</v>
      </c>
      <c r="C76" s="39"/>
      <c r="D76" s="43">
        <v>2017</v>
      </c>
      <c r="E76" s="19">
        <v>0</v>
      </c>
      <c r="F76" s="10"/>
      <c r="G76" s="43">
        <v>2017</v>
      </c>
      <c r="H76" s="19">
        <v>0</v>
      </c>
      <c r="I76" s="10"/>
      <c r="J76" s="43">
        <v>2017</v>
      </c>
      <c r="K76" s="19">
        <v>0</v>
      </c>
      <c r="L76" s="10"/>
      <c r="M76" s="43">
        <v>2017</v>
      </c>
      <c r="N76" s="8">
        <f t="shared" si="12"/>
        <v>0</v>
      </c>
      <c r="O76" s="19"/>
      <c r="P76" s="43">
        <v>2017</v>
      </c>
      <c r="Q76" s="19">
        <v>0</v>
      </c>
      <c r="R76" s="10"/>
      <c r="S76" s="43">
        <v>2017</v>
      </c>
      <c r="T76" s="19">
        <v>0</v>
      </c>
      <c r="U76" s="10"/>
      <c r="V76" s="43">
        <v>2017</v>
      </c>
      <c r="W76" s="19">
        <v>0</v>
      </c>
      <c r="X76" s="10"/>
      <c r="Y76" s="350">
        <v>2017</v>
      </c>
      <c r="Z76" s="19">
        <v>0</v>
      </c>
      <c r="AA76" s="10"/>
      <c r="AB76" s="350">
        <v>2017</v>
      </c>
      <c r="AC76" s="49">
        <v>50</v>
      </c>
      <c r="AD76" s="10"/>
      <c r="AE76" s="350">
        <v>2017</v>
      </c>
      <c r="AF76" s="19">
        <v>0</v>
      </c>
      <c r="AG76" s="19"/>
      <c r="AH76" s="350">
        <v>2017</v>
      </c>
      <c r="AI76" s="19">
        <v>0</v>
      </c>
      <c r="AJ76" s="10"/>
      <c r="AK76" s="350">
        <v>2017</v>
      </c>
      <c r="AL76" s="19">
        <v>0</v>
      </c>
      <c r="AM76" s="11"/>
    </row>
    <row r="77" spans="1:81" ht="24.75" customHeight="1">
      <c r="A77" s="43">
        <v>2018</v>
      </c>
      <c r="B77" s="5">
        <f t="shared" si="11"/>
        <v>7.1428571428571432</v>
      </c>
      <c r="C77" s="39"/>
      <c r="D77" s="43">
        <v>2018</v>
      </c>
      <c r="E77" s="19">
        <v>0</v>
      </c>
      <c r="F77" s="10"/>
      <c r="G77" s="43">
        <v>2018</v>
      </c>
      <c r="H77" s="19">
        <v>0</v>
      </c>
      <c r="I77" s="10"/>
      <c r="J77" s="43">
        <v>2018</v>
      </c>
      <c r="K77" s="19">
        <v>0</v>
      </c>
      <c r="L77" s="10"/>
      <c r="M77" s="43">
        <v>2018</v>
      </c>
      <c r="N77" s="8">
        <f t="shared" si="12"/>
        <v>0</v>
      </c>
      <c r="O77" s="19"/>
      <c r="P77" s="43">
        <v>2018</v>
      </c>
      <c r="Q77" s="19">
        <v>0</v>
      </c>
      <c r="R77" s="10"/>
      <c r="S77" s="43">
        <v>2018</v>
      </c>
      <c r="T77" s="19">
        <v>0</v>
      </c>
      <c r="U77" s="10"/>
      <c r="V77" s="43">
        <v>2018</v>
      </c>
      <c r="W77" s="19">
        <v>0</v>
      </c>
      <c r="X77" s="10"/>
      <c r="Y77" s="350">
        <v>2018</v>
      </c>
      <c r="Z77" s="19">
        <v>0</v>
      </c>
      <c r="AA77" s="10"/>
      <c r="AB77" s="350">
        <v>2018</v>
      </c>
      <c r="AC77" s="49">
        <v>50</v>
      </c>
      <c r="AD77" s="10"/>
      <c r="AE77" s="350">
        <v>2018</v>
      </c>
      <c r="AF77" s="19">
        <v>0</v>
      </c>
      <c r="AG77" s="19"/>
      <c r="AH77" s="350">
        <v>2018</v>
      </c>
      <c r="AI77" s="19">
        <v>0</v>
      </c>
      <c r="AJ77" s="10"/>
      <c r="AK77" s="350">
        <v>2018</v>
      </c>
      <c r="AL77" s="19">
        <v>0</v>
      </c>
      <c r="AM77" s="11"/>
    </row>
    <row r="78" spans="1:81" ht="24.75" customHeight="1">
      <c r="A78" s="43">
        <v>2019</v>
      </c>
      <c r="B78" s="5">
        <f t="shared" si="11"/>
        <v>7.1428571428571432</v>
      </c>
      <c r="C78" s="39"/>
      <c r="D78" s="43">
        <v>2019</v>
      </c>
      <c r="E78" s="19">
        <v>0</v>
      </c>
      <c r="F78" s="10" t="s">
        <v>4240</v>
      </c>
      <c r="G78" s="43">
        <v>2019</v>
      </c>
      <c r="H78" s="19">
        <v>0</v>
      </c>
      <c r="I78" s="10"/>
      <c r="J78" s="43">
        <v>2019</v>
      </c>
      <c r="K78" s="19">
        <v>0</v>
      </c>
      <c r="L78" s="10"/>
      <c r="M78" s="43">
        <v>2019</v>
      </c>
      <c r="N78" s="8">
        <f t="shared" si="12"/>
        <v>0</v>
      </c>
      <c r="O78" s="19"/>
      <c r="P78" s="43">
        <v>2019</v>
      </c>
      <c r="Q78" s="19">
        <v>0</v>
      </c>
      <c r="R78" s="10"/>
      <c r="S78" s="43">
        <v>2019</v>
      </c>
      <c r="T78" s="19">
        <v>0</v>
      </c>
      <c r="U78" s="10"/>
      <c r="V78" s="43">
        <v>2019</v>
      </c>
      <c r="W78" s="19">
        <v>0</v>
      </c>
      <c r="X78" s="10"/>
      <c r="Y78" s="350">
        <v>2019</v>
      </c>
      <c r="Z78" s="19">
        <v>0</v>
      </c>
      <c r="AA78" s="10"/>
      <c r="AB78" s="350">
        <v>2019</v>
      </c>
      <c r="AC78" s="49">
        <v>50</v>
      </c>
      <c r="AD78" s="10"/>
      <c r="AE78" s="350">
        <v>2019</v>
      </c>
      <c r="AF78" s="19">
        <v>0</v>
      </c>
      <c r="AG78" s="19"/>
      <c r="AH78" s="350">
        <v>2019</v>
      </c>
      <c r="AI78" s="19">
        <v>0</v>
      </c>
      <c r="AJ78" s="10"/>
      <c r="AK78" s="350">
        <v>2019</v>
      </c>
      <c r="AL78" s="19">
        <v>0</v>
      </c>
      <c r="AM78" s="11"/>
    </row>
    <row r="79" spans="1:81" ht="24.75" customHeight="1">
      <c r="T79" s="51"/>
      <c r="U79" s="51"/>
      <c r="AD79" s="51"/>
    </row>
    <row r="80" spans="1:81" ht="24.75" customHeight="1">
      <c r="A80" s="40" t="s">
        <v>114</v>
      </c>
      <c r="B80" s="553" t="s">
        <v>189</v>
      </c>
      <c r="C80" s="553"/>
      <c r="D80" s="553"/>
      <c r="E80" s="553"/>
      <c r="F80" s="553"/>
      <c r="G80" s="553"/>
      <c r="H80" s="553"/>
      <c r="I80" s="553"/>
      <c r="J80" s="553"/>
      <c r="K80" s="553"/>
      <c r="L80" s="553"/>
      <c r="M80" s="553"/>
      <c r="N80" s="553"/>
      <c r="O80" s="553"/>
      <c r="P80" s="553"/>
      <c r="Q80" s="553"/>
      <c r="R80" s="553"/>
      <c r="T80" s="51"/>
      <c r="U80" s="51"/>
      <c r="AD80" s="51"/>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c r="T81" s="51"/>
      <c r="U81" s="51"/>
      <c r="AD81" s="51"/>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c r="T82" s="51"/>
      <c r="U82" s="51"/>
      <c r="AD82" s="51"/>
    </row>
    <row r="83" spans="1:8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c r="T83" s="51"/>
      <c r="U83" s="51"/>
      <c r="AD83" s="51"/>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c r="T84" s="51"/>
      <c r="U84" s="51"/>
      <c r="AD84" s="51"/>
    </row>
    <row r="85" spans="1:81" ht="24.75" customHeight="1">
      <c r="A85" s="43" t="s">
        <v>78</v>
      </c>
      <c r="B85" s="580" t="s">
        <v>79</v>
      </c>
      <c r="C85" s="580"/>
      <c r="D85" s="43" t="s">
        <v>78</v>
      </c>
      <c r="E85" s="580" t="s">
        <v>4354</v>
      </c>
      <c r="F85" s="580"/>
      <c r="G85" s="43" t="s">
        <v>78</v>
      </c>
      <c r="H85" s="580" t="s">
        <v>4355</v>
      </c>
      <c r="I85" s="580"/>
      <c r="J85" s="43" t="s">
        <v>78</v>
      </c>
      <c r="K85" s="580" t="s">
        <v>4356</v>
      </c>
      <c r="L85" s="580"/>
      <c r="M85" s="43" t="s">
        <v>78</v>
      </c>
      <c r="N85" s="595" t="s">
        <v>4357</v>
      </c>
      <c r="O85" s="580"/>
      <c r="P85" s="43" t="s">
        <v>78</v>
      </c>
      <c r="Q85" s="580" t="s">
        <v>4358</v>
      </c>
      <c r="R85" s="580"/>
      <c r="T85" s="51"/>
      <c r="U85" s="51"/>
      <c r="AD85" s="51"/>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c r="T86" s="51"/>
      <c r="U86" s="51"/>
      <c r="AD86" s="51"/>
    </row>
    <row r="87" spans="1:81" s="47" customFormat="1" ht="24.75" customHeight="1">
      <c r="A87" s="350">
        <v>2007</v>
      </c>
      <c r="B87" s="2" t="e">
        <f t="shared" ref="B87:B93" si="13">AVERAGE(E87,H87,K87,N87,Q87)</f>
        <v>#DIV/0!</v>
      </c>
      <c r="C87" s="363"/>
      <c r="D87" s="350">
        <v>2007</v>
      </c>
      <c r="E87" s="363"/>
      <c r="F87" s="363"/>
      <c r="G87" s="350">
        <v>2007</v>
      </c>
      <c r="H87" s="363"/>
      <c r="I87" s="363"/>
      <c r="J87" s="350">
        <v>2007</v>
      </c>
      <c r="K87" s="363"/>
      <c r="L87" s="363"/>
      <c r="M87" s="350">
        <v>2007</v>
      </c>
      <c r="N87" s="363"/>
      <c r="O87" s="363"/>
      <c r="P87" s="350">
        <v>2007</v>
      </c>
      <c r="Q87" s="363"/>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t="e">
        <f t="shared" si="13"/>
        <v>#DIV/0!</v>
      </c>
      <c r="C88" s="363"/>
      <c r="D88" s="350">
        <v>2008</v>
      </c>
      <c r="E88" s="363"/>
      <c r="F88" s="363"/>
      <c r="G88" s="350">
        <v>2008</v>
      </c>
      <c r="H88" s="363"/>
      <c r="I88" s="363"/>
      <c r="J88" s="350">
        <v>2008</v>
      </c>
      <c r="K88" s="363"/>
      <c r="L88" s="363"/>
      <c r="M88" s="350">
        <v>2008</v>
      </c>
      <c r="N88" s="363"/>
      <c r="O88" s="363"/>
      <c r="P88" s="350">
        <v>2008</v>
      </c>
      <c r="Q88" s="363"/>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t="e">
        <f t="shared" si="13"/>
        <v>#DIV/0!</v>
      </c>
      <c r="C89" s="363"/>
      <c r="D89" s="350">
        <v>2009</v>
      </c>
      <c r="E89" s="363"/>
      <c r="F89" s="363"/>
      <c r="G89" s="350">
        <v>2009</v>
      </c>
      <c r="H89" s="363"/>
      <c r="I89" s="363"/>
      <c r="J89" s="350">
        <v>2009</v>
      </c>
      <c r="K89" s="363"/>
      <c r="L89" s="363"/>
      <c r="M89" s="350">
        <v>2009</v>
      </c>
      <c r="N89" s="363"/>
      <c r="O89" s="363"/>
      <c r="P89" s="350">
        <v>2009</v>
      </c>
      <c r="Q89" s="363"/>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t="e">
        <f t="shared" si="13"/>
        <v>#DIV/0!</v>
      </c>
      <c r="C90" s="363"/>
      <c r="D90" s="350">
        <v>2010</v>
      </c>
      <c r="E90" s="363"/>
      <c r="F90" s="363"/>
      <c r="G90" s="350">
        <v>2010</v>
      </c>
      <c r="H90" s="363"/>
      <c r="I90" s="363"/>
      <c r="J90" s="350">
        <v>2010</v>
      </c>
      <c r="K90" s="363"/>
      <c r="L90" s="363"/>
      <c r="M90" s="350">
        <v>2010</v>
      </c>
      <c r="N90" s="363"/>
      <c r="O90" s="363"/>
      <c r="P90" s="350">
        <v>2010</v>
      </c>
      <c r="Q90" s="363"/>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t="e">
        <f t="shared" si="13"/>
        <v>#DIV/0!</v>
      </c>
      <c r="C91" s="363"/>
      <c r="D91" s="350">
        <v>2011</v>
      </c>
      <c r="E91" s="363"/>
      <c r="F91" s="363"/>
      <c r="G91" s="350">
        <v>2011</v>
      </c>
      <c r="H91" s="363"/>
      <c r="I91" s="363"/>
      <c r="J91" s="350">
        <v>2011</v>
      </c>
      <c r="K91" s="363"/>
      <c r="L91" s="363"/>
      <c r="M91" s="350">
        <v>2011</v>
      </c>
      <c r="N91" s="363"/>
      <c r="O91" s="363"/>
      <c r="P91" s="350">
        <v>2011</v>
      </c>
      <c r="Q91" s="363"/>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t="e">
        <f t="shared" si="13"/>
        <v>#DIV/0!</v>
      </c>
      <c r="C92" s="363"/>
      <c r="D92" s="350">
        <v>2012</v>
      </c>
      <c r="E92" s="363"/>
      <c r="F92" s="363"/>
      <c r="G92" s="350">
        <v>2012</v>
      </c>
      <c r="H92" s="363"/>
      <c r="I92" s="363"/>
      <c r="J92" s="350">
        <v>2012</v>
      </c>
      <c r="K92" s="363"/>
      <c r="L92" s="363"/>
      <c r="M92" s="350">
        <v>2012</v>
      </c>
      <c r="N92" s="363"/>
      <c r="O92" s="363"/>
      <c r="P92" s="350">
        <v>2012</v>
      </c>
      <c r="Q92" s="363"/>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t="e">
        <f t="shared" si="13"/>
        <v>#DIV/0!</v>
      </c>
      <c r="C93" s="363"/>
      <c r="D93" s="350">
        <v>2013</v>
      </c>
      <c r="E93" s="363"/>
      <c r="F93" s="363"/>
      <c r="G93" s="350">
        <v>2013</v>
      </c>
      <c r="H93" s="363"/>
      <c r="I93" s="363"/>
      <c r="J93" s="350">
        <v>2013</v>
      </c>
      <c r="K93" s="363"/>
      <c r="L93" s="363"/>
      <c r="M93" s="350">
        <v>2013</v>
      </c>
      <c r="N93" s="363"/>
      <c r="O93" s="363"/>
      <c r="P93" s="350">
        <v>2013</v>
      </c>
      <c r="Q93" s="363"/>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5</v>
      </c>
      <c r="C94" s="39"/>
      <c r="D94" s="43">
        <v>2014</v>
      </c>
      <c r="E94" s="19">
        <v>0</v>
      </c>
      <c r="F94" s="10" t="s">
        <v>2811</v>
      </c>
      <c r="G94" s="43">
        <v>2014</v>
      </c>
      <c r="H94" s="19">
        <v>0</v>
      </c>
      <c r="I94" s="10" t="s">
        <v>2810</v>
      </c>
      <c r="J94" s="43">
        <v>2014</v>
      </c>
      <c r="K94" s="49">
        <v>25</v>
      </c>
      <c r="L94" s="10" t="s">
        <v>4880</v>
      </c>
      <c r="M94" s="43">
        <v>2014</v>
      </c>
      <c r="N94" s="49">
        <v>0</v>
      </c>
      <c r="O94" s="10" t="s">
        <v>2809</v>
      </c>
      <c r="P94" s="43">
        <v>2014</v>
      </c>
      <c r="Q94" s="19">
        <v>0</v>
      </c>
      <c r="R94" s="11" t="s">
        <v>2808</v>
      </c>
      <c r="T94" s="51"/>
      <c r="U94" s="51"/>
      <c r="AD94" s="51"/>
    </row>
    <row r="95" spans="1:81" ht="24.75" customHeight="1">
      <c r="A95" s="43">
        <v>2015</v>
      </c>
      <c r="B95" s="2">
        <f>AVERAGE(E95,H95,K95,N95,Q95)</f>
        <v>5</v>
      </c>
      <c r="C95" s="80"/>
      <c r="D95" s="43">
        <v>2015</v>
      </c>
      <c r="E95" s="19">
        <v>0</v>
      </c>
      <c r="F95" s="10"/>
      <c r="G95" s="43">
        <v>2015</v>
      </c>
      <c r="H95" s="19">
        <v>0</v>
      </c>
      <c r="I95" s="10"/>
      <c r="J95" s="43">
        <v>2015</v>
      </c>
      <c r="K95" s="19">
        <v>25</v>
      </c>
      <c r="L95" s="10"/>
      <c r="M95" s="43">
        <v>2015</v>
      </c>
      <c r="N95" s="19">
        <v>0</v>
      </c>
      <c r="O95" s="10"/>
      <c r="P95" s="43">
        <v>2015</v>
      </c>
      <c r="Q95" s="19">
        <v>0</v>
      </c>
      <c r="R95" s="11"/>
      <c r="T95" s="51"/>
      <c r="U95" s="51"/>
      <c r="AD95" s="51"/>
    </row>
    <row r="96" spans="1:81" ht="24.75" customHeight="1">
      <c r="A96" s="43">
        <v>2016</v>
      </c>
      <c r="B96" s="2">
        <f>AVERAGE(E96,H96,K96,N96,Q96)</f>
        <v>5</v>
      </c>
      <c r="C96" s="80"/>
      <c r="D96" s="43">
        <v>2016</v>
      </c>
      <c r="E96" s="19">
        <v>0</v>
      </c>
      <c r="F96" s="10"/>
      <c r="G96" s="43">
        <v>2016</v>
      </c>
      <c r="H96" s="19">
        <v>0</v>
      </c>
      <c r="I96" s="10"/>
      <c r="J96" s="43">
        <v>2016</v>
      </c>
      <c r="K96" s="19">
        <v>25</v>
      </c>
      <c r="L96" s="10"/>
      <c r="M96" s="43">
        <v>2016</v>
      </c>
      <c r="N96" s="19">
        <v>0</v>
      </c>
      <c r="O96" s="10"/>
      <c r="P96" s="43">
        <v>2016</v>
      </c>
      <c r="Q96" s="19">
        <v>0</v>
      </c>
      <c r="R96" s="11"/>
      <c r="T96" s="51"/>
      <c r="U96" s="51"/>
      <c r="AD96" s="51"/>
    </row>
    <row r="97" spans="1:81" ht="24.75" customHeight="1">
      <c r="A97" s="43">
        <v>2017</v>
      </c>
      <c r="B97" s="2">
        <f t="shared" ref="B97:B99" si="14">AVERAGE(E97,H97,K97,N97,Q97)</f>
        <v>5</v>
      </c>
      <c r="C97" s="80"/>
      <c r="D97" s="43">
        <v>2017</v>
      </c>
      <c r="E97" s="19">
        <v>0</v>
      </c>
      <c r="F97" s="10"/>
      <c r="G97" s="43">
        <v>2017</v>
      </c>
      <c r="H97" s="19">
        <v>0</v>
      </c>
      <c r="I97" s="10"/>
      <c r="J97" s="43">
        <v>2017</v>
      </c>
      <c r="K97" s="19">
        <v>25</v>
      </c>
      <c r="L97" s="10"/>
      <c r="M97" s="43">
        <v>2017</v>
      </c>
      <c r="N97" s="19">
        <v>0</v>
      </c>
      <c r="O97" s="10"/>
      <c r="P97" s="43">
        <v>2017</v>
      </c>
      <c r="Q97" s="19">
        <v>0</v>
      </c>
      <c r="R97" s="11"/>
      <c r="T97" s="51"/>
      <c r="U97" s="51"/>
      <c r="AD97" s="51"/>
    </row>
    <row r="98" spans="1:81" ht="24.75" customHeight="1">
      <c r="A98" s="43">
        <v>2018</v>
      </c>
      <c r="B98" s="2">
        <f t="shared" si="14"/>
        <v>15</v>
      </c>
      <c r="C98" s="80"/>
      <c r="D98" s="43">
        <v>2018</v>
      </c>
      <c r="E98" s="19">
        <v>0</v>
      </c>
      <c r="F98" s="10"/>
      <c r="G98" s="43">
        <v>2018</v>
      </c>
      <c r="H98" s="19">
        <v>0</v>
      </c>
      <c r="I98" s="10"/>
      <c r="J98" s="43">
        <v>2018</v>
      </c>
      <c r="K98" s="19">
        <v>25</v>
      </c>
      <c r="L98" s="10"/>
      <c r="M98" s="43">
        <v>2018</v>
      </c>
      <c r="N98" s="19">
        <v>50</v>
      </c>
      <c r="O98" s="305" t="s">
        <v>2807</v>
      </c>
      <c r="P98" s="43">
        <v>2018</v>
      </c>
      <c r="Q98" s="19">
        <v>0</v>
      </c>
      <c r="R98" s="11"/>
      <c r="T98" s="51"/>
      <c r="U98" s="51"/>
      <c r="AD98" s="51"/>
    </row>
    <row r="99" spans="1:81" ht="24.75" customHeight="1">
      <c r="A99" s="43">
        <v>2019</v>
      </c>
      <c r="B99" s="2">
        <f t="shared" si="14"/>
        <v>15</v>
      </c>
      <c r="C99" s="80"/>
      <c r="D99" s="43">
        <v>2019</v>
      </c>
      <c r="E99" s="19">
        <v>0</v>
      </c>
      <c r="F99" s="10"/>
      <c r="G99" s="43">
        <v>2019</v>
      </c>
      <c r="H99" s="19">
        <v>0</v>
      </c>
      <c r="I99" s="10"/>
      <c r="J99" s="43">
        <v>2019</v>
      </c>
      <c r="K99" s="19">
        <v>25</v>
      </c>
      <c r="L99" s="10"/>
      <c r="M99" s="43">
        <v>2019</v>
      </c>
      <c r="N99" s="19">
        <v>50</v>
      </c>
      <c r="O99" s="10"/>
      <c r="P99" s="43">
        <v>2019</v>
      </c>
      <c r="Q99" s="19">
        <v>0</v>
      </c>
      <c r="R99" s="11"/>
      <c r="T99" s="51"/>
      <c r="U99" s="51"/>
      <c r="AD99" s="51"/>
    </row>
    <row r="100" spans="1:81" ht="24.75" customHeight="1">
      <c r="T100" s="51"/>
      <c r="U100" s="51"/>
      <c r="AD100" s="51"/>
    </row>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c r="AD101" s="51"/>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600" t="s">
        <v>53</v>
      </c>
      <c r="U102" s="600"/>
      <c r="V102" s="40" t="s">
        <v>106</v>
      </c>
      <c r="W102" s="597" t="s">
        <v>54</v>
      </c>
      <c r="X102" s="597"/>
      <c r="AD102" s="51"/>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c r="AD103" s="51"/>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168</v>
      </c>
      <c r="X104" s="595"/>
      <c r="AD104" s="51"/>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c r="AD105" s="5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c r="AD106" s="51"/>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c r="AD107" s="51"/>
    </row>
    <row r="108" spans="1:81" s="47" customFormat="1" ht="24.75" customHeight="1">
      <c r="A108" s="350">
        <v>2007</v>
      </c>
      <c r="B108" s="407" t="s">
        <v>4896</v>
      </c>
      <c r="C108" s="363"/>
      <c r="D108" s="350">
        <v>2007</v>
      </c>
      <c r="E108" s="403"/>
      <c r="F108" s="363"/>
      <c r="G108" s="350">
        <v>2007</v>
      </c>
      <c r="H108" s="363"/>
      <c r="I108" s="363"/>
      <c r="J108" s="350">
        <v>2007</v>
      </c>
      <c r="K108" s="363"/>
      <c r="L108" s="363"/>
      <c r="M108" s="350">
        <v>2007</v>
      </c>
      <c r="N108" s="363"/>
      <c r="O108" s="363"/>
      <c r="P108" s="350">
        <v>2007</v>
      </c>
      <c r="Q108" s="363"/>
      <c r="R108" s="363"/>
      <c r="S108" s="350">
        <v>2007</v>
      </c>
      <c r="T108" s="363"/>
      <c r="U108" s="363"/>
      <c r="V108" s="350">
        <v>2007</v>
      </c>
      <c r="W108" s="363"/>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407" t="s">
        <v>4896</v>
      </c>
      <c r="C109" s="363"/>
      <c r="D109" s="350">
        <v>2008</v>
      </c>
      <c r="E109" s="363"/>
      <c r="F109" s="363"/>
      <c r="G109" s="350">
        <v>2008</v>
      </c>
      <c r="H109" s="363"/>
      <c r="I109" s="363"/>
      <c r="J109" s="350">
        <v>2008</v>
      </c>
      <c r="K109" s="363"/>
      <c r="L109" s="363"/>
      <c r="M109" s="350">
        <v>2008</v>
      </c>
      <c r="N109" s="363"/>
      <c r="O109" s="363"/>
      <c r="P109" s="350">
        <v>2008</v>
      </c>
      <c r="Q109" s="363"/>
      <c r="R109" s="363"/>
      <c r="S109" s="350">
        <v>2008</v>
      </c>
      <c r="T109" s="363"/>
      <c r="U109" s="363"/>
      <c r="V109" s="350">
        <v>2008</v>
      </c>
      <c r="W109" s="363"/>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407" t="s">
        <v>4896</v>
      </c>
      <c r="C110" s="363"/>
      <c r="D110" s="350">
        <v>2009</v>
      </c>
      <c r="E110" s="363"/>
      <c r="F110" s="363"/>
      <c r="G110" s="350">
        <v>2009</v>
      </c>
      <c r="H110" s="363"/>
      <c r="I110" s="363"/>
      <c r="J110" s="350">
        <v>2009</v>
      </c>
      <c r="K110" s="363"/>
      <c r="L110" s="363"/>
      <c r="M110" s="350">
        <v>2009</v>
      </c>
      <c r="N110" s="363"/>
      <c r="O110" s="363"/>
      <c r="P110" s="350">
        <v>2009</v>
      </c>
      <c r="Q110" s="363"/>
      <c r="R110" s="363"/>
      <c r="S110" s="350">
        <v>2009</v>
      </c>
      <c r="T110" s="363"/>
      <c r="U110" s="363"/>
      <c r="V110" s="350">
        <v>2009</v>
      </c>
      <c r="W110" s="363"/>
      <c r="X110" s="363"/>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407" t="s">
        <v>4896</v>
      </c>
      <c r="C111" s="363"/>
      <c r="D111" s="350">
        <v>2010</v>
      </c>
      <c r="E111" s="363"/>
      <c r="F111" s="363"/>
      <c r="G111" s="350">
        <v>2010</v>
      </c>
      <c r="H111" s="363"/>
      <c r="I111" s="363"/>
      <c r="J111" s="350">
        <v>2010</v>
      </c>
      <c r="K111" s="363"/>
      <c r="L111" s="363"/>
      <c r="M111" s="350">
        <v>2010</v>
      </c>
      <c r="N111" s="363"/>
      <c r="O111" s="363"/>
      <c r="P111" s="350">
        <v>2010</v>
      </c>
      <c r="Q111" s="363"/>
      <c r="R111" s="363"/>
      <c r="S111" s="350">
        <v>2010</v>
      </c>
      <c r="T111" s="363"/>
      <c r="U111" s="363"/>
      <c r="V111" s="350">
        <v>2010</v>
      </c>
      <c r="W111" s="363"/>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407" t="s">
        <v>4896</v>
      </c>
      <c r="C112" s="363"/>
      <c r="D112" s="350">
        <v>2011</v>
      </c>
      <c r="E112" s="363"/>
      <c r="F112" s="363"/>
      <c r="G112" s="350">
        <v>2011</v>
      </c>
      <c r="H112" s="363"/>
      <c r="I112" s="363"/>
      <c r="J112" s="350">
        <v>2011</v>
      </c>
      <c r="K112" s="363"/>
      <c r="L112" s="363"/>
      <c r="M112" s="350">
        <v>2011</v>
      </c>
      <c r="N112" s="363"/>
      <c r="O112" s="363"/>
      <c r="P112" s="350">
        <v>2011</v>
      </c>
      <c r="Q112" s="363"/>
      <c r="R112" s="363"/>
      <c r="S112" s="350">
        <v>2011</v>
      </c>
      <c r="T112" s="363"/>
      <c r="U112" s="363"/>
      <c r="V112" s="350">
        <v>2011</v>
      </c>
      <c r="W112" s="363"/>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407" t="s">
        <v>4896</v>
      </c>
      <c r="C113" s="363"/>
      <c r="D113" s="350">
        <v>2012</v>
      </c>
      <c r="E113" s="363"/>
      <c r="F113" s="363"/>
      <c r="G113" s="350">
        <v>2012</v>
      </c>
      <c r="H113" s="363"/>
      <c r="I113" s="363"/>
      <c r="J113" s="350">
        <v>2012</v>
      </c>
      <c r="K113" s="363"/>
      <c r="L113" s="363"/>
      <c r="M113" s="350">
        <v>2012</v>
      </c>
      <c r="N113" s="363"/>
      <c r="O113" s="363"/>
      <c r="P113" s="350">
        <v>2012</v>
      </c>
      <c r="Q113" s="363"/>
      <c r="R113" s="363"/>
      <c r="S113" s="350">
        <v>2012</v>
      </c>
      <c r="T113" s="363"/>
      <c r="U113" s="363"/>
      <c r="V113" s="350">
        <v>2012</v>
      </c>
      <c r="W113" s="363"/>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407" t="s">
        <v>4896</v>
      </c>
      <c r="C114" s="363"/>
      <c r="D114" s="350">
        <v>2013</v>
      </c>
      <c r="E114" s="363"/>
      <c r="F114" s="363"/>
      <c r="G114" s="350">
        <v>2013</v>
      </c>
      <c r="H114" s="363"/>
      <c r="I114" s="363"/>
      <c r="J114" s="350">
        <v>2013</v>
      </c>
      <c r="K114" s="363"/>
      <c r="L114" s="363"/>
      <c r="M114" s="350">
        <v>2013</v>
      </c>
      <c r="N114" s="363"/>
      <c r="O114" s="363"/>
      <c r="P114" s="350">
        <v>2013</v>
      </c>
      <c r="Q114" s="363"/>
      <c r="R114" s="363"/>
      <c r="S114" s="350">
        <v>2013</v>
      </c>
      <c r="T114" s="363"/>
      <c r="U114" s="363"/>
      <c r="V114" s="350">
        <v>2013</v>
      </c>
      <c r="W114" s="363"/>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5">AVERAGE(E115,((H115+K115)/2),((N115+Q115+T115)/3),W115)</f>
        <v>93.75</v>
      </c>
      <c r="C115" s="39"/>
      <c r="D115" s="43">
        <v>2014</v>
      </c>
      <c r="E115" s="19">
        <v>100</v>
      </c>
      <c r="F115" s="10" t="s">
        <v>4365</v>
      </c>
      <c r="G115" s="43">
        <v>2014</v>
      </c>
      <c r="H115" s="19">
        <v>100</v>
      </c>
      <c r="I115" s="10" t="s">
        <v>329</v>
      </c>
      <c r="J115" s="43">
        <v>2014</v>
      </c>
      <c r="K115" s="49">
        <v>50</v>
      </c>
      <c r="L115" s="10" t="s">
        <v>2806</v>
      </c>
      <c r="M115" s="43">
        <v>2014</v>
      </c>
      <c r="N115" s="19">
        <v>100</v>
      </c>
      <c r="O115" s="10" t="s">
        <v>2805</v>
      </c>
      <c r="P115" s="43">
        <v>2014</v>
      </c>
      <c r="Q115" s="19">
        <v>100</v>
      </c>
      <c r="R115" s="10" t="s">
        <v>2805</v>
      </c>
      <c r="S115" s="43">
        <v>2014</v>
      </c>
      <c r="T115" s="34">
        <v>100</v>
      </c>
      <c r="U115" s="10" t="s">
        <v>2804</v>
      </c>
      <c r="V115" s="43">
        <v>2014</v>
      </c>
      <c r="W115" s="19">
        <v>100</v>
      </c>
      <c r="X115" s="11" t="s">
        <v>2803</v>
      </c>
      <c r="AD115" s="51"/>
    </row>
    <row r="116" spans="1:81" ht="24.75" customHeight="1">
      <c r="A116" s="43">
        <v>2015</v>
      </c>
      <c r="B116" s="2">
        <f t="shared" si="15"/>
        <v>93.75</v>
      </c>
      <c r="C116" s="80"/>
      <c r="D116" s="43">
        <v>2015</v>
      </c>
      <c r="E116" s="19">
        <v>100</v>
      </c>
      <c r="F116" s="10"/>
      <c r="G116" s="43">
        <v>2015</v>
      </c>
      <c r="H116" s="19">
        <v>100</v>
      </c>
      <c r="I116" s="10"/>
      <c r="J116" s="43">
        <v>2015</v>
      </c>
      <c r="K116" s="19">
        <v>50</v>
      </c>
      <c r="L116" s="10"/>
      <c r="M116" s="43">
        <v>2015</v>
      </c>
      <c r="N116" s="19">
        <v>100</v>
      </c>
      <c r="O116" s="10"/>
      <c r="P116" s="43">
        <v>2015</v>
      </c>
      <c r="Q116" s="19">
        <v>100</v>
      </c>
      <c r="R116" s="10"/>
      <c r="S116" s="43">
        <v>2015</v>
      </c>
      <c r="T116" s="19">
        <v>100</v>
      </c>
      <c r="U116" s="10"/>
      <c r="V116" s="43">
        <v>2015</v>
      </c>
      <c r="W116" s="19">
        <v>100</v>
      </c>
      <c r="X116" s="11"/>
      <c r="AD116" s="51"/>
    </row>
    <row r="117" spans="1:81" ht="24.75" customHeight="1">
      <c r="A117" s="43">
        <v>2016</v>
      </c>
      <c r="B117" s="2">
        <f t="shared" si="15"/>
        <v>93.75</v>
      </c>
      <c r="C117" s="80"/>
      <c r="D117" s="43">
        <v>2016</v>
      </c>
      <c r="E117" s="19">
        <v>100</v>
      </c>
      <c r="F117" s="10"/>
      <c r="G117" s="43">
        <v>2016</v>
      </c>
      <c r="H117" s="19">
        <v>100</v>
      </c>
      <c r="I117" s="10"/>
      <c r="J117" s="43">
        <v>2016</v>
      </c>
      <c r="K117" s="19">
        <v>50</v>
      </c>
      <c r="L117" s="10"/>
      <c r="M117" s="43">
        <v>2016</v>
      </c>
      <c r="N117" s="19">
        <v>100</v>
      </c>
      <c r="O117" s="10"/>
      <c r="P117" s="43">
        <v>2016</v>
      </c>
      <c r="Q117" s="19">
        <v>100</v>
      </c>
      <c r="R117" s="10"/>
      <c r="S117" s="43">
        <v>2016</v>
      </c>
      <c r="T117" s="19">
        <v>100</v>
      </c>
      <c r="U117" s="10"/>
      <c r="V117" s="43">
        <v>2016</v>
      </c>
      <c r="W117" s="19">
        <v>100</v>
      </c>
      <c r="X117" s="11"/>
      <c r="AD117" s="51"/>
    </row>
    <row r="118" spans="1:81" ht="24.75" customHeight="1">
      <c r="A118" s="43">
        <v>2017</v>
      </c>
      <c r="B118" s="2">
        <f t="shared" si="15"/>
        <v>93.75</v>
      </c>
      <c r="C118" s="80"/>
      <c r="D118" s="43">
        <v>2017</v>
      </c>
      <c r="E118" s="19">
        <v>100</v>
      </c>
      <c r="F118" s="10"/>
      <c r="G118" s="43">
        <v>2017</v>
      </c>
      <c r="H118" s="19">
        <v>100</v>
      </c>
      <c r="I118" s="10"/>
      <c r="J118" s="43">
        <v>2017</v>
      </c>
      <c r="K118" s="19">
        <v>50</v>
      </c>
      <c r="L118" s="10"/>
      <c r="M118" s="43">
        <v>2017</v>
      </c>
      <c r="N118" s="19">
        <v>100</v>
      </c>
      <c r="O118" s="10"/>
      <c r="P118" s="43">
        <v>2017</v>
      </c>
      <c r="Q118" s="19">
        <v>100</v>
      </c>
      <c r="R118" s="10"/>
      <c r="S118" s="43">
        <v>2017</v>
      </c>
      <c r="T118" s="19">
        <v>100</v>
      </c>
      <c r="U118" s="10"/>
      <c r="V118" s="43">
        <v>2017</v>
      </c>
      <c r="W118" s="19">
        <v>100</v>
      </c>
      <c r="X118" s="11"/>
      <c r="AD118" s="51"/>
    </row>
    <row r="119" spans="1:81" ht="24.75" customHeight="1">
      <c r="A119" s="43">
        <v>2018</v>
      </c>
      <c r="B119" s="2">
        <f t="shared" si="15"/>
        <v>89.583333333333329</v>
      </c>
      <c r="C119" s="80"/>
      <c r="D119" s="43">
        <v>2018</v>
      </c>
      <c r="E119" s="19">
        <v>100</v>
      </c>
      <c r="F119" s="10"/>
      <c r="G119" s="43">
        <v>2018</v>
      </c>
      <c r="H119" s="19">
        <v>100</v>
      </c>
      <c r="I119" s="10"/>
      <c r="J119" s="43">
        <v>2018</v>
      </c>
      <c r="K119" s="19">
        <v>50</v>
      </c>
      <c r="L119" s="10"/>
      <c r="M119" s="43">
        <v>2018</v>
      </c>
      <c r="N119" s="19">
        <v>100</v>
      </c>
      <c r="O119" s="10" t="s">
        <v>2802</v>
      </c>
      <c r="P119" s="43">
        <v>2018</v>
      </c>
      <c r="Q119" s="19">
        <v>50</v>
      </c>
      <c r="R119" s="10" t="s">
        <v>2801</v>
      </c>
      <c r="S119" s="43">
        <v>2018</v>
      </c>
      <c r="T119" s="19">
        <v>100</v>
      </c>
      <c r="U119" s="10"/>
      <c r="V119" s="43">
        <v>2018</v>
      </c>
      <c r="W119" s="19">
        <v>100</v>
      </c>
      <c r="X119" s="11"/>
      <c r="AD119" s="51"/>
    </row>
    <row r="120" spans="1:81" ht="24.75" customHeight="1">
      <c r="A120" s="43">
        <v>2019</v>
      </c>
      <c r="B120" s="2">
        <f t="shared" si="15"/>
        <v>89.583333333333329</v>
      </c>
      <c r="C120" s="80"/>
      <c r="D120" s="43">
        <v>2019</v>
      </c>
      <c r="E120" s="19">
        <v>100</v>
      </c>
      <c r="F120" s="10"/>
      <c r="G120" s="43">
        <v>2019</v>
      </c>
      <c r="H120" s="19">
        <v>100</v>
      </c>
      <c r="I120" s="10"/>
      <c r="J120" s="43">
        <v>2019</v>
      </c>
      <c r="K120" s="19">
        <v>50</v>
      </c>
      <c r="L120" s="10"/>
      <c r="M120" s="43">
        <v>2019</v>
      </c>
      <c r="N120" s="19">
        <v>100</v>
      </c>
      <c r="O120" s="10"/>
      <c r="P120" s="43">
        <v>2019</v>
      </c>
      <c r="Q120" s="19">
        <v>50</v>
      </c>
      <c r="R120" s="10"/>
      <c r="S120" s="43">
        <v>2019</v>
      </c>
      <c r="T120" s="19">
        <v>100</v>
      </c>
      <c r="U120" s="10"/>
      <c r="V120" s="43">
        <v>2019</v>
      </c>
      <c r="W120" s="19">
        <v>100</v>
      </c>
      <c r="X120" s="11"/>
      <c r="AD120" s="51"/>
    </row>
    <row r="121" spans="1:81" ht="24.75" customHeight="1">
      <c r="T121" s="51"/>
      <c r="U121" s="51"/>
      <c r="AD121" s="51"/>
    </row>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c r="AD122" s="51"/>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c r="AD123" s="51"/>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597"/>
      <c r="V124" s="40" t="s">
        <v>105</v>
      </c>
      <c r="W124" s="600" t="s">
        <v>151</v>
      </c>
      <c r="X124" s="600"/>
      <c r="Y124" s="351" t="s">
        <v>105</v>
      </c>
      <c r="Z124" s="600"/>
      <c r="AA124" s="600"/>
      <c r="AD124" s="51"/>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c r="AD125" s="51"/>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c r="AD126" s="51"/>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c r="AD127" s="51"/>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c r="AD128" s="51"/>
    </row>
    <row r="129" spans="1:81" s="47" customFormat="1" ht="24.75" customHeight="1">
      <c r="A129" s="350">
        <v>2007</v>
      </c>
      <c r="B129" s="2" t="e">
        <f t="shared" ref="B129:B135" si="16">AVERAGE(E129,H129,K129,Z129)</f>
        <v>#DIV/0!</v>
      </c>
      <c r="C129" s="363"/>
      <c r="D129" s="350">
        <v>2007</v>
      </c>
      <c r="E129" s="363"/>
      <c r="F129" s="363"/>
      <c r="G129" s="350">
        <v>2007</v>
      </c>
      <c r="H129" s="363"/>
      <c r="I129" s="363"/>
      <c r="J129" s="350">
        <v>2007</v>
      </c>
      <c r="K129" s="8" t="e">
        <f t="shared" ref="K129:K135" si="17">AVERAGE(N129,Q129,T129,W129)</f>
        <v>#DIV/0!</v>
      </c>
      <c r="L129" s="363"/>
      <c r="M129" s="350">
        <v>2007</v>
      </c>
      <c r="N129" s="363"/>
      <c r="O129" s="363"/>
      <c r="P129" s="350">
        <v>2007</v>
      </c>
      <c r="Q129" s="363"/>
      <c r="R129" s="363"/>
      <c r="S129" s="350">
        <v>2007</v>
      </c>
      <c r="T129" s="363"/>
      <c r="U129" s="363"/>
      <c r="V129" s="350">
        <v>2007</v>
      </c>
      <c r="W129" s="363"/>
      <c r="X129" s="363"/>
      <c r="Y129" s="350">
        <v>2007</v>
      </c>
      <c r="Z129" s="363"/>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t="e">
        <f t="shared" si="16"/>
        <v>#DIV/0!</v>
      </c>
      <c r="C130" s="363"/>
      <c r="D130" s="350">
        <v>2008</v>
      </c>
      <c r="E130" s="363"/>
      <c r="F130" s="363"/>
      <c r="G130" s="350">
        <v>2008</v>
      </c>
      <c r="H130" s="363"/>
      <c r="I130" s="363"/>
      <c r="J130" s="350">
        <v>2008</v>
      </c>
      <c r="K130" s="8" t="e">
        <f t="shared" si="17"/>
        <v>#DIV/0!</v>
      </c>
      <c r="L130" s="363"/>
      <c r="M130" s="350">
        <v>2008</v>
      </c>
      <c r="N130" s="363"/>
      <c r="O130" s="363"/>
      <c r="P130" s="350">
        <v>2008</v>
      </c>
      <c r="Q130" s="363"/>
      <c r="R130" s="363"/>
      <c r="S130" s="350">
        <v>2008</v>
      </c>
      <c r="T130" s="363"/>
      <c r="U130" s="363"/>
      <c r="V130" s="350">
        <v>2008</v>
      </c>
      <c r="W130" s="363"/>
      <c r="X130" s="363"/>
      <c r="Y130" s="350">
        <v>2008</v>
      </c>
      <c r="Z130" s="363"/>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t="e">
        <f t="shared" si="16"/>
        <v>#DIV/0!</v>
      </c>
      <c r="C131" s="363"/>
      <c r="D131" s="350">
        <v>2009</v>
      </c>
      <c r="E131" s="363"/>
      <c r="F131" s="363"/>
      <c r="G131" s="350">
        <v>2009</v>
      </c>
      <c r="H131" s="363"/>
      <c r="I131" s="363"/>
      <c r="J131" s="350">
        <v>2009</v>
      </c>
      <c r="K131" s="8" t="e">
        <f t="shared" si="17"/>
        <v>#DIV/0!</v>
      </c>
      <c r="L131" s="363"/>
      <c r="M131" s="350">
        <v>2009</v>
      </c>
      <c r="N131" s="363"/>
      <c r="O131" s="363"/>
      <c r="P131" s="350">
        <v>2009</v>
      </c>
      <c r="Q131" s="363"/>
      <c r="R131" s="363"/>
      <c r="S131" s="350">
        <v>2009</v>
      </c>
      <c r="T131" s="363"/>
      <c r="U131" s="363"/>
      <c r="V131" s="350">
        <v>2009</v>
      </c>
      <c r="W131" s="363"/>
      <c r="X131" s="363"/>
      <c r="Y131" s="350">
        <v>2009</v>
      </c>
      <c r="Z131" s="363"/>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t="e">
        <f t="shared" si="16"/>
        <v>#DIV/0!</v>
      </c>
      <c r="C132" s="363"/>
      <c r="D132" s="350">
        <v>2010</v>
      </c>
      <c r="E132" s="363"/>
      <c r="F132" s="363"/>
      <c r="G132" s="350">
        <v>2010</v>
      </c>
      <c r="H132" s="363"/>
      <c r="I132" s="363"/>
      <c r="J132" s="350">
        <v>2010</v>
      </c>
      <c r="K132" s="8" t="e">
        <f t="shared" si="17"/>
        <v>#DIV/0!</v>
      </c>
      <c r="L132" s="363"/>
      <c r="M132" s="350">
        <v>2010</v>
      </c>
      <c r="N132" s="363"/>
      <c r="O132" s="363"/>
      <c r="P132" s="350">
        <v>2010</v>
      </c>
      <c r="Q132" s="363"/>
      <c r="R132" s="363"/>
      <c r="S132" s="350">
        <v>2010</v>
      </c>
      <c r="T132" s="363"/>
      <c r="U132" s="363"/>
      <c r="V132" s="350">
        <v>2010</v>
      </c>
      <c r="W132" s="363"/>
      <c r="X132" s="363"/>
      <c r="Y132" s="350">
        <v>2010</v>
      </c>
      <c r="Z132" s="363"/>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t="e">
        <f t="shared" si="16"/>
        <v>#DIV/0!</v>
      </c>
      <c r="C133" s="363"/>
      <c r="D133" s="350">
        <v>2011</v>
      </c>
      <c r="E133" s="363"/>
      <c r="F133" s="363"/>
      <c r="G133" s="350">
        <v>2011</v>
      </c>
      <c r="H133" s="363"/>
      <c r="I133" s="363"/>
      <c r="J133" s="350">
        <v>2011</v>
      </c>
      <c r="K133" s="8" t="e">
        <f t="shared" si="17"/>
        <v>#DIV/0!</v>
      </c>
      <c r="L133" s="363"/>
      <c r="M133" s="350">
        <v>2011</v>
      </c>
      <c r="N133" s="363"/>
      <c r="O133" s="363"/>
      <c r="P133" s="350">
        <v>2011</v>
      </c>
      <c r="Q133" s="363"/>
      <c r="R133" s="363"/>
      <c r="S133" s="350">
        <v>2011</v>
      </c>
      <c r="T133" s="363"/>
      <c r="U133" s="363"/>
      <c r="V133" s="350">
        <v>2011</v>
      </c>
      <c r="W133" s="363"/>
      <c r="X133" s="363"/>
      <c r="Y133" s="350">
        <v>2011</v>
      </c>
      <c r="Z133" s="363"/>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t="e">
        <f t="shared" si="16"/>
        <v>#DIV/0!</v>
      </c>
      <c r="C134" s="363"/>
      <c r="D134" s="350">
        <v>2012</v>
      </c>
      <c r="E134" s="363"/>
      <c r="F134" s="363"/>
      <c r="G134" s="350">
        <v>2012</v>
      </c>
      <c r="H134" s="363"/>
      <c r="I134" s="363"/>
      <c r="J134" s="350">
        <v>2012</v>
      </c>
      <c r="K134" s="8" t="e">
        <f t="shared" si="17"/>
        <v>#DIV/0!</v>
      </c>
      <c r="L134" s="363"/>
      <c r="M134" s="350">
        <v>2012</v>
      </c>
      <c r="N134" s="363"/>
      <c r="O134" s="363"/>
      <c r="P134" s="350">
        <v>2012</v>
      </c>
      <c r="Q134" s="363"/>
      <c r="R134" s="363"/>
      <c r="S134" s="350">
        <v>2012</v>
      </c>
      <c r="T134" s="363"/>
      <c r="U134" s="363"/>
      <c r="V134" s="350">
        <v>2012</v>
      </c>
      <c r="W134" s="363"/>
      <c r="X134" s="363"/>
      <c r="Y134" s="350">
        <v>2012</v>
      </c>
      <c r="Z134" s="363"/>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t="e">
        <f t="shared" si="16"/>
        <v>#DIV/0!</v>
      </c>
      <c r="C135" s="363"/>
      <c r="D135" s="350">
        <v>2013</v>
      </c>
      <c r="E135" s="363"/>
      <c r="F135" s="363"/>
      <c r="G135" s="350">
        <v>2013</v>
      </c>
      <c r="H135" s="363"/>
      <c r="I135" s="363"/>
      <c r="J135" s="350">
        <v>2013</v>
      </c>
      <c r="K135" s="8" t="e">
        <f t="shared" si="17"/>
        <v>#DIV/0!</v>
      </c>
      <c r="L135" s="363"/>
      <c r="M135" s="350">
        <v>2013</v>
      </c>
      <c r="N135" s="363"/>
      <c r="O135" s="363"/>
      <c r="P135" s="350">
        <v>2013</v>
      </c>
      <c r="Q135" s="363"/>
      <c r="R135" s="363"/>
      <c r="S135" s="350">
        <v>2013</v>
      </c>
      <c r="T135" s="363"/>
      <c r="U135" s="363"/>
      <c r="V135" s="350">
        <v>2013</v>
      </c>
      <c r="W135" s="363"/>
      <c r="X135" s="363"/>
      <c r="Y135" s="350">
        <v>2013</v>
      </c>
      <c r="Z135" s="363"/>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18">AVERAGE(E136,H136,K136,Z136)</f>
        <v>46.875</v>
      </c>
      <c r="C136" s="80"/>
      <c r="D136" s="43">
        <v>2014</v>
      </c>
      <c r="E136" s="19">
        <v>100</v>
      </c>
      <c r="F136" s="10" t="s">
        <v>4241</v>
      </c>
      <c r="G136" s="43">
        <v>2014</v>
      </c>
      <c r="H136" s="49">
        <v>0</v>
      </c>
      <c r="I136" s="10" t="s">
        <v>4373</v>
      </c>
      <c r="J136" s="43">
        <v>2014</v>
      </c>
      <c r="K136" s="8">
        <f t="shared" ref="K136:K141" si="19">AVERAGE(N136,Q136,T136,W136)</f>
        <v>87.5</v>
      </c>
      <c r="L136" s="19"/>
      <c r="M136" s="43">
        <v>2014</v>
      </c>
      <c r="N136" s="49">
        <v>100</v>
      </c>
      <c r="O136" s="10" t="s">
        <v>4374</v>
      </c>
      <c r="P136" s="43">
        <v>2014</v>
      </c>
      <c r="Q136" s="19">
        <v>100</v>
      </c>
      <c r="R136" s="10" t="s">
        <v>329</v>
      </c>
      <c r="S136" s="43">
        <v>2014</v>
      </c>
      <c r="T136" s="19">
        <v>50</v>
      </c>
      <c r="U136" s="10" t="s">
        <v>2800</v>
      </c>
      <c r="V136" s="43">
        <v>2014</v>
      </c>
      <c r="W136" s="19">
        <v>100</v>
      </c>
      <c r="X136" s="10" t="s">
        <v>2799</v>
      </c>
      <c r="Y136" s="350">
        <v>2014</v>
      </c>
      <c r="Z136" s="49">
        <v>0</v>
      </c>
      <c r="AA136" s="11" t="s">
        <v>2798</v>
      </c>
      <c r="AD136" s="51"/>
    </row>
    <row r="137" spans="1:81" ht="24.75" customHeight="1">
      <c r="A137" s="43">
        <v>2015</v>
      </c>
      <c r="B137" s="2">
        <f t="shared" si="18"/>
        <v>46.875</v>
      </c>
      <c r="C137" s="80"/>
      <c r="D137" s="43">
        <v>2015</v>
      </c>
      <c r="E137" s="19">
        <v>100</v>
      </c>
      <c r="F137" s="10"/>
      <c r="G137" s="43">
        <v>2015</v>
      </c>
      <c r="H137" s="49">
        <v>0</v>
      </c>
      <c r="I137" s="10"/>
      <c r="J137" s="43">
        <v>2015</v>
      </c>
      <c r="K137" s="8">
        <f t="shared" si="19"/>
        <v>87.5</v>
      </c>
      <c r="L137" s="19"/>
      <c r="M137" s="43">
        <v>2015</v>
      </c>
      <c r="N137" s="19">
        <v>100</v>
      </c>
      <c r="O137" s="10"/>
      <c r="P137" s="43">
        <v>2015</v>
      </c>
      <c r="Q137" s="19">
        <v>100</v>
      </c>
      <c r="R137" s="10"/>
      <c r="S137" s="43">
        <v>2015</v>
      </c>
      <c r="T137" s="19">
        <v>50</v>
      </c>
      <c r="U137" s="10"/>
      <c r="V137" s="43">
        <v>2015</v>
      </c>
      <c r="W137" s="19">
        <v>100</v>
      </c>
      <c r="X137" s="10"/>
      <c r="Y137" s="350">
        <v>2015</v>
      </c>
      <c r="Z137" s="49">
        <v>0</v>
      </c>
      <c r="AA137" s="11"/>
      <c r="AD137" s="51"/>
    </row>
    <row r="138" spans="1:81" ht="24.75" customHeight="1">
      <c r="A138" s="43">
        <v>2016</v>
      </c>
      <c r="B138" s="2">
        <f t="shared" si="18"/>
        <v>46.875</v>
      </c>
      <c r="C138" s="80"/>
      <c r="D138" s="43">
        <v>2016</v>
      </c>
      <c r="E138" s="19">
        <v>100</v>
      </c>
      <c r="F138" s="10"/>
      <c r="G138" s="43">
        <v>2016</v>
      </c>
      <c r="H138" s="49">
        <v>0</v>
      </c>
      <c r="I138" s="10"/>
      <c r="J138" s="43">
        <v>2016</v>
      </c>
      <c r="K138" s="8">
        <f t="shared" si="19"/>
        <v>87.5</v>
      </c>
      <c r="L138" s="19"/>
      <c r="M138" s="43">
        <v>2016</v>
      </c>
      <c r="N138" s="19">
        <v>100</v>
      </c>
      <c r="O138" s="10"/>
      <c r="P138" s="43">
        <v>2016</v>
      </c>
      <c r="Q138" s="19">
        <v>100</v>
      </c>
      <c r="R138" s="10"/>
      <c r="S138" s="43">
        <v>2016</v>
      </c>
      <c r="T138" s="19">
        <v>50</v>
      </c>
      <c r="U138" s="10"/>
      <c r="V138" s="43">
        <v>2016</v>
      </c>
      <c r="W138" s="19">
        <v>100</v>
      </c>
      <c r="X138" s="10"/>
      <c r="Y138" s="350">
        <v>2016</v>
      </c>
      <c r="Z138" s="49">
        <v>0</v>
      </c>
      <c r="AA138" s="11"/>
      <c r="AD138" s="51"/>
    </row>
    <row r="139" spans="1:81" ht="24.75" customHeight="1">
      <c r="A139" s="43">
        <v>2017</v>
      </c>
      <c r="B139" s="2">
        <f t="shared" si="18"/>
        <v>46.875</v>
      </c>
      <c r="C139" s="80"/>
      <c r="D139" s="43">
        <v>2017</v>
      </c>
      <c r="E139" s="19">
        <v>100</v>
      </c>
      <c r="F139" s="10"/>
      <c r="G139" s="43">
        <v>2017</v>
      </c>
      <c r="H139" s="49">
        <v>0</v>
      </c>
      <c r="I139" s="10"/>
      <c r="J139" s="43">
        <v>2017</v>
      </c>
      <c r="K139" s="8">
        <f t="shared" si="19"/>
        <v>87.5</v>
      </c>
      <c r="L139" s="19"/>
      <c r="M139" s="43">
        <v>2017</v>
      </c>
      <c r="N139" s="19">
        <v>100</v>
      </c>
      <c r="O139" s="10"/>
      <c r="P139" s="43">
        <v>2017</v>
      </c>
      <c r="Q139" s="19">
        <v>100</v>
      </c>
      <c r="R139" s="10"/>
      <c r="S139" s="43">
        <v>2017</v>
      </c>
      <c r="T139" s="19">
        <v>50</v>
      </c>
      <c r="U139" s="10"/>
      <c r="V139" s="43">
        <v>2017</v>
      </c>
      <c r="W139" s="19">
        <v>100</v>
      </c>
      <c r="X139" s="10"/>
      <c r="Y139" s="350">
        <v>2017</v>
      </c>
      <c r="Z139" s="49">
        <v>0</v>
      </c>
      <c r="AA139" s="11"/>
      <c r="AD139" s="51"/>
    </row>
    <row r="140" spans="1:81" ht="24.75" customHeight="1">
      <c r="A140" s="43">
        <v>2018</v>
      </c>
      <c r="B140" s="2">
        <f t="shared" si="18"/>
        <v>46.875</v>
      </c>
      <c r="C140" s="80"/>
      <c r="D140" s="43">
        <v>2018</v>
      </c>
      <c r="E140" s="19">
        <v>100</v>
      </c>
      <c r="F140" s="10"/>
      <c r="G140" s="43">
        <v>2018</v>
      </c>
      <c r="H140" s="49">
        <v>0</v>
      </c>
      <c r="I140" s="10"/>
      <c r="J140" s="43">
        <v>2018</v>
      </c>
      <c r="K140" s="8">
        <f t="shared" si="19"/>
        <v>87.5</v>
      </c>
      <c r="L140" s="19"/>
      <c r="M140" s="43">
        <v>2018</v>
      </c>
      <c r="N140" s="19">
        <v>100</v>
      </c>
      <c r="O140" s="10"/>
      <c r="P140" s="43">
        <v>2018</v>
      </c>
      <c r="Q140" s="19">
        <v>100</v>
      </c>
      <c r="R140" s="10"/>
      <c r="S140" s="43">
        <v>2018</v>
      </c>
      <c r="T140" s="19">
        <v>50</v>
      </c>
      <c r="U140" s="10"/>
      <c r="V140" s="43">
        <v>2018</v>
      </c>
      <c r="W140" s="19">
        <v>100</v>
      </c>
      <c r="X140" s="10"/>
      <c r="Y140" s="350">
        <v>2018</v>
      </c>
      <c r="Z140" s="49">
        <v>0</v>
      </c>
      <c r="AA140" s="11"/>
      <c r="AD140" s="51"/>
    </row>
    <row r="141" spans="1:81" ht="24.75" customHeight="1">
      <c r="A141" s="43">
        <v>2019</v>
      </c>
      <c r="B141" s="2">
        <f t="shared" si="18"/>
        <v>46.875</v>
      </c>
      <c r="C141" s="80"/>
      <c r="D141" s="43">
        <v>2019</v>
      </c>
      <c r="E141" s="19">
        <v>100</v>
      </c>
      <c r="F141" s="10"/>
      <c r="G141" s="43">
        <v>2019</v>
      </c>
      <c r="H141" s="49">
        <v>0</v>
      </c>
      <c r="I141" s="10"/>
      <c r="J141" s="43">
        <v>2019</v>
      </c>
      <c r="K141" s="8">
        <f t="shared" si="19"/>
        <v>87.5</v>
      </c>
      <c r="L141" s="19"/>
      <c r="M141" s="43">
        <v>2019</v>
      </c>
      <c r="N141" s="19">
        <v>100</v>
      </c>
      <c r="O141" s="10"/>
      <c r="P141" s="43">
        <v>2019</v>
      </c>
      <c r="Q141" s="19">
        <v>100</v>
      </c>
      <c r="R141" s="10"/>
      <c r="S141" s="43">
        <v>2019</v>
      </c>
      <c r="T141" s="19">
        <v>50</v>
      </c>
      <c r="U141" s="10"/>
      <c r="V141" s="43">
        <v>2019</v>
      </c>
      <c r="W141" s="19">
        <v>100</v>
      </c>
      <c r="X141" s="10"/>
      <c r="Y141" s="350">
        <v>2019</v>
      </c>
      <c r="Z141" s="49">
        <v>0</v>
      </c>
      <c r="AA141" s="11"/>
      <c r="AD141" s="51"/>
    </row>
    <row r="142" spans="1:81" ht="24.75" customHeight="1">
      <c r="T142" s="51"/>
      <c r="U142" s="51"/>
      <c r="AD142" s="51"/>
    </row>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119</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4379</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t="e">
        <f t="shared" ref="B150:B156" si="20">AVERAGE(E150,H150, W150,((Z150+AC150+AF150)/3))</f>
        <v>#DIV/0!</v>
      </c>
      <c r="C150" s="363"/>
      <c r="D150" s="350">
        <v>2007</v>
      </c>
      <c r="E150" s="363"/>
      <c r="F150" s="363"/>
      <c r="G150" s="350">
        <v>2007</v>
      </c>
      <c r="H150" s="8" t="e">
        <f t="shared" ref="H150:H156" si="21">AVERAGE(K150,N150,Q150,T150)</f>
        <v>#DIV/0!</v>
      </c>
      <c r="I150" s="363"/>
      <c r="J150" s="350">
        <v>2007</v>
      </c>
      <c r="K150" s="363"/>
      <c r="L150" s="363"/>
      <c r="M150" s="350">
        <v>2007</v>
      </c>
      <c r="N150" s="363"/>
      <c r="O150" s="363"/>
      <c r="P150" s="350">
        <v>2007</v>
      </c>
      <c r="Q150" s="363"/>
      <c r="R150" s="363"/>
      <c r="S150" s="350">
        <v>2007</v>
      </c>
      <c r="T150" s="363"/>
      <c r="U150" s="363"/>
      <c r="V150" s="350">
        <v>2007</v>
      </c>
      <c r="W150" s="363"/>
      <c r="X150" s="363"/>
      <c r="Y150" s="350">
        <v>2007</v>
      </c>
      <c r="Z150" s="363"/>
      <c r="AA150" s="363"/>
      <c r="AB150" s="350">
        <v>2007</v>
      </c>
      <c r="AC150" s="363"/>
      <c r="AD150" s="363"/>
      <c r="AE150" s="350">
        <v>2007</v>
      </c>
      <c r="AF150" s="363"/>
      <c r="AG150" s="363"/>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t="e">
        <f t="shared" si="20"/>
        <v>#DIV/0!</v>
      </c>
      <c r="C151" s="363"/>
      <c r="D151" s="350">
        <v>2008</v>
      </c>
      <c r="E151" s="363"/>
      <c r="F151" s="363"/>
      <c r="G151" s="350">
        <v>2008</v>
      </c>
      <c r="H151" s="8" t="e">
        <f t="shared" si="21"/>
        <v>#DIV/0!</v>
      </c>
      <c r="I151" s="363"/>
      <c r="J151" s="350">
        <v>2008</v>
      </c>
      <c r="K151" s="363"/>
      <c r="L151" s="363"/>
      <c r="M151" s="350">
        <v>2008</v>
      </c>
      <c r="N151" s="363"/>
      <c r="O151" s="363"/>
      <c r="P151" s="350">
        <v>2008</v>
      </c>
      <c r="Q151" s="363"/>
      <c r="R151" s="363"/>
      <c r="S151" s="350">
        <v>2008</v>
      </c>
      <c r="T151" s="363"/>
      <c r="U151" s="363"/>
      <c r="V151" s="350">
        <v>2008</v>
      </c>
      <c r="W151" s="363"/>
      <c r="X151" s="363"/>
      <c r="Y151" s="350">
        <v>2008</v>
      </c>
      <c r="Z151" s="363"/>
      <c r="AA151" s="363"/>
      <c r="AB151" s="350">
        <v>2008</v>
      </c>
      <c r="AC151" s="363"/>
      <c r="AD151" s="363"/>
      <c r="AE151" s="350">
        <v>2008</v>
      </c>
      <c r="AF151" s="363"/>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t="e">
        <f t="shared" si="20"/>
        <v>#DIV/0!</v>
      </c>
      <c r="C152" s="363"/>
      <c r="D152" s="350">
        <v>2009</v>
      </c>
      <c r="E152" s="363"/>
      <c r="F152" s="363"/>
      <c r="G152" s="350">
        <v>2009</v>
      </c>
      <c r="H152" s="8" t="e">
        <f t="shared" si="21"/>
        <v>#DIV/0!</v>
      </c>
      <c r="I152" s="363"/>
      <c r="J152" s="350">
        <v>2009</v>
      </c>
      <c r="K152" s="363"/>
      <c r="L152" s="363"/>
      <c r="M152" s="350">
        <v>2009</v>
      </c>
      <c r="N152" s="363"/>
      <c r="O152" s="363"/>
      <c r="P152" s="350">
        <v>2009</v>
      </c>
      <c r="Q152" s="363"/>
      <c r="R152" s="363"/>
      <c r="S152" s="350">
        <v>2009</v>
      </c>
      <c r="T152" s="363"/>
      <c r="U152" s="363"/>
      <c r="V152" s="350">
        <v>2009</v>
      </c>
      <c r="W152" s="363"/>
      <c r="X152" s="363"/>
      <c r="Y152" s="350">
        <v>2009</v>
      </c>
      <c r="Z152" s="363"/>
      <c r="AA152" s="363"/>
      <c r="AB152" s="350">
        <v>2009</v>
      </c>
      <c r="AC152" s="363"/>
      <c r="AD152" s="363"/>
      <c r="AE152" s="350">
        <v>2009</v>
      </c>
      <c r="AF152" s="363"/>
      <c r="AG152" s="363"/>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t="e">
        <f t="shared" si="20"/>
        <v>#DIV/0!</v>
      </c>
      <c r="C153" s="363"/>
      <c r="D153" s="350">
        <v>2010</v>
      </c>
      <c r="E153" s="363"/>
      <c r="F153" s="363"/>
      <c r="G153" s="350">
        <v>2010</v>
      </c>
      <c r="H153" s="8" t="e">
        <f t="shared" si="21"/>
        <v>#DIV/0!</v>
      </c>
      <c r="I153" s="363"/>
      <c r="J153" s="350">
        <v>2010</v>
      </c>
      <c r="K153" s="363"/>
      <c r="L153" s="363"/>
      <c r="M153" s="350">
        <v>2010</v>
      </c>
      <c r="N153" s="363"/>
      <c r="O153" s="363"/>
      <c r="P153" s="350">
        <v>2010</v>
      </c>
      <c r="Q153" s="363"/>
      <c r="R153" s="363"/>
      <c r="S153" s="350">
        <v>2010</v>
      </c>
      <c r="T153" s="363"/>
      <c r="U153" s="363"/>
      <c r="V153" s="350">
        <v>2010</v>
      </c>
      <c r="W153" s="363"/>
      <c r="X153" s="363"/>
      <c r="Y153" s="350">
        <v>2010</v>
      </c>
      <c r="Z153" s="363"/>
      <c r="AA153" s="363"/>
      <c r="AB153" s="350">
        <v>2010</v>
      </c>
      <c r="AC153" s="363"/>
      <c r="AD153" s="363"/>
      <c r="AE153" s="350">
        <v>2010</v>
      </c>
      <c r="AF153" s="363"/>
      <c r="AG153" s="363"/>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t="e">
        <f t="shared" si="20"/>
        <v>#DIV/0!</v>
      </c>
      <c r="C154" s="363"/>
      <c r="D154" s="350">
        <v>2011</v>
      </c>
      <c r="E154" s="363"/>
      <c r="F154" s="363"/>
      <c r="G154" s="350">
        <v>2011</v>
      </c>
      <c r="H154" s="8" t="e">
        <f t="shared" si="21"/>
        <v>#DIV/0!</v>
      </c>
      <c r="I154" s="363"/>
      <c r="J154" s="350">
        <v>2011</v>
      </c>
      <c r="K154" s="363"/>
      <c r="L154" s="363"/>
      <c r="M154" s="350">
        <v>2011</v>
      </c>
      <c r="N154" s="363"/>
      <c r="O154" s="363"/>
      <c r="P154" s="350">
        <v>2011</v>
      </c>
      <c r="Q154" s="363"/>
      <c r="R154" s="363"/>
      <c r="S154" s="350">
        <v>2011</v>
      </c>
      <c r="T154" s="363"/>
      <c r="U154" s="363"/>
      <c r="V154" s="350">
        <v>2011</v>
      </c>
      <c r="W154" s="363"/>
      <c r="X154" s="363"/>
      <c r="Y154" s="350">
        <v>2011</v>
      </c>
      <c r="Z154" s="363"/>
      <c r="AA154" s="363"/>
      <c r="AB154" s="350">
        <v>2011</v>
      </c>
      <c r="AC154" s="363"/>
      <c r="AD154" s="363"/>
      <c r="AE154" s="350">
        <v>2011</v>
      </c>
      <c r="AF154" s="363"/>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t="e">
        <f t="shared" si="20"/>
        <v>#DIV/0!</v>
      </c>
      <c r="C155" s="363"/>
      <c r="D155" s="350">
        <v>2012</v>
      </c>
      <c r="E155" s="363"/>
      <c r="F155" s="363"/>
      <c r="G155" s="350">
        <v>2012</v>
      </c>
      <c r="H155" s="8" t="e">
        <f t="shared" si="21"/>
        <v>#DIV/0!</v>
      </c>
      <c r="I155" s="363"/>
      <c r="J155" s="350">
        <v>2012</v>
      </c>
      <c r="K155" s="363"/>
      <c r="L155" s="363"/>
      <c r="M155" s="350">
        <v>2012</v>
      </c>
      <c r="N155" s="363"/>
      <c r="O155" s="363"/>
      <c r="P155" s="350">
        <v>2012</v>
      </c>
      <c r="Q155" s="363"/>
      <c r="R155" s="363"/>
      <c r="S155" s="350">
        <v>2012</v>
      </c>
      <c r="T155" s="363"/>
      <c r="U155" s="363"/>
      <c r="V155" s="350">
        <v>2012</v>
      </c>
      <c r="W155" s="363"/>
      <c r="X155" s="363"/>
      <c r="Y155" s="350">
        <v>2012</v>
      </c>
      <c r="Z155" s="363"/>
      <c r="AA155" s="363"/>
      <c r="AB155" s="350">
        <v>2012</v>
      </c>
      <c r="AC155" s="363"/>
      <c r="AD155" s="363"/>
      <c r="AE155" s="350">
        <v>2012</v>
      </c>
      <c r="AF155" s="363"/>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t="e">
        <f t="shared" si="20"/>
        <v>#DIV/0!</v>
      </c>
      <c r="C156" s="363"/>
      <c r="D156" s="350">
        <v>2013</v>
      </c>
      <c r="E156" s="363"/>
      <c r="F156" s="363"/>
      <c r="G156" s="350">
        <v>2013</v>
      </c>
      <c r="H156" s="8" t="e">
        <f t="shared" si="21"/>
        <v>#DIV/0!</v>
      </c>
      <c r="I156" s="363"/>
      <c r="J156" s="350">
        <v>2013</v>
      </c>
      <c r="K156" s="363"/>
      <c r="L156" s="363"/>
      <c r="M156" s="350">
        <v>2013</v>
      </c>
      <c r="N156" s="363"/>
      <c r="O156" s="363"/>
      <c r="P156" s="350">
        <v>2013</v>
      </c>
      <c r="Q156" s="363"/>
      <c r="R156" s="363"/>
      <c r="S156" s="350">
        <v>2013</v>
      </c>
      <c r="T156" s="363"/>
      <c r="U156" s="363"/>
      <c r="V156" s="350">
        <v>2013</v>
      </c>
      <c r="W156" s="363"/>
      <c r="X156" s="363"/>
      <c r="Y156" s="350">
        <v>2013</v>
      </c>
      <c r="Z156" s="363"/>
      <c r="AA156" s="363"/>
      <c r="AB156" s="350">
        <v>2013</v>
      </c>
      <c r="AC156" s="363"/>
      <c r="AD156" s="363"/>
      <c r="AE156" s="350">
        <v>2013</v>
      </c>
      <c r="AF156" s="363"/>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2">AVERAGE(E157,H157, W157,((Z157+AC157+AF157)/3))</f>
        <v>93.75</v>
      </c>
      <c r="C157" s="80"/>
      <c r="D157" s="43">
        <v>2014</v>
      </c>
      <c r="E157" s="19">
        <v>100</v>
      </c>
      <c r="F157" s="10" t="s">
        <v>2794</v>
      </c>
      <c r="G157" s="43">
        <v>2014</v>
      </c>
      <c r="H157" s="8">
        <f t="shared" ref="H157:H162" si="23">AVERAGE(K157,N157,Q157,T157)</f>
        <v>100</v>
      </c>
      <c r="I157" s="19"/>
      <c r="J157" s="43">
        <v>2014</v>
      </c>
      <c r="K157" s="19">
        <v>100</v>
      </c>
      <c r="L157" s="10" t="s">
        <v>2797</v>
      </c>
      <c r="M157" s="43">
        <v>2014</v>
      </c>
      <c r="N157" s="19">
        <v>100</v>
      </c>
      <c r="O157" s="10" t="s">
        <v>2796</v>
      </c>
      <c r="P157" s="43">
        <v>2014</v>
      </c>
      <c r="Q157" s="19">
        <v>100</v>
      </c>
      <c r="R157" s="10" t="s">
        <v>2795</v>
      </c>
      <c r="S157" s="43">
        <v>2014</v>
      </c>
      <c r="T157" s="19">
        <v>100</v>
      </c>
      <c r="U157" s="10" t="s">
        <v>4381</v>
      </c>
      <c r="V157" s="43">
        <v>2014</v>
      </c>
      <c r="W157" s="19">
        <v>75</v>
      </c>
      <c r="X157" s="10" t="s">
        <v>4382</v>
      </c>
      <c r="Y157" s="350">
        <v>2014</v>
      </c>
      <c r="Z157" s="19">
        <v>100</v>
      </c>
      <c r="AA157" s="10" t="s">
        <v>2793</v>
      </c>
      <c r="AB157" s="350">
        <v>2014</v>
      </c>
      <c r="AC157" s="19">
        <v>100</v>
      </c>
      <c r="AD157" s="10" t="s">
        <v>2792</v>
      </c>
      <c r="AE157" s="350">
        <v>2014</v>
      </c>
      <c r="AF157" s="19">
        <v>100</v>
      </c>
      <c r="AG157" s="11" t="s">
        <v>2791</v>
      </c>
    </row>
    <row r="158" spans="1:81" ht="24.75" customHeight="1">
      <c r="A158" s="43">
        <v>2015</v>
      </c>
      <c r="B158" s="2">
        <f t="shared" si="22"/>
        <v>93.75</v>
      </c>
      <c r="C158" s="80"/>
      <c r="D158" s="43">
        <v>2015</v>
      </c>
      <c r="E158" s="19">
        <v>100</v>
      </c>
      <c r="F158" s="10" t="s">
        <v>2794</v>
      </c>
      <c r="G158" s="43">
        <v>2015</v>
      </c>
      <c r="H158" s="8">
        <f t="shared" si="23"/>
        <v>100</v>
      </c>
      <c r="I158" s="19"/>
      <c r="J158" s="43">
        <v>2015</v>
      </c>
      <c r="K158" s="19">
        <v>100</v>
      </c>
      <c r="L158" s="10" t="s">
        <v>2797</v>
      </c>
      <c r="M158" s="43">
        <v>2015</v>
      </c>
      <c r="N158" s="19">
        <v>100</v>
      </c>
      <c r="O158" s="10" t="s">
        <v>2796</v>
      </c>
      <c r="P158" s="43">
        <v>2015</v>
      </c>
      <c r="Q158" s="19">
        <v>100</v>
      </c>
      <c r="R158" s="10" t="s">
        <v>2795</v>
      </c>
      <c r="S158" s="43">
        <v>2015</v>
      </c>
      <c r="T158" s="19">
        <v>100</v>
      </c>
      <c r="U158" s="10" t="s">
        <v>4381</v>
      </c>
      <c r="V158" s="43">
        <v>2015</v>
      </c>
      <c r="W158" s="19">
        <v>75</v>
      </c>
      <c r="X158" s="10" t="s">
        <v>4382</v>
      </c>
      <c r="Y158" s="350">
        <v>2015</v>
      </c>
      <c r="Z158" s="19">
        <v>100</v>
      </c>
      <c r="AA158" s="10" t="s">
        <v>2793</v>
      </c>
      <c r="AB158" s="350">
        <v>2015</v>
      </c>
      <c r="AC158" s="19">
        <v>100</v>
      </c>
      <c r="AD158" s="10" t="s">
        <v>2792</v>
      </c>
      <c r="AE158" s="350">
        <v>2015</v>
      </c>
      <c r="AF158" s="19">
        <v>100</v>
      </c>
      <c r="AG158" s="11" t="s">
        <v>2791</v>
      </c>
    </row>
    <row r="159" spans="1:81" ht="24.75" customHeight="1">
      <c r="A159" s="43">
        <v>2016</v>
      </c>
      <c r="B159" s="2">
        <f t="shared" si="22"/>
        <v>93.75</v>
      </c>
      <c r="C159" s="80"/>
      <c r="D159" s="43">
        <v>2016</v>
      </c>
      <c r="E159" s="19">
        <v>100</v>
      </c>
      <c r="F159" s="10" t="s">
        <v>2794</v>
      </c>
      <c r="G159" s="43">
        <v>2016</v>
      </c>
      <c r="H159" s="8">
        <f t="shared" si="23"/>
        <v>100</v>
      </c>
      <c r="I159" s="19"/>
      <c r="J159" s="43">
        <v>2016</v>
      </c>
      <c r="K159" s="19">
        <v>100</v>
      </c>
      <c r="L159" s="10" t="s">
        <v>2797</v>
      </c>
      <c r="M159" s="43">
        <v>2016</v>
      </c>
      <c r="N159" s="19">
        <v>100</v>
      </c>
      <c r="O159" s="10" t="s">
        <v>2796</v>
      </c>
      <c r="P159" s="43">
        <v>2016</v>
      </c>
      <c r="Q159" s="19">
        <v>100</v>
      </c>
      <c r="R159" s="10" t="s">
        <v>2795</v>
      </c>
      <c r="S159" s="43">
        <v>2016</v>
      </c>
      <c r="T159" s="19">
        <v>100</v>
      </c>
      <c r="U159" s="10" t="s">
        <v>4381</v>
      </c>
      <c r="V159" s="43">
        <v>2016</v>
      </c>
      <c r="W159" s="19">
        <v>75</v>
      </c>
      <c r="X159" s="10" t="s">
        <v>4382</v>
      </c>
      <c r="Y159" s="350">
        <v>2016</v>
      </c>
      <c r="Z159" s="19">
        <v>100</v>
      </c>
      <c r="AA159" s="10" t="s">
        <v>2793</v>
      </c>
      <c r="AB159" s="350">
        <v>2016</v>
      </c>
      <c r="AC159" s="19">
        <v>100</v>
      </c>
      <c r="AD159" s="10" t="s">
        <v>2792</v>
      </c>
      <c r="AE159" s="350">
        <v>2016</v>
      </c>
      <c r="AF159" s="19">
        <v>100</v>
      </c>
      <c r="AG159" s="11" t="s">
        <v>2791</v>
      </c>
    </row>
    <row r="160" spans="1:81" ht="24.75" customHeight="1">
      <c r="A160" s="43">
        <v>2017</v>
      </c>
      <c r="B160" s="2">
        <f t="shared" si="22"/>
        <v>93.75</v>
      </c>
      <c r="C160" s="80"/>
      <c r="D160" s="43">
        <v>2017</v>
      </c>
      <c r="E160" s="19">
        <v>100</v>
      </c>
      <c r="F160" s="10" t="s">
        <v>2794</v>
      </c>
      <c r="G160" s="43">
        <v>2017</v>
      </c>
      <c r="H160" s="8">
        <f t="shared" si="23"/>
        <v>100</v>
      </c>
      <c r="I160" s="19"/>
      <c r="J160" s="43">
        <v>2017</v>
      </c>
      <c r="K160" s="19">
        <v>100</v>
      </c>
      <c r="L160" s="10" t="s">
        <v>2797</v>
      </c>
      <c r="M160" s="43">
        <v>2017</v>
      </c>
      <c r="N160" s="19">
        <v>100</v>
      </c>
      <c r="O160" s="10" t="s">
        <v>2796</v>
      </c>
      <c r="P160" s="43">
        <v>2017</v>
      </c>
      <c r="Q160" s="19">
        <v>100</v>
      </c>
      <c r="R160" s="10" t="s">
        <v>2795</v>
      </c>
      <c r="S160" s="43">
        <v>2017</v>
      </c>
      <c r="T160" s="19">
        <v>100</v>
      </c>
      <c r="U160" s="10" t="s">
        <v>4381</v>
      </c>
      <c r="V160" s="43">
        <v>2017</v>
      </c>
      <c r="W160" s="19">
        <v>75</v>
      </c>
      <c r="X160" s="10" t="s">
        <v>4383</v>
      </c>
      <c r="Y160" s="350">
        <v>2017</v>
      </c>
      <c r="Z160" s="19">
        <v>100</v>
      </c>
      <c r="AA160" s="10" t="s">
        <v>2793</v>
      </c>
      <c r="AB160" s="350">
        <v>2017</v>
      </c>
      <c r="AC160" s="19">
        <v>100</v>
      </c>
      <c r="AD160" s="10" t="s">
        <v>2792</v>
      </c>
      <c r="AE160" s="350">
        <v>2017</v>
      </c>
      <c r="AF160" s="19">
        <v>100</v>
      </c>
      <c r="AG160" s="11" t="s">
        <v>2791</v>
      </c>
    </row>
    <row r="161" spans="1:41" ht="24.75" customHeight="1">
      <c r="A161" s="43">
        <v>2018</v>
      </c>
      <c r="B161" s="2">
        <f t="shared" si="22"/>
        <v>93.75</v>
      </c>
      <c r="C161" s="80"/>
      <c r="D161" s="43">
        <v>2018</v>
      </c>
      <c r="E161" s="19">
        <v>100</v>
      </c>
      <c r="F161" s="10" t="s">
        <v>2794</v>
      </c>
      <c r="G161" s="43">
        <v>2018</v>
      </c>
      <c r="H161" s="8">
        <f t="shared" si="23"/>
        <v>100</v>
      </c>
      <c r="I161" s="19"/>
      <c r="J161" s="43">
        <v>2018</v>
      </c>
      <c r="K161" s="19">
        <v>100</v>
      </c>
      <c r="L161" s="10" t="s">
        <v>2797</v>
      </c>
      <c r="M161" s="43">
        <v>2018</v>
      </c>
      <c r="N161" s="19">
        <v>100</v>
      </c>
      <c r="O161" s="10" t="s">
        <v>2796</v>
      </c>
      <c r="P161" s="43">
        <v>2018</v>
      </c>
      <c r="Q161" s="19">
        <v>100</v>
      </c>
      <c r="R161" s="10" t="s">
        <v>2795</v>
      </c>
      <c r="S161" s="43">
        <v>2018</v>
      </c>
      <c r="T161" s="19">
        <v>100</v>
      </c>
      <c r="U161" s="10" t="s">
        <v>4381</v>
      </c>
      <c r="V161" s="43">
        <v>2018</v>
      </c>
      <c r="W161" s="19">
        <v>75</v>
      </c>
      <c r="X161" s="10" t="s">
        <v>4383</v>
      </c>
      <c r="Y161" s="350">
        <v>2018</v>
      </c>
      <c r="Z161" s="19">
        <v>100</v>
      </c>
      <c r="AA161" s="10" t="s">
        <v>2793</v>
      </c>
      <c r="AB161" s="350">
        <v>2018</v>
      </c>
      <c r="AC161" s="19">
        <v>100</v>
      </c>
      <c r="AD161" s="10" t="s">
        <v>2792</v>
      </c>
      <c r="AE161" s="350">
        <v>2018</v>
      </c>
      <c r="AF161" s="19">
        <v>100</v>
      </c>
      <c r="AG161" s="11" t="s">
        <v>2791</v>
      </c>
    </row>
    <row r="162" spans="1:41" ht="24.75" customHeight="1">
      <c r="A162" s="43">
        <v>2019</v>
      </c>
      <c r="B162" s="2">
        <f t="shared" si="22"/>
        <v>93.75</v>
      </c>
      <c r="C162" s="80"/>
      <c r="D162" s="43">
        <v>2019</v>
      </c>
      <c r="E162" s="19">
        <v>100</v>
      </c>
      <c r="F162" s="10" t="s">
        <v>2794</v>
      </c>
      <c r="G162" s="43">
        <v>2019</v>
      </c>
      <c r="H162" s="8">
        <f t="shared" si="23"/>
        <v>100</v>
      </c>
      <c r="I162" s="19"/>
      <c r="J162" s="43">
        <v>2019</v>
      </c>
      <c r="K162" s="19">
        <v>100</v>
      </c>
      <c r="L162" s="10" t="s">
        <v>4384</v>
      </c>
      <c r="M162" s="43">
        <v>2019</v>
      </c>
      <c r="N162" s="19">
        <v>100</v>
      </c>
      <c r="O162" s="10" t="s">
        <v>4385</v>
      </c>
      <c r="P162" s="43">
        <v>2019</v>
      </c>
      <c r="Q162" s="19">
        <v>100</v>
      </c>
      <c r="R162" s="10" t="s">
        <v>4386</v>
      </c>
      <c r="S162" s="43">
        <v>2019</v>
      </c>
      <c r="T162" s="19">
        <v>100</v>
      </c>
      <c r="U162" s="10" t="s">
        <v>4381</v>
      </c>
      <c r="V162" s="43">
        <v>2019</v>
      </c>
      <c r="W162" s="19">
        <v>75</v>
      </c>
      <c r="X162" s="10" t="s">
        <v>4383</v>
      </c>
      <c r="Y162" s="350">
        <v>2019</v>
      </c>
      <c r="Z162" s="19">
        <v>100</v>
      </c>
      <c r="AA162" s="10" t="s">
        <v>2793</v>
      </c>
      <c r="AB162" s="350">
        <v>2019</v>
      </c>
      <c r="AC162" s="19">
        <v>100</v>
      </c>
      <c r="AD162" s="10" t="s">
        <v>2792</v>
      </c>
      <c r="AE162" s="350">
        <v>2019</v>
      </c>
      <c r="AF162" s="19">
        <v>100</v>
      </c>
      <c r="AG162" s="11" t="s">
        <v>2791</v>
      </c>
    </row>
    <row r="163" spans="1:41" ht="24.75" customHeight="1">
      <c r="T163" s="51"/>
      <c r="U163" s="51"/>
      <c r="AD163" s="51"/>
    </row>
    <row r="164" spans="1:41" s="55" customFormat="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s="55" customFormat="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s="55" customFormat="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s="55" customFormat="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s="55" customFormat="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s="55" customFormat="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s="55" customFormat="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s="55" customFormat="1" ht="24.75" customHeight="1">
      <c r="A171" s="43">
        <v>2014</v>
      </c>
      <c r="B171" s="2">
        <f>AVERAGE((E171+K171+Q171)/3+(H171+N171+T171)/3+W171+Z171+AC171+AF171+AI171+AL171)/8</f>
        <v>14.583333333333334</v>
      </c>
      <c r="C171" s="39"/>
      <c r="D171" s="43">
        <v>2014</v>
      </c>
      <c r="E171" s="19">
        <v>50</v>
      </c>
      <c r="F171" s="11" t="s">
        <v>2789</v>
      </c>
      <c r="G171" s="43">
        <v>2014</v>
      </c>
      <c r="H171" s="19">
        <v>50</v>
      </c>
      <c r="I171" s="11" t="s">
        <v>2788</v>
      </c>
      <c r="J171" s="43">
        <v>2014</v>
      </c>
      <c r="K171" s="19">
        <v>50</v>
      </c>
      <c r="L171" s="11" t="s">
        <v>4051</v>
      </c>
      <c r="M171" s="43">
        <v>2014</v>
      </c>
      <c r="N171" s="19">
        <v>50</v>
      </c>
      <c r="O171" s="11" t="s">
        <v>4051</v>
      </c>
      <c r="P171" s="43">
        <v>2014</v>
      </c>
      <c r="Q171" s="19">
        <v>0</v>
      </c>
      <c r="R171" s="11" t="s">
        <v>4052</v>
      </c>
      <c r="S171" s="43">
        <v>2014</v>
      </c>
      <c r="T171" s="19">
        <v>0</v>
      </c>
      <c r="U171" s="11" t="s">
        <v>4053</v>
      </c>
      <c r="V171" s="43">
        <v>2014</v>
      </c>
      <c r="W171" s="19">
        <v>0</v>
      </c>
      <c r="X171" s="11" t="s">
        <v>2790</v>
      </c>
      <c r="Y171" s="43">
        <v>2014</v>
      </c>
      <c r="Z171" s="19">
        <v>0</v>
      </c>
      <c r="AA171" s="11" t="s">
        <v>2786</v>
      </c>
      <c r="AB171" s="43">
        <v>2014</v>
      </c>
      <c r="AC171" s="19">
        <v>0</v>
      </c>
      <c r="AD171" s="11" t="s">
        <v>4054</v>
      </c>
      <c r="AE171" s="43">
        <v>2014</v>
      </c>
      <c r="AF171" s="19">
        <v>0</v>
      </c>
      <c r="AG171" s="11" t="s">
        <v>1510</v>
      </c>
      <c r="AH171" s="43">
        <v>2014</v>
      </c>
      <c r="AI171" s="19">
        <v>50</v>
      </c>
      <c r="AJ171" s="11" t="s">
        <v>2785</v>
      </c>
      <c r="AK171" s="43">
        <v>2014</v>
      </c>
      <c r="AL171" s="19">
        <v>0</v>
      </c>
      <c r="AM171" s="11" t="s">
        <v>2784</v>
      </c>
      <c r="AN171" s="56"/>
      <c r="AO171" s="56"/>
    </row>
    <row r="172" spans="1:41" s="55" customFormat="1" ht="24.75" customHeight="1">
      <c r="A172" s="43">
        <v>2015</v>
      </c>
      <c r="B172" s="2"/>
      <c r="C172" s="80"/>
      <c r="D172" s="43">
        <v>2015</v>
      </c>
      <c r="E172" s="19"/>
      <c r="F172" s="11"/>
      <c r="G172" s="43">
        <v>2015</v>
      </c>
      <c r="H172" s="19"/>
      <c r="I172" s="11"/>
      <c r="J172" s="43">
        <v>2015</v>
      </c>
      <c r="K172" s="19"/>
      <c r="L172" s="11"/>
      <c r="M172" s="43">
        <v>2015</v>
      </c>
      <c r="N172" s="19"/>
      <c r="O172" s="11"/>
      <c r="P172" s="43">
        <v>2015</v>
      </c>
      <c r="Q172" s="19"/>
      <c r="R172" s="11"/>
      <c r="S172" s="43">
        <v>2015</v>
      </c>
      <c r="T172" s="1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56"/>
      <c r="AO172" s="56"/>
    </row>
    <row r="173" spans="1:41" s="55" customFormat="1" ht="24.75" customHeight="1">
      <c r="A173" s="43">
        <v>2016</v>
      </c>
      <c r="B173" s="2"/>
      <c r="C173" s="80"/>
      <c r="D173" s="43">
        <v>2016</v>
      </c>
      <c r="E173" s="19"/>
      <c r="F173" s="11"/>
      <c r="G173" s="43">
        <v>2016</v>
      </c>
      <c r="H173" s="19"/>
      <c r="I173" s="11"/>
      <c r="J173" s="43">
        <v>2016</v>
      </c>
      <c r="K173" s="19"/>
      <c r="L173" s="11"/>
      <c r="M173" s="43">
        <v>2016</v>
      </c>
      <c r="N173" s="19"/>
      <c r="O173" s="11"/>
      <c r="P173" s="43">
        <v>2016</v>
      </c>
      <c r="Q173" s="19"/>
      <c r="R173" s="11"/>
      <c r="S173" s="43">
        <v>2016</v>
      </c>
      <c r="T173" s="1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56"/>
      <c r="AO173" s="56"/>
    </row>
    <row r="174" spans="1:41" s="55" customFormat="1" ht="24.75" customHeight="1">
      <c r="A174" s="43">
        <v>2017</v>
      </c>
      <c r="B174" s="2"/>
      <c r="C174" s="80"/>
      <c r="D174" s="43">
        <v>2017</v>
      </c>
      <c r="E174" s="19"/>
      <c r="F174" s="11"/>
      <c r="G174" s="43">
        <v>2017</v>
      </c>
      <c r="H174" s="19"/>
      <c r="I174" s="11"/>
      <c r="J174" s="43">
        <v>2017</v>
      </c>
      <c r="K174" s="19"/>
      <c r="L174" s="11"/>
      <c r="M174" s="43">
        <v>2017</v>
      </c>
      <c r="N174" s="19"/>
      <c r="O174" s="11"/>
      <c r="P174" s="43">
        <v>2017</v>
      </c>
      <c r="Q174" s="19"/>
      <c r="R174" s="11"/>
      <c r="S174" s="43">
        <v>2017</v>
      </c>
      <c r="T174" s="1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56"/>
      <c r="AO174" s="56"/>
    </row>
    <row r="175" spans="1:41" s="55" customFormat="1" ht="24.75" customHeight="1">
      <c r="A175" s="43">
        <v>2018</v>
      </c>
      <c r="B175" s="2"/>
      <c r="C175" s="80"/>
      <c r="D175" s="43">
        <v>2018</v>
      </c>
      <c r="E175" s="19"/>
      <c r="F175" s="11"/>
      <c r="G175" s="43">
        <v>2018</v>
      </c>
      <c r="H175" s="19"/>
      <c r="I175" s="11"/>
      <c r="J175" s="43">
        <v>2018</v>
      </c>
      <c r="K175" s="19"/>
      <c r="L175" s="11"/>
      <c r="M175" s="43">
        <v>2018</v>
      </c>
      <c r="N175" s="19"/>
      <c r="O175" s="11"/>
      <c r="P175" s="43">
        <v>2018</v>
      </c>
      <c r="Q175" s="19"/>
      <c r="R175" s="11"/>
      <c r="S175" s="43">
        <v>2018</v>
      </c>
      <c r="T175" s="1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56"/>
      <c r="AO175" s="56"/>
    </row>
    <row r="176" spans="1:41" s="55" customFormat="1" ht="24.75" customHeight="1">
      <c r="A176" s="43">
        <v>2019</v>
      </c>
      <c r="B176" s="2">
        <f>AVERAGE((E176+K176+Q176)/3+(H176+N176+T176)/3+W176+Z176+AC176+AF176+AI176+AL176)/8</f>
        <v>27.083333333333336</v>
      </c>
      <c r="C176" s="80"/>
      <c r="D176" s="43">
        <v>2019</v>
      </c>
      <c r="E176" s="19">
        <v>50</v>
      </c>
      <c r="F176" s="11" t="s">
        <v>2789</v>
      </c>
      <c r="G176" s="43">
        <v>2019</v>
      </c>
      <c r="H176" s="19">
        <v>50</v>
      </c>
      <c r="I176" s="11" t="s">
        <v>2788</v>
      </c>
      <c r="J176" s="43">
        <v>2019</v>
      </c>
      <c r="K176" s="19">
        <v>50</v>
      </c>
      <c r="L176" s="11" t="s">
        <v>4051</v>
      </c>
      <c r="M176" s="43">
        <v>2019</v>
      </c>
      <c r="N176" s="19">
        <v>50</v>
      </c>
      <c r="O176" s="11" t="s">
        <v>4051</v>
      </c>
      <c r="P176" s="43">
        <v>2019</v>
      </c>
      <c r="Q176" s="19">
        <v>0</v>
      </c>
      <c r="R176" s="11" t="s">
        <v>4052</v>
      </c>
      <c r="S176" s="43">
        <v>2019</v>
      </c>
      <c r="T176" s="19">
        <v>0</v>
      </c>
      <c r="U176" s="11" t="s">
        <v>4053</v>
      </c>
      <c r="V176" s="43">
        <v>2019</v>
      </c>
      <c r="W176" s="19">
        <v>100</v>
      </c>
      <c r="X176" s="11" t="s">
        <v>2787</v>
      </c>
      <c r="Y176" s="43">
        <v>2019</v>
      </c>
      <c r="Z176" s="19">
        <v>0</v>
      </c>
      <c r="AA176" s="11" t="s">
        <v>2786</v>
      </c>
      <c r="AB176" s="43">
        <v>2019</v>
      </c>
      <c r="AC176" s="19">
        <v>0</v>
      </c>
      <c r="AD176" s="11" t="s">
        <v>4054</v>
      </c>
      <c r="AE176" s="43">
        <v>2019</v>
      </c>
      <c r="AF176" s="19">
        <v>0</v>
      </c>
      <c r="AG176" s="11" t="s">
        <v>1510</v>
      </c>
      <c r="AH176" s="43">
        <v>2019</v>
      </c>
      <c r="AI176" s="19">
        <v>50</v>
      </c>
      <c r="AJ176" s="11" t="s">
        <v>2785</v>
      </c>
      <c r="AK176" s="43">
        <v>2019</v>
      </c>
      <c r="AL176" s="19">
        <v>0</v>
      </c>
      <c r="AM176" s="11" t="s">
        <v>2784</v>
      </c>
      <c r="AN176" s="56"/>
      <c r="AO176" s="56"/>
    </row>
    <row r="177" spans="20:30" ht="15" customHeight="1">
      <c r="T177" s="51"/>
      <c r="U177" s="51"/>
      <c r="AD177" s="51"/>
    </row>
    <row r="178" spans="20:30" ht="15" customHeight="1">
      <c r="T178" s="51"/>
      <c r="U178" s="51"/>
      <c r="AD178" s="51"/>
    </row>
    <row r="179" spans="20:30" ht="15" customHeight="1">
      <c r="T179" s="51"/>
      <c r="U179" s="51"/>
      <c r="AD179" s="51"/>
    </row>
    <row r="180" spans="20:30" ht="15" customHeight="1">
      <c r="T180" s="51"/>
      <c r="U180" s="51"/>
      <c r="AD180" s="51"/>
    </row>
    <row r="181" spans="20:30" ht="15" customHeight="1">
      <c r="T181" s="51"/>
      <c r="U181" s="51"/>
      <c r="AD181" s="51"/>
    </row>
    <row r="182" spans="20:30" ht="15" customHeight="1">
      <c r="T182" s="51"/>
      <c r="U182" s="51"/>
      <c r="AD182" s="51"/>
    </row>
    <row r="183" spans="20:30" ht="15" customHeight="1">
      <c r="T183" s="51"/>
      <c r="U183" s="51"/>
      <c r="AD183" s="51"/>
    </row>
    <row r="184" spans="20:30" ht="15" customHeight="1">
      <c r="T184" s="51"/>
      <c r="U184" s="51"/>
      <c r="AD184" s="51"/>
    </row>
    <row r="185" spans="20:30" ht="15" customHeight="1">
      <c r="T185" s="51"/>
      <c r="U185" s="51"/>
      <c r="AD185" s="51"/>
    </row>
    <row r="186" spans="20:30" ht="15" customHeight="1">
      <c r="T186" s="51"/>
      <c r="U186" s="51"/>
      <c r="AD186" s="51"/>
    </row>
    <row r="187" spans="20:30" ht="15" customHeight="1">
      <c r="T187" s="51"/>
      <c r="U187" s="51"/>
      <c r="AD187" s="51"/>
    </row>
    <row r="188" spans="20:30" ht="15" customHeight="1">
      <c r="T188" s="51"/>
      <c r="U188" s="51"/>
      <c r="AD188" s="51"/>
    </row>
    <row r="189" spans="20:30" ht="15" customHeight="1">
      <c r="T189" s="51"/>
      <c r="U189" s="51"/>
      <c r="AD189" s="51"/>
    </row>
    <row r="190" spans="20:30" ht="15" customHeight="1">
      <c r="T190" s="51"/>
      <c r="U190" s="51"/>
      <c r="AD190" s="51"/>
    </row>
    <row r="191" spans="20:30" ht="15" customHeight="1">
      <c r="T191" s="51"/>
      <c r="U191" s="51"/>
      <c r="AD191" s="51"/>
    </row>
    <row r="192" spans="20:30" ht="15" customHeight="1">
      <c r="T192" s="51"/>
      <c r="U192" s="51"/>
      <c r="AD192" s="51"/>
    </row>
    <row r="193" spans="20:30" ht="15" customHeight="1">
      <c r="T193" s="51"/>
      <c r="U193" s="51"/>
      <c r="AD193" s="51"/>
    </row>
    <row r="194" spans="20:30" ht="15" customHeight="1">
      <c r="T194" s="51"/>
      <c r="U194" s="51"/>
      <c r="AD194" s="51"/>
    </row>
    <row r="195" spans="20:30" ht="15" customHeight="1">
      <c r="T195" s="51"/>
      <c r="U195" s="51"/>
      <c r="AD195" s="51"/>
    </row>
    <row r="196" spans="20:30" ht="15" customHeight="1">
      <c r="T196" s="51"/>
      <c r="U196" s="51"/>
      <c r="AD196" s="51"/>
    </row>
    <row r="197" spans="20:30" ht="15" customHeight="1">
      <c r="T197" s="51"/>
      <c r="U197" s="51"/>
      <c r="AD197" s="51"/>
    </row>
    <row r="198" spans="20:30" ht="15" customHeight="1">
      <c r="T198" s="51"/>
      <c r="U198" s="51"/>
      <c r="AD198" s="51"/>
    </row>
    <row r="199" spans="20:30" ht="15" customHeight="1">
      <c r="T199" s="51"/>
      <c r="U199" s="51"/>
      <c r="AD199" s="51"/>
    </row>
    <row r="200" spans="20:30" ht="15" customHeight="1">
      <c r="T200" s="51"/>
      <c r="U200" s="51"/>
      <c r="AD200" s="51"/>
    </row>
    <row r="201" spans="20:30" ht="15" customHeight="1">
      <c r="T201" s="51"/>
      <c r="U201" s="51"/>
      <c r="AD201" s="51"/>
    </row>
    <row r="202" spans="20:30" ht="15" customHeight="1">
      <c r="T202" s="51"/>
      <c r="U202" s="51"/>
      <c r="AD202" s="51"/>
    </row>
    <row r="203" spans="20:30" ht="15" customHeight="1">
      <c r="T203" s="51"/>
      <c r="U203" s="51"/>
      <c r="AD203" s="51"/>
    </row>
    <row r="204" spans="20:30" ht="15" customHeight="1">
      <c r="T204" s="51"/>
      <c r="U204" s="51"/>
      <c r="AD204" s="51"/>
    </row>
    <row r="205" spans="20:30" ht="15" customHeight="1">
      <c r="T205" s="51"/>
      <c r="U205" s="51"/>
      <c r="AD205" s="51"/>
    </row>
    <row r="206" spans="20:30" ht="15" customHeight="1">
      <c r="T206" s="51"/>
      <c r="U206" s="51"/>
      <c r="AD206" s="51"/>
    </row>
    <row r="207" spans="20:30" ht="15" customHeight="1">
      <c r="T207" s="51"/>
      <c r="U207" s="51"/>
      <c r="AD207" s="51"/>
    </row>
    <row r="208" spans="20:30" ht="15" customHeight="1">
      <c r="T208" s="51"/>
      <c r="U208" s="51"/>
      <c r="AD208" s="51"/>
    </row>
    <row r="209" spans="20:30" ht="15" customHeight="1">
      <c r="T209" s="51"/>
      <c r="U209" s="51"/>
      <c r="AD209" s="51"/>
    </row>
    <row r="210" spans="20:30" ht="15" customHeight="1">
      <c r="T210" s="51"/>
      <c r="U210" s="51"/>
      <c r="AD210" s="51"/>
    </row>
    <row r="211" spans="20:30" ht="15" customHeight="1">
      <c r="T211" s="51"/>
      <c r="U211" s="51"/>
      <c r="AD211" s="51"/>
    </row>
    <row r="212" spans="20:30" ht="15" customHeight="1">
      <c r="T212" s="51"/>
      <c r="U212" s="51"/>
      <c r="AD212" s="51"/>
    </row>
    <row r="213" spans="20:30" ht="15" customHeight="1">
      <c r="T213" s="51"/>
      <c r="U213" s="51"/>
      <c r="AD213" s="51"/>
    </row>
    <row r="214" spans="20:30" ht="15" customHeight="1">
      <c r="T214" s="51"/>
      <c r="U214" s="51"/>
      <c r="AD214" s="51"/>
    </row>
    <row r="215" spans="20:30" ht="15" customHeight="1">
      <c r="T215" s="51"/>
      <c r="U215" s="51"/>
      <c r="AD215" s="51"/>
    </row>
    <row r="216" spans="20:30" ht="15" customHeight="1">
      <c r="T216" s="51"/>
      <c r="U216" s="51"/>
      <c r="AD216" s="51"/>
    </row>
    <row r="217" spans="20:30" ht="15" customHeight="1">
      <c r="T217" s="51"/>
      <c r="U217" s="51"/>
      <c r="AD217" s="51"/>
    </row>
    <row r="218" spans="20:30" ht="15" customHeight="1">
      <c r="T218" s="51"/>
      <c r="U218" s="51"/>
      <c r="AD218" s="51"/>
    </row>
    <row r="219" spans="20:30" ht="15" customHeight="1">
      <c r="T219" s="51"/>
      <c r="U219" s="51"/>
      <c r="AD219" s="51"/>
    </row>
    <row r="220" spans="20:30" ht="15" customHeight="1">
      <c r="T220" s="51"/>
      <c r="U220" s="51"/>
      <c r="AD220" s="51"/>
    </row>
    <row r="221" spans="20:30" ht="15" customHeight="1">
      <c r="T221" s="51"/>
      <c r="U221" s="51"/>
      <c r="AD221" s="51"/>
    </row>
    <row r="222" spans="20:30" ht="15" customHeight="1">
      <c r="T222" s="51"/>
      <c r="U222" s="51"/>
      <c r="AD222" s="51"/>
    </row>
    <row r="223" spans="20:30" ht="15" customHeight="1">
      <c r="T223" s="51"/>
      <c r="U223" s="51"/>
      <c r="AD223" s="51"/>
    </row>
    <row r="224" spans="20:30" ht="15" customHeight="1">
      <c r="T224" s="51"/>
      <c r="U224" s="51"/>
      <c r="AD224" s="51"/>
    </row>
    <row r="225" spans="20:30" ht="15" customHeight="1">
      <c r="T225" s="51"/>
      <c r="U225" s="51"/>
      <c r="AD225" s="51"/>
    </row>
    <row r="226" spans="20:30" ht="15" customHeight="1">
      <c r="T226" s="51"/>
      <c r="U226" s="51"/>
      <c r="AD226" s="51"/>
    </row>
    <row r="227" spans="20:30" ht="15" customHeight="1">
      <c r="T227" s="51"/>
      <c r="U227" s="51"/>
      <c r="AD227" s="51"/>
    </row>
    <row r="228" spans="20:30" ht="15" customHeight="1">
      <c r="T228" s="51"/>
      <c r="U228" s="51"/>
      <c r="AD228" s="51"/>
    </row>
    <row r="229" spans="20:30" ht="15" customHeight="1">
      <c r="T229" s="51"/>
      <c r="U229" s="51"/>
      <c r="AD229" s="51"/>
    </row>
    <row r="230" spans="20:30" ht="15" customHeight="1">
      <c r="T230" s="51"/>
      <c r="U230" s="51"/>
      <c r="AD230" s="51"/>
    </row>
    <row r="231" spans="20:30" ht="15" customHeight="1">
      <c r="T231" s="51"/>
      <c r="U231" s="51"/>
    </row>
    <row r="232" spans="20:30" ht="15" customHeight="1">
      <c r="T232" s="51"/>
      <c r="U232" s="51"/>
    </row>
    <row r="233" spans="20:30" ht="15" customHeight="1">
      <c r="T233" s="51"/>
      <c r="U233" s="51"/>
    </row>
    <row r="234" spans="20:30" ht="15" customHeight="1">
      <c r="T234" s="51"/>
      <c r="U234" s="51"/>
    </row>
    <row r="235" spans="20:30" ht="15" customHeight="1">
      <c r="T235" s="51"/>
      <c r="U235" s="51"/>
    </row>
    <row r="236" spans="20:30" ht="15" customHeight="1">
      <c r="T236" s="51"/>
      <c r="U236" s="51"/>
    </row>
    <row r="237" spans="20:30" ht="15" customHeight="1">
      <c r="T237" s="51"/>
      <c r="U237" s="51"/>
    </row>
    <row r="238" spans="20:30" ht="15" customHeight="1">
      <c r="T238" s="51"/>
      <c r="U238" s="51"/>
    </row>
    <row r="239" spans="20:30" ht="15" customHeight="1">
      <c r="T239" s="51"/>
      <c r="U239" s="51"/>
    </row>
    <row r="240" spans="20:30" ht="15" customHeight="1">
      <c r="T240" s="51"/>
      <c r="U240" s="51"/>
    </row>
    <row r="241" spans="20:21" ht="15" customHeight="1">
      <c r="T241" s="51"/>
      <c r="U241" s="51"/>
    </row>
    <row r="242" spans="20:21" ht="15" customHeight="1">
      <c r="T242" s="51"/>
      <c r="U242" s="51"/>
    </row>
    <row r="243" spans="20:21" ht="15" customHeight="1">
      <c r="T243" s="51"/>
      <c r="U243" s="51"/>
    </row>
    <row r="244" spans="20:21" ht="15" customHeight="1">
      <c r="T244" s="51"/>
      <c r="U244" s="51"/>
    </row>
    <row r="245" spans="20:21" ht="15" customHeight="1">
      <c r="T245" s="51"/>
      <c r="U245" s="51"/>
    </row>
    <row r="246" spans="20:21" ht="15" customHeight="1">
      <c r="T246" s="51"/>
      <c r="U246" s="51"/>
    </row>
    <row r="247" spans="20:21" ht="15" customHeight="1">
      <c r="T247" s="51"/>
      <c r="U247" s="51"/>
    </row>
    <row r="248" spans="20:21" ht="15" customHeight="1">
      <c r="T248" s="51"/>
      <c r="U248" s="51"/>
    </row>
    <row r="249" spans="20:21" ht="15" customHeight="1">
      <c r="T249" s="51"/>
      <c r="U249" s="51"/>
    </row>
  </sheetData>
  <mergeCells count="443">
    <mergeCell ref="AF168:AG168"/>
    <mergeCell ref="AI168:AJ168"/>
    <mergeCell ref="AL168:AM168"/>
    <mergeCell ref="B169:C169"/>
    <mergeCell ref="E169:F169"/>
    <mergeCell ref="H169:I169"/>
    <mergeCell ref="K169:L169"/>
    <mergeCell ref="N169:O169"/>
    <mergeCell ref="Q169:R169"/>
    <mergeCell ref="B167:C167"/>
    <mergeCell ref="E167:F167"/>
    <mergeCell ref="H167:I167"/>
    <mergeCell ref="K167:L167"/>
    <mergeCell ref="N167:O167"/>
    <mergeCell ref="Q167:R167"/>
    <mergeCell ref="T167:U167"/>
    <mergeCell ref="AL169:AM169"/>
    <mergeCell ref="B168:C168"/>
    <mergeCell ref="E168:F168"/>
    <mergeCell ref="H168:I168"/>
    <mergeCell ref="K168:L168"/>
    <mergeCell ref="N168:O168"/>
    <mergeCell ref="Q168:R168"/>
    <mergeCell ref="T168:U168"/>
    <mergeCell ref="W168:X168"/>
    <mergeCell ref="Z168:AA168"/>
    <mergeCell ref="T169:U169"/>
    <mergeCell ref="W169:X169"/>
    <mergeCell ref="Z169:AA169"/>
    <mergeCell ref="AC169:AD169"/>
    <mergeCell ref="AF169:AG169"/>
    <mergeCell ref="AI169:AJ169"/>
    <mergeCell ref="AC168:AD168"/>
    <mergeCell ref="W167:X167"/>
    <mergeCell ref="Z167:AA167"/>
    <mergeCell ref="AC167:AD167"/>
    <mergeCell ref="AF167:AG167"/>
    <mergeCell ref="AI167:AJ167"/>
    <mergeCell ref="AL167:AM167"/>
    <mergeCell ref="AF166:AG166"/>
    <mergeCell ref="AI166:AJ166"/>
    <mergeCell ref="AL166:AM166"/>
    <mergeCell ref="W166:X166"/>
    <mergeCell ref="Z166:AA166"/>
    <mergeCell ref="AC166:AD166"/>
    <mergeCell ref="E166:F166"/>
    <mergeCell ref="H166:I166"/>
    <mergeCell ref="K166:L166"/>
    <mergeCell ref="N166:O166"/>
    <mergeCell ref="Q166:R166"/>
    <mergeCell ref="T166:U166"/>
    <mergeCell ref="AL165:AM165"/>
    <mergeCell ref="T165:U165"/>
    <mergeCell ref="W165:X165"/>
    <mergeCell ref="Z165:AA165"/>
    <mergeCell ref="AC165:AD165"/>
    <mergeCell ref="AF165:AG165"/>
    <mergeCell ref="AI165:AJ165"/>
    <mergeCell ref="W18:X18"/>
    <mergeCell ref="Z18:AA18"/>
    <mergeCell ref="AC18:AD18"/>
    <mergeCell ref="B164:AM164"/>
    <mergeCell ref="B165:C165"/>
    <mergeCell ref="E165:F165"/>
    <mergeCell ref="H165:I165"/>
    <mergeCell ref="K165:L165"/>
    <mergeCell ref="N165:O165"/>
    <mergeCell ref="Q165:R165"/>
    <mergeCell ref="B20:C20"/>
    <mergeCell ref="E20:F20"/>
    <mergeCell ref="H20:I20"/>
    <mergeCell ref="K20:L20"/>
    <mergeCell ref="N20:O20"/>
    <mergeCell ref="Q20:R20"/>
    <mergeCell ref="T20:U20"/>
    <mergeCell ref="B18:C18"/>
    <mergeCell ref="E18:F18"/>
    <mergeCell ref="H18:I18"/>
    <mergeCell ref="K18:L18"/>
    <mergeCell ref="N18:O18"/>
    <mergeCell ref="Q18:R18"/>
    <mergeCell ref="T18:U18"/>
    <mergeCell ref="Z21:AA21"/>
    <mergeCell ref="Q22:R22"/>
    <mergeCell ref="T22:U22"/>
    <mergeCell ref="E19:F19"/>
    <mergeCell ref="H19:I19"/>
    <mergeCell ref="K19:L19"/>
    <mergeCell ref="N19:O19"/>
    <mergeCell ref="Q19:R19"/>
    <mergeCell ref="T19:U19"/>
    <mergeCell ref="W19:X19"/>
    <mergeCell ref="Z19:AA19"/>
    <mergeCell ref="W20:X20"/>
    <mergeCell ref="Z20:AA20"/>
    <mergeCell ref="B39:C39"/>
    <mergeCell ref="E39:F39"/>
    <mergeCell ref="H39:I39"/>
    <mergeCell ref="T39:U39"/>
    <mergeCell ref="W39:X39"/>
    <mergeCell ref="Z39:AA39"/>
    <mergeCell ref="AC20:AD20"/>
    <mergeCell ref="B21:C21"/>
    <mergeCell ref="E21:F21"/>
    <mergeCell ref="H21:I21"/>
    <mergeCell ref="K21:L21"/>
    <mergeCell ref="AC21:AD21"/>
    <mergeCell ref="W22:X22"/>
    <mergeCell ref="Z22:AA22"/>
    <mergeCell ref="AC22:AD22"/>
    <mergeCell ref="B22:C22"/>
    <mergeCell ref="E22:F22"/>
    <mergeCell ref="H22:I22"/>
    <mergeCell ref="K22:L22"/>
    <mergeCell ref="N22:O22"/>
    <mergeCell ref="N21:O21"/>
    <mergeCell ref="Q21:R21"/>
    <mergeCell ref="T21:U21"/>
    <mergeCell ref="W21:X21"/>
    <mergeCell ref="K39:L39"/>
    <mergeCell ref="N39:O39"/>
    <mergeCell ref="Q39:R39"/>
    <mergeCell ref="Q40:R40"/>
    <mergeCell ref="Q41:R41"/>
    <mergeCell ref="AX39:AY39"/>
    <mergeCell ref="AC40:AD40"/>
    <mergeCell ref="AF40:AG40"/>
    <mergeCell ref="AI40:AJ40"/>
    <mergeCell ref="AL40:AM40"/>
    <mergeCell ref="AO40:AP40"/>
    <mergeCell ref="AC39:AD39"/>
    <mergeCell ref="AF39:AG39"/>
    <mergeCell ref="AI39:AJ39"/>
    <mergeCell ref="AX41:AY41"/>
    <mergeCell ref="T40:U40"/>
    <mergeCell ref="W40:X40"/>
    <mergeCell ref="Z40:AA40"/>
    <mergeCell ref="AL39:AM39"/>
    <mergeCell ref="AO39:AP39"/>
    <mergeCell ref="AR39:AS39"/>
    <mergeCell ref="AU39:AV39"/>
    <mergeCell ref="K40:L40"/>
    <mergeCell ref="N40:O40"/>
    <mergeCell ref="B41:C41"/>
    <mergeCell ref="E41:F41"/>
    <mergeCell ref="T42:U42"/>
    <mergeCell ref="AL42:AM42"/>
    <mergeCell ref="T41:U41"/>
    <mergeCell ref="W41:X41"/>
    <mergeCell ref="Z41:AA41"/>
    <mergeCell ref="AC41:AD41"/>
    <mergeCell ref="H41:I41"/>
    <mergeCell ref="K41:L41"/>
    <mergeCell ref="N41:O41"/>
    <mergeCell ref="B42:C42"/>
    <mergeCell ref="E42:F42"/>
    <mergeCell ref="W42:X42"/>
    <mergeCell ref="Z42:AA42"/>
    <mergeCell ref="AC42:AD42"/>
    <mergeCell ref="H42:I42"/>
    <mergeCell ref="K42:L42"/>
    <mergeCell ref="N42:O42"/>
    <mergeCell ref="Q42:R42"/>
    <mergeCell ref="AX42:AY42"/>
    <mergeCell ref="AF41:AG41"/>
    <mergeCell ref="AI41:AJ41"/>
    <mergeCell ref="AL41:AM41"/>
    <mergeCell ref="AF42:AG42"/>
    <mergeCell ref="AI42:AJ42"/>
    <mergeCell ref="AO41:AP41"/>
    <mergeCell ref="AR41:AS41"/>
    <mergeCell ref="AU41:AV41"/>
    <mergeCell ref="AO42:AP42"/>
    <mergeCell ref="AR42:AS42"/>
    <mergeCell ref="AU42:AV42"/>
    <mergeCell ref="AX43:AY43"/>
    <mergeCell ref="Q43:R43"/>
    <mergeCell ref="T43:U43"/>
    <mergeCell ref="W43:X43"/>
    <mergeCell ref="Z43:AA43"/>
    <mergeCell ref="AC43:AD43"/>
    <mergeCell ref="AF43:AG43"/>
    <mergeCell ref="AF63:AG63"/>
    <mergeCell ref="AL43:AM43"/>
    <mergeCell ref="AO43:AP43"/>
    <mergeCell ref="W62:X62"/>
    <mergeCell ref="Z62:AA62"/>
    <mergeCell ref="W61:X61"/>
    <mergeCell ref="T62:U62"/>
    <mergeCell ref="AL62:AM62"/>
    <mergeCell ref="AL60:AM60"/>
    <mergeCell ref="AC60:AD60"/>
    <mergeCell ref="AC61:AD61"/>
    <mergeCell ref="AL63:AM63"/>
    <mergeCell ref="AC63:AD63"/>
    <mergeCell ref="T63:U63"/>
    <mergeCell ref="B104:C104"/>
    <mergeCell ref="E104:F104"/>
    <mergeCell ref="AI43:AJ43"/>
    <mergeCell ref="AF60:AG60"/>
    <mergeCell ref="B62:C62"/>
    <mergeCell ref="E62:F62"/>
    <mergeCell ref="H62:I62"/>
    <mergeCell ref="K62:L62"/>
    <mergeCell ref="N62:O62"/>
    <mergeCell ref="Q62:R62"/>
    <mergeCell ref="B43:C43"/>
    <mergeCell ref="E43:F43"/>
    <mergeCell ref="H43:I43"/>
    <mergeCell ref="K43:L43"/>
    <mergeCell ref="N43:O43"/>
    <mergeCell ref="Q60:R60"/>
    <mergeCell ref="B60:C60"/>
    <mergeCell ref="AF62:AG62"/>
    <mergeCell ref="AI62:AJ62"/>
    <mergeCell ref="AC62:AD62"/>
    <mergeCell ref="T60:U60"/>
    <mergeCell ref="W60:X60"/>
    <mergeCell ref="Z60:AA60"/>
    <mergeCell ref="AI60:AJ60"/>
    <mergeCell ref="AI64:AJ64"/>
    <mergeCell ref="AL64:AM64"/>
    <mergeCell ref="B80:R80"/>
    <mergeCell ref="B64:C64"/>
    <mergeCell ref="E64:F64"/>
    <mergeCell ref="AF64:AG64"/>
    <mergeCell ref="H64:I64"/>
    <mergeCell ref="B63:C63"/>
    <mergeCell ref="E63:F63"/>
    <mergeCell ref="AC64:AD64"/>
    <mergeCell ref="W64:X64"/>
    <mergeCell ref="Z64:AA64"/>
    <mergeCell ref="T64:U64"/>
    <mergeCell ref="K64:L64"/>
    <mergeCell ref="N64:O64"/>
    <mergeCell ref="Q64:R64"/>
    <mergeCell ref="AI63:AJ63"/>
    <mergeCell ref="W63:X63"/>
    <mergeCell ref="H63:I63"/>
    <mergeCell ref="K63:L63"/>
    <mergeCell ref="N63:O63"/>
    <mergeCell ref="Z63:AA63"/>
    <mergeCell ref="Q63:R63"/>
    <mergeCell ref="B83:C83"/>
    <mergeCell ref="E83:F83"/>
    <mergeCell ref="H83:I83"/>
    <mergeCell ref="K83:L83"/>
    <mergeCell ref="N83:O83"/>
    <mergeCell ref="Q83:R83"/>
    <mergeCell ref="B81:C81"/>
    <mergeCell ref="E81:F81"/>
    <mergeCell ref="H81:I81"/>
    <mergeCell ref="K81:L81"/>
    <mergeCell ref="N81:O81"/>
    <mergeCell ref="Q81:R81"/>
    <mergeCell ref="Q82:R82"/>
    <mergeCell ref="H82:I82"/>
    <mergeCell ref="K82:L82"/>
    <mergeCell ref="N82:O82"/>
    <mergeCell ref="E82:F82"/>
    <mergeCell ref="B82:C82"/>
    <mergeCell ref="B85:C85"/>
    <mergeCell ref="E85:F85"/>
    <mergeCell ref="H85:I85"/>
    <mergeCell ref="K85:L85"/>
    <mergeCell ref="N85:O85"/>
    <mergeCell ref="Q85:R85"/>
    <mergeCell ref="B84:C84"/>
    <mergeCell ref="E84:F84"/>
    <mergeCell ref="H84:I84"/>
    <mergeCell ref="K84:L84"/>
    <mergeCell ref="N84:O84"/>
    <mergeCell ref="Q84:R84"/>
    <mergeCell ref="B101:X101"/>
    <mergeCell ref="B102:C102"/>
    <mergeCell ref="E102:F102"/>
    <mergeCell ref="H102:I102"/>
    <mergeCell ref="K102:L102"/>
    <mergeCell ref="N102:O102"/>
    <mergeCell ref="Q102:R102"/>
    <mergeCell ref="T102:U102"/>
    <mergeCell ref="W102:X102"/>
    <mergeCell ref="H104:I104"/>
    <mergeCell ref="K104:L104"/>
    <mergeCell ref="N104:O104"/>
    <mergeCell ref="Q104:R104"/>
    <mergeCell ref="T104:U104"/>
    <mergeCell ref="W104:X104"/>
    <mergeCell ref="H103:I103"/>
    <mergeCell ref="K103:L103"/>
    <mergeCell ref="N103:O103"/>
    <mergeCell ref="Q103:R103"/>
    <mergeCell ref="T103:U103"/>
    <mergeCell ref="W103:X103"/>
    <mergeCell ref="T105:U105"/>
    <mergeCell ref="W105:X105"/>
    <mergeCell ref="B106:C106"/>
    <mergeCell ref="E106:F106"/>
    <mergeCell ref="H106:I106"/>
    <mergeCell ref="K106:L106"/>
    <mergeCell ref="N106:O106"/>
    <mergeCell ref="Q106:R106"/>
    <mergeCell ref="T106:U106"/>
    <mergeCell ref="W106:X106"/>
    <mergeCell ref="B105:C105"/>
    <mergeCell ref="E105:F105"/>
    <mergeCell ref="H105:I105"/>
    <mergeCell ref="K105:L105"/>
    <mergeCell ref="N105:O105"/>
    <mergeCell ref="Q105:R105"/>
    <mergeCell ref="B122:AA122"/>
    <mergeCell ref="B123:C123"/>
    <mergeCell ref="E123:F123"/>
    <mergeCell ref="H123:I123"/>
    <mergeCell ref="K123:L123"/>
    <mergeCell ref="N123:O123"/>
    <mergeCell ref="Q123:R123"/>
    <mergeCell ref="T123:U123"/>
    <mergeCell ref="W123:X123"/>
    <mergeCell ref="Z123:AA123"/>
    <mergeCell ref="T126:U126"/>
    <mergeCell ref="W126:X126"/>
    <mergeCell ref="Z124:AA124"/>
    <mergeCell ref="B125:C125"/>
    <mergeCell ref="E125:F125"/>
    <mergeCell ref="H125:I125"/>
    <mergeCell ref="K125:L125"/>
    <mergeCell ref="N125:O125"/>
    <mergeCell ref="Q125:R125"/>
    <mergeCell ref="T125:U125"/>
    <mergeCell ref="W125:X125"/>
    <mergeCell ref="Z125:AA125"/>
    <mergeCell ref="H124:I124"/>
    <mergeCell ref="K124:L124"/>
    <mergeCell ref="N124:O124"/>
    <mergeCell ref="Q124:R124"/>
    <mergeCell ref="T124:U124"/>
    <mergeCell ref="W124:X124"/>
    <mergeCell ref="AC144:AD144"/>
    <mergeCell ref="AF144:AG144"/>
    <mergeCell ref="W144:X144"/>
    <mergeCell ref="K144:L144"/>
    <mergeCell ref="N144:O144"/>
    <mergeCell ref="Q144:R144"/>
    <mergeCell ref="T144:U144"/>
    <mergeCell ref="K145:L145"/>
    <mergeCell ref="N145:O145"/>
    <mergeCell ref="Q145:R145"/>
    <mergeCell ref="W145:X145"/>
    <mergeCell ref="Z145:AA145"/>
    <mergeCell ref="Z144:AA144"/>
    <mergeCell ref="A1:D1"/>
    <mergeCell ref="AF146:AG146"/>
    <mergeCell ref="W146:X146"/>
    <mergeCell ref="Z146:AA146"/>
    <mergeCell ref="T146:U146"/>
    <mergeCell ref="B103:C103"/>
    <mergeCell ref="E103:F103"/>
    <mergeCell ref="B124:C124"/>
    <mergeCell ref="E124:F124"/>
    <mergeCell ref="AC19:AD19"/>
    <mergeCell ref="B40:C40"/>
    <mergeCell ref="E40:F40"/>
    <mergeCell ref="B19:C19"/>
    <mergeCell ref="Z126:AA126"/>
    <mergeCell ref="W127:X127"/>
    <mergeCell ref="Z127:AA127"/>
    <mergeCell ref="T127:U127"/>
    <mergeCell ref="AC146:AD146"/>
    <mergeCell ref="AF145:AG145"/>
    <mergeCell ref="B143:AG143"/>
    <mergeCell ref="B144:C144"/>
    <mergeCell ref="E144:F144"/>
    <mergeCell ref="H144:I144"/>
    <mergeCell ref="T145:U145"/>
    <mergeCell ref="AF148:AG148"/>
    <mergeCell ref="T147:U147"/>
    <mergeCell ref="W147:X147"/>
    <mergeCell ref="Z147:AA147"/>
    <mergeCell ref="AC147:AD147"/>
    <mergeCell ref="AF147:AG147"/>
    <mergeCell ref="W148:X148"/>
    <mergeCell ref="Z148:AA148"/>
    <mergeCell ref="T148:U148"/>
    <mergeCell ref="B148:C148"/>
    <mergeCell ref="E148:F148"/>
    <mergeCell ref="H148:I148"/>
    <mergeCell ref="K148:L148"/>
    <mergeCell ref="N148:O148"/>
    <mergeCell ref="Q148:R148"/>
    <mergeCell ref="B146:C146"/>
    <mergeCell ref="E146:F146"/>
    <mergeCell ref="AC145:AD145"/>
    <mergeCell ref="B145:C145"/>
    <mergeCell ref="E145:F145"/>
    <mergeCell ref="AC148:AD148"/>
    <mergeCell ref="Q146:R146"/>
    <mergeCell ref="B147:C147"/>
    <mergeCell ref="E147:F147"/>
    <mergeCell ref="H147:I147"/>
    <mergeCell ref="K147:L147"/>
    <mergeCell ref="N147:O147"/>
    <mergeCell ref="Q147:R147"/>
    <mergeCell ref="H145:I145"/>
    <mergeCell ref="H146:I146"/>
    <mergeCell ref="K146:L146"/>
    <mergeCell ref="N146:O146"/>
    <mergeCell ref="AR40:AS40"/>
    <mergeCell ref="AU40:AV40"/>
    <mergeCell ref="AX40:AY40"/>
    <mergeCell ref="B61:C61"/>
    <mergeCell ref="E61:F61"/>
    <mergeCell ref="Z61:AA61"/>
    <mergeCell ref="AF61:AG61"/>
    <mergeCell ref="B17:AD17"/>
    <mergeCell ref="B38:AY38"/>
    <mergeCell ref="B59:AM59"/>
    <mergeCell ref="AI61:AJ61"/>
    <mergeCell ref="Q61:R61"/>
    <mergeCell ref="T61:U61"/>
    <mergeCell ref="AR43:AS43"/>
    <mergeCell ref="AU43:AV43"/>
    <mergeCell ref="AL61:AM61"/>
    <mergeCell ref="N60:O60"/>
    <mergeCell ref="E60:F60"/>
    <mergeCell ref="H60:I60"/>
    <mergeCell ref="K60:L60"/>
    <mergeCell ref="H61:I61"/>
    <mergeCell ref="K61:L61"/>
    <mergeCell ref="N61:O61"/>
    <mergeCell ref="H40:I40"/>
    <mergeCell ref="B127:C127"/>
    <mergeCell ref="E127:F127"/>
    <mergeCell ref="H127:I127"/>
    <mergeCell ref="K127:L127"/>
    <mergeCell ref="N127:O127"/>
    <mergeCell ref="Q127:R127"/>
    <mergeCell ref="B126:C126"/>
    <mergeCell ref="E126:F126"/>
    <mergeCell ref="H126:I126"/>
    <mergeCell ref="K126:L126"/>
    <mergeCell ref="N126:O126"/>
    <mergeCell ref="Q126:R126"/>
  </mergeCells>
  <pageMargins left="0.70866141732283472" right="0.70866141732283472" top="0.74803149606299213" bottom="0.74803149606299213" header="0.31496062992125984" footer="0.31496062992125984"/>
  <pageSetup paperSize="9" scale="50"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37"/>
  <dimension ref="A1:CC176"/>
  <sheetViews>
    <sheetView topLeftCell="A84" zoomScale="115" zoomScaleNormal="115" zoomScaleSheetLayoutView="25" workbookViewId="0">
      <selection activeCell="AA173" sqref="AA173"/>
    </sheetView>
  </sheetViews>
  <sheetFormatPr defaultColWidth="8.8554687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50" customWidth="1"/>
    <col min="25" max="25" width="17.42578125" style="35" customWidth="1"/>
    <col min="26" max="26" width="13.42578125" style="35" customWidth="1"/>
    <col min="27" max="27" width="23.140625" style="50"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50"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52" width="15.85546875" style="35" customWidth="1"/>
    <col min="53" max="16384" width="8.8554687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f t="shared" ref="D3:D9" si="0">AVERAGE(B24,B45,B87,B108,B129,B150)</f>
        <v>66.805555555555557</v>
      </c>
    </row>
    <row r="4" spans="1:4" ht="24.75" customHeight="1">
      <c r="A4" s="347">
        <v>2008</v>
      </c>
      <c r="B4" s="229"/>
      <c r="C4" s="229"/>
      <c r="D4" s="229">
        <f t="shared" si="0"/>
        <v>66.805555555555557</v>
      </c>
    </row>
    <row r="5" spans="1:4" ht="24.75" customHeight="1">
      <c r="A5" s="347">
        <v>2009</v>
      </c>
      <c r="B5" s="229"/>
      <c r="C5" s="229"/>
      <c r="D5" s="229">
        <f t="shared" si="0"/>
        <v>66.805555555555557</v>
      </c>
    </row>
    <row r="6" spans="1:4" ht="24.75" customHeight="1">
      <c r="A6" s="347">
        <v>2010</v>
      </c>
      <c r="B6" s="229"/>
      <c r="C6" s="229">
        <f t="shared" ref="C6:C9" si="1">AVERAGE(B27,B48,B69,B90,B111,B132,B153)</f>
        <v>65.574829931972786</v>
      </c>
      <c r="D6" s="229">
        <f t="shared" si="0"/>
        <v>66.194444444444443</v>
      </c>
    </row>
    <row r="7" spans="1:4" ht="24.75" customHeight="1">
      <c r="A7" s="347">
        <v>2011</v>
      </c>
      <c r="B7" s="229"/>
      <c r="C7" s="229">
        <f t="shared" si="1"/>
        <v>62.853741496598637</v>
      </c>
      <c r="D7" s="229">
        <f t="shared" si="0"/>
        <v>66.194444444444443</v>
      </c>
    </row>
    <row r="8" spans="1:4" ht="24.75" customHeight="1">
      <c r="A8" s="347">
        <v>2012</v>
      </c>
      <c r="B8" s="229"/>
      <c r="C8" s="229">
        <f t="shared" si="1"/>
        <v>55.994331065759638</v>
      </c>
      <c r="D8" s="229">
        <f t="shared" si="0"/>
        <v>59.787037037037038</v>
      </c>
    </row>
    <row r="9" spans="1:4" ht="24.75" customHeight="1">
      <c r="A9" s="347">
        <v>2013</v>
      </c>
      <c r="B9" s="229"/>
      <c r="C9" s="229">
        <f t="shared" si="1"/>
        <v>53.882653061224495</v>
      </c>
      <c r="D9" s="229">
        <f t="shared" si="0"/>
        <v>55.736111111111114</v>
      </c>
    </row>
    <row r="10" spans="1:4" ht="24.75" customHeight="1">
      <c r="A10" s="38">
        <v>2014</v>
      </c>
      <c r="B10" s="229">
        <f>AVERAGE(B31,B52,B73,B94,B115,B136,B157,B171)</f>
        <v>56.517113095238102</v>
      </c>
      <c r="C10" s="229">
        <f t="shared" ref="C10:C15" si="2">AVERAGE(B31,B52,B73,B94,B115,B136,B157)</f>
        <v>53.882653061224495</v>
      </c>
      <c r="D10" s="229">
        <f t="shared" ref="D10:D15" si="3">AVERAGE(B31,B52,B94,B115,B136,B157)</f>
        <v>55.736111111111114</v>
      </c>
    </row>
    <row r="11" spans="1:4" ht="24.75" customHeight="1">
      <c r="A11" s="38">
        <v>2015</v>
      </c>
      <c r="B11" s="229"/>
      <c r="C11" s="229">
        <f t="shared" si="2"/>
        <v>53.542517006802719</v>
      </c>
      <c r="D11" s="229">
        <f t="shared" si="3"/>
        <v>55.736111111111114</v>
      </c>
    </row>
    <row r="12" spans="1:4" ht="24.75" customHeight="1">
      <c r="A12" s="38">
        <v>2016</v>
      </c>
      <c r="B12" s="229"/>
      <c r="C12" s="229">
        <f t="shared" si="2"/>
        <v>53.542517006802719</v>
      </c>
      <c r="D12" s="229">
        <f t="shared" si="3"/>
        <v>55.736111111111114</v>
      </c>
    </row>
    <row r="13" spans="1:4" ht="24.75" customHeight="1">
      <c r="A13" s="38">
        <v>2017</v>
      </c>
      <c r="B13" s="229"/>
      <c r="C13" s="229">
        <f t="shared" si="2"/>
        <v>53.542517006802719</v>
      </c>
      <c r="D13" s="229">
        <f t="shared" si="3"/>
        <v>55.736111111111114</v>
      </c>
    </row>
    <row r="14" spans="1:4" ht="24.75" customHeight="1">
      <c r="A14" s="38">
        <v>2018</v>
      </c>
      <c r="B14" s="229"/>
      <c r="C14" s="229">
        <f t="shared" si="2"/>
        <v>53.542517006802719</v>
      </c>
      <c r="D14" s="229">
        <f t="shared" si="3"/>
        <v>55.736111111111114</v>
      </c>
    </row>
    <row r="15" spans="1:4" ht="24.75" customHeight="1">
      <c r="A15" s="38">
        <v>2019</v>
      </c>
      <c r="B15" s="229">
        <f>AVERAGE(B36,B57,B78,B99,B120,B141,B162,B176)</f>
        <v>56.219494047619051</v>
      </c>
      <c r="C15" s="229">
        <f t="shared" si="2"/>
        <v>53.542517006802719</v>
      </c>
      <c r="D15" s="229">
        <f t="shared" si="3"/>
        <v>55.736111111111114</v>
      </c>
    </row>
    <row r="16" spans="1:4" ht="24.75" customHeight="1"/>
    <row r="17" spans="1:81" ht="24.75" customHeight="1">
      <c r="A17" s="40" t="s">
        <v>114</v>
      </c>
      <c r="B17" s="553" t="s">
        <v>279</v>
      </c>
      <c r="C17" s="553"/>
      <c r="D17" s="553"/>
      <c r="E17" s="553"/>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41"/>
      <c r="AF17" s="41"/>
      <c r="AG17" s="41"/>
      <c r="AH17" s="41"/>
      <c r="AI17" s="41"/>
      <c r="AJ17" s="41"/>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c r="AE18" s="42"/>
      <c r="AF18" s="42"/>
      <c r="AG18" s="42"/>
      <c r="AH18" s="42"/>
      <c r="AI18" s="42"/>
      <c r="AJ18" s="42"/>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c r="AG19" s="35"/>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c r="AG20" s="35"/>
    </row>
    <row r="21" spans="1:81" ht="24.75" customHeight="1">
      <c r="A21" s="43" t="s">
        <v>81</v>
      </c>
      <c r="B21" s="595" t="s">
        <v>90</v>
      </c>
      <c r="C21" s="595"/>
      <c r="D21" s="43" t="s">
        <v>81</v>
      </c>
      <c r="E21" s="580" t="s">
        <v>4470</v>
      </c>
      <c r="F21" s="580"/>
      <c r="G21" s="43" t="s">
        <v>81</v>
      </c>
      <c r="H21" s="580" t="s">
        <v>267</v>
      </c>
      <c r="I21" s="580"/>
      <c r="J21" s="43" t="s">
        <v>81</v>
      </c>
      <c r="K21" s="580" t="s">
        <v>266</v>
      </c>
      <c r="L21" s="580"/>
      <c r="M21" s="43" t="s">
        <v>81</v>
      </c>
      <c r="N21" s="580" t="s">
        <v>1496</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c r="AG21" s="35"/>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c r="AG22" s="35"/>
    </row>
    <row r="23" spans="1:81" s="47" customFormat="1" ht="24.75" customHeight="1">
      <c r="A23" s="43" t="s">
        <v>0</v>
      </c>
      <c r="B23" s="43" t="s">
        <v>77</v>
      </c>
      <c r="C23" s="43" t="s">
        <v>76</v>
      </c>
      <c r="D23" s="43" t="s">
        <v>0</v>
      </c>
      <c r="E23" s="43" t="s">
        <v>77</v>
      </c>
      <c r="F23" s="43" t="s">
        <v>76</v>
      </c>
      <c r="G23" s="43" t="s">
        <v>0</v>
      </c>
      <c r="H23" s="43" t="s">
        <v>77</v>
      </c>
      <c r="I23" s="43" t="s">
        <v>76</v>
      </c>
      <c r="J23" s="43" t="s">
        <v>0</v>
      </c>
      <c r="K23" s="43" t="s">
        <v>77</v>
      </c>
      <c r="L23" s="43" t="s">
        <v>76</v>
      </c>
      <c r="M23" s="43" t="s">
        <v>0</v>
      </c>
      <c r="N23" s="43" t="s">
        <v>77</v>
      </c>
      <c r="O23" s="43" t="s">
        <v>76</v>
      </c>
      <c r="P23" s="43" t="s">
        <v>0</v>
      </c>
      <c r="Q23" s="43" t="s">
        <v>77</v>
      </c>
      <c r="R23" s="43" t="s">
        <v>76</v>
      </c>
      <c r="S23" s="43" t="s">
        <v>0</v>
      </c>
      <c r="T23" s="43" t="s">
        <v>74</v>
      </c>
      <c r="U23" s="43" t="s">
        <v>76</v>
      </c>
      <c r="V23" s="350" t="s">
        <v>0</v>
      </c>
      <c r="W23" s="43" t="s">
        <v>77</v>
      </c>
      <c r="X23" s="43" t="s">
        <v>76</v>
      </c>
      <c r="Y23" s="350" t="s">
        <v>0</v>
      </c>
      <c r="Z23" s="350"/>
      <c r="AA23" s="350" t="s">
        <v>76</v>
      </c>
      <c r="AB23" s="350" t="s">
        <v>0</v>
      </c>
      <c r="AC23" s="350" t="s">
        <v>77</v>
      </c>
      <c r="AD23" s="350" t="s">
        <v>76</v>
      </c>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spans="1:81" s="47" customFormat="1" ht="24.75" customHeight="1">
      <c r="A24" s="350">
        <v>2007</v>
      </c>
      <c r="B24" s="230">
        <f t="shared" ref="B24:B30" si="4">AVERAGE(E24, H24,K24,N24,Q24,T24,W24,Z24,AC24)</f>
        <v>53.666666666666664</v>
      </c>
      <c r="C24" s="363"/>
      <c r="D24" s="350">
        <v>2007</v>
      </c>
      <c r="E24" s="411">
        <v>50</v>
      </c>
      <c r="F24" s="363"/>
      <c r="G24" s="350">
        <v>2007</v>
      </c>
      <c r="H24" s="411">
        <v>100</v>
      </c>
      <c r="I24" s="363"/>
      <c r="J24" s="350">
        <v>2007</v>
      </c>
      <c r="K24" s="49">
        <v>50</v>
      </c>
      <c r="L24" s="431" t="s">
        <v>3921</v>
      </c>
      <c r="M24" s="350">
        <v>2007</v>
      </c>
      <c r="N24" s="411">
        <v>100</v>
      </c>
      <c r="O24" s="363"/>
      <c r="P24" s="350">
        <v>2007</v>
      </c>
      <c r="Q24" s="49">
        <v>33</v>
      </c>
      <c r="R24" s="363"/>
      <c r="S24" s="350">
        <v>2007</v>
      </c>
      <c r="T24" s="34">
        <v>100</v>
      </c>
      <c r="U24" s="363"/>
      <c r="V24" s="350">
        <v>2007</v>
      </c>
      <c r="W24" s="363">
        <v>50</v>
      </c>
      <c r="X24" s="363" t="s">
        <v>5324</v>
      </c>
      <c r="Y24" s="350">
        <v>2007</v>
      </c>
      <c r="Z24" s="411">
        <v>0</v>
      </c>
      <c r="AA24" s="363"/>
      <c r="AB24" s="350">
        <v>2007</v>
      </c>
      <c r="AC24" s="411">
        <v>0</v>
      </c>
      <c r="AD24" s="363"/>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spans="1:81" s="47" customFormat="1" ht="24.75" customHeight="1">
      <c r="A25" s="350">
        <v>2008</v>
      </c>
      <c r="B25" s="230">
        <f t="shared" si="4"/>
        <v>53.666666666666664</v>
      </c>
      <c r="C25" s="363"/>
      <c r="D25" s="350">
        <v>2008</v>
      </c>
      <c r="E25" s="411">
        <v>50</v>
      </c>
      <c r="F25" s="363"/>
      <c r="G25" s="350">
        <v>2008</v>
      </c>
      <c r="H25" s="411">
        <v>100</v>
      </c>
      <c r="I25" s="363"/>
      <c r="J25" s="350">
        <v>2008</v>
      </c>
      <c r="K25" s="49">
        <v>50</v>
      </c>
      <c r="L25" s="363"/>
      <c r="M25" s="350">
        <v>2008</v>
      </c>
      <c r="N25" s="411">
        <v>100</v>
      </c>
      <c r="O25" s="363"/>
      <c r="P25" s="350">
        <v>2008</v>
      </c>
      <c r="Q25" s="49">
        <v>33</v>
      </c>
      <c r="R25" s="363"/>
      <c r="S25" s="350">
        <v>2008</v>
      </c>
      <c r="T25" s="34">
        <v>100</v>
      </c>
      <c r="U25" s="363"/>
      <c r="V25" s="350">
        <v>2008</v>
      </c>
      <c r="W25" s="412">
        <v>50</v>
      </c>
      <c r="X25" s="363"/>
      <c r="Y25" s="350">
        <v>2008</v>
      </c>
      <c r="Z25" s="411">
        <v>0</v>
      </c>
      <c r="AA25" s="363"/>
      <c r="AB25" s="350">
        <v>2008</v>
      </c>
      <c r="AC25" s="411">
        <v>0</v>
      </c>
      <c r="AD25" s="363"/>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spans="1:81" s="47" customFormat="1" ht="24.75" customHeight="1">
      <c r="A26" s="350">
        <v>2009</v>
      </c>
      <c r="B26" s="230">
        <f t="shared" si="4"/>
        <v>53.666666666666664</v>
      </c>
      <c r="C26" s="363"/>
      <c r="D26" s="350">
        <v>2009</v>
      </c>
      <c r="E26" s="411">
        <v>50</v>
      </c>
      <c r="F26" s="363"/>
      <c r="G26" s="350">
        <v>2009</v>
      </c>
      <c r="H26" s="411">
        <v>100</v>
      </c>
      <c r="I26" s="363"/>
      <c r="J26" s="350">
        <v>2009</v>
      </c>
      <c r="K26" s="49">
        <v>50</v>
      </c>
      <c r="L26" s="363"/>
      <c r="M26" s="350">
        <v>2009</v>
      </c>
      <c r="N26" s="411">
        <v>100</v>
      </c>
      <c r="O26" s="363"/>
      <c r="P26" s="350">
        <v>2009</v>
      </c>
      <c r="Q26" s="49">
        <v>33</v>
      </c>
      <c r="R26" s="363"/>
      <c r="S26" s="350">
        <v>2009</v>
      </c>
      <c r="T26" s="34">
        <v>100</v>
      </c>
      <c r="U26" s="363"/>
      <c r="V26" s="350">
        <v>2009</v>
      </c>
      <c r="W26" s="412">
        <v>50</v>
      </c>
      <c r="X26" s="363"/>
      <c r="Y26" s="350">
        <v>2009</v>
      </c>
      <c r="Z26" s="411">
        <v>0</v>
      </c>
      <c r="AA26" s="363"/>
      <c r="AB26" s="350">
        <v>2009</v>
      </c>
      <c r="AC26" s="411">
        <v>0</v>
      </c>
      <c r="AD26" s="363"/>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spans="1:81" s="47" customFormat="1" ht="24.75" customHeight="1">
      <c r="A27" s="350">
        <v>2010</v>
      </c>
      <c r="B27" s="230">
        <f t="shared" si="4"/>
        <v>53.666666666666664</v>
      </c>
      <c r="C27" s="363"/>
      <c r="D27" s="350">
        <v>2010</v>
      </c>
      <c r="E27" s="411">
        <v>50</v>
      </c>
      <c r="F27" s="363"/>
      <c r="G27" s="350">
        <v>2010</v>
      </c>
      <c r="H27" s="411">
        <v>100</v>
      </c>
      <c r="I27" s="363"/>
      <c r="J27" s="350">
        <v>2010</v>
      </c>
      <c r="K27" s="49">
        <v>50</v>
      </c>
      <c r="L27" s="363"/>
      <c r="M27" s="350">
        <v>2010</v>
      </c>
      <c r="N27" s="411">
        <v>100</v>
      </c>
      <c r="O27" s="363"/>
      <c r="P27" s="350">
        <v>2010</v>
      </c>
      <c r="Q27" s="49">
        <v>33</v>
      </c>
      <c r="R27" s="363"/>
      <c r="S27" s="350">
        <v>2010</v>
      </c>
      <c r="T27" s="34">
        <v>100</v>
      </c>
      <c r="U27" s="363"/>
      <c r="V27" s="350">
        <v>2010</v>
      </c>
      <c r="W27" s="412">
        <v>50</v>
      </c>
      <c r="X27" s="363"/>
      <c r="Y27" s="350">
        <v>2010</v>
      </c>
      <c r="Z27" s="411">
        <v>0</v>
      </c>
      <c r="AA27" s="363"/>
      <c r="AB27" s="350">
        <v>2010</v>
      </c>
      <c r="AC27" s="411">
        <v>0</v>
      </c>
      <c r="AD27" s="363"/>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spans="1:81" s="47" customFormat="1" ht="24.75" customHeight="1">
      <c r="A28" s="350">
        <v>2011</v>
      </c>
      <c r="B28" s="230">
        <f t="shared" si="4"/>
        <v>53.666666666666664</v>
      </c>
      <c r="C28" s="363"/>
      <c r="D28" s="350">
        <v>2011</v>
      </c>
      <c r="E28" s="411">
        <v>50</v>
      </c>
      <c r="F28" s="363"/>
      <c r="G28" s="350">
        <v>2011</v>
      </c>
      <c r="H28" s="411">
        <v>100</v>
      </c>
      <c r="I28" s="363"/>
      <c r="J28" s="350">
        <v>2011</v>
      </c>
      <c r="K28" s="49">
        <v>50</v>
      </c>
      <c r="L28" s="363"/>
      <c r="M28" s="350">
        <v>2011</v>
      </c>
      <c r="N28" s="411">
        <v>100</v>
      </c>
      <c r="O28" s="363"/>
      <c r="P28" s="350">
        <v>2011</v>
      </c>
      <c r="Q28" s="49">
        <v>33</v>
      </c>
      <c r="R28" s="363"/>
      <c r="S28" s="350">
        <v>2011</v>
      </c>
      <c r="T28" s="34">
        <v>100</v>
      </c>
      <c r="U28" s="363"/>
      <c r="V28" s="350">
        <v>2011</v>
      </c>
      <c r="W28" s="412">
        <v>50</v>
      </c>
      <c r="X28" s="363" t="s">
        <v>5325</v>
      </c>
      <c r="Y28" s="350">
        <v>2011</v>
      </c>
      <c r="Z28" s="411">
        <v>0</v>
      </c>
      <c r="AA28" s="363"/>
      <c r="AB28" s="350">
        <v>2011</v>
      </c>
      <c r="AC28" s="411">
        <v>0</v>
      </c>
      <c r="AD28" s="363"/>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spans="1:81" s="47" customFormat="1" ht="24.75" customHeight="1">
      <c r="A29" s="350">
        <v>2012</v>
      </c>
      <c r="B29" s="230">
        <f t="shared" si="4"/>
        <v>48.111111111111114</v>
      </c>
      <c r="C29" s="363"/>
      <c r="D29" s="350">
        <v>2012</v>
      </c>
      <c r="E29" s="411">
        <v>50</v>
      </c>
      <c r="F29" s="363"/>
      <c r="G29" s="350">
        <v>2012</v>
      </c>
      <c r="H29" s="411">
        <v>100</v>
      </c>
      <c r="I29" s="363"/>
      <c r="J29" s="350">
        <v>2012</v>
      </c>
      <c r="K29" s="49">
        <v>50</v>
      </c>
      <c r="L29" s="363"/>
      <c r="M29" s="350">
        <v>2012</v>
      </c>
      <c r="N29" s="411">
        <v>100</v>
      </c>
      <c r="O29" s="363"/>
      <c r="P29" s="350">
        <v>2012</v>
      </c>
      <c r="Q29" s="49">
        <v>33</v>
      </c>
      <c r="R29" s="363"/>
      <c r="S29" s="350">
        <v>2012</v>
      </c>
      <c r="T29" s="34">
        <v>100</v>
      </c>
      <c r="U29" s="363"/>
      <c r="V29" s="350">
        <v>2012</v>
      </c>
      <c r="W29" s="412">
        <v>0</v>
      </c>
      <c r="X29" s="363" t="s">
        <v>5325</v>
      </c>
      <c r="Y29" s="350">
        <v>2012</v>
      </c>
      <c r="Z29" s="411">
        <v>0</v>
      </c>
      <c r="AA29" s="363"/>
      <c r="AB29" s="350">
        <v>2012</v>
      </c>
      <c r="AC29" s="411">
        <v>0</v>
      </c>
      <c r="AD29" s="363"/>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spans="1:81" s="47" customFormat="1" ht="24.75" customHeight="1">
      <c r="A30" s="350">
        <v>2013</v>
      </c>
      <c r="B30" s="230">
        <f t="shared" si="4"/>
        <v>48.111111111111114</v>
      </c>
      <c r="C30" s="363"/>
      <c r="D30" s="350">
        <v>2013</v>
      </c>
      <c r="E30" s="411">
        <v>50</v>
      </c>
      <c r="F30" s="363"/>
      <c r="G30" s="350">
        <v>2013</v>
      </c>
      <c r="H30" s="411">
        <v>100</v>
      </c>
      <c r="I30" s="363"/>
      <c r="J30" s="350">
        <v>2013</v>
      </c>
      <c r="K30" s="49">
        <v>50</v>
      </c>
      <c r="L30" s="363"/>
      <c r="M30" s="350">
        <v>2013</v>
      </c>
      <c r="N30" s="411">
        <v>100</v>
      </c>
      <c r="O30" s="363"/>
      <c r="P30" s="350">
        <v>2013</v>
      </c>
      <c r="Q30" s="49">
        <v>33</v>
      </c>
      <c r="R30" s="363"/>
      <c r="S30" s="350">
        <v>2013</v>
      </c>
      <c r="T30" s="34">
        <v>100</v>
      </c>
      <c r="U30" s="363"/>
      <c r="V30" s="350">
        <v>2013</v>
      </c>
      <c r="W30" s="412">
        <v>0</v>
      </c>
      <c r="X30" s="363"/>
      <c r="Y30" s="350">
        <v>2013</v>
      </c>
      <c r="Z30" s="411">
        <v>0</v>
      </c>
      <c r="AA30" s="363"/>
      <c r="AB30" s="350">
        <v>2013</v>
      </c>
      <c r="AC30" s="411">
        <v>0</v>
      </c>
      <c r="AD30" s="363"/>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spans="1:81" s="111" customFormat="1" ht="24.75" customHeight="1">
      <c r="A31" s="43">
        <v>2014</v>
      </c>
      <c r="B31" s="230">
        <f t="shared" ref="B31:B36" si="5">AVERAGE(E31, H31,K31,N31,Q31,T31,W31,Z31,AC31)</f>
        <v>48.111111111111114</v>
      </c>
      <c r="C31" s="39"/>
      <c r="D31" s="43">
        <v>2014</v>
      </c>
      <c r="E31" s="19">
        <v>50</v>
      </c>
      <c r="F31" s="10" t="s">
        <v>4471</v>
      </c>
      <c r="G31" s="43">
        <v>2014</v>
      </c>
      <c r="H31" s="19">
        <v>100</v>
      </c>
      <c r="I31" s="10" t="s">
        <v>1495</v>
      </c>
      <c r="J31" s="43">
        <v>2014</v>
      </c>
      <c r="K31" s="49">
        <v>50</v>
      </c>
      <c r="L31" s="10" t="s">
        <v>3921</v>
      </c>
      <c r="M31" s="43">
        <v>2014</v>
      </c>
      <c r="N31" s="19">
        <v>100</v>
      </c>
      <c r="O31" s="110" t="s">
        <v>3922</v>
      </c>
      <c r="P31" s="43">
        <v>2014</v>
      </c>
      <c r="Q31" s="49">
        <v>33</v>
      </c>
      <c r="R31" s="10" t="s">
        <v>3923</v>
      </c>
      <c r="S31" s="43">
        <v>2014</v>
      </c>
      <c r="T31" s="34">
        <v>100</v>
      </c>
      <c r="U31" s="10" t="s">
        <v>3924</v>
      </c>
      <c r="V31" s="43">
        <v>2014</v>
      </c>
      <c r="W31" s="19">
        <v>0</v>
      </c>
      <c r="X31" s="10" t="s">
        <v>3925</v>
      </c>
      <c r="Y31" s="350">
        <v>2014</v>
      </c>
      <c r="Z31" s="19">
        <v>0</v>
      </c>
      <c r="AA31" s="10" t="s">
        <v>1494</v>
      </c>
      <c r="AB31" s="350">
        <v>2014</v>
      </c>
      <c r="AC31" s="19">
        <v>0</v>
      </c>
      <c r="AD31" s="11" t="s">
        <v>3926</v>
      </c>
    </row>
    <row r="32" spans="1:81" ht="24.75" customHeight="1">
      <c r="A32" s="43">
        <v>2015</v>
      </c>
      <c r="B32" s="230">
        <f t="shared" si="5"/>
        <v>48.111111111111114</v>
      </c>
      <c r="C32" s="39"/>
      <c r="D32" s="43">
        <v>2015</v>
      </c>
      <c r="E32" s="19">
        <v>50</v>
      </c>
      <c r="F32" s="10"/>
      <c r="G32" s="43">
        <v>2015</v>
      </c>
      <c r="H32" s="19">
        <v>100</v>
      </c>
      <c r="I32" s="10"/>
      <c r="J32" s="43">
        <v>2015</v>
      </c>
      <c r="K32" s="78">
        <v>50</v>
      </c>
      <c r="L32" s="10"/>
      <c r="M32" s="43">
        <v>2015</v>
      </c>
      <c r="N32" s="19">
        <v>100</v>
      </c>
      <c r="O32" s="10"/>
      <c r="P32" s="43">
        <v>2015</v>
      </c>
      <c r="Q32" s="19">
        <v>33</v>
      </c>
      <c r="R32" s="10"/>
      <c r="S32" s="43">
        <v>2015</v>
      </c>
      <c r="T32" s="34">
        <v>100</v>
      </c>
      <c r="U32" s="10"/>
      <c r="V32" s="43">
        <v>2015</v>
      </c>
      <c r="W32" s="19">
        <v>0</v>
      </c>
      <c r="X32" s="10"/>
      <c r="Y32" s="350">
        <v>2015</v>
      </c>
      <c r="Z32" s="19">
        <v>0</v>
      </c>
      <c r="AA32" s="10"/>
      <c r="AB32" s="350">
        <v>2015</v>
      </c>
      <c r="AC32" s="19">
        <v>0</v>
      </c>
      <c r="AD32" s="11"/>
      <c r="AG32" s="35"/>
    </row>
    <row r="33" spans="1:81" ht="24.75" customHeight="1">
      <c r="A33" s="43">
        <v>2016</v>
      </c>
      <c r="B33" s="230">
        <f t="shared" si="5"/>
        <v>48.111111111111114</v>
      </c>
      <c r="C33" s="39"/>
      <c r="D33" s="43">
        <v>2016</v>
      </c>
      <c r="E33" s="19">
        <v>50</v>
      </c>
      <c r="F33" s="10"/>
      <c r="G33" s="43">
        <v>2016</v>
      </c>
      <c r="H33" s="19">
        <v>100</v>
      </c>
      <c r="I33" s="10"/>
      <c r="J33" s="43">
        <v>2016</v>
      </c>
      <c r="K33" s="78">
        <v>50</v>
      </c>
      <c r="L33" s="10"/>
      <c r="M33" s="43">
        <v>2016</v>
      </c>
      <c r="N33" s="19">
        <v>100</v>
      </c>
      <c r="O33" s="10"/>
      <c r="P33" s="43">
        <v>2016</v>
      </c>
      <c r="Q33" s="19">
        <v>33</v>
      </c>
      <c r="R33" s="10"/>
      <c r="S33" s="43">
        <v>2016</v>
      </c>
      <c r="T33" s="34">
        <v>100</v>
      </c>
      <c r="U33" s="10"/>
      <c r="V33" s="43">
        <v>2016</v>
      </c>
      <c r="W33" s="19">
        <v>0</v>
      </c>
      <c r="X33" s="10"/>
      <c r="Y33" s="350">
        <v>2016</v>
      </c>
      <c r="Z33" s="19">
        <v>0</v>
      </c>
      <c r="AA33" s="10"/>
      <c r="AB33" s="350">
        <v>2016</v>
      </c>
      <c r="AC33" s="19">
        <v>0</v>
      </c>
      <c r="AD33" s="11"/>
      <c r="AG33" s="35"/>
    </row>
    <row r="34" spans="1:81" ht="24.75" customHeight="1">
      <c r="A34" s="43">
        <v>2017</v>
      </c>
      <c r="B34" s="230">
        <f t="shared" si="5"/>
        <v>48.111111111111114</v>
      </c>
      <c r="C34" s="39"/>
      <c r="D34" s="43">
        <v>2017</v>
      </c>
      <c r="E34" s="19">
        <v>50</v>
      </c>
      <c r="F34" s="10"/>
      <c r="G34" s="43">
        <v>2017</v>
      </c>
      <c r="H34" s="19">
        <v>100</v>
      </c>
      <c r="I34" s="10"/>
      <c r="J34" s="43">
        <v>2017</v>
      </c>
      <c r="K34" s="78">
        <v>50</v>
      </c>
      <c r="L34" s="10"/>
      <c r="M34" s="43">
        <v>2017</v>
      </c>
      <c r="N34" s="19">
        <v>100</v>
      </c>
      <c r="O34" s="10"/>
      <c r="P34" s="43">
        <v>2017</v>
      </c>
      <c r="Q34" s="19">
        <v>33</v>
      </c>
      <c r="R34" s="10"/>
      <c r="S34" s="43">
        <v>2017</v>
      </c>
      <c r="T34" s="34">
        <v>100</v>
      </c>
      <c r="U34" s="10"/>
      <c r="V34" s="43">
        <v>2017</v>
      </c>
      <c r="W34" s="19">
        <v>0</v>
      </c>
      <c r="X34" s="10"/>
      <c r="Y34" s="350">
        <v>2017</v>
      </c>
      <c r="Z34" s="19">
        <v>0</v>
      </c>
      <c r="AA34" s="10"/>
      <c r="AB34" s="350">
        <v>2017</v>
      </c>
      <c r="AC34" s="19">
        <v>0</v>
      </c>
      <c r="AD34" s="11"/>
      <c r="AG34" s="35"/>
    </row>
    <row r="35" spans="1:81" ht="24.75" customHeight="1">
      <c r="A35" s="43">
        <v>2018</v>
      </c>
      <c r="B35" s="230">
        <f t="shared" si="5"/>
        <v>48.111111111111114</v>
      </c>
      <c r="C35" s="39"/>
      <c r="D35" s="43">
        <v>2018</v>
      </c>
      <c r="E35" s="19">
        <v>50</v>
      </c>
      <c r="F35" s="110"/>
      <c r="G35" s="43">
        <v>2018</v>
      </c>
      <c r="H35" s="19">
        <v>100</v>
      </c>
      <c r="I35" s="10"/>
      <c r="J35" s="43">
        <v>2018</v>
      </c>
      <c r="K35" s="78">
        <v>50</v>
      </c>
      <c r="L35" s="10"/>
      <c r="M35" s="43">
        <v>2018</v>
      </c>
      <c r="N35" s="19">
        <v>100</v>
      </c>
      <c r="O35" s="10"/>
      <c r="P35" s="43">
        <v>2018</v>
      </c>
      <c r="Q35" s="19">
        <v>33</v>
      </c>
      <c r="R35" s="10"/>
      <c r="S35" s="43">
        <v>2018</v>
      </c>
      <c r="T35" s="34">
        <v>100</v>
      </c>
      <c r="U35" s="10"/>
      <c r="V35" s="43">
        <v>2018</v>
      </c>
      <c r="W35" s="19">
        <v>0</v>
      </c>
      <c r="X35" s="10"/>
      <c r="Y35" s="350">
        <v>2018</v>
      </c>
      <c r="Z35" s="19">
        <v>0</v>
      </c>
      <c r="AA35" s="10"/>
      <c r="AB35" s="350">
        <v>2018</v>
      </c>
      <c r="AC35" s="19">
        <v>0</v>
      </c>
      <c r="AD35" s="11"/>
      <c r="AG35" s="35"/>
    </row>
    <row r="36" spans="1:81" ht="24.75" customHeight="1">
      <c r="A36" s="43">
        <v>2019</v>
      </c>
      <c r="B36" s="230">
        <f t="shared" si="5"/>
        <v>48.111111111111114</v>
      </c>
      <c r="C36" s="39"/>
      <c r="D36" s="43">
        <v>2019</v>
      </c>
      <c r="E36" s="19">
        <v>50</v>
      </c>
      <c r="F36" s="110"/>
      <c r="G36" s="43">
        <v>2019</v>
      </c>
      <c r="H36" s="19">
        <v>100</v>
      </c>
      <c r="I36" s="10"/>
      <c r="J36" s="43">
        <v>2019</v>
      </c>
      <c r="K36" s="78">
        <v>50</v>
      </c>
      <c r="L36" s="10"/>
      <c r="M36" s="43">
        <v>2019</v>
      </c>
      <c r="N36" s="19">
        <v>100</v>
      </c>
      <c r="O36" s="10"/>
      <c r="P36" s="43">
        <v>2019</v>
      </c>
      <c r="Q36" s="19">
        <v>33</v>
      </c>
      <c r="R36" s="10"/>
      <c r="S36" s="43">
        <v>2019</v>
      </c>
      <c r="T36" s="34">
        <v>100</v>
      </c>
      <c r="U36" s="10"/>
      <c r="V36" s="43">
        <v>2019</v>
      </c>
      <c r="W36" s="19">
        <v>0</v>
      </c>
      <c r="X36" s="10"/>
      <c r="Y36" s="350">
        <v>2019</v>
      </c>
      <c r="Z36" s="19">
        <v>0</v>
      </c>
      <c r="AA36" s="10"/>
      <c r="AB36" s="350">
        <v>2019</v>
      </c>
      <c r="AC36" s="19">
        <v>0</v>
      </c>
      <c r="AD36" s="11"/>
      <c r="AG36" s="35"/>
    </row>
    <row r="37" spans="1:81" ht="24.75" customHeight="1">
      <c r="A37" s="50"/>
      <c r="B37" s="50"/>
      <c r="C37" s="50"/>
      <c r="D37" s="50"/>
      <c r="E37" s="50"/>
      <c r="F37" s="50"/>
      <c r="G37" s="50"/>
      <c r="H37" s="50"/>
      <c r="I37" s="50"/>
      <c r="J37" s="50"/>
      <c r="K37" s="50"/>
      <c r="L37" s="50"/>
      <c r="M37" s="50"/>
      <c r="N37" s="50"/>
    </row>
    <row r="38" spans="1:81" ht="24.75" customHeight="1">
      <c r="A38" s="40" t="s">
        <v>114</v>
      </c>
      <c r="B38" s="553" t="s">
        <v>255</v>
      </c>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c r="AI38" s="553"/>
      <c r="AJ38" s="553"/>
      <c r="AK38" s="553"/>
      <c r="AL38" s="553"/>
      <c r="AM38" s="553"/>
      <c r="AN38" s="553"/>
      <c r="AO38" s="553"/>
      <c r="AP38" s="553"/>
      <c r="AQ38" s="553"/>
      <c r="AR38" s="553"/>
      <c r="AS38" s="553"/>
      <c r="AT38" s="553"/>
      <c r="AU38" s="553"/>
      <c r="AV38" s="553"/>
      <c r="AW38" s="553"/>
      <c r="AX38" s="553"/>
      <c r="AY38" s="553"/>
    </row>
    <row r="39" spans="1:8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8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8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81" ht="24.75" customHeight="1">
      <c r="A42" s="43" t="s">
        <v>81</v>
      </c>
      <c r="B42" s="595" t="s">
        <v>90</v>
      </c>
      <c r="C42" s="595"/>
      <c r="D42" s="43" t="s">
        <v>81</v>
      </c>
      <c r="E42" s="580" t="s">
        <v>4329</v>
      </c>
      <c r="F42" s="580"/>
      <c r="G42" s="43" t="s">
        <v>81</v>
      </c>
      <c r="H42" s="580" t="s">
        <v>242</v>
      </c>
      <c r="I42" s="580"/>
      <c r="J42" s="43" t="s">
        <v>81</v>
      </c>
      <c r="K42" s="580"/>
      <c r="L42" s="580"/>
      <c r="M42" s="43" t="s">
        <v>81</v>
      </c>
      <c r="N42" s="580" t="s">
        <v>1559</v>
      </c>
      <c r="O42" s="580"/>
      <c r="P42" s="43" t="s">
        <v>81</v>
      </c>
      <c r="Q42" s="580" t="s">
        <v>1560</v>
      </c>
      <c r="R42" s="580"/>
      <c r="S42" s="43" t="s">
        <v>81</v>
      </c>
      <c r="T42" s="580"/>
      <c r="U42" s="580"/>
      <c r="V42" s="43" t="s">
        <v>81</v>
      </c>
      <c r="W42" s="580" t="s">
        <v>1613</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81" ht="24.75" customHeight="1">
      <c r="A43" s="43" t="s">
        <v>78</v>
      </c>
      <c r="B43" s="580" t="s">
        <v>79</v>
      </c>
      <c r="C43" s="580"/>
      <c r="D43" s="43" t="s">
        <v>78</v>
      </c>
      <c r="E43" s="595" t="s">
        <v>4435</v>
      </c>
      <c r="F43" s="580"/>
      <c r="G43" s="43" t="s">
        <v>78</v>
      </c>
      <c r="H43" s="580" t="s">
        <v>4331</v>
      </c>
      <c r="I43" s="580"/>
      <c r="J43" s="43" t="s">
        <v>78</v>
      </c>
      <c r="K43" s="579" t="s">
        <v>4875</v>
      </c>
      <c r="L43" s="580"/>
      <c r="M43" s="43" t="s">
        <v>78</v>
      </c>
      <c r="N43" s="580" t="s">
        <v>4332</v>
      </c>
      <c r="O43" s="580"/>
      <c r="P43" s="43" t="s">
        <v>78</v>
      </c>
      <c r="Q43" s="580" t="s">
        <v>4333</v>
      </c>
      <c r="R43" s="580"/>
      <c r="S43" s="43" t="s">
        <v>78</v>
      </c>
      <c r="T43" s="580" t="s">
        <v>4876</v>
      </c>
      <c r="U43" s="580"/>
      <c r="V43" s="43" t="s">
        <v>78</v>
      </c>
      <c r="W43" s="580" t="s">
        <v>4334</v>
      </c>
      <c r="X43" s="580"/>
      <c r="Y43" s="350" t="s">
        <v>78</v>
      </c>
      <c r="Z43" s="580" t="s">
        <v>4335</v>
      </c>
      <c r="AA43" s="580"/>
      <c r="AB43" s="350" t="s">
        <v>78</v>
      </c>
      <c r="AC43" s="580" t="s">
        <v>4472</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81" ht="24.75" customHeight="1">
      <c r="A44" s="43" t="s">
        <v>0</v>
      </c>
      <c r="B44" s="43" t="s">
        <v>77</v>
      </c>
      <c r="C44" s="43" t="s">
        <v>76</v>
      </c>
      <c r="D44" s="43" t="s">
        <v>75</v>
      </c>
      <c r="E44" s="43" t="s">
        <v>74</v>
      </c>
      <c r="F44" s="44" t="s">
        <v>73</v>
      </c>
      <c r="G44" s="43" t="s">
        <v>0</v>
      </c>
      <c r="H44" s="43" t="s">
        <v>77</v>
      </c>
      <c r="I44" s="43" t="s">
        <v>229</v>
      </c>
      <c r="J44" s="43" t="s">
        <v>0</v>
      </c>
      <c r="K44" s="43" t="s">
        <v>77</v>
      </c>
      <c r="L44" s="43" t="s">
        <v>229</v>
      </c>
      <c r="M44" s="43" t="s">
        <v>0</v>
      </c>
      <c r="N44" s="43" t="s">
        <v>77</v>
      </c>
      <c r="O44" s="43" t="s">
        <v>229</v>
      </c>
      <c r="P44" s="43" t="s">
        <v>0</v>
      </c>
      <c r="Q44" s="43" t="s">
        <v>77</v>
      </c>
      <c r="R44" s="43" t="s">
        <v>229</v>
      </c>
      <c r="S44" s="43" t="s">
        <v>75</v>
      </c>
      <c r="T44" s="43" t="s">
        <v>74</v>
      </c>
      <c r="U44" s="43" t="s">
        <v>230</v>
      </c>
      <c r="V44" s="43" t="s">
        <v>75</v>
      </c>
      <c r="W44" s="43" t="s">
        <v>74</v>
      </c>
      <c r="X44" s="43" t="s">
        <v>230</v>
      </c>
      <c r="Y44" s="350" t="s">
        <v>75</v>
      </c>
      <c r="Z44" s="350" t="s">
        <v>74</v>
      </c>
      <c r="AA44" s="350" t="s">
        <v>230</v>
      </c>
      <c r="AB44" s="350" t="s">
        <v>75</v>
      </c>
      <c r="AC44" s="350" t="s">
        <v>74</v>
      </c>
      <c r="AD44" s="350" t="s">
        <v>230</v>
      </c>
      <c r="AE44" s="350" t="s">
        <v>75</v>
      </c>
      <c r="AF44" s="350" t="s">
        <v>74</v>
      </c>
      <c r="AG44" s="350" t="s">
        <v>230</v>
      </c>
      <c r="AH44" s="350" t="s">
        <v>75</v>
      </c>
      <c r="AI44" s="350" t="s">
        <v>74</v>
      </c>
      <c r="AJ44" s="350" t="s">
        <v>230</v>
      </c>
      <c r="AK44" s="350" t="s">
        <v>0</v>
      </c>
      <c r="AL44" s="350" t="s">
        <v>74</v>
      </c>
      <c r="AM44" s="350" t="s">
        <v>229</v>
      </c>
      <c r="AN44" s="350" t="s">
        <v>0</v>
      </c>
      <c r="AO44" s="350" t="s">
        <v>77</v>
      </c>
      <c r="AP44" s="350" t="s">
        <v>229</v>
      </c>
      <c r="AQ44" s="350" t="s">
        <v>0</v>
      </c>
      <c r="AR44" s="350" t="s">
        <v>77</v>
      </c>
      <c r="AS44" s="350" t="s">
        <v>229</v>
      </c>
      <c r="AT44" s="350" t="s">
        <v>0</v>
      </c>
      <c r="AU44" s="350" t="s">
        <v>77</v>
      </c>
      <c r="AV44" s="350" t="s">
        <v>229</v>
      </c>
      <c r="AW44" s="350" t="s">
        <v>0</v>
      </c>
      <c r="AX44" s="350" t="s">
        <v>77</v>
      </c>
      <c r="AY44" s="350" t="s">
        <v>229</v>
      </c>
    </row>
    <row r="45" spans="1:81" s="47" customFormat="1" ht="24.75" customHeight="1">
      <c r="A45" s="350">
        <v>2007</v>
      </c>
      <c r="B45" s="230">
        <f t="shared" ref="B45:B51" si="6">AVERAGE(E45,H45,K45,T45,AF45,AO45,AU45,AX45,AR45)</f>
        <v>58.333333333333336</v>
      </c>
      <c r="C45" s="363"/>
      <c r="D45" s="350">
        <v>2007</v>
      </c>
      <c r="E45" s="8">
        <v>0</v>
      </c>
      <c r="F45" s="363"/>
      <c r="G45" s="350">
        <v>2007</v>
      </c>
      <c r="H45" s="81">
        <v>25</v>
      </c>
      <c r="I45" s="363"/>
      <c r="J45" s="350">
        <v>2007</v>
      </c>
      <c r="K45" s="363">
        <v>100</v>
      </c>
      <c r="L45" s="363"/>
      <c r="M45" s="350">
        <v>2007</v>
      </c>
      <c r="N45" s="363">
        <v>100</v>
      </c>
      <c r="O45" s="363"/>
      <c r="P45" s="350">
        <v>2007</v>
      </c>
      <c r="Q45" s="8">
        <v>100</v>
      </c>
      <c r="R45" s="363"/>
      <c r="S45" s="350">
        <v>2007</v>
      </c>
      <c r="T45" s="363">
        <v>100</v>
      </c>
      <c r="U45" s="363"/>
      <c r="V45" s="350">
        <v>2007</v>
      </c>
      <c r="W45" s="412">
        <v>100</v>
      </c>
      <c r="X45" s="363"/>
      <c r="Y45" s="350">
        <v>2007</v>
      </c>
      <c r="Z45" s="412">
        <v>100</v>
      </c>
      <c r="AA45" s="363"/>
      <c r="AB45" s="350">
        <v>2007</v>
      </c>
      <c r="AC45" s="412">
        <v>100</v>
      </c>
      <c r="AD45" s="363"/>
      <c r="AE45" s="350">
        <v>2007</v>
      </c>
      <c r="AF45" s="243">
        <f t="shared" ref="AF45:AF51" si="7">0.67*AI45+0.33*AL45</f>
        <v>50</v>
      </c>
      <c r="AG45" s="363"/>
      <c r="AH45" s="350">
        <v>2007</v>
      </c>
      <c r="AI45" s="363">
        <v>50</v>
      </c>
      <c r="AJ45" s="363"/>
      <c r="AK45" s="350">
        <v>2007</v>
      </c>
      <c r="AL45" s="411">
        <v>50</v>
      </c>
      <c r="AM45" s="363"/>
      <c r="AN45" s="350">
        <v>2007</v>
      </c>
      <c r="AO45" s="411">
        <v>50</v>
      </c>
      <c r="AP45" s="363"/>
      <c r="AQ45" s="350">
        <v>2007</v>
      </c>
      <c r="AR45" s="411">
        <v>0</v>
      </c>
      <c r="AS45" s="363"/>
      <c r="AT45" s="350">
        <v>2007</v>
      </c>
      <c r="AU45" s="411">
        <v>100</v>
      </c>
      <c r="AV45" s="363"/>
      <c r="AW45" s="350">
        <v>2007</v>
      </c>
      <c r="AX45" s="363">
        <v>100</v>
      </c>
      <c r="AY45" s="363"/>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spans="1:81" s="47" customFormat="1" ht="24.75" customHeight="1">
      <c r="A46" s="350">
        <v>2008</v>
      </c>
      <c r="B46" s="230">
        <f t="shared" si="6"/>
        <v>58.333333333333336</v>
      </c>
      <c r="C46" s="363"/>
      <c r="D46" s="350">
        <v>2008</v>
      </c>
      <c r="E46" s="8">
        <v>0</v>
      </c>
      <c r="F46" s="363"/>
      <c r="G46" s="350">
        <v>2008</v>
      </c>
      <c r="H46" s="81">
        <v>25</v>
      </c>
      <c r="I46" s="363"/>
      <c r="J46" s="350">
        <v>2008</v>
      </c>
      <c r="K46" s="363">
        <v>100</v>
      </c>
      <c r="L46" s="363"/>
      <c r="M46" s="350">
        <v>2008</v>
      </c>
      <c r="N46" s="363">
        <v>100</v>
      </c>
      <c r="O46" s="363"/>
      <c r="P46" s="350">
        <v>2008</v>
      </c>
      <c r="Q46" s="8">
        <v>100</v>
      </c>
      <c r="R46" s="363"/>
      <c r="S46" s="350">
        <v>2008</v>
      </c>
      <c r="T46" s="363">
        <v>100</v>
      </c>
      <c r="U46" s="363"/>
      <c r="V46" s="350">
        <v>2008</v>
      </c>
      <c r="W46" s="412">
        <v>100</v>
      </c>
      <c r="X46" s="363"/>
      <c r="Y46" s="350">
        <v>2008</v>
      </c>
      <c r="Z46" s="412">
        <v>100</v>
      </c>
      <c r="AA46" s="363"/>
      <c r="AB46" s="350">
        <v>2008</v>
      </c>
      <c r="AC46" s="412">
        <v>100</v>
      </c>
      <c r="AD46" s="363"/>
      <c r="AE46" s="350">
        <v>2008</v>
      </c>
      <c r="AF46" s="243">
        <f t="shared" si="7"/>
        <v>50</v>
      </c>
      <c r="AG46" s="363"/>
      <c r="AH46" s="350">
        <v>2008</v>
      </c>
      <c r="AI46" s="363">
        <v>50</v>
      </c>
      <c r="AJ46" s="363"/>
      <c r="AK46" s="350">
        <v>2008</v>
      </c>
      <c r="AL46" s="411">
        <v>50</v>
      </c>
      <c r="AM46" s="363"/>
      <c r="AN46" s="350">
        <v>2008</v>
      </c>
      <c r="AO46" s="411">
        <v>50</v>
      </c>
      <c r="AP46" s="363"/>
      <c r="AQ46" s="350">
        <v>2008</v>
      </c>
      <c r="AR46" s="411">
        <v>0</v>
      </c>
      <c r="AS46" s="363"/>
      <c r="AT46" s="350">
        <v>2008</v>
      </c>
      <c r="AU46" s="411">
        <v>100</v>
      </c>
      <c r="AV46" s="363"/>
      <c r="AW46" s="350">
        <v>2008</v>
      </c>
      <c r="AX46" s="363">
        <v>100</v>
      </c>
      <c r="AY46" s="363"/>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spans="1:81" s="47" customFormat="1" ht="24.75" customHeight="1">
      <c r="A47" s="350">
        <v>2009</v>
      </c>
      <c r="B47" s="230">
        <f t="shared" si="6"/>
        <v>58.333333333333336</v>
      </c>
      <c r="C47" s="363"/>
      <c r="D47" s="350">
        <v>2009</v>
      </c>
      <c r="E47" s="8">
        <v>0</v>
      </c>
      <c r="F47" s="363"/>
      <c r="G47" s="350">
        <v>2009</v>
      </c>
      <c r="H47" s="81">
        <v>25</v>
      </c>
      <c r="I47" s="363"/>
      <c r="J47" s="350">
        <v>2009</v>
      </c>
      <c r="K47" s="363">
        <v>100</v>
      </c>
      <c r="L47" s="363"/>
      <c r="M47" s="350">
        <v>2009</v>
      </c>
      <c r="N47" s="363">
        <v>100</v>
      </c>
      <c r="O47" s="363"/>
      <c r="P47" s="350">
        <v>2009</v>
      </c>
      <c r="Q47" s="8">
        <v>100</v>
      </c>
      <c r="R47" s="363"/>
      <c r="S47" s="350">
        <v>2009</v>
      </c>
      <c r="T47" s="363">
        <v>100</v>
      </c>
      <c r="U47" s="363"/>
      <c r="V47" s="350">
        <v>2009</v>
      </c>
      <c r="W47" s="412">
        <v>100</v>
      </c>
      <c r="X47" s="363"/>
      <c r="Y47" s="350">
        <v>2009</v>
      </c>
      <c r="Z47" s="412">
        <v>100</v>
      </c>
      <c r="AA47" s="363"/>
      <c r="AB47" s="350">
        <v>2009</v>
      </c>
      <c r="AC47" s="412">
        <v>100</v>
      </c>
      <c r="AD47" s="363"/>
      <c r="AE47" s="350">
        <v>2009</v>
      </c>
      <c r="AF47" s="243">
        <f t="shared" si="7"/>
        <v>50</v>
      </c>
      <c r="AG47" s="363"/>
      <c r="AH47" s="350">
        <v>2009</v>
      </c>
      <c r="AI47" s="363">
        <v>50</v>
      </c>
      <c r="AJ47" s="363"/>
      <c r="AK47" s="350">
        <v>2009</v>
      </c>
      <c r="AL47" s="411">
        <v>50</v>
      </c>
      <c r="AM47" s="363"/>
      <c r="AN47" s="350">
        <v>2009</v>
      </c>
      <c r="AO47" s="411">
        <v>50</v>
      </c>
      <c r="AP47" s="363"/>
      <c r="AQ47" s="350">
        <v>2009</v>
      </c>
      <c r="AR47" s="411">
        <v>0</v>
      </c>
      <c r="AS47" s="363"/>
      <c r="AT47" s="350">
        <v>2009</v>
      </c>
      <c r="AU47" s="411">
        <v>100</v>
      </c>
      <c r="AV47" s="363"/>
      <c r="AW47" s="350">
        <v>2009</v>
      </c>
      <c r="AX47" s="363">
        <v>100</v>
      </c>
      <c r="AY47" s="363"/>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spans="1:81" s="47" customFormat="1" ht="24.75" customHeight="1">
      <c r="A48" s="350">
        <v>2010</v>
      </c>
      <c r="B48" s="230">
        <f t="shared" si="6"/>
        <v>54.666666666666664</v>
      </c>
      <c r="C48" s="363"/>
      <c r="D48" s="350">
        <v>2010</v>
      </c>
      <c r="E48" s="8">
        <v>0</v>
      </c>
      <c r="F48" s="363"/>
      <c r="G48" s="350">
        <v>2010</v>
      </c>
      <c r="H48" s="81">
        <v>25</v>
      </c>
      <c r="I48" s="363"/>
      <c r="J48" s="350">
        <v>2010</v>
      </c>
      <c r="K48" s="363">
        <v>67</v>
      </c>
      <c r="L48" s="363"/>
      <c r="M48" s="350">
        <v>2010</v>
      </c>
      <c r="N48" s="363">
        <v>0</v>
      </c>
      <c r="O48" s="363" t="s">
        <v>5327</v>
      </c>
      <c r="P48" s="350">
        <v>2010</v>
      </c>
      <c r="Q48" s="8">
        <v>100</v>
      </c>
      <c r="R48" s="363"/>
      <c r="S48" s="350">
        <v>2010</v>
      </c>
      <c r="T48" s="363">
        <v>100</v>
      </c>
      <c r="U48" s="363"/>
      <c r="V48" s="350">
        <v>2010</v>
      </c>
      <c r="W48" s="412">
        <v>100</v>
      </c>
      <c r="X48" s="363"/>
      <c r="Y48" s="350">
        <v>2010</v>
      </c>
      <c r="Z48" s="412">
        <v>100</v>
      </c>
      <c r="AA48" s="363"/>
      <c r="AB48" s="350">
        <v>2010</v>
      </c>
      <c r="AC48" s="412">
        <v>100</v>
      </c>
      <c r="AD48" s="363"/>
      <c r="AE48" s="350">
        <v>2010</v>
      </c>
      <c r="AF48" s="243">
        <f t="shared" si="7"/>
        <v>50</v>
      </c>
      <c r="AG48" s="363"/>
      <c r="AH48" s="350">
        <v>2010</v>
      </c>
      <c r="AI48" s="363">
        <v>50</v>
      </c>
      <c r="AJ48" s="363"/>
      <c r="AK48" s="350">
        <v>2010</v>
      </c>
      <c r="AL48" s="411">
        <v>50</v>
      </c>
      <c r="AM48" s="363"/>
      <c r="AN48" s="350">
        <v>2010</v>
      </c>
      <c r="AO48" s="411">
        <v>50</v>
      </c>
      <c r="AP48" s="363"/>
      <c r="AQ48" s="350">
        <v>2010</v>
      </c>
      <c r="AR48" s="411">
        <v>0</v>
      </c>
      <c r="AS48" s="363"/>
      <c r="AT48" s="350">
        <v>2010</v>
      </c>
      <c r="AU48" s="411">
        <v>100</v>
      </c>
      <c r="AV48" s="363"/>
      <c r="AW48" s="350">
        <v>2010</v>
      </c>
      <c r="AX48" s="363">
        <v>100</v>
      </c>
      <c r="AY48" s="363"/>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spans="1:81" s="47" customFormat="1" ht="24.75" customHeight="1">
      <c r="A49" s="350">
        <v>2011</v>
      </c>
      <c r="B49" s="230">
        <f t="shared" si="6"/>
        <v>54.666666666666664</v>
      </c>
      <c r="C49" s="363"/>
      <c r="D49" s="350">
        <v>2011</v>
      </c>
      <c r="E49" s="8">
        <v>0</v>
      </c>
      <c r="F49" s="363"/>
      <c r="G49" s="350">
        <v>2011</v>
      </c>
      <c r="H49" s="81">
        <v>25</v>
      </c>
      <c r="I49" s="363" t="s">
        <v>5326</v>
      </c>
      <c r="J49" s="350">
        <v>2011</v>
      </c>
      <c r="K49" s="363">
        <v>67</v>
      </c>
      <c r="L49" s="363"/>
      <c r="M49" s="350">
        <v>2011</v>
      </c>
      <c r="N49" s="363">
        <v>0</v>
      </c>
      <c r="O49" s="363"/>
      <c r="P49" s="350">
        <v>2011</v>
      </c>
      <c r="Q49" s="8">
        <v>100</v>
      </c>
      <c r="R49" s="363"/>
      <c r="S49" s="350">
        <v>2011</v>
      </c>
      <c r="T49" s="363">
        <v>100</v>
      </c>
      <c r="U49" s="363"/>
      <c r="V49" s="350">
        <v>2011</v>
      </c>
      <c r="W49" s="412">
        <v>100</v>
      </c>
      <c r="X49" s="363"/>
      <c r="Y49" s="350">
        <v>2011</v>
      </c>
      <c r="Z49" s="412">
        <v>100</v>
      </c>
      <c r="AA49" s="363"/>
      <c r="AB49" s="350">
        <v>2011</v>
      </c>
      <c r="AC49" s="412">
        <v>100</v>
      </c>
      <c r="AD49" s="363"/>
      <c r="AE49" s="350">
        <v>2011</v>
      </c>
      <c r="AF49" s="243">
        <f t="shared" si="7"/>
        <v>50</v>
      </c>
      <c r="AG49" s="363"/>
      <c r="AH49" s="350">
        <v>2011</v>
      </c>
      <c r="AI49" s="363">
        <v>50</v>
      </c>
      <c r="AJ49" s="363"/>
      <c r="AK49" s="350">
        <v>2011</v>
      </c>
      <c r="AL49" s="411">
        <v>50</v>
      </c>
      <c r="AM49" s="363"/>
      <c r="AN49" s="350">
        <v>2011</v>
      </c>
      <c r="AO49" s="411">
        <v>50</v>
      </c>
      <c r="AP49" s="363"/>
      <c r="AQ49" s="350">
        <v>2011</v>
      </c>
      <c r="AR49" s="411">
        <v>0</v>
      </c>
      <c r="AS49" s="363"/>
      <c r="AT49" s="350">
        <v>2011</v>
      </c>
      <c r="AU49" s="411">
        <v>100</v>
      </c>
      <c r="AV49" s="363"/>
      <c r="AW49" s="350">
        <v>2011</v>
      </c>
      <c r="AX49" s="363">
        <v>100</v>
      </c>
      <c r="AY49" s="363" t="s">
        <v>5333</v>
      </c>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spans="1:81" s="47" customFormat="1" ht="24.75" customHeight="1">
      <c r="A50" s="350">
        <v>2012</v>
      </c>
      <c r="B50" s="230">
        <f t="shared" si="6"/>
        <v>34.277777777777779</v>
      </c>
      <c r="C50" s="363"/>
      <c r="D50" s="350">
        <v>2012</v>
      </c>
      <c r="E50" s="8">
        <v>0</v>
      </c>
      <c r="F50" s="363"/>
      <c r="G50" s="350">
        <v>2012</v>
      </c>
      <c r="H50" s="81">
        <v>25</v>
      </c>
      <c r="I50" s="431" t="s">
        <v>4195</v>
      </c>
      <c r="J50" s="350">
        <v>2012</v>
      </c>
      <c r="K50" s="363">
        <v>67</v>
      </c>
      <c r="L50" s="363"/>
      <c r="M50" s="350">
        <v>2012</v>
      </c>
      <c r="N50" s="363">
        <v>0</v>
      </c>
      <c r="O50" s="363"/>
      <c r="P50" s="350">
        <v>2012</v>
      </c>
      <c r="Q50" s="8">
        <v>100</v>
      </c>
      <c r="R50" s="363"/>
      <c r="S50" s="350">
        <v>2012</v>
      </c>
      <c r="T50" s="363">
        <v>0</v>
      </c>
      <c r="U50" s="363"/>
      <c r="V50" s="350">
        <v>2012</v>
      </c>
      <c r="W50" s="412">
        <v>0</v>
      </c>
      <c r="X50" s="363" t="s">
        <v>5328</v>
      </c>
      <c r="Y50" s="350">
        <v>2012</v>
      </c>
      <c r="Z50" s="412">
        <v>0</v>
      </c>
      <c r="AA50" s="363" t="s">
        <v>5329</v>
      </c>
      <c r="AB50" s="350">
        <v>2012</v>
      </c>
      <c r="AC50" s="412">
        <v>0</v>
      </c>
      <c r="AD50" s="363" t="s">
        <v>5330</v>
      </c>
      <c r="AE50" s="350">
        <v>2012</v>
      </c>
      <c r="AF50" s="243">
        <f t="shared" si="7"/>
        <v>16.5</v>
      </c>
      <c r="AG50" s="363"/>
      <c r="AH50" s="350">
        <v>2012</v>
      </c>
      <c r="AI50" s="363">
        <v>0</v>
      </c>
      <c r="AJ50" s="363" t="s">
        <v>5332</v>
      </c>
      <c r="AK50" s="350">
        <v>2012</v>
      </c>
      <c r="AL50" s="411">
        <v>50</v>
      </c>
      <c r="AM50" s="363"/>
      <c r="AN50" s="350">
        <v>2012</v>
      </c>
      <c r="AO50" s="411">
        <v>50</v>
      </c>
      <c r="AP50" s="363"/>
      <c r="AQ50" s="350">
        <v>2012</v>
      </c>
      <c r="AR50" s="411">
        <v>0</v>
      </c>
      <c r="AS50" s="363"/>
      <c r="AT50" s="350">
        <v>2012</v>
      </c>
      <c r="AU50" s="411">
        <v>100</v>
      </c>
      <c r="AV50" s="363"/>
      <c r="AW50" s="350">
        <v>2012</v>
      </c>
      <c r="AX50" s="363">
        <v>50</v>
      </c>
      <c r="AY50" s="363" t="s">
        <v>5334</v>
      </c>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spans="1:81" s="47" customFormat="1" ht="24.75" customHeight="1">
      <c r="A51" s="350">
        <v>2013</v>
      </c>
      <c r="B51" s="230">
        <f t="shared" si="6"/>
        <v>28.722222222222221</v>
      </c>
      <c r="C51" s="363"/>
      <c r="D51" s="350">
        <v>2013</v>
      </c>
      <c r="E51" s="8">
        <v>0</v>
      </c>
      <c r="F51" s="363"/>
      <c r="G51" s="350">
        <v>2013</v>
      </c>
      <c r="H51" s="81">
        <v>25</v>
      </c>
      <c r="I51" s="363"/>
      <c r="J51" s="350">
        <v>2013</v>
      </c>
      <c r="K51" s="363">
        <v>67</v>
      </c>
      <c r="L51" s="363"/>
      <c r="M51" s="350">
        <v>2013</v>
      </c>
      <c r="N51" s="363">
        <v>0</v>
      </c>
      <c r="O51" s="363"/>
      <c r="P51" s="350">
        <v>2013</v>
      </c>
      <c r="Q51" s="8">
        <v>100</v>
      </c>
      <c r="R51" s="363"/>
      <c r="S51" s="350">
        <v>2013</v>
      </c>
      <c r="T51" s="363">
        <v>0</v>
      </c>
      <c r="U51" s="363"/>
      <c r="V51" s="350">
        <v>2013</v>
      </c>
      <c r="W51" s="412">
        <v>0</v>
      </c>
      <c r="X51" s="363"/>
      <c r="Y51" s="350">
        <v>2013</v>
      </c>
      <c r="Z51" s="412">
        <v>0</v>
      </c>
      <c r="AA51" s="363"/>
      <c r="AB51" s="350">
        <v>2013</v>
      </c>
      <c r="AC51" s="412">
        <v>0</v>
      </c>
      <c r="AD51" s="363"/>
      <c r="AE51" s="350">
        <v>2013</v>
      </c>
      <c r="AF51" s="243">
        <f t="shared" si="7"/>
        <v>16.5</v>
      </c>
      <c r="AG51" s="363"/>
      <c r="AH51" s="350">
        <v>2013</v>
      </c>
      <c r="AI51" s="363">
        <v>0</v>
      </c>
      <c r="AJ51" s="363" t="s">
        <v>5331</v>
      </c>
      <c r="AK51" s="350">
        <v>2013</v>
      </c>
      <c r="AL51" s="411">
        <v>50</v>
      </c>
      <c r="AM51" s="363"/>
      <c r="AN51" s="350">
        <v>2013</v>
      </c>
      <c r="AO51" s="411">
        <v>50</v>
      </c>
      <c r="AP51" s="363"/>
      <c r="AQ51" s="350">
        <v>2013</v>
      </c>
      <c r="AR51" s="411">
        <v>0</v>
      </c>
      <c r="AS51" s="363"/>
      <c r="AT51" s="350">
        <v>2013</v>
      </c>
      <c r="AU51" s="411">
        <v>100</v>
      </c>
      <c r="AV51" s="363"/>
      <c r="AW51" s="350">
        <v>2013</v>
      </c>
      <c r="AX51" s="363">
        <v>0</v>
      </c>
      <c r="AY51" s="363" t="s">
        <v>5335</v>
      </c>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spans="1:81" ht="24.75" customHeight="1">
      <c r="A52" s="43">
        <v>2014</v>
      </c>
      <c r="B52" s="230">
        <f t="shared" ref="B52:B57" si="8">AVERAGE(E52,H52,K52,T52,AF52,AO52,AU52,AX52,AR52)</f>
        <v>28.722222222222221</v>
      </c>
      <c r="C52" s="39" t="s">
        <v>1493</v>
      </c>
      <c r="D52" s="43">
        <v>2014</v>
      </c>
      <c r="E52" s="8">
        <v>0</v>
      </c>
      <c r="F52" s="10" t="s">
        <v>1492</v>
      </c>
      <c r="G52" s="43">
        <v>2014</v>
      </c>
      <c r="H52" s="81">
        <v>25</v>
      </c>
      <c r="I52" s="10" t="s">
        <v>4195</v>
      </c>
      <c r="J52" s="43">
        <v>2014</v>
      </c>
      <c r="K52" s="19">
        <v>67</v>
      </c>
      <c r="L52" s="10"/>
      <c r="M52" s="43">
        <v>2014</v>
      </c>
      <c r="N52" s="8">
        <v>0</v>
      </c>
      <c r="O52" s="10" t="s">
        <v>1484</v>
      </c>
      <c r="P52" s="43">
        <v>2014</v>
      </c>
      <c r="Q52" s="8">
        <v>100</v>
      </c>
      <c r="R52" s="10" t="s">
        <v>314</v>
      </c>
      <c r="S52" s="43">
        <v>2014</v>
      </c>
      <c r="T52" s="52">
        <v>0</v>
      </c>
      <c r="U52" s="10"/>
      <c r="V52" s="43">
        <v>2014</v>
      </c>
      <c r="W52" s="52">
        <v>0</v>
      </c>
      <c r="X52" s="10" t="s">
        <v>1491</v>
      </c>
      <c r="Y52" s="350">
        <v>2014</v>
      </c>
      <c r="Z52" s="52">
        <v>0</v>
      </c>
      <c r="AA52" s="10" t="s">
        <v>1490</v>
      </c>
      <c r="AB52" s="350">
        <v>2014</v>
      </c>
      <c r="AC52" s="52">
        <v>0</v>
      </c>
      <c r="AD52" s="10" t="s">
        <v>1489</v>
      </c>
      <c r="AE52" s="350">
        <v>2014</v>
      </c>
      <c r="AF52" s="243">
        <f>0.67*AI52+0.33*AL52</f>
        <v>16.5</v>
      </c>
      <c r="AG52" s="10"/>
      <c r="AH52" s="350">
        <v>2014</v>
      </c>
      <c r="AI52" s="19">
        <v>0</v>
      </c>
      <c r="AJ52" s="10" t="s">
        <v>4473</v>
      </c>
      <c r="AK52" s="350">
        <v>2014</v>
      </c>
      <c r="AL52" s="19">
        <v>50</v>
      </c>
      <c r="AM52" s="10" t="s">
        <v>1488</v>
      </c>
      <c r="AN52" s="350">
        <v>2014</v>
      </c>
      <c r="AO52" s="8">
        <v>50</v>
      </c>
      <c r="AP52" s="10" t="s">
        <v>1487</v>
      </c>
      <c r="AQ52" s="350">
        <v>2014</v>
      </c>
      <c r="AR52" s="19">
        <v>0</v>
      </c>
      <c r="AS52" s="10" t="s">
        <v>1486</v>
      </c>
      <c r="AT52" s="350">
        <v>2014</v>
      </c>
      <c r="AU52" s="411">
        <v>100</v>
      </c>
      <c r="AV52" s="10"/>
      <c r="AW52" s="350">
        <v>2014</v>
      </c>
      <c r="AX52" s="19">
        <v>0</v>
      </c>
      <c r="AY52" s="11" t="s">
        <v>3927</v>
      </c>
    </row>
    <row r="53" spans="1:81" ht="24.75" customHeight="1">
      <c r="A53" s="43">
        <v>2015</v>
      </c>
      <c r="B53" s="230">
        <f t="shared" si="8"/>
        <v>28.722222222222221</v>
      </c>
      <c r="C53" s="80"/>
      <c r="D53" s="43">
        <v>2015</v>
      </c>
      <c r="E53" s="8">
        <v>0</v>
      </c>
      <c r="F53" s="10"/>
      <c r="G53" s="43">
        <v>2015</v>
      </c>
      <c r="H53" s="81">
        <v>25</v>
      </c>
      <c r="I53" s="10"/>
      <c r="J53" s="43">
        <v>2015</v>
      </c>
      <c r="K53" s="19">
        <v>67</v>
      </c>
      <c r="L53" s="10"/>
      <c r="M53" s="43">
        <v>2015</v>
      </c>
      <c r="N53" s="8">
        <v>0</v>
      </c>
      <c r="O53" s="10"/>
      <c r="P53" s="43">
        <v>2015</v>
      </c>
      <c r="Q53" s="8">
        <v>100</v>
      </c>
      <c r="R53" s="10"/>
      <c r="S53" s="43">
        <v>2015</v>
      </c>
      <c r="T53" s="52">
        <v>0</v>
      </c>
      <c r="U53" s="10"/>
      <c r="V53" s="43">
        <v>2015</v>
      </c>
      <c r="W53" s="52">
        <v>0</v>
      </c>
      <c r="X53" s="10"/>
      <c r="Y53" s="350">
        <v>2015</v>
      </c>
      <c r="Z53" s="52">
        <v>0</v>
      </c>
      <c r="AA53" s="10"/>
      <c r="AB53" s="350">
        <v>2015</v>
      </c>
      <c r="AC53" s="52">
        <v>0</v>
      </c>
      <c r="AD53" s="10"/>
      <c r="AE53" s="350">
        <v>2015</v>
      </c>
      <c r="AF53" s="243">
        <f t="shared" ref="AF53:AF57" si="9">0.67*AI53+0.33*AL53</f>
        <v>16.5</v>
      </c>
      <c r="AG53" s="10"/>
      <c r="AH53" s="350">
        <v>2015</v>
      </c>
      <c r="AI53" s="19">
        <v>0</v>
      </c>
      <c r="AJ53" s="10"/>
      <c r="AK53" s="350">
        <v>2015</v>
      </c>
      <c r="AL53" s="19">
        <v>50</v>
      </c>
      <c r="AM53" s="10"/>
      <c r="AN53" s="350">
        <v>2015</v>
      </c>
      <c r="AO53" s="8">
        <v>50</v>
      </c>
      <c r="AP53" s="10"/>
      <c r="AQ53" s="350">
        <v>2015</v>
      </c>
      <c r="AR53" s="19">
        <v>0</v>
      </c>
      <c r="AS53" s="10"/>
      <c r="AT53" s="350">
        <v>2015</v>
      </c>
      <c r="AU53" s="19">
        <v>100</v>
      </c>
      <c r="AV53" s="10"/>
      <c r="AW53" s="350">
        <v>2015</v>
      </c>
      <c r="AX53" s="19">
        <v>0</v>
      </c>
      <c r="AY53" s="11"/>
    </row>
    <row r="54" spans="1:81" ht="24.75" customHeight="1">
      <c r="A54" s="43">
        <v>2016</v>
      </c>
      <c r="B54" s="230">
        <f t="shared" si="8"/>
        <v>28.722222222222221</v>
      </c>
      <c r="C54" s="80"/>
      <c r="D54" s="43">
        <v>2016</v>
      </c>
      <c r="E54" s="8">
        <v>0</v>
      </c>
      <c r="F54" s="10"/>
      <c r="G54" s="43">
        <v>2016</v>
      </c>
      <c r="H54" s="81">
        <v>25</v>
      </c>
      <c r="I54" s="10"/>
      <c r="J54" s="43">
        <v>2016</v>
      </c>
      <c r="K54" s="19">
        <v>67</v>
      </c>
      <c r="L54" s="10"/>
      <c r="M54" s="43">
        <v>2016</v>
      </c>
      <c r="N54" s="8">
        <v>0</v>
      </c>
      <c r="O54" s="10"/>
      <c r="P54" s="43">
        <v>2016</v>
      </c>
      <c r="Q54" s="8">
        <v>100</v>
      </c>
      <c r="R54" s="10"/>
      <c r="S54" s="43">
        <v>2016</v>
      </c>
      <c r="T54" s="52">
        <v>0</v>
      </c>
      <c r="U54" s="10"/>
      <c r="V54" s="43">
        <v>2016</v>
      </c>
      <c r="W54" s="52">
        <v>0</v>
      </c>
      <c r="X54" s="10"/>
      <c r="Y54" s="350">
        <v>2016</v>
      </c>
      <c r="Z54" s="52">
        <v>0</v>
      </c>
      <c r="AA54" s="10"/>
      <c r="AB54" s="350">
        <v>2016</v>
      </c>
      <c r="AC54" s="52">
        <v>0</v>
      </c>
      <c r="AD54" s="10"/>
      <c r="AE54" s="350">
        <v>2016</v>
      </c>
      <c r="AF54" s="243">
        <f t="shared" si="9"/>
        <v>16.5</v>
      </c>
      <c r="AG54" s="10"/>
      <c r="AH54" s="350">
        <v>2016</v>
      </c>
      <c r="AI54" s="19">
        <v>0</v>
      </c>
      <c r="AJ54" s="10" t="s">
        <v>1485</v>
      </c>
      <c r="AK54" s="350">
        <v>2016</v>
      </c>
      <c r="AL54" s="19">
        <v>50</v>
      </c>
      <c r="AM54" s="10"/>
      <c r="AN54" s="350">
        <v>2016</v>
      </c>
      <c r="AO54" s="8">
        <v>50</v>
      </c>
      <c r="AP54" s="10"/>
      <c r="AQ54" s="350">
        <v>2016</v>
      </c>
      <c r="AR54" s="19">
        <v>0</v>
      </c>
      <c r="AS54" s="10"/>
      <c r="AT54" s="350">
        <v>2016</v>
      </c>
      <c r="AU54" s="19">
        <v>100</v>
      </c>
      <c r="AV54" s="10"/>
      <c r="AW54" s="350">
        <v>2016</v>
      </c>
      <c r="AX54" s="19">
        <v>0</v>
      </c>
      <c r="AY54" s="11"/>
    </row>
    <row r="55" spans="1:81" ht="24.75" customHeight="1">
      <c r="A55" s="43">
        <v>2017</v>
      </c>
      <c r="B55" s="230">
        <f t="shared" si="8"/>
        <v>28.722222222222221</v>
      </c>
      <c r="C55" s="80"/>
      <c r="D55" s="43">
        <v>2017</v>
      </c>
      <c r="E55" s="8">
        <v>0</v>
      </c>
      <c r="F55" s="10"/>
      <c r="G55" s="43">
        <v>2017</v>
      </c>
      <c r="H55" s="81">
        <v>25</v>
      </c>
      <c r="I55" s="10"/>
      <c r="J55" s="43">
        <v>2017</v>
      </c>
      <c r="K55" s="19">
        <v>67</v>
      </c>
      <c r="L55" s="10"/>
      <c r="M55" s="43">
        <v>2017</v>
      </c>
      <c r="N55" s="8">
        <v>0</v>
      </c>
      <c r="O55" s="10"/>
      <c r="P55" s="43">
        <v>2017</v>
      </c>
      <c r="Q55" s="8">
        <v>100</v>
      </c>
      <c r="R55" s="10"/>
      <c r="S55" s="43">
        <v>2017</v>
      </c>
      <c r="T55" s="52">
        <v>0</v>
      </c>
      <c r="U55" s="10"/>
      <c r="V55" s="43">
        <v>2017</v>
      </c>
      <c r="W55" s="52">
        <v>0</v>
      </c>
      <c r="X55" s="10"/>
      <c r="Y55" s="350">
        <v>2017</v>
      </c>
      <c r="Z55" s="52">
        <v>0</v>
      </c>
      <c r="AA55" s="10"/>
      <c r="AB55" s="350">
        <v>2017</v>
      </c>
      <c r="AC55" s="52">
        <v>0</v>
      </c>
      <c r="AD55" s="10"/>
      <c r="AE55" s="350">
        <v>2017</v>
      </c>
      <c r="AF55" s="243">
        <f t="shared" si="9"/>
        <v>16.5</v>
      </c>
      <c r="AG55" s="10"/>
      <c r="AH55" s="350">
        <v>2017</v>
      </c>
      <c r="AI55" s="19">
        <v>0</v>
      </c>
      <c r="AJ55" s="10"/>
      <c r="AK55" s="350">
        <v>2017</v>
      </c>
      <c r="AL55" s="19">
        <v>50</v>
      </c>
      <c r="AM55" s="10"/>
      <c r="AN55" s="350">
        <v>2017</v>
      </c>
      <c r="AO55" s="8">
        <v>50</v>
      </c>
      <c r="AP55" s="10"/>
      <c r="AQ55" s="350">
        <v>2017</v>
      </c>
      <c r="AR55" s="19">
        <v>0</v>
      </c>
      <c r="AS55" s="10"/>
      <c r="AT55" s="350">
        <v>2017</v>
      </c>
      <c r="AU55" s="19">
        <v>100</v>
      </c>
      <c r="AV55" s="10"/>
      <c r="AW55" s="350">
        <v>2017</v>
      </c>
      <c r="AX55" s="19">
        <v>0</v>
      </c>
      <c r="AY55" s="11"/>
    </row>
    <row r="56" spans="1:81" ht="24.75" customHeight="1">
      <c r="A56" s="43">
        <v>2018</v>
      </c>
      <c r="B56" s="230">
        <f t="shared" si="8"/>
        <v>28.722222222222221</v>
      </c>
      <c r="C56" s="80"/>
      <c r="D56" s="43">
        <v>2018</v>
      </c>
      <c r="E56" s="8">
        <v>0</v>
      </c>
      <c r="F56" s="10"/>
      <c r="G56" s="43">
        <v>2018</v>
      </c>
      <c r="H56" s="81">
        <v>25</v>
      </c>
      <c r="I56" s="10"/>
      <c r="J56" s="43">
        <v>2018</v>
      </c>
      <c r="K56" s="19">
        <v>67</v>
      </c>
      <c r="L56" s="10"/>
      <c r="M56" s="43">
        <v>2018</v>
      </c>
      <c r="N56" s="8">
        <v>0</v>
      </c>
      <c r="O56" s="10"/>
      <c r="P56" s="43">
        <v>2018</v>
      </c>
      <c r="Q56" s="8">
        <v>100</v>
      </c>
      <c r="R56" s="10"/>
      <c r="S56" s="43">
        <v>2018</v>
      </c>
      <c r="T56" s="52">
        <v>0</v>
      </c>
      <c r="U56" s="10"/>
      <c r="V56" s="43">
        <v>2018</v>
      </c>
      <c r="W56" s="52">
        <v>0</v>
      </c>
      <c r="X56" s="10"/>
      <c r="Y56" s="350">
        <v>2018</v>
      </c>
      <c r="Z56" s="52">
        <v>0</v>
      </c>
      <c r="AA56" s="10"/>
      <c r="AB56" s="350">
        <v>2018</v>
      </c>
      <c r="AC56" s="52">
        <v>0</v>
      </c>
      <c r="AD56" s="10" t="s">
        <v>3928</v>
      </c>
      <c r="AE56" s="350">
        <v>2018</v>
      </c>
      <c r="AF56" s="243">
        <f t="shared" si="9"/>
        <v>16.5</v>
      </c>
      <c r="AG56" s="10"/>
      <c r="AH56" s="350">
        <v>2018</v>
      </c>
      <c r="AI56" s="19">
        <v>0</v>
      </c>
      <c r="AJ56" s="10"/>
      <c r="AK56" s="350">
        <v>2018</v>
      </c>
      <c r="AL56" s="19">
        <v>50</v>
      </c>
      <c r="AM56" s="10"/>
      <c r="AN56" s="350">
        <v>2018</v>
      </c>
      <c r="AO56" s="8">
        <v>50</v>
      </c>
      <c r="AP56" s="10"/>
      <c r="AQ56" s="350">
        <v>2018</v>
      </c>
      <c r="AR56" s="19">
        <v>0</v>
      </c>
      <c r="AS56" s="10"/>
      <c r="AT56" s="350">
        <v>2018</v>
      </c>
      <c r="AU56" s="19">
        <v>100</v>
      </c>
      <c r="AV56" s="10"/>
      <c r="AW56" s="350">
        <v>2018</v>
      </c>
      <c r="AX56" s="19">
        <v>0</v>
      </c>
      <c r="AY56" s="11"/>
    </row>
    <row r="57" spans="1:81" ht="24.75" customHeight="1">
      <c r="A57" s="43">
        <v>2019</v>
      </c>
      <c r="B57" s="230">
        <f t="shared" si="8"/>
        <v>28.722222222222221</v>
      </c>
      <c r="C57" s="80"/>
      <c r="D57" s="43">
        <v>2019</v>
      </c>
      <c r="E57" s="8">
        <v>0</v>
      </c>
      <c r="F57" s="10"/>
      <c r="G57" s="43">
        <v>2019</v>
      </c>
      <c r="H57" s="81">
        <v>25</v>
      </c>
      <c r="I57" s="10"/>
      <c r="J57" s="43">
        <v>2019</v>
      </c>
      <c r="K57" s="34">
        <v>67</v>
      </c>
      <c r="L57" s="10"/>
      <c r="M57" s="43">
        <v>2019</v>
      </c>
      <c r="N57" s="8">
        <v>0</v>
      </c>
      <c r="O57" s="10"/>
      <c r="P57" s="43">
        <v>2019</v>
      </c>
      <c r="Q57" s="8">
        <v>100</v>
      </c>
      <c r="R57" s="10"/>
      <c r="S57" s="43">
        <v>2019</v>
      </c>
      <c r="T57" s="52">
        <v>0</v>
      </c>
      <c r="U57" s="10"/>
      <c r="V57" s="43">
        <v>2019</v>
      </c>
      <c r="W57" s="52">
        <v>0</v>
      </c>
      <c r="X57" s="10"/>
      <c r="Y57" s="350">
        <v>2019</v>
      </c>
      <c r="Z57" s="52">
        <v>0</v>
      </c>
      <c r="AA57" s="10"/>
      <c r="AB57" s="350">
        <v>2019</v>
      </c>
      <c r="AC57" s="52">
        <v>0</v>
      </c>
      <c r="AD57" s="10" t="s">
        <v>3929</v>
      </c>
      <c r="AE57" s="350">
        <v>2019</v>
      </c>
      <c r="AF57" s="243">
        <f t="shared" si="9"/>
        <v>16.5</v>
      </c>
      <c r="AG57" s="10"/>
      <c r="AH57" s="350">
        <v>2019</v>
      </c>
      <c r="AI57" s="19">
        <v>0</v>
      </c>
      <c r="AJ57" s="10" t="s">
        <v>4474</v>
      </c>
      <c r="AK57" s="350">
        <v>2019</v>
      </c>
      <c r="AL57" s="19">
        <v>50</v>
      </c>
      <c r="AM57" s="10"/>
      <c r="AN57" s="350">
        <v>2019</v>
      </c>
      <c r="AO57" s="8">
        <v>50</v>
      </c>
      <c r="AP57" s="10"/>
      <c r="AQ57" s="350">
        <v>2019</v>
      </c>
      <c r="AR57" s="19">
        <v>0</v>
      </c>
      <c r="AS57" s="10"/>
      <c r="AT57" s="350">
        <v>2019</v>
      </c>
      <c r="AU57" s="19">
        <v>100</v>
      </c>
      <c r="AV57" s="10"/>
      <c r="AW57" s="350">
        <v>2019</v>
      </c>
      <c r="AX57" s="34">
        <v>0</v>
      </c>
      <c r="AY57" s="11"/>
    </row>
    <row r="58" spans="1:81" ht="24.75" customHeight="1">
      <c r="A58" s="50"/>
      <c r="B58" s="50"/>
      <c r="C58" s="50"/>
      <c r="D58" s="50"/>
      <c r="E58" s="50"/>
      <c r="F58" s="50"/>
      <c r="G58" s="50"/>
      <c r="H58" s="50"/>
      <c r="I58" s="50"/>
      <c r="J58" s="50"/>
      <c r="K58" s="50"/>
      <c r="L58" s="50"/>
      <c r="M58" s="50"/>
      <c r="N58" s="50"/>
      <c r="AD58" s="69"/>
    </row>
    <row r="59" spans="1:81" ht="24.75" customHeight="1">
      <c r="A59" s="40" t="s">
        <v>114</v>
      </c>
      <c r="B59" s="553" t="s">
        <v>216</v>
      </c>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c r="AI59" s="553"/>
      <c r="AJ59" s="553"/>
      <c r="AK59" s="553"/>
      <c r="AL59" s="553"/>
      <c r="AM59" s="553"/>
      <c r="AN59" s="42"/>
      <c r="AO59" s="42"/>
      <c r="AP59" s="42"/>
    </row>
    <row r="60" spans="1:8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8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8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81" ht="24.75" customHeight="1">
      <c r="A63" s="43" t="s">
        <v>81</v>
      </c>
      <c r="B63" s="595" t="s">
        <v>90</v>
      </c>
      <c r="C63" s="595"/>
      <c r="D63" s="43" t="s">
        <v>81</v>
      </c>
      <c r="E63" s="580" t="s">
        <v>405</v>
      </c>
      <c r="F63" s="580"/>
      <c r="G63" s="43" t="s">
        <v>81</v>
      </c>
      <c r="H63" s="580" t="s">
        <v>202</v>
      </c>
      <c r="I63" s="580"/>
      <c r="J63" s="43" t="s">
        <v>81</v>
      </c>
      <c r="K63" s="580" t="s">
        <v>201</v>
      </c>
      <c r="L63" s="580"/>
      <c r="M63" s="43" t="s">
        <v>81</v>
      </c>
      <c r="N63" s="580" t="s">
        <v>200</v>
      </c>
      <c r="O63" s="580"/>
      <c r="P63" s="43" t="s">
        <v>81</v>
      </c>
      <c r="Q63" s="580" t="s">
        <v>1582</v>
      </c>
      <c r="R63" s="580"/>
      <c r="S63" s="43" t="s">
        <v>81</v>
      </c>
      <c r="T63" s="580" t="s">
        <v>198</v>
      </c>
      <c r="U63" s="580"/>
      <c r="V63" s="43" t="s">
        <v>81</v>
      </c>
      <c r="W63" s="580" t="s">
        <v>197</v>
      </c>
      <c r="X63" s="580"/>
      <c r="Y63" s="350" t="s">
        <v>81</v>
      </c>
      <c r="Z63" s="580" t="s">
        <v>196</v>
      </c>
      <c r="AA63" s="580"/>
      <c r="AB63" s="350" t="s">
        <v>81</v>
      </c>
      <c r="AC63" s="580" t="s">
        <v>195</v>
      </c>
      <c r="AD63" s="580"/>
      <c r="AE63" s="350" t="s">
        <v>81</v>
      </c>
      <c r="AF63" s="580"/>
      <c r="AG63" s="580"/>
      <c r="AH63" s="350" t="s">
        <v>81</v>
      </c>
      <c r="AI63" s="580" t="s">
        <v>194</v>
      </c>
      <c r="AJ63" s="580"/>
      <c r="AK63" s="350" t="s">
        <v>81</v>
      </c>
      <c r="AL63" s="580" t="s">
        <v>193</v>
      </c>
      <c r="AM63" s="580"/>
    </row>
    <row r="64" spans="1:81" ht="24.75" customHeight="1">
      <c r="A64" s="43" t="s">
        <v>78</v>
      </c>
      <c r="B64" s="580" t="s">
        <v>79</v>
      </c>
      <c r="C64" s="580"/>
      <c r="D64" s="43" t="s">
        <v>78</v>
      </c>
      <c r="E64" s="580" t="s">
        <v>4343</v>
      </c>
      <c r="F64" s="580"/>
      <c r="G64" s="43" t="s">
        <v>78</v>
      </c>
      <c r="H64" s="580" t="s">
        <v>4344</v>
      </c>
      <c r="I64" s="580"/>
      <c r="J64" s="43" t="s">
        <v>78</v>
      </c>
      <c r="K64" s="580" t="s">
        <v>4475</v>
      </c>
      <c r="L64" s="580"/>
      <c r="M64" s="43" t="s">
        <v>78</v>
      </c>
      <c r="N64" s="580" t="s">
        <v>79</v>
      </c>
      <c r="O64" s="580"/>
      <c r="P64" s="43" t="s">
        <v>78</v>
      </c>
      <c r="Q64" s="580" t="s">
        <v>4415</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79" t="s">
        <v>4878</v>
      </c>
      <c r="AG64" s="580"/>
      <c r="AH64" s="350" t="s">
        <v>78</v>
      </c>
      <c r="AI64" s="580" t="s">
        <v>4351</v>
      </c>
      <c r="AJ64" s="580"/>
      <c r="AK64" s="350" t="s">
        <v>78</v>
      </c>
      <c r="AL64" s="580" t="s">
        <v>4352</v>
      </c>
      <c r="AM64" s="580"/>
    </row>
    <row r="65" spans="1:81" ht="24.75" customHeight="1">
      <c r="A65" s="43" t="s">
        <v>0</v>
      </c>
      <c r="B65" s="43" t="s">
        <v>77</v>
      </c>
      <c r="C65" s="43" t="s">
        <v>76</v>
      </c>
      <c r="D65" s="43" t="s">
        <v>75</v>
      </c>
      <c r="E65" s="43" t="s">
        <v>74</v>
      </c>
      <c r="F65" s="43" t="s">
        <v>73</v>
      </c>
      <c r="G65" s="43" t="s">
        <v>75</v>
      </c>
      <c r="H65" s="43" t="s">
        <v>74</v>
      </c>
      <c r="I65" s="43" t="s">
        <v>73</v>
      </c>
      <c r="J65" s="43" t="s">
        <v>75</v>
      </c>
      <c r="K65" s="43" t="s">
        <v>74</v>
      </c>
      <c r="L65" s="43" t="s">
        <v>73</v>
      </c>
      <c r="M65" s="43" t="s">
        <v>75</v>
      </c>
      <c r="N65" s="43" t="s">
        <v>74</v>
      </c>
      <c r="O65" s="43" t="s">
        <v>73</v>
      </c>
      <c r="P65" s="43" t="s">
        <v>75</v>
      </c>
      <c r="Q65" s="43" t="s">
        <v>74</v>
      </c>
      <c r="R65" s="43" t="s">
        <v>73</v>
      </c>
      <c r="S65" s="43" t="s">
        <v>75</v>
      </c>
      <c r="T65" s="43" t="s">
        <v>74</v>
      </c>
      <c r="U65" s="43" t="s">
        <v>73</v>
      </c>
      <c r="V65" s="43" t="s">
        <v>75</v>
      </c>
      <c r="W65" s="43" t="s">
        <v>74</v>
      </c>
      <c r="X65" s="43" t="s">
        <v>73</v>
      </c>
      <c r="Y65" s="350" t="s">
        <v>75</v>
      </c>
      <c r="Z65" s="435" t="s">
        <v>74</v>
      </c>
      <c r="AA65" s="435" t="s">
        <v>73</v>
      </c>
      <c r="AB65" s="435" t="s">
        <v>75</v>
      </c>
      <c r="AC65" s="435" t="s">
        <v>74</v>
      </c>
      <c r="AD65" s="435" t="s">
        <v>73</v>
      </c>
      <c r="AE65" s="435" t="s">
        <v>75</v>
      </c>
      <c r="AF65" s="435" t="s">
        <v>74</v>
      </c>
      <c r="AG65" s="435" t="s">
        <v>73</v>
      </c>
      <c r="AH65" s="435" t="s">
        <v>75</v>
      </c>
      <c r="AI65" s="435" t="s">
        <v>74</v>
      </c>
      <c r="AJ65" s="435" t="s">
        <v>73</v>
      </c>
      <c r="AK65" s="435" t="s">
        <v>75</v>
      </c>
      <c r="AL65" s="435" t="s">
        <v>74</v>
      </c>
      <c r="AM65" s="435" t="s">
        <v>73</v>
      </c>
    </row>
    <row r="66" spans="1:81" s="47" customFormat="1" ht="24.75" customHeight="1">
      <c r="A66" s="350">
        <v>2007</v>
      </c>
      <c r="B66" s="5"/>
      <c r="C66" s="363"/>
      <c r="D66" s="350">
        <v>2007</v>
      </c>
      <c r="E66" s="363"/>
      <c r="F66" s="363"/>
      <c r="G66" s="350">
        <v>2007</v>
      </c>
      <c r="H66" s="363"/>
      <c r="I66" s="363"/>
      <c r="J66" s="350">
        <v>2007</v>
      </c>
      <c r="K66" s="363"/>
      <c r="L66" s="363" t="s">
        <v>5338</v>
      </c>
      <c r="M66" s="350">
        <v>2007</v>
      </c>
      <c r="N66" s="8" t="e">
        <f t="shared" ref="N66:N72" si="10">AVERAGE(Q66,T66,W66)</f>
        <v>#DIV/0!</v>
      </c>
      <c r="O66" s="363"/>
      <c r="P66" s="350">
        <v>2007</v>
      </c>
      <c r="Q66" s="363"/>
      <c r="R66" s="363"/>
      <c r="S66" s="350">
        <v>2007</v>
      </c>
      <c r="T66" s="363"/>
      <c r="U66" s="363"/>
      <c r="V66" s="350">
        <v>2007</v>
      </c>
      <c r="W66" s="363"/>
      <c r="X66" s="363"/>
      <c r="Y66" s="350">
        <v>2007</v>
      </c>
      <c r="Z66" s="363"/>
      <c r="AA66" s="363" t="s">
        <v>5338</v>
      </c>
      <c r="AB66" s="350">
        <v>2007</v>
      </c>
      <c r="AC66" s="363"/>
      <c r="AD66" s="363"/>
      <c r="AE66" s="350">
        <v>2007</v>
      </c>
      <c r="AF66" s="363"/>
      <c r="AG66" s="363"/>
      <c r="AH66" s="350">
        <v>2007</v>
      </c>
      <c r="AI66" s="363"/>
      <c r="AJ66" s="363"/>
      <c r="AK66" s="350">
        <v>2007</v>
      </c>
      <c r="AL66" s="363"/>
      <c r="AM66" s="363"/>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spans="1:81" s="47" customFormat="1" ht="24.75" customHeight="1">
      <c r="A67" s="350">
        <v>2008</v>
      </c>
      <c r="B67" s="5"/>
      <c r="C67" s="363"/>
      <c r="D67" s="350">
        <v>2008</v>
      </c>
      <c r="E67" s="363"/>
      <c r="F67" s="363"/>
      <c r="G67" s="350">
        <v>2008</v>
      </c>
      <c r="H67" s="363"/>
      <c r="I67" s="363"/>
      <c r="J67" s="350">
        <v>2008</v>
      </c>
      <c r="K67" s="363"/>
      <c r="L67" s="363"/>
      <c r="M67" s="350">
        <v>2008</v>
      </c>
      <c r="N67" s="8" t="e">
        <f t="shared" si="10"/>
        <v>#DIV/0!</v>
      </c>
      <c r="O67" s="363"/>
      <c r="P67" s="350">
        <v>2008</v>
      </c>
      <c r="Q67" s="363"/>
      <c r="R67" s="363"/>
      <c r="S67" s="350">
        <v>2008</v>
      </c>
      <c r="T67" s="363"/>
      <c r="U67" s="363"/>
      <c r="V67" s="350">
        <v>2008</v>
      </c>
      <c r="W67" s="363"/>
      <c r="X67" s="363"/>
      <c r="Y67" s="350">
        <v>2008</v>
      </c>
      <c r="Z67" s="363"/>
      <c r="AA67" s="363"/>
      <c r="AB67" s="350">
        <v>2008</v>
      </c>
      <c r="AC67" s="363"/>
      <c r="AD67" s="363"/>
      <c r="AE67" s="350">
        <v>2008</v>
      </c>
      <c r="AF67" s="363"/>
      <c r="AG67" s="363"/>
      <c r="AH67" s="350">
        <v>2008</v>
      </c>
      <c r="AI67" s="363"/>
      <c r="AJ67" s="363"/>
      <c r="AK67" s="350">
        <v>2008</v>
      </c>
      <c r="AL67" s="363"/>
      <c r="AM67" s="363"/>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spans="1:81" s="47" customFormat="1" ht="24.75" customHeight="1">
      <c r="A68" s="350">
        <v>2009</v>
      </c>
      <c r="B68" s="5"/>
      <c r="C68" s="363"/>
      <c r="D68" s="350">
        <v>2009</v>
      </c>
      <c r="E68" s="363"/>
      <c r="F68" s="363"/>
      <c r="G68" s="350">
        <v>2009</v>
      </c>
      <c r="H68" s="363"/>
      <c r="I68" s="363"/>
      <c r="J68" s="350">
        <v>2009</v>
      </c>
      <c r="K68" s="363"/>
      <c r="L68" s="363"/>
      <c r="M68" s="350">
        <v>2009</v>
      </c>
      <c r="N68" s="8" t="e">
        <f t="shared" si="10"/>
        <v>#DIV/0!</v>
      </c>
      <c r="O68" s="363"/>
      <c r="P68" s="350">
        <v>2009</v>
      </c>
      <c r="Q68" s="363"/>
      <c r="R68" s="363"/>
      <c r="S68" s="350">
        <v>2009</v>
      </c>
      <c r="T68" s="363"/>
      <c r="U68" s="363"/>
      <c r="V68" s="350">
        <v>2009</v>
      </c>
      <c r="W68" s="363"/>
      <c r="X68" s="363"/>
      <c r="Y68" s="350">
        <v>2009</v>
      </c>
      <c r="Z68" s="363"/>
      <c r="AA68" s="363"/>
      <c r="AB68" s="350">
        <v>2009</v>
      </c>
      <c r="AC68" s="363"/>
      <c r="AD68" s="363"/>
      <c r="AE68" s="350">
        <v>2009</v>
      </c>
      <c r="AF68" s="363"/>
      <c r="AG68" s="363"/>
      <c r="AH68" s="350">
        <v>2009</v>
      </c>
      <c r="AI68" s="363"/>
      <c r="AJ68" s="363"/>
      <c r="AK68" s="350">
        <v>2009</v>
      </c>
      <c r="AL68" s="363"/>
      <c r="AM68" s="363"/>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spans="1:81" s="47" customFormat="1" ht="24.75" customHeight="1">
      <c r="A69" s="350">
        <v>2010</v>
      </c>
      <c r="B69" s="5">
        <f t="shared" ref="B69:B72" si="11">AVERAGE(E69,H69,K69,N69,Z69,AC69,AF69)</f>
        <v>61.857142857142854</v>
      </c>
      <c r="C69" s="363"/>
      <c r="D69" s="350">
        <v>2010</v>
      </c>
      <c r="E69" s="411">
        <v>33</v>
      </c>
      <c r="F69" s="363"/>
      <c r="G69" s="350">
        <v>2010</v>
      </c>
      <c r="H69" s="411">
        <v>0</v>
      </c>
      <c r="I69" s="363"/>
      <c r="J69" s="350">
        <v>2010</v>
      </c>
      <c r="K69" s="363">
        <v>50</v>
      </c>
      <c r="L69" s="363" t="s">
        <v>5337</v>
      </c>
      <c r="M69" s="350">
        <v>2010</v>
      </c>
      <c r="N69" s="8">
        <f t="shared" si="10"/>
        <v>50</v>
      </c>
      <c r="O69" s="363"/>
      <c r="P69" s="350">
        <v>2010</v>
      </c>
      <c r="Q69" s="363">
        <v>50</v>
      </c>
      <c r="R69" s="363" t="s">
        <v>5338</v>
      </c>
      <c r="S69" s="350">
        <v>2010</v>
      </c>
      <c r="T69" s="363">
        <v>50</v>
      </c>
      <c r="U69" s="363" t="s">
        <v>5338</v>
      </c>
      <c r="V69" s="350">
        <v>2010</v>
      </c>
      <c r="W69" s="411">
        <v>50</v>
      </c>
      <c r="X69" s="363"/>
      <c r="Y69" s="350">
        <v>2010</v>
      </c>
      <c r="Z69" s="363">
        <v>100</v>
      </c>
      <c r="AA69" s="363" t="s">
        <v>5340</v>
      </c>
      <c r="AB69" s="350">
        <v>2010</v>
      </c>
      <c r="AC69" s="411">
        <v>100</v>
      </c>
      <c r="AD69" s="363"/>
      <c r="AE69" s="350">
        <v>2010</v>
      </c>
      <c r="AF69" s="363">
        <v>100</v>
      </c>
      <c r="AG69" s="363"/>
      <c r="AH69" s="350">
        <v>2010</v>
      </c>
      <c r="AI69" s="363">
        <v>100</v>
      </c>
      <c r="AJ69" s="428" t="s">
        <v>5344</v>
      </c>
      <c r="AK69" s="350">
        <v>2010</v>
      </c>
      <c r="AL69" s="411">
        <v>50</v>
      </c>
      <c r="AM69" s="363"/>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spans="1:81" s="47" customFormat="1" ht="24.75" customHeight="1">
      <c r="A70" s="350">
        <v>2011</v>
      </c>
      <c r="B70" s="5">
        <f t="shared" si="11"/>
        <v>42.80952380952381</v>
      </c>
      <c r="C70" s="363"/>
      <c r="D70" s="350">
        <v>2011</v>
      </c>
      <c r="E70" s="411">
        <v>33</v>
      </c>
      <c r="F70" s="363"/>
      <c r="G70" s="350">
        <v>2011</v>
      </c>
      <c r="H70" s="411">
        <v>0</v>
      </c>
      <c r="I70" s="363"/>
      <c r="J70" s="350">
        <v>2011</v>
      </c>
      <c r="K70" s="411">
        <v>0</v>
      </c>
      <c r="L70" s="363" t="s">
        <v>5336</v>
      </c>
      <c r="M70" s="350">
        <v>2011</v>
      </c>
      <c r="N70" s="8">
        <f t="shared" si="10"/>
        <v>16.666666666666668</v>
      </c>
      <c r="O70" s="363"/>
      <c r="P70" s="350">
        <v>2011</v>
      </c>
      <c r="Q70" s="363">
        <v>0</v>
      </c>
      <c r="R70" s="363" t="s">
        <v>5336</v>
      </c>
      <c r="S70" s="350">
        <v>2011</v>
      </c>
      <c r="T70" s="363">
        <v>0</v>
      </c>
      <c r="U70" s="363" t="s">
        <v>5336</v>
      </c>
      <c r="V70" s="350">
        <v>2011</v>
      </c>
      <c r="W70" s="411">
        <v>50</v>
      </c>
      <c r="X70" s="363"/>
      <c r="Y70" s="350">
        <v>2011</v>
      </c>
      <c r="Z70" s="363">
        <v>50</v>
      </c>
      <c r="AA70" s="363" t="s">
        <v>5341</v>
      </c>
      <c r="AB70" s="350">
        <v>2011</v>
      </c>
      <c r="AC70" s="411">
        <v>100</v>
      </c>
      <c r="AD70" s="363"/>
      <c r="AE70" s="350">
        <v>2011</v>
      </c>
      <c r="AF70" s="363">
        <v>100</v>
      </c>
      <c r="AG70" s="363"/>
      <c r="AH70" s="350">
        <v>2011</v>
      </c>
      <c r="AI70" s="363">
        <v>100</v>
      </c>
      <c r="AJ70" s="363"/>
      <c r="AK70" s="350">
        <v>2011</v>
      </c>
      <c r="AL70" s="411">
        <v>50</v>
      </c>
      <c r="AM70" s="363"/>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spans="1:81" s="47" customFormat="1" ht="24.75" customHeight="1">
      <c r="A71" s="350">
        <v>2012</v>
      </c>
      <c r="B71" s="5">
        <f t="shared" si="11"/>
        <v>33.238095238095241</v>
      </c>
      <c r="C71" s="363"/>
      <c r="D71" s="350">
        <v>2012</v>
      </c>
      <c r="E71" s="411">
        <v>33</v>
      </c>
      <c r="F71" s="363"/>
      <c r="G71" s="350">
        <v>2012</v>
      </c>
      <c r="H71" s="411">
        <v>0</v>
      </c>
      <c r="I71" s="363"/>
      <c r="J71" s="350">
        <v>2012</v>
      </c>
      <c r="K71" s="411">
        <v>0</v>
      </c>
      <c r="L71" s="363"/>
      <c r="M71" s="350">
        <v>2012</v>
      </c>
      <c r="N71" s="8">
        <f t="shared" si="10"/>
        <v>16.666666666666668</v>
      </c>
      <c r="O71" s="363"/>
      <c r="P71" s="350">
        <v>2012</v>
      </c>
      <c r="Q71" s="363">
        <v>0</v>
      </c>
      <c r="R71" s="363"/>
      <c r="S71" s="350">
        <v>2012</v>
      </c>
      <c r="T71" s="363">
        <v>0</v>
      </c>
      <c r="U71" s="363"/>
      <c r="V71" s="350">
        <v>2012</v>
      </c>
      <c r="W71" s="411">
        <v>50</v>
      </c>
      <c r="X71" s="363"/>
      <c r="Y71" s="350">
        <v>2012</v>
      </c>
      <c r="Z71" s="363">
        <v>50</v>
      </c>
      <c r="AA71" s="363" t="s">
        <v>5342</v>
      </c>
      <c r="AB71" s="350">
        <v>2012</v>
      </c>
      <c r="AC71" s="411">
        <v>100</v>
      </c>
      <c r="AD71" s="363"/>
      <c r="AE71" s="350">
        <v>2012</v>
      </c>
      <c r="AF71" s="363">
        <v>33</v>
      </c>
      <c r="AG71" s="363"/>
      <c r="AH71" s="350">
        <v>2012</v>
      </c>
      <c r="AI71" s="363">
        <v>0</v>
      </c>
      <c r="AJ71" s="428" t="s">
        <v>1480</v>
      </c>
      <c r="AK71" s="350">
        <v>2012</v>
      </c>
      <c r="AL71" s="411">
        <v>50</v>
      </c>
      <c r="AM71" s="363"/>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spans="1:81" s="47" customFormat="1" ht="24.75" customHeight="1">
      <c r="A72" s="350">
        <v>2013</v>
      </c>
      <c r="B72" s="5">
        <f t="shared" si="11"/>
        <v>42.761904761904766</v>
      </c>
      <c r="C72" s="363"/>
      <c r="D72" s="350">
        <v>2013</v>
      </c>
      <c r="E72" s="411">
        <v>33</v>
      </c>
      <c r="F72" s="363"/>
      <c r="G72" s="350">
        <v>2013</v>
      </c>
      <c r="H72" s="411">
        <v>0</v>
      </c>
      <c r="I72" s="363"/>
      <c r="J72" s="350">
        <v>2013</v>
      </c>
      <c r="K72" s="411">
        <v>0</v>
      </c>
      <c r="L72" s="363"/>
      <c r="M72" s="350">
        <v>2013</v>
      </c>
      <c r="N72" s="8">
        <f t="shared" si="10"/>
        <v>33.333333333333336</v>
      </c>
      <c r="O72" s="363"/>
      <c r="P72" s="350">
        <v>2013</v>
      </c>
      <c r="Q72" s="363">
        <v>50</v>
      </c>
      <c r="R72" s="363" t="s">
        <v>5339</v>
      </c>
      <c r="S72" s="350">
        <v>2013</v>
      </c>
      <c r="T72" s="363">
        <v>0</v>
      </c>
      <c r="U72" s="363"/>
      <c r="V72" s="350">
        <v>2013</v>
      </c>
      <c r="W72" s="411">
        <v>50</v>
      </c>
      <c r="X72" s="363"/>
      <c r="Y72" s="350">
        <v>2013</v>
      </c>
      <c r="Z72" s="363">
        <v>100</v>
      </c>
      <c r="AA72" s="363" t="s">
        <v>5343</v>
      </c>
      <c r="AB72" s="350">
        <v>2013</v>
      </c>
      <c r="AC72" s="411">
        <v>100</v>
      </c>
      <c r="AD72" s="363" t="s">
        <v>5345</v>
      </c>
      <c r="AE72" s="350">
        <v>2013</v>
      </c>
      <c r="AF72" s="363">
        <v>33</v>
      </c>
      <c r="AG72" s="363"/>
      <c r="AH72" s="350">
        <v>2013</v>
      </c>
      <c r="AI72" s="363">
        <v>0</v>
      </c>
      <c r="AJ72" s="363"/>
      <c r="AK72" s="350">
        <v>2013</v>
      </c>
      <c r="AL72" s="411">
        <v>50</v>
      </c>
      <c r="AM72" s="363"/>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spans="1:81" s="111" customFormat="1" ht="24.75" customHeight="1">
      <c r="A73" s="43">
        <v>2014</v>
      </c>
      <c r="B73" s="5">
        <f t="shared" ref="B73:B77" si="12">AVERAGE(E73,H73,K73,N73,Z73,AC73,AF73)</f>
        <v>42.761904761904766</v>
      </c>
      <c r="C73" s="39"/>
      <c r="D73" s="43">
        <v>2014</v>
      </c>
      <c r="E73" s="19">
        <v>33</v>
      </c>
      <c r="F73" s="10" t="s">
        <v>3930</v>
      </c>
      <c r="G73" s="43">
        <v>2014</v>
      </c>
      <c r="H73" s="19">
        <v>0</v>
      </c>
      <c r="I73" s="10" t="s">
        <v>3931</v>
      </c>
      <c r="J73" s="43">
        <v>2014</v>
      </c>
      <c r="K73" s="19">
        <v>0</v>
      </c>
      <c r="L73" s="10" t="s">
        <v>1475</v>
      </c>
      <c r="M73" s="43">
        <v>2014</v>
      </c>
      <c r="N73" s="8">
        <f t="shared" ref="N73:N78" si="13">AVERAGE(Q73,T73,W73)</f>
        <v>33.333333333333336</v>
      </c>
      <c r="O73" s="19"/>
      <c r="P73" s="43">
        <v>2014</v>
      </c>
      <c r="Q73" s="19">
        <v>50</v>
      </c>
      <c r="R73" s="10" t="s">
        <v>1483</v>
      </c>
      <c r="S73" s="43">
        <v>2014</v>
      </c>
      <c r="T73" s="19">
        <v>0</v>
      </c>
      <c r="U73" s="10" t="s">
        <v>1482</v>
      </c>
      <c r="V73" s="43">
        <v>2014</v>
      </c>
      <c r="W73" s="19">
        <v>50</v>
      </c>
      <c r="X73" s="10" t="s">
        <v>3932</v>
      </c>
      <c r="Y73" s="350">
        <v>2014</v>
      </c>
      <c r="Z73" s="19">
        <v>100</v>
      </c>
      <c r="AA73" s="10" t="s">
        <v>4227</v>
      </c>
      <c r="AB73" s="350">
        <v>2014</v>
      </c>
      <c r="AC73" s="19">
        <v>100</v>
      </c>
      <c r="AD73" s="10" t="s">
        <v>1481</v>
      </c>
      <c r="AE73" s="350">
        <v>2014</v>
      </c>
      <c r="AF73" s="412">
        <v>33</v>
      </c>
      <c r="AG73" s="19"/>
      <c r="AH73" s="350">
        <v>2014</v>
      </c>
      <c r="AI73" s="19">
        <v>0</v>
      </c>
      <c r="AJ73" s="10" t="s">
        <v>1480</v>
      </c>
      <c r="AK73" s="350">
        <v>2014</v>
      </c>
      <c r="AL73" s="19">
        <v>50</v>
      </c>
      <c r="AM73" s="11" t="s">
        <v>1479</v>
      </c>
      <c r="AN73" s="35"/>
    </row>
    <row r="74" spans="1:81" ht="24.75" customHeight="1">
      <c r="A74" s="43">
        <v>2015</v>
      </c>
      <c r="B74" s="5">
        <f t="shared" si="12"/>
        <v>40.380952380952387</v>
      </c>
      <c r="C74" s="39"/>
      <c r="D74" s="43">
        <v>2015</v>
      </c>
      <c r="E74" s="49">
        <v>33</v>
      </c>
      <c r="F74" s="10"/>
      <c r="G74" s="43">
        <v>2015</v>
      </c>
      <c r="H74" s="19">
        <v>0</v>
      </c>
      <c r="I74" s="10"/>
      <c r="J74" s="43">
        <v>2015</v>
      </c>
      <c r="K74" s="19">
        <v>0</v>
      </c>
      <c r="L74" s="10"/>
      <c r="M74" s="43">
        <v>2015</v>
      </c>
      <c r="N74" s="8">
        <f t="shared" si="13"/>
        <v>16.666666666666668</v>
      </c>
      <c r="O74" s="19"/>
      <c r="P74" s="43">
        <v>2015</v>
      </c>
      <c r="Q74" s="19">
        <v>50</v>
      </c>
      <c r="R74" s="10"/>
      <c r="S74" s="43">
        <v>2015</v>
      </c>
      <c r="T74" s="19">
        <v>0</v>
      </c>
      <c r="U74" s="10" t="s">
        <v>1478</v>
      </c>
      <c r="V74" s="43">
        <v>2015</v>
      </c>
      <c r="W74" s="19">
        <v>0</v>
      </c>
      <c r="X74" s="10" t="s">
        <v>3933</v>
      </c>
      <c r="Y74" s="350">
        <v>2015</v>
      </c>
      <c r="Z74" s="49">
        <v>100</v>
      </c>
      <c r="AA74" s="10"/>
      <c r="AB74" s="350">
        <v>2015</v>
      </c>
      <c r="AC74" s="19">
        <v>100</v>
      </c>
      <c r="AD74" s="10"/>
      <c r="AE74" s="350">
        <v>2015</v>
      </c>
      <c r="AF74" s="412">
        <v>33</v>
      </c>
      <c r="AG74" s="19"/>
      <c r="AH74" s="350">
        <v>2015</v>
      </c>
      <c r="AI74" s="19">
        <v>0</v>
      </c>
      <c r="AJ74" s="10"/>
      <c r="AK74" s="350">
        <v>2015</v>
      </c>
      <c r="AL74" s="19">
        <v>50</v>
      </c>
      <c r="AM74" s="11"/>
    </row>
    <row r="75" spans="1:81" ht="24.75" customHeight="1">
      <c r="A75" s="43">
        <v>2016</v>
      </c>
      <c r="B75" s="5">
        <f t="shared" si="12"/>
        <v>40.380952380952387</v>
      </c>
      <c r="C75" s="39"/>
      <c r="D75" s="43">
        <v>2016</v>
      </c>
      <c r="E75" s="49">
        <v>33</v>
      </c>
      <c r="F75" s="10"/>
      <c r="G75" s="43">
        <v>2016</v>
      </c>
      <c r="H75" s="19">
        <v>0</v>
      </c>
      <c r="I75" s="10"/>
      <c r="J75" s="43">
        <v>2016</v>
      </c>
      <c r="K75" s="19">
        <v>0</v>
      </c>
      <c r="L75" s="10"/>
      <c r="M75" s="43">
        <v>2016</v>
      </c>
      <c r="N75" s="8">
        <f t="shared" si="13"/>
        <v>16.666666666666668</v>
      </c>
      <c r="O75" s="19"/>
      <c r="P75" s="43">
        <v>2016</v>
      </c>
      <c r="Q75" s="19">
        <v>50</v>
      </c>
      <c r="R75" s="10"/>
      <c r="S75" s="43">
        <v>2016</v>
      </c>
      <c r="T75" s="19">
        <v>0</v>
      </c>
      <c r="U75" s="10"/>
      <c r="V75" s="43">
        <v>2016</v>
      </c>
      <c r="W75" s="19">
        <v>0</v>
      </c>
      <c r="X75" s="10" t="s">
        <v>3934</v>
      </c>
      <c r="Y75" s="350">
        <v>2016</v>
      </c>
      <c r="Z75" s="49">
        <v>100</v>
      </c>
      <c r="AA75" s="10"/>
      <c r="AB75" s="350">
        <v>2016</v>
      </c>
      <c r="AC75" s="19">
        <v>100</v>
      </c>
      <c r="AD75" s="10"/>
      <c r="AE75" s="350">
        <v>2016</v>
      </c>
      <c r="AF75" s="412">
        <v>33</v>
      </c>
      <c r="AG75" s="19"/>
      <c r="AH75" s="350">
        <v>2016</v>
      </c>
      <c r="AI75" s="19">
        <v>0</v>
      </c>
      <c r="AJ75" s="10"/>
      <c r="AK75" s="350">
        <v>2016</v>
      </c>
      <c r="AL75" s="19">
        <v>50</v>
      </c>
      <c r="AM75" s="11"/>
    </row>
    <row r="76" spans="1:81" ht="24.75" customHeight="1">
      <c r="A76" s="43">
        <v>2017</v>
      </c>
      <c r="B76" s="5">
        <f t="shared" si="12"/>
        <v>40.380952380952387</v>
      </c>
      <c r="C76" s="39"/>
      <c r="D76" s="43">
        <v>2017</v>
      </c>
      <c r="E76" s="49">
        <v>33</v>
      </c>
      <c r="F76" s="70" t="s">
        <v>1477</v>
      </c>
      <c r="G76" s="43">
        <v>2017</v>
      </c>
      <c r="H76" s="19">
        <v>0</v>
      </c>
      <c r="I76" s="10" t="s">
        <v>1476</v>
      </c>
      <c r="J76" s="43">
        <v>2017</v>
      </c>
      <c r="K76" s="19">
        <v>0</v>
      </c>
      <c r="L76" s="10"/>
      <c r="M76" s="43">
        <v>2017</v>
      </c>
      <c r="N76" s="8">
        <f t="shared" si="13"/>
        <v>16.666666666666668</v>
      </c>
      <c r="O76" s="19"/>
      <c r="P76" s="43">
        <v>2017</v>
      </c>
      <c r="Q76" s="19">
        <v>50</v>
      </c>
      <c r="R76" s="10"/>
      <c r="S76" s="43">
        <v>2017</v>
      </c>
      <c r="T76" s="19">
        <v>0</v>
      </c>
      <c r="U76" s="10"/>
      <c r="V76" s="43">
        <v>2017</v>
      </c>
      <c r="W76" s="19">
        <v>0</v>
      </c>
      <c r="X76" s="10"/>
      <c r="Y76" s="350">
        <v>2017</v>
      </c>
      <c r="Z76" s="49">
        <v>100</v>
      </c>
      <c r="AA76" s="10"/>
      <c r="AB76" s="350">
        <v>2017</v>
      </c>
      <c r="AC76" s="19">
        <v>100</v>
      </c>
      <c r="AD76" s="10"/>
      <c r="AE76" s="350">
        <v>2017</v>
      </c>
      <c r="AF76" s="412">
        <v>33</v>
      </c>
      <c r="AG76" s="19"/>
      <c r="AH76" s="350">
        <v>2017</v>
      </c>
      <c r="AI76" s="19">
        <v>0</v>
      </c>
      <c r="AJ76" s="10"/>
      <c r="AK76" s="350">
        <v>2017</v>
      </c>
      <c r="AL76" s="19">
        <v>50</v>
      </c>
      <c r="AM76" s="11"/>
    </row>
    <row r="77" spans="1:81" ht="24.75" customHeight="1">
      <c r="A77" s="43">
        <v>2018</v>
      </c>
      <c r="B77" s="5">
        <f t="shared" si="12"/>
        <v>40.380952380952387</v>
      </c>
      <c r="C77" s="39"/>
      <c r="D77" s="43">
        <v>2018</v>
      </c>
      <c r="E77" s="49">
        <v>33</v>
      </c>
      <c r="F77" s="10"/>
      <c r="G77" s="43">
        <v>2018</v>
      </c>
      <c r="H77" s="19">
        <v>0</v>
      </c>
      <c r="I77" s="10"/>
      <c r="J77" s="43">
        <v>2018</v>
      </c>
      <c r="K77" s="19">
        <v>0</v>
      </c>
      <c r="L77" s="10"/>
      <c r="M77" s="43">
        <v>2018</v>
      </c>
      <c r="N77" s="8">
        <f t="shared" si="13"/>
        <v>16.666666666666668</v>
      </c>
      <c r="O77" s="19"/>
      <c r="P77" s="43">
        <v>2018</v>
      </c>
      <c r="Q77" s="19">
        <v>50</v>
      </c>
      <c r="R77" s="10"/>
      <c r="S77" s="43">
        <v>2018</v>
      </c>
      <c r="T77" s="19">
        <v>0</v>
      </c>
      <c r="U77" s="10"/>
      <c r="V77" s="43">
        <v>2018</v>
      </c>
      <c r="W77" s="19">
        <v>0</v>
      </c>
      <c r="X77" s="10"/>
      <c r="Y77" s="350">
        <v>2018</v>
      </c>
      <c r="Z77" s="49">
        <v>100</v>
      </c>
      <c r="AA77" s="10"/>
      <c r="AB77" s="350">
        <v>2018</v>
      </c>
      <c r="AC77" s="19">
        <v>100</v>
      </c>
      <c r="AD77" s="10"/>
      <c r="AE77" s="350">
        <v>2018</v>
      </c>
      <c r="AF77" s="412">
        <v>33</v>
      </c>
      <c r="AG77" s="19"/>
      <c r="AH77" s="350">
        <v>2018</v>
      </c>
      <c r="AI77" s="19">
        <v>0</v>
      </c>
      <c r="AJ77" s="10"/>
      <c r="AK77" s="350">
        <v>2018</v>
      </c>
      <c r="AL77" s="19">
        <v>50</v>
      </c>
      <c r="AM77" s="11"/>
    </row>
    <row r="78" spans="1:81" ht="24.75" customHeight="1">
      <c r="A78" s="43">
        <v>2019</v>
      </c>
      <c r="B78" s="5">
        <f>AVERAGE(E78,H78,K78,N78,Z78,AC78,AF78)</f>
        <v>40.380952380952387</v>
      </c>
      <c r="C78" s="39"/>
      <c r="D78" s="43">
        <v>2019</v>
      </c>
      <c r="E78" s="49">
        <v>33</v>
      </c>
      <c r="F78" s="10"/>
      <c r="G78" s="43">
        <v>2019</v>
      </c>
      <c r="H78" s="19">
        <v>0</v>
      </c>
      <c r="I78" s="10"/>
      <c r="J78" s="43">
        <v>2019</v>
      </c>
      <c r="K78" s="19">
        <v>0</v>
      </c>
      <c r="L78" s="10"/>
      <c r="M78" s="43">
        <v>2019</v>
      </c>
      <c r="N78" s="8">
        <f t="shared" si="13"/>
        <v>16.666666666666668</v>
      </c>
      <c r="O78" s="19"/>
      <c r="P78" s="43">
        <v>2019</v>
      </c>
      <c r="Q78" s="19">
        <v>50</v>
      </c>
      <c r="R78" s="10" t="s">
        <v>1474</v>
      </c>
      <c r="S78" s="43">
        <v>2019</v>
      </c>
      <c r="T78" s="19">
        <v>0</v>
      </c>
      <c r="U78" s="10" t="s">
        <v>1473</v>
      </c>
      <c r="V78" s="43">
        <v>2019</v>
      </c>
      <c r="W78" s="19">
        <v>0</v>
      </c>
      <c r="X78" s="70"/>
      <c r="Y78" s="350">
        <v>2019</v>
      </c>
      <c r="Z78" s="49">
        <v>100</v>
      </c>
      <c r="AA78" s="70" t="s">
        <v>4476</v>
      </c>
      <c r="AB78" s="350">
        <v>2019</v>
      </c>
      <c r="AC78" s="19">
        <v>100</v>
      </c>
      <c r="AD78" s="70" t="s">
        <v>1472</v>
      </c>
      <c r="AE78" s="350">
        <v>2019</v>
      </c>
      <c r="AF78" s="412">
        <v>33</v>
      </c>
      <c r="AG78" s="19"/>
      <c r="AH78" s="350">
        <v>2019</v>
      </c>
      <c r="AI78" s="19">
        <v>0</v>
      </c>
      <c r="AJ78" s="10"/>
      <c r="AK78" s="350">
        <v>2019</v>
      </c>
      <c r="AL78" s="19">
        <v>50</v>
      </c>
      <c r="AM78" s="11" t="s">
        <v>1471</v>
      </c>
    </row>
    <row r="79" spans="1:81" ht="24.75" customHeight="1">
      <c r="Z79" s="112"/>
    </row>
    <row r="80" spans="1:81" ht="24.75" customHeight="1">
      <c r="A80" s="40" t="s">
        <v>114</v>
      </c>
      <c r="B80" s="553" t="s">
        <v>189</v>
      </c>
      <c r="C80" s="553"/>
      <c r="D80" s="553"/>
      <c r="E80" s="553"/>
      <c r="F80" s="553"/>
      <c r="G80" s="553"/>
      <c r="H80" s="553"/>
      <c r="I80" s="553"/>
      <c r="J80" s="553"/>
      <c r="K80" s="553"/>
      <c r="L80" s="553"/>
      <c r="M80" s="553"/>
      <c r="N80" s="553"/>
      <c r="O80" s="553"/>
      <c r="P80" s="553"/>
      <c r="Q80" s="553"/>
      <c r="R80" s="553"/>
    </row>
    <row r="81" spans="1:8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8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row>
    <row r="83" spans="1:81" ht="24.75" customHeight="1">
      <c r="A83" s="43" t="s">
        <v>92</v>
      </c>
      <c r="B83" s="595" t="s">
        <v>188</v>
      </c>
      <c r="C83" s="595"/>
      <c r="D83" s="43" t="s">
        <v>92</v>
      </c>
      <c r="E83" s="595" t="s">
        <v>187</v>
      </c>
      <c r="F83" s="595"/>
      <c r="G83" s="43" t="s">
        <v>92</v>
      </c>
      <c r="H83" s="595" t="s">
        <v>186</v>
      </c>
      <c r="I83" s="595"/>
      <c r="J83" s="43" t="s">
        <v>92</v>
      </c>
      <c r="K83" s="595" t="s">
        <v>873</v>
      </c>
      <c r="L83" s="595"/>
      <c r="M83" s="43" t="s">
        <v>92</v>
      </c>
      <c r="N83" s="595" t="s">
        <v>184</v>
      </c>
      <c r="O83" s="595"/>
      <c r="P83" s="43" t="s">
        <v>92</v>
      </c>
      <c r="Q83" s="595" t="s">
        <v>183</v>
      </c>
      <c r="R83" s="595"/>
    </row>
    <row r="84" spans="1:8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81" ht="24.75" customHeight="1">
      <c r="A85" s="43" t="s">
        <v>78</v>
      </c>
      <c r="B85" s="580" t="s">
        <v>79</v>
      </c>
      <c r="C85" s="580"/>
      <c r="D85" s="43" t="s">
        <v>78</v>
      </c>
      <c r="E85" s="580" t="s">
        <v>4354</v>
      </c>
      <c r="F85" s="580"/>
      <c r="G85" s="43" t="s">
        <v>78</v>
      </c>
      <c r="H85" s="580" t="s">
        <v>4402</v>
      </c>
      <c r="I85" s="580"/>
      <c r="J85" s="43" t="s">
        <v>78</v>
      </c>
      <c r="K85" s="580" t="s">
        <v>4403</v>
      </c>
      <c r="L85" s="580"/>
      <c r="M85" s="43" t="s">
        <v>78</v>
      </c>
      <c r="N85" s="595" t="s">
        <v>4357</v>
      </c>
      <c r="O85" s="580"/>
      <c r="P85" s="43" t="s">
        <v>78</v>
      </c>
      <c r="Q85" s="580" t="s">
        <v>4358</v>
      </c>
      <c r="R85" s="580"/>
    </row>
    <row r="86" spans="1:81" ht="24.75" customHeight="1">
      <c r="A86" s="43" t="s">
        <v>0</v>
      </c>
      <c r="B86" s="43" t="s">
        <v>77</v>
      </c>
      <c r="C86" s="43" t="s">
        <v>76</v>
      </c>
      <c r="D86" s="43" t="s">
        <v>75</v>
      </c>
      <c r="E86" s="43" t="s">
        <v>74</v>
      </c>
      <c r="F86" s="43" t="s">
        <v>73</v>
      </c>
      <c r="G86" s="43" t="s">
        <v>75</v>
      </c>
      <c r="H86" s="43" t="s">
        <v>74</v>
      </c>
      <c r="I86" s="43" t="s">
        <v>73</v>
      </c>
      <c r="J86" s="43" t="s">
        <v>75</v>
      </c>
      <c r="K86" s="43" t="s">
        <v>74</v>
      </c>
      <c r="L86" s="43" t="s">
        <v>73</v>
      </c>
      <c r="M86" s="43" t="s">
        <v>75</v>
      </c>
      <c r="N86" s="43" t="s">
        <v>74</v>
      </c>
      <c r="O86" s="43" t="s">
        <v>73</v>
      </c>
      <c r="P86" s="43" t="s">
        <v>75</v>
      </c>
      <c r="Q86" s="43" t="s">
        <v>74</v>
      </c>
      <c r="R86" s="43" t="s">
        <v>73</v>
      </c>
    </row>
    <row r="87" spans="1:81" s="47" customFormat="1" ht="24.75" customHeight="1">
      <c r="A87" s="350">
        <v>2007</v>
      </c>
      <c r="B87" s="2">
        <f t="shared" ref="B87:B93" si="14">AVERAGE(E87,H87,K87,N87,Q87)</f>
        <v>45</v>
      </c>
      <c r="C87" s="363"/>
      <c r="D87" s="350">
        <v>2007</v>
      </c>
      <c r="E87" s="411">
        <v>25</v>
      </c>
      <c r="F87" s="363"/>
      <c r="G87" s="350">
        <v>2007</v>
      </c>
      <c r="H87" s="411">
        <v>100</v>
      </c>
      <c r="I87" s="363"/>
      <c r="J87" s="350">
        <v>2007</v>
      </c>
      <c r="K87" s="411">
        <v>0</v>
      </c>
      <c r="L87" s="363"/>
      <c r="M87" s="350">
        <v>2007</v>
      </c>
      <c r="N87" s="34">
        <v>100</v>
      </c>
      <c r="O87" s="363"/>
      <c r="P87" s="350">
        <v>2007</v>
      </c>
      <c r="Q87" s="411">
        <v>0</v>
      </c>
      <c r="R87" s="363"/>
      <c r="S87" s="387"/>
      <c r="T87" s="387"/>
      <c r="U87" s="387"/>
      <c r="V87" s="387"/>
      <c r="W87" s="387"/>
      <c r="X87" s="387"/>
      <c r="Y87" s="387"/>
      <c r="Z87" s="387"/>
      <c r="AA87" s="387"/>
      <c r="AB87" s="387"/>
      <c r="AC87" s="387"/>
      <c r="AD87" s="387"/>
      <c r="AE87" s="42"/>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spans="1:81" s="47" customFormat="1" ht="24.75" customHeight="1">
      <c r="A88" s="350">
        <v>2008</v>
      </c>
      <c r="B88" s="2">
        <f t="shared" si="14"/>
        <v>45</v>
      </c>
      <c r="C88" s="363"/>
      <c r="D88" s="350">
        <v>2008</v>
      </c>
      <c r="E88" s="411">
        <v>25</v>
      </c>
      <c r="F88" s="363"/>
      <c r="G88" s="350">
        <v>2008</v>
      </c>
      <c r="H88" s="411">
        <v>100</v>
      </c>
      <c r="I88" s="363"/>
      <c r="J88" s="350">
        <v>2008</v>
      </c>
      <c r="K88" s="411">
        <v>0</v>
      </c>
      <c r="L88" s="363"/>
      <c r="M88" s="350">
        <v>2008</v>
      </c>
      <c r="N88" s="34">
        <v>100</v>
      </c>
      <c r="O88" s="363"/>
      <c r="P88" s="350">
        <v>2008</v>
      </c>
      <c r="Q88" s="411">
        <v>0</v>
      </c>
      <c r="R88" s="363"/>
      <c r="S88" s="387"/>
      <c r="T88" s="387"/>
      <c r="U88" s="387"/>
      <c r="V88" s="387"/>
      <c r="W88" s="387"/>
      <c r="X88" s="387"/>
      <c r="Y88" s="387"/>
      <c r="Z88" s="387"/>
      <c r="AA88" s="387"/>
      <c r="AB88" s="387"/>
      <c r="AC88" s="387"/>
      <c r="AD88" s="387"/>
      <c r="AE88" s="42"/>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spans="1:81" s="47" customFormat="1" ht="24.75" customHeight="1">
      <c r="A89" s="350">
        <v>2009</v>
      </c>
      <c r="B89" s="2">
        <f t="shared" si="14"/>
        <v>45</v>
      </c>
      <c r="C89" s="363"/>
      <c r="D89" s="350">
        <v>2009</v>
      </c>
      <c r="E89" s="411">
        <v>25</v>
      </c>
      <c r="F89" s="363"/>
      <c r="G89" s="350">
        <v>2009</v>
      </c>
      <c r="H89" s="411">
        <v>100</v>
      </c>
      <c r="I89" s="363"/>
      <c r="J89" s="350">
        <v>2009</v>
      </c>
      <c r="K89" s="411">
        <v>0</v>
      </c>
      <c r="L89" s="363"/>
      <c r="M89" s="350">
        <v>2009</v>
      </c>
      <c r="N89" s="34">
        <v>100</v>
      </c>
      <c r="O89" s="363"/>
      <c r="P89" s="350">
        <v>2009</v>
      </c>
      <c r="Q89" s="411">
        <v>0</v>
      </c>
      <c r="R89" s="363"/>
      <c r="S89" s="387"/>
      <c r="T89" s="387"/>
      <c r="U89" s="387"/>
      <c r="V89" s="387"/>
      <c r="W89" s="387"/>
      <c r="X89" s="387"/>
      <c r="Y89" s="387"/>
      <c r="Z89" s="387"/>
      <c r="AA89" s="387"/>
      <c r="AB89" s="387"/>
      <c r="AC89" s="387"/>
      <c r="AD89" s="387"/>
      <c r="AE89" s="42"/>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spans="1:81" s="47" customFormat="1" ht="24.75" customHeight="1">
      <c r="A90" s="350">
        <v>2010</v>
      </c>
      <c r="B90" s="2">
        <f t="shared" si="14"/>
        <v>45</v>
      </c>
      <c r="C90" s="363"/>
      <c r="D90" s="350">
        <v>2010</v>
      </c>
      <c r="E90" s="411">
        <v>25</v>
      </c>
      <c r="F90" s="363"/>
      <c r="G90" s="350">
        <v>2010</v>
      </c>
      <c r="H90" s="411">
        <v>100</v>
      </c>
      <c r="I90" s="363"/>
      <c r="J90" s="350">
        <v>2010</v>
      </c>
      <c r="K90" s="411">
        <v>0</v>
      </c>
      <c r="L90" s="363" t="s">
        <v>3935</v>
      </c>
      <c r="M90" s="350">
        <v>2010</v>
      </c>
      <c r="N90" s="34">
        <v>100</v>
      </c>
      <c r="O90" s="363"/>
      <c r="P90" s="350">
        <v>2010</v>
      </c>
      <c r="Q90" s="411">
        <v>0</v>
      </c>
      <c r="R90" s="363"/>
      <c r="S90" s="387"/>
      <c r="T90" s="387"/>
      <c r="U90" s="387"/>
      <c r="V90" s="387"/>
      <c r="W90" s="387"/>
      <c r="X90" s="387"/>
      <c r="Y90" s="387"/>
      <c r="Z90" s="387"/>
      <c r="AA90" s="387"/>
      <c r="AB90" s="387"/>
      <c r="AC90" s="387"/>
      <c r="AD90" s="387"/>
      <c r="AE90" s="42"/>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spans="1:81" s="47" customFormat="1" ht="24.75" customHeight="1">
      <c r="A91" s="350">
        <v>2011</v>
      </c>
      <c r="B91" s="2">
        <f t="shared" si="14"/>
        <v>45</v>
      </c>
      <c r="C91" s="363"/>
      <c r="D91" s="350">
        <v>2011</v>
      </c>
      <c r="E91" s="411">
        <v>25</v>
      </c>
      <c r="F91" s="363"/>
      <c r="G91" s="350">
        <v>2011</v>
      </c>
      <c r="H91" s="411">
        <v>100</v>
      </c>
      <c r="I91" s="363"/>
      <c r="J91" s="350">
        <v>2011</v>
      </c>
      <c r="K91" s="411">
        <v>0</v>
      </c>
      <c r="L91" s="363"/>
      <c r="M91" s="350">
        <v>2011</v>
      </c>
      <c r="N91" s="34">
        <v>100</v>
      </c>
      <c r="O91" s="363"/>
      <c r="P91" s="350">
        <v>2011</v>
      </c>
      <c r="Q91" s="411">
        <v>0</v>
      </c>
      <c r="R91" s="363"/>
      <c r="S91" s="387"/>
      <c r="T91" s="387"/>
      <c r="U91" s="387"/>
      <c r="V91" s="387"/>
      <c r="W91" s="387"/>
      <c r="X91" s="387"/>
      <c r="Y91" s="387"/>
      <c r="Z91" s="387"/>
      <c r="AA91" s="387"/>
      <c r="AB91" s="387"/>
      <c r="AC91" s="387"/>
      <c r="AD91" s="387"/>
      <c r="AE91" s="42"/>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spans="1:81" s="47" customFormat="1" ht="24.75" customHeight="1">
      <c r="A92" s="350">
        <v>2012</v>
      </c>
      <c r="B92" s="2">
        <f t="shared" si="14"/>
        <v>45</v>
      </c>
      <c r="C92" s="363"/>
      <c r="D92" s="350">
        <v>2012</v>
      </c>
      <c r="E92" s="411">
        <v>25</v>
      </c>
      <c r="F92" s="363"/>
      <c r="G92" s="350">
        <v>2012</v>
      </c>
      <c r="H92" s="411">
        <v>100</v>
      </c>
      <c r="I92" s="363"/>
      <c r="J92" s="350">
        <v>2012</v>
      </c>
      <c r="K92" s="411">
        <v>0</v>
      </c>
      <c r="L92" s="363"/>
      <c r="M92" s="350">
        <v>2012</v>
      </c>
      <c r="N92" s="34">
        <v>100</v>
      </c>
      <c r="O92" s="363"/>
      <c r="P92" s="350">
        <v>2012</v>
      </c>
      <c r="Q92" s="411">
        <v>0</v>
      </c>
      <c r="R92" s="363"/>
      <c r="S92" s="387"/>
      <c r="T92" s="387"/>
      <c r="U92" s="387"/>
      <c r="V92" s="387"/>
      <c r="W92" s="387"/>
      <c r="X92" s="387"/>
      <c r="Y92" s="387"/>
      <c r="Z92" s="387"/>
      <c r="AA92" s="387"/>
      <c r="AB92" s="387"/>
      <c r="AC92" s="387"/>
      <c r="AD92" s="387"/>
      <c r="AE92" s="42"/>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spans="1:81" s="47" customFormat="1" ht="24.75" customHeight="1">
      <c r="A93" s="350">
        <v>2013</v>
      </c>
      <c r="B93" s="2">
        <f t="shared" si="14"/>
        <v>45</v>
      </c>
      <c r="C93" s="363"/>
      <c r="D93" s="350">
        <v>2013</v>
      </c>
      <c r="E93" s="411">
        <v>25</v>
      </c>
      <c r="F93" s="363"/>
      <c r="G93" s="350">
        <v>2013</v>
      </c>
      <c r="H93" s="411">
        <v>100</v>
      </c>
      <c r="I93" s="363"/>
      <c r="J93" s="350">
        <v>2013</v>
      </c>
      <c r="K93" s="411">
        <v>0</v>
      </c>
      <c r="L93" s="363"/>
      <c r="M93" s="350">
        <v>2013</v>
      </c>
      <c r="N93" s="34">
        <v>100</v>
      </c>
      <c r="O93" s="363"/>
      <c r="P93" s="350">
        <v>2013</v>
      </c>
      <c r="Q93" s="411">
        <v>0</v>
      </c>
      <c r="R93" s="363"/>
      <c r="S93" s="387"/>
      <c r="T93" s="387"/>
      <c r="U93" s="387"/>
      <c r="V93" s="387"/>
      <c r="W93" s="387"/>
      <c r="X93" s="387"/>
      <c r="Y93" s="387"/>
      <c r="Z93" s="387"/>
      <c r="AA93" s="387"/>
      <c r="AB93" s="387"/>
      <c r="AC93" s="387"/>
      <c r="AD93" s="387"/>
      <c r="AE93" s="42"/>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spans="1:81" ht="24.75" customHeight="1">
      <c r="A94" s="43">
        <v>2014</v>
      </c>
      <c r="B94" s="2">
        <f>AVERAGE(E94,H94,K94,N94,Q94)</f>
        <v>45</v>
      </c>
      <c r="C94" s="39"/>
      <c r="D94" s="43">
        <v>2014</v>
      </c>
      <c r="E94" s="19">
        <v>25</v>
      </c>
      <c r="F94" s="10" t="s">
        <v>1470</v>
      </c>
      <c r="G94" s="43">
        <v>2014</v>
      </c>
      <c r="H94" s="19">
        <v>100</v>
      </c>
      <c r="I94" s="10"/>
      <c r="J94" s="43">
        <v>2014</v>
      </c>
      <c r="K94" s="19">
        <v>0</v>
      </c>
      <c r="L94" s="10" t="s">
        <v>3935</v>
      </c>
      <c r="M94" s="43">
        <v>2014</v>
      </c>
      <c r="N94" s="34">
        <v>100</v>
      </c>
      <c r="O94" s="10" t="s">
        <v>3936</v>
      </c>
      <c r="P94" s="43">
        <v>2014</v>
      </c>
      <c r="Q94" s="19">
        <v>0</v>
      </c>
      <c r="R94" s="11"/>
    </row>
    <row r="95" spans="1:81" ht="24.75" customHeight="1">
      <c r="A95" s="43">
        <v>2015</v>
      </c>
      <c r="B95" s="2">
        <f>AVERAGE(E95,H95,K95,N95,Q95)</f>
        <v>45</v>
      </c>
      <c r="C95" s="80"/>
      <c r="D95" s="43">
        <v>2015</v>
      </c>
      <c r="E95" s="19">
        <v>25</v>
      </c>
      <c r="F95" s="10"/>
      <c r="G95" s="43">
        <v>2015</v>
      </c>
      <c r="H95" s="19">
        <v>100</v>
      </c>
      <c r="I95" s="10"/>
      <c r="J95" s="43">
        <v>2015</v>
      </c>
      <c r="K95" s="49">
        <v>0</v>
      </c>
      <c r="L95" s="10"/>
      <c r="M95" s="43">
        <v>2015</v>
      </c>
      <c r="N95" s="49">
        <v>100</v>
      </c>
      <c r="O95" s="10"/>
      <c r="P95" s="43">
        <v>2015</v>
      </c>
      <c r="Q95" s="19">
        <v>0</v>
      </c>
      <c r="R95" s="11"/>
    </row>
    <row r="96" spans="1:81" ht="24.75" customHeight="1">
      <c r="A96" s="43">
        <v>2016</v>
      </c>
      <c r="B96" s="2">
        <f>AVERAGE(E96,H96,K96,N96,Q96)</f>
        <v>45</v>
      </c>
      <c r="C96" s="80"/>
      <c r="D96" s="43">
        <v>2016</v>
      </c>
      <c r="E96" s="19">
        <v>25</v>
      </c>
      <c r="F96" s="10"/>
      <c r="G96" s="43">
        <v>2016</v>
      </c>
      <c r="H96" s="19">
        <v>100</v>
      </c>
      <c r="I96" s="10"/>
      <c r="J96" s="43">
        <v>2016</v>
      </c>
      <c r="K96" s="49">
        <v>0</v>
      </c>
      <c r="L96" s="10"/>
      <c r="M96" s="43">
        <v>2016</v>
      </c>
      <c r="N96" s="49">
        <v>100</v>
      </c>
      <c r="O96" s="10"/>
      <c r="P96" s="43">
        <v>2016</v>
      </c>
      <c r="Q96" s="19">
        <v>0</v>
      </c>
      <c r="R96" s="11"/>
    </row>
    <row r="97" spans="1:81" ht="24.75" customHeight="1">
      <c r="A97" s="43">
        <v>2017</v>
      </c>
      <c r="B97" s="2">
        <f t="shared" ref="B97:B99" si="15">AVERAGE(E97,H97,K97,N97,Q97)</f>
        <v>45</v>
      </c>
      <c r="C97" s="80"/>
      <c r="D97" s="43">
        <v>2017</v>
      </c>
      <c r="E97" s="19">
        <v>25</v>
      </c>
      <c r="F97" s="10"/>
      <c r="G97" s="43">
        <v>2017</v>
      </c>
      <c r="H97" s="19">
        <v>100</v>
      </c>
      <c r="I97" s="10"/>
      <c r="J97" s="43">
        <v>2017</v>
      </c>
      <c r="K97" s="49">
        <v>0</v>
      </c>
      <c r="L97" s="10"/>
      <c r="M97" s="43">
        <v>2017</v>
      </c>
      <c r="N97" s="49">
        <v>100</v>
      </c>
      <c r="O97" s="10"/>
      <c r="P97" s="43">
        <v>2017</v>
      </c>
      <c r="Q97" s="19">
        <v>0</v>
      </c>
      <c r="R97" s="11"/>
    </row>
    <row r="98" spans="1:81" ht="24.75" customHeight="1">
      <c r="A98" s="43">
        <v>2018</v>
      </c>
      <c r="B98" s="2">
        <f t="shared" si="15"/>
        <v>45</v>
      </c>
      <c r="C98" s="80"/>
      <c r="D98" s="43">
        <v>2018</v>
      </c>
      <c r="E98" s="19">
        <v>25</v>
      </c>
      <c r="F98" s="10"/>
      <c r="G98" s="43">
        <v>2018</v>
      </c>
      <c r="H98" s="19">
        <v>100</v>
      </c>
      <c r="I98" s="10"/>
      <c r="J98" s="43">
        <v>2018</v>
      </c>
      <c r="K98" s="49">
        <v>0</v>
      </c>
      <c r="L98" s="10"/>
      <c r="M98" s="43">
        <v>2018</v>
      </c>
      <c r="N98" s="49">
        <v>100</v>
      </c>
      <c r="O98" s="10"/>
      <c r="P98" s="43">
        <v>2018</v>
      </c>
      <c r="Q98" s="19">
        <v>0</v>
      </c>
      <c r="R98" s="11"/>
    </row>
    <row r="99" spans="1:81" ht="24.75" customHeight="1">
      <c r="A99" s="43">
        <v>2019</v>
      </c>
      <c r="B99" s="2">
        <f t="shared" si="15"/>
        <v>45</v>
      </c>
      <c r="C99" s="80"/>
      <c r="D99" s="43">
        <v>2019</v>
      </c>
      <c r="E99" s="19">
        <v>25</v>
      </c>
      <c r="F99" s="10"/>
      <c r="G99" s="43">
        <v>2019</v>
      </c>
      <c r="H99" s="19">
        <v>100</v>
      </c>
      <c r="I99" s="10"/>
      <c r="J99" s="43">
        <v>2019</v>
      </c>
      <c r="K99" s="49">
        <v>0</v>
      </c>
      <c r="L99" s="10"/>
      <c r="M99" s="43">
        <v>2019</v>
      </c>
      <c r="N99" s="49">
        <v>100</v>
      </c>
      <c r="O99" s="10"/>
      <c r="P99" s="43">
        <v>2019</v>
      </c>
      <c r="Q99" s="19">
        <v>0</v>
      </c>
      <c r="R99" s="11"/>
    </row>
    <row r="100" spans="1:81" ht="24.75" customHeight="1"/>
    <row r="101" spans="1:81" ht="24.75" customHeight="1">
      <c r="A101" s="40" t="s">
        <v>114</v>
      </c>
      <c r="B101" s="553" t="s">
        <v>174</v>
      </c>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row>
    <row r="102" spans="1:81"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81"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81"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269</v>
      </c>
      <c r="X104" s="595"/>
    </row>
    <row r="105" spans="1:81"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81"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81" ht="24.75" customHeight="1">
      <c r="A107" s="43" t="s">
        <v>0</v>
      </c>
      <c r="B107" s="43" t="s">
        <v>77</v>
      </c>
      <c r="C107" s="43" t="s">
        <v>76</v>
      </c>
      <c r="D107" s="43" t="s">
        <v>75</v>
      </c>
      <c r="E107" s="43" t="s">
        <v>74</v>
      </c>
      <c r="F107" s="43" t="s">
        <v>73</v>
      </c>
      <c r="G107" s="43" t="s">
        <v>75</v>
      </c>
      <c r="H107" s="43" t="s">
        <v>74</v>
      </c>
      <c r="I107" s="43" t="s">
        <v>73</v>
      </c>
      <c r="J107" s="43" t="s">
        <v>75</v>
      </c>
      <c r="K107" s="43" t="s">
        <v>74</v>
      </c>
      <c r="L107" s="43" t="s">
        <v>73</v>
      </c>
      <c r="M107" s="43" t="s">
        <v>75</v>
      </c>
      <c r="N107" s="43" t="s">
        <v>74</v>
      </c>
      <c r="O107" s="43" t="s">
        <v>73</v>
      </c>
      <c r="P107" s="43" t="s">
        <v>75</v>
      </c>
      <c r="Q107" s="43" t="s">
        <v>74</v>
      </c>
      <c r="R107" s="43" t="s">
        <v>73</v>
      </c>
      <c r="S107" s="43" t="s">
        <v>75</v>
      </c>
      <c r="T107" s="43" t="s">
        <v>74</v>
      </c>
      <c r="U107" s="43" t="s">
        <v>73</v>
      </c>
      <c r="V107" s="43" t="s">
        <v>75</v>
      </c>
      <c r="W107" s="43" t="s">
        <v>74</v>
      </c>
      <c r="X107" s="43" t="s">
        <v>73</v>
      </c>
    </row>
    <row r="108" spans="1:81" s="47" customFormat="1" ht="24.75" customHeight="1">
      <c r="A108" s="350">
        <v>2007</v>
      </c>
      <c r="B108" s="2">
        <f t="shared" ref="B108:B114" si="16">AVERAGE(E108,((H108+K108)/2),((N108+Q108+T108)/3),W108)</f>
        <v>77.083333333333329</v>
      </c>
      <c r="C108" s="363"/>
      <c r="D108" s="350">
        <v>2007</v>
      </c>
      <c r="E108" s="8">
        <v>50</v>
      </c>
      <c r="F108" s="363" t="s">
        <v>5346</v>
      </c>
      <c r="G108" s="350">
        <v>2007</v>
      </c>
      <c r="H108" s="363">
        <v>50</v>
      </c>
      <c r="I108" s="363" t="s">
        <v>5350</v>
      </c>
      <c r="J108" s="350">
        <v>2007</v>
      </c>
      <c r="K108" s="363">
        <v>100</v>
      </c>
      <c r="L108" s="363" t="s">
        <v>5351</v>
      </c>
      <c r="M108" s="350">
        <v>2007</v>
      </c>
      <c r="N108" s="8">
        <v>100</v>
      </c>
      <c r="O108" s="363"/>
      <c r="P108" s="350">
        <v>2007</v>
      </c>
      <c r="Q108" s="8">
        <v>100</v>
      </c>
      <c r="R108" s="363"/>
      <c r="S108" s="350">
        <v>2007</v>
      </c>
      <c r="T108" s="411">
        <v>50</v>
      </c>
      <c r="U108" s="363" t="s">
        <v>5356</v>
      </c>
      <c r="V108" s="350">
        <v>2007</v>
      </c>
      <c r="W108" s="8">
        <v>100</v>
      </c>
      <c r="X108" s="363"/>
      <c r="Y108" s="387"/>
      <c r="Z108" s="387"/>
      <c r="AA108" s="387"/>
      <c r="AB108" s="387"/>
      <c r="AC108" s="387"/>
      <c r="AD108" s="387"/>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spans="1:81" s="47" customFormat="1" ht="24.75" customHeight="1">
      <c r="A109" s="350">
        <v>2008</v>
      </c>
      <c r="B109" s="2">
        <f t="shared" si="16"/>
        <v>77.083333333333329</v>
      </c>
      <c r="C109" s="363"/>
      <c r="D109" s="350">
        <v>2008</v>
      </c>
      <c r="E109" s="8">
        <v>50</v>
      </c>
      <c r="F109" s="363"/>
      <c r="G109" s="350">
        <v>2008</v>
      </c>
      <c r="H109" s="363">
        <v>50</v>
      </c>
      <c r="I109" s="363"/>
      <c r="J109" s="350">
        <v>2008</v>
      </c>
      <c r="K109" s="363">
        <v>100</v>
      </c>
      <c r="L109" s="363"/>
      <c r="M109" s="350">
        <v>2008</v>
      </c>
      <c r="N109" s="8">
        <v>100</v>
      </c>
      <c r="O109" s="363"/>
      <c r="P109" s="350">
        <v>2008</v>
      </c>
      <c r="Q109" s="8">
        <v>100</v>
      </c>
      <c r="R109" s="363"/>
      <c r="S109" s="350">
        <v>2008</v>
      </c>
      <c r="T109" s="411">
        <v>50</v>
      </c>
      <c r="U109" s="363"/>
      <c r="V109" s="350">
        <v>2008</v>
      </c>
      <c r="W109" s="8">
        <v>100</v>
      </c>
      <c r="X109" s="363"/>
      <c r="Y109" s="387"/>
      <c r="Z109" s="387"/>
      <c r="AA109" s="387"/>
      <c r="AB109" s="387"/>
      <c r="AC109" s="387"/>
      <c r="AD109" s="387"/>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spans="1:81" s="47" customFormat="1" ht="24.75" customHeight="1">
      <c r="A110" s="350">
        <v>2009</v>
      </c>
      <c r="B110" s="2">
        <f t="shared" si="16"/>
        <v>77.083333333333329</v>
      </c>
      <c r="C110" s="363"/>
      <c r="D110" s="350">
        <v>2009</v>
      </c>
      <c r="E110" s="8">
        <v>50</v>
      </c>
      <c r="F110" s="363" t="s">
        <v>5347</v>
      </c>
      <c r="G110" s="350">
        <v>2009</v>
      </c>
      <c r="H110" s="363">
        <v>50</v>
      </c>
      <c r="I110" s="363"/>
      <c r="J110" s="350">
        <v>2009</v>
      </c>
      <c r="K110" s="363">
        <v>100</v>
      </c>
      <c r="L110" s="363" t="s">
        <v>5352</v>
      </c>
      <c r="M110" s="350">
        <v>2009</v>
      </c>
      <c r="N110" s="8">
        <v>100</v>
      </c>
      <c r="O110" s="363" t="s">
        <v>5354</v>
      </c>
      <c r="P110" s="350">
        <v>2009</v>
      </c>
      <c r="Q110" s="8">
        <v>100</v>
      </c>
      <c r="R110" s="363" t="s">
        <v>5355</v>
      </c>
      <c r="S110" s="350">
        <v>2009</v>
      </c>
      <c r="T110" s="411">
        <v>50</v>
      </c>
      <c r="U110" s="363" t="s">
        <v>5357</v>
      </c>
      <c r="V110" s="350">
        <v>2009</v>
      </c>
      <c r="W110" s="8">
        <v>100</v>
      </c>
      <c r="X110" s="363" t="s">
        <v>5358</v>
      </c>
      <c r="Y110" s="387"/>
      <c r="Z110" s="387"/>
      <c r="AA110" s="387"/>
      <c r="AB110" s="387"/>
      <c r="AC110" s="387"/>
      <c r="AD110" s="387"/>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spans="1:81" s="47" customFormat="1" ht="24.75" customHeight="1">
      <c r="A111" s="350">
        <v>2010</v>
      </c>
      <c r="B111" s="2">
        <f t="shared" si="16"/>
        <v>77.083333333333329</v>
      </c>
      <c r="C111" s="363"/>
      <c r="D111" s="350">
        <v>2010</v>
      </c>
      <c r="E111" s="8">
        <v>50</v>
      </c>
      <c r="F111" s="363"/>
      <c r="G111" s="350">
        <v>2010</v>
      </c>
      <c r="H111" s="363">
        <v>50</v>
      </c>
      <c r="I111" s="363"/>
      <c r="J111" s="350">
        <v>2010</v>
      </c>
      <c r="K111" s="363">
        <v>100</v>
      </c>
      <c r="L111" s="363"/>
      <c r="M111" s="350">
        <v>2010</v>
      </c>
      <c r="N111" s="8">
        <v>100</v>
      </c>
      <c r="O111" s="363"/>
      <c r="P111" s="350">
        <v>2010</v>
      </c>
      <c r="Q111" s="8">
        <v>100</v>
      </c>
      <c r="R111" s="363"/>
      <c r="S111" s="350">
        <v>2010</v>
      </c>
      <c r="T111" s="411">
        <v>50</v>
      </c>
      <c r="U111" s="363"/>
      <c r="V111" s="350">
        <v>2010</v>
      </c>
      <c r="W111" s="8">
        <v>100</v>
      </c>
      <c r="X111" s="363"/>
      <c r="Y111" s="387"/>
      <c r="Z111" s="387"/>
      <c r="AA111" s="387"/>
      <c r="AB111" s="387"/>
      <c r="AC111" s="387"/>
      <c r="AD111" s="387"/>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spans="1:81" s="47" customFormat="1" ht="24.75" customHeight="1">
      <c r="A112" s="350">
        <v>2011</v>
      </c>
      <c r="B112" s="2">
        <f t="shared" si="16"/>
        <v>77.083333333333329</v>
      </c>
      <c r="C112" s="363"/>
      <c r="D112" s="350">
        <v>2011</v>
      </c>
      <c r="E112" s="8">
        <v>50</v>
      </c>
      <c r="F112" s="363"/>
      <c r="G112" s="350">
        <v>2011</v>
      </c>
      <c r="H112" s="363">
        <v>50</v>
      </c>
      <c r="I112" s="363"/>
      <c r="J112" s="350">
        <v>2011</v>
      </c>
      <c r="K112" s="363">
        <v>100</v>
      </c>
      <c r="L112" s="363"/>
      <c r="M112" s="350">
        <v>2011</v>
      </c>
      <c r="N112" s="8">
        <v>100</v>
      </c>
      <c r="O112" s="363"/>
      <c r="P112" s="350">
        <v>2011</v>
      </c>
      <c r="Q112" s="8">
        <v>100</v>
      </c>
      <c r="R112" s="363"/>
      <c r="S112" s="350">
        <v>2011</v>
      </c>
      <c r="T112" s="411">
        <v>50</v>
      </c>
      <c r="U112" s="363"/>
      <c r="V112" s="350">
        <v>2011</v>
      </c>
      <c r="W112" s="8">
        <v>100</v>
      </c>
      <c r="X112" s="363"/>
      <c r="Y112" s="387"/>
      <c r="Z112" s="387"/>
      <c r="AA112" s="387"/>
      <c r="AB112" s="387"/>
      <c r="AC112" s="387"/>
      <c r="AD112" s="387"/>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spans="1:81" s="47" customFormat="1" ht="24.75" customHeight="1">
      <c r="A113" s="350">
        <v>2012</v>
      </c>
      <c r="B113" s="2">
        <f t="shared" si="16"/>
        <v>64.583333333333329</v>
      </c>
      <c r="C113" s="363"/>
      <c r="D113" s="350">
        <v>2012</v>
      </c>
      <c r="E113" s="8">
        <v>50</v>
      </c>
      <c r="F113" s="363" t="s">
        <v>5348</v>
      </c>
      <c r="G113" s="350">
        <v>2012</v>
      </c>
      <c r="H113" s="363">
        <v>50</v>
      </c>
      <c r="I113" s="363"/>
      <c r="J113" s="350">
        <v>2012</v>
      </c>
      <c r="K113" s="363">
        <v>0</v>
      </c>
      <c r="L113" s="363" t="s">
        <v>5353</v>
      </c>
      <c r="M113" s="350">
        <v>2012</v>
      </c>
      <c r="N113" s="8">
        <v>100</v>
      </c>
      <c r="O113" s="363"/>
      <c r="P113" s="350">
        <v>2012</v>
      </c>
      <c r="Q113" s="8">
        <v>100</v>
      </c>
      <c r="R113" s="363"/>
      <c r="S113" s="350">
        <v>2012</v>
      </c>
      <c r="T113" s="411">
        <v>50</v>
      </c>
      <c r="U113" s="363"/>
      <c r="V113" s="350">
        <v>2012</v>
      </c>
      <c r="W113" s="8">
        <v>100</v>
      </c>
      <c r="X113" s="363"/>
      <c r="Y113" s="387"/>
      <c r="Z113" s="387"/>
      <c r="AA113" s="387"/>
      <c r="AB113" s="387"/>
      <c r="AC113" s="387"/>
      <c r="AD113" s="387"/>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spans="1:81" s="47" customFormat="1" ht="24.75" customHeight="1">
      <c r="A114" s="350">
        <v>2013</v>
      </c>
      <c r="B114" s="2">
        <f t="shared" si="16"/>
        <v>58.333333333333329</v>
      </c>
      <c r="C114" s="363"/>
      <c r="D114" s="350">
        <v>2013</v>
      </c>
      <c r="E114" s="8">
        <v>50</v>
      </c>
      <c r="F114" s="363"/>
      <c r="G114" s="350">
        <v>2013</v>
      </c>
      <c r="H114" s="363">
        <v>0</v>
      </c>
      <c r="I114" s="363" t="s">
        <v>5349</v>
      </c>
      <c r="J114" s="350">
        <v>2013</v>
      </c>
      <c r="K114" s="363">
        <v>0</v>
      </c>
      <c r="L114" s="363"/>
      <c r="M114" s="350">
        <v>2013</v>
      </c>
      <c r="N114" s="8">
        <v>100</v>
      </c>
      <c r="O114" s="363"/>
      <c r="P114" s="350">
        <v>2013</v>
      </c>
      <c r="Q114" s="8">
        <v>100</v>
      </c>
      <c r="R114" s="363"/>
      <c r="S114" s="350">
        <v>2013</v>
      </c>
      <c r="T114" s="411">
        <v>50</v>
      </c>
      <c r="U114" s="363"/>
      <c r="V114" s="350">
        <v>2013</v>
      </c>
      <c r="W114" s="8">
        <v>100</v>
      </c>
      <c r="X114" s="363"/>
      <c r="Y114" s="387"/>
      <c r="Z114" s="387"/>
      <c r="AA114" s="387"/>
      <c r="AB114" s="387"/>
      <c r="AC114" s="387"/>
      <c r="AD114" s="387"/>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spans="1:81" ht="24.75" customHeight="1">
      <c r="A115" s="43">
        <v>2014</v>
      </c>
      <c r="B115" s="2">
        <f t="shared" ref="B115:B120" si="17">AVERAGE(E115,((H115+K115)/2),((N115+Q115+T115)/3),W115)</f>
        <v>58.333333333333329</v>
      </c>
      <c r="C115" s="39"/>
      <c r="D115" s="43">
        <v>2014</v>
      </c>
      <c r="E115" s="8">
        <v>50</v>
      </c>
      <c r="F115" s="10" t="s">
        <v>1469</v>
      </c>
      <c r="G115" s="43">
        <v>2014</v>
      </c>
      <c r="H115" s="8">
        <v>0</v>
      </c>
      <c r="I115" s="10" t="s">
        <v>1468</v>
      </c>
      <c r="J115" s="43">
        <v>2014</v>
      </c>
      <c r="K115" s="19">
        <v>0</v>
      </c>
      <c r="L115" s="10" t="s">
        <v>1467</v>
      </c>
      <c r="M115" s="43">
        <v>2014</v>
      </c>
      <c r="N115" s="8">
        <v>100</v>
      </c>
      <c r="O115" s="10" t="s">
        <v>1466</v>
      </c>
      <c r="P115" s="43">
        <v>2014</v>
      </c>
      <c r="Q115" s="8">
        <v>100</v>
      </c>
      <c r="R115" s="10" t="s">
        <v>1466</v>
      </c>
      <c r="S115" s="43">
        <v>2014</v>
      </c>
      <c r="T115" s="19">
        <v>50</v>
      </c>
      <c r="U115" s="10" t="s">
        <v>1465</v>
      </c>
      <c r="V115" s="43">
        <v>2014</v>
      </c>
      <c r="W115" s="8">
        <v>100</v>
      </c>
      <c r="X115" s="11" t="s">
        <v>1464</v>
      </c>
    </row>
    <row r="116" spans="1:81" ht="24.75" customHeight="1">
      <c r="A116" s="43">
        <v>2015</v>
      </c>
      <c r="B116" s="2">
        <f t="shared" si="17"/>
        <v>58.333333333333329</v>
      </c>
      <c r="C116" s="80"/>
      <c r="D116" s="43">
        <v>2015</v>
      </c>
      <c r="E116" s="8">
        <v>50</v>
      </c>
      <c r="F116" s="10"/>
      <c r="G116" s="43">
        <v>2015</v>
      </c>
      <c r="H116" s="8">
        <v>0</v>
      </c>
      <c r="I116" s="10"/>
      <c r="J116" s="43">
        <v>2015</v>
      </c>
      <c r="K116" s="19">
        <v>0</v>
      </c>
      <c r="L116" s="10"/>
      <c r="M116" s="43">
        <v>2015</v>
      </c>
      <c r="N116" s="8">
        <v>100</v>
      </c>
      <c r="O116" s="10"/>
      <c r="P116" s="43">
        <v>2015</v>
      </c>
      <c r="Q116" s="8">
        <v>100</v>
      </c>
      <c r="R116" s="10"/>
      <c r="S116" s="43">
        <v>2015</v>
      </c>
      <c r="T116" s="19">
        <v>50</v>
      </c>
      <c r="U116" s="10"/>
      <c r="V116" s="43">
        <v>2015</v>
      </c>
      <c r="W116" s="8">
        <v>100</v>
      </c>
      <c r="X116" s="11"/>
    </row>
    <row r="117" spans="1:81" ht="24.75" customHeight="1">
      <c r="A117" s="43">
        <v>2016</v>
      </c>
      <c r="B117" s="2">
        <f t="shared" si="17"/>
        <v>58.333333333333329</v>
      </c>
      <c r="C117" s="80"/>
      <c r="D117" s="43">
        <v>2016</v>
      </c>
      <c r="E117" s="8">
        <v>50</v>
      </c>
      <c r="F117" s="10"/>
      <c r="G117" s="43">
        <v>2016</v>
      </c>
      <c r="H117" s="8">
        <v>0</v>
      </c>
      <c r="I117" s="10"/>
      <c r="J117" s="43">
        <v>2016</v>
      </c>
      <c r="K117" s="19">
        <v>0</v>
      </c>
      <c r="L117" s="10"/>
      <c r="M117" s="43">
        <v>2016</v>
      </c>
      <c r="N117" s="8">
        <v>100</v>
      </c>
      <c r="O117" s="10"/>
      <c r="P117" s="43">
        <v>2016</v>
      </c>
      <c r="Q117" s="8">
        <v>100</v>
      </c>
      <c r="R117" s="10"/>
      <c r="S117" s="43">
        <v>2016</v>
      </c>
      <c r="T117" s="19">
        <v>50</v>
      </c>
      <c r="U117" s="10"/>
      <c r="V117" s="43">
        <v>2016</v>
      </c>
      <c r="W117" s="8">
        <v>100</v>
      </c>
      <c r="X117" s="11"/>
    </row>
    <row r="118" spans="1:81" ht="24.75" customHeight="1">
      <c r="A118" s="43">
        <v>2017</v>
      </c>
      <c r="B118" s="2">
        <f t="shared" si="17"/>
        <v>58.333333333333329</v>
      </c>
      <c r="C118" s="80"/>
      <c r="D118" s="43">
        <v>2017</v>
      </c>
      <c r="E118" s="8">
        <v>50</v>
      </c>
      <c r="F118" s="10"/>
      <c r="G118" s="43">
        <v>2017</v>
      </c>
      <c r="H118" s="8">
        <v>0</v>
      </c>
      <c r="I118" s="10"/>
      <c r="J118" s="43">
        <v>2017</v>
      </c>
      <c r="K118" s="19">
        <v>0</v>
      </c>
      <c r="L118" s="10"/>
      <c r="M118" s="43">
        <v>2017</v>
      </c>
      <c r="N118" s="8">
        <v>100</v>
      </c>
      <c r="O118" s="10"/>
      <c r="P118" s="43">
        <v>2017</v>
      </c>
      <c r="Q118" s="8">
        <v>100</v>
      </c>
      <c r="R118" s="10"/>
      <c r="S118" s="43">
        <v>2017</v>
      </c>
      <c r="T118" s="19">
        <v>50</v>
      </c>
      <c r="U118" s="10"/>
      <c r="V118" s="43">
        <v>2017</v>
      </c>
      <c r="W118" s="8">
        <v>100</v>
      </c>
      <c r="X118" s="11"/>
    </row>
    <row r="119" spans="1:81" ht="24.75" customHeight="1">
      <c r="A119" s="43">
        <v>2018</v>
      </c>
      <c r="B119" s="2">
        <f t="shared" si="17"/>
        <v>58.333333333333329</v>
      </c>
      <c r="C119" s="80"/>
      <c r="D119" s="43">
        <v>2018</v>
      </c>
      <c r="E119" s="8">
        <v>50</v>
      </c>
      <c r="F119" s="10"/>
      <c r="G119" s="43">
        <v>2018</v>
      </c>
      <c r="H119" s="8">
        <v>0</v>
      </c>
      <c r="I119" s="10"/>
      <c r="J119" s="43">
        <v>2018</v>
      </c>
      <c r="K119" s="19">
        <v>0</v>
      </c>
      <c r="L119" s="10"/>
      <c r="M119" s="43">
        <v>2018</v>
      </c>
      <c r="N119" s="8">
        <v>100</v>
      </c>
      <c r="O119" s="10"/>
      <c r="P119" s="43">
        <v>2018</v>
      </c>
      <c r="Q119" s="8">
        <v>100</v>
      </c>
      <c r="R119" s="10"/>
      <c r="S119" s="43">
        <v>2018</v>
      </c>
      <c r="T119" s="19">
        <v>50</v>
      </c>
      <c r="U119" s="10"/>
      <c r="V119" s="43">
        <v>2018</v>
      </c>
      <c r="W119" s="8">
        <v>100</v>
      </c>
      <c r="X119" s="11"/>
    </row>
    <row r="120" spans="1:81" ht="24.75" customHeight="1">
      <c r="A120" s="43">
        <v>2019</v>
      </c>
      <c r="B120" s="2">
        <f t="shared" si="17"/>
        <v>58.333333333333329</v>
      </c>
      <c r="C120" s="80"/>
      <c r="D120" s="43">
        <v>2019</v>
      </c>
      <c r="E120" s="8">
        <v>50</v>
      </c>
      <c r="F120" s="10"/>
      <c r="G120" s="43">
        <v>2019</v>
      </c>
      <c r="H120" s="8">
        <v>0</v>
      </c>
      <c r="I120" s="10"/>
      <c r="J120" s="43">
        <v>2019</v>
      </c>
      <c r="K120" s="19">
        <v>0</v>
      </c>
      <c r="L120" s="10"/>
      <c r="M120" s="43">
        <v>2019</v>
      </c>
      <c r="N120" s="8">
        <v>100</v>
      </c>
      <c r="O120" s="10"/>
      <c r="P120" s="43">
        <v>2019</v>
      </c>
      <c r="Q120" s="8">
        <v>100</v>
      </c>
      <c r="R120" s="10"/>
      <c r="S120" s="43">
        <v>2019</v>
      </c>
      <c r="T120" s="19">
        <v>50</v>
      </c>
      <c r="U120" s="10"/>
      <c r="V120" s="43">
        <v>2019</v>
      </c>
      <c r="W120" s="8">
        <v>100</v>
      </c>
      <c r="X120" s="11"/>
    </row>
    <row r="121" spans="1:81" ht="24.75" customHeight="1"/>
    <row r="122" spans="1:81" ht="24.75" customHeight="1">
      <c r="A122" s="40" t="s">
        <v>114</v>
      </c>
      <c r="B122" s="553" t="s">
        <v>154</v>
      </c>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row>
    <row r="123" spans="1:81" ht="24.75" customHeight="1">
      <c r="A123" s="40" t="s">
        <v>106</v>
      </c>
      <c r="B123" s="596" t="s">
        <v>55</v>
      </c>
      <c r="C123" s="596"/>
      <c r="D123" s="40" t="s">
        <v>106</v>
      </c>
      <c r="E123" s="597" t="s">
        <v>56</v>
      </c>
      <c r="F123" s="597"/>
      <c r="G123" s="40" t="s">
        <v>106</v>
      </c>
      <c r="H123" s="597" t="s">
        <v>57</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81"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81"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81"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81"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81" ht="24.75" customHeight="1">
      <c r="A128" s="43" t="s">
        <v>75</v>
      </c>
      <c r="B128" s="43" t="s">
        <v>74</v>
      </c>
      <c r="C128" s="43" t="s">
        <v>73</v>
      </c>
      <c r="D128" s="43" t="s">
        <v>75</v>
      </c>
      <c r="E128" s="43" t="s">
        <v>74</v>
      </c>
      <c r="F128" s="43" t="s">
        <v>73</v>
      </c>
      <c r="G128" s="43" t="s">
        <v>75</v>
      </c>
      <c r="H128" s="43" t="s">
        <v>74</v>
      </c>
      <c r="I128" s="43" t="s">
        <v>73</v>
      </c>
      <c r="J128" s="43" t="s">
        <v>75</v>
      </c>
      <c r="K128" s="43" t="s">
        <v>74</v>
      </c>
      <c r="L128" s="43" t="s">
        <v>73</v>
      </c>
      <c r="M128" s="43" t="s">
        <v>75</v>
      </c>
      <c r="N128" s="43" t="s">
        <v>74</v>
      </c>
      <c r="O128" s="43" t="s">
        <v>73</v>
      </c>
      <c r="P128" s="43" t="s">
        <v>75</v>
      </c>
      <c r="Q128" s="43" t="s">
        <v>74</v>
      </c>
      <c r="R128" s="43" t="s">
        <v>73</v>
      </c>
      <c r="S128" s="43" t="s">
        <v>75</v>
      </c>
      <c r="T128" s="43" t="s">
        <v>74</v>
      </c>
      <c r="U128" s="43" t="s">
        <v>73</v>
      </c>
      <c r="V128" s="43" t="s">
        <v>75</v>
      </c>
      <c r="W128" s="43" t="s">
        <v>74</v>
      </c>
      <c r="X128" s="43" t="s">
        <v>73</v>
      </c>
      <c r="Y128" s="350" t="s">
        <v>75</v>
      </c>
      <c r="Z128" s="350" t="s">
        <v>74</v>
      </c>
      <c r="AA128" s="350" t="s">
        <v>73</v>
      </c>
    </row>
    <row r="129" spans="1:81" s="47" customFormat="1" ht="24.75" customHeight="1">
      <c r="A129" s="350">
        <v>2007</v>
      </c>
      <c r="B129" s="2">
        <f t="shared" ref="B129:B135" si="18">AVERAGE(E129,H129,K129,Z129)</f>
        <v>73</v>
      </c>
      <c r="C129" s="363"/>
      <c r="D129" s="350">
        <v>2007</v>
      </c>
      <c r="E129" s="8">
        <v>50</v>
      </c>
      <c r="F129" s="363"/>
      <c r="G129" s="350">
        <v>2007</v>
      </c>
      <c r="H129" s="49">
        <v>67</v>
      </c>
      <c r="I129" s="363"/>
      <c r="J129" s="350">
        <v>2007</v>
      </c>
      <c r="K129" s="8">
        <f t="shared" ref="K129:K135" si="19">AVERAGE(N129,Q129,T129,W129)</f>
        <v>75</v>
      </c>
      <c r="L129" s="363"/>
      <c r="M129" s="350">
        <v>2007</v>
      </c>
      <c r="N129" s="363">
        <v>100</v>
      </c>
      <c r="O129" s="363" t="s">
        <v>5361</v>
      </c>
      <c r="P129" s="350">
        <v>2007</v>
      </c>
      <c r="Q129" s="412">
        <v>100</v>
      </c>
      <c r="R129" s="363" t="s">
        <v>5361</v>
      </c>
      <c r="S129" s="350">
        <v>2007</v>
      </c>
      <c r="T129" s="412">
        <v>100</v>
      </c>
      <c r="U129" s="363"/>
      <c r="V129" s="350">
        <v>2007</v>
      </c>
      <c r="W129" s="8">
        <v>0</v>
      </c>
      <c r="X129" s="363"/>
      <c r="Y129" s="350">
        <v>2007</v>
      </c>
      <c r="Z129" s="411">
        <v>100</v>
      </c>
      <c r="AA129" s="363"/>
      <c r="AB129" s="387"/>
      <c r="AC129" s="387"/>
      <c r="AD129" s="387"/>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spans="1:81" s="47" customFormat="1" ht="24.75" customHeight="1">
      <c r="A130" s="350">
        <v>2008</v>
      </c>
      <c r="B130" s="2">
        <f t="shared" si="18"/>
        <v>73</v>
      </c>
      <c r="C130" s="363"/>
      <c r="D130" s="350">
        <v>2008</v>
      </c>
      <c r="E130" s="8">
        <v>50</v>
      </c>
      <c r="F130" s="363"/>
      <c r="G130" s="350">
        <v>2008</v>
      </c>
      <c r="H130" s="49">
        <v>67</v>
      </c>
      <c r="I130" s="363"/>
      <c r="J130" s="350">
        <v>2008</v>
      </c>
      <c r="K130" s="8">
        <f t="shared" si="19"/>
        <v>75</v>
      </c>
      <c r="L130" s="363"/>
      <c r="M130" s="350">
        <v>2008</v>
      </c>
      <c r="N130" s="412">
        <v>100</v>
      </c>
      <c r="O130" s="363"/>
      <c r="P130" s="350">
        <v>2008</v>
      </c>
      <c r="Q130" s="412">
        <v>100</v>
      </c>
      <c r="R130" s="363"/>
      <c r="S130" s="350">
        <v>2008</v>
      </c>
      <c r="T130" s="412">
        <v>100</v>
      </c>
      <c r="U130" s="363"/>
      <c r="V130" s="350">
        <v>2008</v>
      </c>
      <c r="W130" s="8">
        <v>0</v>
      </c>
      <c r="X130" s="363"/>
      <c r="Y130" s="350">
        <v>2008</v>
      </c>
      <c r="Z130" s="411">
        <v>100</v>
      </c>
      <c r="AA130" s="363"/>
      <c r="AB130" s="387"/>
      <c r="AC130" s="387"/>
      <c r="AD130" s="387"/>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spans="1:81" s="47" customFormat="1" ht="24.75" customHeight="1">
      <c r="A131" s="350">
        <v>2009</v>
      </c>
      <c r="B131" s="2">
        <f t="shared" si="18"/>
        <v>73</v>
      </c>
      <c r="C131" s="363"/>
      <c r="D131" s="350">
        <v>2009</v>
      </c>
      <c r="E131" s="8">
        <v>50</v>
      </c>
      <c r="F131" s="363" t="s">
        <v>5359</v>
      </c>
      <c r="G131" s="350">
        <v>2009</v>
      </c>
      <c r="H131" s="49">
        <v>67</v>
      </c>
      <c r="I131" s="363"/>
      <c r="J131" s="350">
        <v>2009</v>
      </c>
      <c r="K131" s="8">
        <f t="shared" si="19"/>
        <v>75</v>
      </c>
      <c r="L131" s="363"/>
      <c r="M131" s="350">
        <v>2009</v>
      </c>
      <c r="N131" s="412">
        <v>100</v>
      </c>
      <c r="O131" s="363"/>
      <c r="P131" s="350">
        <v>2009</v>
      </c>
      <c r="Q131" s="412">
        <v>100</v>
      </c>
      <c r="R131" s="363"/>
      <c r="S131" s="350">
        <v>2009</v>
      </c>
      <c r="T131" s="412">
        <v>100</v>
      </c>
      <c r="U131" s="363" t="s">
        <v>5362</v>
      </c>
      <c r="V131" s="350">
        <v>2009</v>
      </c>
      <c r="W131" s="8">
        <v>0</v>
      </c>
      <c r="X131" s="363"/>
      <c r="Y131" s="350">
        <v>2009</v>
      </c>
      <c r="Z131" s="411">
        <v>100</v>
      </c>
      <c r="AA131" s="363"/>
      <c r="AB131" s="387"/>
      <c r="AC131" s="387"/>
      <c r="AD131" s="387"/>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spans="1:81" s="47" customFormat="1" ht="24.75" customHeight="1">
      <c r="A132" s="350">
        <v>2010</v>
      </c>
      <c r="B132" s="2">
        <f t="shared" si="18"/>
        <v>73</v>
      </c>
      <c r="C132" s="363"/>
      <c r="D132" s="350">
        <v>2010</v>
      </c>
      <c r="E132" s="8">
        <v>50</v>
      </c>
      <c r="F132" s="363"/>
      <c r="G132" s="350">
        <v>2010</v>
      </c>
      <c r="H132" s="49">
        <v>67</v>
      </c>
      <c r="I132" s="363"/>
      <c r="J132" s="350">
        <v>2010</v>
      </c>
      <c r="K132" s="8">
        <f t="shared" si="19"/>
        <v>75</v>
      </c>
      <c r="L132" s="363"/>
      <c r="M132" s="350">
        <v>2010</v>
      </c>
      <c r="N132" s="412">
        <v>100</v>
      </c>
      <c r="O132" s="363"/>
      <c r="P132" s="350">
        <v>2010</v>
      </c>
      <c r="Q132" s="412">
        <v>100</v>
      </c>
      <c r="R132" s="363"/>
      <c r="S132" s="350">
        <v>2010</v>
      </c>
      <c r="T132" s="412">
        <v>100</v>
      </c>
      <c r="U132" s="363"/>
      <c r="V132" s="350">
        <v>2010</v>
      </c>
      <c r="W132" s="8">
        <v>0</v>
      </c>
      <c r="X132" s="363"/>
      <c r="Y132" s="350">
        <v>2010</v>
      </c>
      <c r="Z132" s="411">
        <v>100</v>
      </c>
      <c r="AA132" s="363"/>
      <c r="AB132" s="387"/>
      <c r="AC132" s="387"/>
      <c r="AD132" s="387"/>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spans="1:81" s="47" customFormat="1" ht="24.75" customHeight="1">
      <c r="A133" s="350">
        <v>2011</v>
      </c>
      <c r="B133" s="2">
        <f t="shared" si="18"/>
        <v>73</v>
      </c>
      <c r="C133" s="363"/>
      <c r="D133" s="350">
        <v>2011</v>
      </c>
      <c r="E133" s="8">
        <v>50</v>
      </c>
      <c r="F133" s="363"/>
      <c r="G133" s="350">
        <v>2011</v>
      </c>
      <c r="H133" s="49">
        <v>67</v>
      </c>
      <c r="I133" s="363"/>
      <c r="J133" s="350">
        <v>2011</v>
      </c>
      <c r="K133" s="8">
        <f t="shared" si="19"/>
        <v>75</v>
      </c>
      <c r="L133" s="363"/>
      <c r="M133" s="350">
        <v>2011</v>
      </c>
      <c r="N133" s="412">
        <v>100</v>
      </c>
      <c r="O133" s="363"/>
      <c r="P133" s="350">
        <v>2011</v>
      </c>
      <c r="Q133" s="412">
        <v>100</v>
      </c>
      <c r="R133" s="363"/>
      <c r="S133" s="350">
        <v>2011</v>
      </c>
      <c r="T133" s="412">
        <v>100</v>
      </c>
      <c r="U133" s="363"/>
      <c r="V133" s="350">
        <v>2011</v>
      </c>
      <c r="W133" s="8">
        <v>0</v>
      </c>
      <c r="X133" s="363"/>
      <c r="Y133" s="350">
        <v>2011</v>
      </c>
      <c r="Z133" s="411">
        <v>100</v>
      </c>
      <c r="AA133" s="363"/>
      <c r="AB133" s="387"/>
      <c r="AC133" s="387"/>
      <c r="AD133" s="387"/>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spans="1:81" s="47" customFormat="1" ht="24.75" customHeight="1">
      <c r="A134" s="350">
        <v>2012</v>
      </c>
      <c r="B134" s="2">
        <f t="shared" si="18"/>
        <v>73</v>
      </c>
      <c r="C134" s="363"/>
      <c r="D134" s="350">
        <v>2012</v>
      </c>
      <c r="E134" s="8">
        <v>50</v>
      </c>
      <c r="F134" s="363"/>
      <c r="G134" s="350">
        <v>2012</v>
      </c>
      <c r="H134" s="49">
        <v>67</v>
      </c>
      <c r="I134" s="363"/>
      <c r="J134" s="350">
        <v>2012</v>
      </c>
      <c r="K134" s="8">
        <f t="shared" si="19"/>
        <v>75</v>
      </c>
      <c r="L134" s="363"/>
      <c r="M134" s="350">
        <v>2012</v>
      </c>
      <c r="N134" s="412">
        <v>100</v>
      </c>
      <c r="O134" s="363"/>
      <c r="P134" s="350">
        <v>2012</v>
      </c>
      <c r="Q134" s="412">
        <v>100</v>
      </c>
      <c r="R134" s="363"/>
      <c r="S134" s="350">
        <v>2012</v>
      </c>
      <c r="T134" s="412">
        <v>100</v>
      </c>
      <c r="U134" s="363"/>
      <c r="V134" s="350">
        <v>2012</v>
      </c>
      <c r="W134" s="8">
        <v>0</v>
      </c>
      <c r="X134" s="363"/>
      <c r="Y134" s="350">
        <v>2012</v>
      </c>
      <c r="Z134" s="411">
        <v>100</v>
      </c>
      <c r="AA134" s="363"/>
      <c r="AB134" s="387"/>
      <c r="AC134" s="387"/>
      <c r="AD134" s="387"/>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spans="1:81" s="47" customFormat="1" ht="24.75" customHeight="1">
      <c r="A135" s="350">
        <v>2013</v>
      </c>
      <c r="B135" s="2">
        <f t="shared" si="18"/>
        <v>60.5</v>
      </c>
      <c r="C135" s="363"/>
      <c r="D135" s="350">
        <v>2013</v>
      </c>
      <c r="E135" s="8">
        <v>50</v>
      </c>
      <c r="F135" s="363"/>
      <c r="G135" s="350">
        <v>2013</v>
      </c>
      <c r="H135" s="49">
        <v>67</v>
      </c>
      <c r="I135" s="363"/>
      <c r="J135" s="350">
        <v>2013</v>
      </c>
      <c r="K135" s="8">
        <f t="shared" si="19"/>
        <v>25</v>
      </c>
      <c r="L135" s="363"/>
      <c r="M135" s="350">
        <v>2013</v>
      </c>
      <c r="N135" s="363">
        <v>0</v>
      </c>
      <c r="O135" s="363" t="s">
        <v>5360</v>
      </c>
      <c r="P135" s="350">
        <v>2013</v>
      </c>
      <c r="Q135" s="412">
        <v>0</v>
      </c>
      <c r="R135" s="363" t="s">
        <v>5360</v>
      </c>
      <c r="S135" s="350">
        <v>2013</v>
      </c>
      <c r="T135" s="412">
        <v>100</v>
      </c>
      <c r="U135" s="363"/>
      <c r="V135" s="350">
        <v>2013</v>
      </c>
      <c r="W135" s="8">
        <v>0</v>
      </c>
      <c r="X135" s="363"/>
      <c r="Y135" s="350">
        <v>2013</v>
      </c>
      <c r="Z135" s="411">
        <v>100</v>
      </c>
      <c r="AA135" s="363"/>
      <c r="AB135" s="387"/>
      <c r="AC135" s="387"/>
      <c r="AD135" s="387"/>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spans="1:81" ht="24.75" customHeight="1">
      <c r="A136" s="43">
        <v>2014</v>
      </c>
      <c r="B136" s="2">
        <f t="shared" ref="B136:B141" si="20">AVERAGE(E136,H136,K136,Z136)</f>
        <v>60.5</v>
      </c>
      <c r="C136" s="80"/>
      <c r="D136" s="43">
        <v>2014</v>
      </c>
      <c r="E136" s="8">
        <v>50</v>
      </c>
      <c r="F136" s="10" t="s">
        <v>1463</v>
      </c>
      <c r="G136" s="43">
        <v>2014</v>
      </c>
      <c r="H136" s="49">
        <v>67</v>
      </c>
      <c r="I136" s="10" t="s">
        <v>1462</v>
      </c>
      <c r="J136" s="43">
        <v>2014</v>
      </c>
      <c r="K136" s="8">
        <f t="shared" ref="K136:K141" si="21">AVERAGE(N136,Q136,T136,W136)</f>
        <v>25</v>
      </c>
      <c r="L136" s="19"/>
      <c r="M136" s="43">
        <v>2014</v>
      </c>
      <c r="N136" s="19">
        <v>0</v>
      </c>
      <c r="O136" s="10" t="s">
        <v>1461</v>
      </c>
      <c r="P136" s="43">
        <v>2014</v>
      </c>
      <c r="Q136" s="19">
        <v>0</v>
      </c>
      <c r="R136" s="10" t="s">
        <v>1460</v>
      </c>
      <c r="S136" s="43">
        <v>2014</v>
      </c>
      <c r="T136" s="19">
        <v>100</v>
      </c>
      <c r="U136" s="10" t="s">
        <v>314</v>
      </c>
      <c r="V136" s="43">
        <v>2014</v>
      </c>
      <c r="W136" s="8">
        <v>0</v>
      </c>
      <c r="X136" s="10" t="s">
        <v>1459</v>
      </c>
      <c r="Y136" s="350">
        <v>2014</v>
      </c>
      <c r="Z136" s="19">
        <v>100</v>
      </c>
      <c r="AA136" s="11" t="s">
        <v>3937</v>
      </c>
    </row>
    <row r="137" spans="1:81" ht="24.75" customHeight="1">
      <c r="A137" s="43">
        <v>2015</v>
      </c>
      <c r="B137" s="2">
        <f t="shared" si="20"/>
        <v>60.5</v>
      </c>
      <c r="C137" s="80"/>
      <c r="D137" s="43">
        <v>2015</v>
      </c>
      <c r="E137" s="8">
        <v>50</v>
      </c>
      <c r="F137" s="10"/>
      <c r="G137" s="43">
        <v>2015</v>
      </c>
      <c r="H137" s="19">
        <v>67</v>
      </c>
      <c r="I137" s="10"/>
      <c r="J137" s="43">
        <v>2015</v>
      </c>
      <c r="K137" s="8">
        <f t="shared" si="21"/>
        <v>25</v>
      </c>
      <c r="L137" s="19"/>
      <c r="M137" s="43">
        <v>2015</v>
      </c>
      <c r="N137" s="19">
        <v>0</v>
      </c>
      <c r="O137" s="10"/>
      <c r="P137" s="43">
        <v>2015</v>
      </c>
      <c r="Q137" s="19">
        <v>0</v>
      </c>
      <c r="R137" s="10"/>
      <c r="S137" s="43">
        <v>2015</v>
      </c>
      <c r="T137" s="19">
        <v>100</v>
      </c>
      <c r="U137" s="10"/>
      <c r="V137" s="43">
        <v>2015</v>
      </c>
      <c r="W137" s="8">
        <v>0</v>
      </c>
      <c r="X137" s="10"/>
      <c r="Y137" s="350">
        <v>2015</v>
      </c>
      <c r="Z137" s="19">
        <v>100</v>
      </c>
      <c r="AA137" s="11"/>
    </row>
    <row r="138" spans="1:81" ht="24.75" customHeight="1">
      <c r="A138" s="43">
        <v>2016</v>
      </c>
      <c r="B138" s="2">
        <f t="shared" si="20"/>
        <v>60.5</v>
      </c>
      <c r="C138" s="80"/>
      <c r="D138" s="43">
        <v>2016</v>
      </c>
      <c r="E138" s="8">
        <v>50</v>
      </c>
      <c r="F138" s="10"/>
      <c r="G138" s="43">
        <v>2016</v>
      </c>
      <c r="H138" s="19">
        <v>67</v>
      </c>
      <c r="I138" s="10"/>
      <c r="J138" s="43">
        <v>2016</v>
      </c>
      <c r="K138" s="8">
        <f t="shared" si="21"/>
        <v>25</v>
      </c>
      <c r="L138" s="19"/>
      <c r="M138" s="43">
        <v>2016</v>
      </c>
      <c r="N138" s="19">
        <v>0</v>
      </c>
      <c r="O138" s="10"/>
      <c r="P138" s="43">
        <v>2016</v>
      </c>
      <c r="Q138" s="19">
        <v>0</v>
      </c>
      <c r="R138" s="10"/>
      <c r="S138" s="43">
        <v>2016</v>
      </c>
      <c r="T138" s="19">
        <v>100</v>
      </c>
      <c r="U138" s="10"/>
      <c r="V138" s="43">
        <v>2016</v>
      </c>
      <c r="W138" s="8">
        <v>0</v>
      </c>
      <c r="X138" s="10"/>
      <c r="Y138" s="350">
        <v>2016</v>
      </c>
      <c r="Z138" s="19">
        <v>100</v>
      </c>
      <c r="AA138" s="11"/>
    </row>
    <row r="139" spans="1:81" ht="24.75" customHeight="1">
      <c r="A139" s="43">
        <v>2017</v>
      </c>
      <c r="B139" s="2">
        <f t="shared" si="20"/>
        <v>60.5</v>
      </c>
      <c r="C139" s="80"/>
      <c r="D139" s="43">
        <v>2017</v>
      </c>
      <c r="E139" s="8">
        <v>50</v>
      </c>
      <c r="F139" s="10"/>
      <c r="G139" s="43">
        <v>2017</v>
      </c>
      <c r="H139" s="19">
        <v>67</v>
      </c>
      <c r="I139" s="10"/>
      <c r="J139" s="43">
        <v>2017</v>
      </c>
      <c r="K139" s="8">
        <f t="shared" si="21"/>
        <v>25</v>
      </c>
      <c r="L139" s="19"/>
      <c r="M139" s="43">
        <v>2017</v>
      </c>
      <c r="N139" s="19">
        <v>0</v>
      </c>
      <c r="O139" s="10"/>
      <c r="P139" s="43">
        <v>2017</v>
      </c>
      <c r="Q139" s="19">
        <v>0</v>
      </c>
      <c r="R139" s="10"/>
      <c r="S139" s="43">
        <v>2017</v>
      </c>
      <c r="T139" s="19">
        <v>100</v>
      </c>
      <c r="U139" s="10"/>
      <c r="V139" s="43">
        <v>2017</v>
      </c>
      <c r="W139" s="8">
        <v>0</v>
      </c>
      <c r="X139" s="10"/>
      <c r="Y139" s="350">
        <v>2017</v>
      </c>
      <c r="Z139" s="19">
        <v>100</v>
      </c>
      <c r="AA139" s="11"/>
    </row>
    <row r="140" spans="1:81" ht="24.75" customHeight="1">
      <c r="A140" s="43">
        <v>2018</v>
      </c>
      <c r="B140" s="2">
        <f t="shared" si="20"/>
        <v>60.5</v>
      </c>
      <c r="C140" s="80"/>
      <c r="D140" s="43">
        <v>2018</v>
      </c>
      <c r="E140" s="8">
        <v>50</v>
      </c>
      <c r="F140" s="10"/>
      <c r="G140" s="43">
        <v>2018</v>
      </c>
      <c r="H140" s="19">
        <v>67</v>
      </c>
      <c r="I140" s="10"/>
      <c r="J140" s="43">
        <v>2018</v>
      </c>
      <c r="K140" s="8">
        <f t="shared" si="21"/>
        <v>25</v>
      </c>
      <c r="L140" s="19"/>
      <c r="M140" s="43">
        <v>2018</v>
      </c>
      <c r="N140" s="19">
        <v>0</v>
      </c>
      <c r="O140" s="10"/>
      <c r="P140" s="43">
        <v>2018</v>
      </c>
      <c r="Q140" s="19">
        <v>0</v>
      </c>
      <c r="R140" s="10" t="s">
        <v>3938</v>
      </c>
      <c r="S140" s="43">
        <v>2018</v>
      </c>
      <c r="T140" s="19">
        <v>100</v>
      </c>
      <c r="U140" s="10"/>
      <c r="V140" s="43">
        <v>2018</v>
      </c>
      <c r="W140" s="8">
        <v>0</v>
      </c>
      <c r="X140" s="10"/>
      <c r="Y140" s="350">
        <v>2018</v>
      </c>
      <c r="Z140" s="19">
        <v>100</v>
      </c>
      <c r="AA140" s="11"/>
    </row>
    <row r="141" spans="1:81" ht="24.75" customHeight="1">
      <c r="A141" s="43">
        <v>2019</v>
      </c>
      <c r="B141" s="2">
        <f t="shared" si="20"/>
        <v>60.5</v>
      </c>
      <c r="C141" s="80"/>
      <c r="D141" s="43">
        <v>2019</v>
      </c>
      <c r="E141" s="8">
        <v>50</v>
      </c>
      <c r="F141" s="10"/>
      <c r="G141" s="43">
        <v>2019</v>
      </c>
      <c r="H141" s="19">
        <v>67</v>
      </c>
      <c r="I141" s="10" t="s">
        <v>1458</v>
      </c>
      <c r="J141" s="43">
        <v>2019</v>
      </c>
      <c r="K141" s="8">
        <f t="shared" si="21"/>
        <v>25</v>
      </c>
      <c r="L141" s="19"/>
      <c r="M141" s="43">
        <v>2019</v>
      </c>
      <c r="N141" s="19">
        <v>0</v>
      </c>
      <c r="O141" s="10" t="s">
        <v>1457</v>
      </c>
      <c r="P141" s="43">
        <v>2019</v>
      </c>
      <c r="Q141" s="19">
        <v>0</v>
      </c>
      <c r="R141" s="10" t="s">
        <v>3929</v>
      </c>
      <c r="S141" s="43">
        <v>2019</v>
      </c>
      <c r="T141" s="19">
        <v>100</v>
      </c>
      <c r="U141" s="10"/>
      <c r="V141" s="43">
        <v>2019</v>
      </c>
      <c r="W141" s="8">
        <v>0</v>
      </c>
      <c r="X141" s="10"/>
      <c r="Y141" s="350">
        <v>2019</v>
      </c>
      <c r="Z141" s="19">
        <v>100</v>
      </c>
      <c r="AA141" s="11"/>
    </row>
    <row r="142" spans="1:81" ht="24.75" customHeight="1"/>
    <row r="143" spans="1:81" ht="24.75" customHeight="1">
      <c r="A143" s="40" t="s">
        <v>114</v>
      </c>
      <c r="B143" s="553" t="s">
        <v>135</v>
      </c>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row>
    <row r="144" spans="1:81"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81"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81"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81"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117</v>
      </c>
      <c r="AG147" s="580"/>
    </row>
    <row r="148" spans="1:81"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4477</v>
      </c>
      <c r="AD148" s="580"/>
      <c r="AE148" s="350" t="s">
        <v>78</v>
      </c>
      <c r="AF148" s="580" t="s">
        <v>4380</v>
      </c>
      <c r="AG148" s="580"/>
    </row>
    <row r="149" spans="1:81" ht="24.75" customHeight="1">
      <c r="A149" s="43" t="s">
        <v>75</v>
      </c>
      <c r="B149" s="43" t="s">
        <v>74</v>
      </c>
      <c r="C149" s="43" t="s">
        <v>73</v>
      </c>
      <c r="D149" s="43" t="s">
        <v>75</v>
      </c>
      <c r="E149" s="43" t="s">
        <v>74</v>
      </c>
      <c r="F149" s="43" t="s">
        <v>73</v>
      </c>
      <c r="G149" s="43" t="s">
        <v>75</v>
      </c>
      <c r="H149" s="43" t="s">
        <v>74</v>
      </c>
      <c r="I149" s="43" t="s">
        <v>73</v>
      </c>
      <c r="J149" s="43" t="s">
        <v>75</v>
      </c>
      <c r="K149" s="43" t="s">
        <v>74</v>
      </c>
      <c r="L149" s="43" t="s">
        <v>73</v>
      </c>
      <c r="M149" s="43" t="s">
        <v>75</v>
      </c>
      <c r="N149" s="43" t="s">
        <v>74</v>
      </c>
      <c r="O149" s="43" t="s">
        <v>73</v>
      </c>
      <c r="P149" s="43" t="s">
        <v>75</v>
      </c>
      <c r="Q149" s="43" t="s">
        <v>74</v>
      </c>
      <c r="R149" s="43" t="s">
        <v>73</v>
      </c>
      <c r="S149" s="43" t="s">
        <v>75</v>
      </c>
      <c r="T149" s="43" t="s">
        <v>74</v>
      </c>
      <c r="U149" s="43" t="s">
        <v>73</v>
      </c>
      <c r="V149" s="43" t="s">
        <v>75</v>
      </c>
      <c r="W149" s="43" t="s">
        <v>74</v>
      </c>
      <c r="X149" s="43" t="s">
        <v>73</v>
      </c>
      <c r="Y149" s="350" t="s">
        <v>75</v>
      </c>
      <c r="Z149" s="350" t="s">
        <v>74</v>
      </c>
      <c r="AA149" s="350" t="s">
        <v>73</v>
      </c>
      <c r="AB149" s="350" t="s">
        <v>75</v>
      </c>
      <c r="AC149" s="350" t="s">
        <v>74</v>
      </c>
      <c r="AD149" s="350" t="s">
        <v>73</v>
      </c>
      <c r="AE149" s="350" t="s">
        <v>75</v>
      </c>
      <c r="AF149" s="350" t="s">
        <v>74</v>
      </c>
      <c r="AG149" s="350" t="s">
        <v>73</v>
      </c>
    </row>
    <row r="150" spans="1:81" s="47" customFormat="1" ht="24.75" customHeight="1">
      <c r="A150" s="350">
        <v>2007</v>
      </c>
      <c r="B150" s="396">
        <f t="shared" ref="B150:B156" si="22">AVERAGE(E150,H150, W150,((Z150+AC150+AF150)/3))</f>
        <v>93.75</v>
      </c>
      <c r="C150" s="363"/>
      <c r="D150" s="350">
        <v>2007</v>
      </c>
      <c r="E150" s="411">
        <v>100</v>
      </c>
      <c r="F150" s="363"/>
      <c r="G150" s="350">
        <v>2007</v>
      </c>
      <c r="H150" s="8">
        <f t="shared" ref="H150:H156" si="23">AVERAGE(K150,N150,Q150,T150)</f>
        <v>100</v>
      </c>
      <c r="I150" s="363"/>
      <c r="J150" s="350">
        <v>2007</v>
      </c>
      <c r="K150" s="411">
        <v>100</v>
      </c>
      <c r="L150" s="363"/>
      <c r="M150" s="350">
        <v>2007</v>
      </c>
      <c r="N150" s="411">
        <v>100</v>
      </c>
      <c r="O150" s="363"/>
      <c r="P150" s="350">
        <v>2007</v>
      </c>
      <c r="Q150" s="411">
        <v>100</v>
      </c>
      <c r="R150" s="363"/>
      <c r="S150" s="350">
        <v>2007</v>
      </c>
      <c r="T150" s="411">
        <v>100</v>
      </c>
      <c r="U150" s="363"/>
      <c r="V150" s="350">
        <v>2007</v>
      </c>
      <c r="W150" s="411">
        <v>75</v>
      </c>
      <c r="X150" s="363" t="s">
        <v>5367</v>
      </c>
      <c r="Y150" s="350">
        <v>2007</v>
      </c>
      <c r="Z150" s="411">
        <v>100</v>
      </c>
      <c r="AA150" s="363"/>
      <c r="AB150" s="350">
        <v>2007</v>
      </c>
      <c r="AC150" s="411">
        <v>100</v>
      </c>
      <c r="AD150" s="363" t="s">
        <v>5371</v>
      </c>
      <c r="AE150" s="350">
        <v>2007</v>
      </c>
      <c r="AF150" s="411">
        <v>100</v>
      </c>
      <c r="AG150" s="363" t="s">
        <v>5372</v>
      </c>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spans="1:81" s="47" customFormat="1" ht="24.75" customHeight="1">
      <c r="A151" s="350">
        <v>2008</v>
      </c>
      <c r="B151" s="396">
        <f t="shared" si="22"/>
        <v>93.75</v>
      </c>
      <c r="C151" s="363"/>
      <c r="D151" s="350">
        <v>2008</v>
      </c>
      <c r="E151" s="411">
        <v>100</v>
      </c>
      <c r="F151" s="363"/>
      <c r="G151" s="350">
        <v>2008</v>
      </c>
      <c r="H151" s="8">
        <f t="shared" si="23"/>
        <v>100</v>
      </c>
      <c r="I151" s="363"/>
      <c r="J151" s="350">
        <v>2008</v>
      </c>
      <c r="K151" s="411">
        <v>100</v>
      </c>
      <c r="L151" s="363"/>
      <c r="M151" s="350">
        <v>2008</v>
      </c>
      <c r="N151" s="411">
        <v>100</v>
      </c>
      <c r="O151" s="363"/>
      <c r="P151" s="350">
        <v>2008</v>
      </c>
      <c r="Q151" s="411">
        <v>100</v>
      </c>
      <c r="R151" s="363"/>
      <c r="S151" s="350">
        <v>2008</v>
      </c>
      <c r="T151" s="411">
        <v>100</v>
      </c>
      <c r="U151" s="363"/>
      <c r="V151" s="350">
        <v>2008</v>
      </c>
      <c r="W151" s="411">
        <v>75</v>
      </c>
      <c r="X151" s="363"/>
      <c r="Y151" s="350">
        <v>2008</v>
      </c>
      <c r="Z151" s="411">
        <v>100</v>
      </c>
      <c r="AA151" s="363"/>
      <c r="AB151" s="350">
        <v>2008</v>
      </c>
      <c r="AC151" s="411">
        <v>100</v>
      </c>
      <c r="AD151" s="363"/>
      <c r="AE151" s="350">
        <v>2008</v>
      </c>
      <c r="AF151" s="411">
        <v>100</v>
      </c>
      <c r="AG151" s="363"/>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spans="1:81" s="47" customFormat="1" ht="24.75" customHeight="1">
      <c r="A152" s="350">
        <v>2009</v>
      </c>
      <c r="B152" s="396">
        <f t="shared" si="22"/>
        <v>93.75</v>
      </c>
      <c r="C152" s="363"/>
      <c r="D152" s="350">
        <v>2009</v>
      </c>
      <c r="E152" s="411">
        <v>100</v>
      </c>
      <c r="F152" s="363"/>
      <c r="G152" s="350">
        <v>2009</v>
      </c>
      <c r="H152" s="8">
        <f t="shared" si="23"/>
        <v>100</v>
      </c>
      <c r="I152" s="363"/>
      <c r="J152" s="350">
        <v>2009</v>
      </c>
      <c r="K152" s="411">
        <v>100</v>
      </c>
      <c r="L152" s="363" t="s">
        <v>5363</v>
      </c>
      <c r="M152" s="350">
        <v>2009</v>
      </c>
      <c r="N152" s="411">
        <v>100</v>
      </c>
      <c r="O152" s="363" t="s">
        <v>5364</v>
      </c>
      <c r="P152" s="350">
        <v>2009</v>
      </c>
      <c r="Q152" s="411">
        <v>100</v>
      </c>
      <c r="R152" s="363" t="s">
        <v>5365</v>
      </c>
      <c r="S152" s="350">
        <v>2009</v>
      </c>
      <c r="T152" s="411">
        <v>100</v>
      </c>
      <c r="U152" s="363" t="s">
        <v>5366</v>
      </c>
      <c r="V152" s="350">
        <v>2009</v>
      </c>
      <c r="W152" s="411">
        <v>75</v>
      </c>
      <c r="X152" s="363"/>
      <c r="Y152" s="350">
        <v>2009</v>
      </c>
      <c r="Z152" s="411">
        <v>100</v>
      </c>
      <c r="AA152" s="363"/>
      <c r="AB152" s="350">
        <v>2009</v>
      </c>
      <c r="AC152" s="411">
        <v>100</v>
      </c>
      <c r="AD152" s="363" t="s">
        <v>5371</v>
      </c>
      <c r="AE152" s="350">
        <v>2009</v>
      </c>
      <c r="AF152" s="411">
        <v>100</v>
      </c>
      <c r="AG152" s="363" t="s">
        <v>5372</v>
      </c>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spans="1:81" s="47" customFormat="1" ht="24.75" customHeight="1">
      <c r="A153" s="350">
        <v>2010</v>
      </c>
      <c r="B153" s="396">
        <f t="shared" si="22"/>
        <v>93.75</v>
      </c>
      <c r="C153" s="363"/>
      <c r="D153" s="350">
        <v>2010</v>
      </c>
      <c r="E153" s="411">
        <v>100</v>
      </c>
      <c r="F153" s="363"/>
      <c r="G153" s="350">
        <v>2010</v>
      </c>
      <c r="H153" s="8">
        <f t="shared" si="23"/>
        <v>100</v>
      </c>
      <c r="I153" s="363"/>
      <c r="J153" s="350">
        <v>2010</v>
      </c>
      <c r="K153" s="411">
        <v>100</v>
      </c>
      <c r="L153" s="363" t="s">
        <v>3939</v>
      </c>
      <c r="M153" s="350">
        <v>2010</v>
      </c>
      <c r="N153" s="411">
        <v>100</v>
      </c>
      <c r="O153" s="363" t="s">
        <v>3939</v>
      </c>
      <c r="P153" s="350">
        <v>2010</v>
      </c>
      <c r="Q153" s="411">
        <v>100</v>
      </c>
      <c r="R153" s="363" t="s">
        <v>3939</v>
      </c>
      <c r="S153" s="350">
        <v>2010</v>
      </c>
      <c r="T153" s="411">
        <v>100</v>
      </c>
      <c r="U153" s="363" t="s">
        <v>3939</v>
      </c>
      <c r="V153" s="350">
        <v>2010</v>
      </c>
      <c r="W153" s="411">
        <v>75</v>
      </c>
      <c r="X153" s="363" t="s">
        <v>5368</v>
      </c>
      <c r="Y153" s="350">
        <v>2010</v>
      </c>
      <c r="Z153" s="411">
        <v>100</v>
      </c>
      <c r="AA153" s="363" t="s">
        <v>5370</v>
      </c>
      <c r="AB153" s="350">
        <v>2010</v>
      </c>
      <c r="AC153" s="411">
        <v>100</v>
      </c>
      <c r="AD153" s="363"/>
      <c r="AE153" s="350">
        <v>2010</v>
      </c>
      <c r="AF153" s="411">
        <v>100</v>
      </c>
      <c r="AG153" s="363" t="s">
        <v>5373</v>
      </c>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spans="1:81" s="47" customFormat="1" ht="24.75" customHeight="1">
      <c r="A154" s="350">
        <v>2011</v>
      </c>
      <c r="B154" s="396">
        <f t="shared" si="22"/>
        <v>93.75</v>
      </c>
      <c r="C154" s="363"/>
      <c r="D154" s="350">
        <v>2011</v>
      </c>
      <c r="E154" s="411">
        <v>100</v>
      </c>
      <c r="F154" s="363"/>
      <c r="G154" s="350">
        <v>2011</v>
      </c>
      <c r="H154" s="8">
        <f t="shared" si="23"/>
        <v>100</v>
      </c>
      <c r="I154" s="363"/>
      <c r="J154" s="350">
        <v>2011</v>
      </c>
      <c r="K154" s="411">
        <v>100</v>
      </c>
      <c r="L154" s="363"/>
      <c r="M154" s="350">
        <v>2011</v>
      </c>
      <c r="N154" s="411">
        <v>100</v>
      </c>
      <c r="O154" s="363"/>
      <c r="P154" s="350">
        <v>2011</v>
      </c>
      <c r="Q154" s="411">
        <v>100</v>
      </c>
      <c r="R154" s="363"/>
      <c r="S154" s="350">
        <v>2011</v>
      </c>
      <c r="T154" s="411">
        <v>100</v>
      </c>
      <c r="U154" s="363"/>
      <c r="V154" s="350">
        <v>2011</v>
      </c>
      <c r="W154" s="411">
        <v>75</v>
      </c>
      <c r="X154" s="363"/>
      <c r="Y154" s="350">
        <v>2011</v>
      </c>
      <c r="Z154" s="411">
        <v>100</v>
      </c>
      <c r="AA154" s="363"/>
      <c r="AB154" s="350">
        <v>2011</v>
      </c>
      <c r="AC154" s="411">
        <v>100</v>
      </c>
      <c r="AD154" s="363"/>
      <c r="AE154" s="350">
        <v>2011</v>
      </c>
      <c r="AF154" s="411">
        <v>100</v>
      </c>
      <c r="AG154" s="363"/>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spans="1:81" s="47" customFormat="1" ht="24.75" customHeight="1">
      <c r="A155" s="350">
        <v>2012</v>
      </c>
      <c r="B155" s="396">
        <f t="shared" si="22"/>
        <v>93.75</v>
      </c>
      <c r="C155" s="363"/>
      <c r="D155" s="350">
        <v>2012</v>
      </c>
      <c r="E155" s="411">
        <v>100</v>
      </c>
      <c r="F155" s="363"/>
      <c r="G155" s="350">
        <v>2012</v>
      </c>
      <c r="H155" s="8">
        <f t="shared" si="23"/>
        <v>100</v>
      </c>
      <c r="I155" s="363"/>
      <c r="J155" s="350">
        <v>2012</v>
      </c>
      <c r="K155" s="411">
        <v>100</v>
      </c>
      <c r="L155" s="363"/>
      <c r="M155" s="350">
        <v>2012</v>
      </c>
      <c r="N155" s="411">
        <v>100</v>
      </c>
      <c r="O155" s="363"/>
      <c r="P155" s="350">
        <v>2012</v>
      </c>
      <c r="Q155" s="411">
        <v>100</v>
      </c>
      <c r="R155" s="363"/>
      <c r="S155" s="350">
        <v>2012</v>
      </c>
      <c r="T155" s="411">
        <v>100</v>
      </c>
      <c r="U155" s="363"/>
      <c r="V155" s="350">
        <v>2012</v>
      </c>
      <c r="W155" s="411">
        <v>75</v>
      </c>
      <c r="X155" s="363"/>
      <c r="Y155" s="350">
        <v>2012</v>
      </c>
      <c r="Z155" s="411">
        <v>100</v>
      </c>
      <c r="AA155" s="363" t="s">
        <v>5369</v>
      </c>
      <c r="AB155" s="350">
        <v>2012</v>
      </c>
      <c r="AC155" s="411">
        <v>100</v>
      </c>
      <c r="AD155" s="363"/>
      <c r="AE155" s="350">
        <v>2012</v>
      </c>
      <c r="AF155" s="411">
        <v>100</v>
      </c>
      <c r="AG155" s="363"/>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spans="1:81" s="47" customFormat="1" ht="24.75" customHeight="1">
      <c r="A156" s="350">
        <v>2013</v>
      </c>
      <c r="B156" s="396">
        <f t="shared" si="22"/>
        <v>93.75</v>
      </c>
      <c r="C156" s="363"/>
      <c r="D156" s="350">
        <v>2013</v>
      </c>
      <c r="E156" s="411">
        <v>100</v>
      </c>
      <c r="F156" s="363"/>
      <c r="G156" s="350">
        <v>2013</v>
      </c>
      <c r="H156" s="8">
        <f t="shared" si="23"/>
        <v>100</v>
      </c>
      <c r="I156" s="363"/>
      <c r="J156" s="350">
        <v>2013</v>
      </c>
      <c r="K156" s="411">
        <v>100</v>
      </c>
      <c r="L156" s="363"/>
      <c r="M156" s="350">
        <v>2013</v>
      </c>
      <c r="N156" s="411">
        <v>100</v>
      </c>
      <c r="O156" s="363"/>
      <c r="P156" s="350">
        <v>2013</v>
      </c>
      <c r="Q156" s="411">
        <v>100</v>
      </c>
      <c r="R156" s="363"/>
      <c r="S156" s="350">
        <v>2013</v>
      </c>
      <c r="T156" s="411">
        <v>100</v>
      </c>
      <c r="U156" s="363"/>
      <c r="V156" s="350">
        <v>2013</v>
      </c>
      <c r="W156" s="411">
        <v>75</v>
      </c>
      <c r="X156" s="363"/>
      <c r="Y156" s="350">
        <v>2013</v>
      </c>
      <c r="Z156" s="411">
        <v>100</v>
      </c>
      <c r="AA156" s="363"/>
      <c r="AB156" s="350">
        <v>2013</v>
      </c>
      <c r="AC156" s="411">
        <v>100</v>
      </c>
      <c r="AD156" s="363"/>
      <c r="AE156" s="350">
        <v>2013</v>
      </c>
      <c r="AF156" s="411">
        <v>100</v>
      </c>
      <c r="AG156" s="363"/>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spans="1:81" ht="24.75" customHeight="1">
      <c r="A157" s="43">
        <v>2014</v>
      </c>
      <c r="B157" s="2">
        <f t="shared" ref="B157:B162" si="24">AVERAGE(E157,H157, W157,((Z157+AC157+AF157)/3))</f>
        <v>93.75</v>
      </c>
      <c r="C157" s="80"/>
      <c r="D157" s="43">
        <v>2014</v>
      </c>
      <c r="E157" s="19">
        <v>100</v>
      </c>
      <c r="F157" s="10" t="s">
        <v>1456</v>
      </c>
      <c r="G157" s="43">
        <v>2014</v>
      </c>
      <c r="H157" s="8">
        <f t="shared" ref="H157:H162" si="25">AVERAGE(K157,N157,Q157,T157)</f>
        <v>100</v>
      </c>
      <c r="I157" s="19"/>
      <c r="J157" s="43">
        <v>2014</v>
      </c>
      <c r="K157" s="19">
        <v>100</v>
      </c>
      <c r="L157" s="10" t="s">
        <v>3939</v>
      </c>
      <c r="M157" s="43">
        <v>2014</v>
      </c>
      <c r="N157" s="19">
        <v>100</v>
      </c>
      <c r="O157" s="10" t="s">
        <v>3939</v>
      </c>
      <c r="P157" s="43">
        <v>2014</v>
      </c>
      <c r="Q157" s="19">
        <v>100</v>
      </c>
      <c r="R157" s="10" t="s">
        <v>3939</v>
      </c>
      <c r="S157" s="43">
        <v>2014</v>
      </c>
      <c r="T157" s="19">
        <v>100</v>
      </c>
      <c r="U157" s="10" t="s">
        <v>3939</v>
      </c>
      <c r="V157" s="43">
        <v>2014</v>
      </c>
      <c r="W157" s="19">
        <v>75</v>
      </c>
      <c r="X157" s="10" t="s">
        <v>1455</v>
      </c>
      <c r="Y157" s="350">
        <v>2014</v>
      </c>
      <c r="Z157" s="19">
        <v>100</v>
      </c>
      <c r="AA157" s="10" t="s">
        <v>1454</v>
      </c>
      <c r="AB157" s="350">
        <v>2014</v>
      </c>
      <c r="AC157" s="19">
        <v>100</v>
      </c>
      <c r="AD157" s="10"/>
      <c r="AE157" s="350">
        <v>2014</v>
      </c>
      <c r="AF157" s="19">
        <v>100</v>
      </c>
      <c r="AG157" s="11" t="s">
        <v>1453</v>
      </c>
    </row>
    <row r="158" spans="1:81" ht="24.75" customHeight="1">
      <c r="A158" s="43">
        <v>2015</v>
      </c>
      <c r="B158" s="2">
        <f t="shared" si="24"/>
        <v>93.75</v>
      </c>
      <c r="C158" s="80"/>
      <c r="D158" s="43">
        <v>2015</v>
      </c>
      <c r="E158" s="19">
        <v>100</v>
      </c>
      <c r="F158" s="10"/>
      <c r="G158" s="43">
        <v>2015</v>
      </c>
      <c r="H158" s="8">
        <f t="shared" si="25"/>
        <v>100</v>
      </c>
      <c r="I158" s="19"/>
      <c r="J158" s="43">
        <v>2015</v>
      </c>
      <c r="K158" s="19">
        <v>100</v>
      </c>
      <c r="L158" s="10"/>
      <c r="M158" s="43">
        <v>2015</v>
      </c>
      <c r="N158" s="19">
        <v>100</v>
      </c>
      <c r="O158" s="10"/>
      <c r="P158" s="43">
        <v>2015</v>
      </c>
      <c r="Q158" s="19">
        <v>100</v>
      </c>
      <c r="R158" s="10"/>
      <c r="S158" s="43">
        <v>2015</v>
      </c>
      <c r="T158" s="19">
        <v>100</v>
      </c>
      <c r="U158" s="10"/>
      <c r="V158" s="43">
        <v>2015</v>
      </c>
      <c r="W158" s="19">
        <v>75</v>
      </c>
      <c r="X158" s="10"/>
      <c r="Y158" s="350">
        <v>2015</v>
      </c>
      <c r="Z158" s="19">
        <v>100</v>
      </c>
      <c r="AA158" s="10"/>
      <c r="AB158" s="350">
        <v>2015</v>
      </c>
      <c r="AC158" s="19">
        <v>100</v>
      </c>
      <c r="AD158" s="10"/>
      <c r="AE158" s="350">
        <v>2015</v>
      </c>
      <c r="AF158" s="19">
        <v>100</v>
      </c>
      <c r="AG158" s="11"/>
    </row>
    <row r="159" spans="1:81" ht="24.75" customHeight="1">
      <c r="A159" s="43">
        <v>2016</v>
      </c>
      <c r="B159" s="2">
        <f t="shared" si="24"/>
        <v>93.75</v>
      </c>
      <c r="C159" s="80"/>
      <c r="D159" s="43">
        <v>2016</v>
      </c>
      <c r="E159" s="19">
        <v>100</v>
      </c>
      <c r="F159" s="10"/>
      <c r="G159" s="43">
        <v>2016</v>
      </c>
      <c r="H159" s="8">
        <f t="shared" si="25"/>
        <v>100</v>
      </c>
      <c r="I159" s="19"/>
      <c r="J159" s="43">
        <v>2016</v>
      </c>
      <c r="K159" s="19">
        <v>100</v>
      </c>
      <c r="L159" s="10"/>
      <c r="M159" s="43">
        <v>2016</v>
      </c>
      <c r="N159" s="19">
        <v>100</v>
      </c>
      <c r="O159" s="10"/>
      <c r="P159" s="43">
        <v>2016</v>
      </c>
      <c r="Q159" s="19">
        <v>100</v>
      </c>
      <c r="R159" s="10"/>
      <c r="S159" s="43">
        <v>2016</v>
      </c>
      <c r="T159" s="19">
        <v>100</v>
      </c>
      <c r="U159" s="10"/>
      <c r="V159" s="43">
        <v>2016</v>
      </c>
      <c r="W159" s="19">
        <v>75</v>
      </c>
      <c r="X159" s="10"/>
      <c r="Y159" s="350">
        <v>2016</v>
      </c>
      <c r="Z159" s="19">
        <v>100</v>
      </c>
      <c r="AA159" s="10"/>
      <c r="AB159" s="350">
        <v>2016</v>
      </c>
      <c r="AC159" s="19">
        <v>100</v>
      </c>
      <c r="AD159" s="10"/>
      <c r="AE159" s="350">
        <v>2016</v>
      </c>
      <c r="AF159" s="19">
        <v>100</v>
      </c>
      <c r="AG159" s="11"/>
    </row>
    <row r="160" spans="1:81" ht="24.75" customHeight="1">
      <c r="A160" s="43">
        <v>2017</v>
      </c>
      <c r="B160" s="2">
        <f t="shared" si="24"/>
        <v>93.75</v>
      </c>
      <c r="C160" s="80"/>
      <c r="D160" s="43">
        <v>2017</v>
      </c>
      <c r="E160" s="19">
        <v>100</v>
      </c>
      <c r="F160" s="10"/>
      <c r="G160" s="43">
        <v>2017</v>
      </c>
      <c r="H160" s="8">
        <f t="shared" si="25"/>
        <v>100</v>
      </c>
      <c r="I160" s="19"/>
      <c r="J160" s="43">
        <v>2017</v>
      </c>
      <c r="K160" s="19">
        <v>100</v>
      </c>
      <c r="L160" s="10"/>
      <c r="M160" s="43">
        <v>2017</v>
      </c>
      <c r="N160" s="19">
        <v>100</v>
      </c>
      <c r="O160" s="10"/>
      <c r="P160" s="43">
        <v>2017</v>
      </c>
      <c r="Q160" s="19">
        <v>100</v>
      </c>
      <c r="R160" s="10"/>
      <c r="S160" s="43">
        <v>2017</v>
      </c>
      <c r="T160" s="19">
        <v>100</v>
      </c>
      <c r="U160" s="10"/>
      <c r="V160" s="43">
        <v>2017</v>
      </c>
      <c r="W160" s="19">
        <v>75</v>
      </c>
      <c r="X160" s="10"/>
      <c r="Y160" s="350">
        <v>2017</v>
      </c>
      <c r="Z160" s="19">
        <v>100</v>
      </c>
      <c r="AA160" s="10"/>
      <c r="AB160" s="350">
        <v>2017</v>
      </c>
      <c r="AC160" s="19">
        <v>100</v>
      </c>
      <c r="AD160" s="10"/>
      <c r="AE160" s="350">
        <v>2017</v>
      </c>
      <c r="AF160" s="19">
        <v>100</v>
      </c>
      <c r="AG160" s="11"/>
    </row>
    <row r="161" spans="1:41" ht="24.75" customHeight="1">
      <c r="A161" s="43">
        <v>2018</v>
      </c>
      <c r="B161" s="2">
        <f t="shared" si="24"/>
        <v>93.75</v>
      </c>
      <c r="C161" s="80"/>
      <c r="D161" s="43">
        <v>2018</v>
      </c>
      <c r="E161" s="19">
        <v>100</v>
      </c>
      <c r="F161" s="10"/>
      <c r="G161" s="43">
        <v>2018</v>
      </c>
      <c r="H161" s="8">
        <f t="shared" si="25"/>
        <v>100</v>
      </c>
      <c r="I161" s="19"/>
      <c r="J161" s="43">
        <v>2018</v>
      </c>
      <c r="K161" s="19">
        <v>100</v>
      </c>
      <c r="L161" s="10"/>
      <c r="M161" s="43">
        <v>2018</v>
      </c>
      <c r="N161" s="19">
        <v>100</v>
      </c>
      <c r="O161" s="10"/>
      <c r="P161" s="43">
        <v>2018</v>
      </c>
      <c r="Q161" s="19">
        <v>100</v>
      </c>
      <c r="R161" s="10"/>
      <c r="S161" s="43">
        <v>2018</v>
      </c>
      <c r="T161" s="19">
        <v>100</v>
      </c>
      <c r="U161" s="10"/>
      <c r="V161" s="43">
        <v>2018</v>
      </c>
      <c r="W161" s="19">
        <v>75</v>
      </c>
      <c r="X161" s="10"/>
      <c r="Y161" s="350">
        <v>2018</v>
      </c>
      <c r="Z161" s="19">
        <v>100</v>
      </c>
      <c r="AA161" s="10"/>
      <c r="AB161" s="350">
        <v>2018</v>
      </c>
      <c r="AC161" s="19">
        <v>100</v>
      </c>
      <c r="AD161" s="10"/>
      <c r="AE161" s="350">
        <v>2018</v>
      </c>
      <c r="AF161" s="19">
        <v>100</v>
      </c>
      <c r="AG161" s="11"/>
    </row>
    <row r="162" spans="1:41" ht="24.75" customHeight="1">
      <c r="A162" s="43">
        <v>2019</v>
      </c>
      <c r="B162" s="2">
        <f t="shared" si="24"/>
        <v>93.75</v>
      </c>
      <c r="C162" s="80"/>
      <c r="D162" s="43">
        <v>2019</v>
      </c>
      <c r="E162" s="19">
        <v>100</v>
      </c>
      <c r="F162" s="10"/>
      <c r="G162" s="43">
        <v>2019</v>
      </c>
      <c r="H162" s="8">
        <f t="shared" si="25"/>
        <v>100</v>
      </c>
      <c r="I162" s="19"/>
      <c r="J162" s="43">
        <v>2019</v>
      </c>
      <c r="K162" s="19">
        <v>100</v>
      </c>
      <c r="L162" s="10"/>
      <c r="M162" s="43">
        <v>2019</v>
      </c>
      <c r="N162" s="19">
        <v>100</v>
      </c>
      <c r="O162" s="10"/>
      <c r="P162" s="43">
        <v>2019</v>
      </c>
      <c r="Q162" s="19">
        <v>100</v>
      </c>
      <c r="R162" s="10"/>
      <c r="S162" s="43">
        <v>2019</v>
      </c>
      <c r="T162" s="19">
        <v>100</v>
      </c>
      <c r="U162" s="10"/>
      <c r="V162" s="43">
        <v>2019</v>
      </c>
      <c r="W162" s="19">
        <v>75</v>
      </c>
      <c r="X162" s="10"/>
      <c r="Y162" s="350">
        <v>2019</v>
      </c>
      <c r="Z162" s="19">
        <v>100</v>
      </c>
      <c r="AA162" s="10"/>
      <c r="AB162" s="350">
        <v>2019</v>
      </c>
      <c r="AC162" s="19">
        <v>100</v>
      </c>
      <c r="AD162" s="10"/>
      <c r="AE162" s="350">
        <v>2019</v>
      </c>
      <c r="AF162" s="19">
        <v>100</v>
      </c>
      <c r="AG162" s="11"/>
    </row>
    <row r="163" spans="1:41" ht="24.75" customHeight="1"/>
    <row r="164" spans="1:41" ht="24.75" customHeight="1">
      <c r="A164" s="40" t="s">
        <v>114</v>
      </c>
      <c r="B164" s="553" t="s">
        <v>113</v>
      </c>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c r="AI164" s="553"/>
      <c r="AJ164" s="553"/>
      <c r="AK164" s="553"/>
      <c r="AL164" s="553"/>
      <c r="AM164" s="553"/>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43" t="s">
        <v>0</v>
      </c>
      <c r="B170" s="43" t="s">
        <v>77</v>
      </c>
      <c r="C170" s="43" t="s">
        <v>76</v>
      </c>
      <c r="D170" s="43" t="s">
        <v>75</v>
      </c>
      <c r="E170" s="43" t="s">
        <v>74</v>
      </c>
      <c r="F170" s="43" t="s">
        <v>73</v>
      </c>
      <c r="G170" s="43" t="s">
        <v>75</v>
      </c>
      <c r="H170" s="43" t="s">
        <v>74</v>
      </c>
      <c r="I170" s="43" t="s">
        <v>73</v>
      </c>
      <c r="J170" s="43" t="s">
        <v>75</v>
      </c>
      <c r="K170" s="43" t="s">
        <v>74</v>
      </c>
      <c r="L170" s="43" t="s">
        <v>73</v>
      </c>
      <c r="M170" s="43" t="s">
        <v>75</v>
      </c>
      <c r="N170" s="43" t="s">
        <v>74</v>
      </c>
      <c r="O170" s="43" t="s">
        <v>73</v>
      </c>
      <c r="P170" s="43" t="s">
        <v>75</v>
      </c>
      <c r="Q170" s="43" t="s">
        <v>74</v>
      </c>
      <c r="R170" s="43" t="s">
        <v>73</v>
      </c>
      <c r="S170" s="43" t="s">
        <v>75</v>
      </c>
      <c r="T170" s="43" t="s">
        <v>74</v>
      </c>
      <c r="U170" s="43" t="s">
        <v>73</v>
      </c>
      <c r="V170" s="43" t="s">
        <v>75</v>
      </c>
      <c r="W170" s="43" t="s">
        <v>74</v>
      </c>
      <c r="X170" s="43" t="s">
        <v>73</v>
      </c>
      <c r="Y170" s="43" t="s">
        <v>75</v>
      </c>
      <c r="Z170" s="43" t="s">
        <v>74</v>
      </c>
      <c r="AA170" s="43" t="s">
        <v>73</v>
      </c>
      <c r="AB170" s="43" t="s">
        <v>75</v>
      </c>
      <c r="AC170" s="43" t="s">
        <v>74</v>
      </c>
      <c r="AD170" s="43" t="s">
        <v>73</v>
      </c>
      <c r="AE170" s="43" t="s">
        <v>75</v>
      </c>
      <c r="AF170" s="43" t="s">
        <v>74</v>
      </c>
      <c r="AG170" s="43" t="s">
        <v>73</v>
      </c>
      <c r="AH170" s="43" t="s">
        <v>75</v>
      </c>
      <c r="AI170" s="43" t="s">
        <v>74</v>
      </c>
      <c r="AJ170" s="43" t="s">
        <v>73</v>
      </c>
      <c r="AK170" s="43" t="s">
        <v>75</v>
      </c>
      <c r="AL170" s="43" t="s">
        <v>74</v>
      </c>
      <c r="AM170" s="43" t="s">
        <v>73</v>
      </c>
    </row>
    <row r="171" spans="1:41" ht="24.75" customHeight="1">
      <c r="A171" s="43">
        <v>2014</v>
      </c>
      <c r="B171" s="2">
        <f>AVERAGE((E171+K171+Q171)/3+(H171+N171+T171)/3+W171+Z171+AC171+AF171+AI171+AL171)/8</f>
        <v>74.958333333333343</v>
      </c>
      <c r="C171" s="39"/>
      <c r="D171" s="43">
        <v>2014</v>
      </c>
      <c r="E171" s="8">
        <v>50</v>
      </c>
      <c r="F171" s="67" t="s">
        <v>3940</v>
      </c>
      <c r="G171" s="43">
        <v>2014</v>
      </c>
      <c r="H171" s="8">
        <v>0</v>
      </c>
      <c r="I171" s="11" t="s">
        <v>3941</v>
      </c>
      <c r="J171" s="43">
        <v>2014</v>
      </c>
      <c r="K171" s="8">
        <v>100</v>
      </c>
      <c r="L171" s="11" t="s">
        <v>3942</v>
      </c>
      <c r="M171" s="43">
        <v>2014</v>
      </c>
      <c r="N171" s="19">
        <v>0</v>
      </c>
      <c r="O171" s="11" t="s">
        <v>3941</v>
      </c>
      <c r="P171" s="43">
        <v>2014</v>
      </c>
      <c r="Q171" s="8">
        <v>50</v>
      </c>
      <c r="R171" s="11" t="s">
        <v>3943</v>
      </c>
      <c r="S171" s="43">
        <v>2014</v>
      </c>
      <c r="T171" s="19">
        <v>0</v>
      </c>
      <c r="U171" s="11" t="s">
        <v>3941</v>
      </c>
      <c r="V171" s="43">
        <v>2014</v>
      </c>
      <c r="W171" s="19">
        <v>33</v>
      </c>
      <c r="X171" s="11" t="s">
        <v>3944</v>
      </c>
      <c r="Y171" s="43">
        <v>2014</v>
      </c>
      <c r="Z171" s="19">
        <v>100</v>
      </c>
      <c r="AA171" s="11" t="s">
        <v>3945</v>
      </c>
      <c r="AB171" s="43">
        <v>2014</v>
      </c>
      <c r="AC171" s="19">
        <v>100</v>
      </c>
      <c r="AD171" s="11" t="s">
        <v>3946</v>
      </c>
      <c r="AE171" s="43">
        <v>2014</v>
      </c>
      <c r="AF171" s="19">
        <v>100</v>
      </c>
      <c r="AG171" s="67" t="s">
        <v>3947</v>
      </c>
      <c r="AH171" s="43">
        <v>2014</v>
      </c>
      <c r="AI171" s="19">
        <v>100</v>
      </c>
      <c r="AJ171" s="11" t="s">
        <v>3948</v>
      </c>
      <c r="AK171" s="43">
        <v>2014</v>
      </c>
      <c r="AL171" s="19">
        <v>100</v>
      </c>
      <c r="AM171" s="11">
        <v>0</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4.75" customHeight="1">
      <c r="A176" s="43">
        <v>2019</v>
      </c>
      <c r="B176" s="2">
        <f>AVERAGE((E176+K176+Q176)/3+(H176+N176+T176)/3+W176+Z176+AC176+AF176+AI176+AL176)/8</f>
        <v>74.958333333333343</v>
      </c>
      <c r="C176" s="80"/>
      <c r="D176" s="43">
        <v>2019</v>
      </c>
      <c r="E176" s="19">
        <v>50</v>
      </c>
      <c r="F176" s="11" t="s">
        <v>3949</v>
      </c>
      <c r="G176" s="43">
        <v>2019</v>
      </c>
      <c r="H176" s="19">
        <v>0</v>
      </c>
      <c r="I176" s="11" t="s">
        <v>3941</v>
      </c>
      <c r="J176" s="43">
        <v>2019</v>
      </c>
      <c r="K176" s="19">
        <v>100</v>
      </c>
      <c r="L176" s="11" t="s">
        <v>3950</v>
      </c>
      <c r="M176" s="43">
        <v>2019</v>
      </c>
      <c r="N176" s="19">
        <v>0</v>
      </c>
      <c r="O176" s="11" t="s">
        <v>3941</v>
      </c>
      <c r="P176" s="43">
        <v>2019</v>
      </c>
      <c r="Q176" s="19">
        <v>50</v>
      </c>
      <c r="R176" s="11" t="s">
        <v>3951</v>
      </c>
      <c r="S176" s="43">
        <v>2019</v>
      </c>
      <c r="T176" s="19">
        <v>0</v>
      </c>
      <c r="U176" s="11" t="s">
        <v>3941</v>
      </c>
      <c r="V176" s="43">
        <v>2019</v>
      </c>
      <c r="W176" s="19">
        <v>33</v>
      </c>
      <c r="X176" s="11" t="s">
        <v>3944</v>
      </c>
      <c r="Y176" s="43">
        <v>2019</v>
      </c>
      <c r="Z176" s="19">
        <v>100</v>
      </c>
      <c r="AA176" s="11" t="s">
        <v>3952</v>
      </c>
      <c r="AB176" s="43">
        <v>2019</v>
      </c>
      <c r="AC176" s="19">
        <v>100</v>
      </c>
      <c r="AD176" s="11" t="s">
        <v>3953</v>
      </c>
      <c r="AE176" s="43">
        <v>2019</v>
      </c>
      <c r="AF176" s="19">
        <v>100</v>
      </c>
      <c r="AG176" s="11" t="s">
        <v>3954</v>
      </c>
      <c r="AH176" s="43">
        <v>2019</v>
      </c>
      <c r="AI176" s="19">
        <v>100</v>
      </c>
      <c r="AJ176" s="11" t="s">
        <v>3955</v>
      </c>
      <c r="AK176" s="43">
        <v>2019</v>
      </c>
      <c r="AL176" s="19">
        <v>100</v>
      </c>
      <c r="AM176" s="11" t="s">
        <v>3956</v>
      </c>
      <c r="AN176" s="42"/>
      <c r="AO176" s="42"/>
    </row>
  </sheetData>
  <mergeCells count="443">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Z148:AA148"/>
    <mergeCell ref="AC148:AD148"/>
    <mergeCell ref="AF148:AG148"/>
    <mergeCell ref="T147:U147"/>
    <mergeCell ref="W147:X147"/>
    <mergeCell ref="Z147:AA147"/>
    <mergeCell ref="AC147:AD147"/>
    <mergeCell ref="AF147:AG147"/>
    <mergeCell ref="H146:I146"/>
    <mergeCell ref="K146:L146"/>
    <mergeCell ref="N146:O146"/>
    <mergeCell ref="Q146:R146"/>
    <mergeCell ref="T146:U146"/>
    <mergeCell ref="W148:X148"/>
    <mergeCell ref="AC146:AD146"/>
    <mergeCell ref="AF146:AG146"/>
    <mergeCell ref="W146:X146"/>
    <mergeCell ref="Z146:AA146"/>
    <mergeCell ref="B148:C148"/>
    <mergeCell ref="E148:F148"/>
    <mergeCell ref="H148:I148"/>
    <mergeCell ref="K148:L148"/>
    <mergeCell ref="N148:O148"/>
    <mergeCell ref="Q148:R148"/>
    <mergeCell ref="T148:U148"/>
    <mergeCell ref="H145:I145"/>
    <mergeCell ref="K144:L144"/>
    <mergeCell ref="N144:O144"/>
    <mergeCell ref="Q144:R144"/>
    <mergeCell ref="T144:U144"/>
    <mergeCell ref="B147:C147"/>
    <mergeCell ref="E147:F147"/>
    <mergeCell ref="H147:I147"/>
    <mergeCell ref="K147:L147"/>
    <mergeCell ref="N147:O147"/>
    <mergeCell ref="Q147:R147"/>
    <mergeCell ref="B146:C146"/>
    <mergeCell ref="E146:F146"/>
    <mergeCell ref="K145:L145"/>
    <mergeCell ref="N145:O145"/>
    <mergeCell ref="Q145:R145"/>
    <mergeCell ref="W127:X127"/>
    <mergeCell ref="Z127:AA127"/>
    <mergeCell ref="W145:X145"/>
    <mergeCell ref="Z145:AA145"/>
    <mergeCell ref="AC145:AD145"/>
    <mergeCell ref="AF145:AG145"/>
    <mergeCell ref="B143:AG143"/>
    <mergeCell ref="B144:C144"/>
    <mergeCell ref="E144:F144"/>
    <mergeCell ref="H144:I144"/>
    <mergeCell ref="B127:C127"/>
    <mergeCell ref="E127:F127"/>
    <mergeCell ref="H127:I127"/>
    <mergeCell ref="K127:L127"/>
    <mergeCell ref="N127:O127"/>
    <mergeCell ref="Q127:R127"/>
    <mergeCell ref="T127:U127"/>
    <mergeCell ref="T145:U145"/>
    <mergeCell ref="AC144:AD144"/>
    <mergeCell ref="AF144:AG144"/>
    <mergeCell ref="W144:X144"/>
    <mergeCell ref="Z144:AA144"/>
    <mergeCell ref="B126:C126"/>
    <mergeCell ref="E126:F126"/>
    <mergeCell ref="H126:I126"/>
    <mergeCell ref="K126:L126"/>
    <mergeCell ref="N126:O126"/>
    <mergeCell ref="Q126:R126"/>
    <mergeCell ref="T126:U126"/>
    <mergeCell ref="W126:X126"/>
    <mergeCell ref="Z126:AA126"/>
    <mergeCell ref="H124:I124"/>
    <mergeCell ref="K124:L124"/>
    <mergeCell ref="N124:O124"/>
    <mergeCell ref="Q124:R124"/>
    <mergeCell ref="T124:U124"/>
    <mergeCell ref="W124:X124"/>
    <mergeCell ref="Z124:AA124"/>
    <mergeCell ref="B125:C125"/>
    <mergeCell ref="E125:F125"/>
    <mergeCell ref="H125:I125"/>
    <mergeCell ref="K125:L125"/>
    <mergeCell ref="N125:O125"/>
    <mergeCell ref="Q125:R125"/>
    <mergeCell ref="T125:U125"/>
    <mergeCell ref="W125:X125"/>
    <mergeCell ref="Z125:AA125"/>
    <mergeCell ref="B122:AA122"/>
    <mergeCell ref="B123:C123"/>
    <mergeCell ref="E123:F123"/>
    <mergeCell ref="H123:I123"/>
    <mergeCell ref="K123:L123"/>
    <mergeCell ref="N123:O123"/>
    <mergeCell ref="Q123:R123"/>
    <mergeCell ref="T123:U123"/>
    <mergeCell ref="W123:X123"/>
    <mergeCell ref="Z123:AA123"/>
    <mergeCell ref="B105:C105"/>
    <mergeCell ref="E105:F105"/>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03:I103"/>
    <mergeCell ref="K103:L103"/>
    <mergeCell ref="N103:O103"/>
    <mergeCell ref="Q103:R103"/>
    <mergeCell ref="T103:U103"/>
    <mergeCell ref="W103:X103"/>
    <mergeCell ref="H104:I104"/>
    <mergeCell ref="K104:L104"/>
    <mergeCell ref="N104:O104"/>
    <mergeCell ref="Q104:R104"/>
    <mergeCell ref="T104:U104"/>
    <mergeCell ref="W104:X104"/>
    <mergeCell ref="B101:X101"/>
    <mergeCell ref="B102:C102"/>
    <mergeCell ref="E102:F102"/>
    <mergeCell ref="H102:I102"/>
    <mergeCell ref="K102:L102"/>
    <mergeCell ref="N102:O102"/>
    <mergeCell ref="Q102:R102"/>
    <mergeCell ref="T102:U102"/>
    <mergeCell ref="W102:X102"/>
    <mergeCell ref="B84:C84"/>
    <mergeCell ref="E84:F84"/>
    <mergeCell ref="H84:I84"/>
    <mergeCell ref="K84:L84"/>
    <mergeCell ref="N84:O84"/>
    <mergeCell ref="Q84:R84"/>
    <mergeCell ref="B85:C85"/>
    <mergeCell ref="E85:F85"/>
    <mergeCell ref="H85:I85"/>
    <mergeCell ref="K85:L85"/>
    <mergeCell ref="N85:O85"/>
    <mergeCell ref="Q85:R85"/>
    <mergeCell ref="B83:C83"/>
    <mergeCell ref="E83:F83"/>
    <mergeCell ref="H83:I83"/>
    <mergeCell ref="K83:L83"/>
    <mergeCell ref="N83:O83"/>
    <mergeCell ref="Q83:R83"/>
    <mergeCell ref="W64:X64"/>
    <mergeCell ref="Z64:AA64"/>
    <mergeCell ref="Q82:R82"/>
    <mergeCell ref="H82:I82"/>
    <mergeCell ref="T64:U64"/>
    <mergeCell ref="K82:L82"/>
    <mergeCell ref="N82:O82"/>
    <mergeCell ref="E82:F82"/>
    <mergeCell ref="B82:C82"/>
    <mergeCell ref="AI64:AJ64"/>
    <mergeCell ref="AL64:AM64"/>
    <mergeCell ref="B80:R80"/>
    <mergeCell ref="B81:C81"/>
    <mergeCell ref="E81:F81"/>
    <mergeCell ref="H81:I81"/>
    <mergeCell ref="K81:L81"/>
    <mergeCell ref="N81:O81"/>
    <mergeCell ref="Q81:R81"/>
    <mergeCell ref="B64:C64"/>
    <mergeCell ref="E64:F64"/>
    <mergeCell ref="AF64:AG64"/>
    <mergeCell ref="H64:I64"/>
    <mergeCell ref="K64:L64"/>
    <mergeCell ref="N64:O64"/>
    <mergeCell ref="Q64:R64"/>
    <mergeCell ref="AC64:AD64"/>
    <mergeCell ref="AC61:AD61"/>
    <mergeCell ref="AI61:AJ61"/>
    <mergeCell ref="AL61:AM61"/>
    <mergeCell ref="AL62:AM62"/>
    <mergeCell ref="AF62:AG62"/>
    <mergeCell ref="AI62:AJ62"/>
    <mergeCell ref="N60:O60"/>
    <mergeCell ref="AC60:AD60"/>
    <mergeCell ref="AF63:AG63"/>
    <mergeCell ref="AI63:AJ63"/>
    <mergeCell ref="W63:X63"/>
    <mergeCell ref="Z63:AA63"/>
    <mergeCell ref="W62:X62"/>
    <mergeCell ref="Z62:AA62"/>
    <mergeCell ref="AC62:AD62"/>
    <mergeCell ref="AL63:AM63"/>
    <mergeCell ref="AC63:AD63"/>
    <mergeCell ref="K63:L63"/>
    <mergeCell ref="N63:O63"/>
    <mergeCell ref="Q63:R63"/>
    <mergeCell ref="T63:U63"/>
    <mergeCell ref="AR43:AS43"/>
    <mergeCell ref="AU43:AV43"/>
    <mergeCell ref="B43:C43"/>
    <mergeCell ref="E43:F43"/>
    <mergeCell ref="H43:I43"/>
    <mergeCell ref="K43:L43"/>
    <mergeCell ref="N43:O43"/>
    <mergeCell ref="Q60:R60"/>
    <mergeCell ref="T60:U60"/>
    <mergeCell ref="W60:X60"/>
    <mergeCell ref="Z60:AA60"/>
    <mergeCell ref="AI60:AJ60"/>
    <mergeCell ref="AL60:AM60"/>
    <mergeCell ref="H61:I61"/>
    <mergeCell ref="K61:L61"/>
    <mergeCell ref="N61:O61"/>
    <mergeCell ref="Q61:R61"/>
    <mergeCell ref="T61:U61"/>
    <mergeCell ref="W61:X61"/>
    <mergeCell ref="T62:U62"/>
    <mergeCell ref="AX43:AY43"/>
    <mergeCell ref="Q43:R43"/>
    <mergeCell ref="T43:U43"/>
    <mergeCell ref="W43:X43"/>
    <mergeCell ref="Z43:AA43"/>
    <mergeCell ref="AC43:AD43"/>
    <mergeCell ref="B104:C104"/>
    <mergeCell ref="E104:F104"/>
    <mergeCell ref="AI43:AJ43"/>
    <mergeCell ref="AF60:AG60"/>
    <mergeCell ref="B62:C62"/>
    <mergeCell ref="E62:F62"/>
    <mergeCell ref="H62:I62"/>
    <mergeCell ref="K62:L62"/>
    <mergeCell ref="N62:O62"/>
    <mergeCell ref="Q62:R62"/>
    <mergeCell ref="AF43:AG43"/>
    <mergeCell ref="B60:C60"/>
    <mergeCell ref="E60:F60"/>
    <mergeCell ref="H60:I60"/>
    <mergeCell ref="K60:L60"/>
    <mergeCell ref="B63:C63"/>
    <mergeCell ref="E63:F63"/>
    <mergeCell ref="H63:I63"/>
    <mergeCell ref="B42:C42"/>
    <mergeCell ref="E42:F42"/>
    <mergeCell ref="H42:I42"/>
    <mergeCell ref="K42:L42"/>
    <mergeCell ref="N42:O42"/>
    <mergeCell ref="Q42:R42"/>
    <mergeCell ref="T42:U42"/>
    <mergeCell ref="AL43:AM43"/>
    <mergeCell ref="AO43:AP43"/>
    <mergeCell ref="T40:U40"/>
    <mergeCell ref="W40:X40"/>
    <mergeCell ref="Z40:AA40"/>
    <mergeCell ref="AL42:AM42"/>
    <mergeCell ref="AO42:AP42"/>
    <mergeCell ref="AR42:AS42"/>
    <mergeCell ref="AU42:AV42"/>
    <mergeCell ref="AX42:AY42"/>
    <mergeCell ref="AF42:AG42"/>
    <mergeCell ref="AI42:AJ42"/>
    <mergeCell ref="T41:U41"/>
    <mergeCell ref="W41:X41"/>
    <mergeCell ref="Z41:AA41"/>
    <mergeCell ref="AC41:AD41"/>
    <mergeCell ref="AF41:AG41"/>
    <mergeCell ref="AI41:AJ41"/>
    <mergeCell ref="AL41:AM41"/>
    <mergeCell ref="AO41:AP41"/>
    <mergeCell ref="AR41:AS41"/>
    <mergeCell ref="AU41:AV41"/>
    <mergeCell ref="AX41:AY41"/>
    <mergeCell ref="W42:X42"/>
    <mergeCell ref="Z42:AA42"/>
    <mergeCell ref="AC42:AD42"/>
    <mergeCell ref="B41:C41"/>
    <mergeCell ref="E41:F41"/>
    <mergeCell ref="H41:I41"/>
    <mergeCell ref="K41:L41"/>
    <mergeCell ref="N41:O41"/>
    <mergeCell ref="H40:I40"/>
    <mergeCell ref="K40:L40"/>
    <mergeCell ref="N40:O40"/>
    <mergeCell ref="Q40:R40"/>
    <mergeCell ref="Q41:R41"/>
    <mergeCell ref="AR39:AS39"/>
    <mergeCell ref="AU39:AV39"/>
    <mergeCell ref="AX39:AY39"/>
    <mergeCell ref="AC40:AD40"/>
    <mergeCell ref="AF40:AG40"/>
    <mergeCell ref="AI40:AJ40"/>
    <mergeCell ref="AL40:AM40"/>
    <mergeCell ref="AO40:AP40"/>
    <mergeCell ref="AC39:AD39"/>
    <mergeCell ref="AF39:AG39"/>
    <mergeCell ref="AI39:AJ39"/>
    <mergeCell ref="AR40:AS40"/>
    <mergeCell ref="AU40:AV40"/>
    <mergeCell ref="AX40:AY40"/>
    <mergeCell ref="B22:C22"/>
    <mergeCell ref="E22:F22"/>
    <mergeCell ref="H22:I22"/>
    <mergeCell ref="K22:L22"/>
    <mergeCell ref="N22:O22"/>
    <mergeCell ref="Q22:R22"/>
    <mergeCell ref="T22:U22"/>
    <mergeCell ref="AL39:AM39"/>
    <mergeCell ref="AO39:AP39"/>
    <mergeCell ref="B39:C39"/>
    <mergeCell ref="E39:F39"/>
    <mergeCell ref="H39:I39"/>
    <mergeCell ref="K39:L39"/>
    <mergeCell ref="N39:O39"/>
    <mergeCell ref="Q39:R39"/>
    <mergeCell ref="T39:U39"/>
    <mergeCell ref="W39:X39"/>
    <mergeCell ref="Z39:AA39"/>
    <mergeCell ref="H21:I21"/>
    <mergeCell ref="K21:L21"/>
    <mergeCell ref="N21:O21"/>
    <mergeCell ref="Q21:R21"/>
    <mergeCell ref="T21:U21"/>
    <mergeCell ref="W21:X21"/>
    <mergeCell ref="Z21:AA21"/>
    <mergeCell ref="AC21:AD21"/>
    <mergeCell ref="W22:X22"/>
    <mergeCell ref="Z22:AA22"/>
    <mergeCell ref="AC22:AD22"/>
    <mergeCell ref="B61:C61"/>
    <mergeCell ref="E61:F61"/>
    <mergeCell ref="Z61:AA61"/>
    <mergeCell ref="AF61:AG61"/>
    <mergeCell ref="A1:D1"/>
    <mergeCell ref="B17:AD17"/>
    <mergeCell ref="B38:AY38"/>
    <mergeCell ref="B59:AM59"/>
    <mergeCell ref="B18:C18"/>
    <mergeCell ref="E18:F18"/>
    <mergeCell ref="H18:I18"/>
    <mergeCell ref="K18:L18"/>
    <mergeCell ref="N18:O18"/>
    <mergeCell ref="Q18:R18"/>
    <mergeCell ref="T18:U18"/>
    <mergeCell ref="W18:X18"/>
    <mergeCell ref="Z18:AA18"/>
    <mergeCell ref="AC18:AD18"/>
    <mergeCell ref="E19:F19"/>
    <mergeCell ref="H19:I19"/>
    <mergeCell ref="K19:L19"/>
    <mergeCell ref="AC20:AD20"/>
    <mergeCell ref="B21:C21"/>
    <mergeCell ref="E21:F21"/>
    <mergeCell ref="B103:C103"/>
    <mergeCell ref="E103:F103"/>
    <mergeCell ref="B124:C124"/>
    <mergeCell ref="E124:F124"/>
    <mergeCell ref="B145:C145"/>
    <mergeCell ref="E145:F145"/>
    <mergeCell ref="AC19:AD19"/>
    <mergeCell ref="B40:C40"/>
    <mergeCell ref="E40:F40"/>
    <mergeCell ref="B19:C19"/>
    <mergeCell ref="N19:O19"/>
    <mergeCell ref="Q19:R19"/>
    <mergeCell ref="T19:U19"/>
    <mergeCell ref="W19:X19"/>
    <mergeCell ref="Z19:AA19"/>
    <mergeCell ref="B20:C20"/>
    <mergeCell ref="E20:F20"/>
    <mergeCell ref="H20:I20"/>
    <mergeCell ref="K20:L20"/>
    <mergeCell ref="N20:O20"/>
    <mergeCell ref="Q20:R20"/>
    <mergeCell ref="T20:U20"/>
    <mergeCell ref="W20:X20"/>
    <mergeCell ref="Z20:AA20"/>
  </mergeCells>
  <hyperlinks>
    <hyperlink ref="F76" r:id="rId1" xr:uid="{00000000-0004-0000-3300-000000000000}"/>
    <hyperlink ref="AD78" r:id="rId2" xr:uid="{00000000-0004-0000-3300-000001000000}"/>
    <hyperlink ref="AA78" r:id="rId3" display="https://www.bell-foundation.org.uk/eal-programme/teaching-resources/eal-assessment-framework/" xr:uid="{00000000-0004-0000-3300-000002000000}"/>
  </hyperlinks>
  <pageMargins left="0.70866141732283472" right="0.70866141732283472" top="0.74803149606299213" bottom="0.74803149606299213" header="0.31496062992125984" footer="0.31496062992125984"/>
  <pageSetup paperSize="9" scale="20" orientation="landscape"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38"/>
  <dimension ref="A1:CC176"/>
  <sheetViews>
    <sheetView topLeftCell="A3" zoomScaleNormal="100" workbookViewId="0">
      <selection activeCell="A3" sqref="A3:XFD9"/>
    </sheetView>
  </sheetViews>
  <sheetFormatPr defaultColWidth="8.42578125" defaultRowHeight="15" customHeight="1"/>
  <cols>
    <col min="1" max="1" width="17.42578125" style="35" customWidth="1"/>
    <col min="2" max="2" width="13.42578125" style="35" customWidth="1"/>
    <col min="3" max="3" width="23.140625" style="35" customWidth="1"/>
    <col min="4" max="4" width="17.42578125" style="35" customWidth="1"/>
    <col min="5" max="5" width="13.42578125" style="35" customWidth="1"/>
    <col min="6" max="6" width="23.140625" style="35" customWidth="1"/>
    <col min="7" max="7" width="17.42578125" style="35" customWidth="1"/>
    <col min="8" max="8" width="13.42578125" style="35" customWidth="1"/>
    <col min="9" max="9" width="23.140625" style="35" customWidth="1"/>
    <col min="10" max="10" width="17.42578125" style="35" customWidth="1"/>
    <col min="11" max="11" width="13.42578125" style="35" customWidth="1"/>
    <col min="12" max="12" width="23.140625" style="35" customWidth="1"/>
    <col min="13" max="13" width="17.42578125" style="35" customWidth="1"/>
    <col min="14" max="14" width="13.42578125" style="35" customWidth="1"/>
    <col min="15" max="15" width="23.140625" style="35" customWidth="1"/>
    <col min="16" max="16" width="17.42578125" style="35" customWidth="1"/>
    <col min="17" max="17" width="13.42578125" style="35" customWidth="1"/>
    <col min="18" max="18" width="23.140625" style="35" customWidth="1"/>
    <col min="19" max="19" width="17.42578125" style="35" customWidth="1"/>
    <col min="20" max="20" width="13.42578125" style="35" customWidth="1"/>
    <col min="21" max="21" width="23.140625" style="35" customWidth="1"/>
    <col min="22" max="22" width="17.42578125" style="35" customWidth="1"/>
    <col min="23" max="23" width="13.42578125" style="35" customWidth="1"/>
    <col min="24" max="24" width="23.140625" style="35" customWidth="1"/>
    <col min="25" max="25" width="17.42578125" style="35" customWidth="1"/>
    <col min="26" max="26" width="13.42578125" style="35" customWidth="1"/>
    <col min="27" max="27" width="23.140625" style="35" customWidth="1"/>
    <col min="28" max="28" width="17.42578125" style="35" customWidth="1"/>
    <col min="29" max="29" width="13.42578125" style="35" customWidth="1"/>
    <col min="30" max="30" width="23.140625" style="35" customWidth="1"/>
    <col min="31" max="31" width="17.42578125" style="35" customWidth="1"/>
    <col min="32" max="32" width="13.42578125" style="35" customWidth="1"/>
    <col min="33" max="33" width="23.140625" style="35" customWidth="1"/>
    <col min="34" max="34" width="17.42578125" style="35" customWidth="1"/>
    <col min="35" max="35" width="13.42578125" style="35" customWidth="1"/>
    <col min="36" max="36" width="23.140625" style="35" customWidth="1"/>
    <col min="37" max="37" width="17.42578125" style="35" customWidth="1"/>
    <col min="38" max="38" width="13.42578125" style="35" customWidth="1"/>
    <col min="39" max="39" width="23.140625" style="35" customWidth="1"/>
    <col min="40" max="40" width="17.42578125" style="35" customWidth="1"/>
    <col min="41" max="41" width="13.42578125" style="35" customWidth="1"/>
    <col min="42" max="42" width="23.140625" style="35" customWidth="1"/>
    <col min="43" max="43" width="17.42578125" style="35" customWidth="1"/>
    <col min="44" max="44" width="13.42578125" style="35" customWidth="1"/>
    <col min="45" max="45" width="23.140625" style="35" customWidth="1"/>
    <col min="46" max="46" width="17.42578125" style="35" customWidth="1"/>
    <col min="47" max="47" width="13.42578125" style="35" customWidth="1"/>
    <col min="48" max="48" width="23.140625" style="35" customWidth="1"/>
    <col min="49" max="49" width="17.42578125" style="35" customWidth="1"/>
    <col min="50" max="50" width="13.42578125" style="35" customWidth="1"/>
    <col min="51" max="51" width="23.140625" style="35" customWidth="1"/>
    <col min="52" max="16384" width="8.42578125" style="35"/>
  </cols>
  <sheetData>
    <row r="1" spans="1:4" ht="24.75" customHeight="1">
      <c r="A1" s="553" t="s">
        <v>4219</v>
      </c>
      <c r="B1" s="553"/>
      <c r="C1" s="553"/>
      <c r="D1" s="553"/>
    </row>
    <row r="2" spans="1:4" ht="79.5" customHeight="1">
      <c r="A2" s="37" t="s">
        <v>0</v>
      </c>
      <c r="B2" s="37" t="s">
        <v>4220</v>
      </c>
      <c r="C2" s="37" t="s">
        <v>4221</v>
      </c>
      <c r="D2" s="37" t="s">
        <v>4222</v>
      </c>
    </row>
    <row r="3" spans="1:4" ht="24.75" customHeight="1">
      <c r="A3" s="347">
        <v>2007</v>
      </c>
      <c r="B3" s="229"/>
      <c r="C3" s="229"/>
      <c r="D3" s="229" t="e">
        <f t="shared" ref="D3:D9" si="0">AVERAGE(B24,B45,B87,B108,B129,B150)</f>
        <v>#DIV/0!</v>
      </c>
    </row>
    <row r="4" spans="1:4" ht="24.75" customHeight="1">
      <c r="A4" s="347">
        <v>2008</v>
      </c>
      <c r="B4" s="229"/>
      <c r="C4" s="229"/>
      <c r="D4" s="229" t="e">
        <f t="shared" si="0"/>
        <v>#DIV/0!</v>
      </c>
    </row>
    <row r="5" spans="1:4" ht="24.75" customHeight="1">
      <c r="A5" s="347">
        <v>2009</v>
      </c>
      <c r="B5" s="229"/>
      <c r="C5" s="229"/>
      <c r="D5" s="229" t="e">
        <f t="shared" si="0"/>
        <v>#DIV/0!</v>
      </c>
    </row>
    <row r="6" spans="1:4" ht="24.75" customHeight="1">
      <c r="A6" s="347">
        <v>2010</v>
      </c>
      <c r="B6" s="229"/>
      <c r="C6" s="229">
        <f t="shared" ref="C6:C9" si="1">AVERAGE(B27,B48,B69,B90,B111,B132,B153)</f>
        <v>73.901927437641717</v>
      </c>
      <c r="D6" s="229">
        <f t="shared" si="0"/>
        <v>72.337962962962962</v>
      </c>
    </row>
    <row r="7" spans="1:4" ht="24.75" customHeight="1">
      <c r="A7" s="347">
        <v>2011</v>
      </c>
      <c r="B7" s="229"/>
      <c r="C7" s="229">
        <f t="shared" si="1"/>
        <v>73.901927437641717</v>
      </c>
      <c r="D7" s="229">
        <f t="shared" si="0"/>
        <v>72.337962962962962</v>
      </c>
    </row>
    <row r="8" spans="1:4" ht="24.75" customHeight="1">
      <c r="A8" s="347">
        <v>2012</v>
      </c>
      <c r="B8" s="229"/>
      <c r="C8" s="229">
        <f t="shared" si="1"/>
        <v>73.901927437641717</v>
      </c>
      <c r="D8" s="229">
        <f t="shared" si="0"/>
        <v>72.337962962962962</v>
      </c>
    </row>
    <row r="9" spans="1:4" ht="24.75" customHeight="1">
      <c r="A9" s="347">
        <v>2013</v>
      </c>
      <c r="B9" s="229"/>
      <c r="C9" s="229">
        <f t="shared" si="1"/>
        <v>73.901927437641717</v>
      </c>
      <c r="D9" s="229">
        <f t="shared" si="0"/>
        <v>72.337962962962962</v>
      </c>
    </row>
    <row r="10" spans="1:4" ht="24.75" customHeight="1">
      <c r="A10" s="38">
        <v>2014</v>
      </c>
      <c r="B10" s="229">
        <f>AVERAGE(B31,B52,B73,B94,B115,B136,B157,B171)</f>
        <v>75.254464285714278</v>
      </c>
      <c r="C10" s="229">
        <f t="shared" ref="C10:C15" si="2">AVERAGE(B31,B52,B73,B94,B115,B136,B157)</f>
        <v>74.695578231292515</v>
      </c>
      <c r="D10" s="229">
        <f t="shared" ref="D10:D15" si="3">AVERAGE(B31,B52,B94,B115,B136,B157)</f>
        <v>73.263888888888886</v>
      </c>
    </row>
    <row r="11" spans="1:4" ht="24.75" customHeight="1">
      <c r="A11" s="38">
        <v>2015</v>
      </c>
      <c r="B11" s="229"/>
      <c r="C11" s="229">
        <f t="shared" si="2"/>
        <v>76.838435374149654</v>
      </c>
      <c r="D11" s="229">
        <f t="shared" si="3"/>
        <v>75.763888888888886</v>
      </c>
    </row>
    <row r="12" spans="1:4" ht="24.75" customHeight="1">
      <c r="A12" s="38">
        <v>2016</v>
      </c>
      <c r="B12" s="229"/>
      <c r="C12" s="229">
        <f t="shared" si="2"/>
        <v>76.838435374149654</v>
      </c>
      <c r="D12" s="229">
        <f t="shared" si="3"/>
        <v>75.763888888888886</v>
      </c>
    </row>
    <row r="13" spans="1:4" ht="24.75" customHeight="1">
      <c r="A13" s="38">
        <v>2017</v>
      </c>
      <c r="B13" s="229"/>
      <c r="C13" s="229">
        <f t="shared" si="2"/>
        <v>74.695578231292515</v>
      </c>
      <c r="D13" s="229">
        <f t="shared" si="3"/>
        <v>73.263888888888886</v>
      </c>
    </row>
    <row r="14" spans="1:4" ht="24.75" customHeight="1">
      <c r="A14" s="38">
        <v>2018</v>
      </c>
      <c r="B14" s="229"/>
      <c r="C14" s="229">
        <f t="shared" si="2"/>
        <v>74.695578231292515</v>
      </c>
      <c r="D14" s="229">
        <f t="shared" si="3"/>
        <v>73.263888888888886</v>
      </c>
    </row>
    <row r="15" spans="1:4" ht="24.75" customHeight="1">
      <c r="A15" s="38">
        <v>2019</v>
      </c>
      <c r="B15" s="229">
        <f>AVERAGE(B36,B57,B78,B99,B120,B141,B162,B176)</f>
        <v>72.532242063492063</v>
      </c>
      <c r="C15" s="229">
        <f t="shared" si="2"/>
        <v>71.584467120181401</v>
      </c>
      <c r="D15" s="229">
        <f t="shared" si="3"/>
        <v>69.634259259259252</v>
      </c>
    </row>
    <row r="16" spans="1:4" ht="24.75" customHeight="1"/>
    <row r="17" spans="1:81" ht="24.75" customHeight="1">
      <c r="A17" s="40" t="s">
        <v>114</v>
      </c>
      <c r="B17" s="845" t="s">
        <v>279</v>
      </c>
      <c r="C17" s="845"/>
      <c r="D17" s="845"/>
      <c r="E17" s="845"/>
      <c r="F17" s="845"/>
      <c r="G17" s="845"/>
      <c r="H17" s="845"/>
      <c r="I17" s="845"/>
      <c r="J17" s="845"/>
      <c r="K17" s="845"/>
      <c r="L17" s="845"/>
      <c r="M17" s="845"/>
      <c r="N17" s="845"/>
      <c r="O17" s="845"/>
      <c r="P17" s="845"/>
      <c r="Q17" s="845"/>
      <c r="R17" s="845"/>
      <c r="S17" s="845"/>
      <c r="T17" s="845"/>
      <c r="U17" s="845"/>
      <c r="V17" s="845"/>
      <c r="W17" s="845"/>
      <c r="X17" s="845"/>
      <c r="Y17" s="845"/>
      <c r="Z17" s="845"/>
      <c r="AA17" s="845"/>
      <c r="AB17" s="845"/>
      <c r="AC17" s="845"/>
      <c r="AD17" s="845"/>
      <c r="AE17" s="846"/>
      <c r="AF17" s="846"/>
      <c r="AG17" s="846"/>
      <c r="AH17" s="846"/>
      <c r="AI17" s="846"/>
      <c r="AJ17" s="846"/>
    </row>
    <row r="18" spans="1:81" ht="24.75" customHeight="1">
      <c r="A18" s="40" t="s">
        <v>106</v>
      </c>
      <c r="B18" s="596" t="s">
        <v>1</v>
      </c>
      <c r="C18" s="596"/>
      <c r="D18" s="40" t="s">
        <v>106</v>
      </c>
      <c r="E18" s="600" t="s">
        <v>2</v>
      </c>
      <c r="F18" s="600"/>
      <c r="G18" s="40" t="s">
        <v>106</v>
      </c>
      <c r="H18" s="600" t="s">
        <v>3</v>
      </c>
      <c r="I18" s="600"/>
      <c r="J18" s="40" t="s">
        <v>106</v>
      </c>
      <c r="K18" s="600" t="s">
        <v>4</v>
      </c>
      <c r="L18" s="600"/>
      <c r="M18" s="40" t="s">
        <v>106</v>
      </c>
      <c r="N18" s="597" t="s">
        <v>5</v>
      </c>
      <c r="O18" s="597"/>
      <c r="P18" s="40" t="s">
        <v>106</v>
      </c>
      <c r="Q18" s="596" t="s">
        <v>6</v>
      </c>
      <c r="R18" s="596"/>
      <c r="S18" s="40" t="s">
        <v>106</v>
      </c>
      <c r="T18" s="597" t="s">
        <v>7</v>
      </c>
      <c r="U18" s="597"/>
      <c r="V18" s="37" t="s">
        <v>106</v>
      </c>
      <c r="W18" s="598" t="s">
        <v>8</v>
      </c>
      <c r="X18" s="599"/>
      <c r="Y18" s="37" t="s">
        <v>106</v>
      </c>
      <c r="Z18" s="598" t="s">
        <v>9</v>
      </c>
      <c r="AA18" s="599"/>
      <c r="AB18" s="37" t="s">
        <v>106</v>
      </c>
      <c r="AC18" s="598" t="s">
        <v>10</v>
      </c>
      <c r="AD18" s="599"/>
    </row>
    <row r="19" spans="1:81" ht="24.75" customHeight="1">
      <c r="A19" s="40" t="s">
        <v>105</v>
      </c>
      <c r="B19" s="591"/>
      <c r="C19" s="592"/>
      <c r="D19" s="40" t="s">
        <v>105</v>
      </c>
      <c r="E19" s="600"/>
      <c r="F19" s="600"/>
      <c r="G19" s="40" t="s">
        <v>105</v>
      </c>
      <c r="H19" s="600"/>
      <c r="I19" s="600"/>
      <c r="J19" s="40" t="s">
        <v>105</v>
      </c>
      <c r="K19" s="600"/>
      <c r="L19" s="600"/>
      <c r="M19" s="40" t="s">
        <v>105</v>
      </c>
      <c r="N19" s="600"/>
      <c r="O19" s="600"/>
      <c r="P19" s="40" t="s">
        <v>105</v>
      </c>
      <c r="Q19" s="597"/>
      <c r="R19" s="597"/>
      <c r="S19" s="40" t="s">
        <v>105</v>
      </c>
      <c r="T19" s="597"/>
      <c r="U19" s="597"/>
      <c r="V19" s="37" t="s">
        <v>105</v>
      </c>
      <c r="W19" s="598"/>
      <c r="X19" s="599"/>
      <c r="Y19" s="37" t="s">
        <v>105</v>
      </c>
      <c r="Z19" s="598"/>
      <c r="AA19" s="599"/>
      <c r="AB19" s="37" t="s">
        <v>105</v>
      </c>
      <c r="AC19" s="598"/>
      <c r="AD19" s="599"/>
    </row>
    <row r="20" spans="1:81" ht="24.75" customHeight="1">
      <c r="A20" s="43" t="s">
        <v>92</v>
      </c>
      <c r="B20" s="595" t="s">
        <v>278</v>
      </c>
      <c r="C20" s="595"/>
      <c r="D20" s="43" t="s">
        <v>92</v>
      </c>
      <c r="E20" s="595" t="s">
        <v>277</v>
      </c>
      <c r="F20" s="595"/>
      <c r="G20" s="43" t="s">
        <v>92</v>
      </c>
      <c r="H20" s="595" t="s">
        <v>276</v>
      </c>
      <c r="I20" s="595"/>
      <c r="J20" s="43" t="s">
        <v>92</v>
      </c>
      <c r="K20" s="595" t="s">
        <v>275</v>
      </c>
      <c r="L20" s="595"/>
      <c r="M20" s="43" t="s">
        <v>92</v>
      </c>
      <c r="N20" s="595" t="s">
        <v>274</v>
      </c>
      <c r="O20" s="595"/>
      <c r="P20" s="43" t="s">
        <v>92</v>
      </c>
      <c r="Q20" s="595" t="s">
        <v>273</v>
      </c>
      <c r="R20" s="595"/>
      <c r="S20" s="43" t="s">
        <v>92</v>
      </c>
      <c r="T20" s="595" t="s">
        <v>272</v>
      </c>
      <c r="U20" s="595"/>
      <c r="V20" s="38" t="s">
        <v>92</v>
      </c>
      <c r="W20" s="579" t="s">
        <v>271</v>
      </c>
      <c r="X20" s="579"/>
      <c r="Y20" s="347" t="s">
        <v>92</v>
      </c>
      <c r="Z20" s="579" t="s">
        <v>270</v>
      </c>
      <c r="AA20" s="579"/>
      <c r="AB20" s="347" t="s">
        <v>92</v>
      </c>
      <c r="AC20" s="595" t="s">
        <v>269</v>
      </c>
      <c r="AD20" s="595"/>
    </row>
    <row r="21" spans="1:81" ht="24.75" customHeight="1">
      <c r="A21" s="43" t="s">
        <v>81</v>
      </c>
      <c r="B21" s="595" t="s">
        <v>90</v>
      </c>
      <c r="C21" s="595"/>
      <c r="D21" s="43" t="s">
        <v>81</v>
      </c>
      <c r="E21" s="580" t="s">
        <v>268</v>
      </c>
      <c r="F21" s="580"/>
      <c r="G21" s="43" t="s">
        <v>81</v>
      </c>
      <c r="H21" s="580" t="s">
        <v>267</v>
      </c>
      <c r="I21" s="580"/>
      <c r="J21" s="43" t="s">
        <v>81</v>
      </c>
      <c r="K21" s="580" t="s">
        <v>266</v>
      </c>
      <c r="L21" s="580"/>
      <c r="M21" s="43" t="s">
        <v>81</v>
      </c>
      <c r="N21" s="580" t="s">
        <v>265</v>
      </c>
      <c r="O21" s="580"/>
      <c r="P21" s="43" t="s">
        <v>81</v>
      </c>
      <c r="Q21" s="580" t="s">
        <v>264</v>
      </c>
      <c r="R21" s="580"/>
      <c r="S21" s="43" t="s">
        <v>81</v>
      </c>
      <c r="T21" s="580" t="s">
        <v>263</v>
      </c>
      <c r="U21" s="580"/>
      <c r="V21" s="38" t="s">
        <v>81</v>
      </c>
      <c r="W21" s="601" t="s">
        <v>262</v>
      </c>
      <c r="X21" s="601"/>
      <c r="Y21" s="347" t="s">
        <v>81</v>
      </c>
      <c r="Z21" s="601" t="s">
        <v>261</v>
      </c>
      <c r="AA21" s="601"/>
      <c r="AB21" s="347" t="s">
        <v>81</v>
      </c>
      <c r="AC21" s="580" t="s">
        <v>260</v>
      </c>
      <c r="AD21" s="580"/>
    </row>
    <row r="22" spans="1:81" ht="24.75" customHeight="1">
      <c r="A22" s="43" t="s">
        <v>78</v>
      </c>
      <c r="B22" s="580" t="s">
        <v>79</v>
      </c>
      <c r="C22" s="580"/>
      <c r="D22" s="43" t="s">
        <v>78</v>
      </c>
      <c r="E22" s="580" t="s">
        <v>4320</v>
      </c>
      <c r="F22" s="580"/>
      <c r="G22" s="43" t="s">
        <v>78</v>
      </c>
      <c r="H22" s="601" t="s">
        <v>4321</v>
      </c>
      <c r="I22" s="601"/>
      <c r="J22" s="43" t="s">
        <v>78</v>
      </c>
      <c r="K22" s="601" t="s">
        <v>4322</v>
      </c>
      <c r="L22" s="601"/>
      <c r="M22" s="43" t="s">
        <v>78</v>
      </c>
      <c r="N22" s="580" t="s">
        <v>4323</v>
      </c>
      <c r="O22" s="580"/>
      <c r="P22" s="43" t="s">
        <v>78</v>
      </c>
      <c r="Q22" s="580" t="s">
        <v>4324</v>
      </c>
      <c r="R22" s="580"/>
      <c r="S22" s="43" t="s">
        <v>78</v>
      </c>
      <c r="T22" s="580" t="s">
        <v>4325</v>
      </c>
      <c r="U22" s="580"/>
      <c r="V22" s="38" t="s">
        <v>78</v>
      </c>
      <c r="W22" s="601" t="s">
        <v>4326</v>
      </c>
      <c r="X22" s="601"/>
      <c r="Y22" s="347" t="s">
        <v>78</v>
      </c>
      <c r="Z22" s="601" t="s">
        <v>4327</v>
      </c>
      <c r="AA22" s="601"/>
      <c r="AB22" s="347" t="s">
        <v>78</v>
      </c>
      <c r="AC22" s="580" t="s">
        <v>4328</v>
      </c>
      <c r="AD22" s="580"/>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c r="BM22" s="46"/>
      <c r="BN22" s="46"/>
      <c r="BO22" s="46"/>
      <c r="BP22" s="46"/>
      <c r="BQ22" s="46"/>
      <c r="BR22" s="46"/>
      <c r="BS22" s="46"/>
      <c r="BT22" s="46"/>
      <c r="BU22" s="46"/>
      <c r="BV22" s="46"/>
      <c r="BW22" s="46"/>
      <c r="BX22" s="46"/>
      <c r="BY22" s="46"/>
      <c r="BZ22" s="46"/>
      <c r="CA22" s="46"/>
      <c r="CB22" s="46"/>
      <c r="CC22" s="46"/>
    </row>
    <row r="23" spans="1:81" s="47" customFormat="1" ht="24.75" customHeight="1">
      <c r="A23" s="299" t="s">
        <v>0</v>
      </c>
      <c r="B23" s="298" t="s">
        <v>77</v>
      </c>
      <c r="C23" s="303" t="s">
        <v>76</v>
      </c>
      <c r="D23" s="299" t="s">
        <v>0</v>
      </c>
      <c r="E23" s="298" t="s">
        <v>77</v>
      </c>
      <c r="F23" s="303" t="s">
        <v>76</v>
      </c>
      <c r="G23" s="299" t="s">
        <v>0</v>
      </c>
      <c r="H23" s="298" t="s">
        <v>77</v>
      </c>
      <c r="I23" s="303" t="s">
        <v>76</v>
      </c>
      <c r="J23" s="299" t="s">
        <v>0</v>
      </c>
      <c r="K23" s="298" t="s">
        <v>77</v>
      </c>
      <c r="L23" s="303" t="s">
        <v>76</v>
      </c>
      <c r="M23" s="299" t="s">
        <v>0</v>
      </c>
      <c r="N23" s="298" t="s">
        <v>77</v>
      </c>
      <c r="O23" s="303" t="s">
        <v>76</v>
      </c>
      <c r="P23" s="299" t="s">
        <v>0</v>
      </c>
      <c r="Q23" s="298" t="s">
        <v>77</v>
      </c>
      <c r="R23" s="303" t="s">
        <v>76</v>
      </c>
      <c r="S23" s="299" t="s">
        <v>0</v>
      </c>
      <c r="T23" s="298" t="s">
        <v>74</v>
      </c>
      <c r="U23" s="303" t="s">
        <v>76</v>
      </c>
      <c r="V23" s="350" t="s">
        <v>0</v>
      </c>
      <c r="W23" s="298" t="s">
        <v>77</v>
      </c>
      <c r="X23" s="303" t="s">
        <v>76</v>
      </c>
      <c r="Y23" s="350" t="s">
        <v>0</v>
      </c>
      <c r="Z23" s="347" t="s">
        <v>77</v>
      </c>
      <c r="AA23" s="303" t="s">
        <v>76</v>
      </c>
      <c r="AB23" s="350" t="s">
        <v>0</v>
      </c>
      <c r="AC23" s="347" t="s">
        <v>77</v>
      </c>
      <c r="AD23" s="303" t="s">
        <v>76</v>
      </c>
    </row>
    <row r="24" spans="1:81" s="47" customFormat="1" ht="24.75" customHeight="1">
      <c r="A24" s="350">
        <v>2007</v>
      </c>
      <c r="B24" s="230" t="e">
        <f t="shared" ref="B24:B30" si="4">AVERAGE(E24, H24,K24,N24,Q24,T24,W24,Z24,AC24)</f>
        <v>#DIV/0!</v>
      </c>
      <c r="C24" s="352"/>
      <c r="D24" s="350">
        <v>2007</v>
      </c>
      <c r="E24" s="362"/>
      <c r="F24" s="352"/>
      <c r="G24" s="350">
        <v>2007</v>
      </c>
      <c r="H24" s="362"/>
      <c r="I24" s="352"/>
      <c r="J24" s="350">
        <v>2007</v>
      </c>
      <c r="K24" s="362"/>
      <c r="L24" s="352"/>
      <c r="M24" s="350">
        <v>2007</v>
      </c>
      <c r="N24" s="362"/>
      <c r="O24" s="352"/>
      <c r="P24" s="350">
        <v>2007</v>
      </c>
      <c r="Q24" s="362"/>
      <c r="R24" s="352"/>
      <c r="S24" s="350">
        <v>2007</v>
      </c>
      <c r="T24" s="362"/>
      <c r="U24" s="352"/>
      <c r="V24" s="350">
        <v>2007</v>
      </c>
      <c r="W24" s="362"/>
      <c r="X24" s="352"/>
      <c r="Y24" s="350">
        <v>2007</v>
      </c>
      <c r="Z24" s="362"/>
      <c r="AA24" s="352"/>
      <c r="AB24" s="350">
        <v>2007</v>
      </c>
      <c r="AC24" s="362"/>
      <c r="AD24" s="352"/>
    </row>
    <row r="25" spans="1:81" s="47" customFormat="1" ht="24.75" customHeight="1">
      <c r="A25" s="350">
        <v>2008</v>
      </c>
      <c r="B25" s="230" t="e">
        <f t="shared" si="4"/>
        <v>#DIV/0!</v>
      </c>
      <c r="C25" s="352"/>
      <c r="D25" s="350">
        <v>2008</v>
      </c>
      <c r="E25" s="362"/>
      <c r="F25" s="352"/>
      <c r="G25" s="350">
        <v>2008</v>
      </c>
      <c r="H25" s="362"/>
      <c r="I25" s="352"/>
      <c r="J25" s="350">
        <v>2008</v>
      </c>
      <c r="K25" s="362"/>
      <c r="L25" s="352"/>
      <c r="M25" s="350">
        <v>2008</v>
      </c>
      <c r="N25" s="362"/>
      <c r="O25" s="352"/>
      <c r="P25" s="350">
        <v>2008</v>
      </c>
      <c r="Q25" s="362"/>
      <c r="R25" s="352"/>
      <c r="S25" s="350">
        <v>2008</v>
      </c>
      <c r="T25" s="362"/>
      <c r="U25" s="352"/>
      <c r="V25" s="350">
        <v>2008</v>
      </c>
      <c r="W25" s="362"/>
      <c r="X25" s="352"/>
      <c r="Y25" s="350">
        <v>2008</v>
      </c>
      <c r="Z25" s="362"/>
      <c r="AA25" s="352"/>
      <c r="AB25" s="350">
        <v>2008</v>
      </c>
      <c r="AC25" s="362"/>
      <c r="AD25" s="352"/>
    </row>
    <row r="26" spans="1:81" s="47" customFormat="1" ht="24.75" customHeight="1">
      <c r="A26" s="350">
        <v>2009</v>
      </c>
      <c r="B26" s="230" t="e">
        <f t="shared" si="4"/>
        <v>#DIV/0!</v>
      </c>
      <c r="C26" s="352"/>
      <c r="D26" s="350">
        <v>2009</v>
      </c>
      <c r="E26" s="362"/>
      <c r="F26" s="352"/>
      <c r="G26" s="350">
        <v>2009</v>
      </c>
      <c r="H26" s="362"/>
      <c r="I26" s="352"/>
      <c r="J26" s="350">
        <v>2009</v>
      </c>
      <c r="K26" s="362"/>
      <c r="L26" s="352"/>
      <c r="M26" s="350">
        <v>2009</v>
      </c>
      <c r="N26" s="362"/>
      <c r="O26" s="352"/>
      <c r="P26" s="350">
        <v>2009</v>
      </c>
      <c r="Q26" s="362"/>
      <c r="R26" s="352"/>
      <c r="S26" s="350">
        <v>2009</v>
      </c>
      <c r="T26" s="362"/>
      <c r="U26" s="352"/>
      <c r="V26" s="350">
        <v>2009</v>
      </c>
      <c r="W26" s="362"/>
      <c r="X26" s="352"/>
      <c r="Y26" s="350">
        <v>2009</v>
      </c>
      <c r="Z26" s="362"/>
      <c r="AA26" s="352"/>
      <c r="AB26" s="350">
        <v>2009</v>
      </c>
      <c r="AC26" s="362"/>
      <c r="AD26" s="352"/>
    </row>
    <row r="27" spans="1:81" s="47" customFormat="1" ht="24.75" customHeight="1">
      <c r="A27" s="350">
        <v>2010</v>
      </c>
      <c r="B27" s="230">
        <f t="shared" si="4"/>
        <v>63</v>
      </c>
      <c r="C27" s="352"/>
      <c r="D27" s="350">
        <v>2010</v>
      </c>
      <c r="E27" s="362">
        <v>100</v>
      </c>
      <c r="F27" s="352"/>
      <c r="G27" s="350">
        <v>2010</v>
      </c>
      <c r="H27" s="362">
        <v>100</v>
      </c>
      <c r="I27" s="352"/>
      <c r="J27" s="350">
        <v>2010</v>
      </c>
      <c r="K27" s="362">
        <v>100</v>
      </c>
      <c r="L27" s="352"/>
      <c r="M27" s="350">
        <v>2010</v>
      </c>
      <c r="N27" s="362">
        <v>100</v>
      </c>
      <c r="O27" s="352"/>
      <c r="P27" s="350">
        <v>2010</v>
      </c>
      <c r="Q27" s="362">
        <v>67</v>
      </c>
      <c r="R27" s="352"/>
      <c r="S27" s="350">
        <v>2010</v>
      </c>
      <c r="T27" s="362">
        <v>100</v>
      </c>
      <c r="U27" s="352"/>
      <c r="V27" s="350">
        <v>2010</v>
      </c>
      <c r="W27" s="362">
        <v>0</v>
      </c>
      <c r="X27" s="352"/>
      <c r="Y27" s="350">
        <v>2010</v>
      </c>
      <c r="Z27" s="362">
        <v>0</v>
      </c>
      <c r="AA27" s="352"/>
      <c r="AB27" s="350">
        <v>2010</v>
      </c>
      <c r="AC27" s="362">
        <v>0</v>
      </c>
      <c r="AD27" s="352"/>
    </row>
    <row r="28" spans="1:81" s="47" customFormat="1" ht="24.75" customHeight="1">
      <c r="A28" s="350">
        <v>2011</v>
      </c>
      <c r="B28" s="230">
        <f t="shared" si="4"/>
        <v>63</v>
      </c>
      <c r="C28" s="352"/>
      <c r="D28" s="350">
        <v>2011</v>
      </c>
      <c r="E28" s="362">
        <v>100</v>
      </c>
      <c r="F28" s="352"/>
      <c r="G28" s="350">
        <v>2011</v>
      </c>
      <c r="H28" s="362">
        <v>100</v>
      </c>
      <c r="I28" s="352"/>
      <c r="J28" s="350">
        <v>2011</v>
      </c>
      <c r="K28" s="362">
        <v>100</v>
      </c>
      <c r="L28" s="352"/>
      <c r="M28" s="350">
        <v>2011</v>
      </c>
      <c r="N28" s="362">
        <v>100</v>
      </c>
      <c r="O28" s="352"/>
      <c r="P28" s="350">
        <v>2011</v>
      </c>
      <c r="Q28" s="362">
        <v>67</v>
      </c>
      <c r="R28" s="352"/>
      <c r="S28" s="350">
        <v>2011</v>
      </c>
      <c r="T28" s="362">
        <v>100</v>
      </c>
      <c r="U28" s="352"/>
      <c r="V28" s="350">
        <v>2011</v>
      </c>
      <c r="W28" s="362">
        <v>0</v>
      </c>
      <c r="X28" s="352"/>
      <c r="Y28" s="350">
        <v>2011</v>
      </c>
      <c r="Z28" s="362">
        <v>0</v>
      </c>
      <c r="AA28" s="352"/>
      <c r="AB28" s="350">
        <v>2011</v>
      </c>
      <c r="AC28" s="362">
        <v>0</v>
      </c>
      <c r="AD28" s="352"/>
    </row>
    <row r="29" spans="1:81" s="47" customFormat="1" ht="24.75" customHeight="1">
      <c r="A29" s="350">
        <v>2012</v>
      </c>
      <c r="B29" s="230">
        <f t="shared" si="4"/>
        <v>63</v>
      </c>
      <c r="C29" s="352"/>
      <c r="D29" s="350">
        <v>2012</v>
      </c>
      <c r="E29" s="362">
        <v>100</v>
      </c>
      <c r="F29" s="352"/>
      <c r="G29" s="350">
        <v>2012</v>
      </c>
      <c r="H29" s="362">
        <v>100</v>
      </c>
      <c r="I29" s="352"/>
      <c r="J29" s="350">
        <v>2012</v>
      </c>
      <c r="K29" s="362">
        <v>100</v>
      </c>
      <c r="L29" s="352"/>
      <c r="M29" s="350">
        <v>2012</v>
      </c>
      <c r="N29" s="362">
        <v>100</v>
      </c>
      <c r="O29" s="352"/>
      <c r="P29" s="350">
        <v>2012</v>
      </c>
      <c r="Q29" s="362">
        <v>67</v>
      </c>
      <c r="R29" s="352"/>
      <c r="S29" s="350">
        <v>2012</v>
      </c>
      <c r="T29" s="362">
        <v>100</v>
      </c>
      <c r="U29" s="352"/>
      <c r="V29" s="350">
        <v>2012</v>
      </c>
      <c r="W29" s="362">
        <v>0</v>
      </c>
      <c r="X29" s="352"/>
      <c r="Y29" s="350">
        <v>2012</v>
      </c>
      <c r="Z29" s="362">
        <v>0</v>
      </c>
      <c r="AA29" s="352"/>
      <c r="AB29" s="350">
        <v>2012</v>
      </c>
      <c r="AC29" s="362">
        <v>0</v>
      </c>
      <c r="AD29" s="352"/>
    </row>
    <row r="30" spans="1:81" s="47" customFormat="1" ht="24.75" customHeight="1">
      <c r="A30" s="350">
        <v>2013</v>
      </c>
      <c r="B30" s="230">
        <f t="shared" si="4"/>
        <v>63</v>
      </c>
      <c r="C30" s="352"/>
      <c r="D30" s="350">
        <v>2013</v>
      </c>
      <c r="E30" s="362">
        <v>100</v>
      </c>
      <c r="F30" s="352"/>
      <c r="G30" s="350">
        <v>2013</v>
      </c>
      <c r="H30" s="362">
        <v>100</v>
      </c>
      <c r="I30" s="352"/>
      <c r="J30" s="350">
        <v>2013</v>
      </c>
      <c r="K30" s="362">
        <v>100</v>
      </c>
      <c r="L30" s="352"/>
      <c r="M30" s="350">
        <v>2013</v>
      </c>
      <c r="N30" s="362">
        <v>100</v>
      </c>
      <c r="O30" s="352"/>
      <c r="P30" s="350">
        <v>2013</v>
      </c>
      <c r="Q30" s="362">
        <v>67</v>
      </c>
      <c r="R30" s="352"/>
      <c r="S30" s="350">
        <v>2013</v>
      </c>
      <c r="T30" s="362">
        <v>100</v>
      </c>
      <c r="U30" s="352"/>
      <c r="V30" s="350">
        <v>2013</v>
      </c>
      <c r="W30" s="362">
        <v>0</v>
      </c>
      <c r="X30" s="352"/>
      <c r="Y30" s="350">
        <v>2013</v>
      </c>
      <c r="Z30" s="362">
        <v>0</v>
      </c>
      <c r="AA30" s="352"/>
      <c r="AB30" s="350">
        <v>2013</v>
      </c>
      <c r="AC30" s="362">
        <v>0</v>
      </c>
      <c r="AD30" s="352"/>
    </row>
    <row r="31" spans="1:81" ht="24.75" customHeight="1">
      <c r="A31" s="43">
        <v>2014</v>
      </c>
      <c r="B31" s="230">
        <f>AVERAGE(E31, H31,K31,N31,Q31,T31,W31,Z31,AC31)</f>
        <v>68.555555555555557</v>
      </c>
      <c r="C31" s="39"/>
      <c r="D31" s="43">
        <v>2014</v>
      </c>
      <c r="E31" s="19">
        <v>100</v>
      </c>
      <c r="F31" s="10" t="s">
        <v>1508</v>
      </c>
      <c r="G31" s="43">
        <v>2014</v>
      </c>
      <c r="H31" s="19">
        <v>100</v>
      </c>
      <c r="I31" s="10" t="s">
        <v>3957</v>
      </c>
      <c r="J31" s="43">
        <v>2014</v>
      </c>
      <c r="K31" s="19">
        <v>100</v>
      </c>
      <c r="L31" s="10"/>
      <c r="M31" s="43">
        <v>2014</v>
      </c>
      <c r="N31" s="19">
        <v>100</v>
      </c>
      <c r="O31" s="10"/>
      <c r="P31" s="43">
        <v>2014</v>
      </c>
      <c r="Q31" s="49">
        <v>67</v>
      </c>
      <c r="R31" s="10" t="s">
        <v>4463</v>
      </c>
      <c r="S31" s="43">
        <v>2014</v>
      </c>
      <c r="T31" s="34">
        <v>100</v>
      </c>
      <c r="U31" s="10" t="s">
        <v>3958</v>
      </c>
      <c r="V31" s="43">
        <v>2014</v>
      </c>
      <c r="W31" s="19">
        <v>50</v>
      </c>
      <c r="X31" s="10" t="s">
        <v>3959</v>
      </c>
      <c r="Y31" s="350">
        <v>2014</v>
      </c>
      <c r="Z31" s="19">
        <v>0</v>
      </c>
      <c r="AA31" s="10"/>
      <c r="AB31" s="350">
        <v>2014</v>
      </c>
      <c r="AC31" s="19">
        <v>0</v>
      </c>
      <c r="AD31" s="11" t="s">
        <v>3960</v>
      </c>
    </row>
    <row r="32" spans="1:81" ht="24.75" customHeight="1">
      <c r="A32" s="43">
        <v>2015</v>
      </c>
      <c r="B32" s="230">
        <f t="shared" ref="B32:B36" si="5">AVERAGE(E32, H32,K32,N32,Q32,T32,W32,Z32,AC32)</f>
        <v>68.555555555555557</v>
      </c>
      <c r="C32" s="39"/>
      <c r="D32" s="43">
        <v>2015</v>
      </c>
      <c r="E32" s="19">
        <v>100</v>
      </c>
      <c r="F32" s="10"/>
      <c r="G32" s="43">
        <v>2015</v>
      </c>
      <c r="H32" s="19">
        <v>100</v>
      </c>
      <c r="I32" s="10"/>
      <c r="J32" s="43">
        <v>2015</v>
      </c>
      <c r="K32" s="19">
        <v>100</v>
      </c>
      <c r="L32" s="10"/>
      <c r="M32" s="43">
        <v>2015</v>
      </c>
      <c r="N32" s="19">
        <v>100</v>
      </c>
      <c r="O32" s="10"/>
      <c r="P32" s="43">
        <v>2015</v>
      </c>
      <c r="Q32" s="49">
        <v>67</v>
      </c>
      <c r="R32" s="10"/>
      <c r="S32" s="43">
        <v>2015</v>
      </c>
      <c r="T32" s="34">
        <v>100</v>
      </c>
      <c r="U32" s="10"/>
      <c r="V32" s="43">
        <v>2015</v>
      </c>
      <c r="W32" s="19">
        <v>50</v>
      </c>
      <c r="X32" s="10"/>
      <c r="Y32" s="350">
        <v>2015</v>
      </c>
      <c r="Z32" s="19">
        <v>0</v>
      </c>
      <c r="AA32" s="10"/>
      <c r="AB32" s="350">
        <v>2015</v>
      </c>
      <c r="AC32" s="19">
        <v>0</v>
      </c>
      <c r="AD32" s="11"/>
    </row>
    <row r="33" spans="1:51" ht="24.75" customHeight="1">
      <c r="A33" s="43">
        <v>2016</v>
      </c>
      <c r="B33" s="230">
        <f t="shared" si="5"/>
        <v>68.555555555555557</v>
      </c>
      <c r="C33" s="39"/>
      <c r="D33" s="43">
        <v>2016</v>
      </c>
      <c r="E33" s="19">
        <v>100</v>
      </c>
      <c r="F33" s="10"/>
      <c r="G33" s="43">
        <v>2016</v>
      </c>
      <c r="H33" s="19">
        <v>100</v>
      </c>
      <c r="I33" s="10"/>
      <c r="J33" s="43">
        <v>2016</v>
      </c>
      <c r="K33" s="19">
        <v>100</v>
      </c>
      <c r="L33" s="10"/>
      <c r="M33" s="43">
        <v>2016</v>
      </c>
      <c r="N33" s="19">
        <v>100</v>
      </c>
      <c r="O33" s="10"/>
      <c r="P33" s="43">
        <v>2016</v>
      </c>
      <c r="Q33" s="49">
        <v>67</v>
      </c>
      <c r="R33" s="10"/>
      <c r="S33" s="43">
        <v>2016</v>
      </c>
      <c r="T33" s="34">
        <v>100</v>
      </c>
      <c r="U33" s="10"/>
      <c r="V33" s="43">
        <v>2016</v>
      </c>
      <c r="W33" s="19">
        <v>50</v>
      </c>
      <c r="X33" s="10"/>
      <c r="Y33" s="350">
        <v>2016</v>
      </c>
      <c r="Z33" s="19">
        <v>0</v>
      </c>
      <c r="AA33" s="10"/>
      <c r="AB33" s="350">
        <v>2016</v>
      </c>
      <c r="AC33" s="19">
        <v>0</v>
      </c>
      <c r="AD33" s="11"/>
    </row>
    <row r="34" spans="1:51" ht="24.75" customHeight="1">
      <c r="A34" s="43">
        <v>2017</v>
      </c>
      <c r="B34" s="230">
        <f t="shared" si="5"/>
        <v>68.555555555555557</v>
      </c>
      <c r="C34" s="39"/>
      <c r="D34" s="43">
        <v>2017</v>
      </c>
      <c r="E34" s="19">
        <v>100</v>
      </c>
      <c r="F34" s="10"/>
      <c r="G34" s="43">
        <v>2017</v>
      </c>
      <c r="H34" s="19">
        <v>100</v>
      </c>
      <c r="I34" s="10"/>
      <c r="J34" s="43">
        <v>2017</v>
      </c>
      <c r="K34" s="19">
        <v>100</v>
      </c>
      <c r="L34" s="10"/>
      <c r="M34" s="43">
        <v>2017</v>
      </c>
      <c r="N34" s="19">
        <v>100</v>
      </c>
      <c r="O34" s="10"/>
      <c r="P34" s="43">
        <v>2017</v>
      </c>
      <c r="Q34" s="49">
        <v>67</v>
      </c>
      <c r="R34" s="10"/>
      <c r="S34" s="43">
        <v>2017</v>
      </c>
      <c r="T34" s="34">
        <v>100</v>
      </c>
      <c r="U34" s="10"/>
      <c r="V34" s="43">
        <v>2017</v>
      </c>
      <c r="W34" s="19">
        <v>50</v>
      </c>
      <c r="X34" s="10"/>
      <c r="Y34" s="350">
        <v>2017</v>
      </c>
      <c r="Z34" s="19">
        <v>0</v>
      </c>
      <c r="AA34" s="10"/>
      <c r="AB34" s="350">
        <v>2017</v>
      </c>
      <c r="AC34" s="19">
        <v>0</v>
      </c>
      <c r="AD34" s="11"/>
    </row>
    <row r="35" spans="1:51" ht="24.75" customHeight="1">
      <c r="A35" s="43">
        <v>2018</v>
      </c>
      <c r="B35" s="230">
        <f t="shared" si="5"/>
        <v>68.555555555555557</v>
      </c>
      <c r="C35" s="39"/>
      <c r="D35" s="43">
        <v>2018</v>
      </c>
      <c r="E35" s="19">
        <v>100</v>
      </c>
      <c r="F35" s="10"/>
      <c r="G35" s="43">
        <v>2018</v>
      </c>
      <c r="H35" s="19">
        <v>100</v>
      </c>
      <c r="I35" s="10"/>
      <c r="J35" s="43">
        <v>2018</v>
      </c>
      <c r="K35" s="19">
        <v>100</v>
      </c>
      <c r="L35" s="10"/>
      <c r="M35" s="43">
        <v>2018</v>
      </c>
      <c r="N35" s="19">
        <v>100</v>
      </c>
      <c r="O35" s="10"/>
      <c r="P35" s="43">
        <v>2018</v>
      </c>
      <c r="Q35" s="49">
        <v>67</v>
      </c>
      <c r="R35" s="10"/>
      <c r="S35" s="43">
        <v>2018</v>
      </c>
      <c r="T35" s="34">
        <v>100</v>
      </c>
      <c r="U35" s="10"/>
      <c r="V35" s="43">
        <v>2018</v>
      </c>
      <c r="W35" s="19">
        <v>50</v>
      </c>
      <c r="X35" s="10"/>
      <c r="Y35" s="350">
        <v>2018</v>
      </c>
      <c r="Z35" s="19">
        <v>0</v>
      </c>
      <c r="AA35" s="10"/>
      <c r="AB35" s="350">
        <v>2018</v>
      </c>
      <c r="AC35" s="19">
        <v>0</v>
      </c>
      <c r="AD35" s="11"/>
    </row>
    <row r="36" spans="1:51" ht="24.75" customHeight="1">
      <c r="A36" s="43">
        <v>2019</v>
      </c>
      <c r="B36" s="230">
        <f t="shared" si="5"/>
        <v>68.555555555555557</v>
      </c>
      <c r="C36" s="27"/>
      <c r="D36" s="43">
        <v>2019</v>
      </c>
      <c r="E36" s="27">
        <v>100</v>
      </c>
      <c r="F36" s="27"/>
      <c r="G36" s="43">
        <v>2019</v>
      </c>
      <c r="H36" s="27">
        <v>100</v>
      </c>
      <c r="I36" s="27"/>
      <c r="J36" s="43">
        <v>2019</v>
      </c>
      <c r="K36" s="27">
        <v>100</v>
      </c>
      <c r="L36" s="27"/>
      <c r="M36" s="43">
        <v>2019</v>
      </c>
      <c r="N36" s="27">
        <v>100</v>
      </c>
      <c r="O36" s="27"/>
      <c r="P36" s="43">
        <v>2019</v>
      </c>
      <c r="Q36" s="49">
        <v>67</v>
      </c>
      <c r="S36" s="43">
        <v>2019</v>
      </c>
      <c r="T36" s="28">
        <v>100</v>
      </c>
      <c r="U36" s="27"/>
      <c r="V36" s="43">
        <v>2019</v>
      </c>
      <c r="W36" s="27">
        <v>50</v>
      </c>
      <c r="X36" s="27"/>
      <c r="Y36" s="350">
        <v>2019</v>
      </c>
      <c r="Z36" s="27">
        <v>0</v>
      </c>
      <c r="AA36" s="27"/>
      <c r="AB36" s="350">
        <v>2019</v>
      </c>
      <c r="AC36" s="27">
        <v>0</v>
      </c>
      <c r="AD36" s="27"/>
    </row>
    <row r="37" spans="1:51" ht="24.75" customHeight="1">
      <c r="A37" s="43"/>
      <c r="B37" s="843"/>
      <c r="C37" s="843"/>
      <c r="D37" s="843"/>
      <c r="E37" s="843"/>
      <c r="F37" s="843"/>
      <c r="G37" s="843"/>
      <c r="H37" s="843"/>
      <c r="I37" s="843"/>
      <c r="J37" s="843"/>
      <c r="K37" s="843"/>
      <c r="L37" s="843"/>
      <c r="M37" s="843"/>
      <c r="N37" s="843"/>
      <c r="O37" s="843"/>
      <c r="P37" s="843"/>
      <c r="Q37" s="843"/>
      <c r="R37" s="843"/>
      <c r="S37" s="843"/>
      <c r="T37" s="843"/>
      <c r="U37" s="843"/>
      <c r="V37" s="843"/>
      <c r="W37" s="843"/>
      <c r="X37" s="843"/>
      <c r="Y37" s="843"/>
      <c r="Z37" s="843"/>
      <c r="AA37" s="843"/>
      <c r="AB37" s="843"/>
      <c r="AC37" s="843"/>
      <c r="AD37" s="843"/>
      <c r="AE37" s="843"/>
      <c r="AF37" s="843"/>
      <c r="AG37" s="843"/>
      <c r="AH37" s="843"/>
      <c r="AI37" s="843"/>
      <c r="AJ37" s="843"/>
      <c r="AK37" s="843"/>
      <c r="AL37" s="843"/>
      <c r="AM37" s="843"/>
      <c r="AN37" s="843"/>
      <c r="AO37" s="843"/>
      <c r="AP37" s="843"/>
      <c r="AQ37" s="843"/>
      <c r="AR37" s="843"/>
      <c r="AS37" s="843"/>
      <c r="AT37" s="843"/>
      <c r="AU37" s="843"/>
      <c r="AV37" s="843"/>
      <c r="AW37" s="843"/>
      <c r="AX37" s="843"/>
      <c r="AY37" s="843"/>
    </row>
    <row r="38" spans="1:51" ht="24.75" customHeight="1">
      <c r="A38" s="40" t="s">
        <v>114</v>
      </c>
      <c r="B38" s="845" t="s">
        <v>255</v>
      </c>
      <c r="C38" s="845"/>
      <c r="D38" s="845"/>
      <c r="E38" s="845"/>
      <c r="F38" s="845"/>
      <c r="G38" s="845"/>
      <c r="H38" s="845"/>
      <c r="I38" s="845"/>
      <c r="J38" s="845"/>
      <c r="K38" s="845"/>
      <c r="L38" s="845"/>
      <c r="M38" s="845"/>
      <c r="N38" s="845"/>
      <c r="O38" s="845"/>
      <c r="P38" s="845"/>
      <c r="Q38" s="845"/>
      <c r="R38" s="845"/>
      <c r="S38" s="845"/>
      <c r="T38" s="845"/>
      <c r="U38" s="845"/>
      <c r="V38" s="845"/>
      <c r="W38" s="845"/>
      <c r="X38" s="845"/>
      <c r="Y38" s="845"/>
      <c r="Z38" s="845"/>
      <c r="AA38" s="845"/>
      <c r="AB38" s="845"/>
      <c r="AC38" s="845"/>
      <c r="AD38" s="845"/>
      <c r="AE38" s="845"/>
      <c r="AF38" s="845"/>
      <c r="AG38" s="845"/>
      <c r="AH38" s="845"/>
      <c r="AI38" s="845"/>
      <c r="AJ38" s="845"/>
      <c r="AK38" s="44"/>
      <c r="AL38" s="44"/>
      <c r="AM38" s="44"/>
      <c r="AN38" s="44"/>
      <c r="AO38" s="44"/>
      <c r="AP38" s="44"/>
      <c r="AQ38" s="44"/>
      <c r="AR38" s="44"/>
      <c r="AS38" s="44"/>
      <c r="AT38" s="44"/>
      <c r="AU38" s="44"/>
      <c r="AV38" s="44"/>
      <c r="AW38" s="44"/>
      <c r="AX38" s="44"/>
      <c r="AY38" s="44"/>
    </row>
    <row r="39" spans="1:51" ht="24.75" customHeight="1">
      <c r="A39" s="40" t="s">
        <v>106</v>
      </c>
      <c r="B39" s="596" t="s">
        <v>11</v>
      </c>
      <c r="C39" s="596"/>
      <c r="D39" s="40" t="s">
        <v>106</v>
      </c>
      <c r="E39" s="597" t="s">
        <v>12</v>
      </c>
      <c r="F39" s="597"/>
      <c r="G39" s="40" t="s">
        <v>106</v>
      </c>
      <c r="H39" s="597" t="s">
        <v>13</v>
      </c>
      <c r="I39" s="597"/>
      <c r="J39" s="40" t="s">
        <v>106</v>
      </c>
      <c r="K39" s="597" t="s">
        <v>14</v>
      </c>
      <c r="L39" s="597"/>
      <c r="M39" s="40" t="s">
        <v>106</v>
      </c>
      <c r="N39" s="597"/>
      <c r="O39" s="597"/>
      <c r="P39" s="40" t="s">
        <v>106</v>
      </c>
      <c r="Q39" s="597"/>
      <c r="R39" s="597"/>
      <c r="S39" s="40" t="s">
        <v>106</v>
      </c>
      <c r="T39" s="596" t="s">
        <v>17</v>
      </c>
      <c r="U39" s="596"/>
      <c r="V39" s="40" t="s">
        <v>106</v>
      </c>
      <c r="W39" s="597"/>
      <c r="X39" s="597"/>
      <c r="Y39" s="351" t="s">
        <v>106</v>
      </c>
      <c r="Z39" s="599"/>
      <c r="AA39" s="599"/>
      <c r="AB39" s="37" t="s">
        <v>106</v>
      </c>
      <c r="AC39" s="599"/>
      <c r="AD39" s="599"/>
      <c r="AE39" s="37" t="s">
        <v>106</v>
      </c>
      <c r="AF39" s="599" t="s">
        <v>21</v>
      </c>
      <c r="AG39" s="599"/>
      <c r="AH39" s="351" t="s">
        <v>106</v>
      </c>
      <c r="AI39" s="597"/>
      <c r="AJ39" s="597"/>
      <c r="AK39" s="351" t="s">
        <v>106</v>
      </c>
      <c r="AL39" s="597"/>
      <c r="AM39" s="597"/>
      <c r="AN39" s="351" t="s">
        <v>106</v>
      </c>
      <c r="AO39" s="597" t="s">
        <v>24</v>
      </c>
      <c r="AP39" s="597"/>
      <c r="AQ39" s="351" t="s">
        <v>106</v>
      </c>
      <c r="AR39" s="597" t="s">
        <v>25</v>
      </c>
      <c r="AS39" s="597"/>
      <c r="AT39" s="351" t="s">
        <v>106</v>
      </c>
      <c r="AU39" s="597" t="s">
        <v>26</v>
      </c>
      <c r="AV39" s="597"/>
      <c r="AW39" s="351" t="s">
        <v>106</v>
      </c>
      <c r="AX39" s="597" t="s">
        <v>27</v>
      </c>
      <c r="AY39" s="597"/>
    </row>
    <row r="40" spans="1:51" ht="24.75" customHeight="1">
      <c r="A40" s="40" t="s">
        <v>105</v>
      </c>
      <c r="B40" s="591"/>
      <c r="C40" s="592"/>
      <c r="D40" s="40" t="s">
        <v>105</v>
      </c>
      <c r="E40" s="593"/>
      <c r="F40" s="594"/>
      <c r="G40" s="40" t="s">
        <v>105</v>
      </c>
      <c r="H40" s="600"/>
      <c r="I40" s="600"/>
      <c r="J40" s="40" t="s">
        <v>105</v>
      </c>
      <c r="K40" s="600"/>
      <c r="L40" s="600"/>
      <c r="M40" s="40" t="s">
        <v>105</v>
      </c>
      <c r="N40" s="600" t="s">
        <v>15</v>
      </c>
      <c r="O40" s="600"/>
      <c r="P40" s="40" t="s">
        <v>105</v>
      </c>
      <c r="Q40" s="600" t="s">
        <v>16</v>
      </c>
      <c r="R40" s="600"/>
      <c r="S40" s="40" t="s">
        <v>105</v>
      </c>
      <c r="T40" s="597"/>
      <c r="U40" s="597"/>
      <c r="V40" s="40" t="s">
        <v>105</v>
      </c>
      <c r="W40" s="600" t="s">
        <v>18</v>
      </c>
      <c r="X40" s="597"/>
      <c r="Y40" s="351" t="s">
        <v>105</v>
      </c>
      <c r="Z40" s="598" t="s">
        <v>19</v>
      </c>
      <c r="AA40" s="598"/>
      <c r="AB40" s="37" t="s">
        <v>105</v>
      </c>
      <c r="AC40" s="598" t="s">
        <v>20</v>
      </c>
      <c r="AD40" s="599"/>
      <c r="AE40" s="37" t="s">
        <v>105</v>
      </c>
      <c r="AF40" s="602"/>
      <c r="AG40" s="603"/>
      <c r="AH40" s="351" t="s">
        <v>105</v>
      </c>
      <c r="AI40" s="600" t="s">
        <v>22</v>
      </c>
      <c r="AJ40" s="600"/>
      <c r="AK40" s="351" t="s">
        <v>105</v>
      </c>
      <c r="AL40" s="600" t="s">
        <v>23</v>
      </c>
      <c r="AM40" s="597"/>
      <c r="AN40" s="351" t="s">
        <v>105</v>
      </c>
      <c r="AO40" s="597"/>
      <c r="AP40" s="597"/>
      <c r="AQ40" s="351" t="s">
        <v>105</v>
      </c>
      <c r="AR40" s="593"/>
      <c r="AS40" s="594"/>
      <c r="AT40" s="351" t="s">
        <v>105</v>
      </c>
      <c r="AU40" s="593"/>
      <c r="AV40" s="594"/>
      <c r="AW40" s="351" t="s">
        <v>105</v>
      </c>
      <c r="AX40" s="593"/>
      <c r="AY40" s="594"/>
    </row>
    <row r="41" spans="1:51" ht="24.75" customHeight="1">
      <c r="A41" s="43" t="s">
        <v>92</v>
      </c>
      <c r="B41" s="595" t="s">
        <v>254</v>
      </c>
      <c r="C41" s="595"/>
      <c r="D41" s="43" t="s">
        <v>92</v>
      </c>
      <c r="E41" s="595" t="s">
        <v>253</v>
      </c>
      <c r="F41" s="595"/>
      <c r="G41" s="43" t="s">
        <v>92</v>
      </c>
      <c r="H41" s="595" t="s">
        <v>252</v>
      </c>
      <c r="I41" s="595"/>
      <c r="J41" s="43" t="s">
        <v>92</v>
      </c>
      <c r="K41" s="595" t="s">
        <v>1555</v>
      </c>
      <c r="L41" s="595"/>
      <c r="M41" s="43" t="s">
        <v>92</v>
      </c>
      <c r="N41" s="595" t="s">
        <v>1556</v>
      </c>
      <c r="O41" s="595"/>
      <c r="P41" s="43" t="s">
        <v>92</v>
      </c>
      <c r="Q41" s="595" t="s">
        <v>1557</v>
      </c>
      <c r="R41" s="595"/>
      <c r="S41" s="43" t="s">
        <v>92</v>
      </c>
      <c r="T41" s="595" t="s">
        <v>1558</v>
      </c>
      <c r="U41" s="595"/>
      <c r="V41" s="43" t="s">
        <v>92</v>
      </c>
      <c r="W41" s="595" t="s">
        <v>249</v>
      </c>
      <c r="X41" s="595"/>
      <c r="Y41" s="350" t="s">
        <v>92</v>
      </c>
      <c r="Z41" s="595" t="s">
        <v>248</v>
      </c>
      <c r="AA41" s="595"/>
      <c r="AB41" s="350" t="s">
        <v>92</v>
      </c>
      <c r="AC41" s="595" t="s">
        <v>247</v>
      </c>
      <c r="AD41" s="595"/>
      <c r="AE41" s="350" t="s">
        <v>92</v>
      </c>
      <c r="AF41" s="595" t="s">
        <v>237</v>
      </c>
      <c r="AG41" s="595"/>
      <c r="AH41" s="350" t="s">
        <v>92</v>
      </c>
      <c r="AI41" s="595" t="s">
        <v>145</v>
      </c>
      <c r="AJ41" s="595"/>
      <c r="AK41" s="350" t="s">
        <v>92</v>
      </c>
      <c r="AL41" s="595" t="s">
        <v>246</v>
      </c>
      <c r="AM41" s="595"/>
      <c r="AN41" s="350" t="s">
        <v>92</v>
      </c>
      <c r="AO41" s="595" t="s">
        <v>235</v>
      </c>
      <c r="AP41" s="595"/>
      <c r="AQ41" s="350" t="s">
        <v>92</v>
      </c>
      <c r="AR41" s="595" t="s">
        <v>245</v>
      </c>
      <c r="AS41" s="595"/>
      <c r="AT41" s="350" t="s">
        <v>92</v>
      </c>
      <c r="AU41" s="595" t="s">
        <v>244</v>
      </c>
      <c r="AV41" s="595"/>
      <c r="AW41" s="350" t="s">
        <v>92</v>
      </c>
      <c r="AX41" s="595" t="s">
        <v>243</v>
      </c>
      <c r="AY41" s="595"/>
    </row>
    <row r="42" spans="1:51" ht="24.75" customHeight="1">
      <c r="A42" s="43" t="s">
        <v>81</v>
      </c>
      <c r="B42" s="595" t="s">
        <v>90</v>
      </c>
      <c r="C42" s="595"/>
      <c r="D42" s="43" t="s">
        <v>81</v>
      </c>
      <c r="E42" s="580" t="s">
        <v>4329</v>
      </c>
      <c r="F42" s="580"/>
      <c r="G42" s="43" t="s">
        <v>81</v>
      </c>
      <c r="H42" s="580" t="s">
        <v>242</v>
      </c>
      <c r="I42" s="580"/>
      <c r="J42" s="43" t="s">
        <v>81</v>
      </c>
      <c r="K42" s="579" t="s">
        <v>4875</v>
      </c>
      <c r="L42" s="580"/>
      <c r="M42" s="43" t="s">
        <v>81</v>
      </c>
      <c r="N42" s="580" t="s">
        <v>1559</v>
      </c>
      <c r="O42" s="580"/>
      <c r="P42" s="43" t="s">
        <v>81</v>
      </c>
      <c r="Q42" s="580" t="s">
        <v>1560</v>
      </c>
      <c r="R42" s="580"/>
      <c r="S42" s="43" t="s">
        <v>81</v>
      </c>
      <c r="T42" s="580" t="s">
        <v>4876</v>
      </c>
      <c r="U42" s="580"/>
      <c r="V42" s="43" t="s">
        <v>81</v>
      </c>
      <c r="W42" s="580" t="s">
        <v>240</v>
      </c>
      <c r="X42" s="580"/>
      <c r="Y42" s="350" t="s">
        <v>81</v>
      </c>
      <c r="Z42" s="580" t="s">
        <v>239</v>
      </c>
      <c r="AA42" s="580"/>
      <c r="AB42" s="350" t="s">
        <v>81</v>
      </c>
      <c r="AC42" s="580" t="s">
        <v>1581</v>
      </c>
      <c r="AD42" s="580"/>
      <c r="AE42" s="350" t="s">
        <v>81</v>
      </c>
      <c r="AF42" s="580" t="s">
        <v>237</v>
      </c>
      <c r="AG42" s="580"/>
      <c r="AH42" s="350" t="s">
        <v>81</v>
      </c>
      <c r="AI42" s="580" t="s">
        <v>165</v>
      </c>
      <c r="AJ42" s="580"/>
      <c r="AK42" s="350" t="s">
        <v>81</v>
      </c>
      <c r="AL42" s="580" t="s">
        <v>236</v>
      </c>
      <c r="AM42" s="580"/>
      <c r="AN42" s="350" t="s">
        <v>81</v>
      </c>
      <c r="AO42" s="580" t="s">
        <v>235</v>
      </c>
      <c r="AP42" s="580"/>
      <c r="AQ42" s="350" t="s">
        <v>81</v>
      </c>
      <c r="AR42" s="580" t="s">
        <v>234</v>
      </c>
      <c r="AS42" s="580"/>
      <c r="AT42" s="350" t="s">
        <v>81</v>
      </c>
      <c r="AU42" s="580" t="s">
        <v>233</v>
      </c>
      <c r="AV42" s="580"/>
      <c r="AW42" s="350" t="s">
        <v>81</v>
      </c>
      <c r="AX42" s="580" t="s">
        <v>232</v>
      </c>
      <c r="AY42" s="580"/>
    </row>
    <row r="43" spans="1:51" ht="24.75" customHeight="1">
      <c r="A43" s="43" t="s">
        <v>78</v>
      </c>
      <c r="B43" s="580" t="s">
        <v>79</v>
      </c>
      <c r="C43" s="580"/>
      <c r="D43" s="43" t="s">
        <v>78</v>
      </c>
      <c r="E43" s="595" t="s">
        <v>4435</v>
      </c>
      <c r="F43" s="580"/>
      <c r="G43" s="43" t="s">
        <v>78</v>
      </c>
      <c r="H43" s="580" t="s">
        <v>4331</v>
      </c>
      <c r="I43" s="580"/>
      <c r="J43" s="43" t="s">
        <v>78</v>
      </c>
      <c r="K43" s="580" t="s">
        <v>192</v>
      </c>
      <c r="L43" s="580"/>
      <c r="M43" s="43" t="s">
        <v>78</v>
      </c>
      <c r="N43" s="580" t="s">
        <v>4332</v>
      </c>
      <c r="O43" s="580"/>
      <c r="P43" s="43" t="s">
        <v>78</v>
      </c>
      <c r="Q43" s="580" t="s">
        <v>4333</v>
      </c>
      <c r="R43" s="580"/>
      <c r="S43" s="43" t="s">
        <v>78</v>
      </c>
      <c r="T43" s="580" t="s">
        <v>192</v>
      </c>
      <c r="U43" s="580"/>
      <c r="V43" s="43" t="s">
        <v>78</v>
      </c>
      <c r="W43" s="580" t="s">
        <v>4334</v>
      </c>
      <c r="X43" s="580"/>
      <c r="Y43" s="350" t="s">
        <v>78</v>
      </c>
      <c r="Z43" s="580" t="s">
        <v>4335</v>
      </c>
      <c r="AA43" s="580"/>
      <c r="AB43" s="350" t="s">
        <v>78</v>
      </c>
      <c r="AC43" s="580" t="s">
        <v>231</v>
      </c>
      <c r="AD43" s="580"/>
      <c r="AE43" s="350" t="s">
        <v>78</v>
      </c>
      <c r="AF43" s="580" t="s">
        <v>79</v>
      </c>
      <c r="AG43" s="580"/>
      <c r="AH43" s="350" t="s">
        <v>78</v>
      </c>
      <c r="AI43" s="580" t="s">
        <v>4336</v>
      </c>
      <c r="AJ43" s="580"/>
      <c r="AK43" s="350" t="s">
        <v>78</v>
      </c>
      <c r="AL43" s="580" t="s">
        <v>4337</v>
      </c>
      <c r="AM43" s="580"/>
      <c r="AN43" s="350" t="s">
        <v>78</v>
      </c>
      <c r="AO43" s="580" t="s">
        <v>4338</v>
      </c>
      <c r="AP43" s="580"/>
      <c r="AQ43" s="350" t="s">
        <v>78</v>
      </c>
      <c r="AR43" s="580" t="s">
        <v>4339</v>
      </c>
      <c r="AS43" s="580"/>
      <c r="AT43" s="350" t="s">
        <v>78</v>
      </c>
      <c r="AU43" s="580" t="s">
        <v>4340</v>
      </c>
      <c r="AV43" s="580"/>
      <c r="AW43" s="350" t="s">
        <v>78</v>
      </c>
      <c r="AX43" s="580" t="s">
        <v>4341</v>
      </c>
      <c r="AY43" s="580"/>
    </row>
    <row r="44" spans="1:51" ht="24.75" customHeight="1">
      <c r="A44" s="299" t="s">
        <v>0</v>
      </c>
      <c r="B44" s="298" t="s">
        <v>74</v>
      </c>
      <c r="C44" s="303" t="s">
        <v>73</v>
      </c>
      <c r="D44" s="299" t="s">
        <v>75</v>
      </c>
      <c r="E44" s="298" t="s">
        <v>74</v>
      </c>
      <c r="F44" s="303" t="s">
        <v>73</v>
      </c>
      <c r="G44" s="299" t="s">
        <v>0</v>
      </c>
      <c r="H44" s="298" t="s">
        <v>77</v>
      </c>
      <c r="I44" s="303" t="s">
        <v>229</v>
      </c>
      <c r="J44" s="299" t="s">
        <v>0</v>
      </c>
      <c r="K44" s="298" t="s">
        <v>77</v>
      </c>
      <c r="L44" s="303" t="s">
        <v>229</v>
      </c>
      <c r="M44" s="299" t="s">
        <v>0</v>
      </c>
      <c r="N44" s="298" t="s">
        <v>77</v>
      </c>
      <c r="O44" s="303" t="s">
        <v>229</v>
      </c>
      <c r="P44" s="299" t="s">
        <v>0</v>
      </c>
      <c r="Q44" s="298" t="s">
        <v>77</v>
      </c>
      <c r="R44" s="303" t="s">
        <v>229</v>
      </c>
      <c r="S44" s="299" t="s">
        <v>75</v>
      </c>
      <c r="T44" s="298" t="s">
        <v>74</v>
      </c>
      <c r="U44" s="303" t="s">
        <v>230</v>
      </c>
      <c r="V44" s="299" t="s">
        <v>75</v>
      </c>
      <c r="W44" s="298" t="s">
        <v>74</v>
      </c>
      <c r="X44" s="303" t="s">
        <v>230</v>
      </c>
      <c r="Y44" s="350" t="s">
        <v>75</v>
      </c>
      <c r="Z44" s="347" t="s">
        <v>74</v>
      </c>
      <c r="AA44" s="303" t="s">
        <v>230</v>
      </c>
      <c r="AB44" s="350" t="s">
        <v>75</v>
      </c>
      <c r="AC44" s="347" t="s">
        <v>74</v>
      </c>
      <c r="AD44" s="303" t="s">
        <v>230</v>
      </c>
      <c r="AE44" s="350" t="s">
        <v>75</v>
      </c>
      <c r="AF44" s="347" t="s">
        <v>74</v>
      </c>
      <c r="AG44" s="303" t="s">
        <v>230</v>
      </c>
      <c r="AH44" s="350" t="s">
        <v>75</v>
      </c>
      <c r="AI44" s="347" t="s">
        <v>74</v>
      </c>
      <c r="AJ44" s="303" t="s">
        <v>230</v>
      </c>
      <c r="AK44" s="350" t="s">
        <v>0</v>
      </c>
      <c r="AL44" s="347" t="s">
        <v>74</v>
      </c>
      <c r="AM44" s="303" t="s">
        <v>229</v>
      </c>
      <c r="AN44" s="350" t="s">
        <v>0</v>
      </c>
      <c r="AO44" s="347" t="s">
        <v>77</v>
      </c>
      <c r="AP44" s="303" t="s">
        <v>229</v>
      </c>
      <c r="AQ44" s="350" t="s">
        <v>0</v>
      </c>
      <c r="AR44" s="347" t="s">
        <v>77</v>
      </c>
      <c r="AS44" s="303" t="s">
        <v>229</v>
      </c>
      <c r="AT44" s="350" t="s">
        <v>0</v>
      </c>
      <c r="AU44" s="347" t="s">
        <v>77</v>
      </c>
      <c r="AV44" s="303" t="s">
        <v>229</v>
      </c>
      <c r="AW44" s="350" t="s">
        <v>0</v>
      </c>
      <c r="AX44" s="347" t="s">
        <v>77</v>
      </c>
      <c r="AY44" s="304" t="s">
        <v>229</v>
      </c>
    </row>
    <row r="45" spans="1:51" s="47" customFormat="1" ht="24.75" customHeight="1">
      <c r="A45" s="350">
        <v>2007</v>
      </c>
      <c r="B45" s="230" t="e">
        <f t="shared" ref="B45:B51" si="6">AVERAGE(E45,H45,K45,T45,AF45,AO45,AU45,AX45,AR45)</f>
        <v>#DIV/0!</v>
      </c>
      <c r="C45" s="352"/>
      <c r="D45" s="350">
        <v>2007</v>
      </c>
      <c r="E45" s="362"/>
      <c r="F45" s="352"/>
      <c r="G45" s="350">
        <v>2007</v>
      </c>
      <c r="H45" s="362"/>
      <c r="I45" s="352"/>
      <c r="J45" s="350">
        <v>2007</v>
      </c>
      <c r="K45" s="362"/>
      <c r="L45" s="352"/>
      <c r="M45" s="350">
        <v>2007</v>
      </c>
      <c r="N45" s="362"/>
      <c r="O45" s="352"/>
      <c r="P45" s="350">
        <v>2007</v>
      </c>
      <c r="Q45" s="362"/>
      <c r="R45" s="352"/>
      <c r="S45" s="350">
        <v>2007</v>
      </c>
      <c r="T45" s="362"/>
      <c r="U45" s="352"/>
      <c r="V45" s="350">
        <v>2007</v>
      </c>
      <c r="W45" s="362"/>
      <c r="X45" s="352"/>
      <c r="Y45" s="350">
        <v>2007</v>
      </c>
      <c r="Z45" s="362"/>
      <c r="AA45" s="352"/>
      <c r="AB45" s="350">
        <v>2007</v>
      </c>
      <c r="AC45" s="362"/>
      <c r="AD45" s="352"/>
      <c r="AE45" s="350">
        <v>2007</v>
      </c>
      <c r="AF45" s="243"/>
      <c r="AG45" s="352"/>
      <c r="AH45" s="350">
        <v>2007</v>
      </c>
      <c r="AI45" s="362"/>
      <c r="AJ45" s="352"/>
      <c r="AK45" s="350">
        <v>2007</v>
      </c>
      <c r="AL45" s="362"/>
      <c r="AM45" s="352"/>
      <c r="AN45" s="350">
        <v>2007</v>
      </c>
      <c r="AO45" s="362"/>
      <c r="AP45" s="352"/>
      <c r="AQ45" s="350">
        <v>2007</v>
      </c>
      <c r="AR45" s="362"/>
      <c r="AS45" s="352"/>
      <c r="AT45" s="350">
        <v>2007</v>
      </c>
      <c r="AU45" s="362"/>
      <c r="AV45" s="352"/>
      <c r="AW45" s="350">
        <v>2007</v>
      </c>
      <c r="AX45" s="362"/>
      <c r="AY45" s="352"/>
    </row>
    <row r="46" spans="1:51" s="47" customFormat="1" ht="24.75" customHeight="1">
      <c r="A46" s="350">
        <v>2008</v>
      </c>
      <c r="B46" s="230" t="e">
        <f t="shared" si="6"/>
        <v>#DIV/0!</v>
      </c>
      <c r="C46" s="352"/>
      <c r="D46" s="350">
        <v>2008</v>
      </c>
      <c r="E46" s="362"/>
      <c r="F46" s="352"/>
      <c r="G46" s="350">
        <v>2008</v>
      </c>
      <c r="H46" s="362"/>
      <c r="I46" s="352"/>
      <c r="J46" s="350">
        <v>2008</v>
      </c>
      <c r="K46" s="362"/>
      <c r="L46" s="352"/>
      <c r="M46" s="350">
        <v>2008</v>
      </c>
      <c r="N46" s="362"/>
      <c r="O46" s="352"/>
      <c r="P46" s="350">
        <v>2008</v>
      </c>
      <c r="Q46" s="362"/>
      <c r="R46" s="352"/>
      <c r="S46" s="350">
        <v>2008</v>
      </c>
      <c r="T46" s="362"/>
      <c r="U46" s="352"/>
      <c r="V46" s="350">
        <v>2008</v>
      </c>
      <c r="W46" s="362"/>
      <c r="X46" s="352"/>
      <c r="Y46" s="350">
        <v>2008</v>
      </c>
      <c r="Z46" s="362"/>
      <c r="AA46" s="352"/>
      <c r="AB46" s="350">
        <v>2008</v>
      </c>
      <c r="AC46" s="362"/>
      <c r="AD46" s="352"/>
      <c r="AE46" s="350">
        <v>2008</v>
      </c>
      <c r="AF46" s="243"/>
      <c r="AG46" s="352"/>
      <c r="AH46" s="350">
        <v>2008</v>
      </c>
      <c r="AI46" s="362"/>
      <c r="AJ46" s="352"/>
      <c r="AK46" s="350">
        <v>2008</v>
      </c>
      <c r="AL46" s="362"/>
      <c r="AM46" s="352"/>
      <c r="AN46" s="350">
        <v>2008</v>
      </c>
      <c r="AO46" s="362"/>
      <c r="AP46" s="352"/>
      <c r="AQ46" s="350">
        <v>2008</v>
      </c>
      <c r="AR46" s="362"/>
      <c r="AS46" s="352"/>
      <c r="AT46" s="350">
        <v>2008</v>
      </c>
      <c r="AU46" s="362"/>
      <c r="AV46" s="352"/>
      <c r="AW46" s="350">
        <v>2008</v>
      </c>
      <c r="AX46" s="362"/>
      <c r="AY46" s="352"/>
    </row>
    <row r="47" spans="1:51" s="47" customFormat="1" ht="24.75" customHeight="1">
      <c r="A47" s="350">
        <v>2009</v>
      </c>
      <c r="B47" s="230" t="e">
        <f t="shared" si="6"/>
        <v>#DIV/0!</v>
      </c>
      <c r="C47" s="352"/>
      <c r="D47" s="350">
        <v>2009</v>
      </c>
      <c r="E47" s="362"/>
      <c r="F47" s="352"/>
      <c r="G47" s="350">
        <v>2009</v>
      </c>
      <c r="H47" s="362"/>
      <c r="I47" s="352"/>
      <c r="J47" s="350">
        <v>2009</v>
      </c>
      <c r="K47" s="362"/>
      <c r="L47" s="352"/>
      <c r="M47" s="350">
        <v>2009</v>
      </c>
      <c r="N47" s="362"/>
      <c r="O47" s="352"/>
      <c r="P47" s="350">
        <v>2009</v>
      </c>
      <c r="Q47" s="362"/>
      <c r="R47" s="352"/>
      <c r="S47" s="350">
        <v>2009</v>
      </c>
      <c r="T47" s="362"/>
      <c r="U47" s="352"/>
      <c r="V47" s="350">
        <v>2009</v>
      </c>
      <c r="W47" s="362"/>
      <c r="X47" s="352"/>
      <c r="Y47" s="350">
        <v>2009</v>
      </c>
      <c r="Z47" s="362"/>
      <c r="AA47" s="352"/>
      <c r="AB47" s="350">
        <v>2009</v>
      </c>
      <c r="AC47" s="362"/>
      <c r="AD47" s="352"/>
      <c r="AE47" s="350">
        <v>2009</v>
      </c>
      <c r="AF47" s="243"/>
      <c r="AG47" s="352"/>
      <c r="AH47" s="350">
        <v>2009</v>
      </c>
      <c r="AI47" s="362"/>
      <c r="AJ47" s="352"/>
      <c r="AK47" s="350">
        <v>2009</v>
      </c>
      <c r="AL47" s="362"/>
      <c r="AM47" s="352"/>
      <c r="AN47" s="350">
        <v>2009</v>
      </c>
      <c r="AO47" s="362"/>
      <c r="AP47" s="352"/>
      <c r="AQ47" s="350">
        <v>2009</v>
      </c>
      <c r="AR47" s="362"/>
      <c r="AS47" s="352"/>
      <c r="AT47" s="350">
        <v>2009</v>
      </c>
      <c r="AU47" s="362"/>
      <c r="AV47" s="352"/>
      <c r="AW47" s="350">
        <v>2009</v>
      </c>
      <c r="AX47" s="362"/>
      <c r="AY47" s="352"/>
    </row>
    <row r="48" spans="1:51" s="47" customFormat="1" ht="24.75" customHeight="1">
      <c r="A48" s="350">
        <v>2010</v>
      </c>
      <c r="B48" s="230">
        <f t="shared" si="6"/>
        <v>71.277777777777771</v>
      </c>
      <c r="C48" s="352"/>
      <c r="D48" s="350">
        <v>2010</v>
      </c>
      <c r="E48" s="362">
        <v>100</v>
      </c>
      <c r="F48" s="352"/>
      <c r="G48" s="350">
        <v>2010</v>
      </c>
      <c r="H48" s="362">
        <v>25</v>
      </c>
      <c r="I48" s="352" t="s">
        <v>4912</v>
      </c>
      <c r="J48" s="350">
        <v>2010</v>
      </c>
      <c r="K48" s="362">
        <v>100</v>
      </c>
      <c r="L48" s="352"/>
      <c r="M48" s="350">
        <v>2010</v>
      </c>
      <c r="N48" s="362">
        <v>100</v>
      </c>
      <c r="O48" s="352"/>
      <c r="P48" s="350">
        <v>2010</v>
      </c>
      <c r="Q48" s="362">
        <v>100</v>
      </c>
      <c r="R48" s="352"/>
      <c r="S48" s="350">
        <v>2010</v>
      </c>
      <c r="T48" s="362">
        <v>100</v>
      </c>
      <c r="U48" s="352"/>
      <c r="V48" s="350">
        <v>2010</v>
      </c>
      <c r="W48" s="362">
        <v>100</v>
      </c>
      <c r="X48" s="352"/>
      <c r="Y48" s="350">
        <v>2010</v>
      </c>
      <c r="Z48" s="362">
        <v>100</v>
      </c>
      <c r="AA48" s="352"/>
      <c r="AB48" s="350">
        <v>2010</v>
      </c>
      <c r="AC48" s="362">
        <v>100</v>
      </c>
      <c r="AD48" s="352"/>
      <c r="AE48" s="350">
        <v>2010</v>
      </c>
      <c r="AF48" s="243">
        <f t="shared" ref="AF48:AF51" si="7">0.67*AI48+0.33*AL48</f>
        <v>66.5</v>
      </c>
      <c r="AG48" s="352"/>
      <c r="AH48" s="350">
        <v>2010</v>
      </c>
      <c r="AI48" s="362">
        <v>50</v>
      </c>
      <c r="AJ48" s="352"/>
      <c r="AK48" s="350">
        <v>2010</v>
      </c>
      <c r="AL48" s="411">
        <v>100</v>
      </c>
      <c r="AM48" s="352"/>
      <c r="AN48" s="350">
        <v>2010</v>
      </c>
      <c r="AO48" s="411">
        <v>100</v>
      </c>
      <c r="AP48" s="352"/>
      <c r="AQ48" s="350">
        <v>2010</v>
      </c>
      <c r="AR48" s="411">
        <v>50</v>
      </c>
      <c r="AS48" s="352"/>
      <c r="AT48" s="350">
        <v>2010</v>
      </c>
      <c r="AU48" s="411">
        <v>50</v>
      </c>
      <c r="AV48" s="352"/>
      <c r="AW48" s="350">
        <v>2010</v>
      </c>
      <c r="AX48" s="411">
        <v>50</v>
      </c>
      <c r="AY48" s="352"/>
    </row>
    <row r="49" spans="1:51" s="47" customFormat="1" ht="24.75" customHeight="1">
      <c r="A49" s="350">
        <v>2011</v>
      </c>
      <c r="B49" s="230">
        <f t="shared" si="6"/>
        <v>71.277777777777771</v>
      </c>
      <c r="C49" s="352"/>
      <c r="D49" s="350">
        <v>2011</v>
      </c>
      <c r="E49" s="362">
        <v>100</v>
      </c>
      <c r="F49" s="352"/>
      <c r="G49" s="350">
        <v>2011</v>
      </c>
      <c r="H49" s="362">
        <v>25</v>
      </c>
      <c r="I49" s="352"/>
      <c r="J49" s="350">
        <v>2011</v>
      </c>
      <c r="K49" s="362">
        <v>100</v>
      </c>
      <c r="L49" s="352"/>
      <c r="M49" s="350">
        <v>2011</v>
      </c>
      <c r="N49" s="362">
        <v>100</v>
      </c>
      <c r="O49" s="352"/>
      <c r="P49" s="350">
        <v>2011</v>
      </c>
      <c r="Q49" s="362">
        <v>100</v>
      </c>
      <c r="R49" s="352"/>
      <c r="S49" s="350">
        <v>2011</v>
      </c>
      <c r="T49" s="362">
        <v>100</v>
      </c>
      <c r="U49" s="352"/>
      <c r="V49" s="350">
        <v>2011</v>
      </c>
      <c r="W49" s="362">
        <v>100</v>
      </c>
      <c r="X49" s="352"/>
      <c r="Y49" s="350">
        <v>2011</v>
      </c>
      <c r="Z49" s="362">
        <v>100</v>
      </c>
      <c r="AA49" s="352"/>
      <c r="AB49" s="350">
        <v>2011</v>
      </c>
      <c r="AC49" s="362">
        <v>100</v>
      </c>
      <c r="AD49" s="352"/>
      <c r="AE49" s="350">
        <v>2011</v>
      </c>
      <c r="AF49" s="243">
        <f t="shared" si="7"/>
        <v>66.5</v>
      </c>
      <c r="AG49" s="352"/>
      <c r="AH49" s="350">
        <v>2011</v>
      </c>
      <c r="AI49" s="362">
        <v>50</v>
      </c>
      <c r="AJ49" s="352"/>
      <c r="AK49" s="350">
        <v>2011</v>
      </c>
      <c r="AL49" s="411">
        <v>100</v>
      </c>
      <c r="AM49" s="352"/>
      <c r="AN49" s="350">
        <v>2011</v>
      </c>
      <c r="AO49" s="411">
        <v>100</v>
      </c>
      <c r="AP49" s="352"/>
      <c r="AQ49" s="350">
        <v>2011</v>
      </c>
      <c r="AR49" s="411">
        <v>50</v>
      </c>
      <c r="AS49" s="352"/>
      <c r="AT49" s="350">
        <v>2011</v>
      </c>
      <c r="AU49" s="411">
        <v>50</v>
      </c>
      <c r="AV49" s="352"/>
      <c r="AW49" s="350">
        <v>2011</v>
      </c>
      <c r="AX49" s="411">
        <v>50</v>
      </c>
      <c r="AY49" s="352"/>
    </row>
    <row r="50" spans="1:51" s="47" customFormat="1" ht="24.75" customHeight="1">
      <c r="A50" s="350">
        <v>2012</v>
      </c>
      <c r="B50" s="230">
        <f t="shared" si="6"/>
        <v>71.277777777777771</v>
      </c>
      <c r="C50" s="352"/>
      <c r="D50" s="350">
        <v>2012</v>
      </c>
      <c r="E50" s="362">
        <v>100</v>
      </c>
      <c r="F50" s="352"/>
      <c r="G50" s="350">
        <v>2012</v>
      </c>
      <c r="H50" s="362">
        <v>25</v>
      </c>
      <c r="I50" s="352"/>
      <c r="J50" s="350">
        <v>2012</v>
      </c>
      <c r="K50" s="362">
        <v>100</v>
      </c>
      <c r="L50" s="352"/>
      <c r="M50" s="350">
        <v>2012</v>
      </c>
      <c r="N50" s="362">
        <v>100</v>
      </c>
      <c r="O50" s="352"/>
      <c r="P50" s="350">
        <v>2012</v>
      </c>
      <c r="Q50" s="362">
        <v>100</v>
      </c>
      <c r="R50" s="352"/>
      <c r="S50" s="350">
        <v>2012</v>
      </c>
      <c r="T50" s="362">
        <v>100</v>
      </c>
      <c r="U50" s="352"/>
      <c r="V50" s="350">
        <v>2012</v>
      </c>
      <c r="W50" s="362">
        <v>100</v>
      </c>
      <c r="X50" s="352"/>
      <c r="Y50" s="350">
        <v>2012</v>
      </c>
      <c r="Z50" s="362">
        <v>100</v>
      </c>
      <c r="AA50" s="352"/>
      <c r="AB50" s="350">
        <v>2012</v>
      </c>
      <c r="AC50" s="362">
        <v>100</v>
      </c>
      <c r="AD50" s="352"/>
      <c r="AE50" s="350">
        <v>2012</v>
      </c>
      <c r="AF50" s="243">
        <f t="shared" si="7"/>
        <v>66.5</v>
      </c>
      <c r="AG50" s="352"/>
      <c r="AH50" s="350">
        <v>2012</v>
      </c>
      <c r="AI50" s="362">
        <v>50</v>
      </c>
      <c r="AJ50" s="352"/>
      <c r="AK50" s="350">
        <v>2012</v>
      </c>
      <c r="AL50" s="411">
        <v>100</v>
      </c>
      <c r="AM50" s="352"/>
      <c r="AN50" s="350">
        <v>2012</v>
      </c>
      <c r="AO50" s="411">
        <v>100</v>
      </c>
      <c r="AP50" s="352"/>
      <c r="AQ50" s="350">
        <v>2012</v>
      </c>
      <c r="AR50" s="411">
        <v>50</v>
      </c>
      <c r="AS50" s="352"/>
      <c r="AT50" s="350">
        <v>2012</v>
      </c>
      <c r="AU50" s="411">
        <v>50</v>
      </c>
      <c r="AV50" s="352"/>
      <c r="AW50" s="350">
        <v>2012</v>
      </c>
      <c r="AX50" s="411">
        <v>50</v>
      </c>
      <c r="AY50" s="352"/>
    </row>
    <row r="51" spans="1:51" s="47" customFormat="1" ht="24.75" customHeight="1">
      <c r="A51" s="350">
        <v>2013</v>
      </c>
      <c r="B51" s="230">
        <f t="shared" si="6"/>
        <v>71.277777777777771</v>
      </c>
      <c r="C51" s="352"/>
      <c r="D51" s="350">
        <v>2013</v>
      </c>
      <c r="E51" s="362">
        <v>100</v>
      </c>
      <c r="F51" s="352"/>
      <c r="G51" s="350">
        <v>2013</v>
      </c>
      <c r="H51" s="362">
        <v>25</v>
      </c>
      <c r="I51" s="352"/>
      <c r="J51" s="350">
        <v>2013</v>
      </c>
      <c r="K51" s="362">
        <v>100</v>
      </c>
      <c r="L51" s="352"/>
      <c r="M51" s="350">
        <v>2013</v>
      </c>
      <c r="N51" s="362">
        <v>100</v>
      </c>
      <c r="O51" s="352"/>
      <c r="P51" s="350">
        <v>2013</v>
      </c>
      <c r="Q51" s="362">
        <v>100</v>
      </c>
      <c r="R51" s="352"/>
      <c r="S51" s="350">
        <v>2013</v>
      </c>
      <c r="T51" s="362">
        <v>100</v>
      </c>
      <c r="U51" s="352"/>
      <c r="V51" s="350">
        <v>2013</v>
      </c>
      <c r="W51" s="362">
        <v>100</v>
      </c>
      <c r="X51" s="352"/>
      <c r="Y51" s="350">
        <v>2013</v>
      </c>
      <c r="Z51" s="362">
        <v>100</v>
      </c>
      <c r="AA51" s="352"/>
      <c r="AB51" s="350">
        <v>2013</v>
      </c>
      <c r="AC51" s="362">
        <v>100</v>
      </c>
      <c r="AD51" s="352"/>
      <c r="AE51" s="350">
        <v>2013</v>
      </c>
      <c r="AF51" s="243">
        <f t="shared" si="7"/>
        <v>66.5</v>
      </c>
      <c r="AG51" s="352"/>
      <c r="AH51" s="350">
        <v>2013</v>
      </c>
      <c r="AI51" s="362">
        <v>50</v>
      </c>
      <c r="AJ51" s="352"/>
      <c r="AK51" s="350">
        <v>2013</v>
      </c>
      <c r="AL51" s="411">
        <v>100</v>
      </c>
      <c r="AM51" s="352"/>
      <c r="AN51" s="350">
        <v>2013</v>
      </c>
      <c r="AO51" s="411">
        <v>100</v>
      </c>
      <c r="AP51" s="352"/>
      <c r="AQ51" s="350">
        <v>2013</v>
      </c>
      <c r="AR51" s="411">
        <v>50</v>
      </c>
      <c r="AS51" s="352"/>
      <c r="AT51" s="350">
        <v>2013</v>
      </c>
      <c r="AU51" s="411">
        <v>50</v>
      </c>
      <c r="AV51" s="352"/>
      <c r="AW51" s="350">
        <v>2013</v>
      </c>
      <c r="AX51" s="411">
        <v>50</v>
      </c>
      <c r="AY51" s="352"/>
    </row>
    <row r="52" spans="1:51" ht="24.75" customHeight="1">
      <c r="A52" s="43">
        <v>2014</v>
      </c>
      <c r="B52" s="230">
        <f t="shared" ref="B52:B57" si="8">AVERAGE(E52,H52,K52,T52,AF52,AO52,AU52,AX52,AR52)</f>
        <v>71.277777777777771</v>
      </c>
      <c r="C52" s="39"/>
      <c r="D52" s="43">
        <v>2014</v>
      </c>
      <c r="E52" s="19">
        <v>100</v>
      </c>
      <c r="F52" s="10" t="s">
        <v>3961</v>
      </c>
      <c r="G52" s="43">
        <v>2014</v>
      </c>
      <c r="H52" s="19">
        <v>25</v>
      </c>
      <c r="I52" s="10" t="s">
        <v>4464</v>
      </c>
      <c r="J52" s="43">
        <v>2014</v>
      </c>
      <c r="K52" s="19">
        <v>100</v>
      </c>
      <c r="L52" s="10"/>
      <c r="M52" s="43">
        <v>2014</v>
      </c>
      <c r="N52" s="19">
        <v>100</v>
      </c>
      <c r="O52" s="10"/>
      <c r="P52" s="43">
        <v>2014</v>
      </c>
      <c r="Q52" s="19">
        <v>100</v>
      </c>
      <c r="R52" s="10"/>
      <c r="S52" s="43">
        <v>2014</v>
      </c>
      <c r="T52" s="52">
        <v>100</v>
      </c>
      <c r="U52" s="10"/>
      <c r="V52" s="43">
        <v>2014</v>
      </c>
      <c r="W52" s="52">
        <v>100</v>
      </c>
      <c r="X52" s="10"/>
      <c r="Y52" s="350">
        <v>2014</v>
      </c>
      <c r="Z52" s="52">
        <v>100</v>
      </c>
      <c r="AA52" s="10"/>
      <c r="AB52" s="350">
        <v>2014</v>
      </c>
      <c r="AC52" s="52">
        <v>100</v>
      </c>
      <c r="AD52" s="10"/>
      <c r="AE52" s="350">
        <v>2014</v>
      </c>
      <c r="AF52" s="243">
        <f>0.67*AI52+0.33*AL52</f>
        <v>66.5</v>
      </c>
      <c r="AG52" s="10"/>
      <c r="AH52" s="350">
        <v>2014</v>
      </c>
      <c r="AI52" s="19">
        <v>50</v>
      </c>
      <c r="AJ52" s="10" t="s">
        <v>1507</v>
      </c>
      <c r="AK52" s="350">
        <v>2014</v>
      </c>
      <c r="AL52" s="19">
        <v>100</v>
      </c>
      <c r="AM52" s="10"/>
      <c r="AN52" s="350">
        <v>2014</v>
      </c>
      <c r="AO52" s="19">
        <v>100</v>
      </c>
      <c r="AP52" s="10" t="s">
        <v>3962</v>
      </c>
      <c r="AQ52" s="350">
        <v>2014</v>
      </c>
      <c r="AR52" s="19">
        <v>50</v>
      </c>
      <c r="AS52" s="10" t="s">
        <v>3963</v>
      </c>
      <c r="AT52" s="350">
        <v>2014</v>
      </c>
      <c r="AU52" s="19">
        <v>50</v>
      </c>
      <c r="AV52" s="10" t="s">
        <v>3964</v>
      </c>
      <c r="AW52" s="350">
        <v>2014</v>
      </c>
      <c r="AX52" s="19">
        <v>50</v>
      </c>
      <c r="AY52" s="11" t="s">
        <v>3965</v>
      </c>
    </row>
    <row r="53" spans="1:51" ht="24.75" customHeight="1">
      <c r="A53" s="43">
        <v>2015</v>
      </c>
      <c r="B53" s="230">
        <f t="shared" si="8"/>
        <v>71.277777777777771</v>
      </c>
      <c r="C53" s="80"/>
      <c r="D53" s="43">
        <v>2015</v>
      </c>
      <c r="E53" s="19">
        <v>100</v>
      </c>
      <c r="F53" s="10"/>
      <c r="G53" s="43">
        <v>2015</v>
      </c>
      <c r="H53" s="49">
        <v>25</v>
      </c>
      <c r="I53" s="10"/>
      <c r="J53" s="43">
        <v>2015</v>
      </c>
      <c r="K53" s="19">
        <v>100</v>
      </c>
      <c r="L53" s="10"/>
      <c r="M53" s="43">
        <v>2015</v>
      </c>
      <c r="N53" s="19">
        <v>100</v>
      </c>
      <c r="O53" s="10"/>
      <c r="P53" s="43">
        <v>2015</v>
      </c>
      <c r="Q53" s="19">
        <v>100</v>
      </c>
      <c r="R53" s="10"/>
      <c r="S53" s="43">
        <v>2015</v>
      </c>
      <c r="T53" s="52">
        <v>100</v>
      </c>
      <c r="U53" s="10"/>
      <c r="V53" s="43">
        <v>2015</v>
      </c>
      <c r="W53" s="52">
        <v>100</v>
      </c>
      <c r="X53" s="10"/>
      <c r="Y53" s="350">
        <v>2015</v>
      </c>
      <c r="Z53" s="52">
        <v>100</v>
      </c>
      <c r="AA53" s="10"/>
      <c r="AB53" s="350">
        <v>2015</v>
      </c>
      <c r="AC53" s="52">
        <v>100</v>
      </c>
      <c r="AD53" s="10"/>
      <c r="AE53" s="350">
        <v>2015</v>
      </c>
      <c r="AF53" s="243">
        <f t="shared" ref="AF53:AF56" si="9">0.67*AI53+0.33*AL53</f>
        <v>66.5</v>
      </c>
      <c r="AG53" s="10"/>
      <c r="AH53" s="350">
        <v>2015</v>
      </c>
      <c r="AI53" s="19">
        <v>50</v>
      </c>
      <c r="AJ53" s="10"/>
      <c r="AK53" s="350">
        <v>2015</v>
      </c>
      <c r="AL53" s="19">
        <v>100</v>
      </c>
      <c r="AM53" s="10"/>
      <c r="AN53" s="350">
        <v>2015</v>
      </c>
      <c r="AO53" s="19">
        <v>100</v>
      </c>
      <c r="AP53" s="10"/>
      <c r="AQ53" s="350">
        <v>2015</v>
      </c>
      <c r="AR53" s="19">
        <v>50</v>
      </c>
      <c r="AS53" s="10"/>
      <c r="AT53" s="350">
        <v>2015</v>
      </c>
      <c r="AU53" s="19">
        <v>50</v>
      </c>
      <c r="AV53" s="10"/>
      <c r="AW53" s="350">
        <v>2015</v>
      </c>
      <c r="AX53" s="19">
        <v>50</v>
      </c>
      <c r="AY53" s="11"/>
    </row>
    <row r="54" spans="1:51" ht="24.75" customHeight="1">
      <c r="A54" s="43">
        <v>2016</v>
      </c>
      <c r="B54" s="230">
        <f t="shared" si="8"/>
        <v>71.277777777777771</v>
      </c>
      <c r="C54" s="80"/>
      <c r="D54" s="43">
        <v>2016</v>
      </c>
      <c r="E54" s="19">
        <v>100</v>
      </c>
      <c r="F54" s="10"/>
      <c r="G54" s="43">
        <v>2016</v>
      </c>
      <c r="H54" s="49">
        <v>25</v>
      </c>
      <c r="I54" s="10"/>
      <c r="J54" s="43">
        <v>2016</v>
      </c>
      <c r="K54" s="19">
        <v>100</v>
      </c>
      <c r="L54" s="10"/>
      <c r="M54" s="43">
        <v>2016</v>
      </c>
      <c r="N54" s="19">
        <v>100</v>
      </c>
      <c r="O54" s="10"/>
      <c r="P54" s="43">
        <v>2016</v>
      </c>
      <c r="Q54" s="19">
        <v>100</v>
      </c>
      <c r="R54" s="10"/>
      <c r="S54" s="43">
        <v>2016</v>
      </c>
      <c r="T54" s="52">
        <v>100</v>
      </c>
      <c r="U54" s="10"/>
      <c r="V54" s="43">
        <v>2016</v>
      </c>
      <c r="W54" s="52">
        <v>100</v>
      </c>
      <c r="X54" s="10"/>
      <c r="Y54" s="350">
        <v>2016</v>
      </c>
      <c r="Z54" s="52">
        <v>100</v>
      </c>
      <c r="AA54" s="10"/>
      <c r="AB54" s="350">
        <v>2016</v>
      </c>
      <c r="AC54" s="52">
        <v>100</v>
      </c>
      <c r="AD54" s="10"/>
      <c r="AE54" s="350">
        <v>2016</v>
      </c>
      <c r="AF54" s="243">
        <f t="shared" si="9"/>
        <v>66.5</v>
      </c>
      <c r="AG54" s="10"/>
      <c r="AH54" s="350">
        <v>2016</v>
      </c>
      <c r="AI54" s="19">
        <v>50</v>
      </c>
      <c r="AJ54" s="10"/>
      <c r="AK54" s="350">
        <v>2016</v>
      </c>
      <c r="AL54" s="19">
        <v>100</v>
      </c>
      <c r="AM54" s="10"/>
      <c r="AN54" s="350">
        <v>2016</v>
      </c>
      <c r="AO54" s="19">
        <v>100</v>
      </c>
      <c r="AP54" s="10"/>
      <c r="AQ54" s="350">
        <v>2016</v>
      </c>
      <c r="AR54" s="19">
        <v>50</v>
      </c>
      <c r="AS54" s="10"/>
      <c r="AT54" s="350">
        <v>2016</v>
      </c>
      <c r="AU54" s="19">
        <v>50</v>
      </c>
      <c r="AV54" s="10"/>
      <c r="AW54" s="350">
        <v>2016</v>
      </c>
      <c r="AX54" s="19">
        <v>50</v>
      </c>
      <c r="AY54" s="11"/>
    </row>
    <row r="55" spans="1:51" ht="24.75" customHeight="1">
      <c r="A55" s="43">
        <v>2017</v>
      </c>
      <c r="B55" s="230">
        <f t="shared" si="8"/>
        <v>71.277777777777771</v>
      </c>
      <c r="C55" s="80"/>
      <c r="D55" s="43">
        <v>2017</v>
      </c>
      <c r="E55" s="19">
        <v>100</v>
      </c>
      <c r="F55" s="10"/>
      <c r="G55" s="43">
        <v>2017</v>
      </c>
      <c r="H55" s="49">
        <v>25</v>
      </c>
      <c r="I55" s="10"/>
      <c r="J55" s="43">
        <v>2017</v>
      </c>
      <c r="K55" s="19">
        <v>100</v>
      </c>
      <c r="L55" s="10"/>
      <c r="M55" s="43">
        <v>2017</v>
      </c>
      <c r="N55" s="19">
        <v>100</v>
      </c>
      <c r="O55" s="10"/>
      <c r="P55" s="43">
        <v>2017</v>
      </c>
      <c r="Q55" s="19">
        <v>100</v>
      </c>
      <c r="R55" s="10"/>
      <c r="S55" s="43">
        <v>2017</v>
      </c>
      <c r="T55" s="52">
        <v>100</v>
      </c>
      <c r="U55" s="10"/>
      <c r="V55" s="43">
        <v>2017</v>
      </c>
      <c r="W55" s="52">
        <v>100</v>
      </c>
      <c r="X55" s="10"/>
      <c r="Y55" s="350">
        <v>2017</v>
      </c>
      <c r="Z55" s="52">
        <v>100</v>
      </c>
      <c r="AA55" s="10"/>
      <c r="AB55" s="350">
        <v>2017</v>
      </c>
      <c r="AC55" s="52">
        <v>100</v>
      </c>
      <c r="AD55" s="10"/>
      <c r="AE55" s="350">
        <v>2017</v>
      </c>
      <c r="AF55" s="243">
        <f t="shared" si="9"/>
        <v>66.5</v>
      </c>
      <c r="AG55" s="10"/>
      <c r="AH55" s="350">
        <v>2017</v>
      </c>
      <c r="AI55" s="19">
        <v>50</v>
      </c>
      <c r="AJ55" s="10"/>
      <c r="AK55" s="350">
        <v>2017</v>
      </c>
      <c r="AL55" s="19">
        <v>100</v>
      </c>
      <c r="AM55" s="10"/>
      <c r="AN55" s="350">
        <v>2017</v>
      </c>
      <c r="AO55" s="19">
        <v>100</v>
      </c>
      <c r="AP55" s="10"/>
      <c r="AQ55" s="350">
        <v>2017</v>
      </c>
      <c r="AR55" s="19">
        <v>50</v>
      </c>
      <c r="AS55" s="10"/>
      <c r="AT55" s="350">
        <v>2017</v>
      </c>
      <c r="AU55" s="19">
        <v>50</v>
      </c>
      <c r="AV55" s="10"/>
      <c r="AW55" s="350">
        <v>2017</v>
      </c>
      <c r="AX55" s="19">
        <v>50</v>
      </c>
      <c r="AY55" s="11"/>
    </row>
    <row r="56" spans="1:51" ht="24.75" customHeight="1">
      <c r="A56" s="43">
        <v>2018</v>
      </c>
      <c r="B56" s="230">
        <f t="shared" si="8"/>
        <v>71.277777777777771</v>
      </c>
      <c r="C56" s="80"/>
      <c r="D56" s="43">
        <v>2018</v>
      </c>
      <c r="E56" s="19">
        <v>100</v>
      </c>
      <c r="F56" s="10"/>
      <c r="G56" s="43">
        <v>2018</v>
      </c>
      <c r="H56" s="49">
        <v>25</v>
      </c>
      <c r="I56" s="10"/>
      <c r="J56" s="43">
        <v>2018</v>
      </c>
      <c r="K56" s="19">
        <v>100</v>
      </c>
      <c r="L56" s="10"/>
      <c r="M56" s="43">
        <v>2018</v>
      </c>
      <c r="N56" s="19">
        <v>100</v>
      </c>
      <c r="O56" s="10"/>
      <c r="P56" s="43">
        <v>2018</v>
      </c>
      <c r="Q56" s="19">
        <v>100</v>
      </c>
      <c r="R56" s="10"/>
      <c r="S56" s="43">
        <v>2018</v>
      </c>
      <c r="T56" s="52">
        <v>100</v>
      </c>
      <c r="U56" s="10"/>
      <c r="V56" s="43">
        <v>2018</v>
      </c>
      <c r="W56" s="52">
        <v>100</v>
      </c>
      <c r="X56" s="10"/>
      <c r="Y56" s="350">
        <v>2018</v>
      </c>
      <c r="Z56" s="52">
        <v>100</v>
      </c>
      <c r="AA56" s="10"/>
      <c r="AB56" s="350">
        <v>2018</v>
      </c>
      <c r="AC56" s="52">
        <v>100</v>
      </c>
      <c r="AD56" s="10"/>
      <c r="AE56" s="350">
        <v>2018</v>
      </c>
      <c r="AF56" s="243">
        <f t="shared" si="9"/>
        <v>66.5</v>
      </c>
      <c r="AG56" s="10"/>
      <c r="AH56" s="350">
        <v>2018</v>
      </c>
      <c r="AI56" s="19">
        <v>50</v>
      </c>
      <c r="AJ56" s="10" t="s">
        <v>1506</v>
      </c>
      <c r="AK56" s="350">
        <v>2018</v>
      </c>
      <c r="AL56" s="19">
        <v>100</v>
      </c>
      <c r="AM56" s="10"/>
      <c r="AN56" s="350">
        <v>2018</v>
      </c>
      <c r="AO56" s="19">
        <v>100</v>
      </c>
      <c r="AP56" s="10"/>
      <c r="AQ56" s="350">
        <v>2018</v>
      </c>
      <c r="AR56" s="19">
        <v>50</v>
      </c>
      <c r="AS56" s="10"/>
      <c r="AT56" s="350">
        <v>2018</v>
      </c>
      <c r="AU56" s="19">
        <v>50</v>
      </c>
      <c r="AV56" s="10"/>
      <c r="AW56" s="350">
        <v>2018</v>
      </c>
      <c r="AX56" s="19">
        <v>50</v>
      </c>
      <c r="AY56" s="11"/>
    </row>
    <row r="57" spans="1:51" ht="24.75" customHeight="1">
      <c r="A57" s="43">
        <v>2019</v>
      </c>
      <c r="B57" s="230">
        <f t="shared" si="8"/>
        <v>62</v>
      </c>
      <c r="C57" s="27"/>
      <c r="D57" s="43">
        <v>2019</v>
      </c>
      <c r="E57" s="27">
        <v>100</v>
      </c>
      <c r="F57" s="28"/>
      <c r="G57" s="43">
        <v>2019</v>
      </c>
      <c r="H57" s="49">
        <v>25</v>
      </c>
      <c r="I57" s="28"/>
      <c r="J57" s="43">
        <v>2019</v>
      </c>
      <c r="K57" s="28">
        <v>100</v>
      </c>
      <c r="L57" s="28"/>
      <c r="M57" s="43">
        <v>2019</v>
      </c>
      <c r="N57" s="27">
        <v>100</v>
      </c>
      <c r="O57" s="28"/>
      <c r="P57" s="43">
        <v>2019</v>
      </c>
      <c r="Q57" s="27">
        <v>100</v>
      </c>
      <c r="R57" s="28"/>
      <c r="S57" s="43">
        <v>2019</v>
      </c>
      <c r="T57" s="103">
        <v>100</v>
      </c>
      <c r="U57" s="28"/>
      <c r="V57" s="43">
        <v>2019</v>
      </c>
      <c r="W57" s="103">
        <v>100</v>
      </c>
      <c r="X57" s="28"/>
      <c r="Y57" s="350">
        <v>2019</v>
      </c>
      <c r="Z57" s="103">
        <v>100</v>
      </c>
      <c r="AA57" s="28"/>
      <c r="AB57" s="350">
        <v>2019</v>
      </c>
      <c r="AC57" s="103">
        <v>100</v>
      </c>
      <c r="AD57" s="48"/>
      <c r="AE57" s="350">
        <v>2019</v>
      </c>
      <c r="AF57" s="103">
        <f t="shared" ref="AF57" si="10">0.67*AI57+0.33*AL57</f>
        <v>33</v>
      </c>
      <c r="AG57" s="28"/>
      <c r="AH57" s="350">
        <v>2019</v>
      </c>
      <c r="AI57" s="104">
        <v>0</v>
      </c>
      <c r="AJ57" s="28" t="s">
        <v>1499</v>
      </c>
      <c r="AK57" s="350">
        <v>2019</v>
      </c>
      <c r="AL57" s="27">
        <v>100</v>
      </c>
      <c r="AM57" s="28"/>
      <c r="AN57" s="350">
        <v>2019</v>
      </c>
      <c r="AO57" s="27">
        <v>100</v>
      </c>
      <c r="AP57" s="28"/>
      <c r="AQ57" s="350">
        <v>2019</v>
      </c>
      <c r="AR57" s="27">
        <v>0</v>
      </c>
      <c r="AS57" s="28" t="s">
        <v>1505</v>
      </c>
      <c r="AT57" s="350">
        <v>2019</v>
      </c>
      <c r="AU57" s="27">
        <v>50</v>
      </c>
      <c r="AV57" s="28"/>
      <c r="AW57" s="350">
        <v>2019</v>
      </c>
      <c r="AX57" s="28">
        <v>50</v>
      </c>
      <c r="AY57" s="28"/>
    </row>
    <row r="58" spans="1:51" ht="24.75" customHeight="1">
      <c r="A58" s="43"/>
      <c r="B58" s="844"/>
      <c r="C58" s="844"/>
      <c r="D58" s="844"/>
      <c r="E58" s="844"/>
      <c r="F58" s="844"/>
      <c r="G58" s="844"/>
      <c r="H58" s="844"/>
      <c r="I58" s="844"/>
      <c r="J58" s="844"/>
      <c r="K58" s="844"/>
      <c r="L58" s="844"/>
      <c r="M58" s="844"/>
      <c r="N58" s="844"/>
      <c r="O58" s="844"/>
      <c r="P58" s="844"/>
      <c r="Q58" s="844"/>
      <c r="R58" s="844"/>
      <c r="S58" s="844"/>
      <c r="T58" s="844"/>
      <c r="U58" s="844"/>
      <c r="V58" s="844"/>
      <c r="W58" s="844"/>
      <c r="X58" s="844"/>
      <c r="Y58" s="844"/>
      <c r="Z58" s="844"/>
      <c r="AA58" s="844"/>
      <c r="AB58" s="844"/>
      <c r="AC58" s="844"/>
      <c r="AD58" s="844"/>
      <c r="AE58" s="844"/>
      <c r="AF58" s="844"/>
      <c r="AG58" s="844"/>
      <c r="AH58" s="844"/>
      <c r="AI58" s="844"/>
      <c r="AJ58" s="844"/>
      <c r="AK58" s="844"/>
      <c r="AL58" s="844"/>
      <c r="AM58" s="844"/>
      <c r="AN58" s="42"/>
      <c r="AO58" s="42"/>
      <c r="AP58" s="42"/>
    </row>
    <row r="59" spans="1:51" ht="24.75" customHeight="1">
      <c r="A59" s="40" t="s">
        <v>114</v>
      </c>
      <c r="B59" s="845" t="s">
        <v>216</v>
      </c>
      <c r="C59" s="845"/>
      <c r="D59" s="845"/>
      <c r="E59" s="845"/>
      <c r="F59" s="845"/>
      <c r="G59" s="845"/>
      <c r="H59" s="845"/>
      <c r="I59" s="845"/>
      <c r="J59" s="845"/>
      <c r="K59" s="845"/>
      <c r="L59" s="845"/>
      <c r="M59" s="845"/>
      <c r="N59" s="845"/>
      <c r="O59" s="845"/>
      <c r="P59" s="845"/>
      <c r="Q59" s="845"/>
      <c r="R59" s="845"/>
      <c r="S59" s="845"/>
      <c r="T59" s="845"/>
      <c r="U59" s="845"/>
      <c r="V59" s="845"/>
      <c r="W59" s="845"/>
      <c r="X59" s="845"/>
      <c r="Y59" s="845"/>
      <c r="Z59" s="845"/>
      <c r="AA59" s="845"/>
      <c r="AB59" s="845"/>
      <c r="AC59" s="845"/>
      <c r="AD59" s="845"/>
      <c r="AE59" s="845"/>
      <c r="AF59" s="845"/>
      <c r="AG59" s="845"/>
      <c r="AH59" s="845"/>
      <c r="AI59" s="845"/>
      <c r="AJ59" s="845"/>
      <c r="AK59" s="44"/>
      <c r="AL59" s="44"/>
      <c r="AM59" s="44"/>
      <c r="AN59" s="105"/>
      <c r="AO59" s="106"/>
      <c r="AP59" s="107"/>
    </row>
    <row r="60" spans="1:51" ht="24.75" customHeight="1">
      <c r="A60" s="40" t="s">
        <v>106</v>
      </c>
      <c r="B60" s="596" t="s">
        <v>28</v>
      </c>
      <c r="C60" s="596"/>
      <c r="D60" s="40" t="s">
        <v>106</v>
      </c>
      <c r="E60" s="597" t="s">
        <v>29</v>
      </c>
      <c r="F60" s="597"/>
      <c r="G60" s="40" t="s">
        <v>106</v>
      </c>
      <c r="H60" s="597" t="s">
        <v>30</v>
      </c>
      <c r="I60" s="597"/>
      <c r="J60" s="40" t="s">
        <v>106</v>
      </c>
      <c r="K60" s="597" t="s">
        <v>31</v>
      </c>
      <c r="L60" s="597"/>
      <c r="M60" s="40" t="s">
        <v>106</v>
      </c>
      <c r="N60" s="597" t="s">
        <v>32</v>
      </c>
      <c r="O60" s="597"/>
      <c r="P60" s="40" t="s">
        <v>106</v>
      </c>
      <c r="Q60" s="597"/>
      <c r="R60" s="597"/>
      <c r="S60" s="40" t="s">
        <v>106</v>
      </c>
      <c r="T60" s="596"/>
      <c r="U60" s="596"/>
      <c r="V60" s="40" t="s">
        <v>106</v>
      </c>
      <c r="W60" s="597"/>
      <c r="X60" s="597"/>
      <c r="Y60" s="351" t="s">
        <v>106</v>
      </c>
      <c r="Z60" s="599" t="s">
        <v>36</v>
      </c>
      <c r="AA60" s="599"/>
      <c r="AB60" s="37" t="s">
        <v>106</v>
      </c>
      <c r="AC60" s="599" t="s">
        <v>37</v>
      </c>
      <c r="AD60" s="599"/>
      <c r="AE60" s="351" t="s">
        <v>106</v>
      </c>
      <c r="AF60" s="597" t="s">
        <v>38</v>
      </c>
      <c r="AG60" s="597"/>
      <c r="AH60" s="351" t="s">
        <v>106</v>
      </c>
      <c r="AI60" s="597"/>
      <c r="AJ60" s="597"/>
      <c r="AK60" s="351" t="s">
        <v>106</v>
      </c>
      <c r="AL60" s="597"/>
      <c r="AM60" s="597"/>
    </row>
    <row r="61" spans="1:51" ht="24.75" customHeight="1">
      <c r="A61" s="40" t="s">
        <v>105</v>
      </c>
      <c r="B61" s="591"/>
      <c r="C61" s="592"/>
      <c r="D61" s="40" t="s">
        <v>105</v>
      </c>
      <c r="E61" s="593"/>
      <c r="F61" s="594"/>
      <c r="G61" s="40" t="s">
        <v>105</v>
      </c>
      <c r="H61" s="600"/>
      <c r="I61" s="600"/>
      <c r="J61" s="40" t="s">
        <v>105</v>
      </c>
      <c r="K61" s="600"/>
      <c r="L61" s="600"/>
      <c r="M61" s="40" t="s">
        <v>105</v>
      </c>
      <c r="N61" s="600"/>
      <c r="O61" s="600"/>
      <c r="P61" s="40" t="s">
        <v>105</v>
      </c>
      <c r="Q61" s="600" t="s">
        <v>33</v>
      </c>
      <c r="R61" s="600"/>
      <c r="S61" s="40" t="s">
        <v>105</v>
      </c>
      <c r="T61" s="600" t="s">
        <v>34</v>
      </c>
      <c r="U61" s="597"/>
      <c r="V61" s="40" t="s">
        <v>105</v>
      </c>
      <c r="W61" s="600" t="s">
        <v>35</v>
      </c>
      <c r="X61" s="597"/>
      <c r="Y61" s="351" t="s">
        <v>105</v>
      </c>
      <c r="Z61" s="604"/>
      <c r="AA61" s="605"/>
      <c r="AB61" s="37" t="s">
        <v>105</v>
      </c>
      <c r="AC61" s="602"/>
      <c r="AD61" s="603"/>
      <c r="AE61" s="351" t="s">
        <v>105</v>
      </c>
      <c r="AF61" s="593"/>
      <c r="AG61" s="594"/>
      <c r="AH61" s="351" t="s">
        <v>105</v>
      </c>
      <c r="AI61" s="600" t="s">
        <v>39</v>
      </c>
      <c r="AJ61" s="597"/>
      <c r="AK61" s="351" t="s">
        <v>105</v>
      </c>
      <c r="AL61" s="600" t="s">
        <v>215</v>
      </c>
      <c r="AM61" s="600"/>
    </row>
    <row r="62" spans="1:51" ht="24.75" customHeight="1">
      <c r="A62" s="43" t="s">
        <v>92</v>
      </c>
      <c r="B62" s="595" t="s">
        <v>130</v>
      </c>
      <c r="C62" s="595"/>
      <c r="D62" s="43" t="s">
        <v>92</v>
      </c>
      <c r="E62" s="595" t="s">
        <v>214</v>
      </c>
      <c r="F62" s="595"/>
      <c r="G62" s="43" t="s">
        <v>92</v>
      </c>
      <c r="H62" s="595" t="s">
        <v>213</v>
      </c>
      <c r="I62" s="595"/>
      <c r="J62" s="43" t="s">
        <v>92</v>
      </c>
      <c r="K62" s="595" t="s">
        <v>212</v>
      </c>
      <c r="L62" s="595"/>
      <c r="M62" s="43" t="s">
        <v>92</v>
      </c>
      <c r="N62" s="595" t="s">
        <v>211</v>
      </c>
      <c r="O62" s="595"/>
      <c r="P62" s="43" t="s">
        <v>92</v>
      </c>
      <c r="Q62" s="595" t="s">
        <v>211</v>
      </c>
      <c r="R62" s="595"/>
      <c r="S62" s="43" t="s">
        <v>92</v>
      </c>
      <c r="T62" s="595" t="s">
        <v>210</v>
      </c>
      <c r="U62" s="595"/>
      <c r="V62" s="43" t="s">
        <v>92</v>
      </c>
      <c r="W62" s="595" t="s">
        <v>209</v>
      </c>
      <c r="X62" s="595"/>
      <c r="Y62" s="350" t="s">
        <v>92</v>
      </c>
      <c r="Z62" s="579" t="s">
        <v>208</v>
      </c>
      <c r="AA62" s="579"/>
      <c r="AB62" s="350" t="s">
        <v>92</v>
      </c>
      <c r="AC62" s="595" t="s">
        <v>207</v>
      </c>
      <c r="AD62" s="595"/>
      <c r="AE62" s="350" t="s">
        <v>92</v>
      </c>
      <c r="AF62" s="595" t="s">
        <v>206</v>
      </c>
      <c r="AG62" s="595"/>
      <c r="AH62" s="350" t="s">
        <v>92</v>
      </c>
      <c r="AI62" s="595" t="s">
        <v>205</v>
      </c>
      <c r="AJ62" s="595"/>
      <c r="AK62" s="350" t="s">
        <v>92</v>
      </c>
      <c r="AL62" s="595" t="s">
        <v>204</v>
      </c>
      <c r="AM62" s="595"/>
    </row>
    <row r="63" spans="1:51" ht="24.75" customHeight="1">
      <c r="A63" s="43" t="s">
        <v>81</v>
      </c>
      <c r="B63" s="595" t="s">
        <v>90</v>
      </c>
      <c r="C63" s="595"/>
      <c r="D63" s="43" t="s">
        <v>81</v>
      </c>
      <c r="E63" s="580" t="s">
        <v>203</v>
      </c>
      <c r="F63" s="580"/>
      <c r="G63" s="43" t="s">
        <v>81</v>
      </c>
      <c r="H63" s="580" t="s">
        <v>202</v>
      </c>
      <c r="I63" s="580"/>
      <c r="J63" s="43" t="s">
        <v>81</v>
      </c>
      <c r="K63" s="580" t="s">
        <v>201</v>
      </c>
      <c r="L63" s="580"/>
      <c r="M63" s="43" t="s">
        <v>81</v>
      </c>
      <c r="N63" s="580" t="s">
        <v>200</v>
      </c>
      <c r="O63" s="580"/>
      <c r="P63" s="43" t="s">
        <v>81</v>
      </c>
      <c r="Q63" s="580" t="s">
        <v>1582</v>
      </c>
      <c r="R63" s="580"/>
      <c r="S63" s="43" t="s">
        <v>81</v>
      </c>
      <c r="T63" s="580" t="s">
        <v>198</v>
      </c>
      <c r="U63" s="580"/>
      <c r="V63" s="43" t="s">
        <v>81</v>
      </c>
      <c r="W63" s="580" t="s">
        <v>197</v>
      </c>
      <c r="X63" s="580"/>
      <c r="Y63" s="350" t="s">
        <v>81</v>
      </c>
      <c r="Z63" s="580" t="s">
        <v>196</v>
      </c>
      <c r="AA63" s="580"/>
      <c r="AB63" s="350" t="s">
        <v>81</v>
      </c>
      <c r="AC63" s="580" t="s">
        <v>195</v>
      </c>
      <c r="AD63" s="580"/>
      <c r="AE63" s="350" t="s">
        <v>81</v>
      </c>
      <c r="AF63" s="579" t="s">
        <v>4878</v>
      </c>
      <c r="AG63" s="580"/>
      <c r="AH63" s="350" t="s">
        <v>81</v>
      </c>
      <c r="AI63" s="580" t="s">
        <v>194</v>
      </c>
      <c r="AJ63" s="580"/>
      <c r="AK63" s="350" t="s">
        <v>81</v>
      </c>
      <c r="AL63" s="580" t="s">
        <v>193</v>
      </c>
      <c r="AM63" s="580"/>
    </row>
    <row r="64" spans="1:51" ht="24.75" customHeight="1">
      <c r="A64" s="43" t="s">
        <v>78</v>
      </c>
      <c r="B64" s="580" t="s">
        <v>79</v>
      </c>
      <c r="C64" s="580"/>
      <c r="D64" s="43" t="s">
        <v>78</v>
      </c>
      <c r="E64" s="580" t="s">
        <v>4343</v>
      </c>
      <c r="F64" s="580"/>
      <c r="G64" s="43" t="s">
        <v>78</v>
      </c>
      <c r="H64" s="580" t="s">
        <v>4344</v>
      </c>
      <c r="I64" s="580"/>
      <c r="J64" s="43" t="s">
        <v>78</v>
      </c>
      <c r="K64" s="580" t="s">
        <v>4465</v>
      </c>
      <c r="L64" s="580"/>
      <c r="M64" s="43" t="s">
        <v>78</v>
      </c>
      <c r="N64" s="580" t="s">
        <v>79</v>
      </c>
      <c r="O64" s="580"/>
      <c r="P64" s="43" t="s">
        <v>78</v>
      </c>
      <c r="Q64" s="580" t="s">
        <v>4466</v>
      </c>
      <c r="R64" s="580"/>
      <c r="S64" s="43" t="s">
        <v>78</v>
      </c>
      <c r="T64" s="580" t="s">
        <v>4347</v>
      </c>
      <c r="U64" s="580"/>
      <c r="V64" s="43" t="s">
        <v>78</v>
      </c>
      <c r="W64" s="580" t="s">
        <v>4348</v>
      </c>
      <c r="X64" s="580"/>
      <c r="Y64" s="350" t="s">
        <v>78</v>
      </c>
      <c r="Z64" s="580" t="s">
        <v>4349</v>
      </c>
      <c r="AA64" s="580"/>
      <c r="AB64" s="350" t="s">
        <v>78</v>
      </c>
      <c r="AC64" s="580" t="s">
        <v>4350</v>
      </c>
      <c r="AD64" s="580"/>
      <c r="AE64" s="350" t="s">
        <v>78</v>
      </c>
      <c r="AF64" s="580" t="s">
        <v>192</v>
      </c>
      <c r="AG64" s="580"/>
      <c r="AH64" s="350" t="s">
        <v>78</v>
      </c>
      <c r="AI64" s="580" t="s">
        <v>4351</v>
      </c>
      <c r="AJ64" s="580"/>
      <c r="AK64" s="350" t="s">
        <v>78</v>
      </c>
      <c r="AL64" s="580" t="s">
        <v>4352</v>
      </c>
      <c r="AM64" s="580"/>
    </row>
    <row r="65" spans="1:39" ht="24.75" customHeight="1">
      <c r="A65" s="299" t="s">
        <v>0</v>
      </c>
      <c r="B65" s="298" t="s">
        <v>74</v>
      </c>
      <c r="C65" s="303" t="s">
        <v>73</v>
      </c>
      <c r="D65" s="299" t="s">
        <v>75</v>
      </c>
      <c r="E65" s="298" t="s">
        <v>74</v>
      </c>
      <c r="F65" s="303" t="s">
        <v>73</v>
      </c>
      <c r="G65" s="299" t="s">
        <v>75</v>
      </c>
      <c r="H65" s="298" t="s">
        <v>74</v>
      </c>
      <c r="I65" s="303" t="s">
        <v>73</v>
      </c>
      <c r="J65" s="299" t="s">
        <v>75</v>
      </c>
      <c r="K65" s="298" t="s">
        <v>74</v>
      </c>
      <c r="L65" s="303" t="s">
        <v>73</v>
      </c>
      <c r="M65" s="299" t="s">
        <v>75</v>
      </c>
      <c r="N65" s="298" t="s">
        <v>74</v>
      </c>
      <c r="O65" s="298" t="s">
        <v>73</v>
      </c>
      <c r="P65" s="299" t="s">
        <v>75</v>
      </c>
      <c r="Q65" s="298" t="s">
        <v>74</v>
      </c>
      <c r="R65" s="303" t="s">
        <v>73</v>
      </c>
      <c r="S65" s="299" t="s">
        <v>75</v>
      </c>
      <c r="T65" s="298" t="s">
        <v>74</v>
      </c>
      <c r="U65" s="303" t="s">
        <v>73</v>
      </c>
      <c r="V65" s="299" t="s">
        <v>75</v>
      </c>
      <c r="W65" s="298" t="s">
        <v>74</v>
      </c>
      <c r="X65" s="303" t="s">
        <v>73</v>
      </c>
      <c r="Y65" s="350" t="s">
        <v>75</v>
      </c>
      <c r="Z65" s="438" t="s">
        <v>74</v>
      </c>
      <c r="AA65" s="303" t="s">
        <v>73</v>
      </c>
      <c r="AB65" s="435" t="s">
        <v>75</v>
      </c>
      <c r="AC65" s="438" t="s">
        <v>74</v>
      </c>
      <c r="AD65" s="303" t="s">
        <v>73</v>
      </c>
      <c r="AE65" s="435" t="s">
        <v>75</v>
      </c>
      <c r="AF65" s="438" t="s">
        <v>74</v>
      </c>
      <c r="AG65" s="438" t="s">
        <v>73</v>
      </c>
      <c r="AH65" s="435" t="s">
        <v>75</v>
      </c>
      <c r="AI65" s="438" t="s">
        <v>74</v>
      </c>
      <c r="AJ65" s="303" t="s">
        <v>73</v>
      </c>
      <c r="AK65" s="435" t="s">
        <v>75</v>
      </c>
      <c r="AL65" s="438" t="s">
        <v>74</v>
      </c>
      <c r="AM65" s="304" t="s">
        <v>73</v>
      </c>
    </row>
    <row r="66" spans="1:39" s="47" customFormat="1" ht="24.75" customHeight="1">
      <c r="A66" s="350">
        <v>2007</v>
      </c>
      <c r="B66" s="5"/>
      <c r="C66" s="352"/>
      <c r="D66" s="350">
        <v>2007</v>
      </c>
      <c r="E66" s="362"/>
      <c r="F66" s="352"/>
      <c r="G66" s="350">
        <v>2007</v>
      </c>
      <c r="H66" s="362"/>
      <c r="I66" s="352"/>
      <c r="J66" s="350">
        <v>2007</v>
      </c>
      <c r="K66" s="362"/>
      <c r="L66" s="352"/>
      <c r="M66" s="350">
        <v>2007</v>
      </c>
      <c r="N66" s="8" t="e">
        <f t="shared" ref="N66:N72" si="11">AVERAGE(Q66,T66,W66)</f>
        <v>#DIV/0!</v>
      </c>
      <c r="O66" s="352"/>
      <c r="P66" s="350">
        <v>2007</v>
      </c>
      <c r="Q66" s="362"/>
      <c r="R66" s="352"/>
      <c r="S66" s="350">
        <v>2007</v>
      </c>
      <c r="T66" s="362"/>
      <c r="U66" s="352"/>
      <c r="V66" s="350">
        <v>2007</v>
      </c>
      <c r="W66" s="362"/>
      <c r="X66" s="352"/>
      <c r="Y66" s="350">
        <v>2007</v>
      </c>
      <c r="Z66" s="362"/>
      <c r="AA66" s="352"/>
      <c r="AB66" s="350">
        <v>2007</v>
      </c>
      <c r="AC66" s="362"/>
      <c r="AD66" s="352"/>
      <c r="AE66" s="350">
        <v>2007</v>
      </c>
      <c r="AF66" s="362"/>
      <c r="AG66" s="352"/>
      <c r="AH66" s="350">
        <v>2007</v>
      </c>
      <c r="AI66" s="362"/>
      <c r="AJ66" s="352"/>
      <c r="AK66" s="350">
        <v>2007</v>
      </c>
      <c r="AL66" s="362"/>
      <c r="AM66" s="352"/>
    </row>
    <row r="67" spans="1:39" s="47" customFormat="1" ht="24.75" customHeight="1">
      <c r="A67" s="350">
        <v>2008</v>
      </c>
      <c r="B67" s="5"/>
      <c r="C67" s="352"/>
      <c r="D67" s="350">
        <v>2008</v>
      </c>
      <c r="E67" s="362"/>
      <c r="F67" s="352"/>
      <c r="G67" s="350">
        <v>2008</v>
      </c>
      <c r="H67" s="362"/>
      <c r="I67" s="352"/>
      <c r="J67" s="350">
        <v>2008</v>
      </c>
      <c r="K67" s="362"/>
      <c r="L67" s="352"/>
      <c r="M67" s="350">
        <v>2008</v>
      </c>
      <c r="N67" s="8" t="e">
        <f t="shared" si="11"/>
        <v>#DIV/0!</v>
      </c>
      <c r="O67" s="352"/>
      <c r="P67" s="350">
        <v>2008</v>
      </c>
      <c r="Q67" s="362"/>
      <c r="R67" s="352"/>
      <c r="S67" s="350">
        <v>2008</v>
      </c>
      <c r="T67" s="362"/>
      <c r="U67" s="352"/>
      <c r="V67" s="350">
        <v>2008</v>
      </c>
      <c r="W67" s="362"/>
      <c r="X67" s="352"/>
      <c r="Y67" s="350">
        <v>2008</v>
      </c>
      <c r="Z67" s="362"/>
      <c r="AA67" s="352"/>
      <c r="AB67" s="350">
        <v>2008</v>
      </c>
      <c r="AC67" s="362"/>
      <c r="AD67" s="352"/>
      <c r="AE67" s="350">
        <v>2008</v>
      </c>
      <c r="AF67" s="362"/>
      <c r="AG67" s="352"/>
      <c r="AH67" s="350">
        <v>2008</v>
      </c>
      <c r="AI67" s="362"/>
      <c r="AJ67" s="352"/>
      <c r="AK67" s="350">
        <v>2008</v>
      </c>
      <c r="AL67" s="362"/>
      <c r="AM67" s="352"/>
    </row>
    <row r="68" spans="1:39" s="47" customFormat="1" ht="24.75" customHeight="1">
      <c r="A68" s="350">
        <v>2009</v>
      </c>
      <c r="B68" s="5"/>
      <c r="C68" s="352"/>
      <c r="D68" s="350">
        <v>2009</v>
      </c>
      <c r="E68" s="362"/>
      <c r="F68" s="352"/>
      <c r="G68" s="350">
        <v>2009</v>
      </c>
      <c r="H68" s="362"/>
      <c r="I68" s="352"/>
      <c r="J68" s="350">
        <v>2009</v>
      </c>
      <c r="K68" s="362"/>
      <c r="L68" s="352"/>
      <c r="M68" s="350">
        <v>2009</v>
      </c>
      <c r="N68" s="8" t="e">
        <f t="shared" si="11"/>
        <v>#DIV/0!</v>
      </c>
      <c r="O68" s="352"/>
      <c r="P68" s="350">
        <v>2009</v>
      </c>
      <c r="Q68" s="362"/>
      <c r="R68" s="352"/>
      <c r="S68" s="350">
        <v>2009</v>
      </c>
      <c r="T68" s="362"/>
      <c r="U68" s="352"/>
      <c r="V68" s="350">
        <v>2009</v>
      </c>
      <c r="W68" s="362"/>
      <c r="X68" s="352"/>
      <c r="Y68" s="350">
        <v>2009</v>
      </c>
      <c r="Z68" s="362"/>
      <c r="AA68" s="352"/>
      <c r="AB68" s="350">
        <v>2009</v>
      </c>
      <c r="AC68" s="362"/>
      <c r="AD68" s="352"/>
      <c r="AE68" s="350">
        <v>2009</v>
      </c>
      <c r="AF68" s="362"/>
      <c r="AG68" s="352"/>
      <c r="AH68" s="350">
        <v>2009</v>
      </c>
      <c r="AI68" s="362"/>
      <c r="AJ68" s="352"/>
      <c r="AK68" s="350">
        <v>2009</v>
      </c>
      <c r="AL68" s="362"/>
      <c r="AM68" s="352"/>
    </row>
    <row r="69" spans="1:39" s="47" customFormat="1" ht="24.75" customHeight="1">
      <c r="A69" s="350">
        <v>2010</v>
      </c>
      <c r="B69" s="5">
        <f t="shared" ref="B69:B72" si="12">AVERAGE(E69,H69,K69,N69,Z69,AC69,AF69)</f>
        <v>83.285714285714292</v>
      </c>
      <c r="C69" s="352"/>
      <c r="D69" s="350">
        <v>2010</v>
      </c>
      <c r="E69" s="411">
        <v>100</v>
      </c>
      <c r="F69" s="352"/>
      <c r="G69" s="350">
        <v>2010</v>
      </c>
      <c r="H69" s="411">
        <v>100</v>
      </c>
      <c r="I69" s="352"/>
      <c r="J69" s="350">
        <v>2010</v>
      </c>
      <c r="K69" s="411">
        <v>100</v>
      </c>
      <c r="L69" s="352"/>
      <c r="M69" s="350">
        <v>2010</v>
      </c>
      <c r="N69" s="8">
        <f t="shared" si="11"/>
        <v>100</v>
      </c>
      <c r="O69" s="352"/>
      <c r="P69" s="350">
        <v>2010</v>
      </c>
      <c r="Q69" s="411">
        <v>100</v>
      </c>
      <c r="R69" s="352"/>
      <c r="S69" s="350">
        <v>2010</v>
      </c>
      <c r="T69" s="411">
        <v>100</v>
      </c>
      <c r="U69" s="352"/>
      <c r="V69" s="350">
        <v>2010</v>
      </c>
      <c r="W69" s="411">
        <v>100</v>
      </c>
      <c r="X69" s="352"/>
      <c r="Y69" s="350">
        <v>2010</v>
      </c>
      <c r="Z69" s="411">
        <v>100</v>
      </c>
      <c r="AA69" s="352"/>
      <c r="AB69" s="350">
        <v>2010</v>
      </c>
      <c r="AC69" s="411">
        <v>50</v>
      </c>
      <c r="AD69" s="352"/>
      <c r="AE69" s="350">
        <v>2010</v>
      </c>
      <c r="AF69" s="411">
        <v>33</v>
      </c>
      <c r="AG69" s="352"/>
      <c r="AH69" s="350">
        <v>2010</v>
      </c>
      <c r="AI69" s="411">
        <v>0</v>
      </c>
      <c r="AJ69" s="352"/>
      <c r="AK69" s="350">
        <v>2010</v>
      </c>
      <c r="AL69" s="411">
        <v>50</v>
      </c>
      <c r="AM69" s="352"/>
    </row>
    <row r="70" spans="1:39" s="47" customFormat="1" ht="24.75" customHeight="1">
      <c r="A70" s="350">
        <v>2011</v>
      </c>
      <c r="B70" s="5">
        <f t="shared" si="12"/>
        <v>83.285714285714292</v>
      </c>
      <c r="C70" s="352"/>
      <c r="D70" s="350">
        <v>2011</v>
      </c>
      <c r="E70" s="411">
        <v>100</v>
      </c>
      <c r="F70" s="352"/>
      <c r="G70" s="350">
        <v>2011</v>
      </c>
      <c r="H70" s="411">
        <v>100</v>
      </c>
      <c r="I70" s="352"/>
      <c r="J70" s="350">
        <v>2011</v>
      </c>
      <c r="K70" s="411">
        <v>100</v>
      </c>
      <c r="L70" s="352"/>
      <c r="M70" s="350">
        <v>2011</v>
      </c>
      <c r="N70" s="8">
        <f t="shared" si="11"/>
        <v>100</v>
      </c>
      <c r="O70" s="352"/>
      <c r="P70" s="350">
        <v>2011</v>
      </c>
      <c r="Q70" s="411">
        <v>100</v>
      </c>
      <c r="R70" s="352"/>
      <c r="S70" s="350">
        <v>2011</v>
      </c>
      <c r="T70" s="411">
        <v>100</v>
      </c>
      <c r="U70" s="352"/>
      <c r="V70" s="350">
        <v>2011</v>
      </c>
      <c r="W70" s="411">
        <v>100</v>
      </c>
      <c r="X70" s="352"/>
      <c r="Y70" s="350">
        <v>2011</v>
      </c>
      <c r="Z70" s="411">
        <v>100</v>
      </c>
      <c r="AA70" s="352"/>
      <c r="AB70" s="350">
        <v>2011</v>
      </c>
      <c r="AC70" s="411">
        <v>50</v>
      </c>
      <c r="AD70" s="352"/>
      <c r="AE70" s="350">
        <v>2011</v>
      </c>
      <c r="AF70" s="411">
        <v>33</v>
      </c>
      <c r="AG70" s="352"/>
      <c r="AH70" s="350">
        <v>2011</v>
      </c>
      <c r="AI70" s="411">
        <v>0</v>
      </c>
      <c r="AJ70" s="352"/>
      <c r="AK70" s="350">
        <v>2011</v>
      </c>
      <c r="AL70" s="411">
        <v>50</v>
      </c>
      <c r="AM70" s="352"/>
    </row>
    <row r="71" spans="1:39" s="47" customFormat="1" ht="24.75" customHeight="1">
      <c r="A71" s="350">
        <v>2012</v>
      </c>
      <c r="B71" s="5">
        <f t="shared" si="12"/>
        <v>83.285714285714292</v>
      </c>
      <c r="C71" s="352"/>
      <c r="D71" s="350">
        <v>2012</v>
      </c>
      <c r="E71" s="411">
        <v>100</v>
      </c>
      <c r="F71" s="352"/>
      <c r="G71" s="350">
        <v>2012</v>
      </c>
      <c r="H71" s="411">
        <v>100</v>
      </c>
      <c r="I71" s="352"/>
      <c r="J71" s="350">
        <v>2012</v>
      </c>
      <c r="K71" s="411">
        <v>100</v>
      </c>
      <c r="L71" s="352"/>
      <c r="M71" s="350">
        <v>2012</v>
      </c>
      <c r="N71" s="8">
        <f t="shared" si="11"/>
        <v>100</v>
      </c>
      <c r="O71" s="352"/>
      <c r="P71" s="350">
        <v>2012</v>
      </c>
      <c r="Q71" s="411">
        <v>100</v>
      </c>
      <c r="R71" s="352"/>
      <c r="S71" s="350">
        <v>2012</v>
      </c>
      <c r="T71" s="411">
        <v>100</v>
      </c>
      <c r="U71" s="352"/>
      <c r="V71" s="350">
        <v>2012</v>
      </c>
      <c r="W71" s="411">
        <v>100</v>
      </c>
      <c r="X71" s="352"/>
      <c r="Y71" s="350">
        <v>2012</v>
      </c>
      <c r="Z71" s="411">
        <v>100</v>
      </c>
      <c r="AA71" s="352"/>
      <c r="AB71" s="350">
        <v>2012</v>
      </c>
      <c r="AC71" s="411">
        <v>50</v>
      </c>
      <c r="AD71" s="352"/>
      <c r="AE71" s="350">
        <v>2012</v>
      </c>
      <c r="AF71" s="411">
        <v>33</v>
      </c>
      <c r="AG71" s="352"/>
      <c r="AH71" s="350">
        <v>2012</v>
      </c>
      <c r="AI71" s="411">
        <v>0</v>
      </c>
      <c r="AJ71" s="352"/>
      <c r="AK71" s="350">
        <v>2012</v>
      </c>
      <c r="AL71" s="411">
        <v>50</v>
      </c>
      <c r="AM71" s="352"/>
    </row>
    <row r="72" spans="1:39" s="47" customFormat="1" ht="24.75" customHeight="1">
      <c r="A72" s="350">
        <v>2013</v>
      </c>
      <c r="B72" s="5">
        <f t="shared" si="12"/>
        <v>83.285714285714292</v>
      </c>
      <c r="C72" s="352"/>
      <c r="D72" s="350">
        <v>2013</v>
      </c>
      <c r="E72" s="411">
        <v>100</v>
      </c>
      <c r="F72" s="352"/>
      <c r="G72" s="350">
        <v>2013</v>
      </c>
      <c r="H72" s="411">
        <v>100</v>
      </c>
      <c r="I72" s="352"/>
      <c r="J72" s="350">
        <v>2013</v>
      </c>
      <c r="K72" s="411">
        <v>100</v>
      </c>
      <c r="L72" s="352"/>
      <c r="M72" s="350">
        <v>2013</v>
      </c>
      <c r="N72" s="8">
        <f t="shared" si="11"/>
        <v>100</v>
      </c>
      <c r="O72" s="352"/>
      <c r="P72" s="350">
        <v>2013</v>
      </c>
      <c r="Q72" s="411">
        <v>100</v>
      </c>
      <c r="R72" s="352"/>
      <c r="S72" s="350">
        <v>2013</v>
      </c>
      <c r="T72" s="411">
        <v>100</v>
      </c>
      <c r="U72" s="352"/>
      <c r="V72" s="350">
        <v>2013</v>
      </c>
      <c r="W72" s="411">
        <v>100</v>
      </c>
      <c r="X72" s="352"/>
      <c r="Y72" s="350">
        <v>2013</v>
      </c>
      <c r="Z72" s="411">
        <v>100</v>
      </c>
      <c r="AA72" s="352"/>
      <c r="AB72" s="350">
        <v>2013</v>
      </c>
      <c r="AC72" s="411">
        <v>50</v>
      </c>
      <c r="AD72" s="352"/>
      <c r="AE72" s="350">
        <v>2013</v>
      </c>
      <c r="AF72" s="411">
        <v>33</v>
      </c>
      <c r="AG72" s="352"/>
      <c r="AH72" s="350">
        <v>2013</v>
      </c>
      <c r="AI72" s="411">
        <v>0</v>
      </c>
      <c r="AJ72" s="352"/>
      <c r="AK72" s="350">
        <v>2013</v>
      </c>
      <c r="AL72" s="411">
        <v>50</v>
      </c>
      <c r="AM72" s="352"/>
    </row>
    <row r="73" spans="1:39" ht="24.75" customHeight="1">
      <c r="A73" s="43">
        <v>2014</v>
      </c>
      <c r="B73" s="5">
        <f t="shared" ref="B73:B78" si="13">AVERAGE(E73,H73,K73,N73,Z73,AC73,AF73)</f>
        <v>83.285714285714292</v>
      </c>
      <c r="C73" s="39"/>
      <c r="D73" s="43">
        <v>2014</v>
      </c>
      <c r="E73" s="19">
        <v>100</v>
      </c>
      <c r="F73" s="71" t="s">
        <v>4467</v>
      </c>
      <c r="G73" s="43">
        <v>2014</v>
      </c>
      <c r="H73" s="19">
        <v>100</v>
      </c>
      <c r="I73" s="10"/>
      <c r="J73" s="43">
        <v>2014</v>
      </c>
      <c r="K73" s="19">
        <v>100</v>
      </c>
      <c r="L73" s="10"/>
      <c r="M73" s="43">
        <v>2014</v>
      </c>
      <c r="N73" s="8">
        <f>AVERAGE(Q73,T73,W73)</f>
        <v>100</v>
      </c>
      <c r="O73" s="19"/>
      <c r="P73" s="43">
        <v>2014</v>
      </c>
      <c r="Q73" s="19">
        <v>100</v>
      </c>
      <c r="R73" s="10" t="s">
        <v>3966</v>
      </c>
      <c r="S73" s="43">
        <v>2014</v>
      </c>
      <c r="T73" s="19">
        <v>100</v>
      </c>
      <c r="U73" s="10" t="s">
        <v>3967</v>
      </c>
      <c r="V73" s="43">
        <v>2014</v>
      </c>
      <c r="W73" s="19">
        <v>100</v>
      </c>
      <c r="X73" s="10" t="s">
        <v>3968</v>
      </c>
      <c r="Y73" s="350">
        <v>2014</v>
      </c>
      <c r="Z73" s="19">
        <v>100</v>
      </c>
      <c r="AA73" s="10" t="s">
        <v>3969</v>
      </c>
      <c r="AB73" s="350">
        <v>2014</v>
      </c>
      <c r="AC73" s="19">
        <v>50</v>
      </c>
      <c r="AD73" s="10" t="s">
        <v>3970</v>
      </c>
      <c r="AE73" s="350">
        <v>2014</v>
      </c>
      <c r="AF73" s="19">
        <v>33</v>
      </c>
      <c r="AG73" s="19"/>
      <c r="AH73" s="350">
        <v>2014</v>
      </c>
      <c r="AI73" s="19">
        <v>0</v>
      </c>
      <c r="AJ73" s="10" t="s">
        <v>3971</v>
      </c>
      <c r="AK73" s="350">
        <v>2014</v>
      </c>
      <c r="AL73" s="19">
        <v>50</v>
      </c>
      <c r="AM73" s="11" t="s">
        <v>3972</v>
      </c>
    </row>
    <row r="74" spans="1:39" ht="24.75" customHeight="1">
      <c r="A74" s="43">
        <v>2015</v>
      </c>
      <c r="B74" s="5">
        <f t="shared" si="13"/>
        <v>83.285714285714292</v>
      </c>
      <c r="C74" s="39"/>
      <c r="D74" s="43">
        <v>2015</v>
      </c>
      <c r="E74" s="19">
        <v>100</v>
      </c>
      <c r="F74" s="10"/>
      <c r="G74" s="43">
        <v>2015</v>
      </c>
      <c r="H74" s="19">
        <v>100</v>
      </c>
      <c r="I74" s="10"/>
      <c r="J74" s="43">
        <v>2015</v>
      </c>
      <c r="K74" s="19">
        <v>100</v>
      </c>
      <c r="L74" s="10"/>
      <c r="M74" s="43">
        <v>2015</v>
      </c>
      <c r="N74" s="8">
        <f t="shared" ref="N74:N77" si="14">AVERAGE(Q74,T74,W74)</f>
        <v>100</v>
      </c>
      <c r="O74" s="19"/>
      <c r="P74" s="43">
        <v>2015</v>
      </c>
      <c r="Q74" s="19">
        <v>100</v>
      </c>
      <c r="R74" s="10"/>
      <c r="S74" s="43">
        <v>2015</v>
      </c>
      <c r="T74" s="19">
        <v>100</v>
      </c>
      <c r="U74" s="10"/>
      <c r="V74" s="43">
        <v>2015</v>
      </c>
      <c r="W74" s="19">
        <v>100</v>
      </c>
      <c r="X74" s="10"/>
      <c r="Y74" s="350">
        <v>2015</v>
      </c>
      <c r="Z74" s="19">
        <v>100</v>
      </c>
      <c r="AA74" s="10"/>
      <c r="AB74" s="350">
        <v>2015</v>
      </c>
      <c r="AC74" s="19">
        <v>50</v>
      </c>
      <c r="AD74" s="10"/>
      <c r="AE74" s="350">
        <v>2015</v>
      </c>
      <c r="AF74" s="19">
        <v>33</v>
      </c>
      <c r="AG74" s="19"/>
      <c r="AH74" s="350">
        <v>2015</v>
      </c>
      <c r="AI74" s="19">
        <v>0</v>
      </c>
      <c r="AJ74" s="10"/>
      <c r="AK74" s="350">
        <v>2015</v>
      </c>
      <c r="AL74" s="19">
        <v>50</v>
      </c>
      <c r="AM74" s="11"/>
    </row>
    <row r="75" spans="1:39" ht="24.75" customHeight="1">
      <c r="A75" s="43">
        <v>2016</v>
      </c>
      <c r="B75" s="5">
        <f t="shared" si="13"/>
        <v>83.285714285714292</v>
      </c>
      <c r="C75" s="39"/>
      <c r="D75" s="43">
        <v>2016</v>
      </c>
      <c r="E75" s="19">
        <v>100</v>
      </c>
      <c r="F75" s="10"/>
      <c r="G75" s="43">
        <v>2016</v>
      </c>
      <c r="H75" s="19">
        <v>100</v>
      </c>
      <c r="I75" s="10"/>
      <c r="J75" s="43">
        <v>2016</v>
      </c>
      <c r="K75" s="19">
        <v>100</v>
      </c>
      <c r="L75" s="10"/>
      <c r="M75" s="43">
        <v>2016</v>
      </c>
      <c r="N75" s="8">
        <f t="shared" si="14"/>
        <v>100</v>
      </c>
      <c r="O75" s="19"/>
      <c r="P75" s="43">
        <v>2016</v>
      </c>
      <c r="Q75" s="19">
        <v>100</v>
      </c>
      <c r="R75" s="10"/>
      <c r="S75" s="43">
        <v>2016</v>
      </c>
      <c r="T75" s="19">
        <v>100</v>
      </c>
      <c r="U75" s="10"/>
      <c r="V75" s="43">
        <v>2016</v>
      </c>
      <c r="W75" s="19">
        <v>100</v>
      </c>
      <c r="X75" s="10"/>
      <c r="Y75" s="350">
        <v>2016</v>
      </c>
      <c r="Z75" s="19">
        <v>100</v>
      </c>
      <c r="AA75" s="10"/>
      <c r="AB75" s="350">
        <v>2016</v>
      </c>
      <c r="AC75" s="19">
        <v>50</v>
      </c>
      <c r="AD75" s="10"/>
      <c r="AE75" s="350">
        <v>2016</v>
      </c>
      <c r="AF75" s="19">
        <v>33</v>
      </c>
      <c r="AG75" s="19"/>
      <c r="AH75" s="350">
        <v>2016</v>
      </c>
      <c r="AI75" s="19">
        <v>0</v>
      </c>
      <c r="AJ75" s="10"/>
      <c r="AK75" s="350">
        <v>2016</v>
      </c>
      <c r="AL75" s="19">
        <v>50</v>
      </c>
      <c r="AM75" s="11"/>
    </row>
    <row r="76" spans="1:39" ht="24.75" customHeight="1">
      <c r="A76" s="43">
        <v>2017</v>
      </c>
      <c r="B76" s="5">
        <f t="shared" si="13"/>
        <v>83.285714285714292</v>
      </c>
      <c r="C76" s="39"/>
      <c r="D76" s="43">
        <v>2017</v>
      </c>
      <c r="E76" s="19">
        <v>100</v>
      </c>
      <c r="F76" s="10"/>
      <c r="G76" s="43">
        <v>2017</v>
      </c>
      <c r="H76" s="19">
        <v>100</v>
      </c>
      <c r="I76" s="10"/>
      <c r="J76" s="43">
        <v>2017</v>
      </c>
      <c r="K76" s="19">
        <v>100</v>
      </c>
      <c r="L76" s="10"/>
      <c r="M76" s="43">
        <v>2017</v>
      </c>
      <c r="N76" s="8">
        <f t="shared" si="14"/>
        <v>100</v>
      </c>
      <c r="O76" s="19"/>
      <c r="P76" s="43">
        <v>2017</v>
      </c>
      <c r="Q76" s="19">
        <v>100</v>
      </c>
      <c r="R76" s="10"/>
      <c r="S76" s="43">
        <v>2017</v>
      </c>
      <c r="T76" s="19">
        <v>100</v>
      </c>
      <c r="U76" s="10"/>
      <c r="V76" s="43">
        <v>2017</v>
      </c>
      <c r="W76" s="19">
        <v>100</v>
      </c>
      <c r="X76" s="10"/>
      <c r="Y76" s="350">
        <v>2017</v>
      </c>
      <c r="Z76" s="19">
        <v>100</v>
      </c>
      <c r="AA76" s="10"/>
      <c r="AB76" s="350">
        <v>2017</v>
      </c>
      <c r="AC76" s="19">
        <v>50</v>
      </c>
      <c r="AD76" s="10"/>
      <c r="AE76" s="350">
        <v>2017</v>
      </c>
      <c r="AF76" s="19">
        <v>33</v>
      </c>
      <c r="AG76" s="19"/>
      <c r="AH76" s="350">
        <v>2017</v>
      </c>
      <c r="AI76" s="19">
        <v>0</v>
      </c>
      <c r="AJ76" s="10"/>
      <c r="AK76" s="350">
        <v>2017</v>
      </c>
      <c r="AL76" s="19">
        <v>50</v>
      </c>
      <c r="AM76" s="11"/>
    </row>
    <row r="77" spans="1:39" ht="24.75" customHeight="1">
      <c r="A77" s="43">
        <v>2018</v>
      </c>
      <c r="B77" s="5">
        <f t="shared" si="13"/>
        <v>83.285714285714292</v>
      </c>
      <c r="C77" s="39"/>
      <c r="D77" s="43">
        <v>2018</v>
      </c>
      <c r="E77" s="19">
        <v>100</v>
      </c>
      <c r="F77" s="10"/>
      <c r="G77" s="43">
        <v>2018</v>
      </c>
      <c r="H77" s="19">
        <v>100</v>
      </c>
      <c r="I77" s="10"/>
      <c r="J77" s="43">
        <v>2018</v>
      </c>
      <c r="K77" s="19">
        <v>100</v>
      </c>
      <c r="L77" s="10"/>
      <c r="M77" s="43">
        <v>2018</v>
      </c>
      <c r="N77" s="8">
        <f t="shared" si="14"/>
        <v>100</v>
      </c>
      <c r="O77" s="19"/>
      <c r="P77" s="43">
        <v>2018</v>
      </c>
      <c r="Q77" s="19">
        <v>100</v>
      </c>
      <c r="R77" s="10"/>
      <c r="S77" s="43">
        <v>2018</v>
      </c>
      <c r="T77" s="19">
        <v>100</v>
      </c>
      <c r="U77" s="10"/>
      <c r="V77" s="43">
        <v>2018</v>
      </c>
      <c r="W77" s="19">
        <v>100</v>
      </c>
      <c r="X77" s="10"/>
      <c r="Y77" s="350">
        <v>2018</v>
      </c>
      <c r="Z77" s="19">
        <v>100</v>
      </c>
      <c r="AA77" s="10"/>
      <c r="AB77" s="350">
        <v>2018</v>
      </c>
      <c r="AC77" s="19">
        <v>50</v>
      </c>
      <c r="AD77" s="10"/>
      <c r="AE77" s="350">
        <v>2018</v>
      </c>
      <c r="AF77" s="19">
        <v>33</v>
      </c>
      <c r="AG77" s="19"/>
      <c r="AH77" s="350">
        <v>2018</v>
      </c>
      <c r="AI77" s="19">
        <v>0</v>
      </c>
      <c r="AJ77" s="10"/>
      <c r="AK77" s="350">
        <v>2018</v>
      </c>
      <c r="AL77" s="19">
        <v>50</v>
      </c>
      <c r="AM77" s="11"/>
    </row>
    <row r="78" spans="1:39" ht="24.75" customHeight="1">
      <c r="A78" s="43">
        <v>2019</v>
      </c>
      <c r="B78" s="5">
        <f t="shared" si="13"/>
        <v>83.285714285714292</v>
      </c>
      <c r="C78" s="27"/>
      <c r="D78" s="43">
        <v>2019</v>
      </c>
      <c r="E78" s="27">
        <v>100</v>
      </c>
      <c r="F78" s="27"/>
      <c r="G78" s="43">
        <v>2019</v>
      </c>
      <c r="H78" s="27">
        <v>100</v>
      </c>
      <c r="I78" s="27"/>
      <c r="J78" s="43">
        <v>2019</v>
      </c>
      <c r="K78" s="27">
        <v>100</v>
      </c>
      <c r="L78" s="27"/>
      <c r="M78" s="43">
        <v>2019</v>
      </c>
      <c r="N78" s="27">
        <f t="shared" ref="N78" si="15">AVERAGE(Q78,T78,W78)</f>
        <v>100</v>
      </c>
      <c r="O78" s="27"/>
      <c r="P78" s="43">
        <v>2019</v>
      </c>
      <c r="Q78" s="27">
        <v>100</v>
      </c>
      <c r="R78" s="27"/>
      <c r="S78" s="43">
        <v>2019</v>
      </c>
      <c r="T78" s="27">
        <v>100</v>
      </c>
      <c r="U78" s="27"/>
      <c r="V78" s="43">
        <v>2019</v>
      </c>
      <c r="W78" s="27">
        <v>100</v>
      </c>
      <c r="X78" s="27"/>
      <c r="Y78" s="350">
        <v>2019</v>
      </c>
      <c r="Z78" s="27">
        <v>100</v>
      </c>
      <c r="AA78" s="27"/>
      <c r="AB78" s="350">
        <v>2019</v>
      </c>
      <c r="AC78" s="27">
        <v>50</v>
      </c>
      <c r="AD78" s="27"/>
      <c r="AE78" s="350">
        <v>2019</v>
      </c>
      <c r="AF78" s="27">
        <v>33</v>
      </c>
      <c r="AG78" s="27"/>
      <c r="AH78" s="350">
        <v>2019</v>
      </c>
      <c r="AI78" s="27">
        <v>0</v>
      </c>
      <c r="AJ78" s="27"/>
      <c r="AK78" s="350">
        <v>2019</v>
      </c>
      <c r="AL78" s="27">
        <v>50</v>
      </c>
      <c r="AM78" s="27"/>
    </row>
    <row r="79" spans="1:39" ht="24.75" customHeight="1">
      <c r="A79" s="44"/>
      <c r="B79" s="228"/>
      <c r="C79" s="228"/>
      <c r="D79" s="228"/>
      <c r="E79" s="228"/>
      <c r="F79" s="228"/>
      <c r="G79" s="228"/>
      <c r="H79" s="228"/>
      <c r="I79" s="228"/>
      <c r="J79" s="228"/>
      <c r="K79" s="228"/>
      <c r="L79" s="228"/>
      <c r="M79" s="228"/>
      <c r="N79" s="228"/>
      <c r="O79" s="228"/>
      <c r="P79" s="228"/>
      <c r="Q79" s="228"/>
      <c r="R79" s="228"/>
    </row>
    <row r="80" spans="1:39" ht="24.75" customHeight="1">
      <c r="A80" s="40" t="s">
        <v>114</v>
      </c>
      <c r="B80" s="845" t="s">
        <v>189</v>
      </c>
      <c r="C80" s="845"/>
      <c r="D80" s="845"/>
      <c r="E80" s="845"/>
      <c r="F80" s="845"/>
      <c r="G80" s="845"/>
      <c r="H80" s="845"/>
      <c r="I80" s="845"/>
      <c r="J80" s="845"/>
      <c r="K80" s="845"/>
      <c r="L80" s="845"/>
      <c r="M80" s="845"/>
      <c r="N80" s="845"/>
      <c r="O80" s="845"/>
      <c r="P80" s="845"/>
      <c r="Q80" s="845"/>
      <c r="R80" s="845"/>
    </row>
    <row r="81" spans="1:31" ht="24.75" customHeight="1">
      <c r="A81" s="40" t="s">
        <v>106</v>
      </c>
      <c r="B81" s="596" t="s">
        <v>41</v>
      </c>
      <c r="C81" s="596"/>
      <c r="D81" s="40" t="s">
        <v>106</v>
      </c>
      <c r="E81" s="597" t="s">
        <v>42</v>
      </c>
      <c r="F81" s="597"/>
      <c r="G81" s="40" t="s">
        <v>106</v>
      </c>
      <c r="H81" s="597" t="s">
        <v>43</v>
      </c>
      <c r="I81" s="597"/>
      <c r="J81" s="40" t="s">
        <v>106</v>
      </c>
      <c r="K81" s="597" t="s">
        <v>44</v>
      </c>
      <c r="L81" s="597"/>
      <c r="M81" s="40" t="s">
        <v>106</v>
      </c>
      <c r="N81" s="597" t="s">
        <v>45</v>
      </c>
      <c r="O81" s="597"/>
      <c r="P81" s="40" t="s">
        <v>106</v>
      </c>
      <c r="Q81" s="597" t="s">
        <v>46</v>
      </c>
      <c r="R81" s="597"/>
    </row>
    <row r="82" spans="1:31" ht="24.75" customHeight="1">
      <c r="A82" s="40" t="s">
        <v>105</v>
      </c>
      <c r="B82" s="591"/>
      <c r="C82" s="592"/>
      <c r="D82" s="40" t="s">
        <v>105</v>
      </c>
      <c r="E82" s="593"/>
      <c r="F82" s="594"/>
      <c r="G82" s="40" t="s">
        <v>105</v>
      </c>
      <c r="H82" s="600"/>
      <c r="I82" s="600"/>
      <c r="J82" s="40" t="s">
        <v>105</v>
      </c>
      <c r="K82" s="600"/>
      <c r="L82" s="600"/>
      <c r="M82" s="40" t="s">
        <v>105</v>
      </c>
      <c r="N82" s="600"/>
      <c r="O82" s="600"/>
      <c r="P82" s="40" t="s">
        <v>105</v>
      </c>
      <c r="Q82" s="600"/>
      <c r="R82" s="600"/>
      <c r="U82" s="46"/>
    </row>
    <row r="83" spans="1:31" ht="24.75" customHeight="1">
      <c r="A83" s="43" t="s">
        <v>92</v>
      </c>
      <c r="B83" s="595" t="s">
        <v>188</v>
      </c>
      <c r="C83" s="595"/>
      <c r="D83" s="43" t="s">
        <v>92</v>
      </c>
      <c r="E83" s="595" t="s">
        <v>187</v>
      </c>
      <c r="F83" s="595"/>
      <c r="G83" s="43" t="s">
        <v>92</v>
      </c>
      <c r="H83" s="595" t="s">
        <v>186</v>
      </c>
      <c r="I83" s="595"/>
      <c r="J83" s="43" t="s">
        <v>92</v>
      </c>
      <c r="K83" s="595" t="s">
        <v>185</v>
      </c>
      <c r="L83" s="595"/>
      <c r="M83" s="43" t="s">
        <v>92</v>
      </c>
      <c r="N83" s="595" t="s">
        <v>184</v>
      </c>
      <c r="O83" s="595"/>
      <c r="P83" s="43" t="s">
        <v>92</v>
      </c>
      <c r="Q83" s="595" t="s">
        <v>183</v>
      </c>
      <c r="R83" s="595"/>
    </row>
    <row r="84" spans="1:31" ht="24.75" customHeight="1">
      <c r="A84" s="43" t="s">
        <v>81</v>
      </c>
      <c r="B84" s="595" t="s">
        <v>90</v>
      </c>
      <c r="C84" s="595"/>
      <c r="D84" s="43" t="s">
        <v>81</v>
      </c>
      <c r="E84" s="580" t="s">
        <v>182</v>
      </c>
      <c r="F84" s="580"/>
      <c r="G84" s="43" t="s">
        <v>81</v>
      </c>
      <c r="H84" s="580" t="s">
        <v>181</v>
      </c>
      <c r="I84" s="580"/>
      <c r="J84" s="43" t="s">
        <v>81</v>
      </c>
      <c r="K84" s="580" t="s">
        <v>4353</v>
      </c>
      <c r="L84" s="580"/>
      <c r="M84" s="43" t="s">
        <v>81</v>
      </c>
      <c r="N84" s="580" t="s">
        <v>1565</v>
      </c>
      <c r="O84" s="580"/>
      <c r="P84" s="43" t="s">
        <v>81</v>
      </c>
      <c r="Q84" s="580" t="s">
        <v>180</v>
      </c>
      <c r="R84" s="580"/>
    </row>
    <row r="85" spans="1:31" ht="24.75" customHeight="1">
      <c r="A85" s="43" t="s">
        <v>78</v>
      </c>
      <c r="B85" s="580" t="s">
        <v>79</v>
      </c>
      <c r="C85" s="580"/>
      <c r="D85" s="43" t="s">
        <v>78</v>
      </c>
      <c r="E85" s="580" t="s">
        <v>4354</v>
      </c>
      <c r="F85" s="580"/>
      <c r="G85" s="43" t="s">
        <v>78</v>
      </c>
      <c r="H85" s="580" t="s">
        <v>4402</v>
      </c>
      <c r="I85" s="580"/>
      <c r="J85" s="43" t="s">
        <v>78</v>
      </c>
      <c r="K85" s="580" t="s">
        <v>4356</v>
      </c>
      <c r="L85" s="580"/>
      <c r="M85" s="43" t="s">
        <v>78</v>
      </c>
      <c r="N85" s="595" t="s">
        <v>4357</v>
      </c>
      <c r="O85" s="580"/>
      <c r="P85" s="43" t="s">
        <v>78</v>
      </c>
      <c r="Q85" s="580" t="s">
        <v>4358</v>
      </c>
      <c r="R85" s="580"/>
    </row>
    <row r="86" spans="1:31" ht="24.75" customHeight="1">
      <c r="A86" s="299" t="s">
        <v>0</v>
      </c>
      <c r="B86" s="298" t="s">
        <v>74</v>
      </c>
      <c r="C86" s="303" t="s">
        <v>73</v>
      </c>
      <c r="D86" s="299" t="s">
        <v>75</v>
      </c>
      <c r="E86" s="298" t="s">
        <v>74</v>
      </c>
      <c r="F86" s="303" t="s">
        <v>73</v>
      </c>
      <c r="G86" s="299" t="s">
        <v>75</v>
      </c>
      <c r="H86" s="298" t="s">
        <v>74</v>
      </c>
      <c r="I86" s="303" t="s">
        <v>73</v>
      </c>
      <c r="J86" s="299" t="s">
        <v>75</v>
      </c>
      <c r="K86" s="298" t="s">
        <v>74</v>
      </c>
      <c r="L86" s="303" t="s">
        <v>73</v>
      </c>
      <c r="M86" s="299" t="s">
        <v>75</v>
      </c>
      <c r="N86" s="298" t="s">
        <v>74</v>
      </c>
      <c r="O86" s="303" t="s">
        <v>73</v>
      </c>
      <c r="P86" s="299" t="s">
        <v>75</v>
      </c>
      <c r="Q86" s="298" t="s">
        <v>74</v>
      </c>
      <c r="R86" s="304" t="s">
        <v>73</v>
      </c>
    </row>
    <row r="87" spans="1:31" s="47" customFormat="1" ht="24.75" customHeight="1">
      <c r="A87" s="350">
        <v>2007</v>
      </c>
      <c r="B87" s="2" t="e">
        <f t="shared" ref="B87:B93" si="16">AVERAGE(E87,H87,K87,N87,Q87)</f>
        <v>#DIV/0!</v>
      </c>
      <c r="C87" s="352"/>
      <c r="D87" s="350">
        <v>2007</v>
      </c>
      <c r="E87" s="362"/>
      <c r="F87" s="352"/>
      <c r="G87" s="350">
        <v>2007</v>
      </c>
      <c r="H87" s="362"/>
      <c r="I87" s="352"/>
      <c r="J87" s="350">
        <v>2007</v>
      </c>
      <c r="K87" s="362"/>
      <c r="L87" s="352"/>
      <c r="M87" s="350">
        <v>2007</v>
      </c>
      <c r="N87" s="362"/>
      <c r="O87" s="352"/>
      <c r="P87" s="350">
        <v>2007</v>
      </c>
      <c r="Q87" s="362"/>
      <c r="R87" s="352"/>
      <c r="S87" s="387"/>
      <c r="T87" s="389"/>
      <c r="U87" s="390"/>
      <c r="V87" s="387"/>
      <c r="W87" s="389"/>
      <c r="X87" s="390"/>
      <c r="Y87" s="387"/>
      <c r="Z87" s="389"/>
      <c r="AA87" s="390"/>
      <c r="AB87" s="387"/>
      <c r="AC87" s="389"/>
      <c r="AD87" s="390"/>
      <c r="AE87" s="42"/>
    </row>
    <row r="88" spans="1:31" s="47" customFormat="1" ht="24.75" customHeight="1">
      <c r="A88" s="350">
        <v>2008</v>
      </c>
      <c r="B88" s="2" t="e">
        <f t="shared" si="16"/>
        <v>#DIV/0!</v>
      </c>
      <c r="C88" s="352"/>
      <c r="D88" s="350">
        <v>2008</v>
      </c>
      <c r="E88" s="362"/>
      <c r="F88" s="352"/>
      <c r="G88" s="350">
        <v>2008</v>
      </c>
      <c r="H88" s="362"/>
      <c r="I88" s="352"/>
      <c r="J88" s="350">
        <v>2008</v>
      </c>
      <c r="K88" s="362"/>
      <c r="L88" s="352"/>
      <c r="M88" s="350">
        <v>2008</v>
      </c>
      <c r="N88" s="362"/>
      <c r="O88" s="352"/>
      <c r="P88" s="350">
        <v>2008</v>
      </c>
      <c r="Q88" s="362"/>
      <c r="R88" s="352"/>
      <c r="S88" s="387"/>
      <c r="T88" s="389"/>
      <c r="U88" s="390"/>
      <c r="V88" s="387"/>
      <c r="W88" s="389"/>
      <c r="X88" s="390"/>
      <c r="Y88" s="387"/>
      <c r="Z88" s="389"/>
      <c r="AA88" s="390"/>
      <c r="AB88" s="387"/>
      <c r="AC88" s="389"/>
      <c r="AD88" s="390"/>
      <c r="AE88" s="42"/>
    </row>
    <row r="89" spans="1:31" s="47" customFormat="1" ht="24.75" customHeight="1">
      <c r="A89" s="350">
        <v>2009</v>
      </c>
      <c r="B89" s="2" t="e">
        <f t="shared" si="16"/>
        <v>#DIV/0!</v>
      </c>
      <c r="C89" s="352"/>
      <c r="D89" s="350">
        <v>2009</v>
      </c>
      <c r="E89" s="362"/>
      <c r="F89" s="352"/>
      <c r="G89" s="350">
        <v>2009</v>
      </c>
      <c r="H89" s="362"/>
      <c r="I89" s="352"/>
      <c r="J89" s="350">
        <v>2009</v>
      </c>
      <c r="K89" s="362"/>
      <c r="L89" s="352"/>
      <c r="M89" s="350">
        <v>2009</v>
      </c>
      <c r="N89" s="362"/>
      <c r="O89" s="352"/>
      <c r="P89" s="350">
        <v>2009</v>
      </c>
      <c r="Q89" s="362"/>
      <c r="R89" s="352"/>
      <c r="S89" s="387"/>
      <c r="T89" s="389"/>
      <c r="U89" s="390"/>
      <c r="V89" s="387"/>
      <c r="W89" s="389"/>
      <c r="X89" s="390"/>
      <c r="Y89" s="387"/>
      <c r="Z89" s="389"/>
      <c r="AA89" s="390"/>
      <c r="AB89" s="387"/>
      <c r="AC89" s="389"/>
      <c r="AD89" s="390"/>
      <c r="AE89" s="42"/>
    </row>
    <row r="90" spans="1:31" s="47" customFormat="1" ht="24.75" customHeight="1">
      <c r="A90" s="350">
        <v>2010</v>
      </c>
      <c r="B90" s="2">
        <f t="shared" si="16"/>
        <v>40</v>
      </c>
      <c r="C90" s="352"/>
      <c r="D90" s="350">
        <v>2010</v>
      </c>
      <c r="E90" s="411">
        <v>0</v>
      </c>
      <c r="F90" s="352"/>
      <c r="G90" s="350">
        <v>2010</v>
      </c>
      <c r="H90" s="411">
        <v>100</v>
      </c>
      <c r="I90" s="352"/>
      <c r="J90" s="350">
        <v>2010</v>
      </c>
      <c r="K90" s="411">
        <v>0</v>
      </c>
      <c r="L90" s="352"/>
      <c r="M90" s="350">
        <v>2010</v>
      </c>
      <c r="N90" s="411">
        <v>50</v>
      </c>
      <c r="O90" s="352"/>
      <c r="P90" s="350">
        <v>2010</v>
      </c>
      <c r="Q90" s="49">
        <v>50</v>
      </c>
      <c r="R90" s="432" t="s">
        <v>1504</v>
      </c>
      <c r="S90" s="387"/>
      <c r="T90" s="389"/>
      <c r="U90" s="390"/>
      <c r="V90" s="387"/>
      <c r="W90" s="389"/>
      <c r="X90" s="390"/>
      <c r="Y90" s="387"/>
      <c r="Z90" s="389"/>
      <c r="AA90" s="390"/>
      <c r="AB90" s="387"/>
      <c r="AC90" s="389"/>
      <c r="AD90" s="390"/>
      <c r="AE90" s="42"/>
    </row>
    <row r="91" spans="1:31" s="47" customFormat="1" ht="24.75" customHeight="1">
      <c r="A91" s="350">
        <v>2011</v>
      </c>
      <c r="B91" s="2">
        <f t="shared" si="16"/>
        <v>40</v>
      </c>
      <c r="C91" s="352"/>
      <c r="D91" s="350">
        <v>2011</v>
      </c>
      <c r="E91" s="411">
        <v>0</v>
      </c>
      <c r="F91" s="352"/>
      <c r="G91" s="350">
        <v>2011</v>
      </c>
      <c r="H91" s="411">
        <v>100</v>
      </c>
      <c r="I91" s="352"/>
      <c r="J91" s="350">
        <v>2011</v>
      </c>
      <c r="K91" s="411">
        <v>0</v>
      </c>
      <c r="L91" s="352"/>
      <c r="M91" s="350">
        <v>2011</v>
      </c>
      <c r="N91" s="411">
        <v>50</v>
      </c>
      <c r="O91" s="352"/>
      <c r="P91" s="350">
        <v>2011</v>
      </c>
      <c r="Q91" s="49">
        <v>50</v>
      </c>
      <c r="R91" s="352"/>
      <c r="S91" s="387"/>
      <c r="T91" s="389"/>
      <c r="U91" s="390"/>
      <c r="V91" s="387"/>
      <c r="W91" s="389"/>
      <c r="X91" s="390"/>
      <c r="Y91" s="387"/>
      <c r="Z91" s="389"/>
      <c r="AA91" s="390"/>
      <c r="AB91" s="387"/>
      <c r="AC91" s="389"/>
      <c r="AD91" s="390"/>
      <c r="AE91" s="42"/>
    </row>
    <row r="92" spans="1:31" s="47" customFormat="1" ht="24.75" customHeight="1">
      <c r="A92" s="350">
        <v>2012</v>
      </c>
      <c r="B92" s="2">
        <f t="shared" si="16"/>
        <v>40</v>
      </c>
      <c r="C92" s="352"/>
      <c r="D92" s="350">
        <v>2012</v>
      </c>
      <c r="E92" s="411">
        <v>0</v>
      </c>
      <c r="F92" s="352"/>
      <c r="G92" s="350">
        <v>2012</v>
      </c>
      <c r="H92" s="411">
        <v>100</v>
      </c>
      <c r="I92" s="352"/>
      <c r="J92" s="350">
        <v>2012</v>
      </c>
      <c r="K92" s="411">
        <v>0</v>
      </c>
      <c r="L92" s="352"/>
      <c r="M92" s="350">
        <v>2012</v>
      </c>
      <c r="N92" s="411">
        <v>50</v>
      </c>
      <c r="O92" s="352"/>
      <c r="P92" s="350">
        <v>2012</v>
      </c>
      <c r="Q92" s="49">
        <v>50</v>
      </c>
      <c r="R92" s="352"/>
      <c r="S92" s="387"/>
      <c r="T92" s="389"/>
      <c r="U92" s="390"/>
      <c r="V92" s="387"/>
      <c r="W92" s="389"/>
      <c r="X92" s="390"/>
      <c r="Y92" s="387"/>
      <c r="Z92" s="389"/>
      <c r="AA92" s="390"/>
      <c r="AB92" s="387"/>
      <c r="AC92" s="389"/>
      <c r="AD92" s="390"/>
      <c r="AE92" s="42"/>
    </row>
    <row r="93" spans="1:31" s="47" customFormat="1" ht="24.75" customHeight="1">
      <c r="A93" s="350">
        <v>2013</v>
      </c>
      <c r="B93" s="2">
        <f t="shared" si="16"/>
        <v>40</v>
      </c>
      <c r="C93" s="352"/>
      <c r="D93" s="350">
        <v>2013</v>
      </c>
      <c r="E93" s="411">
        <v>0</v>
      </c>
      <c r="F93" s="352"/>
      <c r="G93" s="350">
        <v>2013</v>
      </c>
      <c r="H93" s="411">
        <v>100</v>
      </c>
      <c r="I93" s="352"/>
      <c r="J93" s="350">
        <v>2013</v>
      </c>
      <c r="K93" s="411">
        <v>0</v>
      </c>
      <c r="L93" s="352"/>
      <c r="M93" s="350">
        <v>2013</v>
      </c>
      <c r="N93" s="411">
        <v>50</v>
      </c>
      <c r="O93" s="352"/>
      <c r="P93" s="350">
        <v>2013</v>
      </c>
      <c r="Q93" s="49">
        <v>50</v>
      </c>
      <c r="R93" s="352"/>
      <c r="S93" s="387"/>
      <c r="T93" s="389"/>
      <c r="U93" s="390"/>
      <c r="V93" s="387"/>
      <c r="W93" s="389"/>
      <c r="X93" s="390"/>
      <c r="Y93" s="387"/>
      <c r="Z93" s="389"/>
      <c r="AA93" s="390"/>
      <c r="AB93" s="387"/>
      <c r="AC93" s="389"/>
      <c r="AD93" s="390"/>
      <c r="AE93" s="42"/>
    </row>
    <row r="94" spans="1:31" ht="24.75" customHeight="1">
      <c r="A94" s="43">
        <v>2014</v>
      </c>
      <c r="B94" s="2">
        <f>AVERAGE(E94,H94,K94,N94,Q94)</f>
        <v>40</v>
      </c>
      <c r="C94" s="39"/>
      <c r="D94" s="43">
        <v>2014</v>
      </c>
      <c r="E94" s="19">
        <v>0</v>
      </c>
      <c r="F94" s="10"/>
      <c r="G94" s="43">
        <v>2014</v>
      </c>
      <c r="H94" s="19">
        <v>100</v>
      </c>
      <c r="I94" s="10" t="s">
        <v>3973</v>
      </c>
      <c r="J94" s="43">
        <v>2014</v>
      </c>
      <c r="K94" s="19">
        <v>0</v>
      </c>
      <c r="L94" s="71" t="s">
        <v>4468</v>
      </c>
      <c r="M94" s="43">
        <v>2014</v>
      </c>
      <c r="N94" s="19">
        <v>50</v>
      </c>
      <c r="O94" s="10" t="s">
        <v>3974</v>
      </c>
      <c r="P94" s="43">
        <v>2014</v>
      </c>
      <c r="Q94" s="49">
        <v>50</v>
      </c>
      <c r="R94" s="11" t="s">
        <v>1504</v>
      </c>
    </row>
    <row r="95" spans="1:31" ht="24.75" customHeight="1">
      <c r="A95" s="43">
        <v>2015</v>
      </c>
      <c r="B95" s="2">
        <f>AVERAGE(E95,H95,K95,N95,Q95)</f>
        <v>55</v>
      </c>
      <c r="C95" s="80"/>
      <c r="D95" s="43">
        <v>2015</v>
      </c>
      <c r="E95" s="19">
        <v>0</v>
      </c>
      <c r="F95" s="10"/>
      <c r="G95" s="43">
        <v>2015</v>
      </c>
      <c r="H95" s="19">
        <v>100</v>
      </c>
      <c r="I95" s="10"/>
      <c r="J95" s="43">
        <v>2015</v>
      </c>
      <c r="K95" s="19">
        <v>25</v>
      </c>
      <c r="L95" s="10" t="s">
        <v>1503</v>
      </c>
      <c r="M95" s="43">
        <v>2015</v>
      </c>
      <c r="N95" s="19">
        <v>100</v>
      </c>
      <c r="O95" s="10" t="s">
        <v>1502</v>
      </c>
      <c r="P95" s="43">
        <v>2015</v>
      </c>
      <c r="Q95" s="19">
        <v>50</v>
      </c>
      <c r="R95" s="11"/>
    </row>
    <row r="96" spans="1:31" ht="24.75" customHeight="1">
      <c r="A96" s="43">
        <v>2016</v>
      </c>
      <c r="B96" s="2">
        <f>AVERAGE(E96,H96,K96,N96,Q96)</f>
        <v>55</v>
      </c>
      <c r="C96" s="80"/>
      <c r="D96" s="43">
        <v>2016</v>
      </c>
      <c r="E96" s="19">
        <v>0</v>
      </c>
      <c r="F96" s="10"/>
      <c r="G96" s="43">
        <v>2016</v>
      </c>
      <c r="H96" s="19">
        <v>100</v>
      </c>
      <c r="I96" s="10"/>
      <c r="J96" s="43">
        <v>2016</v>
      </c>
      <c r="K96" s="19">
        <v>25</v>
      </c>
      <c r="L96" s="10" t="s">
        <v>1503</v>
      </c>
      <c r="M96" s="43">
        <v>2016</v>
      </c>
      <c r="N96" s="19">
        <v>100</v>
      </c>
      <c r="O96" s="10"/>
      <c r="P96" s="43">
        <v>2016</v>
      </c>
      <c r="Q96" s="19">
        <v>50</v>
      </c>
      <c r="R96" s="11"/>
    </row>
    <row r="97" spans="1:30" ht="24.75" customHeight="1">
      <c r="A97" s="43">
        <v>2017</v>
      </c>
      <c r="B97" s="2">
        <f t="shared" ref="B97:B99" si="17">AVERAGE(E97,H97,K97,N97,Q97)</f>
        <v>40</v>
      </c>
      <c r="C97" s="80"/>
      <c r="D97" s="43">
        <v>2017</v>
      </c>
      <c r="E97" s="19">
        <v>0</v>
      </c>
      <c r="F97" s="10"/>
      <c r="G97" s="43">
        <v>2017</v>
      </c>
      <c r="H97" s="19">
        <v>100</v>
      </c>
      <c r="I97" s="10"/>
      <c r="J97" s="43">
        <v>2017</v>
      </c>
      <c r="K97" s="19">
        <v>0</v>
      </c>
      <c r="L97" s="10" t="s">
        <v>1501</v>
      </c>
      <c r="M97" s="43">
        <v>2017</v>
      </c>
      <c r="N97" s="19">
        <v>50</v>
      </c>
      <c r="O97" s="10" t="s">
        <v>1501</v>
      </c>
      <c r="P97" s="43">
        <v>2017</v>
      </c>
      <c r="Q97" s="19">
        <v>50</v>
      </c>
      <c r="R97" s="11"/>
    </row>
    <row r="98" spans="1:30" ht="24.75" customHeight="1">
      <c r="A98" s="43">
        <v>2018</v>
      </c>
      <c r="B98" s="2">
        <f t="shared" si="17"/>
        <v>40</v>
      </c>
      <c r="C98" s="80"/>
      <c r="D98" s="43">
        <v>2018</v>
      </c>
      <c r="E98" s="19">
        <v>0</v>
      </c>
      <c r="F98" s="10"/>
      <c r="G98" s="43">
        <v>2018</v>
      </c>
      <c r="H98" s="19">
        <v>100</v>
      </c>
      <c r="I98" s="10"/>
      <c r="J98" s="43">
        <v>2018</v>
      </c>
      <c r="K98" s="19">
        <v>0</v>
      </c>
      <c r="L98" s="10"/>
      <c r="M98" s="43">
        <v>2018</v>
      </c>
      <c r="N98" s="19">
        <v>50</v>
      </c>
      <c r="O98" s="10"/>
      <c r="P98" s="43">
        <v>2018</v>
      </c>
      <c r="Q98" s="19">
        <v>50</v>
      </c>
      <c r="R98" s="11"/>
    </row>
    <row r="99" spans="1:30" ht="24.75" customHeight="1">
      <c r="A99" s="54">
        <v>2019</v>
      </c>
      <c r="B99" s="2">
        <f t="shared" si="17"/>
        <v>40</v>
      </c>
      <c r="C99" s="27"/>
      <c r="D99" s="54">
        <v>2019</v>
      </c>
      <c r="E99" s="27">
        <v>0</v>
      </c>
      <c r="F99" s="27"/>
      <c r="G99" s="54">
        <v>2019</v>
      </c>
      <c r="H99" s="27">
        <v>100</v>
      </c>
      <c r="I99" s="27" t="s">
        <v>1500</v>
      </c>
      <c r="J99" s="54">
        <v>2019</v>
      </c>
      <c r="K99" s="27">
        <v>0</v>
      </c>
      <c r="L99" s="27"/>
      <c r="M99" s="54">
        <v>2019</v>
      </c>
      <c r="N99" s="27">
        <v>50</v>
      </c>
      <c r="O99" s="27"/>
      <c r="P99" s="54">
        <v>2019</v>
      </c>
      <c r="Q99" s="27">
        <v>50</v>
      </c>
      <c r="R99" s="27"/>
    </row>
    <row r="100" spans="1:30" ht="24.75" customHeight="1">
      <c r="A100" s="44"/>
      <c r="B100" s="228"/>
      <c r="C100" s="228"/>
      <c r="D100" s="228"/>
      <c r="E100" s="228"/>
      <c r="F100" s="228"/>
      <c r="G100" s="228"/>
      <c r="H100" s="228"/>
      <c r="I100" s="228"/>
      <c r="J100" s="228"/>
      <c r="K100" s="228"/>
      <c r="L100" s="228"/>
      <c r="M100" s="228"/>
      <c r="N100" s="228"/>
      <c r="O100" s="228"/>
      <c r="P100" s="228"/>
      <c r="Q100" s="228"/>
      <c r="R100" s="228"/>
      <c r="S100" s="228"/>
      <c r="T100" s="228"/>
      <c r="U100" s="228"/>
      <c r="V100" s="228"/>
      <c r="W100" s="228"/>
      <c r="X100" s="228"/>
    </row>
    <row r="101" spans="1:30" ht="24.75" customHeight="1">
      <c r="A101" s="40" t="s">
        <v>114</v>
      </c>
      <c r="B101" s="845" t="s">
        <v>174</v>
      </c>
      <c r="C101" s="845"/>
      <c r="D101" s="845"/>
      <c r="E101" s="845"/>
      <c r="F101" s="845"/>
      <c r="G101" s="845"/>
      <c r="H101" s="845"/>
      <c r="I101" s="845"/>
      <c r="J101" s="845"/>
      <c r="K101" s="845"/>
      <c r="L101" s="845"/>
      <c r="M101" s="845"/>
      <c r="N101" s="845"/>
      <c r="O101" s="845"/>
      <c r="P101" s="845"/>
      <c r="Q101" s="845"/>
      <c r="R101" s="845"/>
      <c r="S101" s="845"/>
      <c r="T101" s="845"/>
      <c r="U101" s="845"/>
      <c r="V101" s="845"/>
      <c r="W101" s="845"/>
      <c r="X101" s="845"/>
    </row>
    <row r="102" spans="1:30" ht="24.75" customHeight="1">
      <c r="A102" s="40" t="s">
        <v>106</v>
      </c>
      <c r="B102" s="596" t="s">
        <v>47</v>
      </c>
      <c r="C102" s="596"/>
      <c r="D102" s="40" t="s">
        <v>106</v>
      </c>
      <c r="E102" s="597" t="s">
        <v>48</v>
      </c>
      <c r="F102" s="597"/>
      <c r="G102" s="40" t="s">
        <v>106</v>
      </c>
      <c r="H102" s="597" t="s">
        <v>49</v>
      </c>
      <c r="I102" s="597"/>
      <c r="J102" s="40" t="s">
        <v>106</v>
      </c>
      <c r="K102" s="597" t="s">
        <v>50</v>
      </c>
      <c r="L102" s="597"/>
      <c r="M102" s="40" t="s">
        <v>106</v>
      </c>
      <c r="N102" s="597" t="s">
        <v>51</v>
      </c>
      <c r="O102" s="597"/>
      <c r="P102" s="40" t="s">
        <v>106</v>
      </c>
      <c r="Q102" s="597" t="s">
        <v>52</v>
      </c>
      <c r="R102" s="597"/>
      <c r="S102" s="40" t="s">
        <v>106</v>
      </c>
      <c r="T102" s="597" t="s">
        <v>53</v>
      </c>
      <c r="U102" s="597"/>
      <c r="V102" s="40" t="s">
        <v>106</v>
      </c>
      <c r="W102" s="597" t="s">
        <v>54</v>
      </c>
      <c r="X102" s="597"/>
    </row>
    <row r="103" spans="1:30" ht="24.75" customHeight="1">
      <c r="A103" s="40" t="s">
        <v>105</v>
      </c>
      <c r="B103" s="591"/>
      <c r="C103" s="592"/>
      <c r="D103" s="40" t="s">
        <v>105</v>
      </c>
      <c r="E103" s="593"/>
      <c r="F103" s="594"/>
      <c r="G103" s="40" t="s">
        <v>105</v>
      </c>
      <c r="H103" s="600"/>
      <c r="I103" s="600"/>
      <c r="J103" s="40" t="s">
        <v>105</v>
      </c>
      <c r="K103" s="600"/>
      <c r="L103" s="600"/>
      <c r="M103" s="40" t="s">
        <v>105</v>
      </c>
      <c r="N103" s="600"/>
      <c r="O103" s="600"/>
      <c r="P103" s="40" t="s">
        <v>105</v>
      </c>
      <c r="Q103" s="600"/>
      <c r="R103" s="600"/>
      <c r="S103" s="40" t="s">
        <v>105</v>
      </c>
      <c r="T103" s="600"/>
      <c r="U103" s="600"/>
      <c r="V103" s="40" t="s">
        <v>105</v>
      </c>
      <c r="W103" s="600"/>
      <c r="X103" s="600"/>
    </row>
    <row r="104" spans="1:30" ht="24.75" customHeight="1">
      <c r="A104" s="43" t="s">
        <v>92</v>
      </c>
      <c r="B104" s="595" t="s">
        <v>173</v>
      </c>
      <c r="C104" s="595"/>
      <c r="D104" s="43" t="s">
        <v>92</v>
      </c>
      <c r="E104" s="595" t="s">
        <v>172</v>
      </c>
      <c r="F104" s="595"/>
      <c r="G104" s="43" t="s">
        <v>92</v>
      </c>
      <c r="H104" s="595" t="s">
        <v>171</v>
      </c>
      <c r="I104" s="595"/>
      <c r="J104" s="43" t="s">
        <v>92</v>
      </c>
      <c r="K104" s="595" t="s">
        <v>145</v>
      </c>
      <c r="L104" s="595"/>
      <c r="M104" s="43" t="s">
        <v>92</v>
      </c>
      <c r="N104" s="595" t="s">
        <v>170</v>
      </c>
      <c r="O104" s="595"/>
      <c r="P104" s="43" t="s">
        <v>92</v>
      </c>
      <c r="Q104" s="595" t="s">
        <v>163</v>
      </c>
      <c r="R104" s="595"/>
      <c r="S104" s="43" t="s">
        <v>92</v>
      </c>
      <c r="T104" s="595" t="s">
        <v>169</v>
      </c>
      <c r="U104" s="595"/>
      <c r="V104" s="43" t="s">
        <v>92</v>
      </c>
      <c r="W104" s="595" t="s">
        <v>269</v>
      </c>
      <c r="X104" s="595"/>
    </row>
    <row r="105" spans="1:30" ht="24.75" customHeight="1">
      <c r="A105" s="43" t="s">
        <v>81</v>
      </c>
      <c r="B105" s="595" t="s">
        <v>90</v>
      </c>
      <c r="C105" s="595"/>
      <c r="D105" s="43" t="s">
        <v>81</v>
      </c>
      <c r="E105" s="580" t="s">
        <v>167</v>
      </c>
      <c r="F105" s="580"/>
      <c r="G105" s="43" t="s">
        <v>81</v>
      </c>
      <c r="H105" s="580" t="s">
        <v>166</v>
      </c>
      <c r="I105" s="580"/>
      <c r="J105" s="43" t="s">
        <v>81</v>
      </c>
      <c r="K105" s="580" t="s">
        <v>165</v>
      </c>
      <c r="L105" s="580"/>
      <c r="M105" s="43" t="s">
        <v>81</v>
      </c>
      <c r="N105" s="580" t="s">
        <v>164</v>
      </c>
      <c r="O105" s="580"/>
      <c r="P105" s="43" t="s">
        <v>81</v>
      </c>
      <c r="Q105" s="580" t="s">
        <v>163</v>
      </c>
      <c r="R105" s="580"/>
      <c r="S105" s="43" t="s">
        <v>81</v>
      </c>
      <c r="T105" s="580" t="s">
        <v>162</v>
      </c>
      <c r="U105" s="580"/>
      <c r="V105" s="43" t="s">
        <v>81</v>
      </c>
      <c r="W105" s="601" t="s">
        <v>161</v>
      </c>
      <c r="X105" s="601"/>
    </row>
    <row r="106" spans="1:30" ht="24.75" customHeight="1">
      <c r="A106" s="43" t="s">
        <v>78</v>
      </c>
      <c r="B106" s="580" t="s">
        <v>79</v>
      </c>
      <c r="C106" s="580"/>
      <c r="D106" s="43" t="s">
        <v>78</v>
      </c>
      <c r="E106" s="580" t="s">
        <v>4359</v>
      </c>
      <c r="F106" s="580"/>
      <c r="G106" s="43" t="s">
        <v>78</v>
      </c>
      <c r="H106" s="580" t="s">
        <v>4360</v>
      </c>
      <c r="I106" s="580"/>
      <c r="J106" s="43" t="s">
        <v>78</v>
      </c>
      <c r="K106" s="580" t="s">
        <v>4336</v>
      </c>
      <c r="L106" s="580"/>
      <c r="M106" s="43" t="s">
        <v>78</v>
      </c>
      <c r="N106" s="580" t="s">
        <v>4361</v>
      </c>
      <c r="O106" s="580"/>
      <c r="P106" s="43" t="s">
        <v>78</v>
      </c>
      <c r="Q106" s="580" t="s">
        <v>4362</v>
      </c>
      <c r="R106" s="580"/>
      <c r="S106" s="43" t="s">
        <v>78</v>
      </c>
      <c r="T106" s="580" t="s">
        <v>4363</v>
      </c>
      <c r="U106" s="580"/>
      <c r="V106" s="43" t="s">
        <v>78</v>
      </c>
      <c r="W106" s="580" t="s">
        <v>4364</v>
      </c>
      <c r="X106" s="580"/>
    </row>
    <row r="107" spans="1:30" ht="24.75" customHeight="1">
      <c r="A107" s="299" t="s">
        <v>0</v>
      </c>
      <c r="B107" s="298" t="s">
        <v>74</v>
      </c>
      <c r="C107" s="303" t="s">
        <v>73</v>
      </c>
      <c r="D107" s="299" t="s">
        <v>75</v>
      </c>
      <c r="E107" s="298" t="s">
        <v>74</v>
      </c>
      <c r="F107" s="303" t="s">
        <v>73</v>
      </c>
      <c r="G107" s="299" t="s">
        <v>75</v>
      </c>
      <c r="H107" s="298" t="s">
        <v>74</v>
      </c>
      <c r="I107" s="303" t="s">
        <v>73</v>
      </c>
      <c r="J107" s="299" t="s">
        <v>75</v>
      </c>
      <c r="K107" s="298" t="s">
        <v>74</v>
      </c>
      <c r="L107" s="303" t="s">
        <v>73</v>
      </c>
      <c r="M107" s="299" t="s">
        <v>75</v>
      </c>
      <c r="N107" s="298" t="s">
        <v>74</v>
      </c>
      <c r="O107" s="303" t="s">
        <v>73</v>
      </c>
      <c r="P107" s="299" t="s">
        <v>75</v>
      </c>
      <c r="Q107" s="298" t="s">
        <v>74</v>
      </c>
      <c r="R107" s="303" t="s">
        <v>73</v>
      </c>
      <c r="S107" s="299" t="s">
        <v>75</v>
      </c>
      <c r="T107" s="298" t="s">
        <v>74</v>
      </c>
      <c r="U107" s="303" t="s">
        <v>73</v>
      </c>
      <c r="V107" s="299" t="s">
        <v>75</v>
      </c>
      <c r="W107" s="298" t="s">
        <v>74</v>
      </c>
      <c r="X107" s="304" t="s">
        <v>73</v>
      </c>
    </row>
    <row r="108" spans="1:30" s="47" customFormat="1" ht="24.75" customHeight="1">
      <c r="A108" s="350">
        <v>2007</v>
      </c>
      <c r="B108" s="407" t="s">
        <v>4896</v>
      </c>
      <c r="C108" s="352"/>
      <c r="D108" s="350">
        <v>2007</v>
      </c>
      <c r="E108" s="52"/>
      <c r="F108" s="352"/>
      <c r="G108" s="350">
        <v>2007</v>
      </c>
      <c r="H108" s="362"/>
      <c r="I108" s="352"/>
      <c r="J108" s="350">
        <v>2007</v>
      </c>
      <c r="K108" s="362"/>
      <c r="L108" s="352"/>
      <c r="M108" s="350">
        <v>2007</v>
      </c>
      <c r="N108" s="362"/>
      <c r="O108" s="352"/>
      <c r="P108" s="350">
        <v>2007</v>
      </c>
      <c r="Q108" s="362"/>
      <c r="R108" s="352"/>
      <c r="S108" s="350">
        <v>2007</v>
      </c>
      <c r="T108" s="362"/>
      <c r="U108" s="352"/>
      <c r="V108" s="350">
        <v>2007</v>
      </c>
      <c r="W108" s="362"/>
      <c r="X108" s="352"/>
      <c r="Y108" s="387"/>
      <c r="Z108" s="389"/>
      <c r="AA108" s="390"/>
      <c r="AB108" s="387"/>
      <c r="AC108" s="389"/>
      <c r="AD108" s="390"/>
    </row>
    <row r="109" spans="1:30" s="47" customFormat="1" ht="24.75" customHeight="1">
      <c r="A109" s="350">
        <v>2008</v>
      </c>
      <c r="B109" s="407" t="s">
        <v>4896</v>
      </c>
      <c r="C109" s="352"/>
      <c r="D109" s="350">
        <v>2008</v>
      </c>
      <c r="E109" s="362"/>
      <c r="F109" s="352"/>
      <c r="G109" s="350">
        <v>2008</v>
      </c>
      <c r="H109" s="362"/>
      <c r="I109" s="352"/>
      <c r="J109" s="350">
        <v>2008</v>
      </c>
      <c r="K109" s="362"/>
      <c r="L109" s="352"/>
      <c r="M109" s="350">
        <v>2008</v>
      </c>
      <c r="N109" s="362"/>
      <c r="O109" s="352"/>
      <c r="P109" s="350">
        <v>2008</v>
      </c>
      <c r="Q109" s="362"/>
      <c r="R109" s="352"/>
      <c r="S109" s="350">
        <v>2008</v>
      </c>
      <c r="T109" s="362"/>
      <c r="U109" s="352"/>
      <c r="V109" s="350">
        <v>2008</v>
      </c>
      <c r="W109" s="362"/>
      <c r="X109" s="352"/>
      <c r="Y109" s="387"/>
      <c r="Z109" s="389"/>
      <c r="AA109" s="390"/>
      <c r="AB109" s="387"/>
      <c r="AC109" s="389"/>
      <c r="AD109" s="390"/>
    </row>
    <row r="110" spans="1:30" s="47" customFormat="1" ht="24.75" customHeight="1">
      <c r="A110" s="350">
        <v>2009</v>
      </c>
      <c r="B110" s="407" t="s">
        <v>4896</v>
      </c>
      <c r="C110" s="352"/>
      <c r="D110" s="350">
        <v>2009</v>
      </c>
      <c r="E110" s="362"/>
      <c r="F110" s="352"/>
      <c r="G110" s="350">
        <v>2009</v>
      </c>
      <c r="H110" s="362"/>
      <c r="I110" s="352"/>
      <c r="J110" s="350">
        <v>2009</v>
      </c>
      <c r="K110" s="362"/>
      <c r="L110" s="352"/>
      <c r="M110" s="350">
        <v>2009</v>
      </c>
      <c r="N110" s="362"/>
      <c r="O110" s="352"/>
      <c r="P110" s="350">
        <v>2009</v>
      </c>
      <c r="Q110" s="362"/>
      <c r="R110" s="352"/>
      <c r="S110" s="350">
        <v>2009</v>
      </c>
      <c r="T110" s="362"/>
      <c r="U110" s="352"/>
      <c r="V110" s="350">
        <v>2009</v>
      </c>
      <c r="W110" s="362"/>
      <c r="X110" s="352"/>
      <c r="Y110" s="387"/>
      <c r="Z110" s="389"/>
      <c r="AA110" s="390"/>
      <c r="AB110" s="387"/>
      <c r="AC110" s="389"/>
      <c r="AD110" s="390"/>
    </row>
    <row r="111" spans="1:30" s="47" customFormat="1" ht="24.75" customHeight="1">
      <c r="A111" s="350">
        <v>2010</v>
      </c>
      <c r="B111" s="2">
        <f t="shared" ref="B111:B112" si="18">AVERAGE(E111,((H111+K111)/2),((N111+Q111+T111)/3),W111)</f>
        <v>75</v>
      </c>
      <c r="C111" s="352"/>
      <c r="D111" s="350">
        <v>2010</v>
      </c>
      <c r="E111" s="411">
        <v>100</v>
      </c>
      <c r="F111" s="352"/>
      <c r="G111" s="350">
        <v>2010</v>
      </c>
      <c r="H111" s="411">
        <v>100</v>
      </c>
      <c r="I111" s="352"/>
      <c r="J111" s="350">
        <v>2010</v>
      </c>
      <c r="K111" s="411">
        <v>100</v>
      </c>
      <c r="L111" s="352"/>
      <c r="M111" s="350">
        <v>2010</v>
      </c>
      <c r="N111" s="411">
        <v>100</v>
      </c>
      <c r="O111" s="352"/>
      <c r="P111" s="350">
        <v>2010</v>
      </c>
      <c r="Q111" s="411">
        <v>50</v>
      </c>
      <c r="R111" s="352"/>
      <c r="S111" s="350">
        <v>2010</v>
      </c>
      <c r="T111" s="411">
        <v>0</v>
      </c>
      <c r="U111" s="352"/>
      <c r="V111" s="350">
        <v>2010</v>
      </c>
      <c r="W111" s="411">
        <v>50</v>
      </c>
      <c r="X111" s="352"/>
      <c r="Y111" s="387"/>
      <c r="Z111" s="389"/>
      <c r="AA111" s="390"/>
      <c r="AB111" s="387"/>
      <c r="AC111" s="389"/>
      <c r="AD111" s="390"/>
    </row>
    <row r="112" spans="1:30" s="47" customFormat="1" ht="24.75" customHeight="1">
      <c r="A112" s="350">
        <v>2011</v>
      </c>
      <c r="B112" s="2">
        <f t="shared" si="18"/>
        <v>75</v>
      </c>
      <c r="C112" s="352"/>
      <c r="D112" s="350">
        <v>2011</v>
      </c>
      <c r="E112" s="411">
        <v>100</v>
      </c>
      <c r="F112" s="352"/>
      <c r="G112" s="350">
        <v>2011</v>
      </c>
      <c r="H112" s="411">
        <v>100</v>
      </c>
      <c r="I112" s="352"/>
      <c r="J112" s="350">
        <v>2011</v>
      </c>
      <c r="K112" s="411">
        <v>100</v>
      </c>
      <c r="L112" s="352"/>
      <c r="M112" s="350">
        <v>2011</v>
      </c>
      <c r="N112" s="411">
        <v>100</v>
      </c>
      <c r="O112" s="352"/>
      <c r="P112" s="350">
        <v>2011</v>
      </c>
      <c r="Q112" s="411">
        <v>50</v>
      </c>
      <c r="R112" s="352"/>
      <c r="S112" s="350">
        <v>2011</v>
      </c>
      <c r="T112" s="411">
        <v>0</v>
      </c>
      <c r="U112" s="352"/>
      <c r="V112" s="350">
        <v>2011</v>
      </c>
      <c r="W112" s="411">
        <v>50</v>
      </c>
      <c r="X112" s="352"/>
      <c r="Y112" s="387"/>
      <c r="Z112" s="389"/>
      <c r="AA112" s="390"/>
      <c r="AB112" s="387"/>
      <c r="AC112" s="389"/>
      <c r="AD112" s="390"/>
    </row>
    <row r="113" spans="1:30" s="47" customFormat="1" ht="24.75" customHeight="1">
      <c r="A113" s="350">
        <v>2012</v>
      </c>
      <c r="B113" s="2">
        <f t="shared" ref="B113:B120" si="19">AVERAGE(E113,((H113+K113)/2),((N113+Q113+T113)/3),W113)</f>
        <v>75</v>
      </c>
      <c r="C113" s="352"/>
      <c r="D113" s="350">
        <v>2012</v>
      </c>
      <c r="E113" s="411">
        <v>100</v>
      </c>
      <c r="F113" s="352"/>
      <c r="G113" s="350">
        <v>2012</v>
      </c>
      <c r="H113" s="411">
        <v>100</v>
      </c>
      <c r="I113" s="352"/>
      <c r="J113" s="350">
        <v>2012</v>
      </c>
      <c r="K113" s="411">
        <v>100</v>
      </c>
      <c r="L113" s="352"/>
      <c r="M113" s="350">
        <v>2012</v>
      </c>
      <c r="N113" s="411">
        <v>100</v>
      </c>
      <c r="O113" s="352"/>
      <c r="P113" s="350">
        <v>2012</v>
      </c>
      <c r="Q113" s="411">
        <v>50</v>
      </c>
      <c r="R113" s="352"/>
      <c r="S113" s="350">
        <v>2012</v>
      </c>
      <c r="T113" s="411">
        <v>0</v>
      </c>
      <c r="U113" s="352"/>
      <c r="V113" s="350">
        <v>2012</v>
      </c>
      <c r="W113" s="411">
        <v>50</v>
      </c>
      <c r="X113" s="352"/>
      <c r="Y113" s="387"/>
      <c r="Z113" s="389"/>
      <c r="AA113" s="390"/>
      <c r="AB113" s="387"/>
      <c r="AC113" s="389"/>
      <c r="AD113" s="390"/>
    </row>
    <row r="114" spans="1:30" s="47" customFormat="1" ht="24.75" customHeight="1">
      <c r="A114" s="350">
        <v>2013</v>
      </c>
      <c r="B114" s="2">
        <f t="shared" si="19"/>
        <v>75</v>
      </c>
      <c r="C114" s="352"/>
      <c r="D114" s="350">
        <v>2013</v>
      </c>
      <c r="E114" s="411">
        <v>100</v>
      </c>
      <c r="F114" s="352"/>
      <c r="G114" s="350">
        <v>2013</v>
      </c>
      <c r="H114" s="411">
        <v>100</v>
      </c>
      <c r="I114" s="352"/>
      <c r="J114" s="350">
        <v>2013</v>
      </c>
      <c r="K114" s="411">
        <v>100</v>
      </c>
      <c r="L114" s="352"/>
      <c r="M114" s="350">
        <v>2013</v>
      </c>
      <c r="N114" s="411">
        <v>100</v>
      </c>
      <c r="O114" s="352"/>
      <c r="P114" s="350">
        <v>2013</v>
      </c>
      <c r="Q114" s="411">
        <v>50</v>
      </c>
      <c r="R114" s="352"/>
      <c r="S114" s="350">
        <v>2013</v>
      </c>
      <c r="T114" s="411">
        <v>0</v>
      </c>
      <c r="U114" s="352"/>
      <c r="V114" s="350">
        <v>2013</v>
      </c>
      <c r="W114" s="411">
        <v>50</v>
      </c>
      <c r="X114" s="352"/>
      <c r="Y114" s="387"/>
      <c r="Z114" s="389"/>
      <c r="AA114" s="390"/>
      <c r="AB114" s="387"/>
      <c r="AC114" s="389"/>
      <c r="AD114" s="390"/>
    </row>
    <row r="115" spans="1:30" ht="24.75" customHeight="1">
      <c r="A115" s="43">
        <v>2014</v>
      </c>
      <c r="B115" s="2">
        <f t="shared" si="19"/>
        <v>75</v>
      </c>
      <c r="C115" s="39"/>
      <c r="D115" s="43">
        <v>2014</v>
      </c>
      <c r="E115" s="19">
        <v>100</v>
      </c>
      <c r="F115" s="10" t="s">
        <v>3975</v>
      </c>
      <c r="G115" s="43">
        <v>2014</v>
      </c>
      <c r="H115" s="19">
        <v>100</v>
      </c>
      <c r="I115" s="10"/>
      <c r="J115" s="43">
        <v>2014</v>
      </c>
      <c r="K115" s="19">
        <v>100</v>
      </c>
      <c r="L115" s="10" t="s">
        <v>3976</v>
      </c>
      <c r="M115" s="43">
        <v>2014</v>
      </c>
      <c r="N115" s="19">
        <v>100</v>
      </c>
      <c r="O115" s="10" t="s">
        <v>3977</v>
      </c>
      <c r="P115" s="43">
        <v>2014</v>
      </c>
      <c r="Q115" s="19">
        <v>50</v>
      </c>
      <c r="R115" s="10" t="s">
        <v>3978</v>
      </c>
      <c r="S115" s="43">
        <v>2014</v>
      </c>
      <c r="T115" s="19">
        <v>0</v>
      </c>
      <c r="U115" s="10" t="s">
        <v>3979</v>
      </c>
      <c r="V115" s="43">
        <v>2014</v>
      </c>
      <c r="W115" s="19">
        <v>50</v>
      </c>
      <c r="X115" s="11" t="s">
        <v>3980</v>
      </c>
    </row>
    <row r="116" spans="1:30" ht="24.75" customHeight="1">
      <c r="A116" s="43">
        <v>2015</v>
      </c>
      <c r="B116" s="2">
        <f t="shared" si="19"/>
        <v>75</v>
      </c>
      <c r="C116" s="80"/>
      <c r="D116" s="43">
        <v>2015</v>
      </c>
      <c r="E116" s="19">
        <v>100</v>
      </c>
      <c r="F116" s="10"/>
      <c r="G116" s="43">
        <v>2015</v>
      </c>
      <c r="H116" s="19">
        <v>100</v>
      </c>
      <c r="I116" s="10"/>
      <c r="J116" s="43">
        <v>2015</v>
      </c>
      <c r="K116" s="19">
        <v>100</v>
      </c>
      <c r="L116" s="10"/>
      <c r="M116" s="43">
        <v>2015</v>
      </c>
      <c r="N116" s="19">
        <v>100</v>
      </c>
      <c r="O116" s="10"/>
      <c r="P116" s="43">
        <v>2015</v>
      </c>
      <c r="Q116" s="19">
        <v>50</v>
      </c>
      <c r="R116" s="10"/>
      <c r="S116" s="43">
        <v>2015</v>
      </c>
      <c r="T116" s="19">
        <v>0</v>
      </c>
      <c r="U116" s="10"/>
      <c r="V116" s="43">
        <v>2015</v>
      </c>
      <c r="W116" s="19">
        <v>50</v>
      </c>
      <c r="X116" s="11"/>
    </row>
    <row r="117" spans="1:30" ht="24.75" customHeight="1">
      <c r="A117" s="43">
        <v>2016</v>
      </c>
      <c r="B117" s="2">
        <f t="shared" si="19"/>
        <v>75</v>
      </c>
      <c r="C117" s="80"/>
      <c r="D117" s="43">
        <v>2016</v>
      </c>
      <c r="E117" s="19">
        <v>100</v>
      </c>
      <c r="F117" s="10"/>
      <c r="G117" s="43">
        <v>2016</v>
      </c>
      <c r="H117" s="19">
        <v>100</v>
      </c>
      <c r="I117" s="10"/>
      <c r="J117" s="43">
        <v>2016</v>
      </c>
      <c r="K117" s="19">
        <v>100</v>
      </c>
      <c r="L117" s="10"/>
      <c r="M117" s="43">
        <v>2016</v>
      </c>
      <c r="N117" s="19">
        <v>100</v>
      </c>
      <c r="O117" s="10"/>
      <c r="P117" s="43">
        <v>2016</v>
      </c>
      <c r="Q117" s="19">
        <v>50</v>
      </c>
      <c r="R117" s="10"/>
      <c r="S117" s="43">
        <v>2016</v>
      </c>
      <c r="T117" s="19">
        <v>0</v>
      </c>
      <c r="U117" s="10"/>
      <c r="V117" s="43">
        <v>2016</v>
      </c>
      <c r="W117" s="19">
        <v>50</v>
      </c>
      <c r="X117" s="11"/>
    </row>
    <row r="118" spans="1:30" ht="24.75" customHeight="1">
      <c r="A118" s="43">
        <v>2017</v>
      </c>
      <c r="B118" s="2">
        <f t="shared" si="19"/>
        <v>75</v>
      </c>
      <c r="C118" s="80"/>
      <c r="D118" s="43">
        <v>2017</v>
      </c>
      <c r="E118" s="19">
        <v>100</v>
      </c>
      <c r="F118" s="10"/>
      <c r="G118" s="43">
        <v>2017</v>
      </c>
      <c r="H118" s="19">
        <v>100</v>
      </c>
      <c r="I118" s="10"/>
      <c r="J118" s="43">
        <v>2017</v>
      </c>
      <c r="K118" s="19">
        <v>100</v>
      </c>
      <c r="L118" s="10"/>
      <c r="M118" s="43">
        <v>2017</v>
      </c>
      <c r="N118" s="19">
        <v>100</v>
      </c>
      <c r="O118" s="10"/>
      <c r="P118" s="43">
        <v>2017</v>
      </c>
      <c r="Q118" s="19">
        <v>50</v>
      </c>
      <c r="R118" s="10"/>
      <c r="S118" s="43">
        <v>2017</v>
      </c>
      <c r="T118" s="19">
        <v>0</v>
      </c>
      <c r="U118" s="10"/>
      <c r="V118" s="43">
        <v>2017</v>
      </c>
      <c r="W118" s="19">
        <v>50</v>
      </c>
      <c r="X118" s="11"/>
    </row>
    <row r="119" spans="1:30" ht="24.75" customHeight="1">
      <c r="A119" s="43">
        <v>2018</v>
      </c>
      <c r="B119" s="2">
        <f t="shared" si="19"/>
        <v>75</v>
      </c>
      <c r="C119" s="80"/>
      <c r="D119" s="43">
        <v>2018</v>
      </c>
      <c r="E119" s="19">
        <v>100</v>
      </c>
      <c r="F119" s="10"/>
      <c r="G119" s="43">
        <v>2018</v>
      </c>
      <c r="H119" s="19">
        <v>100</v>
      </c>
      <c r="I119" s="10"/>
      <c r="J119" s="43">
        <v>2018</v>
      </c>
      <c r="K119" s="19">
        <v>100</v>
      </c>
      <c r="L119" s="10"/>
      <c r="M119" s="43">
        <v>2018</v>
      </c>
      <c r="N119" s="19">
        <v>100</v>
      </c>
      <c r="O119" s="10"/>
      <c r="P119" s="43">
        <v>2018</v>
      </c>
      <c r="Q119" s="19">
        <v>50</v>
      </c>
      <c r="R119" s="10"/>
      <c r="S119" s="43">
        <v>2018</v>
      </c>
      <c r="T119" s="19">
        <v>0</v>
      </c>
      <c r="U119" s="10"/>
      <c r="V119" s="43">
        <v>2018</v>
      </c>
      <c r="W119" s="19">
        <v>50</v>
      </c>
      <c r="X119" s="11"/>
    </row>
    <row r="120" spans="1:30" ht="24.75" customHeight="1">
      <c r="A120" s="43">
        <v>2019</v>
      </c>
      <c r="B120" s="2">
        <f t="shared" si="19"/>
        <v>62.5</v>
      </c>
      <c r="C120" s="27"/>
      <c r="D120" s="43">
        <v>2019</v>
      </c>
      <c r="E120" s="27">
        <v>100</v>
      </c>
      <c r="F120" s="27"/>
      <c r="G120" s="43">
        <v>2019</v>
      </c>
      <c r="H120" s="27">
        <v>100</v>
      </c>
      <c r="I120" s="27"/>
      <c r="J120" s="43">
        <v>2019</v>
      </c>
      <c r="K120" s="27">
        <v>0</v>
      </c>
      <c r="L120" s="27" t="s">
        <v>1499</v>
      </c>
      <c r="M120" s="43">
        <v>2019</v>
      </c>
      <c r="N120" s="27">
        <v>100</v>
      </c>
      <c r="O120" s="27"/>
      <c r="P120" s="43">
        <v>2019</v>
      </c>
      <c r="Q120" s="27">
        <v>50</v>
      </c>
      <c r="R120" s="27"/>
      <c r="S120" s="43">
        <v>2019</v>
      </c>
      <c r="T120" s="27">
        <v>0</v>
      </c>
      <c r="U120" s="27"/>
      <c r="V120" s="43">
        <v>2019</v>
      </c>
      <c r="W120" s="27">
        <v>50</v>
      </c>
      <c r="X120" s="27"/>
    </row>
    <row r="121" spans="1:30" ht="24.75" customHeight="1">
      <c r="A121" s="44"/>
      <c r="B121" s="228"/>
      <c r="C121" s="228"/>
      <c r="D121" s="228"/>
      <c r="E121" s="228"/>
      <c r="F121" s="228"/>
      <c r="G121" s="228"/>
      <c r="H121" s="228"/>
      <c r="I121" s="228"/>
      <c r="J121" s="228"/>
      <c r="K121" s="228"/>
      <c r="L121" s="228"/>
      <c r="M121" s="228"/>
      <c r="N121" s="228"/>
      <c r="O121" s="228"/>
      <c r="P121" s="228"/>
      <c r="Q121" s="228"/>
      <c r="R121" s="228"/>
      <c r="S121" s="228"/>
      <c r="T121" s="228"/>
      <c r="U121" s="228"/>
      <c r="V121" s="228"/>
      <c r="W121" s="228"/>
      <c r="X121" s="228"/>
      <c r="Y121" s="228"/>
      <c r="Z121" s="228"/>
      <c r="AA121" s="228"/>
    </row>
    <row r="122" spans="1:30" ht="24.75" customHeight="1">
      <c r="A122" s="40" t="s">
        <v>114</v>
      </c>
      <c r="B122" s="845" t="s">
        <v>154</v>
      </c>
      <c r="C122" s="845"/>
      <c r="D122" s="845"/>
      <c r="E122" s="845"/>
      <c r="F122" s="845"/>
      <c r="G122" s="845"/>
      <c r="H122" s="845"/>
      <c r="I122" s="845"/>
      <c r="J122" s="845"/>
      <c r="K122" s="845"/>
      <c r="L122" s="845"/>
      <c r="M122" s="845"/>
      <c r="N122" s="845"/>
      <c r="O122" s="845"/>
      <c r="P122" s="845"/>
      <c r="Q122" s="845"/>
      <c r="R122" s="845"/>
      <c r="S122" s="845"/>
      <c r="T122" s="845"/>
      <c r="U122" s="845"/>
      <c r="V122" s="845"/>
      <c r="W122" s="845"/>
      <c r="X122" s="845"/>
      <c r="Y122" s="845"/>
      <c r="Z122" s="845"/>
      <c r="AA122" s="845"/>
    </row>
    <row r="123" spans="1:30" ht="24.75" customHeight="1">
      <c r="A123" s="40" t="s">
        <v>106</v>
      </c>
      <c r="B123" s="596" t="s">
        <v>55</v>
      </c>
      <c r="C123" s="596"/>
      <c r="D123" s="40" t="s">
        <v>106</v>
      </c>
      <c r="E123" s="597" t="s">
        <v>56</v>
      </c>
      <c r="F123" s="597"/>
      <c r="G123" s="40" t="s">
        <v>106</v>
      </c>
      <c r="H123" s="597" t="s">
        <v>751</v>
      </c>
      <c r="I123" s="597"/>
      <c r="J123" s="40" t="s">
        <v>106</v>
      </c>
      <c r="K123" s="597" t="s">
        <v>153</v>
      </c>
      <c r="L123" s="597"/>
      <c r="M123" s="40" t="s">
        <v>106</v>
      </c>
      <c r="N123" s="597"/>
      <c r="O123" s="597"/>
      <c r="P123" s="40" t="s">
        <v>106</v>
      </c>
      <c r="Q123" s="597"/>
      <c r="R123" s="597"/>
      <c r="S123" s="40" t="s">
        <v>106</v>
      </c>
      <c r="T123" s="597"/>
      <c r="U123" s="597"/>
      <c r="V123" s="40" t="s">
        <v>106</v>
      </c>
      <c r="W123" s="597"/>
      <c r="X123" s="597"/>
      <c r="Y123" s="351" t="s">
        <v>106</v>
      </c>
      <c r="Z123" s="597" t="s">
        <v>61</v>
      </c>
      <c r="AA123" s="597"/>
    </row>
    <row r="124" spans="1:30" ht="24.75" customHeight="1">
      <c r="A124" s="40" t="s">
        <v>105</v>
      </c>
      <c r="B124" s="591"/>
      <c r="C124" s="592"/>
      <c r="D124" s="40" t="s">
        <v>105</v>
      </c>
      <c r="E124" s="593"/>
      <c r="F124" s="594"/>
      <c r="G124" s="40" t="s">
        <v>105</v>
      </c>
      <c r="H124" s="600"/>
      <c r="I124" s="600"/>
      <c r="J124" s="40" t="s">
        <v>105</v>
      </c>
      <c r="K124" s="600"/>
      <c r="L124" s="600"/>
      <c r="M124" s="40" t="s">
        <v>105</v>
      </c>
      <c r="N124" s="600" t="s">
        <v>59</v>
      </c>
      <c r="O124" s="600"/>
      <c r="P124" s="40" t="s">
        <v>105</v>
      </c>
      <c r="Q124" s="600" t="s">
        <v>152</v>
      </c>
      <c r="R124" s="600"/>
      <c r="S124" s="40" t="s">
        <v>105</v>
      </c>
      <c r="T124" s="600" t="s">
        <v>60</v>
      </c>
      <c r="U124" s="600"/>
      <c r="V124" s="40" t="s">
        <v>105</v>
      </c>
      <c r="W124" s="600" t="s">
        <v>151</v>
      </c>
      <c r="X124" s="600"/>
      <c r="Y124" s="351" t="s">
        <v>105</v>
      </c>
      <c r="Z124" s="600"/>
      <c r="AA124" s="600"/>
    </row>
    <row r="125" spans="1:30" ht="24.75" customHeight="1">
      <c r="A125" s="43" t="s">
        <v>92</v>
      </c>
      <c r="B125" s="595" t="s">
        <v>150</v>
      </c>
      <c r="C125" s="595"/>
      <c r="D125" s="43" t="s">
        <v>92</v>
      </c>
      <c r="E125" s="595" t="s">
        <v>149</v>
      </c>
      <c r="F125" s="595"/>
      <c r="G125" s="43" t="s">
        <v>92</v>
      </c>
      <c r="H125" s="595" t="s">
        <v>1569</v>
      </c>
      <c r="I125" s="595"/>
      <c r="J125" s="43" t="s">
        <v>92</v>
      </c>
      <c r="K125" s="595" t="s">
        <v>148</v>
      </c>
      <c r="L125" s="595"/>
      <c r="M125" s="43" t="s">
        <v>92</v>
      </c>
      <c r="N125" s="595" t="s">
        <v>147</v>
      </c>
      <c r="O125" s="595"/>
      <c r="P125" s="43" t="s">
        <v>92</v>
      </c>
      <c r="Q125" s="595" t="s">
        <v>146</v>
      </c>
      <c r="R125" s="595"/>
      <c r="S125" s="43" t="s">
        <v>92</v>
      </c>
      <c r="T125" s="595" t="s">
        <v>145</v>
      </c>
      <c r="U125" s="595"/>
      <c r="V125" s="43" t="s">
        <v>92</v>
      </c>
      <c r="W125" s="595" t="s">
        <v>144</v>
      </c>
      <c r="X125" s="595"/>
      <c r="Y125" s="350" t="s">
        <v>92</v>
      </c>
      <c r="Z125" s="595" t="s">
        <v>143</v>
      </c>
      <c r="AA125" s="595"/>
    </row>
    <row r="126" spans="1:30" ht="24.75" customHeight="1">
      <c r="A126" s="43" t="s">
        <v>81</v>
      </c>
      <c r="B126" s="595" t="s">
        <v>90</v>
      </c>
      <c r="C126" s="595"/>
      <c r="D126" s="43" t="s">
        <v>81</v>
      </c>
      <c r="E126" s="580" t="s">
        <v>142</v>
      </c>
      <c r="F126" s="580"/>
      <c r="G126" s="43" t="s">
        <v>81</v>
      </c>
      <c r="H126" s="580" t="s">
        <v>1570</v>
      </c>
      <c r="I126" s="580"/>
      <c r="J126" s="43" t="s">
        <v>81</v>
      </c>
      <c r="K126" s="580" t="s">
        <v>141</v>
      </c>
      <c r="L126" s="580"/>
      <c r="M126" s="43" t="s">
        <v>81</v>
      </c>
      <c r="N126" s="580" t="s">
        <v>140</v>
      </c>
      <c r="O126" s="580"/>
      <c r="P126" s="43" t="s">
        <v>81</v>
      </c>
      <c r="Q126" s="580" t="s">
        <v>139</v>
      </c>
      <c r="R126" s="580"/>
      <c r="S126" s="43" t="s">
        <v>81</v>
      </c>
      <c r="T126" s="580" t="s">
        <v>138</v>
      </c>
      <c r="U126" s="580"/>
      <c r="V126" s="43" t="s">
        <v>81</v>
      </c>
      <c r="W126" s="580" t="s">
        <v>137</v>
      </c>
      <c r="X126" s="580"/>
      <c r="Y126" s="350" t="s">
        <v>81</v>
      </c>
      <c r="Z126" s="580" t="s">
        <v>136</v>
      </c>
      <c r="AA126" s="580"/>
    </row>
    <row r="127" spans="1:30" ht="24.75" customHeight="1">
      <c r="A127" s="43" t="s">
        <v>78</v>
      </c>
      <c r="B127" s="580" t="s">
        <v>79</v>
      </c>
      <c r="C127" s="580"/>
      <c r="D127" s="43" t="s">
        <v>78</v>
      </c>
      <c r="E127" s="580" t="s">
        <v>4366</v>
      </c>
      <c r="F127" s="580"/>
      <c r="G127" s="43" t="s">
        <v>78</v>
      </c>
      <c r="H127" s="580" t="s">
        <v>4367</v>
      </c>
      <c r="I127" s="580"/>
      <c r="J127" s="43" t="s">
        <v>78</v>
      </c>
      <c r="K127" s="580" t="s">
        <v>79</v>
      </c>
      <c r="L127" s="580"/>
      <c r="M127" s="43" t="s">
        <v>78</v>
      </c>
      <c r="N127" s="580" t="s">
        <v>4368</v>
      </c>
      <c r="O127" s="580"/>
      <c r="P127" s="43" t="s">
        <v>78</v>
      </c>
      <c r="Q127" s="580" t="s">
        <v>4369</v>
      </c>
      <c r="R127" s="580"/>
      <c r="S127" s="43" t="s">
        <v>78</v>
      </c>
      <c r="T127" s="580" t="s">
        <v>4370</v>
      </c>
      <c r="U127" s="580"/>
      <c r="V127" s="43" t="s">
        <v>78</v>
      </c>
      <c r="W127" s="580" t="s">
        <v>4371</v>
      </c>
      <c r="X127" s="580"/>
      <c r="Y127" s="350" t="s">
        <v>78</v>
      </c>
      <c r="Z127" s="595" t="s">
        <v>4372</v>
      </c>
      <c r="AA127" s="580"/>
    </row>
    <row r="128" spans="1:30" ht="24.75" customHeight="1">
      <c r="A128" s="299" t="s">
        <v>75</v>
      </c>
      <c r="B128" s="298" t="s">
        <v>74</v>
      </c>
      <c r="C128" s="303" t="s">
        <v>73</v>
      </c>
      <c r="D128" s="299" t="s">
        <v>75</v>
      </c>
      <c r="E128" s="298" t="s">
        <v>74</v>
      </c>
      <c r="F128" s="303" t="s">
        <v>73</v>
      </c>
      <c r="G128" s="299" t="s">
        <v>75</v>
      </c>
      <c r="H128" s="298" t="s">
        <v>74</v>
      </c>
      <c r="I128" s="303" t="s">
        <v>73</v>
      </c>
      <c r="J128" s="299" t="s">
        <v>75</v>
      </c>
      <c r="K128" s="298" t="s">
        <v>74</v>
      </c>
      <c r="L128" s="298" t="s">
        <v>73</v>
      </c>
      <c r="M128" s="299" t="s">
        <v>75</v>
      </c>
      <c r="N128" s="298" t="s">
        <v>74</v>
      </c>
      <c r="O128" s="303" t="s">
        <v>73</v>
      </c>
      <c r="P128" s="299" t="s">
        <v>75</v>
      </c>
      <c r="Q128" s="298" t="s">
        <v>74</v>
      </c>
      <c r="R128" s="303" t="s">
        <v>73</v>
      </c>
      <c r="S128" s="299" t="s">
        <v>75</v>
      </c>
      <c r="T128" s="298" t="s">
        <v>74</v>
      </c>
      <c r="U128" s="303" t="s">
        <v>73</v>
      </c>
      <c r="V128" s="299" t="s">
        <v>75</v>
      </c>
      <c r="W128" s="298" t="s">
        <v>74</v>
      </c>
      <c r="X128" s="303" t="s">
        <v>73</v>
      </c>
      <c r="Y128" s="350" t="s">
        <v>75</v>
      </c>
      <c r="Z128" s="347" t="s">
        <v>74</v>
      </c>
      <c r="AA128" s="304" t="s">
        <v>73</v>
      </c>
    </row>
    <row r="129" spans="1:33" s="47" customFormat="1" ht="24.75" customHeight="1">
      <c r="A129" s="350">
        <v>2007</v>
      </c>
      <c r="B129" s="2" t="e">
        <f t="shared" ref="B129:B135" si="20">AVERAGE(E129,H129,K129,Z129)</f>
        <v>#DIV/0!</v>
      </c>
      <c r="C129" s="352"/>
      <c r="D129" s="350">
        <v>2007</v>
      </c>
      <c r="E129" s="362"/>
      <c r="F129" s="352"/>
      <c r="G129" s="350">
        <v>2007</v>
      </c>
      <c r="H129" s="362"/>
      <c r="I129" s="352"/>
      <c r="J129" s="350">
        <v>2007</v>
      </c>
      <c r="K129" s="8" t="e">
        <f t="shared" ref="K129:K135" si="21">AVERAGE(N129,Q129,T129,W129)</f>
        <v>#DIV/0!</v>
      </c>
      <c r="L129" s="352"/>
      <c r="M129" s="350">
        <v>2007</v>
      </c>
      <c r="N129" s="362"/>
      <c r="O129" s="352"/>
      <c r="P129" s="350">
        <v>2007</v>
      </c>
      <c r="Q129" s="362"/>
      <c r="R129" s="352"/>
      <c r="S129" s="350">
        <v>2007</v>
      </c>
      <c r="T129" s="362"/>
      <c r="U129" s="352"/>
      <c r="V129" s="350">
        <v>2007</v>
      </c>
      <c r="W129" s="362"/>
      <c r="X129" s="352"/>
      <c r="Y129" s="350">
        <v>2007</v>
      </c>
      <c r="Z129" s="362"/>
      <c r="AA129" s="352"/>
      <c r="AB129" s="387"/>
      <c r="AC129" s="389"/>
      <c r="AD129" s="390"/>
    </row>
    <row r="130" spans="1:33" s="47" customFormat="1" ht="24.75" customHeight="1">
      <c r="A130" s="350">
        <v>2008</v>
      </c>
      <c r="B130" s="2" t="e">
        <f t="shared" si="20"/>
        <v>#DIV/0!</v>
      </c>
      <c r="C130" s="352"/>
      <c r="D130" s="350">
        <v>2008</v>
      </c>
      <c r="E130" s="362"/>
      <c r="F130" s="352"/>
      <c r="G130" s="350">
        <v>2008</v>
      </c>
      <c r="H130" s="362"/>
      <c r="I130" s="352"/>
      <c r="J130" s="350">
        <v>2008</v>
      </c>
      <c r="K130" s="8" t="e">
        <f t="shared" si="21"/>
        <v>#DIV/0!</v>
      </c>
      <c r="L130" s="352"/>
      <c r="M130" s="350">
        <v>2008</v>
      </c>
      <c r="N130" s="362"/>
      <c r="O130" s="352"/>
      <c r="P130" s="350">
        <v>2008</v>
      </c>
      <c r="Q130" s="362"/>
      <c r="R130" s="352"/>
      <c r="S130" s="350">
        <v>2008</v>
      </c>
      <c r="T130" s="362"/>
      <c r="U130" s="352"/>
      <c r="V130" s="350">
        <v>2008</v>
      </c>
      <c r="W130" s="362"/>
      <c r="X130" s="352"/>
      <c r="Y130" s="350">
        <v>2008</v>
      </c>
      <c r="Z130" s="362"/>
      <c r="AA130" s="352"/>
      <c r="AB130" s="387"/>
      <c r="AC130" s="389"/>
      <c r="AD130" s="390"/>
    </row>
    <row r="131" spans="1:33" s="47" customFormat="1" ht="24.75" customHeight="1">
      <c r="A131" s="350">
        <v>2009</v>
      </c>
      <c r="B131" s="2" t="e">
        <f t="shared" si="20"/>
        <v>#DIV/0!</v>
      </c>
      <c r="C131" s="352"/>
      <c r="D131" s="350">
        <v>2009</v>
      </c>
      <c r="E131" s="362"/>
      <c r="F131" s="352"/>
      <c r="G131" s="350">
        <v>2009</v>
      </c>
      <c r="H131" s="362"/>
      <c r="I131" s="352"/>
      <c r="J131" s="350">
        <v>2009</v>
      </c>
      <c r="K131" s="8" t="e">
        <f t="shared" si="21"/>
        <v>#DIV/0!</v>
      </c>
      <c r="L131" s="352"/>
      <c r="M131" s="350">
        <v>2009</v>
      </c>
      <c r="N131" s="362"/>
      <c r="O131" s="352"/>
      <c r="P131" s="350">
        <v>2009</v>
      </c>
      <c r="Q131" s="362"/>
      <c r="R131" s="352"/>
      <c r="S131" s="350">
        <v>2009</v>
      </c>
      <c r="T131" s="362"/>
      <c r="U131" s="352"/>
      <c r="V131" s="350">
        <v>2009</v>
      </c>
      <c r="W131" s="362"/>
      <c r="X131" s="352"/>
      <c r="Y131" s="350">
        <v>2009</v>
      </c>
      <c r="Z131" s="362"/>
      <c r="AA131" s="352"/>
      <c r="AB131" s="387"/>
      <c r="AC131" s="389"/>
      <c r="AD131" s="390"/>
    </row>
    <row r="132" spans="1:33" s="47" customFormat="1" ht="24.75" customHeight="1">
      <c r="A132" s="350">
        <v>2010</v>
      </c>
      <c r="B132" s="2">
        <f t="shared" si="20"/>
        <v>87.5</v>
      </c>
      <c r="C132" s="352"/>
      <c r="D132" s="350">
        <v>2010</v>
      </c>
      <c r="E132" s="411">
        <v>100</v>
      </c>
      <c r="F132" s="352"/>
      <c r="G132" s="350">
        <v>2010</v>
      </c>
      <c r="H132" s="411">
        <v>100</v>
      </c>
      <c r="I132" s="352"/>
      <c r="J132" s="350">
        <v>2010</v>
      </c>
      <c r="K132" s="8">
        <f t="shared" si="21"/>
        <v>50</v>
      </c>
      <c r="L132" s="352"/>
      <c r="M132" s="350">
        <v>2010</v>
      </c>
      <c r="N132" s="411">
        <v>100</v>
      </c>
      <c r="O132" s="352"/>
      <c r="P132" s="350">
        <v>2010</v>
      </c>
      <c r="Q132" s="411">
        <v>0</v>
      </c>
      <c r="R132" s="352"/>
      <c r="S132" s="350">
        <v>2010</v>
      </c>
      <c r="T132" s="411">
        <v>100</v>
      </c>
      <c r="U132" s="352"/>
      <c r="V132" s="350">
        <v>2010</v>
      </c>
      <c r="W132" s="411">
        <v>0</v>
      </c>
      <c r="X132" s="352"/>
      <c r="Y132" s="350">
        <v>2010</v>
      </c>
      <c r="Z132" s="411">
        <v>100</v>
      </c>
      <c r="AA132" s="352"/>
      <c r="AB132" s="387"/>
      <c r="AC132" s="389"/>
      <c r="AD132" s="390"/>
    </row>
    <row r="133" spans="1:33" s="47" customFormat="1" ht="24.75" customHeight="1">
      <c r="A133" s="350">
        <v>2011</v>
      </c>
      <c r="B133" s="2">
        <f t="shared" si="20"/>
        <v>87.5</v>
      </c>
      <c r="C133" s="352"/>
      <c r="D133" s="350">
        <v>2011</v>
      </c>
      <c r="E133" s="411">
        <v>100</v>
      </c>
      <c r="F133" s="352"/>
      <c r="G133" s="350">
        <v>2011</v>
      </c>
      <c r="H133" s="411">
        <v>100</v>
      </c>
      <c r="I133" s="352"/>
      <c r="J133" s="350">
        <v>2011</v>
      </c>
      <c r="K133" s="8">
        <f t="shared" si="21"/>
        <v>50</v>
      </c>
      <c r="L133" s="352"/>
      <c r="M133" s="350">
        <v>2011</v>
      </c>
      <c r="N133" s="411">
        <v>100</v>
      </c>
      <c r="O133" s="352"/>
      <c r="P133" s="350">
        <v>2011</v>
      </c>
      <c r="Q133" s="411">
        <v>0</v>
      </c>
      <c r="R133" s="352"/>
      <c r="S133" s="350">
        <v>2011</v>
      </c>
      <c r="T133" s="411">
        <v>100</v>
      </c>
      <c r="U133" s="352"/>
      <c r="V133" s="350">
        <v>2011</v>
      </c>
      <c r="W133" s="411">
        <v>0</v>
      </c>
      <c r="X133" s="352"/>
      <c r="Y133" s="350">
        <v>2011</v>
      </c>
      <c r="Z133" s="411">
        <v>100</v>
      </c>
      <c r="AA133" s="352"/>
      <c r="AB133" s="387"/>
      <c r="AC133" s="389"/>
      <c r="AD133" s="390"/>
    </row>
    <row r="134" spans="1:33" s="47" customFormat="1" ht="24.75" customHeight="1">
      <c r="A134" s="350">
        <v>2012</v>
      </c>
      <c r="B134" s="2">
        <f t="shared" si="20"/>
        <v>87.5</v>
      </c>
      <c r="C134" s="352"/>
      <c r="D134" s="350">
        <v>2012</v>
      </c>
      <c r="E134" s="411">
        <v>100</v>
      </c>
      <c r="F134" s="352"/>
      <c r="G134" s="350">
        <v>2012</v>
      </c>
      <c r="H134" s="411">
        <v>100</v>
      </c>
      <c r="I134" s="352"/>
      <c r="J134" s="350">
        <v>2012</v>
      </c>
      <c r="K134" s="8">
        <f t="shared" si="21"/>
        <v>50</v>
      </c>
      <c r="L134" s="352"/>
      <c r="M134" s="350">
        <v>2012</v>
      </c>
      <c r="N134" s="411">
        <v>100</v>
      </c>
      <c r="O134" s="352"/>
      <c r="P134" s="350">
        <v>2012</v>
      </c>
      <c r="Q134" s="411">
        <v>0</v>
      </c>
      <c r="R134" s="352"/>
      <c r="S134" s="350">
        <v>2012</v>
      </c>
      <c r="T134" s="411">
        <v>100</v>
      </c>
      <c r="U134" s="352"/>
      <c r="V134" s="350">
        <v>2012</v>
      </c>
      <c r="W134" s="411">
        <v>0</v>
      </c>
      <c r="X134" s="352"/>
      <c r="Y134" s="350">
        <v>2012</v>
      </c>
      <c r="Z134" s="411">
        <v>100</v>
      </c>
      <c r="AA134" s="352"/>
      <c r="AB134" s="387"/>
      <c r="AC134" s="389"/>
      <c r="AD134" s="390"/>
    </row>
    <row r="135" spans="1:33" s="47" customFormat="1" ht="24.75" customHeight="1">
      <c r="A135" s="350">
        <v>2013</v>
      </c>
      <c r="B135" s="2">
        <f t="shared" si="20"/>
        <v>87.5</v>
      </c>
      <c r="C135" s="352"/>
      <c r="D135" s="350">
        <v>2013</v>
      </c>
      <c r="E135" s="411">
        <v>100</v>
      </c>
      <c r="F135" s="352"/>
      <c r="G135" s="350">
        <v>2013</v>
      </c>
      <c r="H135" s="411">
        <v>100</v>
      </c>
      <c r="I135" s="352"/>
      <c r="J135" s="350">
        <v>2013</v>
      </c>
      <c r="K135" s="8">
        <f t="shared" si="21"/>
        <v>50</v>
      </c>
      <c r="L135" s="352"/>
      <c r="M135" s="350">
        <v>2013</v>
      </c>
      <c r="N135" s="411">
        <v>100</v>
      </c>
      <c r="O135" s="352"/>
      <c r="P135" s="350">
        <v>2013</v>
      </c>
      <c r="Q135" s="411">
        <v>0</v>
      </c>
      <c r="R135" s="352"/>
      <c r="S135" s="350">
        <v>2013</v>
      </c>
      <c r="T135" s="411">
        <v>100</v>
      </c>
      <c r="U135" s="352"/>
      <c r="V135" s="350">
        <v>2013</v>
      </c>
      <c r="W135" s="411">
        <v>0</v>
      </c>
      <c r="X135" s="352"/>
      <c r="Y135" s="350">
        <v>2013</v>
      </c>
      <c r="Z135" s="411">
        <v>100</v>
      </c>
      <c r="AA135" s="352"/>
      <c r="AB135" s="387"/>
      <c r="AC135" s="389"/>
      <c r="AD135" s="390"/>
    </row>
    <row r="136" spans="1:33" ht="24.75" customHeight="1">
      <c r="A136" s="43">
        <v>2014</v>
      </c>
      <c r="B136" s="2">
        <f t="shared" ref="B136:B141" si="22">AVERAGE(E136,H136,K136,Z136)</f>
        <v>87.5</v>
      </c>
      <c r="C136" s="80"/>
      <c r="D136" s="43">
        <v>2014</v>
      </c>
      <c r="E136" s="19">
        <v>100</v>
      </c>
      <c r="F136" s="10" t="s">
        <v>3981</v>
      </c>
      <c r="G136" s="43">
        <v>2014</v>
      </c>
      <c r="H136" s="19">
        <v>100</v>
      </c>
      <c r="I136" s="10" t="s">
        <v>3982</v>
      </c>
      <c r="J136" s="43">
        <v>2014</v>
      </c>
      <c r="K136" s="8">
        <f>AVERAGE(N136,Q136,T136,W136)</f>
        <v>50</v>
      </c>
      <c r="L136" s="19"/>
      <c r="M136" s="43">
        <v>2014</v>
      </c>
      <c r="N136" s="19">
        <v>100</v>
      </c>
      <c r="O136" s="10" t="s">
        <v>3983</v>
      </c>
      <c r="P136" s="43">
        <v>2014</v>
      </c>
      <c r="Q136" s="19">
        <v>0</v>
      </c>
      <c r="R136" s="10"/>
      <c r="S136" s="43">
        <v>2014</v>
      </c>
      <c r="T136" s="19">
        <v>100</v>
      </c>
      <c r="U136" s="10"/>
      <c r="V136" s="43">
        <v>2014</v>
      </c>
      <c r="W136" s="19">
        <v>0</v>
      </c>
      <c r="X136" s="10"/>
      <c r="Y136" s="350">
        <v>2014</v>
      </c>
      <c r="Z136" s="19">
        <v>100</v>
      </c>
      <c r="AA136" s="11"/>
    </row>
    <row r="137" spans="1:33" ht="24.75" customHeight="1">
      <c r="A137" s="43">
        <v>2015</v>
      </c>
      <c r="B137" s="2">
        <f t="shared" si="22"/>
        <v>87.5</v>
      </c>
      <c r="C137" s="80"/>
      <c r="D137" s="43">
        <v>2015</v>
      </c>
      <c r="E137" s="19">
        <v>100</v>
      </c>
      <c r="F137" s="10"/>
      <c r="G137" s="43">
        <v>2015</v>
      </c>
      <c r="H137" s="19">
        <v>100</v>
      </c>
      <c r="I137" s="10"/>
      <c r="J137" s="43">
        <v>2015</v>
      </c>
      <c r="K137" s="8">
        <f t="shared" ref="K137:K140" si="23">AVERAGE(N137,Q137,T137,W137)</f>
        <v>50</v>
      </c>
      <c r="L137" s="19"/>
      <c r="M137" s="43">
        <v>2015</v>
      </c>
      <c r="N137" s="19">
        <v>100</v>
      </c>
      <c r="O137" s="10"/>
      <c r="P137" s="43">
        <v>2015</v>
      </c>
      <c r="Q137" s="19">
        <v>0</v>
      </c>
      <c r="R137" s="10"/>
      <c r="S137" s="43">
        <v>2015</v>
      </c>
      <c r="T137" s="19">
        <v>100</v>
      </c>
      <c r="U137" s="10"/>
      <c r="V137" s="43">
        <v>2015</v>
      </c>
      <c r="W137" s="19">
        <v>0</v>
      </c>
      <c r="X137" s="10"/>
      <c r="Y137" s="350">
        <v>2015</v>
      </c>
      <c r="Z137" s="19">
        <v>100</v>
      </c>
      <c r="AA137" s="11"/>
    </row>
    <row r="138" spans="1:33" ht="24.75" customHeight="1">
      <c r="A138" s="43">
        <v>2016</v>
      </c>
      <c r="B138" s="2">
        <f t="shared" si="22"/>
        <v>87.5</v>
      </c>
      <c r="C138" s="80"/>
      <c r="D138" s="43">
        <v>2016</v>
      </c>
      <c r="E138" s="19">
        <v>100</v>
      </c>
      <c r="F138" s="10"/>
      <c r="G138" s="43">
        <v>2016</v>
      </c>
      <c r="H138" s="19">
        <v>100</v>
      </c>
      <c r="I138" s="10"/>
      <c r="J138" s="43">
        <v>2016</v>
      </c>
      <c r="K138" s="8">
        <f t="shared" si="23"/>
        <v>50</v>
      </c>
      <c r="L138" s="19"/>
      <c r="M138" s="43">
        <v>2016</v>
      </c>
      <c r="N138" s="19">
        <v>100</v>
      </c>
      <c r="O138" s="10"/>
      <c r="P138" s="43">
        <v>2016</v>
      </c>
      <c r="Q138" s="19">
        <v>0</v>
      </c>
      <c r="R138" s="10"/>
      <c r="S138" s="43">
        <v>2016</v>
      </c>
      <c r="T138" s="19">
        <v>100</v>
      </c>
      <c r="U138" s="10"/>
      <c r="V138" s="43">
        <v>2016</v>
      </c>
      <c r="W138" s="19">
        <v>0</v>
      </c>
      <c r="X138" s="10"/>
      <c r="Y138" s="350">
        <v>2016</v>
      </c>
      <c r="Z138" s="19">
        <v>100</v>
      </c>
      <c r="AA138" s="11"/>
    </row>
    <row r="139" spans="1:33" ht="24.75" customHeight="1">
      <c r="A139" s="43">
        <v>2017</v>
      </c>
      <c r="B139" s="2">
        <f t="shared" si="22"/>
        <v>87.5</v>
      </c>
      <c r="C139" s="80"/>
      <c r="D139" s="43">
        <v>2017</v>
      </c>
      <c r="E139" s="19">
        <v>100</v>
      </c>
      <c r="F139" s="10"/>
      <c r="G139" s="43">
        <v>2017</v>
      </c>
      <c r="H139" s="19">
        <v>100</v>
      </c>
      <c r="I139" s="10"/>
      <c r="J139" s="43">
        <v>2017</v>
      </c>
      <c r="K139" s="8">
        <f t="shared" si="23"/>
        <v>50</v>
      </c>
      <c r="L139" s="19"/>
      <c r="M139" s="43">
        <v>2017</v>
      </c>
      <c r="N139" s="19">
        <v>100</v>
      </c>
      <c r="O139" s="10"/>
      <c r="P139" s="43">
        <v>2017</v>
      </c>
      <c r="Q139" s="19">
        <v>0</v>
      </c>
      <c r="R139" s="10"/>
      <c r="S139" s="43">
        <v>2017</v>
      </c>
      <c r="T139" s="19">
        <v>100</v>
      </c>
      <c r="U139" s="10"/>
      <c r="V139" s="43">
        <v>2017</v>
      </c>
      <c r="W139" s="19">
        <v>0</v>
      </c>
      <c r="X139" s="10"/>
      <c r="Y139" s="350">
        <v>2017</v>
      </c>
      <c r="Z139" s="19">
        <v>100</v>
      </c>
      <c r="AA139" s="11"/>
    </row>
    <row r="140" spans="1:33" ht="24.75" customHeight="1">
      <c r="A140" s="43">
        <v>2018</v>
      </c>
      <c r="B140" s="2">
        <f t="shared" si="22"/>
        <v>87.5</v>
      </c>
      <c r="C140" s="80"/>
      <c r="D140" s="43">
        <v>2018</v>
      </c>
      <c r="E140" s="19">
        <v>100</v>
      </c>
      <c r="F140" s="10"/>
      <c r="G140" s="43">
        <v>2018</v>
      </c>
      <c r="H140" s="19">
        <v>100</v>
      </c>
      <c r="I140" s="10"/>
      <c r="J140" s="43">
        <v>2018</v>
      </c>
      <c r="K140" s="8">
        <f t="shared" si="23"/>
        <v>50</v>
      </c>
      <c r="L140" s="19"/>
      <c r="M140" s="43">
        <v>2018</v>
      </c>
      <c r="N140" s="19">
        <v>100</v>
      </c>
      <c r="O140" s="10"/>
      <c r="P140" s="43">
        <v>2018</v>
      </c>
      <c r="Q140" s="19">
        <v>0</v>
      </c>
      <c r="R140" s="10"/>
      <c r="S140" s="43">
        <v>2018</v>
      </c>
      <c r="T140" s="19">
        <v>100</v>
      </c>
      <c r="U140" s="10"/>
      <c r="V140" s="43">
        <v>2018</v>
      </c>
      <c r="W140" s="19">
        <v>0</v>
      </c>
      <c r="X140" s="10"/>
      <c r="Y140" s="350">
        <v>2018</v>
      </c>
      <c r="Z140" s="19">
        <v>100</v>
      </c>
      <c r="AA140" s="11"/>
    </row>
    <row r="141" spans="1:33" ht="24.75" customHeight="1">
      <c r="A141" s="43">
        <v>2019</v>
      </c>
      <c r="B141" s="2">
        <f t="shared" si="22"/>
        <v>87.5</v>
      </c>
      <c r="C141" s="27"/>
      <c r="D141" s="43">
        <v>2019</v>
      </c>
      <c r="E141" s="27">
        <v>100</v>
      </c>
      <c r="F141" s="27"/>
      <c r="G141" s="108">
        <v>2019</v>
      </c>
      <c r="H141" s="27">
        <v>100</v>
      </c>
      <c r="I141" s="27"/>
      <c r="J141" s="43">
        <v>2019</v>
      </c>
      <c r="K141" s="27">
        <f t="shared" ref="K141" si="24">+AVERAGE(N141,Q141,T141,W141)</f>
        <v>50</v>
      </c>
      <c r="L141" s="27"/>
      <c r="M141" s="43">
        <v>2019</v>
      </c>
      <c r="N141" s="27">
        <v>100</v>
      </c>
      <c r="O141" s="27"/>
      <c r="P141" s="43">
        <v>2019</v>
      </c>
      <c r="Q141" s="27">
        <v>0</v>
      </c>
      <c r="R141" s="27"/>
      <c r="S141" s="43">
        <v>2019</v>
      </c>
      <c r="T141" s="27">
        <v>100</v>
      </c>
      <c r="U141" s="27"/>
      <c r="V141" s="43">
        <v>2019</v>
      </c>
      <c r="W141" s="27">
        <v>0</v>
      </c>
      <c r="X141" s="27"/>
      <c r="Y141" s="350">
        <v>2019</v>
      </c>
      <c r="Z141" s="27">
        <v>100</v>
      </c>
      <c r="AA141" s="27"/>
    </row>
    <row r="142" spans="1:33" ht="24.75" customHeight="1">
      <c r="A142" s="44"/>
      <c r="B142" s="228"/>
      <c r="C142" s="228"/>
      <c r="D142" s="228"/>
      <c r="E142" s="228"/>
      <c r="F142" s="228"/>
      <c r="G142" s="228"/>
      <c r="H142" s="228"/>
      <c r="I142" s="228"/>
      <c r="J142" s="228"/>
      <c r="K142" s="228"/>
      <c r="L142" s="228"/>
      <c r="M142" s="228"/>
      <c r="N142" s="228"/>
      <c r="O142" s="228"/>
      <c r="P142" s="228"/>
      <c r="Q142" s="228"/>
      <c r="R142" s="228"/>
      <c r="S142" s="228"/>
      <c r="T142" s="228"/>
      <c r="U142" s="228"/>
      <c r="V142" s="228"/>
      <c r="W142" s="228"/>
      <c r="X142" s="228"/>
      <c r="Y142" s="228"/>
      <c r="Z142" s="228"/>
      <c r="AA142" s="228"/>
      <c r="AB142" s="228"/>
      <c r="AC142" s="228"/>
      <c r="AD142" s="228"/>
      <c r="AE142" s="228"/>
      <c r="AF142" s="228"/>
      <c r="AG142" s="228"/>
    </row>
    <row r="143" spans="1:33" ht="24.75" customHeight="1">
      <c r="A143" s="40" t="s">
        <v>114</v>
      </c>
      <c r="B143" s="845" t="s">
        <v>135</v>
      </c>
      <c r="C143" s="845"/>
      <c r="D143" s="845"/>
      <c r="E143" s="845"/>
      <c r="F143" s="845"/>
      <c r="G143" s="845"/>
      <c r="H143" s="845"/>
      <c r="I143" s="845"/>
      <c r="J143" s="845"/>
      <c r="K143" s="845"/>
      <c r="L143" s="845"/>
      <c r="M143" s="845"/>
      <c r="N143" s="845"/>
      <c r="O143" s="845"/>
      <c r="P143" s="845"/>
      <c r="Q143" s="845"/>
      <c r="R143" s="845"/>
      <c r="S143" s="845"/>
      <c r="T143" s="845"/>
      <c r="U143" s="845"/>
      <c r="V143" s="845"/>
      <c r="W143" s="845"/>
      <c r="X143" s="845"/>
      <c r="Y143" s="845"/>
      <c r="Z143" s="845"/>
      <c r="AA143" s="845"/>
      <c r="AB143" s="845"/>
      <c r="AC143" s="845"/>
      <c r="AD143" s="845"/>
      <c r="AE143" s="845"/>
      <c r="AF143" s="845"/>
      <c r="AG143" s="845"/>
    </row>
    <row r="144" spans="1:33" ht="24.75" customHeight="1">
      <c r="A144" s="40" t="s">
        <v>106</v>
      </c>
      <c r="B144" s="596" t="s">
        <v>62</v>
      </c>
      <c r="C144" s="596"/>
      <c r="D144" s="40" t="s">
        <v>106</v>
      </c>
      <c r="E144" s="597" t="s">
        <v>63</v>
      </c>
      <c r="F144" s="597"/>
      <c r="G144" s="40" t="s">
        <v>106</v>
      </c>
      <c r="H144" s="597" t="s">
        <v>64</v>
      </c>
      <c r="I144" s="597"/>
      <c r="J144" s="40" t="s">
        <v>106</v>
      </c>
      <c r="K144" s="597"/>
      <c r="L144" s="597"/>
      <c r="M144" s="40" t="s">
        <v>106</v>
      </c>
      <c r="N144" s="597"/>
      <c r="O144" s="597"/>
      <c r="P144" s="40" t="s">
        <v>106</v>
      </c>
      <c r="Q144" s="597"/>
      <c r="R144" s="597"/>
      <c r="S144" s="40" t="s">
        <v>106</v>
      </c>
      <c r="T144" s="597"/>
      <c r="U144" s="597"/>
      <c r="V144" s="40" t="s">
        <v>106</v>
      </c>
      <c r="W144" s="593" t="s">
        <v>487</v>
      </c>
      <c r="X144" s="594"/>
      <c r="Y144" s="351" t="s">
        <v>106</v>
      </c>
      <c r="Z144" s="597" t="s">
        <v>69</v>
      </c>
      <c r="AA144" s="597"/>
      <c r="AB144" s="351" t="s">
        <v>106</v>
      </c>
      <c r="AC144" s="597" t="s">
        <v>70</v>
      </c>
      <c r="AD144" s="597"/>
      <c r="AE144" s="351" t="s">
        <v>106</v>
      </c>
      <c r="AF144" s="597" t="s">
        <v>71</v>
      </c>
      <c r="AG144" s="597"/>
    </row>
    <row r="145" spans="1:33" ht="24.75" customHeight="1">
      <c r="A145" s="40" t="s">
        <v>105</v>
      </c>
      <c r="B145" s="591"/>
      <c r="C145" s="592"/>
      <c r="D145" s="40" t="s">
        <v>105</v>
      </c>
      <c r="E145" s="593"/>
      <c r="F145" s="594"/>
      <c r="G145" s="40" t="s">
        <v>105</v>
      </c>
      <c r="H145" s="600"/>
      <c r="I145" s="600"/>
      <c r="J145" s="40" t="s">
        <v>105</v>
      </c>
      <c r="K145" s="600" t="s">
        <v>65</v>
      </c>
      <c r="L145" s="600"/>
      <c r="M145" s="40" t="s">
        <v>105</v>
      </c>
      <c r="N145" s="600" t="s">
        <v>66</v>
      </c>
      <c r="O145" s="600"/>
      <c r="P145" s="40" t="s">
        <v>105</v>
      </c>
      <c r="Q145" s="600" t="s">
        <v>67</v>
      </c>
      <c r="R145" s="600"/>
      <c r="S145" s="40" t="s">
        <v>105</v>
      </c>
      <c r="T145" s="600" t="s">
        <v>68</v>
      </c>
      <c r="U145" s="600"/>
      <c r="V145" s="40" t="s">
        <v>105</v>
      </c>
      <c r="W145" s="606"/>
      <c r="X145" s="607"/>
      <c r="Y145" s="351" t="s">
        <v>105</v>
      </c>
      <c r="Z145" s="600"/>
      <c r="AA145" s="600"/>
      <c r="AB145" s="351" t="s">
        <v>105</v>
      </c>
      <c r="AC145" s="600"/>
      <c r="AD145" s="600"/>
      <c r="AE145" s="351" t="s">
        <v>105</v>
      </c>
      <c r="AF145" s="600"/>
      <c r="AG145" s="600"/>
    </row>
    <row r="146" spans="1:33" ht="24.75" customHeight="1">
      <c r="A146" s="43" t="s">
        <v>92</v>
      </c>
      <c r="B146" s="595" t="s">
        <v>134</v>
      </c>
      <c r="C146" s="595"/>
      <c r="D146" s="43" t="s">
        <v>92</v>
      </c>
      <c r="E146" s="595" t="s">
        <v>133</v>
      </c>
      <c r="F146" s="595"/>
      <c r="G146" s="43" t="s">
        <v>92</v>
      </c>
      <c r="H146" s="595" t="s">
        <v>132</v>
      </c>
      <c r="I146" s="595"/>
      <c r="J146" s="43" t="s">
        <v>92</v>
      </c>
      <c r="K146" s="595" t="s">
        <v>131</v>
      </c>
      <c r="L146" s="595"/>
      <c r="M146" s="43" t="s">
        <v>92</v>
      </c>
      <c r="N146" s="595" t="s">
        <v>130</v>
      </c>
      <c r="O146" s="595"/>
      <c r="P146" s="43" t="s">
        <v>92</v>
      </c>
      <c r="Q146" s="595" t="s">
        <v>129</v>
      </c>
      <c r="R146" s="595"/>
      <c r="S146" s="43" t="s">
        <v>92</v>
      </c>
      <c r="T146" s="595" t="s">
        <v>1573</v>
      </c>
      <c r="U146" s="595"/>
      <c r="V146" s="43" t="s">
        <v>92</v>
      </c>
      <c r="W146" s="608" t="s">
        <v>128</v>
      </c>
      <c r="X146" s="609"/>
      <c r="Y146" s="350" t="s">
        <v>92</v>
      </c>
      <c r="Z146" s="595" t="s">
        <v>127</v>
      </c>
      <c r="AA146" s="595"/>
      <c r="AB146" s="350" t="s">
        <v>92</v>
      </c>
      <c r="AC146" s="595" t="s">
        <v>126</v>
      </c>
      <c r="AD146" s="595"/>
      <c r="AE146" s="350" t="s">
        <v>92</v>
      </c>
      <c r="AF146" s="595" t="s">
        <v>125</v>
      </c>
      <c r="AG146" s="595"/>
    </row>
    <row r="147" spans="1:33" ht="24.75" customHeight="1">
      <c r="A147" s="43" t="s">
        <v>81</v>
      </c>
      <c r="B147" s="595" t="s">
        <v>90</v>
      </c>
      <c r="C147" s="595"/>
      <c r="D147" s="43" t="s">
        <v>81</v>
      </c>
      <c r="E147" s="580" t="s">
        <v>124</v>
      </c>
      <c r="F147" s="580"/>
      <c r="G147" s="43" t="s">
        <v>81</v>
      </c>
      <c r="H147" s="580" t="s">
        <v>123</v>
      </c>
      <c r="I147" s="580"/>
      <c r="J147" s="43" t="s">
        <v>81</v>
      </c>
      <c r="K147" s="580" t="s">
        <v>122</v>
      </c>
      <c r="L147" s="580"/>
      <c r="M147" s="43" t="s">
        <v>81</v>
      </c>
      <c r="N147" s="580" t="s">
        <v>121</v>
      </c>
      <c r="O147" s="580"/>
      <c r="P147" s="43" t="s">
        <v>81</v>
      </c>
      <c r="Q147" s="580" t="s">
        <v>120</v>
      </c>
      <c r="R147" s="580"/>
      <c r="S147" s="43" t="s">
        <v>81</v>
      </c>
      <c r="T147" s="580" t="s">
        <v>1574</v>
      </c>
      <c r="U147" s="580"/>
      <c r="V147" s="43" t="s">
        <v>81</v>
      </c>
      <c r="W147" s="612" t="s">
        <v>773</v>
      </c>
      <c r="X147" s="613"/>
      <c r="Y147" s="350" t="s">
        <v>81</v>
      </c>
      <c r="Z147" s="580" t="s">
        <v>1585</v>
      </c>
      <c r="AA147" s="580"/>
      <c r="AB147" s="350" t="s">
        <v>81</v>
      </c>
      <c r="AC147" s="580" t="s">
        <v>118</v>
      </c>
      <c r="AD147" s="580"/>
      <c r="AE147" s="350" t="s">
        <v>81</v>
      </c>
      <c r="AF147" s="580" t="s">
        <v>1498</v>
      </c>
      <c r="AG147" s="580"/>
    </row>
    <row r="148" spans="1:33" ht="24.75" customHeight="1">
      <c r="A148" s="43" t="s">
        <v>78</v>
      </c>
      <c r="B148" s="580" t="s">
        <v>79</v>
      </c>
      <c r="C148" s="580"/>
      <c r="D148" s="43" t="s">
        <v>78</v>
      </c>
      <c r="E148" s="580" t="s">
        <v>4375</v>
      </c>
      <c r="F148" s="580"/>
      <c r="G148" s="43" t="s">
        <v>78</v>
      </c>
      <c r="H148" s="580" t="s">
        <v>79</v>
      </c>
      <c r="I148" s="580"/>
      <c r="J148" s="43" t="s">
        <v>78</v>
      </c>
      <c r="K148" s="580" t="s">
        <v>4376</v>
      </c>
      <c r="L148" s="580"/>
      <c r="M148" s="43" t="s">
        <v>78</v>
      </c>
      <c r="N148" s="580" t="s">
        <v>4376</v>
      </c>
      <c r="O148" s="580"/>
      <c r="P148" s="43" t="s">
        <v>78</v>
      </c>
      <c r="Q148" s="580" t="s">
        <v>4376</v>
      </c>
      <c r="R148" s="580"/>
      <c r="S148" s="43" t="s">
        <v>78</v>
      </c>
      <c r="T148" s="580" t="s">
        <v>4376</v>
      </c>
      <c r="U148" s="580"/>
      <c r="V148" s="43" t="s">
        <v>78</v>
      </c>
      <c r="W148" s="610" t="s">
        <v>4377</v>
      </c>
      <c r="X148" s="611"/>
      <c r="Y148" s="350" t="s">
        <v>78</v>
      </c>
      <c r="Z148" s="580" t="s">
        <v>4378</v>
      </c>
      <c r="AA148" s="580"/>
      <c r="AB148" s="350" t="s">
        <v>78</v>
      </c>
      <c r="AC148" s="580" t="s">
        <v>4469</v>
      </c>
      <c r="AD148" s="580"/>
      <c r="AE148" s="350" t="s">
        <v>78</v>
      </c>
      <c r="AF148" s="580" t="s">
        <v>4380</v>
      </c>
      <c r="AG148" s="580"/>
    </row>
    <row r="149" spans="1:33" ht="24.75" customHeight="1">
      <c r="A149" s="299" t="s">
        <v>75</v>
      </c>
      <c r="B149" s="298" t="s">
        <v>74</v>
      </c>
      <c r="C149" s="303" t="s">
        <v>73</v>
      </c>
      <c r="D149" s="299" t="s">
        <v>75</v>
      </c>
      <c r="E149" s="298" t="s">
        <v>74</v>
      </c>
      <c r="F149" s="303" t="s">
        <v>73</v>
      </c>
      <c r="G149" s="299" t="s">
        <v>75</v>
      </c>
      <c r="H149" s="298" t="s">
        <v>74</v>
      </c>
      <c r="I149" s="298" t="s">
        <v>73</v>
      </c>
      <c r="J149" s="299" t="s">
        <v>75</v>
      </c>
      <c r="K149" s="298" t="s">
        <v>74</v>
      </c>
      <c r="L149" s="303" t="s">
        <v>73</v>
      </c>
      <c r="M149" s="299" t="s">
        <v>75</v>
      </c>
      <c r="N149" s="298" t="s">
        <v>74</v>
      </c>
      <c r="O149" s="303" t="s">
        <v>73</v>
      </c>
      <c r="P149" s="299" t="s">
        <v>75</v>
      </c>
      <c r="Q149" s="298" t="s">
        <v>74</v>
      </c>
      <c r="R149" s="303" t="s">
        <v>73</v>
      </c>
      <c r="S149" s="299" t="s">
        <v>75</v>
      </c>
      <c r="T149" s="298" t="s">
        <v>74</v>
      </c>
      <c r="U149" s="303" t="s">
        <v>73</v>
      </c>
      <c r="V149" s="299" t="s">
        <v>75</v>
      </c>
      <c r="W149" s="298" t="s">
        <v>74</v>
      </c>
      <c r="X149" s="303" t="s">
        <v>73</v>
      </c>
      <c r="Y149" s="350" t="s">
        <v>75</v>
      </c>
      <c r="Z149" s="347" t="s">
        <v>74</v>
      </c>
      <c r="AA149" s="303" t="s">
        <v>73</v>
      </c>
      <c r="AB149" s="350" t="s">
        <v>75</v>
      </c>
      <c r="AC149" s="347" t="s">
        <v>74</v>
      </c>
      <c r="AD149" s="303" t="s">
        <v>73</v>
      </c>
      <c r="AE149" s="350" t="s">
        <v>75</v>
      </c>
      <c r="AF149" s="347" t="s">
        <v>74</v>
      </c>
      <c r="AG149" s="303" t="s">
        <v>73</v>
      </c>
    </row>
    <row r="150" spans="1:33" s="47" customFormat="1" ht="24.75" customHeight="1">
      <c r="A150" s="350">
        <v>2007</v>
      </c>
      <c r="B150" s="396" t="e">
        <f t="shared" ref="B150:B156" si="25">AVERAGE(E150,H150, W150,((Z150+AC150+AF150)/3))</f>
        <v>#DIV/0!</v>
      </c>
      <c r="C150" s="352"/>
      <c r="D150" s="350">
        <v>2007</v>
      </c>
      <c r="E150" s="362"/>
      <c r="F150" s="352"/>
      <c r="G150" s="350">
        <v>2007</v>
      </c>
      <c r="H150" s="8" t="e">
        <f t="shared" ref="H150:H156" si="26">AVERAGE(K150,N150,Q150,T150)</f>
        <v>#DIV/0!</v>
      </c>
      <c r="I150" s="352"/>
      <c r="J150" s="350">
        <v>2007</v>
      </c>
      <c r="K150" s="362"/>
      <c r="L150" s="352"/>
      <c r="M150" s="350">
        <v>2007</v>
      </c>
      <c r="N150" s="362"/>
      <c r="O150" s="352"/>
      <c r="P150" s="350">
        <v>2007</v>
      </c>
      <c r="Q150" s="362"/>
      <c r="R150" s="352"/>
      <c r="S150" s="350">
        <v>2007</v>
      </c>
      <c r="T150" s="362"/>
      <c r="U150" s="352"/>
      <c r="V150" s="350">
        <v>2007</v>
      </c>
      <c r="W150" s="362"/>
      <c r="X150" s="352"/>
      <c r="Y150" s="350">
        <v>2007</v>
      </c>
      <c r="Z150" s="362"/>
      <c r="AA150" s="352"/>
      <c r="AB150" s="350">
        <v>2007</v>
      </c>
      <c r="AC150" s="362"/>
      <c r="AD150" s="352"/>
      <c r="AE150" s="350">
        <v>2007</v>
      </c>
      <c r="AF150" s="362"/>
      <c r="AG150" s="352"/>
    </row>
    <row r="151" spans="1:33" s="47" customFormat="1" ht="24.75" customHeight="1">
      <c r="A151" s="350">
        <v>2008</v>
      </c>
      <c r="B151" s="396" t="e">
        <f t="shared" si="25"/>
        <v>#DIV/0!</v>
      </c>
      <c r="C151" s="352"/>
      <c r="D151" s="350">
        <v>2008</v>
      </c>
      <c r="E151" s="362"/>
      <c r="F151" s="352"/>
      <c r="G151" s="350">
        <v>2008</v>
      </c>
      <c r="H151" s="8" t="e">
        <f t="shared" si="26"/>
        <v>#DIV/0!</v>
      </c>
      <c r="I151" s="352"/>
      <c r="J151" s="350">
        <v>2008</v>
      </c>
      <c r="K151" s="362"/>
      <c r="L151" s="352"/>
      <c r="M151" s="350">
        <v>2008</v>
      </c>
      <c r="N151" s="362"/>
      <c r="O151" s="352"/>
      <c r="P151" s="350">
        <v>2008</v>
      </c>
      <c r="Q151" s="362"/>
      <c r="R151" s="352"/>
      <c r="S151" s="350">
        <v>2008</v>
      </c>
      <c r="T151" s="362"/>
      <c r="U151" s="352"/>
      <c r="V151" s="350">
        <v>2008</v>
      </c>
      <c r="W151" s="362"/>
      <c r="X151" s="352"/>
      <c r="Y151" s="350">
        <v>2008</v>
      </c>
      <c r="Z151" s="362"/>
      <c r="AA151" s="352"/>
      <c r="AB151" s="350">
        <v>2008</v>
      </c>
      <c r="AC151" s="362"/>
      <c r="AD151" s="352"/>
      <c r="AE151" s="350">
        <v>2008</v>
      </c>
      <c r="AF151" s="362"/>
      <c r="AG151" s="352"/>
    </row>
    <row r="152" spans="1:33" s="47" customFormat="1" ht="24.75" customHeight="1">
      <c r="A152" s="350">
        <v>2009</v>
      </c>
      <c r="B152" s="396" t="e">
        <f t="shared" si="25"/>
        <v>#DIV/0!</v>
      </c>
      <c r="C152" s="352"/>
      <c r="D152" s="350">
        <v>2009</v>
      </c>
      <c r="E152" s="362"/>
      <c r="F152" s="352"/>
      <c r="G152" s="350">
        <v>2009</v>
      </c>
      <c r="H152" s="8" t="e">
        <f t="shared" si="26"/>
        <v>#DIV/0!</v>
      </c>
      <c r="I152" s="352"/>
      <c r="J152" s="350">
        <v>2009</v>
      </c>
      <c r="K152" s="362"/>
      <c r="L152" s="352"/>
      <c r="M152" s="350">
        <v>2009</v>
      </c>
      <c r="N152" s="362"/>
      <c r="O152" s="352"/>
      <c r="P152" s="350">
        <v>2009</v>
      </c>
      <c r="Q152" s="362"/>
      <c r="R152" s="352"/>
      <c r="S152" s="350">
        <v>2009</v>
      </c>
      <c r="T152" s="362"/>
      <c r="U152" s="352"/>
      <c r="V152" s="350">
        <v>2009</v>
      </c>
      <c r="W152" s="362"/>
      <c r="X152" s="352"/>
      <c r="Y152" s="350">
        <v>2009</v>
      </c>
      <c r="Z152" s="362"/>
      <c r="AA152" s="352"/>
      <c r="AB152" s="350">
        <v>2009</v>
      </c>
      <c r="AC152" s="362"/>
      <c r="AD152" s="352"/>
      <c r="AE152" s="350">
        <v>2009</v>
      </c>
      <c r="AF152" s="362"/>
      <c r="AG152" s="352"/>
    </row>
    <row r="153" spans="1:33" s="47" customFormat="1" ht="24.75" customHeight="1">
      <c r="A153" s="350">
        <v>2010</v>
      </c>
      <c r="B153" s="396">
        <f t="shared" si="25"/>
        <v>97.25</v>
      </c>
      <c r="C153" s="352"/>
      <c r="D153" s="350">
        <v>2010</v>
      </c>
      <c r="E153" s="411">
        <v>100</v>
      </c>
      <c r="F153" s="352"/>
      <c r="G153" s="350">
        <v>2010</v>
      </c>
      <c r="H153" s="8">
        <f t="shared" si="26"/>
        <v>100</v>
      </c>
      <c r="I153" s="352"/>
      <c r="J153" s="350">
        <v>2010</v>
      </c>
      <c r="K153" s="411">
        <v>100</v>
      </c>
      <c r="L153" s="352"/>
      <c r="M153" s="350">
        <v>2010</v>
      </c>
      <c r="N153" s="411">
        <v>100</v>
      </c>
      <c r="O153" s="352"/>
      <c r="P153" s="350">
        <v>2010</v>
      </c>
      <c r="Q153" s="411">
        <v>100</v>
      </c>
      <c r="R153" s="352"/>
      <c r="S153" s="350">
        <v>2010</v>
      </c>
      <c r="T153" s="411">
        <v>100</v>
      </c>
      <c r="U153" s="352"/>
      <c r="V153" s="350">
        <v>2010</v>
      </c>
      <c r="W153" s="411">
        <v>100</v>
      </c>
      <c r="X153" s="352"/>
      <c r="Y153" s="350">
        <v>2010</v>
      </c>
      <c r="Z153" s="411">
        <v>100</v>
      </c>
      <c r="AA153" s="352"/>
      <c r="AB153" s="350">
        <v>2010</v>
      </c>
      <c r="AC153" s="411">
        <v>67</v>
      </c>
      <c r="AD153" s="352"/>
      <c r="AE153" s="350">
        <v>2010</v>
      </c>
      <c r="AF153" s="411">
        <v>100</v>
      </c>
      <c r="AG153" s="352"/>
    </row>
    <row r="154" spans="1:33" s="47" customFormat="1" ht="24.75" customHeight="1">
      <c r="A154" s="350">
        <v>2011</v>
      </c>
      <c r="B154" s="396">
        <f t="shared" si="25"/>
        <v>97.25</v>
      </c>
      <c r="C154" s="352"/>
      <c r="D154" s="350">
        <v>2011</v>
      </c>
      <c r="E154" s="411">
        <v>100</v>
      </c>
      <c r="F154" s="352"/>
      <c r="G154" s="350">
        <v>2011</v>
      </c>
      <c r="H154" s="8">
        <f t="shared" si="26"/>
        <v>100</v>
      </c>
      <c r="I154" s="352"/>
      <c r="J154" s="350">
        <v>2011</v>
      </c>
      <c r="K154" s="411">
        <v>100</v>
      </c>
      <c r="L154" s="352"/>
      <c r="M154" s="350">
        <v>2011</v>
      </c>
      <c r="N154" s="411">
        <v>100</v>
      </c>
      <c r="O154" s="352"/>
      <c r="P154" s="350">
        <v>2011</v>
      </c>
      <c r="Q154" s="411">
        <v>100</v>
      </c>
      <c r="R154" s="352"/>
      <c r="S154" s="350">
        <v>2011</v>
      </c>
      <c r="T154" s="411">
        <v>100</v>
      </c>
      <c r="U154" s="352"/>
      <c r="V154" s="350">
        <v>2011</v>
      </c>
      <c r="W154" s="411">
        <v>100</v>
      </c>
      <c r="X154" s="352"/>
      <c r="Y154" s="350">
        <v>2011</v>
      </c>
      <c r="Z154" s="411">
        <v>100</v>
      </c>
      <c r="AA154" s="352"/>
      <c r="AB154" s="350">
        <v>2011</v>
      </c>
      <c r="AC154" s="411">
        <v>67</v>
      </c>
      <c r="AD154" s="352"/>
      <c r="AE154" s="350">
        <v>2011</v>
      </c>
      <c r="AF154" s="411">
        <v>100</v>
      </c>
      <c r="AG154" s="352"/>
    </row>
    <row r="155" spans="1:33" s="47" customFormat="1" ht="24.75" customHeight="1">
      <c r="A155" s="350">
        <v>2012</v>
      </c>
      <c r="B155" s="396">
        <f t="shared" si="25"/>
        <v>97.25</v>
      </c>
      <c r="C155" s="352"/>
      <c r="D155" s="350">
        <v>2012</v>
      </c>
      <c r="E155" s="411">
        <v>100</v>
      </c>
      <c r="F155" s="352"/>
      <c r="G155" s="350">
        <v>2012</v>
      </c>
      <c r="H155" s="8">
        <f t="shared" si="26"/>
        <v>100</v>
      </c>
      <c r="I155" s="352"/>
      <c r="J155" s="350">
        <v>2012</v>
      </c>
      <c r="K155" s="411">
        <v>100</v>
      </c>
      <c r="L155" s="352"/>
      <c r="M155" s="350">
        <v>2012</v>
      </c>
      <c r="N155" s="411">
        <v>100</v>
      </c>
      <c r="O155" s="352"/>
      <c r="P155" s="350">
        <v>2012</v>
      </c>
      <c r="Q155" s="411">
        <v>100</v>
      </c>
      <c r="R155" s="352"/>
      <c r="S155" s="350">
        <v>2012</v>
      </c>
      <c r="T155" s="411">
        <v>100</v>
      </c>
      <c r="U155" s="352"/>
      <c r="V155" s="350">
        <v>2012</v>
      </c>
      <c r="W155" s="411">
        <v>100</v>
      </c>
      <c r="X155" s="352"/>
      <c r="Y155" s="350">
        <v>2012</v>
      </c>
      <c r="Z155" s="411">
        <v>100</v>
      </c>
      <c r="AA155" s="352"/>
      <c r="AB155" s="350">
        <v>2012</v>
      </c>
      <c r="AC155" s="411">
        <v>67</v>
      </c>
      <c r="AD155" s="352"/>
      <c r="AE155" s="350">
        <v>2012</v>
      </c>
      <c r="AF155" s="411">
        <v>100</v>
      </c>
      <c r="AG155" s="352"/>
    </row>
    <row r="156" spans="1:33" s="47" customFormat="1" ht="24.75" customHeight="1">
      <c r="A156" s="350">
        <v>2013</v>
      </c>
      <c r="B156" s="396">
        <f t="shared" si="25"/>
        <v>97.25</v>
      </c>
      <c r="C156" s="352"/>
      <c r="D156" s="350">
        <v>2013</v>
      </c>
      <c r="E156" s="411">
        <v>100</v>
      </c>
      <c r="F156" s="352"/>
      <c r="G156" s="350">
        <v>2013</v>
      </c>
      <c r="H156" s="8">
        <f t="shared" si="26"/>
        <v>100</v>
      </c>
      <c r="I156" s="352"/>
      <c r="J156" s="350">
        <v>2013</v>
      </c>
      <c r="K156" s="411">
        <v>100</v>
      </c>
      <c r="L156" s="352"/>
      <c r="M156" s="350">
        <v>2013</v>
      </c>
      <c r="N156" s="411">
        <v>100</v>
      </c>
      <c r="O156" s="352"/>
      <c r="P156" s="350">
        <v>2013</v>
      </c>
      <c r="Q156" s="411">
        <v>100</v>
      </c>
      <c r="R156" s="352"/>
      <c r="S156" s="350">
        <v>2013</v>
      </c>
      <c r="T156" s="411">
        <v>100</v>
      </c>
      <c r="U156" s="352"/>
      <c r="V156" s="350">
        <v>2013</v>
      </c>
      <c r="W156" s="411">
        <v>100</v>
      </c>
      <c r="X156" s="352"/>
      <c r="Y156" s="350">
        <v>2013</v>
      </c>
      <c r="Z156" s="411">
        <v>100</v>
      </c>
      <c r="AA156" s="352"/>
      <c r="AB156" s="350">
        <v>2013</v>
      </c>
      <c r="AC156" s="411">
        <v>67</v>
      </c>
      <c r="AD156" s="352"/>
      <c r="AE156" s="350">
        <v>2013</v>
      </c>
      <c r="AF156" s="411">
        <v>100</v>
      </c>
      <c r="AG156" s="352"/>
    </row>
    <row r="157" spans="1:33" ht="24.75" customHeight="1">
      <c r="A157" s="43">
        <v>2014</v>
      </c>
      <c r="B157" s="2">
        <f t="shared" ref="B157:B162" si="27">AVERAGE(E157,H157, W157,((Z157+AC157+AF157)/3))</f>
        <v>97.25</v>
      </c>
      <c r="C157" s="80"/>
      <c r="D157" s="43">
        <v>2014</v>
      </c>
      <c r="E157" s="19">
        <v>100</v>
      </c>
      <c r="F157" s="10"/>
      <c r="G157" s="43">
        <v>2014</v>
      </c>
      <c r="H157" s="8">
        <f t="shared" ref="H157:H161" si="28">AVERAGE(K157,N157,Q157,T157)</f>
        <v>100</v>
      </c>
      <c r="I157" s="19"/>
      <c r="J157" s="43">
        <v>2014</v>
      </c>
      <c r="K157" s="19">
        <v>100</v>
      </c>
      <c r="L157" s="10" t="s">
        <v>3984</v>
      </c>
      <c r="M157" s="43">
        <v>2014</v>
      </c>
      <c r="N157" s="19">
        <v>100</v>
      </c>
      <c r="O157" s="10" t="s">
        <v>3985</v>
      </c>
      <c r="P157" s="43">
        <v>2014</v>
      </c>
      <c r="Q157" s="19">
        <v>100</v>
      </c>
      <c r="R157" s="10" t="s">
        <v>3986</v>
      </c>
      <c r="S157" s="43">
        <v>2014</v>
      </c>
      <c r="T157" s="19">
        <v>100</v>
      </c>
      <c r="U157" s="10" t="s">
        <v>3987</v>
      </c>
      <c r="V157" s="43">
        <v>2014</v>
      </c>
      <c r="W157" s="19">
        <v>100</v>
      </c>
      <c r="X157" s="10" t="s">
        <v>1497</v>
      </c>
      <c r="Y157" s="350">
        <v>2014</v>
      </c>
      <c r="Z157" s="19">
        <v>100</v>
      </c>
      <c r="AA157" s="10" t="s">
        <v>3988</v>
      </c>
      <c r="AB157" s="350">
        <v>2014</v>
      </c>
      <c r="AC157" s="19">
        <v>67</v>
      </c>
      <c r="AD157" s="10" t="s">
        <v>3989</v>
      </c>
      <c r="AE157" s="350">
        <v>2014</v>
      </c>
      <c r="AF157" s="19">
        <v>100</v>
      </c>
      <c r="AG157" s="11" t="s">
        <v>3990</v>
      </c>
    </row>
    <row r="158" spans="1:33" ht="24.75" customHeight="1">
      <c r="A158" s="43">
        <v>2015</v>
      </c>
      <c r="B158" s="2">
        <f t="shared" si="27"/>
        <v>97.25</v>
      </c>
      <c r="C158" s="80"/>
      <c r="D158" s="43">
        <v>2015</v>
      </c>
      <c r="E158" s="19">
        <v>100</v>
      </c>
      <c r="F158" s="10"/>
      <c r="G158" s="43">
        <v>2015</v>
      </c>
      <c r="H158" s="8">
        <f t="shared" si="28"/>
        <v>100</v>
      </c>
      <c r="I158" s="19"/>
      <c r="J158" s="43">
        <v>2015</v>
      </c>
      <c r="K158" s="19">
        <v>100</v>
      </c>
      <c r="L158" s="10"/>
      <c r="M158" s="43">
        <v>2015</v>
      </c>
      <c r="N158" s="19">
        <v>100</v>
      </c>
      <c r="O158" s="10"/>
      <c r="P158" s="43">
        <v>2015</v>
      </c>
      <c r="Q158" s="19">
        <v>100</v>
      </c>
      <c r="R158" s="10"/>
      <c r="S158" s="43">
        <v>2015</v>
      </c>
      <c r="T158" s="19">
        <v>100</v>
      </c>
      <c r="U158" s="10"/>
      <c r="V158" s="43">
        <v>2015</v>
      </c>
      <c r="W158" s="19">
        <v>100</v>
      </c>
      <c r="X158" s="10"/>
      <c r="Y158" s="350">
        <v>2015</v>
      </c>
      <c r="Z158" s="19">
        <v>100</v>
      </c>
      <c r="AA158" s="10"/>
      <c r="AB158" s="350">
        <v>2015</v>
      </c>
      <c r="AC158" s="19">
        <v>67</v>
      </c>
      <c r="AD158" s="10"/>
      <c r="AE158" s="350">
        <v>2015</v>
      </c>
      <c r="AF158" s="19">
        <v>100</v>
      </c>
      <c r="AG158" s="11"/>
    </row>
    <row r="159" spans="1:33" ht="24.75" customHeight="1">
      <c r="A159" s="43">
        <v>2016</v>
      </c>
      <c r="B159" s="2">
        <f t="shared" si="27"/>
        <v>97.25</v>
      </c>
      <c r="C159" s="80"/>
      <c r="D159" s="43">
        <v>2016</v>
      </c>
      <c r="E159" s="19">
        <v>100</v>
      </c>
      <c r="F159" s="10"/>
      <c r="G159" s="43">
        <v>2016</v>
      </c>
      <c r="H159" s="8">
        <f t="shared" si="28"/>
        <v>100</v>
      </c>
      <c r="I159" s="19"/>
      <c r="J159" s="43">
        <v>2016</v>
      </c>
      <c r="K159" s="19">
        <v>100</v>
      </c>
      <c r="L159" s="10"/>
      <c r="M159" s="43">
        <v>2016</v>
      </c>
      <c r="N159" s="19">
        <v>100</v>
      </c>
      <c r="O159" s="10"/>
      <c r="P159" s="43">
        <v>2016</v>
      </c>
      <c r="Q159" s="19">
        <v>100</v>
      </c>
      <c r="R159" s="10"/>
      <c r="S159" s="43">
        <v>2016</v>
      </c>
      <c r="T159" s="19">
        <v>100</v>
      </c>
      <c r="U159" s="10"/>
      <c r="V159" s="43">
        <v>2016</v>
      </c>
      <c r="W159" s="19">
        <v>100</v>
      </c>
      <c r="X159" s="10"/>
      <c r="Y159" s="350">
        <v>2016</v>
      </c>
      <c r="Z159" s="19">
        <v>100</v>
      </c>
      <c r="AA159" s="10"/>
      <c r="AB159" s="350">
        <v>2016</v>
      </c>
      <c r="AC159" s="19">
        <v>67</v>
      </c>
      <c r="AD159" s="10"/>
      <c r="AE159" s="350">
        <v>2016</v>
      </c>
      <c r="AF159" s="19">
        <v>100</v>
      </c>
      <c r="AG159" s="11"/>
    </row>
    <row r="160" spans="1:33" ht="24.75" customHeight="1">
      <c r="A160" s="43">
        <v>2017</v>
      </c>
      <c r="B160" s="2">
        <f t="shared" si="27"/>
        <v>97.25</v>
      </c>
      <c r="C160" s="80"/>
      <c r="D160" s="43">
        <v>2017</v>
      </c>
      <c r="E160" s="19">
        <v>100</v>
      </c>
      <c r="F160" s="10"/>
      <c r="G160" s="43">
        <v>2017</v>
      </c>
      <c r="H160" s="8">
        <f t="shared" si="28"/>
        <v>100</v>
      </c>
      <c r="I160" s="19"/>
      <c r="J160" s="43">
        <v>2017</v>
      </c>
      <c r="K160" s="19">
        <v>100</v>
      </c>
      <c r="L160" s="10"/>
      <c r="M160" s="43">
        <v>2017</v>
      </c>
      <c r="N160" s="19">
        <v>100</v>
      </c>
      <c r="O160" s="10"/>
      <c r="P160" s="43">
        <v>2017</v>
      </c>
      <c r="Q160" s="19">
        <v>100</v>
      </c>
      <c r="R160" s="10"/>
      <c r="S160" s="43">
        <v>2017</v>
      </c>
      <c r="T160" s="19">
        <v>100</v>
      </c>
      <c r="U160" s="10"/>
      <c r="V160" s="43">
        <v>2017</v>
      </c>
      <c r="W160" s="19">
        <v>100</v>
      </c>
      <c r="X160" s="10"/>
      <c r="Y160" s="350">
        <v>2017</v>
      </c>
      <c r="Z160" s="19">
        <v>100</v>
      </c>
      <c r="AA160" s="10"/>
      <c r="AB160" s="350">
        <v>2017</v>
      </c>
      <c r="AC160" s="19">
        <v>67</v>
      </c>
      <c r="AD160" s="10"/>
      <c r="AE160" s="350">
        <v>2017</v>
      </c>
      <c r="AF160" s="19">
        <v>100</v>
      </c>
      <c r="AG160" s="11"/>
    </row>
    <row r="161" spans="1:41" ht="24.75" customHeight="1">
      <c r="A161" s="43">
        <v>2018</v>
      </c>
      <c r="B161" s="2">
        <f t="shared" si="27"/>
        <v>97.25</v>
      </c>
      <c r="C161" s="80"/>
      <c r="D161" s="43">
        <v>2018</v>
      </c>
      <c r="E161" s="19">
        <v>100</v>
      </c>
      <c r="F161" s="10"/>
      <c r="G161" s="43">
        <v>2018</v>
      </c>
      <c r="H161" s="8">
        <f t="shared" si="28"/>
        <v>100</v>
      </c>
      <c r="I161" s="19"/>
      <c r="J161" s="43">
        <v>2018</v>
      </c>
      <c r="K161" s="19">
        <v>100</v>
      </c>
      <c r="L161" s="10"/>
      <c r="M161" s="43">
        <v>2018</v>
      </c>
      <c r="N161" s="19">
        <v>100</v>
      </c>
      <c r="O161" s="10"/>
      <c r="P161" s="43">
        <v>2018</v>
      </c>
      <c r="Q161" s="19">
        <v>100</v>
      </c>
      <c r="R161" s="10"/>
      <c r="S161" s="43">
        <v>2018</v>
      </c>
      <c r="T161" s="19">
        <v>100</v>
      </c>
      <c r="U161" s="10"/>
      <c r="V161" s="43">
        <v>2018</v>
      </c>
      <c r="W161" s="19">
        <v>100</v>
      </c>
      <c r="X161" s="10"/>
      <c r="Y161" s="350">
        <v>2018</v>
      </c>
      <c r="Z161" s="19">
        <v>100</v>
      </c>
      <c r="AA161" s="10"/>
      <c r="AB161" s="350">
        <v>2018</v>
      </c>
      <c r="AC161" s="19">
        <v>67</v>
      </c>
      <c r="AD161" s="10"/>
      <c r="AE161" s="350">
        <v>2018</v>
      </c>
      <c r="AF161" s="19">
        <v>100</v>
      </c>
      <c r="AG161" s="11"/>
    </row>
    <row r="162" spans="1:41" ht="24.75" customHeight="1">
      <c r="A162" s="43">
        <v>2019</v>
      </c>
      <c r="B162" s="2">
        <f t="shared" si="27"/>
        <v>97.25</v>
      </c>
      <c r="C162" s="27"/>
      <c r="D162" s="43">
        <v>2019</v>
      </c>
      <c r="E162" s="27">
        <v>100</v>
      </c>
      <c r="F162" s="27"/>
      <c r="G162" s="43">
        <v>2019</v>
      </c>
      <c r="H162" s="27">
        <f t="shared" ref="H162" si="29">AVERAGE(K162,N162,Q162,T162)</f>
        <v>100</v>
      </c>
      <c r="I162" s="27"/>
      <c r="J162" s="43">
        <v>2019</v>
      </c>
      <c r="K162" s="27">
        <v>100</v>
      </c>
      <c r="L162" s="27"/>
      <c r="M162" s="43">
        <v>2019</v>
      </c>
      <c r="N162" s="27">
        <v>100</v>
      </c>
      <c r="O162" s="27"/>
      <c r="P162" s="43">
        <v>2019</v>
      </c>
      <c r="Q162" s="27">
        <v>100</v>
      </c>
      <c r="R162" s="27"/>
      <c r="S162" s="43">
        <v>2019</v>
      </c>
      <c r="T162" s="27">
        <v>100</v>
      </c>
      <c r="U162" s="27"/>
      <c r="V162" s="43">
        <v>2019</v>
      </c>
      <c r="W162" s="45">
        <v>100</v>
      </c>
      <c r="X162" s="27"/>
      <c r="Y162" s="350">
        <v>2019</v>
      </c>
      <c r="Z162" s="27">
        <v>100</v>
      </c>
      <c r="AA162" s="27"/>
      <c r="AB162" s="350">
        <v>2019</v>
      </c>
      <c r="AC162" s="27">
        <v>67</v>
      </c>
      <c r="AD162" s="27"/>
      <c r="AE162" s="350">
        <v>2019</v>
      </c>
      <c r="AF162" s="27">
        <v>100</v>
      </c>
      <c r="AG162" s="27"/>
    </row>
    <row r="163" spans="1:41" ht="24.75" customHeight="1">
      <c r="A163" s="44"/>
      <c r="B163" s="228"/>
      <c r="C163" s="228"/>
      <c r="D163" s="228"/>
      <c r="E163" s="228"/>
      <c r="F163" s="228"/>
      <c r="G163" s="228"/>
      <c r="H163" s="228"/>
      <c r="I163" s="228"/>
      <c r="J163" s="228"/>
      <c r="K163" s="228"/>
      <c r="L163" s="228"/>
      <c r="M163" s="228"/>
      <c r="N163" s="228"/>
      <c r="O163" s="228"/>
      <c r="P163" s="228"/>
      <c r="Q163" s="228"/>
      <c r="R163" s="228"/>
      <c r="S163" s="228"/>
      <c r="T163" s="228"/>
      <c r="U163" s="228"/>
      <c r="V163" s="228"/>
      <c r="W163" s="228"/>
      <c r="X163" s="228"/>
      <c r="Y163" s="228"/>
      <c r="Z163" s="228"/>
      <c r="AA163" s="228"/>
      <c r="AB163" s="228"/>
      <c r="AC163" s="228"/>
      <c r="AD163" s="228"/>
      <c r="AE163" s="228"/>
      <c r="AF163" s="228"/>
      <c r="AG163" s="228"/>
      <c r="AH163" s="228"/>
      <c r="AI163" s="228"/>
      <c r="AJ163" s="228"/>
      <c r="AK163" s="228"/>
      <c r="AL163" s="228"/>
      <c r="AM163" s="228"/>
    </row>
    <row r="164" spans="1:41" ht="24.75" customHeight="1">
      <c r="A164" s="40" t="s">
        <v>114</v>
      </c>
      <c r="B164" s="845" t="s">
        <v>113</v>
      </c>
      <c r="C164" s="845"/>
      <c r="D164" s="845"/>
      <c r="E164" s="845"/>
      <c r="F164" s="845"/>
      <c r="G164" s="845"/>
      <c r="H164" s="845"/>
      <c r="I164" s="845"/>
      <c r="J164" s="845"/>
      <c r="K164" s="845"/>
      <c r="L164" s="845"/>
      <c r="M164" s="845"/>
      <c r="N164" s="845"/>
      <c r="O164" s="845"/>
      <c r="P164" s="845"/>
      <c r="Q164" s="845"/>
      <c r="R164" s="845"/>
      <c r="S164" s="845"/>
      <c r="T164" s="845"/>
      <c r="U164" s="845"/>
      <c r="V164" s="845"/>
      <c r="W164" s="845"/>
      <c r="X164" s="845"/>
      <c r="Y164" s="845"/>
      <c r="Z164" s="845"/>
      <c r="AA164" s="845"/>
      <c r="AB164" s="845"/>
      <c r="AC164" s="845"/>
      <c r="AD164" s="845"/>
      <c r="AE164" s="845"/>
      <c r="AF164" s="845"/>
      <c r="AG164" s="845"/>
      <c r="AH164" s="845"/>
      <c r="AI164" s="845"/>
      <c r="AJ164" s="845"/>
      <c r="AK164" s="845"/>
      <c r="AL164" s="845"/>
      <c r="AM164" s="845"/>
    </row>
    <row r="165" spans="1:41" ht="24.75" customHeight="1">
      <c r="A165" s="40" t="s">
        <v>106</v>
      </c>
      <c r="B165" s="596" t="s">
        <v>72</v>
      </c>
      <c r="C165" s="596"/>
      <c r="D165" s="40" t="s">
        <v>106</v>
      </c>
      <c r="E165" s="597" t="s">
        <v>112</v>
      </c>
      <c r="F165" s="597"/>
      <c r="G165" s="40" t="s">
        <v>106</v>
      </c>
      <c r="H165" s="597">
        <v>148</v>
      </c>
      <c r="I165" s="597"/>
      <c r="J165" s="40" t="s">
        <v>106</v>
      </c>
      <c r="K165" s="597" t="s">
        <v>111</v>
      </c>
      <c r="L165" s="597"/>
      <c r="M165" s="40" t="s">
        <v>106</v>
      </c>
      <c r="N165" s="597">
        <v>149</v>
      </c>
      <c r="O165" s="597"/>
      <c r="P165" s="40" t="s">
        <v>106</v>
      </c>
      <c r="Q165" s="597" t="s">
        <v>110</v>
      </c>
      <c r="R165" s="597"/>
      <c r="S165" s="40" t="s">
        <v>106</v>
      </c>
      <c r="T165" s="597">
        <v>150</v>
      </c>
      <c r="U165" s="597"/>
      <c r="V165" s="40" t="s">
        <v>106</v>
      </c>
      <c r="W165" s="597" t="s">
        <v>109</v>
      </c>
      <c r="X165" s="597"/>
      <c r="Y165" s="40" t="s">
        <v>106</v>
      </c>
      <c r="Z165" s="597" t="s">
        <v>108</v>
      </c>
      <c r="AA165" s="597"/>
      <c r="AB165" s="40" t="s">
        <v>106</v>
      </c>
      <c r="AC165" s="597" t="s">
        <v>107</v>
      </c>
      <c r="AD165" s="597"/>
      <c r="AE165" s="40" t="s">
        <v>106</v>
      </c>
      <c r="AF165" s="597">
        <v>159</v>
      </c>
      <c r="AG165" s="597"/>
      <c r="AH165" s="40" t="s">
        <v>106</v>
      </c>
      <c r="AI165" s="597">
        <v>163</v>
      </c>
      <c r="AJ165" s="597"/>
      <c r="AK165" s="40" t="s">
        <v>106</v>
      </c>
      <c r="AL165" s="597">
        <v>165</v>
      </c>
      <c r="AM165" s="597"/>
    </row>
    <row r="166" spans="1:41" ht="24.75" customHeight="1">
      <c r="A166" s="40" t="s">
        <v>105</v>
      </c>
      <c r="B166" s="43"/>
      <c r="C166" s="43"/>
      <c r="D166" s="40" t="s">
        <v>105</v>
      </c>
      <c r="E166" s="600"/>
      <c r="F166" s="600"/>
      <c r="G166" s="40" t="s">
        <v>105</v>
      </c>
      <c r="H166" s="600"/>
      <c r="I166" s="600"/>
      <c r="J166" s="40" t="s">
        <v>105</v>
      </c>
      <c r="K166" s="600"/>
      <c r="L166" s="600"/>
      <c r="M166" s="40" t="s">
        <v>105</v>
      </c>
      <c r="N166" s="600"/>
      <c r="O166" s="600"/>
      <c r="P166" s="40" t="s">
        <v>105</v>
      </c>
      <c r="Q166" s="600"/>
      <c r="R166" s="600"/>
      <c r="S166" s="40" t="s">
        <v>105</v>
      </c>
      <c r="T166" s="600"/>
      <c r="U166" s="600"/>
      <c r="V166" s="40" t="s">
        <v>105</v>
      </c>
      <c r="W166" s="600"/>
      <c r="X166" s="600"/>
      <c r="Y166" s="40" t="s">
        <v>105</v>
      </c>
      <c r="Z166" s="600"/>
      <c r="AA166" s="600"/>
      <c r="AB166" s="40" t="s">
        <v>105</v>
      </c>
      <c r="AC166" s="600"/>
      <c r="AD166" s="600"/>
      <c r="AE166" s="40" t="s">
        <v>105</v>
      </c>
      <c r="AF166" s="600"/>
      <c r="AG166" s="600"/>
      <c r="AH166" s="40" t="s">
        <v>105</v>
      </c>
      <c r="AI166" s="600"/>
      <c r="AJ166" s="600"/>
      <c r="AK166" s="40" t="s">
        <v>105</v>
      </c>
      <c r="AL166" s="600"/>
      <c r="AM166" s="600"/>
    </row>
    <row r="167" spans="1:41" ht="24.75" customHeight="1">
      <c r="A167" s="43" t="s">
        <v>92</v>
      </c>
      <c r="B167" s="595" t="s">
        <v>104</v>
      </c>
      <c r="C167" s="595"/>
      <c r="D167" s="43" t="s">
        <v>92</v>
      </c>
      <c r="E167" s="595" t="s">
        <v>103</v>
      </c>
      <c r="F167" s="595"/>
      <c r="G167" s="43" t="s">
        <v>92</v>
      </c>
      <c r="H167" s="595" t="s">
        <v>102</v>
      </c>
      <c r="I167" s="595"/>
      <c r="J167" s="43" t="s">
        <v>92</v>
      </c>
      <c r="K167" s="595" t="s">
        <v>101</v>
      </c>
      <c r="L167" s="595"/>
      <c r="M167" s="43" t="s">
        <v>92</v>
      </c>
      <c r="N167" s="595" t="s">
        <v>100</v>
      </c>
      <c r="O167" s="595"/>
      <c r="P167" s="43" t="s">
        <v>92</v>
      </c>
      <c r="Q167" s="595" t="s">
        <v>99</v>
      </c>
      <c r="R167" s="595"/>
      <c r="S167" s="43" t="s">
        <v>92</v>
      </c>
      <c r="T167" s="595" t="s">
        <v>98</v>
      </c>
      <c r="U167" s="595"/>
      <c r="V167" s="43" t="s">
        <v>92</v>
      </c>
      <c r="W167" s="595" t="s">
        <v>97</v>
      </c>
      <c r="X167" s="595"/>
      <c r="Y167" s="43" t="s">
        <v>92</v>
      </c>
      <c r="Z167" s="595" t="s">
        <v>96</v>
      </c>
      <c r="AA167" s="595"/>
      <c r="AB167" s="43" t="s">
        <v>92</v>
      </c>
      <c r="AC167" s="595" t="s">
        <v>95</v>
      </c>
      <c r="AD167" s="595"/>
      <c r="AE167" s="43" t="s">
        <v>92</v>
      </c>
      <c r="AF167" s="595" t="s">
        <v>94</v>
      </c>
      <c r="AG167" s="595"/>
      <c r="AH167" s="43" t="s">
        <v>92</v>
      </c>
      <c r="AI167" s="595" t="s">
        <v>93</v>
      </c>
      <c r="AJ167" s="595"/>
      <c r="AK167" s="43" t="s">
        <v>92</v>
      </c>
      <c r="AL167" s="595" t="s">
        <v>91</v>
      </c>
      <c r="AM167" s="595"/>
    </row>
    <row r="168" spans="1:41" ht="24.75" customHeight="1">
      <c r="A168" s="43" t="s">
        <v>81</v>
      </c>
      <c r="B168" s="595" t="s">
        <v>90</v>
      </c>
      <c r="C168" s="595"/>
      <c r="D168" s="43" t="s">
        <v>81</v>
      </c>
      <c r="E168" s="601" t="s">
        <v>89</v>
      </c>
      <c r="F168" s="601"/>
      <c r="G168" s="43" t="s">
        <v>81</v>
      </c>
      <c r="H168" s="601" t="s">
        <v>86</v>
      </c>
      <c r="I168" s="601"/>
      <c r="J168" s="43" t="s">
        <v>81</v>
      </c>
      <c r="K168" s="601" t="s">
        <v>88</v>
      </c>
      <c r="L168" s="601"/>
      <c r="M168" s="43" t="s">
        <v>81</v>
      </c>
      <c r="N168" s="601" t="s">
        <v>86</v>
      </c>
      <c r="O168" s="601"/>
      <c r="P168" s="43" t="s">
        <v>81</v>
      </c>
      <c r="Q168" s="601" t="s">
        <v>87</v>
      </c>
      <c r="R168" s="601"/>
      <c r="S168" s="43" t="s">
        <v>81</v>
      </c>
      <c r="T168" s="601" t="s">
        <v>86</v>
      </c>
      <c r="U168" s="601"/>
      <c r="V168" s="43" t="s">
        <v>81</v>
      </c>
      <c r="W168" s="580" t="s">
        <v>1576</v>
      </c>
      <c r="X168" s="580"/>
      <c r="Y168" s="43" t="s">
        <v>81</v>
      </c>
      <c r="Z168" s="580" t="s">
        <v>4107</v>
      </c>
      <c r="AA168" s="580"/>
      <c r="AB168" s="43" t="s">
        <v>81</v>
      </c>
      <c r="AC168" s="580" t="s">
        <v>84</v>
      </c>
      <c r="AD168" s="580"/>
      <c r="AE168" s="43" t="s">
        <v>81</v>
      </c>
      <c r="AF168" s="580" t="s">
        <v>83</v>
      </c>
      <c r="AG168" s="580"/>
      <c r="AH168" s="43" t="s">
        <v>81</v>
      </c>
      <c r="AI168" s="580" t="s">
        <v>82</v>
      </c>
      <c r="AJ168" s="580"/>
      <c r="AK168" s="43" t="s">
        <v>81</v>
      </c>
      <c r="AL168" s="580" t="s">
        <v>80</v>
      </c>
      <c r="AM168" s="580"/>
    </row>
    <row r="169" spans="1:41" ht="24.75" customHeight="1">
      <c r="A169" s="43" t="s">
        <v>78</v>
      </c>
      <c r="B169" s="580" t="s">
        <v>79</v>
      </c>
      <c r="C169" s="580"/>
      <c r="D169" s="43" t="s">
        <v>78</v>
      </c>
      <c r="E169" s="580" t="s">
        <v>4387</v>
      </c>
      <c r="F169" s="580"/>
      <c r="G169" s="43" t="s">
        <v>78</v>
      </c>
      <c r="H169" s="580" t="s">
        <v>4388</v>
      </c>
      <c r="I169" s="580"/>
      <c r="J169" s="43" t="s">
        <v>78</v>
      </c>
      <c r="K169" s="580" t="s">
        <v>4389</v>
      </c>
      <c r="L169" s="580"/>
      <c r="M169" s="43" t="s">
        <v>78</v>
      </c>
      <c r="N169" s="580" t="s">
        <v>4388</v>
      </c>
      <c r="O169" s="580"/>
      <c r="P169" s="43" t="s">
        <v>78</v>
      </c>
      <c r="Q169" s="580" t="s">
        <v>4389</v>
      </c>
      <c r="R169" s="580"/>
      <c r="S169" s="43" t="s">
        <v>78</v>
      </c>
      <c r="T169" s="580" t="s">
        <v>4388</v>
      </c>
      <c r="U169" s="580"/>
      <c r="V169" s="43" t="s">
        <v>78</v>
      </c>
      <c r="W169" s="580" t="s">
        <v>4390</v>
      </c>
      <c r="X169" s="580"/>
      <c r="Y169" s="43" t="s">
        <v>78</v>
      </c>
      <c r="Z169" s="580" t="s">
        <v>4390</v>
      </c>
      <c r="AA169" s="580"/>
      <c r="AB169" s="43" t="s">
        <v>78</v>
      </c>
      <c r="AC169" s="580" t="s">
        <v>4391</v>
      </c>
      <c r="AD169" s="580"/>
      <c r="AE169" s="43" t="s">
        <v>78</v>
      </c>
      <c r="AF169" s="580" t="s">
        <v>4392</v>
      </c>
      <c r="AG169" s="580"/>
      <c r="AH169" s="43" t="s">
        <v>78</v>
      </c>
      <c r="AI169" s="580" t="s">
        <v>4393</v>
      </c>
      <c r="AJ169" s="580"/>
      <c r="AK169" s="43" t="s">
        <v>78</v>
      </c>
      <c r="AL169" s="580" t="s">
        <v>281</v>
      </c>
      <c r="AM169" s="580"/>
    </row>
    <row r="170" spans="1:41" ht="24.75" customHeight="1">
      <c r="A170" s="299" t="s">
        <v>0</v>
      </c>
      <c r="B170" s="298" t="s">
        <v>74</v>
      </c>
      <c r="C170" s="304" t="s">
        <v>73</v>
      </c>
      <c r="D170" s="299" t="s">
        <v>75</v>
      </c>
      <c r="E170" s="298" t="s">
        <v>74</v>
      </c>
      <c r="F170" s="304" t="s">
        <v>73</v>
      </c>
      <c r="G170" s="299" t="s">
        <v>75</v>
      </c>
      <c r="H170" s="298" t="s">
        <v>74</v>
      </c>
      <c r="I170" s="304" t="s">
        <v>73</v>
      </c>
      <c r="J170" s="299" t="s">
        <v>75</v>
      </c>
      <c r="K170" s="298" t="s">
        <v>74</v>
      </c>
      <c r="L170" s="304" t="s">
        <v>73</v>
      </c>
      <c r="M170" s="299" t="s">
        <v>75</v>
      </c>
      <c r="N170" s="298" t="s">
        <v>74</v>
      </c>
      <c r="O170" s="304" t="s">
        <v>73</v>
      </c>
      <c r="P170" s="299" t="s">
        <v>75</v>
      </c>
      <c r="Q170" s="298" t="s">
        <v>74</v>
      </c>
      <c r="R170" s="304" t="s">
        <v>73</v>
      </c>
      <c r="S170" s="299" t="s">
        <v>75</v>
      </c>
      <c r="T170" s="298" t="s">
        <v>74</v>
      </c>
      <c r="U170" s="304" t="s">
        <v>73</v>
      </c>
      <c r="V170" s="299" t="s">
        <v>75</v>
      </c>
      <c r="W170" s="298" t="s">
        <v>74</v>
      </c>
      <c r="X170" s="304" t="s">
        <v>73</v>
      </c>
      <c r="Y170" s="299" t="s">
        <v>75</v>
      </c>
      <c r="Z170" s="298" t="s">
        <v>74</v>
      </c>
      <c r="AA170" s="304" t="s">
        <v>73</v>
      </c>
      <c r="AB170" s="299" t="s">
        <v>75</v>
      </c>
      <c r="AC170" s="298" t="s">
        <v>74</v>
      </c>
      <c r="AD170" s="304" t="s">
        <v>73</v>
      </c>
      <c r="AE170" s="299" t="s">
        <v>75</v>
      </c>
      <c r="AF170" s="298" t="s">
        <v>74</v>
      </c>
      <c r="AG170" s="304" t="s">
        <v>73</v>
      </c>
      <c r="AH170" s="299" t="s">
        <v>75</v>
      </c>
      <c r="AI170" s="298" t="s">
        <v>74</v>
      </c>
      <c r="AJ170" s="304" t="s">
        <v>73</v>
      </c>
      <c r="AK170" s="299" t="s">
        <v>75</v>
      </c>
      <c r="AL170" s="298" t="s">
        <v>74</v>
      </c>
      <c r="AM170" s="304" t="s">
        <v>73</v>
      </c>
      <c r="AN170" s="42"/>
      <c r="AO170" s="42"/>
    </row>
    <row r="171" spans="1:41" ht="24.75" customHeight="1">
      <c r="A171" s="43">
        <v>2014</v>
      </c>
      <c r="B171" s="2">
        <f t="shared" ref="B171:B176" si="30">AVERAGE((E171+K171+Q171)/3+(H171+N171+T171)/3+W171+Z171+AC171+AF171+AI171+AL171)/8</f>
        <v>79.166666666666671</v>
      </c>
      <c r="C171" s="39"/>
      <c r="D171" s="43">
        <v>2014</v>
      </c>
      <c r="E171" s="8">
        <v>50</v>
      </c>
      <c r="F171" s="67" t="s">
        <v>3991</v>
      </c>
      <c r="G171" s="43">
        <v>2014</v>
      </c>
      <c r="H171" s="8">
        <v>50</v>
      </c>
      <c r="I171" s="11" t="s">
        <v>3992</v>
      </c>
      <c r="J171" s="43">
        <v>2014</v>
      </c>
      <c r="K171" s="8">
        <v>50</v>
      </c>
      <c r="L171" s="11" t="s">
        <v>3993</v>
      </c>
      <c r="M171" s="43">
        <v>2014</v>
      </c>
      <c r="N171" s="19">
        <v>50</v>
      </c>
      <c r="O171" s="11" t="s">
        <v>3992</v>
      </c>
      <c r="P171" s="43">
        <v>2014</v>
      </c>
      <c r="Q171" s="8">
        <v>50</v>
      </c>
      <c r="R171" s="11" t="s">
        <v>3994</v>
      </c>
      <c r="S171" s="43">
        <v>2014</v>
      </c>
      <c r="T171" s="19">
        <v>0</v>
      </c>
      <c r="U171" s="11" t="s">
        <v>3992</v>
      </c>
      <c r="V171" s="43">
        <v>2014</v>
      </c>
      <c r="W171" s="19">
        <v>100</v>
      </c>
      <c r="X171" s="11" t="s">
        <v>3995</v>
      </c>
      <c r="Y171" s="43">
        <v>2014</v>
      </c>
      <c r="Z171" s="19">
        <v>100</v>
      </c>
      <c r="AA171" s="11">
        <v>0</v>
      </c>
      <c r="AB171" s="43">
        <v>2014</v>
      </c>
      <c r="AC171" s="19">
        <v>100</v>
      </c>
      <c r="AD171" s="11" t="s">
        <v>3996</v>
      </c>
      <c r="AE171" s="43">
        <v>2014</v>
      </c>
      <c r="AF171" s="19">
        <v>50</v>
      </c>
      <c r="AG171" s="67" t="s">
        <v>3997</v>
      </c>
      <c r="AH171" s="43">
        <v>2014</v>
      </c>
      <c r="AI171" s="19">
        <v>100</v>
      </c>
      <c r="AJ171" s="11" t="s">
        <v>3998</v>
      </c>
      <c r="AK171" s="43">
        <v>2014</v>
      </c>
      <c r="AL171" s="19">
        <v>100</v>
      </c>
      <c r="AM171" s="11" t="s">
        <v>3999</v>
      </c>
      <c r="AN171" s="42"/>
      <c r="AO171" s="42"/>
    </row>
    <row r="172" spans="1:41" ht="24.75" customHeight="1">
      <c r="A172" s="43">
        <v>2015</v>
      </c>
      <c r="B172" s="2"/>
      <c r="C172" s="80"/>
      <c r="D172" s="43">
        <v>2015</v>
      </c>
      <c r="E172" s="19"/>
      <c r="F172" s="11"/>
      <c r="G172" s="43">
        <v>2015</v>
      </c>
      <c r="H172" s="49"/>
      <c r="I172" s="11"/>
      <c r="J172" s="43">
        <v>2015</v>
      </c>
      <c r="K172" s="19"/>
      <c r="L172" s="11"/>
      <c r="M172" s="43">
        <v>2015</v>
      </c>
      <c r="N172" s="19"/>
      <c r="O172" s="11"/>
      <c r="P172" s="43">
        <v>2015</v>
      </c>
      <c r="Q172" s="19"/>
      <c r="R172" s="11"/>
      <c r="S172" s="43">
        <v>2015</v>
      </c>
      <c r="T172" s="49"/>
      <c r="U172" s="11"/>
      <c r="V172" s="43">
        <v>2015</v>
      </c>
      <c r="W172" s="19"/>
      <c r="X172" s="11"/>
      <c r="Y172" s="43">
        <v>2015</v>
      </c>
      <c r="Z172" s="19"/>
      <c r="AA172" s="11"/>
      <c r="AB172" s="43">
        <v>2015</v>
      </c>
      <c r="AC172" s="19"/>
      <c r="AD172" s="11"/>
      <c r="AE172" s="43">
        <v>2015</v>
      </c>
      <c r="AF172" s="19"/>
      <c r="AG172" s="11"/>
      <c r="AH172" s="43">
        <v>2015</v>
      </c>
      <c r="AI172" s="19"/>
      <c r="AJ172" s="11"/>
      <c r="AK172" s="43">
        <v>2015</v>
      </c>
      <c r="AL172" s="19"/>
      <c r="AM172" s="11"/>
      <c r="AN172" s="42"/>
      <c r="AO172" s="42"/>
    </row>
    <row r="173" spans="1:41" ht="24.75" customHeight="1">
      <c r="A173" s="43">
        <v>2016</v>
      </c>
      <c r="B173" s="2"/>
      <c r="C173" s="80"/>
      <c r="D173" s="43">
        <v>2016</v>
      </c>
      <c r="E173" s="19"/>
      <c r="F173" s="11"/>
      <c r="G173" s="43">
        <v>2016</v>
      </c>
      <c r="H173" s="49"/>
      <c r="I173" s="11"/>
      <c r="J173" s="43">
        <v>2016</v>
      </c>
      <c r="K173" s="19"/>
      <c r="L173" s="11"/>
      <c r="M173" s="43">
        <v>2016</v>
      </c>
      <c r="N173" s="19"/>
      <c r="O173" s="11"/>
      <c r="P173" s="43">
        <v>2016</v>
      </c>
      <c r="Q173" s="19"/>
      <c r="R173" s="11"/>
      <c r="S173" s="43">
        <v>2016</v>
      </c>
      <c r="T173" s="49"/>
      <c r="U173" s="11"/>
      <c r="V173" s="43">
        <v>2016</v>
      </c>
      <c r="W173" s="19"/>
      <c r="X173" s="11"/>
      <c r="Y173" s="43">
        <v>2016</v>
      </c>
      <c r="Z173" s="19"/>
      <c r="AA173" s="11"/>
      <c r="AB173" s="43">
        <v>2016</v>
      </c>
      <c r="AC173" s="19"/>
      <c r="AD173" s="11"/>
      <c r="AE173" s="43">
        <v>2016</v>
      </c>
      <c r="AF173" s="19"/>
      <c r="AG173" s="11"/>
      <c r="AH173" s="43">
        <v>2016</v>
      </c>
      <c r="AI173" s="19"/>
      <c r="AJ173" s="11"/>
      <c r="AK173" s="43">
        <v>2016</v>
      </c>
      <c r="AL173" s="19"/>
      <c r="AM173" s="11"/>
      <c r="AN173" s="42"/>
      <c r="AO173" s="42"/>
    </row>
    <row r="174" spans="1:41" ht="24.75" customHeight="1">
      <c r="A174" s="43">
        <v>2017</v>
      </c>
      <c r="B174" s="2"/>
      <c r="C174" s="80"/>
      <c r="D174" s="43">
        <v>2017</v>
      </c>
      <c r="E174" s="19"/>
      <c r="F174" s="11"/>
      <c r="G174" s="43">
        <v>2017</v>
      </c>
      <c r="H174" s="49"/>
      <c r="I174" s="11"/>
      <c r="J174" s="43">
        <v>2017</v>
      </c>
      <c r="K174" s="19"/>
      <c r="L174" s="11"/>
      <c r="M174" s="43">
        <v>2017</v>
      </c>
      <c r="N174" s="19"/>
      <c r="O174" s="11"/>
      <c r="P174" s="43">
        <v>2017</v>
      </c>
      <c r="Q174" s="19"/>
      <c r="R174" s="11"/>
      <c r="S174" s="43">
        <v>2017</v>
      </c>
      <c r="T174" s="49"/>
      <c r="U174" s="11"/>
      <c r="V174" s="43">
        <v>2017</v>
      </c>
      <c r="W174" s="19"/>
      <c r="X174" s="11"/>
      <c r="Y174" s="43">
        <v>2017</v>
      </c>
      <c r="Z174" s="19"/>
      <c r="AA174" s="11"/>
      <c r="AB174" s="43">
        <v>2017</v>
      </c>
      <c r="AC174" s="19"/>
      <c r="AD174" s="11"/>
      <c r="AE174" s="43">
        <v>2017</v>
      </c>
      <c r="AF174" s="19"/>
      <c r="AG174" s="11"/>
      <c r="AH174" s="43">
        <v>2017</v>
      </c>
      <c r="AI174" s="19"/>
      <c r="AJ174" s="11"/>
      <c r="AK174" s="43">
        <v>2017</v>
      </c>
      <c r="AL174" s="19"/>
      <c r="AM174" s="11"/>
      <c r="AN174" s="42"/>
      <c r="AO174" s="42"/>
    </row>
    <row r="175" spans="1:41" ht="24.75" customHeight="1">
      <c r="A175" s="43">
        <v>2018</v>
      </c>
      <c r="B175" s="2"/>
      <c r="C175" s="80"/>
      <c r="D175" s="43">
        <v>2018</v>
      </c>
      <c r="E175" s="19"/>
      <c r="F175" s="11"/>
      <c r="G175" s="43">
        <v>2018</v>
      </c>
      <c r="H175" s="49"/>
      <c r="I175" s="11"/>
      <c r="J175" s="43">
        <v>2018</v>
      </c>
      <c r="K175" s="19"/>
      <c r="L175" s="11"/>
      <c r="M175" s="43">
        <v>2018</v>
      </c>
      <c r="N175" s="19"/>
      <c r="O175" s="11"/>
      <c r="P175" s="43">
        <v>2018</v>
      </c>
      <c r="Q175" s="19"/>
      <c r="R175" s="11"/>
      <c r="S175" s="43">
        <v>2018</v>
      </c>
      <c r="T175" s="49"/>
      <c r="U175" s="11"/>
      <c r="V175" s="43">
        <v>2018</v>
      </c>
      <c r="W175" s="19"/>
      <c r="X175" s="11"/>
      <c r="Y175" s="43">
        <v>2018</v>
      </c>
      <c r="Z175" s="19"/>
      <c r="AA175" s="11"/>
      <c r="AB175" s="43">
        <v>2018</v>
      </c>
      <c r="AC175" s="19"/>
      <c r="AD175" s="11"/>
      <c r="AE175" s="43">
        <v>2018</v>
      </c>
      <c r="AF175" s="19"/>
      <c r="AG175" s="11"/>
      <c r="AH175" s="43">
        <v>2018</v>
      </c>
      <c r="AI175" s="19"/>
      <c r="AJ175" s="11"/>
      <c r="AK175" s="43">
        <v>2018</v>
      </c>
      <c r="AL175" s="19"/>
      <c r="AM175" s="11"/>
      <c r="AN175" s="42"/>
      <c r="AO175" s="42"/>
    </row>
    <row r="176" spans="1:41" ht="22.5" customHeight="1">
      <c r="A176" s="43">
        <v>2019</v>
      </c>
      <c r="B176" s="2">
        <f t="shared" si="30"/>
        <v>79.166666666666671</v>
      </c>
      <c r="C176" s="27"/>
      <c r="D176" s="43">
        <v>2019</v>
      </c>
      <c r="E176" s="27">
        <v>50</v>
      </c>
      <c r="F176" s="300" t="s">
        <v>4000</v>
      </c>
      <c r="G176" s="43">
        <v>2019</v>
      </c>
      <c r="H176" s="80">
        <v>50</v>
      </c>
      <c r="I176" s="301" t="s">
        <v>4001</v>
      </c>
      <c r="J176" s="43">
        <v>2019</v>
      </c>
      <c r="K176" s="27">
        <v>50</v>
      </c>
      <c r="L176" s="300" t="s">
        <v>4002</v>
      </c>
      <c r="M176" s="43">
        <v>2019</v>
      </c>
      <c r="N176" s="27">
        <v>50</v>
      </c>
      <c r="O176" s="300" t="s">
        <v>4003</v>
      </c>
      <c r="P176" s="43">
        <v>2019</v>
      </c>
      <c r="Q176" s="27">
        <v>50</v>
      </c>
      <c r="R176" s="300" t="s">
        <v>4004</v>
      </c>
      <c r="S176" s="43">
        <v>2019</v>
      </c>
      <c r="T176" s="27">
        <v>0</v>
      </c>
      <c r="U176" s="300" t="s">
        <v>4005</v>
      </c>
      <c r="V176" s="43">
        <v>2019</v>
      </c>
      <c r="W176" s="27">
        <v>100</v>
      </c>
      <c r="X176" s="27" t="s">
        <v>3995</v>
      </c>
      <c r="Y176" s="43">
        <v>2019</v>
      </c>
      <c r="Z176" s="27">
        <v>100</v>
      </c>
      <c r="AA176" s="300" t="s">
        <v>4006</v>
      </c>
      <c r="AB176" s="43">
        <v>2019</v>
      </c>
      <c r="AC176" s="27">
        <v>100</v>
      </c>
      <c r="AD176" s="27" t="s">
        <v>3996</v>
      </c>
      <c r="AE176" s="43">
        <v>2019</v>
      </c>
      <c r="AF176" s="27">
        <v>50</v>
      </c>
      <c r="AG176" s="300" t="s">
        <v>4007</v>
      </c>
      <c r="AH176" s="43">
        <v>2019</v>
      </c>
      <c r="AI176" s="27">
        <v>100</v>
      </c>
      <c r="AJ176" s="27" t="s">
        <v>3998</v>
      </c>
      <c r="AK176" s="43">
        <v>2019</v>
      </c>
      <c r="AL176" s="109">
        <v>100</v>
      </c>
      <c r="AM176" s="302" t="s">
        <v>4008</v>
      </c>
    </row>
  </sheetData>
  <mergeCells count="445">
    <mergeCell ref="AC168:AD168"/>
    <mergeCell ref="AF168:AG168"/>
    <mergeCell ref="AI168:AJ168"/>
    <mergeCell ref="AL168:AM168"/>
    <mergeCell ref="B169:C169"/>
    <mergeCell ref="E169:F169"/>
    <mergeCell ref="H169:I169"/>
    <mergeCell ref="K169:L169"/>
    <mergeCell ref="N169:O169"/>
    <mergeCell ref="Q169:R169"/>
    <mergeCell ref="T169:U169"/>
    <mergeCell ref="W169:X169"/>
    <mergeCell ref="Z169:AA169"/>
    <mergeCell ref="AC169:AD169"/>
    <mergeCell ref="AF169:AG169"/>
    <mergeCell ref="AI169:AJ169"/>
    <mergeCell ref="AL169:AM169"/>
    <mergeCell ref="B168:C168"/>
    <mergeCell ref="E168:F168"/>
    <mergeCell ref="H168:I168"/>
    <mergeCell ref="K168:L168"/>
    <mergeCell ref="N168:O168"/>
    <mergeCell ref="Q168:R168"/>
    <mergeCell ref="T168:U168"/>
    <mergeCell ref="W168:X168"/>
    <mergeCell ref="Z168:AA168"/>
    <mergeCell ref="AF166:AG166"/>
    <mergeCell ref="AI166:AJ166"/>
    <mergeCell ref="AL166:AM166"/>
    <mergeCell ref="B167:C167"/>
    <mergeCell ref="E167:F167"/>
    <mergeCell ref="H167:I167"/>
    <mergeCell ref="K167:L167"/>
    <mergeCell ref="N167:O167"/>
    <mergeCell ref="Q167:R167"/>
    <mergeCell ref="T167:U167"/>
    <mergeCell ref="W167:X167"/>
    <mergeCell ref="Z167:AA167"/>
    <mergeCell ref="AC167:AD167"/>
    <mergeCell ref="AF167:AG167"/>
    <mergeCell ref="AI167:AJ167"/>
    <mergeCell ref="AL167:AM167"/>
    <mergeCell ref="E166:F166"/>
    <mergeCell ref="H166:I166"/>
    <mergeCell ref="K166:L166"/>
    <mergeCell ref="N166:O166"/>
    <mergeCell ref="Q166:R166"/>
    <mergeCell ref="T166:U166"/>
    <mergeCell ref="W166:X166"/>
    <mergeCell ref="Z166:AA166"/>
    <mergeCell ref="AC166:AD166"/>
    <mergeCell ref="B164:AM164"/>
    <mergeCell ref="B165:C165"/>
    <mergeCell ref="E165:F165"/>
    <mergeCell ref="H165:I165"/>
    <mergeCell ref="K165:L165"/>
    <mergeCell ref="N165:O165"/>
    <mergeCell ref="Q165:R165"/>
    <mergeCell ref="T165:U165"/>
    <mergeCell ref="W165:X165"/>
    <mergeCell ref="Z165:AA165"/>
    <mergeCell ref="AC165:AD165"/>
    <mergeCell ref="AF165:AG165"/>
    <mergeCell ref="AI165:AJ165"/>
    <mergeCell ref="AL165:AM165"/>
    <mergeCell ref="Z148:AA148"/>
    <mergeCell ref="AC148:AD148"/>
    <mergeCell ref="AF148:AG148"/>
    <mergeCell ref="T147:U147"/>
    <mergeCell ref="W147:X147"/>
    <mergeCell ref="Z147:AA147"/>
    <mergeCell ref="AC147:AD147"/>
    <mergeCell ref="AF147:AG147"/>
    <mergeCell ref="H146:I146"/>
    <mergeCell ref="K146:L146"/>
    <mergeCell ref="N146:O146"/>
    <mergeCell ref="Q146:R146"/>
    <mergeCell ref="T146:U146"/>
    <mergeCell ref="W148:X148"/>
    <mergeCell ref="AC146:AD146"/>
    <mergeCell ref="AF146:AG146"/>
    <mergeCell ref="W146:X146"/>
    <mergeCell ref="Z146:AA146"/>
    <mergeCell ref="B148:C148"/>
    <mergeCell ref="E148:F148"/>
    <mergeCell ref="H148:I148"/>
    <mergeCell ref="K148:L148"/>
    <mergeCell ref="N148:O148"/>
    <mergeCell ref="Q148:R148"/>
    <mergeCell ref="T148:U148"/>
    <mergeCell ref="H145:I145"/>
    <mergeCell ref="K144:L144"/>
    <mergeCell ref="N144:O144"/>
    <mergeCell ref="Q144:R144"/>
    <mergeCell ref="T144:U144"/>
    <mergeCell ref="B147:C147"/>
    <mergeCell ref="E147:F147"/>
    <mergeCell ref="H147:I147"/>
    <mergeCell ref="K147:L147"/>
    <mergeCell ref="N147:O147"/>
    <mergeCell ref="Q147:R147"/>
    <mergeCell ref="B146:C146"/>
    <mergeCell ref="E146:F146"/>
    <mergeCell ref="K145:L145"/>
    <mergeCell ref="N145:O145"/>
    <mergeCell ref="Q145:R145"/>
    <mergeCell ref="W127:X127"/>
    <mergeCell ref="Z127:AA127"/>
    <mergeCell ref="W145:X145"/>
    <mergeCell ref="Z145:AA145"/>
    <mergeCell ref="AC145:AD145"/>
    <mergeCell ref="AF145:AG145"/>
    <mergeCell ref="B143:AG143"/>
    <mergeCell ref="B144:C144"/>
    <mergeCell ref="E144:F144"/>
    <mergeCell ref="H144:I144"/>
    <mergeCell ref="B127:C127"/>
    <mergeCell ref="E127:F127"/>
    <mergeCell ref="H127:I127"/>
    <mergeCell ref="K127:L127"/>
    <mergeCell ref="N127:O127"/>
    <mergeCell ref="Q127:R127"/>
    <mergeCell ref="T127:U127"/>
    <mergeCell ref="T145:U145"/>
    <mergeCell ref="AC144:AD144"/>
    <mergeCell ref="AF144:AG144"/>
    <mergeCell ref="W144:X144"/>
    <mergeCell ref="Z144:AA144"/>
    <mergeCell ref="B126:C126"/>
    <mergeCell ref="E126:F126"/>
    <mergeCell ref="H126:I126"/>
    <mergeCell ref="K126:L126"/>
    <mergeCell ref="N126:O126"/>
    <mergeCell ref="Q126:R126"/>
    <mergeCell ref="T126:U126"/>
    <mergeCell ref="W126:X126"/>
    <mergeCell ref="Z126:AA126"/>
    <mergeCell ref="H124:I124"/>
    <mergeCell ref="K124:L124"/>
    <mergeCell ref="N124:O124"/>
    <mergeCell ref="Q124:R124"/>
    <mergeCell ref="T124:U124"/>
    <mergeCell ref="W124:X124"/>
    <mergeCell ref="Z124:AA124"/>
    <mergeCell ref="B125:C125"/>
    <mergeCell ref="E125:F125"/>
    <mergeCell ref="H125:I125"/>
    <mergeCell ref="K125:L125"/>
    <mergeCell ref="N125:O125"/>
    <mergeCell ref="Q125:R125"/>
    <mergeCell ref="T125:U125"/>
    <mergeCell ref="W125:X125"/>
    <mergeCell ref="Z125:AA125"/>
    <mergeCell ref="B122:AA122"/>
    <mergeCell ref="B123:C123"/>
    <mergeCell ref="E123:F123"/>
    <mergeCell ref="H123:I123"/>
    <mergeCell ref="K123:L123"/>
    <mergeCell ref="N123:O123"/>
    <mergeCell ref="Q123:R123"/>
    <mergeCell ref="T123:U123"/>
    <mergeCell ref="W123:X123"/>
    <mergeCell ref="Z123:AA123"/>
    <mergeCell ref="B105:C105"/>
    <mergeCell ref="E105:F105"/>
    <mergeCell ref="H105:I105"/>
    <mergeCell ref="K105:L105"/>
    <mergeCell ref="N105:O105"/>
    <mergeCell ref="Q105:R105"/>
    <mergeCell ref="T105:U105"/>
    <mergeCell ref="W105:X105"/>
    <mergeCell ref="B106:C106"/>
    <mergeCell ref="E106:F106"/>
    <mergeCell ref="H106:I106"/>
    <mergeCell ref="K106:L106"/>
    <mergeCell ref="N106:O106"/>
    <mergeCell ref="Q106:R106"/>
    <mergeCell ref="T106:U106"/>
    <mergeCell ref="W106:X106"/>
    <mergeCell ref="H103:I103"/>
    <mergeCell ref="K103:L103"/>
    <mergeCell ref="N103:O103"/>
    <mergeCell ref="Q103:R103"/>
    <mergeCell ref="T103:U103"/>
    <mergeCell ref="W103:X103"/>
    <mergeCell ref="H104:I104"/>
    <mergeCell ref="K104:L104"/>
    <mergeCell ref="N104:O104"/>
    <mergeCell ref="Q104:R104"/>
    <mergeCell ref="T104:U104"/>
    <mergeCell ref="W104:X104"/>
    <mergeCell ref="B101:X101"/>
    <mergeCell ref="B102:C102"/>
    <mergeCell ref="E102:F102"/>
    <mergeCell ref="H102:I102"/>
    <mergeCell ref="K102:L102"/>
    <mergeCell ref="N102:O102"/>
    <mergeCell ref="Q102:R102"/>
    <mergeCell ref="T102:U102"/>
    <mergeCell ref="W102:X102"/>
    <mergeCell ref="B84:C84"/>
    <mergeCell ref="E84:F84"/>
    <mergeCell ref="H84:I84"/>
    <mergeCell ref="K84:L84"/>
    <mergeCell ref="N84:O84"/>
    <mergeCell ref="Q84:R84"/>
    <mergeCell ref="B85:C85"/>
    <mergeCell ref="E85:F85"/>
    <mergeCell ref="H85:I85"/>
    <mergeCell ref="K85:L85"/>
    <mergeCell ref="N85:O85"/>
    <mergeCell ref="Q85:R85"/>
    <mergeCell ref="B83:C83"/>
    <mergeCell ref="E83:F83"/>
    <mergeCell ref="H83:I83"/>
    <mergeCell ref="K83:L83"/>
    <mergeCell ref="N83:O83"/>
    <mergeCell ref="Q83:R83"/>
    <mergeCell ref="W64:X64"/>
    <mergeCell ref="Z64:AA64"/>
    <mergeCell ref="Q82:R82"/>
    <mergeCell ref="H82:I82"/>
    <mergeCell ref="T64:U64"/>
    <mergeCell ref="K82:L82"/>
    <mergeCell ref="N82:O82"/>
    <mergeCell ref="E82:F82"/>
    <mergeCell ref="B82:C82"/>
    <mergeCell ref="AI64:AJ64"/>
    <mergeCell ref="AL64:AM64"/>
    <mergeCell ref="B80:R80"/>
    <mergeCell ref="B81:C81"/>
    <mergeCell ref="E81:F81"/>
    <mergeCell ref="H81:I81"/>
    <mergeCell ref="K81:L81"/>
    <mergeCell ref="N81:O81"/>
    <mergeCell ref="Q81:R81"/>
    <mergeCell ref="B64:C64"/>
    <mergeCell ref="E64:F64"/>
    <mergeCell ref="AF64:AG64"/>
    <mergeCell ref="H64:I64"/>
    <mergeCell ref="K64:L64"/>
    <mergeCell ref="N64:O64"/>
    <mergeCell ref="Q64:R64"/>
    <mergeCell ref="AC64:AD64"/>
    <mergeCell ref="AF63:AG63"/>
    <mergeCell ref="AI63:AJ63"/>
    <mergeCell ref="W63:X63"/>
    <mergeCell ref="Z63:AA63"/>
    <mergeCell ref="W62:X62"/>
    <mergeCell ref="Z62:AA62"/>
    <mergeCell ref="AC62:AD62"/>
    <mergeCell ref="AL63:AM63"/>
    <mergeCell ref="AC63:AD63"/>
    <mergeCell ref="T62:U62"/>
    <mergeCell ref="AC61:AD61"/>
    <mergeCell ref="AI61:AJ61"/>
    <mergeCell ref="AL61:AM61"/>
    <mergeCell ref="AL62:AM62"/>
    <mergeCell ref="AF62:AG62"/>
    <mergeCell ref="AI62:AJ62"/>
    <mergeCell ref="N60:O60"/>
    <mergeCell ref="AC60:AD60"/>
    <mergeCell ref="H63:I63"/>
    <mergeCell ref="K63:L63"/>
    <mergeCell ref="N63:O63"/>
    <mergeCell ref="Q63:R63"/>
    <mergeCell ref="T63:U63"/>
    <mergeCell ref="AR43:AS43"/>
    <mergeCell ref="AU43:AV43"/>
    <mergeCell ref="B43:C43"/>
    <mergeCell ref="E43:F43"/>
    <mergeCell ref="H43:I43"/>
    <mergeCell ref="K43:L43"/>
    <mergeCell ref="N43:O43"/>
    <mergeCell ref="Q60:R60"/>
    <mergeCell ref="T60:U60"/>
    <mergeCell ref="W60:X60"/>
    <mergeCell ref="Z60:AA60"/>
    <mergeCell ref="AI60:AJ60"/>
    <mergeCell ref="AL60:AM60"/>
    <mergeCell ref="H61:I61"/>
    <mergeCell ref="K61:L61"/>
    <mergeCell ref="N61:O61"/>
    <mergeCell ref="Q61:R61"/>
    <mergeCell ref="T61:U61"/>
    <mergeCell ref="W61:X61"/>
    <mergeCell ref="AX43:AY43"/>
    <mergeCell ref="Q43:R43"/>
    <mergeCell ref="T43:U43"/>
    <mergeCell ref="W43:X43"/>
    <mergeCell ref="Z43:AA43"/>
    <mergeCell ref="AC43:AD43"/>
    <mergeCell ref="B104:C104"/>
    <mergeCell ref="E104:F104"/>
    <mergeCell ref="AI43:AJ43"/>
    <mergeCell ref="AF60:AG60"/>
    <mergeCell ref="B62:C62"/>
    <mergeCell ref="E62:F62"/>
    <mergeCell ref="H62:I62"/>
    <mergeCell ref="K62:L62"/>
    <mergeCell ref="N62:O62"/>
    <mergeCell ref="Q62:R62"/>
    <mergeCell ref="AF43:AG43"/>
    <mergeCell ref="B59:AJ59"/>
    <mergeCell ref="B60:C60"/>
    <mergeCell ref="E60:F60"/>
    <mergeCell ref="H60:I60"/>
    <mergeCell ref="K60:L60"/>
    <mergeCell ref="B63:C63"/>
    <mergeCell ref="E63:F63"/>
    <mergeCell ref="B42:C42"/>
    <mergeCell ref="E42:F42"/>
    <mergeCell ref="H42:I42"/>
    <mergeCell ref="K42:L42"/>
    <mergeCell ref="N42:O42"/>
    <mergeCell ref="Q42:R42"/>
    <mergeCell ref="T42:U42"/>
    <mergeCell ref="AL43:AM43"/>
    <mergeCell ref="AO43:AP43"/>
    <mergeCell ref="T40:U40"/>
    <mergeCell ref="W40:X40"/>
    <mergeCell ref="Z40:AA40"/>
    <mergeCell ref="AL42:AM42"/>
    <mergeCell ref="AO42:AP42"/>
    <mergeCell ref="AR42:AS42"/>
    <mergeCell ref="AU42:AV42"/>
    <mergeCell ref="AX42:AY42"/>
    <mergeCell ref="AF42:AG42"/>
    <mergeCell ref="AI42:AJ42"/>
    <mergeCell ref="T41:U41"/>
    <mergeCell ref="W41:X41"/>
    <mergeCell ref="Z41:AA41"/>
    <mergeCell ref="AC41:AD41"/>
    <mergeCell ref="AF41:AG41"/>
    <mergeCell ref="AI41:AJ41"/>
    <mergeCell ref="AL41:AM41"/>
    <mergeCell ref="AO41:AP41"/>
    <mergeCell ref="AR41:AS41"/>
    <mergeCell ref="AU41:AV41"/>
    <mergeCell ref="AX41:AY41"/>
    <mergeCell ref="W42:X42"/>
    <mergeCell ref="Z42:AA42"/>
    <mergeCell ref="AC42:AD42"/>
    <mergeCell ref="B41:C41"/>
    <mergeCell ref="E41:F41"/>
    <mergeCell ref="H41:I41"/>
    <mergeCell ref="K41:L41"/>
    <mergeCell ref="N41:O41"/>
    <mergeCell ref="H40:I40"/>
    <mergeCell ref="K40:L40"/>
    <mergeCell ref="N40:O40"/>
    <mergeCell ref="Q40:R40"/>
    <mergeCell ref="Q41:R41"/>
    <mergeCell ref="B38:AJ38"/>
    <mergeCell ref="B39:C39"/>
    <mergeCell ref="E39:F39"/>
    <mergeCell ref="H39:I39"/>
    <mergeCell ref="K39:L39"/>
    <mergeCell ref="N39:O39"/>
    <mergeCell ref="Q39:R39"/>
    <mergeCell ref="T39:U39"/>
    <mergeCell ref="W39:X39"/>
    <mergeCell ref="Z39:AA39"/>
    <mergeCell ref="AC39:AD39"/>
    <mergeCell ref="AF39:AG39"/>
    <mergeCell ref="AI39:AJ39"/>
    <mergeCell ref="AL39:AM39"/>
    <mergeCell ref="AO39:AP39"/>
    <mergeCell ref="AR39:AS39"/>
    <mergeCell ref="AU39:AV39"/>
    <mergeCell ref="AX39:AY39"/>
    <mergeCell ref="AC40:AD40"/>
    <mergeCell ref="AF40:AG40"/>
    <mergeCell ref="AI40:AJ40"/>
    <mergeCell ref="AL40:AM40"/>
    <mergeCell ref="AO40:AP40"/>
    <mergeCell ref="AR40:AS40"/>
    <mergeCell ref="AU40:AV40"/>
    <mergeCell ref="AX40:AY40"/>
    <mergeCell ref="B21:C21"/>
    <mergeCell ref="E21:F21"/>
    <mergeCell ref="H21:I21"/>
    <mergeCell ref="K21:L21"/>
    <mergeCell ref="N21:O21"/>
    <mergeCell ref="Q21:R21"/>
    <mergeCell ref="T21:U21"/>
    <mergeCell ref="W21:X21"/>
    <mergeCell ref="Z21:AA21"/>
    <mergeCell ref="Z22:AA22"/>
    <mergeCell ref="AC22:AD22"/>
    <mergeCell ref="B22:C22"/>
    <mergeCell ref="E22:F22"/>
    <mergeCell ref="H22:I22"/>
    <mergeCell ref="K22:L22"/>
    <mergeCell ref="N22:O22"/>
    <mergeCell ref="Q22:R22"/>
    <mergeCell ref="T22:U22"/>
    <mergeCell ref="B61:C61"/>
    <mergeCell ref="E61:F61"/>
    <mergeCell ref="Z61:AA61"/>
    <mergeCell ref="AF61:AG61"/>
    <mergeCell ref="A1:D1"/>
    <mergeCell ref="B37:AY37"/>
    <mergeCell ref="B58:AM58"/>
    <mergeCell ref="B17:AJ17"/>
    <mergeCell ref="B18:C18"/>
    <mergeCell ref="E18:F18"/>
    <mergeCell ref="H18:I18"/>
    <mergeCell ref="K18:L18"/>
    <mergeCell ref="N18:O18"/>
    <mergeCell ref="Q18:R18"/>
    <mergeCell ref="T18:U18"/>
    <mergeCell ref="W18:X18"/>
    <mergeCell ref="Z18:AA18"/>
    <mergeCell ref="AC18:AD18"/>
    <mergeCell ref="E19:F19"/>
    <mergeCell ref="H19:I19"/>
    <mergeCell ref="K19:L19"/>
    <mergeCell ref="AC20:AD20"/>
    <mergeCell ref="AC21:AD21"/>
    <mergeCell ref="W22:X22"/>
    <mergeCell ref="B103:C103"/>
    <mergeCell ref="E103:F103"/>
    <mergeCell ref="B124:C124"/>
    <mergeCell ref="E124:F124"/>
    <mergeCell ref="B145:C145"/>
    <mergeCell ref="E145:F145"/>
    <mergeCell ref="AC19:AD19"/>
    <mergeCell ref="B40:C40"/>
    <mergeCell ref="E40:F40"/>
    <mergeCell ref="B19:C19"/>
    <mergeCell ref="N19:O19"/>
    <mergeCell ref="Q19:R19"/>
    <mergeCell ref="T19:U19"/>
    <mergeCell ref="W19:X19"/>
    <mergeCell ref="Z19:AA19"/>
    <mergeCell ref="B20:C20"/>
    <mergeCell ref="E20:F20"/>
    <mergeCell ref="H20:I20"/>
    <mergeCell ref="K20:L20"/>
    <mergeCell ref="N20:O20"/>
    <mergeCell ref="Q20:R20"/>
    <mergeCell ref="T20:U20"/>
    <mergeCell ref="W20:X20"/>
    <mergeCell ref="Z20:AA20"/>
  </mergeCells>
  <pageMargins left="0.70866141732283472" right="0.70866141732283472" top="0.74803149606299213" bottom="0.74803149606299213" header="0.31496062992125984" footer="0.31496062992125984"/>
  <pageSetup paperSize="9" scale="50"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2F6C9-A7F3-47AF-8EAD-23CE04E3B494}">
  <dimension ref="A1:CC136"/>
  <sheetViews>
    <sheetView topLeftCell="A10" zoomScaleNormal="100" workbookViewId="0">
      <selection activeCell="F15" sqref="F15"/>
    </sheetView>
  </sheetViews>
  <sheetFormatPr defaultColWidth="8.85546875" defaultRowHeight="15" customHeight="1"/>
  <cols>
    <col min="1" max="2" width="17.42578125" style="188" customWidth="1"/>
    <col min="3" max="3" width="23.140625" style="188" customWidth="1"/>
    <col min="4" max="4" width="17.42578125" style="188" customWidth="1"/>
    <col min="5" max="5" width="22.7109375" style="188" customWidth="1"/>
    <col min="6" max="6" width="31.5703125" style="188" customWidth="1"/>
    <col min="7" max="7" width="17.42578125" style="188" customWidth="1"/>
    <col min="8" max="8" width="13.42578125" style="188" customWidth="1"/>
    <col min="9" max="9" width="25.28515625" style="188" customWidth="1"/>
    <col min="10" max="10" width="17.42578125" style="188" customWidth="1"/>
    <col min="11" max="11" width="13.42578125" style="188" customWidth="1"/>
    <col min="12" max="12" width="23.140625" style="188" customWidth="1"/>
    <col min="13" max="13" width="17.42578125" style="188" customWidth="1"/>
    <col min="14" max="14" width="13.42578125" style="188" customWidth="1"/>
    <col min="15" max="15" width="23.140625" style="188" customWidth="1"/>
    <col min="16" max="16" width="17.42578125" style="188" customWidth="1"/>
    <col min="17" max="17" width="13.42578125" style="188" customWidth="1"/>
    <col min="18" max="18" width="23.140625" style="188" customWidth="1"/>
    <col min="19" max="19" width="17.42578125" style="188" customWidth="1"/>
    <col min="20" max="20" width="13.42578125" style="188" customWidth="1"/>
    <col min="21" max="21" width="23.140625" style="188" customWidth="1"/>
    <col min="22" max="22" width="17.42578125" style="188" customWidth="1"/>
    <col min="23" max="23" width="13.42578125" style="188" customWidth="1"/>
    <col min="24" max="24" width="23.140625" style="188" customWidth="1"/>
    <col min="25" max="25" width="17.42578125" style="188" customWidth="1"/>
    <col min="26" max="26" width="13.42578125" style="188" customWidth="1"/>
    <col min="27" max="27" width="23.140625" style="188" customWidth="1"/>
    <col min="28" max="28" width="17.42578125" style="188" customWidth="1"/>
    <col min="29" max="29" width="13.42578125" style="188" customWidth="1"/>
    <col min="30" max="30" width="23.140625" style="188" customWidth="1"/>
    <col min="31" max="31" width="17.42578125" style="188" customWidth="1"/>
    <col min="32" max="32" width="13.42578125" style="188" customWidth="1"/>
    <col min="33" max="33" width="23.140625" style="188" customWidth="1"/>
    <col min="34" max="34" width="17.42578125" style="188" customWidth="1"/>
    <col min="35" max="35" width="13.42578125" style="188" customWidth="1"/>
    <col min="36" max="36" width="23.140625" style="188" customWidth="1"/>
    <col min="37" max="37" width="17.42578125" style="188" customWidth="1"/>
    <col min="38" max="38" width="13.42578125" style="188" customWidth="1"/>
    <col min="39" max="39" width="23.140625" style="188" customWidth="1"/>
    <col min="40" max="40" width="17.42578125" style="188" customWidth="1"/>
    <col min="41" max="41" width="13.42578125" style="188" customWidth="1"/>
    <col min="42" max="42" width="23.140625" style="188" customWidth="1"/>
    <col min="43" max="43" width="17.42578125" style="188" customWidth="1"/>
    <col min="44" max="44" width="13.42578125" style="188" customWidth="1"/>
    <col min="45" max="45" width="23.140625" style="188" customWidth="1"/>
    <col min="46" max="46" width="17.42578125" style="188" customWidth="1"/>
    <col min="47" max="47" width="13.42578125" style="188" customWidth="1"/>
    <col min="48" max="48" width="23.140625" style="188" customWidth="1"/>
    <col min="49" max="49" width="17.42578125" style="188" customWidth="1"/>
    <col min="50" max="50" width="13.42578125" style="188" customWidth="1"/>
    <col min="51" max="51" width="23.140625" style="188" customWidth="1"/>
    <col min="52" max="16384" width="8.85546875" style="188"/>
  </cols>
  <sheetData>
    <row r="1" spans="1:4" ht="33.75" customHeight="1">
      <c r="A1" s="553" t="s">
        <v>4219</v>
      </c>
      <c r="B1" s="553"/>
      <c r="C1" s="553"/>
      <c r="D1" s="553"/>
    </row>
    <row r="2" spans="1:4" ht="33.75" customHeight="1">
      <c r="A2" s="37" t="s">
        <v>0</v>
      </c>
      <c r="B2" s="37" t="s">
        <v>4220</v>
      </c>
      <c r="C2" s="37" t="s">
        <v>4221</v>
      </c>
      <c r="D2" s="37" t="s">
        <v>4222</v>
      </c>
    </row>
    <row r="3" spans="1:4" s="35" customFormat="1" ht="31.5" customHeight="1">
      <c r="A3" s="453">
        <v>2007</v>
      </c>
      <c r="B3" s="229"/>
      <c r="C3" s="229"/>
      <c r="D3" s="229"/>
    </row>
    <row r="4" spans="1:4" s="35" customFormat="1" ht="31.5" customHeight="1">
      <c r="A4" s="453">
        <v>2008</v>
      </c>
      <c r="B4" s="229"/>
      <c r="C4" s="229"/>
      <c r="D4" s="229"/>
    </row>
    <row r="5" spans="1:4" s="35" customFormat="1" ht="31.5" customHeight="1">
      <c r="A5" s="453">
        <v>2009</v>
      </c>
      <c r="B5" s="229"/>
      <c r="C5" s="229"/>
      <c r="D5" s="229"/>
    </row>
    <row r="6" spans="1:4" s="35" customFormat="1" ht="31.5" customHeight="1">
      <c r="A6" s="453">
        <v>2010</v>
      </c>
      <c r="B6" s="229"/>
      <c r="C6" s="229"/>
      <c r="D6" s="229"/>
    </row>
    <row r="7" spans="1:4" s="35" customFormat="1" ht="31.5" customHeight="1">
      <c r="A7" s="453">
        <v>2011</v>
      </c>
      <c r="B7" s="229"/>
      <c r="C7" s="229"/>
      <c r="D7" s="229"/>
    </row>
    <row r="8" spans="1:4" s="35" customFormat="1" ht="31.5" customHeight="1">
      <c r="A8" s="453">
        <v>2012</v>
      </c>
      <c r="B8" s="229"/>
      <c r="C8" s="229"/>
      <c r="D8" s="229"/>
    </row>
    <row r="9" spans="1:4" s="35" customFormat="1" ht="31.5" customHeight="1">
      <c r="A9" s="453">
        <v>2013</v>
      </c>
      <c r="B9" s="229"/>
      <c r="C9" s="229"/>
      <c r="D9" s="229"/>
    </row>
    <row r="10" spans="1:4" ht="31.5" customHeight="1">
      <c r="A10" s="453">
        <v>2014</v>
      </c>
      <c r="B10" s="229">
        <f>AVERAGE(B25,B40,B55,B70,B85,B100,B115,B130)</f>
        <v>47.72470238095238</v>
      </c>
      <c r="C10" s="229">
        <f t="shared" ref="C10:C16" si="0">AVERAGE(B25,B40,B55,B70,B85,B100,B115)</f>
        <v>48.881802721088434</v>
      </c>
      <c r="D10" s="229">
        <f t="shared" ref="D10:D16" si="1">AVERAGE(B25,B40,B70,B85,B100,B115)</f>
        <v>56.24305555555555</v>
      </c>
    </row>
    <row r="11" spans="1:4" ht="31.5" customHeight="1">
      <c r="A11" s="453">
        <v>2015</v>
      </c>
      <c r="B11" s="229"/>
      <c r="C11" s="229">
        <f t="shared" si="0"/>
        <v>48.881802721088434</v>
      </c>
      <c r="D11" s="229">
        <f t="shared" si="1"/>
        <v>56.24305555555555</v>
      </c>
    </row>
    <row r="12" spans="1:4" ht="31.5" customHeight="1">
      <c r="A12" s="453">
        <v>2016</v>
      </c>
      <c r="B12" s="229"/>
      <c r="C12" s="229">
        <f t="shared" si="0"/>
        <v>48.881802721088434</v>
      </c>
      <c r="D12" s="229">
        <f t="shared" si="1"/>
        <v>56.24305555555555</v>
      </c>
    </row>
    <row r="13" spans="1:4" ht="31.5" customHeight="1">
      <c r="A13" s="453">
        <v>2017</v>
      </c>
      <c r="B13" s="229"/>
      <c r="C13" s="229">
        <f t="shared" si="0"/>
        <v>48.881802721088434</v>
      </c>
      <c r="D13" s="229">
        <f t="shared" si="1"/>
        <v>56.24305555555555</v>
      </c>
    </row>
    <row r="14" spans="1:4" ht="31.5" customHeight="1">
      <c r="A14" s="453">
        <v>2018</v>
      </c>
      <c r="B14" s="229"/>
      <c r="C14" s="229">
        <f t="shared" si="0"/>
        <v>48.881802721088434</v>
      </c>
      <c r="D14" s="229">
        <f t="shared" si="1"/>
        <v>56.24305555555555</v>
      </c>
    </row>
    <row r="15" spans="1:4" ht="31.5" customHeight="1">
      <c r="A15" s="453">
        <v>2019</v>
      </c>
      <c r="B15" s="229">
        <f>AVERAGE(B30,B45,B60,B75,B90,B105,B120,B135)</f>
        <v>47.72470238095238</v>
      </c>
      <c r="C15" s="229">
        <f t="shared" si="0"/>
        <v>48.881802721088434</v>
      </c>
      <c r="D15" s="229">
        <f t="shared" si="1"/>
        <v>56.24305555555555</v>
      </c>
    </row>
    <row r="16" spans="1:4" ht="31.5" customHeight="1">
      <c r="A16" s="453">
        <v>2020</v>
      </c>
      <c r="B16" s="229">
        <f>AVERAGE(B31,B46,B61,B76,B91,B106,B121,B136)</f>
        <v>47.72470238095238</v>
      </c>
      <c r="C16" s="229">
        <f t="shared" si="0"/>
        <v>48.881802721088434</v>
      </c>
      <c r="D16" s="229">
        <f t="shared" si="1"/>
        <v>56.24305555555555</v>
      </c>
    </row>
    <row r="17" spans="1:81" ht="24.75" customHeight="1"/>
    <row r="18" spans="1:81" ht="36" customHeight="1">
      <c r="A18" s="189" t="s">
        <v>114</v>
      </c>
      <c r="B18" s="849" t="s">
        <v>279</v>
      </c>
      <c r="C18" s="850"/>
      <c r="D18" s="850"/>
      <c r="E18" s="850"/>
      <c r="F18" s="850"/>
      <c r="G18" s="850"/>
      <c r="H18" s="850"/>
      <c r="I18" s="850"/>
      <c r="J18" s="850"/>
      <c r="K18" s="850"/>
      <c r="L18" s="850"/>
      <c r="M18" s="850"/>
      <c r="N18" s="850"/>
      <c r="O18" s="850"/>
      <c r="P18" s="850"/>
      <c r="Q18" s="850"/>
      <c r="R18" s="850"/>
      <c r="S18" s="850"/>
      <c r="T18" s="850"/>
      <c r="U18" s="850"/>
      <c r="V18" s="850"/>
      <c r="W18" s="850"/>
      <c r="X18" s="850"/>
      <c r="Y18" s="850"/>
      <c r="Z18" s="850"/>
      <c r="AA18" s="850"/>
      <c r="AB18" s="850"/>
      <c r="AC18" s="850"/>
      <c r="AD18" s="851"/>
      <c r="AE18" s="545"/>
      <c r="AF18" s="545"/>
      <c r="AG18" s="545"/>
      <c r="AH18" s="545"/>
      <c r="AI18" s="545"/>
      <c r="AJ18" s="545"/>
    </row>
    <row r="19" spans="1:81" ht="24.75" customHeight="1">
      <c r="A19" s="189" t="s">
        <v>106</v>
      </c>
      <c r="B19" s="659" t="s">
        <v>1</v>
      </c>
      <c r="C19" s="660"/>
      <c r="D19" s="189" t="s">
        <v>106</v>
      </c>
      <c r="E19" s="661"/>
      <c r="F19" s="662"/>
      <c r="G19" s="189" t="s">
        <v>106</v>
      </c>
      <c r="H19" s="661"/>
      <c r="I19" s="662"/>
      <c r="J19" s="189" t="s">
        <v>106</v>
      </c>
      <c r="K19" s="661"/>
      <c r="L19" s="662"/>
      <c r="M19" s="189" t="s">
        <v>106</v>
      </c>
      <c r="N19" s="661" t="s">
        <v>5</v>
      </c>
      <c r="O19" s="662"/>
      <c r="P19" s="189" t="s">
        <v>106</v>
      </c>
      <c r="Q19" s="661" t="s">
        <v>6</v>
      </c>
      <c r="R19" s="662"/>
      <c r="S19" s="189" t="s">
        <v>106</v>
      </c>
      <c r="T19" s="661" t="s">
        <v>7</v>
      </c>
      <c r="U19" s="662"/>
      <c r="V19" s="191" t="s">
        <v>106</v>
      </c>
      <c r="W19" s="865"/>
      <c r="X19" s="866"/>
      <c r="Y19" s="191" t="s">
        <v>106</v>
      </c>
      <c r="Z19" s="865"/>
      <c r="AA19" s="866"/>
      <c r="AB19" s="189" t="s">
        <v>106</v>
      </c>
      <c r="AC19" s="661" t="s">
        <v>10</v>
      </c>
      <c r="AD19" s="662"/>
    </row>
    <row r="20" spans="1:81" ht="24.75" customHeight="1">
      <c r="A20" s="189" t="s">
        <v>105</v>
      </c>
      <c r="B20" s="457"/>
      <c r="C20" s="457"/>
      <c r="D20" s="189" t="s">
        <v>105</v>
      </c>
      <c r="E20" s="679" t="s">
        <v>2</v>
      </c>
      <c r="F20" s="680"/>
      <c r="G20" s="189" t="s">
        <v>105</v>
      </c>
      <c r="H20" s="679" t="s">
        <v>3</v>
      </c>
      <c r="I20" s="680"/>
      <c r="J20" s="189" t="s">
        <v>105</v>
      </c>
      <c r="K20" s="679" t="s">
        <v>4</v>
      </c>
      <c r="L20" s="680"/>
      <c r="M20" s="189" t="s">
        <v>105</v>
      </c>
      <c r="N20" s="679"/>
      <c r="O20" s="680"/>
      <c r="P20" s="189" t="s">
        <v>105</v>
      </c>
      <c r="Q20" s="661"/>
      <c r="R20" s="662"/>
      <c r="S20" s="189" t="s">
        <v>105</v>
      </c>
      <c r="T20" s="661"/>
      <c r="U20" s="662"/>
      <c r="V20" s="191" t="s">
        <v>105</v>
      </c>
      <c r="W20" s="863" t="s">
        <v>8</v>
      </c>
      <c r="X20" s="864"/>
      <c r="Y20" s="191" t="s">
        <v>105</v>
      </c>
      <c r="Z20" s="863" t="s">
        <v>9</v>
      </c>
      <c r="AA20" s="864"/>
      <c r="AB20" s="189" t="s">
        <v>105</v>
      </c>
      <c r="AC20" s="455"/>
      <c r="AD20" s="455"/>
    </row>
    <row r="21" spans="1:81" ht="24.75" customHeight="1">
      <c r="A21" s="457" t="s">
        <v>92</v>
      </c>
      <c r="B21" s="856" t="s">
        <v>278</v>
      </c>
      <c r="C21" s="857"/>
      <c r="D21" s="457" t="s">
        <v>92</v>
      </c>
      <c r="E21" s="856" t="s">
        <v>277</v>
      </c>
      <c r="F21" s="857"/>
      <c r="G21" s="457" t="s">
        <v>92</v>
      </c>
      <c r="H21" s="856" t="s">
        <v>276</v>
      </c>
      <c r="I21" s="857"/>
      <c r="J21" s="457" t="s">
        <v>92</v>
      </c>
      <c r="K21" s="856" t="s">
        <v>275</v>
      </c>
      <c r="L21" s="857"/>
      <c r="M21" s="457" t="s">
        <v>92</v>
      </c>
      <c r="N21" s="856" t="s">
        <v>274</v>
      </c>
      <c r="O21" s="857"/>
      <c r="P21" s="457" t="s">
        <v>92</v>
      </c>
      <c r="Q21" s="856" t="s">
        <v>273</v>
      </c>
      <c r="R21" s="857"/>
      <c r="S21" s="457" t="s">
        <v>92</v>
      </c>
      <c r="T21" s="856" t="s">
        <v>272</v>
      </c>
      <c r="U21" s="857"/>
      <c r="V21" s="195" t="s">
        <v>92</v>
      </c>
      <c r="W21" s="871" t="s">
        <v>271</v>
      </c>
      <c r="X21" s="872"/>
      <c r="Y21" s="195" t="s">
        <v>92</v>
      </c>
      <c r="Z21" s="871" t="s">
        <v>270</v>
      </c>
      <c r="AA21" s="872"/>
      <c r="AB21" s="457" t="s">
        <v>92</v>
      </c>
      <c r="AC21" s="856" t="s">
        <v>269</v>
      </c>
      <c r="AD21" s="857"/>
    </row>
    <row r="22" spans="1:81" ht="24.75" customHeight="1">
      <c r="A22" s="457" t="s">
        <v>81</v>
      </c>
      <c r="B22" s="856" t="s">
        <v>90</v>
      </c>
      <c r="C22" s="857"/>
      <c r="D22" s="457" t="s">
        <v>81</v>
      </c>
      <c r="E22" s="847" t="s">
        <v>268</v>
      </c>
      <c r="F22" s="848"/>
      <c r="G22" s="457" t="s">
        <v>81</v>
      </c>
      <c r="H22" s="847" t="s">
        <v>267</v>
      </c>
      <c r="I22" s="848"/>
      <c r="J22" s="457" t="s">
        <v>81</v>
      </c>
      <c r="K22" s="847" t="s">
        <v>266</v>
      </c>
      <c r="L22" s="848"/>
      <c r="M22" s="457" t="s">
        <v>81</v>
      </c>
      <c r="N22" s="847" t="s">
        <v>265</v>
      </c>
      <c r="O22" s="848"/>
      <c r="P22" s="457" t="s">
        <v>81</v>
      </c>
      <c r="Q22" s="847" t="s">
        <v>264</v>
      </c>
      <c r="R22" s="848"/>
      <c r="S22" s="457" t="s">
        <v>81</v>
      </c>
      <c r="T22" s="847" t="s">
        <v>263</v>
      </c>
      <c r="U22" s="848"/>
      <c r="V22" s="195" t="s">
        <v>81</v>
      </c>
      <c r="W22" s="867" t="s">
        <v>262</v>
      </c>
      <c r="X22" s="868"/>
      <c r="Y22" s="195" t="s">
        <v>81</v>
      </c>
      <c r="Z22" s="867" t="s">
        <v>261</v>
      </c>
      <c r="AA22" s="868"/>
      <c r="AB22" s="457" t="s">
        <v>81</v>
      </c>
      <c r="AC22" s="847" t="s">
        <v>260</v>
      </c>
      <c r="AD22" s="848"/>
    </row>
    <row r="23" spans="1:81" ht="24.75" customHeight="1">
      <c r="A23" s="457" t="s">
        <v>78</v>
      </c>
      <c r="B23" s="847" t="s">
        <v>79</v>
      </c>
      <c r="C23" s="848"/>
      <c r="D23" s="457" t="s">
        <v>78</v>
      </c>
      <c r="E23" s="869" t="s">
        <v>5915</v>
      </c>
      <c r="F23" s="870"/>
      <c r="G23" s="457" t="s">
        <v>78</v>
      </c>
      <c r="H23" s="871" t="s">
        <v>4485</v>
      </c>
      <c r="I23" s="872"/>
      <c r="J23" s="457" t="s">
        <v>78</v>
      </c>
      <c r="K23" s="871" t="s">
        <v>4256</v>
      </c>
      <c r="L23" s="872"/>
      <c r="M23" s="457" t="s">
        <v>78</v>
      </c>
      <c r="N23" s="869" t="s">
        <v>5914</v>
      </c>
      <c r="O23" s="870"/>
      <c r="P23" s="457" t="s">
        <v>78</v>
      </c>
      <c r="Q23" s="869" t="s">
        <v>5913</v>
      </c>
      <c r="R23" s="870"/>
      <c r="S23" s="457" t="s">
        <v>78</v>
      </c>
      <c r="T23" s="856" t="s">
        <v>5912</v>
      </c>
      <c r="U23" s="857"/>
      <c r="V23" s="195" t="s">
        <v>78</v>
      </c>
      <c r="W23" s="867" t="s">
        <v>4326</v>
      </c>
      <c r="X23" s="868"/>
      <c r="Y23" s="195" t="s">
        <v>78</v>
      </c>
      <c r="Z23" s="867" t="s">
        <v>4327</v>
      </c>
      <c r="AA23" s="868"/>
      <c r="AB23" s="457" t="s">
        <v>78</v>
      </c>
      <c r="AC23" s="847" t="s">
        <v>5911</v>
      </c>
      <c r="AD23" s="848"/>
    </row>
    <row r="24" spans="1:81" s="197" customFormat="1" ht="24.75" customHeight="1">
      <c r="A24" s="457" t="s">
        <v>0</v>
      </c>
      <c r="B24" s="457" t="s">
        <v>77</v>
      </c>
      <c r="C24" s="457" t="s">
        <v>76</v>
      </c>
      <c r="D24" s="457" t="s">
        <v>0</v>
      </c>
      <c r="E24" s="457" t="s">
        <v>77</v>
      </c>
      <c r="F24" s="457" t="s">
        <v>76</v>
      </c>
      <c r="G24" s="457" t="s">
        <v>0</v>
      </c>
      <c r="H24" s="457" t="s">
        <v>77</v>
      </c>
      <c r="I24" s="457" t="s">
        <v>76</v>
      </c>
      <c r="J24" s="457" t="s">
        <v>0</v>
      </c>
      <c r="K24" s="457" t="s">
        <v>77</v>
      </c>
      <c r="L24" s="457" t="s">
        <v>76</v>
      </c>
      <c r="M24" s="457" t="s">
        <v>0</v>
      </c>
      <c r="N24" s="457" t="s">
        <v>77</v>
      </c>
      <c r="O24" s="457" t="s">
        <v>76</v>
      </c>
      <c r="P24" s="457" t="s">
        <v>0</v>
      </c>
      <c r="Q24" s="457" t="s">
        <v>77</v>
      </c>
      <c r="R24" s="457" t="s">
        <v>76</v>
      </c>
      <c r="S24" s="457" t="s">
        <v>0</v>
      </c>
      <c r="T24" s="457" t="s">
        <v>74</v>
      </c>
      <c r="U24" s="457" t="s">
        <v>76</v>
      </c>
      <c r="V24" s="457"/>
      <c r="W24" s="457" t="s">
        <v>77</v>
      </c>
      <c r="X24" s="457" t="s">
        <v>76</v>
      </c>
      <c r="Y24" s="457" t="s">
        <v>0</v>
      </c>
      <c r="Z24" s="457" t="s">
        <v>77</v>
      </c>
      <c r="AA24" s="457" t="s">
        <v>76</v>
      </c>
      <c r="AB24" s="457" t="s">
        <v>0</v>
      </c>
      <c r="AC24" s="457" t="s">
        <v>77</v>
      </c>
      <c r="AD24" s="457" t="s">
        <v>76</v>
      </c>
      <c r="AE24" s="188"/>
      <c r="AF24" s="188"/>
      <c r="AG24" s="188"/>
      <c r="AH24" s="188"/>
      <c r="AI24" s="188"/>
      <c r="AJ24" s="188"/>
      <c r="AK24" s="188"/>
      <c r="AL24" s="188"/>
      <c r="AM24" s="188"/>
      <c r="AN24" s="188"/>
      <c r="AO24" s="188"/>
      <c r="AP24" s="188"/>
      <c r="AQ24" s="188"/>
      <c r="AR24" s="188"/>
      <c r="AS24" s="188"/>
      <c r="AT24" s="188"/>
      <c r="AU24" s="188"/>
      <c r="AV24" s="188"/>
      <c r="AW24" s="188"/>
      <c r="AX24" s="188"/>
      <c r="AY24" s="188"/>
      <c r="AZ24" s="188"/>
      <c r="BA24" s="188"/>
      <c r="BB24" s="188"/>
      <c r="BC24" s="188"/>
      <c r="BD24" s="188"/>
      <c r="BE24" s="188"/>
      <c r="BF24" s="188"/>
      <c r="BG24" s="188"/>
      <c r="BH24" s="188"/>
      <c r="BI24" s="188"/>
      <c r="BJ24" s="188"/>
      <c r="BK24" s="188"/>
      <c r="BL24" s="188"/>
      <c r="BM24" s="188"/>
      <c r="BN24" s="188"/>
      <c r="BO24" s="188"/>
      <c r="BP24" s="188"/>
      <c r="BQ24" s="188"/>
      <c r="BR24" s="188"/>
      <c r="BS24" s="188"/>
      <c r="BT24" s="188"/>
      <c r="BU24" s="188"/>
      <c r="BV24" s="188"/>
      <c r="BW24" s="188"/>
      <c r="BX24" s="188"/>
      <c r="BY24" s="188"/>
      <c r="BZ24" s="188"/>
      <c r="CA24" s="188"/>
      <c r="CB24" s="188"/>
      <c r="CC24" s="188"/>
    </row>
    <row r="25" spans="1:81" ht="24.75" customHeight="1">
      <c r="A25" s="457">
        <v>2014</v>
      </c>
      <c r="B25" s="236">
        <f t="shared" ref="B25:B31" si="2">AVERAGE(E25, H25,K25,N25,Q25,T25,W25,Z25,AC25)</f>
        <v>57.444444444444443</v>
      </c>
      <c r="C25" s="237"/>
      <c r="D25" s="457">
        <v>2014</v>
      </c>
      <c r="E25" s="532">
        <v>0</v>
      </c>
      <c r="F25" s="550" t="s">
        <v>5910</v>
      </c>
      <c r="G25" s="457">
        <v>2014</v>
      </c>
      <c r="H25" s="532">
        <v>100</v>
      </c>
      <c r="I25" s="531" t="s">
        <v>5909</v>
      </c>
      <c r="J25" s="457">
        <v>2014</v>
      </c>
      <c r="K25" s="532">
        <v>100</v>
      </c>
      <c r="L25" s="536" t="s">
        <v>5908</v>
      </c>
      <c r="M25" s="457">
        <v>2014</v>
      </c>
      <c r="N25" s="532">
        <v>50</v>
      </c>
      <c r="O25" s="531" t="s">
        <v>5907</v>
      </c>
      <c r="P25" s="457">
        <v>2014</v>
      </c>
      <c r="Q25" s="532">
        <v>67</v>
      </c>
      <c r="R25" s="531" t="s">
        <v>5906</v>
      </c>
      <c r="S25" s="457">
        <v>2014</v>
      </c>
      <c r="T25" s="532">
        <v>100</v>
      </c>
      <c r="U25" s="536" t="s">
        <v>5905</v>
      </c>
      <c r="V25" s="457">
        <v>2014</v>
      </c>
      <c r="W25" s="532">
        <v>0</v>
      </c>
      <c r="X25" s="536" t="s">
        <v>5904</v>
      </c>
      <c r="Y25" s="457">
        <v>2014</v>
      </c>
      <c r="Z25" s="532">
        <v>0</v>
      </c>
      <c r="AA25" s="536" t="s">
        <v>5903</v>
      </c>
      <c r="AB25" s="457">
        <v>2014</v>
      </c>
      <c r="AC25" s="49">
        <v>100</v>
      </c>
      <c r="AD25" s="531" t="s">
        <v>5902</v>
      </c>
    </row>
    <row r="26" spans="1:81" ht="24.75" customHeight="1">
      <c r="A26" s="457">
        <v>2015</v>
      </c>
      <c r="B26" s="236">
        <f t="shared" si="2"/>
        <v>57.444444444444443</v>
      </c>
      <c r="C26" s="237"/>
      <c r="D26" s="457">
        <v>2015</v>
      </c>
      <c r="E26" s="532">
        <v>0</v>
      </c>
      <c r="F26" s="202"/>
      <c r="G26" s="457">
        <v>2015</v>
      </c>
      <c r="H26" s="532">
        <v>100</v>
      </c>
      <c r="I26" s="536"/>
      <c r="J26" s="457">
        <v>2015</v>
      </c>
      <c r="K26" s="532">
        <v>100</v>
      </c>
      <c r="L26" s="536"/>
      <c r="M26" s="457">
        <v>2015</v>
      </c>
      <c r="N26" s="532">
        <v>50</v>
      </c>
      <c r="O26" s="536"/>
      <c r="P26" s="457">
        <v>2015</v>
      </c>
      <c r="Q26" s="532">
        <v>67</v>
      </c>
      <c r="R26" s="536"/>
      <c r="S26" s="457">
        <v>2015</v>
      </c>
      <c r="T26" s="532">
        <v>100</v>
      </c>
      <c r="U26" s="536"/>
      <c r="V26" s="457">
        <v>2015</v>
      </c>
      <c r="W26" s="532">
        <v>0</v>
      </c>
      <c r="X26" s="536"/>
      <c r="Y26" s="457">
        <v>2015</v>
      </c>
      <c r="Z26" s="532">
        <v>0</v>
      </c>
      <c r="AA26" s="536"/>
      <c r="AB26" s="457">
        <v>2015</v>
      </c>
      <c r="AC26" s="49">
        <v>100</v>
      </c>
      <c r="AD26" s="531"/>
    </row>
    <row r="27" spans="1:81" ht="24.75" customHeight="1">
      <c r="A27" s="457">
        <v>2016</v>
      </c>
      <c r="B27" s="236">
        <f t="shared" si="2"/>
        <v>57.444444444444443</v>
      </c>
      <c r="C27" s="237"/>
      <c r="D27" s="457">
        <v>2016</v>
      </c>
      <c r="E27" s="532">
        <v>0</v>
      </c>
      <c r="F27" s="536"/>
      <c r="G27" s="457">
        <v>2016</v>
      </c>
      <c r="H27" s="532">
        <v>100</v>
      </c>
      <c r="I27" s="536"/>
      <c r="J27" s="457">
        <v>2016</v>
      </c>
      <c r="K27" s="532">
        <v>100</v>
      </c>
      <c r="L27" s="536"/>
      <c r="M27" s="457">
        <v>2016</v>
      </c>
      <c r="N27" s="532">
        <v>50</v>
      </c>
      <c r="O27" s="536"/>
      <c r="P27" s="457">
        <v>2016</v>
      </c>
      <c r="Q27" s="532">
        <v>67</v>
      </c>
      <c r="R27" s="536"/>
      <c r="S27" s="457">
        <v>2016</v>
      </c>
      <c r="T27" s="532">
        <v>100</v>
      </c>
      <c r="U27" s="536"/>
      <c r="V27" s="457">
        <v>2016</v>
      </c>
      <c r="W27" s="532">
        <v>0</v>
      </c>
      <c r="X27" s="536"/>
      <c r="Y27" s="457">
        <v>2016</v>
      </c>
      <c r="Z27" s="532">
        <v>0</v>
      </c>
      <c r="AA27" s="536"/>
      <c r="AB27" s="457">
        <v>2016</v>
      </c>
      <c r="AC27" s="49">
        <v>100</v>
      </c>
      <c r="AD27" s="531"/>
    </row>
    <row r="28" spans="1:81" ht="24.75" customHeight="1">
      <c r="A28" s="457">
        <v>2017</v>
      </c>
      <c r="B28" s="236">
        <f t="shared" si="2"/>
        <v>57.444444444444443</v>
      </c>
      <c r="C28" s="237"/>
      <c r="D28" s="457">
        <v>2017</v>
      </c>
      <c r="E28" s="532">
        <v>0</v>
      </c>
      <c r="F28" s="536"/>
      <c r="G28" s="457">
        <v>2017</v>
      </c>
      <c r="H28" s="532">
        <v>100</v>
      </c>
      <c r="I28" s="536"/>
      <c r="J28" s="457">
        <v>2017</v>
      </c>
      <c r="K28" s="532">
        <v>100</v>
      </c>
      <c r="L28" s="536"/>
      <c r="M28" s="457">
        <v>2017</v>
      </c>
      <c r="N28" s="532">
        <v>50</v>
      </c>
      <c r="O28" s="536"/>
      <c r="P28" s="457">
        <v>2017</v>
      </c>
      <c r="Q28" s="532">
        <v>67</v>
      </c>
      <c r="R28" s="536"/>
      <c r="S28" s="457">
        <v>2017</v>
      </c>
      <c r="T28" s="532">
        <v>100</v>
      </c>
      <c r="U28" s="536"/>
      <c r="V28" s="457">
        <v>2017</v>
      </c>
      <c r="W28" s="532">
        <v>0</v>
      </c>
      <c r="X28" s="536"/>
      <c r="Y28" s="457">
        <v>2017</v>
      </c>
      <c r="Z28" s="532">
        <v>0</v>
      </c>
      <c r="AA28" s="536"/>
      <c r="AB28" s="457">
        <v>2017</v>
      </c>
      <c r="AC28" s="49">
        <v>100</v>
      </c>
      <c r="AD28" s="531"/>
    </row>
    <row r="29" spans="1:81" ht="24.75" customHeight="1">
      <c r="A29" s="457">
        <v>2018</v>
      </c>
      <c r="B29" s="236">
        <f t="shared" si="2"/>
        <v>57.444444444444443</v>
      </c>
      <c r="C29" s="237"/>
      <c r="D29" s="457">
        <v>2018</v>
      </c>
      <c r="E29" s="532">
        <v>0</v>
      </c>
      <c r="F29" s="536"/>
      <c r="G29" s="457">
        <v>2018</v>
      </c>
      <c r="H29" s="532">
        <v>100</v>
      </c>
      <c r="I29" s="536"/>
      <c r="J29" s="457">
        <v>2018</v>
      </c>
      <c r="K29" s="532">
        <v>100</v>
      </c>
      <c r="L29" s="536"/>
      <c r="M29" s="457">
        <v>2018</v>
      </c>
      <c r="N29" s="532">
        <v>50</v>
      </c>
      <c r="O29" s="536"/>
      <c r="P29" s="457">
        <v>2018</v>
      </c>
      <c r="Q29" s="532">
        <v>67</v>
      </c>
      <c r="R29" s="536"/>
      <c r="S29" s="457">
        <v>2018</v>
      </c>
      <c r="T29" s="532">
        <v>100</v>
      </c>
      <c r="U29" s="536"/>
      <c r="V29" s="457">
        <v>2018</v>
      </c>
      <c r="W29" s="532">
        <v>0</v>
      </c>
      <c r="X29" s="536"/>
      <c r="Y29" s="457">
        <v>2018</v>
      </c>
      <c r="Z29" s="532">
        <v>0</v>
      </c>
      <c r="AA29" s="536"/>
      <c r="AB29" s="457">
        <v>2018</v>
      </c>
      <c r="AC29" s="49">
        <v>100</v>
      </c>
      <c r="AD29" s="531"/>
    </row>
    <row r="30" spans="1:81" ht="24.75" customHeight="1">
      <c r="A30" s="457">
        <v>2019</v>
      </c>
      <c r="B30" s="236">
        <f t="shared" si="2"/>
        <v>57.444444444444443</v>
      </c>
      <c r="C30" s="237"/>
      <c r="D30" s="457">
        <v>2019</v>
      </c>
      <c r="E30" s="532">
        <v>0</v>
      </c>
      <c r="F30" s="536"/>
      <c r="G30" s="457">
        <v>2019</v>
      </c>
      <c r="H30" s="532">
        <v>100</v>
      </c>
      <c r="I30" s="536"/>
      <c r="J30" s="457">
        <v>2019</v>
      </c>
      <c r="K30" s="532">
        <v>100</v>
      </c>
      <c r="L30" s="536"/>
      <c r="M30" s="457">
        <v>2019</v>
      </c>
      <c r="N30" s="532">
        <v>50</v>
      </c>
      <c r="O30" s="536"/>
      <c r="P30" s="457">
        <v>2019</v>
      </c>
      <c r="Q30" s="532">
        <v>67</v>
      </c>
      <c r="R30" s="536"/>
      <c r="S30" s="457">
        <v>2019</v>
      </c>
      <c r="T30" s="532">
        <v>100</v>
      </c>
      <c r="U30" s="536"/>
      <c r="V30" s="457">
        <v>2019</v>
      </c>
      <c r="W30" s="532">
        <v>0</v>
      </c>
      <c r="X30" s="536"/>
      <c r="Y30" s="457">
        <v>2019</v>
      </c>
      <c r="Z30" s="532">
        <v>0</v>
      </c>
      <c r="AA30" s="536"/>
      <c r="AB30" s="457">
        <v>2019</v>
      </c>
      <c r="AC30" s="49">
        <v>100</v>
      </c>
      <c r="AD30" s="531"/>
    </row>
    <row r="31" spans="1:81" ht="24.75" customHeight="1">
      <c r="A31" s="457">
        <v>2020</v>
      </c>
      <c r="B31" s="236">
        <f t="shared" si="2"/>
        <v>57.444444444444443</v>
      </c>
      <c r="C31" s="237"/>
      <c r="D31" s="457">
        <v>2020</v>
      </c>
      <c r="E31" s="532">
        <v>0</v>
      </c>
      <c r="F31" s="536" t="s">
        <v>5901</v>
      </c>
      <c r="G31" s="457">
        <v>2020</v>
      </c>
      <c r="H31" s="532">
        <v>100</v>
      </c>
      <c r="I31" s="536"/>
      <c r="J31" s="457">
        <v>2020</v>
      </c>
      <c r="K31" s="532">
        <v>100</v>
      </c>
      <c r="L31" s="536" t="s">
        <v>5901</v>
      </c>
      <c r="M31" s="457">
        <v>2020</v>
      </c>
      <c r="N31" s="532">
        <v>50</v>
      </c>
      <c r="O31" s="536"/>
      <c r="P31" s="457">
        <v>2020</v>
      </c>
      <c r="Q31" s="532">
        <v>67</v>
      </c>
      <c r="R31" s="536"/>
      <c r="S31" s="457">
        <v>2020</v>
      </c>
      <c r="T31" s="532">
        <v>100</v>
      </c>
      <c r="U31" s="536"/>
      <c r="V31" s="457">
        <v>2020</v>
      </c>
      <c r="W31" s="532">
        <v>0</v>
      </c>
      <c r="X31" s="536"/>
      <c r="Y31" s="457">
        <v>2020</v>
      </c>
      <c r="Z31" s="532">
        <v>0</v>
      </c>
      <c r="AA31" s="536"/>
      <c r="AB31" s="457">
        <v>2020</v>
      </c>
      <c r="AC31" s="49">
        <v>100</v>
      </c>
      <c r="AD31" s="531"/>
    </row>
    <row r="32" spans="1:81" ht="24.75" customHeight="1">
      <c r="A32" s="202"/>
      <c r="B32" s="202"/>
      <c r="C32" s="202"/>
      <c r="D32" s="202"/>
      <c r="E32" s="202"/>
      <c r="F32" s="202"/>
      <c r="G32" s="202"/>
      <c r="H32" s="202"/>
      <c r="I32" s="202"/>
      <c r="J32" s="202"/>
      <c r="K32" s="202"/>
      <c r="L32" s="202"/>
      <c r="M32" s="202"/>
      <c r="N32" s="202"/>
    </row>
    <row r="33" spans="1:51" ht="24.75" customHeight="1">
      <c r="A33" s="189" t="s">
        <v>114</v>
      </c>
      <c r="B33" s="553" t="s">
        <v>255</v>
      </c>
      <c r="C33" s="553"/>
      <c r="D33" s="553"/>
      <c r="E33" s="553"/>
      <c r="F33" s="553"/>
      <c r="G33" s="553"/>
      <c r="H33" s="553"/>
      <c r="I33" s="553"/>
      <c r="J33" s="553"/>
      <c r="K33" s="553"/>
      <c r="L33" s="553"/>
      <c r="M33" s="553"/>
      <c r="N33" s="553"/>
      <c r="O33" s="553"/>
      <c r="P33" s="553"/>
      <c r="Q33" s="553"/>
      <c r="R33" s="553"/>
      <c r="S33" s="553"/>
      <c r="T33" s="553"/>
      <c r="U33" s="553"/>
      <c r="V33" s="553"/>
      <c r="W33" s="553"/>
      <c r="X33" s="553"/>
      <c r="Y33" s="553"/>
      <c r="Z33" s="553"/>
      <c r="AA33" s="553"/>
      <c r="AB33" s="553"/>
      <c r="AC33" s="553"/>
      <c r="AD33" s="553"/>
      <c r="AE33" s="553"/>
      <c r="AF33" s="553"/>
      <c r="AG33" s="553"/>
      <c r="AH33" s="553"/>
      <c r="AI33" s="553"/>
      <c r="AJ33" s="553"/>
      <c r="AK33" s="553"/>
      <c r="AL33" s="553"/>
      <c r="AM33" s="553"/>
      <c r="AN33" s="553"/>
      <c r="AO33" s="553"/>
      <c r="AP33" s="553"/>
      <c r="AQ33" s="553"/>
      <c r="AR33" s="553"/>
      <c r="AS33" s="553"/>
      <c r="AT33" s="553"/>
      <c r="AU33" s="553"/>
      <c r="AV33" s="553"/>
      <c r="AW33" s="553"/>
      <c r="AX33" s="553"/>
      <c r="AY33" s="553"/>
    </row>
    <row r="34" spans="1:51" ht="24.75" customHeight="1">
      <c r="A34" s="189" t="s">
        <v>106</v>
      </c>
      <c r="B34" s="671" t="s">
        <v>11</v>
      </c>
      <c r="C34" s="671"/>
      <c r="D34" s="189" t="s">
        <v>106</v>
      </c>
      <c r="E34" s="668" t="s">
        <v>12</v>
      </c>
      <c r="F34" s="668"/>
      <c r="G34" s="189" t="s">
        <v>106</v>
      </c>
      <c r="H34" s="668" t="s">
        <v>13</v>
      </c>
      <c r="I34" s="668"/>
      <c r="J34" s="189" t="s">
        <v>106</v>
      </c>
      <c r="K34" s="597" t="s">
        <v>14</v>
      </c>
      <c r="L34" s="597"/>
      <c r="M34" s="439" t="s">
        <v>106</v>
      </c>
      <c r="N34" s="597"/>
      <c r="O34" s="597"/>
      <c r="P34" s="439" t="s">
        <v>106</v>
      </c>
      <c r="Q34" s="597"/>
      <c r="R34" s="597"/>
      <c r="S34" s="439" t="s">
        <v>106</v>
      </c>
      <c r="T34" s="596" t="s">
        <v>17</v>
      </c>
      <c r="U34" s="596"/>
      <c r="V34" s="189" t="s">
        <v>106</v>
      </c>
      <c r="W34" s="668"/>
      <c r="X34" s="668"/>
      <c r="Y34" s="189" t="s">
        <v>106</v>
      </c>
      <c r="Z34" s="673"/>
      <c r="AA34" s="673"/>
      <c r="AB34" s="191" t="s">
        <v>106</v>
      </c>
      <c r="AC34" s="673"/>
      <c r="AD34" s="673"/>
      <c r="AE34" s="191" t="s">
        <v>106</v>
      </c>
      <c r="AF34" s="673" t="s">
        <v>21</v>
      </c>
      <c r="AG34" s="673"/>
      <c r="AH34" s="189" t="s">
        <v>106</v>
      </c>
      <c r="AI34" s="668"/>
      <c r="AJ34" s="668"/>
      <c r="AK34" s="189" t="s">
        <v>106</v>
      </c>
      <c r="AL34" s="668"/>
      <c r="AM34" s="668"/>
      <c r="AN34" s="189" t="s">
        <v>106</v>
      </c>
      <c r="AO34" s="668" t="s">
        <v>24</v>
      </c>
      <c r="AP34" s="668"/>
      <c r="AQ34" s="189" t="s">
        <v>106</v>
      </c>
      <c r="AR34" s="668" t="s">
        <v>25</v>
      </c>
      <c r="AS34" s="668"/>
      <c r="AT34" s="189" t="s">
        <v>106</v>
      </c>
      <c r="AU34" s="668" t="s">
        <v>26</v>
      </c>
      <c r="AV34" s="668"/>
      <c r="AW34" s="189" t="s">
        <v>106</v>
      </c>
      <c r="AX34" s="668" t="s">
        <v>27</v>
      </c>
      <c r="AY34" s="668"/>
    </row>
    <row r="35" spans="1:51" ht="24.75" customHeight="1">
      <c r="A35" s="189" t="s">
        <v>105</v>
      </c>
      <c r="B35" s="457"/>
      <c r="C35" s="457"/>
      <c r="D35" s="189" t="s">
        <v>105</v>
      </c>
      <c r="E35" s="455"/>
      <c r="F35" s="455"/>
      <c r="G35" s="189" t="s">
        <v>105</v>
      </c>
      <c r="H35" s="666"/>
      <c r="I35" s="666"/>
      <c r="J35" s="189" t="s">
        <v>105</v>
      </c>
      <c r="K35" s="600"/>
      <c r="L35" s="600"/>
      <c r="M35" s="439" t="s">
        <v>105</v>
      </c>
      <c r="N35" s="600" t="s">
        <v>15</v>
      </c>
      <c r="O35" s="600"/>
      <c r="P35" s="439" t="s">
        <v>105</v>
      </c>
      <c r="Q35" s="600" t="s">
        <v>16</v>
      </c>
      <c r="R35" s="600"/>
      <c r="S35" s="439" t="s">
        <v>105</v>
      </c>
      <c r="T35" s="597"/>
      <c r="U35" s="597"/>
      <c r="V35" s="189" t="s">
        <v>105</v>
      </c>
      <c r="W35" s="666" t="s">
        <v>18</v>
      </c>
      <c r="X35" s="668"/>
      <c r="Y35" s="189" t="s">
        <v>105</v>
      </c>
      <c r="Z35" s="672" t="s">
        <v>19</v>
      </c>
      <c r="AA35" s="672"/>
      <c r="AB35" s="191" t="s">
        <v>105</v>
      </c>
      <c r="AC35" s="672" t="s">
        <v>20</v>
      </c>
      <c r="AD35" s="673"/>
      <c r="AE35" s="191" t="s">
        <v>105</v>
      </c>
      <c r="AF35" s="675"/>
      <c r="AG35" s="676"/>
      <c r="AH35" s="189" t="s">
        <v>105</v>
      </c>
      <c r="AI35" s="666" t="s">
        <v>22</v>
      </c>
      <c r="AJ35" s="666"/>
      <c r="AK35" s="189" t="s">
        <v>105</v>
      </c>
      <c r="AL35" s="666" t="s">
        <v>23</v>
      </c>
      <c r="AM35" s="668"/>
      <c r="AN35" s="189" t="s">
        <v>105</v>
      </c>
      <c r="AO35" s="668"/>
      <c r="AP35" s="668"/>
      <c r="AQ35" s="189" t="s">
        <v>105</v>
      </c>
      <c r="AR35" s="455"/>
      <c r="AS35" s="455"/>
      <c r="AT35" s="189" t="s">
        <v>105</v>
      </c>
      <c r="AU35" s="455"/>
      <c r="AV35" s="455"/>
      <c r="AW35" s="189" t="s">
        <v>105</v>
      </c>
      <c r="AX35" s="455"/>
      <c r="AY35" s="455"/>
    </row>
    <row r="36" spans="1:51" ht="24.75" customHeight="1">
      <c r="A36" s="457" t="s">
        <v>92</v>
      </c>
      <c r="B36" s="808" t="s">
        <v>254</v>
      </c>
      <c r="C36" s="808"/>
      <c r="D36" s="457" t="s">
        <v>92</v>
      </c>
      <c r="E36" s="812" t="s">
        <v>253</v>
      </c>
      <c r="F36" s="812"/>
      <c r="G36" s="457" t="s">
        <v>92</v>
      </c>
      <c r="H36" s="808" t="s">
        <v>252</v>
      </c>
      <c r="I36" s="808"/>
      <c r="J36" s="457" t="s">
        <v>92</v>
      </c>
      <c r="K36" s="812" t="s">
        <v>1555</v>
      </c>
      <c r="L36" s="812"/>
      <c r="M36" s="452" t="s">
        <v>92</v>
      </c>
      <c r="N36" s="812" t="s">
        <v>1556</v>
      </c>
      <c r="O36" s="812"/>
      <c r="P36" s="452" t="s">
        <v>92</v>
      </c>
      <c r="Q36" s="812" t="s">
        <v>1557</v>
      </c>
      <c r="R36" s="812"/>
      <c r="S36" s="452" t="s">
        <v>92</v>
      </c>
      <c r="T36" s="812" t="s">
        <v>1558</v>
      </c>
      <c r="U36" s="812"/>
      <c r="V36" s="457" t="s">
        <v>92</v>
      </c>
      <c r="W36" s="808" t="s">
        <v>249</v>
      </c>
      <c r="X36" s="808"/>
      <c r="Y36" s="457" t="s">
        <v>92</v>
      </c>
      <c r="Z36" s="808" t="s">
        <v>248</v>
      </c>
      <c r="AA36" s="808"/>
      <c r="AB36" s="457" t="s">
        <v>92</v>
      </c>
      <c r="AC36" s="808" t="s">
        <v>247</v>
      </c>
      <c r="AD36" s="808"/>
      <c r="AE36" s="457" t="s">
        <v>92</v>
      </c>
      <c r="AF36" s="808" t="s">
        <v>237</v>
      </c>
      <c r="AG36" s="808"/>
      <c r="AH36" s="457" t="s">
        <v>92</v>
      </c>
      <c r="AI36" s="808" t="s">
        <v>145</v>
      </c>
      <c r="AJ36" s="808"/>
      <c r="AK36" s="457" t="s">
        <v>92</v>
      </c>
      <c r="AL36" s="808" t="s">
        <v>246</v>
      </c>
      <c r="AM36" s="808"/>
      <c r="AN36" s="457" t="s">
        <v>92</v>
      </c>
      <c r="AO36" s="808" t="s">
        <v>235</v>
      </c>
      <c r="AP36" s="808"/>
      <c r="AQ36" s="457" t="s">
        <v>92</v>
      </c>
      <c r="AR36" s="808" t="s">
        <v>245</v>
      </c>
      <c r="AS36" s="808"/>
      <c r="AT36" s="457" t="s">
        <v>92</v>
      </c>
      <c r="AU36" s="808" t="s">
        <v>244</v>
      </c>
      <c r="AV36" s="808"/>
      <c r="AW36" s="457" t="s">
        <v>92</v>
      </c>
      <c r="AX36" s="808" t="s">
        <v>243</v>
      </c>
      <c r="AY36" s="808"/>
    </row>
    <row r="37" spans="1:51" ht="24.75" customHeight="1">
      <c r="A37" s="457" t="s">
        <v>81</v>
      </c>
      <c r="B37" s="808" t="s">
        <v>90</v>
      </c>
      <c r="C37" s="808"/>
      <c r="D37" s="457" t="s">
        <v>81</v>
      </c>
      <c r="E37" s="813" t="s">
        <v>5900</v>
      </c>
      <c r="F37" s="813"/>
      <c r="G37" s="457" t="s">
        <v>81</v>
      </c>
      <c r="H37" s="809" t="s">
        <v>242</v>
      </c>
      <c r="I37" s="809"/>
      <c r="J37" s="457" t="s">
        <v>81</v>
      </c>
      <c r="K37" s="813"/>
      <c r="L37" s="813"/>
      <c r="M37" s="452" t="s">
        <v>81</v>
      </c>
      <c r="N37" s="813" t="s">
        <v>1559</v>
      </c>
      <c r="O37" s="813"/>
      <c r="P37" s="452" t="s">
        <v>81</v>
      </c>
      <c r="Q37" s="813" t="s">
        <v>1560</v>
      </c>
      <c r="R37" s="813"/>
      <c r="S37" s="452" t="s">
        <v>81</v>
      </c>
      <c r="T37" s="813"/>
      <c r="U37" s="813"/>
      <c r="V37" s="457" t="s">
        <v>81</v>
      </c>
      <c r="W37" s="809" t="s">
        <v>240</v>
      </c>
      <c r="X37" s="809"/>
      <c r="Y37" s="457" t="s">
        <v>81</v>
      </c>
      <c r="Z37" s="809" t="s">
        <v>239</v>
      </c>
      <c r="AA37" s="809"/>
      <c r="AB37" s="457" t="s">
        <v>81</v>
      </c>
      <c r="AC37" s="809" t="s">
        <v>238</v>
      </c>
      <c r="AD37" s="809"/>
      <c r="AE37" s="457" t="s">
        <v>81</v>
      </c>
      <c r="AF37" s="809" t="s">
        <v>237</v>
      </c>
      <c r="AG37" s="809"/>
      <c r="AH37" s="457" t="s">
        <v>81</v>
      </c>
      <c r="AI37" s="809" t="s">
        <v>165</v>
      </c>
      <c r="AJ37" s="809"/>
      <c r="AK37" s="457" t="s">
        <v>81</v>
      </c>
      <c r="AL37" s="809" t="s">
        <v>236</v>
      </c>
      <c r="AM37" s="809"/>
      <c r="AN37" s="457" t="s">
        <v>81</v>
      </c>
      <c r="AO37" s="809" t="s">
        <v>235</v>
      </c>
      <c r="AP37" s="809"/>
      <c r="AQ37" s="457" t="s">
        <v>81</v>
      </c>
      <c r="AR37" s="809" t="s">
        <v>234</v>
      </c>
      <c r="AS37" s="809"/>
      <c r="AT37" s="457" t="s">
        <v>81</v>
      </c>
      <c r="AU37" s="809" t="s">
        <v>2495</v>
      </c>
      <c r="AV37" s="809"/>
      <c r="AW37" s="457" t="s">
        <v>81</v>
      </c>
      <c r="AX37" s="809" t="s">
        <v>232</v>
      </c>
      <c r="AY37" s="809"/>
    </row>
    <row r="38" spans="1:51" ht="24.75" customHeight="1">
      <c r="A38" s="457" t="s">
        <v>78</v>
      </c>
      <c r="B38" s="809" t="s">
        <v>79</v>
      </c>
      <c r="C38" s="809"/>
      <c r="D38" s="457" t="s">
        <v>78</v>
      </c>
      <c r="E38" s="874" t="s">
        <v>5899</v>
      </c>
      <c r="F38" s="813"/>
      <c r="G38" s="457" t="s">
        <v>78</v>
      </c>
      <c r="H38" s="873" t="s">
        <v>5898</v>
      </c>
      <c r="I38" s="809"/>
      <c r="J38" s="457" t="s">
        <v>78</v>
      </c>
      <c r="K38" s="578" t="s">
        <v>4875</v>
      </c>
      <c r="L38" s="577"/>
      <c r="M38" s="452" t="s">
        <v>78</v>
      </c>
      <c r="N38" s="874" t="s">
        <v>5897</v>
      </c>
      <c r="O38" s="813"/>
      <c r="P38" s="452" t="s">
        <v>78</v>
      </c>
      <c r="Q38" s="813" t="s">
        <v>5896</v>
      </c>
      <c r="R38" s="813"/>
      <c r="S38" s="452" t="s">
        <v>78</v>
      </c>
      <c r="T38" s="577" t="s">
        <v>4876</v>
      </c>
      <c r="U38" s="577"/>
      <c r="V38" s="457" t="s">
        <v>78</v>
      </c>
      <c r="W38" s="809" t="s">
        <v>5895</v>
      </c>
      <c r="X38" s="809"/>
      <c r="Y38" s="457" t="s">
        <v>78</v>
      </c>
      <c r="Z38" s="809" t="s">
        <v>5894</v>
      </c>
      <c r="AA38" s="809"/>
      <c r="AB38" s="457" t="s">
        <v>78</v>
      </c>
      <c r="AC38" s="809" t="s">
        <v>231</v>
      </c>
      <c r="AD38" s="809"/>
      <c r="AE38" s="457" t="s">
        <v>78</v>
      </c>
      <c r="AF38" s="809" t="s">
        <v>79</v>
      </c>
      <c r="AG38" s="809"/>
      <c r="AH38" s="457" t="s">
        <v>78</v>
      </c>
      <c r="AI38" s="873" t="s">
        <v>5849</v>
      </c>
      <c r="AJ38" s="809"/>
      <c r="AK38" s="457" t="s">
        <v>78</v>
      </c>
      <c r="AL38" s="809" t="s">
        <v>5893</v>
      </c>
      <c r="AM38" s="809"/>
      <c r="AN38" s="457" t="s">
        <v>78</v>
      </c>
      <c r="AO38" s="873" t="s">
        <v>5892</v>
      </c>
      <c r="AP38" s="809"/>
      <c r="AQ38" s="457" t="s">
        <v>78</v>
      </c>
      <c r="AR38" s="873" t="s">
        <v>5891</v>
      </c>
      <c r="AS38" s="809"/>
      <c r="AT38" s="457" t="s">
        <v>78</v>
      </c>
      <c r="AU38" s="873" t="s">
        <v>5890</v>
      </c>
      <c r="AV38" s="809"/>
      <c r="AW38" s="457" t="s">
        <v>78</v>
      </c>
      <c r="AX38" s="873" t="s">
        <v>5889</v>
      </c>
      <c r="AY38" s="809"/>
    </row>
    <row r="39" spans="1:51" ht="24.75" customHeight="1">
      <c r="A39" s="457" t="s">
        <v>0</v>
      </c>
      <c r="B39" s="457" t="s">
        <v>77</v>
      </c>
      <c r="C39" s="457" t="s">
        <v>76</v>
      </c>
      <c r="D39" s="457" t="s">
        <v>75</v>
      </c>
      <c r="E39" s="457" t="s">
        <v>74</v>
      </c>
      <c r="F39" s="455" t="s">
        <v>73</v>
      </c>
      <c r="G39" s="457" t="s">
        <v>0</v>
      </c>
      <c r="H39" s="457" t="s">
        <v>77</v>
      </c>
      <c r="I39" s="457" t="s">
        <v>229</v>
      </c>
      <c r="J39" s="457" t="s">
        <v>0</v>
      </c>
      <c r="K39" s="457" t="s">
        <v>77</v>
      </c>
      <c r="L39" s="457" t="s">
        <v>229</v>
      </c>
      <c r="M39" s="457" t="s">
        <v>0</v>
      </c>
      <c r="N39" s="457" t="s">
        <v>77</v>
      </c>
      <c r="O39" s="457" t="s">
        <v>229</v>
      </c>
      <c r="P39" s="457" t="s">
        <v>0</v>
      </c>
      <c r="Q39" s="457" t="s">
        <v>77</v>
      </c>
      <c r="R39" s="457" t="s">
        <v>229</v>
      </c>
      <c r="S39" s="457" t="s">
        <v>75</v>
      </c>
      <c r="T39" s="457" t="s">
        <v>74</v>
      </c>
      <c r="U39" s="457" t="s">
        <v>230</v>
      </c>
      <c r="V39" s="457" t="s">
        <v>75</v>
      </c>
      <c r="W39" s="457" t="s">
        <v>74</v>
      </c>
      <c r="X39" s="457" t="s">
        <v>230</v>
      </c>
      <c r="Y39" s="457" t="s">
        <v>75</v>
      </c>
      <c r="Z39" s="457" t="s">
        <v>74</v>
      </c>
      <c r="AA39" s="457" t="s">
        <v>230</v>
      </c>
      <c r="AB39" s="457" t="s">
        <v>75</v>
      </c>
      <c r="AC39" s="457" t="s">
        <v>74</v>
      </c>
      <c r="AD39" s="457" t="s">
        <v>230</v>
      </c>
      <c r="AE39" s="457" t="s">
        <v>75</v>
      </c>
      <c r="AF39" s="457" t="s">
        <v>74</v>
      </c>
      <c r="AG39" s="457" t="s">
        <v>230</v>
      </c>
      <c r="AH39" s="457" t="s">
        <v>75</v>
      </c>
      <c r="AI39" s="457" t="s">
        <v>74</v>
      </c>
      <c r="AJ39" s="457" t="s">
        <v>230</v>
      </c>
      <c r="AK39" s="457" t="s">
        <v>0</v>
      </c>
      <c r="AL39" s="457" t="s">
        <v>74</v>
      </c>
      <c r="AM39" s="457" t="s">
        <v>229</v>
      </c>
      <c r="AN39" s="457" t="s">
        <v>0</v>
      </c>
      <c r="AO39" s="457" t="s">
        <v>77</v>
      </c>
      <c r="AP39" s="457" t="s">
        <v>229</v>
      </c>
      <c r="AQ39" s="457" t="s">
        <v>0</v>
      </c>
      <c r="AR39" s="457" t="s">
        <v>77</v>
      </c>
      <c r="AS39" s="457" t="s">
        <v>229</v>
      </c>
      <c r="AT39" s="457" t="s">
        <v>0</v>
      </c>
      <c r="AU39" s="457" t="s">
        <v>77</v>
      </c>
      <c r="AV39" s="457" t="s">
        <v>229</v>
      </c>
      <c r="AW39" s="457" t="s">
        <v>0</v>
      </c>
      <c r="AX39" s="457" t="s">
        <v>77</v>
      </c>
      <c r="AY39" s="457" t="s">
        <v>229</v>
      </c>
    </row>
    <row r="40" spans="1:51" ht="24.75" customHeight="1">
      <c r="A40" s="457">
        <v>2014</v>
      </c>
      <c r="B40" s="236">
        <f t="shared" ref="B40:B46" si="3">AVERAGE(E40,H40,K40,T40,AF40,AO40,AU40,AX40,AR40)</f>
        <v>57.388888888888886</v>
      </c>
      <c r="C40" s="237"/>
      <c r="D40" s="457">
        <v>2014</v>
      </c>
      <c r="E40" s="532">
        <v>0</v>
      </c>
      <c r="F40" s="531" t="s">
        <v>5888</v>
      </c>
      <c r="G40" s="457">
        <v>2014</v>
      </c>
      <c r="H40" s="532">
        <v>100</v>
      </c>
      <c r="I40" s="531" t="s">
        <v>5887</v>
      </c>
      <c r="J40" s="457">
        <v>2014</v>
      </c>
      <c r="K40" s="532">
        <v>100</v>
      </c>
      <c r="L40" s="536"/>
      <c r="M40" s="457">
        <v>2014</v>
      </c>
      <c r="N40" s="532">
        <v>100</v>
      </c>
      <c r="O40" s="536" t="s">
        <v>5886</v>
      </c>
      <c r="P40" s="457">
        <v>2014</v>
      </c>
      <c r="Q40" s="532">
        <v>100</v>
      </c>
      <c r="R40" s="536" t="s">
        <v>2492</v>
      </c>
      <c r="S40" s="457">
        <v>2014</v>
      </c>
      <c r="T40" s="532">
        <v>100</v>
      </c>
      <c r="U40" s="536"/>
      <c r="V40" s="457">
        <v>2014</v>
      </c>
      <c r="W40" s="532">
        <v>100</v>
      </c>
      <c r="X40" s="536" t="s">
        <v>314</v>
      </c>
      <c r="Y40" s="457">
        <v>2014</v>
      </c>
      <c r="Z40" s="532">
        <v>100</v>
      </c>
      <c r="AA40" s="536" t="s">
        <v>314</v>
      </c>
      <c r="AB40" s="457">
        <v>2014</v>
      </c>
      <c r="AC40" s="532">
        <v>100</v>
      </c>
      <c r="AD40" s="536" t="s">
        <v>314</v>
      </c>
      <c r="AE40" s="457">
        <v>2014</v>
      </c>
      <c r="AF40" s="535">
        <f t="shared" ref="AF40:AF46" si="4">0.67*AI40+0.33*AL40</f>
        <v>66.5</v>
      </c>
      <c r="AG40" s="536"/>
      <c r="AH40" s="457">
        <v>2014</v>
      </c>
      <c r="AI40" s="532">
        <v>50</v>
      </c>
      <c r="AJ40" s="531" t="s">
        <v>5885</v>
      </c>
      <c r="AK40" s="457">
        <v>2014</v>
      </c>
      <c r="AL40" s="532">
        <v>100</v>
      </c>
      <c r="AM40" s="536" t="s">
        <v>329</v>
      </c>
      <c r="AN40" s="457">
        <v>2014</v>
      </c>
      <c r="AO40" s="532">
        <v>50</v>
      </c>
      <c r="AP40" s="536" t="s">
        <v>5884</v>
      </c>
      <c r="AQ40" s="457">
        <v>2014</v>
      </c>
      <c r="AR40" s="532">
        <v>50</v>
      </c>
      <c r="AS40" s="536" t="s">
        <v>5883</v>
      </c>
      <c r="AT40" s="457">
        <v>2014</v>
      </c>
      <c r="AU40" s="532">
        <v>50</v>
      </c>
      <c r="AV40" s="531" t="s">
        <v>5882</v>
      </c>
      <c r="AW40" s="457">
        <v>2014</v>
      </c>
      <c r="AX40" s="532">
        <v>0</v>
      </c>
      <c r="AY40" s="531" t="s">
        <v>5881</v>
      </c>
    </row>
    <row r="41" spans="1:51" ht="24.75" customHeight="1">
      <c r="A41" s="457">
        <v>2015</v>
      </c>
      <c r="B41" s="236">
        <f t="shared" si="3"/>
        <v>57.388888888888886</v>
      </c>
      <c r="C41" s="236"/>
      <c r="D41" s="457">
        <v>2015</v>
      </c>
      <c r="E41" s="532">
        <v>0</v>
      </c>
      <c r="F41" s="536"/>
      <c r="G41" s="457">
        <v>2015</v>
      </c>
      <c r="H41" s="532">
        <v>100</v>
      </c>
      <c r="I41" s="536"/>
      <c r="J41" s="457">
        <v>2015</v>
      </c>
      <c r="K41" s="532">
        <v>100</v>
      </c>
      <c r="L41" s="536"/>
      <c r="M41" s="457">
        <v>2015</v>
      </c>
      <c r="N41" s="532">
        <v>100</v>
      </c>
      <c r="O41" s="536"/>
      <c r="P41" s="457">
        <v>2015</v>
      </c>
      <c r="Q41" s="532">
        <v>100</v>
      </c>
      <c r="R41" s="536"/>
      <c r="S41" s="457">
        <v>2015</v>
      </c>
      <c r="T41" s="532">
        <v>100</v>
      </c>
      <c r="U41" s="536"/>
      <c r="V41" s="457">
        <v>2015</v>
      </c>
      <c r="W41" s="532">
        <v>100</v>
      </c>
      <c r="X41" s="536"/>
      <c r="Y41" s="457">
        <v>2015</v>
      </c>
      <c r="Z41" s="532">
        <v>100</v>
      </c>
      <c r="AA41" s="536"/>
      <c r="AB41" s="457">
        <v>2015</v>
      </c>
      <c r="AC41" s="532">
        <v>100</v>
      </c>
      <c r="AD41" s="536"/>
      <c r="AE41" s="457">
        <v>2015</v>
      </c>
      <c r="AF41" s="535">
        <f t="shared" si="4"/>
        <v>66.5</v>
      </c>
      <c r="AG41" s="536"/>
      <c r="AH41" s="457">
        <v>2015</v>
      </c>
      <c r="AI41" s="532">
        <v>50</v>
      </c>
      <c r="AJ41" s="536"/>
      <c r="AK41" s="457">
        <v>2015</v>
      </c>
      <c r="AL41" s="532">
        <v>100</v>
      </c>
      <c r="AM41" s="536"/>
      <c r="AN41" s="457">
        <v>2015</v>
      </c>
      <c r="AO41" s="532">
        <v>50</v>
      </c>
      <c r="AP41" s="536"/>
      <c r="AQ41" s="457">
        <v>2015</v>
      </c>
      <c r="AR41" s="532">
        <v>50</v>
      </c>
      <c r="AS41" s="536"/>
      <c r="AT41" s="457">
        <v>2015</v>
      </c>
      <c r="AU41" s="532">
        <v>50</v>
      </c>
      <c r="AV41" s="536"/>
      <c r="AW41" s="457">
        <v>2015</v>
      </c>
      <c r="AX41" s="532">
        <v>0</v>
      </c>
      <c r="AY41" s="531"/>
    </row>
    <row r="42" spans="1:51" ht="24.75" customHeight="1">
      <c r="A42" s="457">
        <v>2016</v>
      </c>
      <c r="B42" s="236">
        <f t="shared" si="3"/>
        <v>57.388888888888886</v>
      </c>
      <c r="C42" s="236"/>
      <c r="D42" s="457">
        <v>2016</v>
      </c>
      <c r="E42" s="532">
        <v>0</v>
      </c>
      <c r="F42" s="531" t="s">
        <v>5880</v>
      </c>
      <c r="G42" s="457">
        <v>2016</v>
      </c>
      <c r="H42" s="532">
        <v>100</v>
      </c>
      <c r="I42" s="531"/>
      <c r="J42" s="457">
        <v>2016</v>
      </c>
      <c r="K42" s="532">
        <v>100</v>
      </c>
      <c r="L42" s="536"/>
      <c r="M42" s="457">
        <v>2016</v>
      </c>
      <c r="N42" s="532">
        <v>100</v>
      </c>
      <c r="O42" s="536"/>
      <c r="P42" s="457">
        <v>2016</v>
      </c>
      <c r="Q42" s="532">
        <v>100</v>
      </c>
      <c r="R42" s="536"/>
      <c r="S42" s="457">
        <v>2016</v>
      </c>
      <c r="T42" s="532">
        <v>100</v>
      </c>
      <c r="U42" s="536"/>
      <c r="V42" s="457">
        <v>2016</v>
      </c>
      <c r="W42" s="532">
        <v>100</v>
      </c>
      <c r="X42" s="536"/>
      <c r="Y42" s="457">
        <v>2016</v>
      </c>
      <c r="Z42" s="532">
        <v>100</v>
      </c>
      <c r="AA42" s="536"/>
      <c r="AB42" s="457">
        <v>2016</v>
      </c>
      <c r="AC42" s="532">
        <v>100</v>
      </c>
      <c r="AD42" s="536"/>
      <c r="AE42" s="457">
        <v>2016</v>
      </c>
      <c r="AF42" s="535">
        <f t="shared" si="4"/>
        <v>66.5</v>
      </c>
      <c r="AG42" s="536"/>
      <c r="AH42" s="457">
        <v>2016</v>
      </c>
      <c r="AI42" s="532">
        <v>50</v>
      </c>
      <c r="AJ42" s="536"/>
      <c r="AK42" s="457">
        <v>2016</v>
      </c>
      <c r="AL42" s="532">
        <v>100</v>
      </c>
      <c r="AM42" s="536"/>
      <c r="AN42" s="457">
        <v>2016</v>
      </c>
      <c r="AO42" s="532">
        <v>50</v>
      </c>
      <c r="AP42" s="536"/>
      <c r="AQ42" s="457">
        <v>2016</v>
      </c>
      <c r="AR42" s="532">
        <v>50</v>
      </c>
      <c r="AS42" s="536"/>
      <c r="AT42" s="457">
        <v>2016</v>
      </c>
      <c r="AU42" s="532">
        <v>50</v>
      </c>
      <c r="AV42" s="536"/>
      <c r="AW42" s="457">
        <v>2016</v>
      </c>
      <c r="AX42" s="532">
        <v>0</v>
      </c>
      <c r="AY42" s="531"/>
    </row>
    <row r="43" spans="1:51" ht="24.75" customHeight="1">
      <c r="A43" s="457">
        <v>2017</v>
      </c>
      <c r="B43" s="236">
        <f t="shared" si="3"/>
        <v>57.388888888888886</v>
      </c>
      <c r="C43" s="236"/>
      <c r="D43" s="457">
        <v>2017</v>
      </c>
      <c r="E43" s="532">
        <v>0</v>
      </c>
      <c r="F43" s="536"/>
      <c r="G43" s="457">
        <v>2017</v>
      </c>
      <c r="H43" s="532">
        <v>100</v>
      </c>
      <c r="I43" s="536"/>
      <c r="J43" s="457">
        <v>2017</v>
      </c>
      <c r="K43" s="532">
        <v>100</v>
      </c>
      <c r="L43" s="536"/>
      <c r="M43" s="457">
        <v>2017</v>
      </c>
      <c r="N43" s="532">
        <v>100</v>
      </c>
      <c r="O43" s="536"/>
      <c r="P43" s="457">
        <v>2017</v>
      </c>
      <c r="Q43" s="532">
        <v>100</v>
      </c>
      <c r="R43" s="536"/>
      <c r="S43" s="457">
        <v>2017</v>
      </c>
      <c r="T43" s="532">
        <v>100</v>
      </c>
      <c r="U43" s="536"/>
      <c r="V43" s="457">
        <v>2017</v>
      </c>
      <c r="W43" s="532">
        <v>100</v>
      </c>
      <c r="X43" s="536"/>
      <c r="Y43" s="457">
        <v>2017</v>
      </c>
      <c r="Z43" s="532">
        <v>100</v>
      </c>
      <c r="AA43" s="536"/>
      <c r="AB43" s="457">
        <v>2017</v>
      </c>
      <c r="AC43" s="532">
        <v>100</v>
      </c>
      <c r="AD43" s="536"/>
      <c r="AE43" s="457">
        <v>2017</v>
      </c>
      <c r="AF43" s="535">
        <f t="shared" si="4"/>
        <v>66.5</v>
      </c>
      <c r="AG43" s="536"/>
      <c r="AH43" s="457">
        <v>2017</v>
      </c>
      <c r="AI43" s="532">
        <v>50</v>
      </c>
      <c r="AJ43" s="536"/>
      <c r="AK43" s="457">
        <v>2017</v>
      </c>
      <c r="AL43" s="532">
        <v>100</v>
      </c>
      <c r="AM43" s="536"/>
      <c r="AN43" s="457">
        <v>2017</v>
      </c>
      <c r="AO43" s="532">
        <v>50</v>
      </c>
      <c r="AP43" s="536"/>
      <c r="AQ43" s="457">
        <v>2017</v>
      </c>
      <c r="AR43" s="532">
        <v>50</v>
      </c>
      <c r="AS43" s="536"/>
      <c r="AT43" s="457">
        <v>2017</v>
      </c>
      <c r="AU43" s="532">
        <v>50</v>
      </c>
      <c r="AV43" s="536"/>
      <c r="AW43" s="457">
        <v>2017</v>
      </c>
      <c r="AX43" s="532">
        <v>0</v>
      </c>
      <c r="AY43" s="531"/>
    </row>
    <row r="44" spans="1:51" ht="24.75" customHeight="1">
      <c r="A44" s="457">
        <v>2018</v>
      </c>
      <c r="B44" s="236">
        <f t="shared" si="3"/>
        <v>57.388888888888886</v>
      </c>
      <c r="C44" s="236"/>
      <c r="D44" s="457">
        <v>2018</v>
      </c>
      <c r="E44" s="532">
        <v>0</v>
      </c>
      <c r="F44" s="536"/>
      <c r="G44" s="457">
        <v>2018</v>
      </c>
      <c r="H44" s="532">
        <v>100</v>
      </c>
      <c r="I44" s="536"/>
      <c r="J44" s="457">
        <v>2018</v>
      </c>
      <c r="K44" s="532">
        <v>100</v>
      </c>
      <c r="L44" s="536"/>
      <c r="M44" s="457">
        <v>2018</v>
      </c>
      <c r="N44" s="532">
        <v>100</v>
      </c>
      <c r="O44" s="536"/>
      <c r="P44" s="457">
        <v>2018</v>
      </c>
      <c r="Q44" s="532">
        <v>100</v>
      </c>
      <c r="R44" s="536"/>
      <c r="S44" s="457">
        <v>2018</v>
      </c>
      <c r="T44" s="532">
        <v>100</v>
      </c>
      <c r="U44" s="536"/>
      <c r="V44" s="457">
        <v>2018</v>
      </c>
      <c r="W44" s="532">
        <v>100</v>
      </c>
      <c r="X44" s="536"/>
      <c r="Y44" s="457">
        <v>2018</v>
      </c>
      <c r="Z44" s="532">
        <v>100</v>
      </c>
      <c r="AA44" s="536"/>
      <c r="AB44" s="457">
        <v>2018</v>
      </c>
      <c r="AC44" s="532">
        <v>100</v>
      </c>
      <c r="AD44" s="536"/>
      <c r="AE44" s="457">
        <v>2018</v>
      </c>
      <c r="AF44" s="535">
        <f t="shared" si="4"/>
        <v>66.5</v>
      </c>
      <c r="AG44" s="536"/>
      <c r="AH44" s="457">
        <v>2018</v>
      </c>
      <c r="AI44" s="532">
        <v>50</v>
      </c>
      <c r="AJ44" s="536"/>
      <c r="AK44" s="457">
        <v>2018</v>
      </c>
      <c r="AL44" s="532">
        <v>100</v>
      </c>
      <c r="AM44" s="536"/>
      <c r="AN44" s="457">
        <v>2018</v>
      </c>
      <c r="AO44" s="532">
        <v>50</v>
      </c>
      <c r="AP44" s="531"/>
      <c r="AQ44" s="457">
        <v>2018</v>
      </c>
      <c r="AR44" s="532">
        <v>50</v>
      </c>
      <c r="AS44" s="536"/>
      <c r="AT44" s="457">
        <v>2018</v>
      </c>
      <c r="AU44" s="532">
        <v>50</v>
      </c>
      <c r="AV44" s="536"/>
      <c r="AW44" s="457">
        <v>2018</v>
      </c>
      <c r="AX44" s="532">
        <v>0</v>
      </c>
      <c r="AY44" s="531" t="s">
        <v>5879</v>
      </c>
    </row>
    <row r="45" spans="1:51" ht="24.75" customHeight="1">
      <c r="A45" s="457">
        <v>2019</v>
      </c>
      <c r="B45" s="236">
        <f t="shared" si="3"/>
        <v>57.388888888888886</v>
      </c>
      <c r="C45" s="236"/>
      <c r="D45" s="457">
        <v>2019</v>
      </c>
      <c r="E45" s="532">
        <v>0</v>
      </c>
      <c r="F45" s="536"/>
      <c r="G45" s="457">
        <v>2019</v>
      </c>
      <c r="H45" s="532">
        <v>100</v>
      </c>
      <c r="I45" s="536"/>
      <c r="J45" s="457">
        <v>2019</v>
      </c>
      <c r="K45" s="532">
        <v>100</v>
      </c>
      <c r="L45" s="536"/>
      <c r="M45" s="457">
        <v>2019</v>
      </c>
      <c r="N45" s="532">
        <v>100</v>
      </c>
      <c r="O45" s="536"/>
      <c r="P45" s="457">
        <v>2019</v>
      </c>
      <c r="Q45" s="532">
        <v>100</v>
      </c>
      <c r="R45" s="536"/>
      <c r="S45" s="457">
        <v>2019</v>
      </c>
      <c r="T45" s="532">
        <v>100</v>
      </c>
      <c r="U45" s="536"/>
      <c r="V45" s="457">
        <v>2019</v>
      </c>
      <c r="W45" s="532">
        <v>100</v>
      </c>
      <c r="X45" s="536"/>
      <c r="Y45" s="457">
        <v>2019</v>
      </c>
      <c r="Z45" s="532">
        <v>100</v>
      </c>
      <c r="AA45" s="536"/>
      <c r="AB45" s="457">
        <v>2019</v>
      </c>
      <c r="AC45" s="532">
        <v>100</v>
      </c>
      <c r="AD45" s="536"/>
      <c r="AE45" s="457">
        <v>2019</v>
      </c>
      <c r="AF45" s="535">
        <f t="shared" si="4"/>
        <v>66.5</v>
      </c>
      <c r="AG45" s="536"/>
      <c r="AH45" s="457">
        <v>2019</v>
      </c>
      <c r="AI45" s="532">
        <v>50</v>
      </c>
      <c r="AJ45" s="536"/>
      <c r="AK45" s="457">
        <v>2019</v>
      </c>
      <c r="AL45" s="532">
        <v>100</v>
      </c>
      <c r="AM45" s="536"/>
      <c r="AN45" s="457">
        <v>2019</v>
      </c>
      <c r="AO45" s="532">
        <v>50</v>
      </c>
      <c r="AP45" s="531" t="s">
        <v>5878</v>
      </c>
      <c r="AQ45" s="457">
        <v>2019</v>
      </c>
      <c r="AR45" s="532">
        <v>50</v>
      </c>
      <c r="AS45" s="536"/>
      <c r="AT45" s="457">
        <v>2019</v>
      </c>
      <c r="AU45" s="532">
        <v>50</v>
      </c>
      <c r="AV45" s="536"/>
      <c r="AW45" s="457">
        <v>2019</v>
      </c>
      <c r="AX45" s="532">
        <v>0</v>
      </c>
      <c r="AY45" s="531"/>
    </row>
    <row r="46" spans="1:51" ht="24.75" customHeight="1">
      <c r="A46" s="457">
        <v>2020</v>
      </c>
      <c r="B46" s="236">
        <f t="shared" si="3"/>
        <v>57.388888888888886</v>
      </c>
      <c r="C46" s="237"/>
      <c r="D46" s="457">
        <v>2020</v>
      </c>
      <c r="E46" s="532">
        <v>0</v>
      </c>
      <c r="F46" s="536"/>
      <c r="G46" s="457">
        <v>2020</v>
      </c>
      <c r="H46" s="532">
        <v>100</v>
      </c>
      <c r="I46" s="536"/>
      <c r="J46" s="457">
        <v>2020</v>
      </c>
      <c r="K46" s="532">
        <v>100</v>
      </c>
      <c r="L46" s="536"/>
      <c r="M46" s="457">
        <v>2020</v>
      </c>
      <c r="N46" s="532">
        <v>100</v>
      </c>
      <c r="O46" s="536"/>
      <c r="P46" s="457">
        <v>2020</v>
      </c>
      <c r="Q46" s="532">
        <v>100</v>
      </c>
      <c r="R46" s="536"/>
      <c r="S46" s="457">
        <v>2020</v>
      </c>
      <c r="T46" s="532">
        <v>100</v>
      </c>
      <c r="U46" s="536"/>
      <c r="V46" s="457">
        <v>2020</v>
      </c>
      <c r="W46" s="532">
        <v>100</v>
      </c>
      <c r="X46" s="536"/>
      <c r="Y46" s="457">
        <v>2020</v>
      </c>
      <c r="Z46" s="532">
        <v>100</v>
      </c>
      <c r="AA46" s="536"/>
      <c r="AB46" s="457">
        <v>2020</v>
      </c>
      <c r="AC46" s="532">
        <v>100</v>
      </c>
      <c r="AD46" s="536"/>
      <c r="AE46" s="457">
        <v>2020</v>
      </c>
      <c r="AF46" s="535">
        <f t="shared" si="4"/>
        <v>66.5</v>
      </c>
      <c r="AG46" s="536"/>
      <c r="AH46" s="457">
        <v>2020</v>
      </c>
      <c r="AI46" s="532">
        <v>50</v>
      </c>
      <c r="AJ46" s="536"/>
      <c r="AK46" s="457">
        <v>2020</v>
      </c>
      <c r="AL46" s="532">
        <v>100</v>
      </c>
      <c r="AM46" s="536"/>
      <c r="AN46" s="457">
        <v>2020</v>
      </c>
      <c r="AO46" s="532">
        <v>50</v>
      </c>
      <c r="AP46" s="536"/>
      <c r="AQ46" s="457">
        <v>2020</v>
      </c>
      <c r="AR46" s="532">
        <v>50</v>
      </c>
      <c r="AS46" s="536"/>
      <c r="AT46" s="457">
        <v>2020</v>
      </c>
      <c r="AU46" s="532">
        <v>50</v>
      </c>
      <c r="AV46" s="536"/>
      <c r="AW46" s="457">
        <v>2020</v>
      </c>
      <c r="AX46" s="532">
        <v>0</v>
      </c>
      <c r="AY46" s="531"/>
    </row>
    <row r="47" spans="1:51" ht="24.75" customHeight="1">
      <c r="A47" s="202"/>
      <c r="B47" s="202"/>
      <c r="C47" s="202"/>
      <c r="D47" s="202"/>
      <c r="E47" s="202"/>
      <c r="F47" s="202"/>
      <c r="G47" s="202"/>
      <c r="H47" s="202"/>
      <c r="I47" s="202"/>
      <c r="J47" s="202"/>
      <c r="K47" s="202"/>
      <c r="L47" s="202"/>
      <c r="M47" s="202"/>
      <c r="N47" s="202"/>
      <c r="AD47" s="203"/>
    </row>
    <row r="48" spans="1:51" ht="24.75" customHeight="1">
      <c r="A48" s="189" t="s">
        <v>114</v>
      </c>
      <c r="B48" s="670" t="s">
        <v>216</v>
      </c>
      <c r="C48" s="670"/>
      <c r="D48" s="670"/>
      <c r="E48" s="670"/>
      <c r="F48" s="670"/>
      <c r="G48" s="670"/>
      <c r="H48" s="670"/>
      <c r="I48" s="670"/>
      <c r="J48" s="670"/>
      <c r="K48" s="670"/>
      <c r="L48" s="670"/>
      <c r="M48" s="670"/>
      <c r="N48" s="670"/>
      <c r="O48" s="670"/>
      <c r="P48" s="670"/>
      <c r="Q48" s="670"/>
      <c r="R48" s="670"/>
      <c r="S48" s="670"/>
      <c r="T48" s="670"/>
      <c r="U48" s="670"/>
      <c r="V48" s="670"/>
      <c r="W48" s="670"/>
      <c r="X48" s="670"/>
      <c r="Y48" s="670"/>
      <c r="Z48" s="670"/>
      <c r="AA48" s="670"/>
      <c r="AB48" s="670"/>
      <c r="AC48" s="670"/>
      <c r="AD48" s="670"/>
      <c r="AE48" s="670"/>
      <c r="AF48" s="670"/>
      <c r="AG48" s="670"/>
      <c r="AH48" s="670"/>
      <c r="AI48" s="670"/>
      <c r="AJ48" s="670"/>
      <c r="AK48" s="670"/>
      <c r="AL48" s="670"/>
      <c r="AM48" s="670"/>
    </row>
    <row r="49" spans="1:39" ht="24.75" customHeight="1">
      <c r="A49" s="189" t="s">
        <v>106</v>
      </c>
      <c r="B49" s="671" t="s">
        <v>28</v>
      </c>
      <c r="C49" s="671"/>
      <c r="D49" s="189" t="s">
        <v>106</v>
      </c>
      <c r="E49" s="668" t="s">
        <v>29</v>
      </c>
      <c r="F49" s="668"/>
      <c r="G49" s="189" t="s">
        <v>106</v>
      </c>
      <c r="H49" s="668" t="s">
        <v>30</v>
      </c>
      <c r="I49" s="668"/>
      <c r="J49" s="189" t="s">
        <v>106</v>
      </c>
      <c r="K49" s="668" t="s">
        <v>31</v>
      </c>
      <c r="L49" s="668"/>
      <c r="M49" s="189" t="s">
        <v>106</v>
      </c>
      <c r="N49" s="668" t="s">
        <v>32</v>
      </c>
      <c r="O49" s="668"/>
      <c r="P49" s="189" t="s">
        <v>106</v>
      </c>
      <c r="Q49" s="668"/>
      <c r="R49" s="668"/>
      <c r="S49" s="189" t="s">
        <v>106</v>
      </c>
      <c r="T49" s="671"/>
      <c r="U49" s="671"/>
      <c r="V49" s="189" t="s">
        <v>106</v>
      </c>
      <c r="W49" s="668"/>
      <c r="X49" s="668"/>
      <c r="Y49" s="189" t="s">
        <v>106</v>
      </c>
      <c r="Z49" s="673" t="s">
        <v>36</v>
      </c>
      <c r="AA49" s="673"/>
      <c r="AB49" s="191" t="s">
        <v>106</v>
      </c>
      <c r="AC49" s="673" t="s">
        <v>37</v>
      </c>
      <c r="AD49" s="673"/>
      <c r="AE49" s="189" t="s">
        <v>106</v>
      </c>
      <c r="AF49" s="668" t="s">
        <v>38</v>
      </c>
      <c r="AG49" s="668"/>
      <c r="AH49" s="189" t="s">
        <v>106</v>
      </c>
      <c r="AI49" s="668"/>
      <c r="AJ49" s="668"/>
      <c r="AK49" s="189" t="s">
        <v>106</v>
      </c>
      <c r="AL49" s="668"/>
      <c r="AM49" s="668"/>
    </row>
    <row r="50" spans="1:39" ht="24.75" customHeight="1">
      <c r="A50" s="189" t="s">
        <v>105</v>
      </c>
      <c r="B50" s="457"/>
      <c r="C50" s="457"/>
      <c r="D50" s="189" t="s">
        <v>105</v>
      </c>
      <c r="E50" s="455"/>
      <c r="F50" s="455"/>
      <c r="G50" s="189" t="s">
        <v>105</v>
      </c>
      <c r="H50" s="666"/>
      <c r="I50" s="666"/>
      <c r="J50" s="189" t="s">
        <v>105</v>
      </c>
      <c r="K50" s="666"/>
      <c r="L50" s="666"/>
      <c r="M50" s="189" t="s">
        <v>105</v>
      </c>
      <c r="N50" s="666"/>
      <c r="O50" s="666"/>
      <c r="P50" s="189" t="s">
        <v>105</v>
      </c>
      <c r="Q50" s="666" t="s">
        <v>33</v>
      </c>
      <c r="R50" s="666"/>
      <c r="S50" s="189" t="s">
        <v>105</v>
      </c>
      <c r="T50" s="666" t="s">
        <v>34</v>
      </c>
      <c r="U50" s="668"/>
      <c r="V50" s="189" t="s">
        <v>105</v>
      </c>
      <c r="W50" s="666" t="s">
        <v>35</v>
      </c>
      <c r="X50" s="668"/>
      <c r="Y50" s="189" t="s">
        <v>105</v>
      </c>
      <c r="Z50" s="663"/>
      <c r="AA50" s="664"/>
      <c r="AB50" s="191" t="s">
        <v>105</v>
      </c>
      <c r="AC50" s="675"/>
      <c r="AD50" s="676"/>
      <c r="AE50" s="189" t="s">
        <v>105</v>
      </c>
      <c r="AF50" s="455"/>
      <c r="AG50" s="455"/>
      <c r="AH50" s="189" t="s">
        <v>105</v>
      </c>
      <c r="AI50" s="666" t="s">
        <v>39</v>
      </c>
      <c r="AJ50" s="668"/>
      <c r="AK50" s="189" t="s">
        <v>105</v>
      </c>
      <c r="AL50" s="666" t="s">
        <v>215</v>
      </c>
      <c r="AM50" s="666"/>
    </row>
    <row r="51" spans="1:39" ht="24.75" customHeight="1">
      <c r="A51" s="457" t="s">
        <v>92</v>
      </c>
      <c r="B51" s="808" t="s">
        <v>130</v>
      </c>
      <c r="C51" s="808"/>
      <c r="D51" s="457" t="s">
        <v>92</v>
      </c>
      <c r="E51" s="808" t="s">
        <v>214</v>
      </c>
      <c r="F51" s="808"/>
      <c r="G51" s="457" t="s">
        <v>92</v>
      </c>
      <c r="H51" s="808" t="s">
        <v>213</v>
      </c>
      <c r="I51" s="808"/>
      <c r="J51" s="457" t="s">
        <v>92</v>
      </c>
      <c r="K51" s="808" t="s">
        <v>212</v>
      </c>
      <c r="L51" s="808"/>
      <c r="M51" s="457" t="s">
        <v>92</v>
      </c>
      <c r="N51" s="808" t="s">
        <v>211</v>
      </c>
      <c r="O51" s="808"/>
      <c r="P51" s="457" t="s">
        <v>92</v>
      </c>
      <c r="Q51" s="808" t="s">
        <v>211</v>
      </c>
      <c r="R51" s="808"/>
      <c r="S51" s="457" t="s">
        <v>92</v>
      </c>
      <c r="T51" s="808" t="s">
        <v>210</v>
      </c>
      <c r="U51" s="808"/>
      <c r="V51" s="457" t="s">
        <v>92</v>
      </c>
      <c r="W51" s="808" t="s">
        <v>209</v>
      </c>
      <c r="X51" s="808"/>
      <c r="Y51" s="457" t="s">
        <v>92</v>
      </c>
      <c r="Z51" s="811" t="s">
        <v>208</v>
      </c>
      <c r="AA51" s="811"/>
      <c r="AB51" s="457" t="s">
        <v>92</v>
      </c>
      <c r="AC51" s="808" t="s">
        <v>207</v>
      </c>
      <c r="AD51" s="808"/>
      <c r="AE51" s="457" t="s">
        <v>92</v>
      </c>
      <c r="AF51" s="808" t="s">
        <v>206</v>
      </c>
      <c r="AG51" s="808"/>
      <c r="AH51" s="457" t="s">
        <v>92</v>
      </c>
      <c r="AI51" s="808" t="s">
        <v>205</v>
      </c>
      <c r="AJ51" s="808"/>
      <c r="AK51" s="457" t="s">
        <v>92</v>
      </c>
      <c r="AL51" s="808" t="s">
        <v>204</v>
      </c>
      <c r="AM51" s="808"/>
    </row>
    <row r="52" spans="1:39" ht="24.75" customHeight="1">
      <c r="A52" s="457" t="s">
        <v>81</v>
      </c>
      <c r="B52" s="808" t="s">
        <v>90</v>
      </c>
      <c r="C52" s="808"/>
      <c r="D52" s="457" t="s">
        <v>81</v>
      </c>
      <c r="E52" s="809" t="s">
        <v>5877</v>
      </c>
      <c r="F52" s="809"/>
      <c r="G52" s="457" t="s">
        <v>81</v>
      </c>
      <c r="H52" s="809" t="s">
        <v>1663</v>
      </c>
      <c r="I52" s="809"/>
      <c r="J52" s="457" t="s">
        <v>81</v>
      </c>
      <c r="K52" s="809" t="s">
        <v>201</v>
      </c>
      <c r="L52" s="809"/>
      <c r="M52" s="457" t="s">
        <v>81</v>
      </c>
      <c r="N52" s="809" t="s">
        <v>200</v>
      </c>
      <c r="O52" s="809"/>
      <c r="P52" s="457" t="s">
        <v>81</v>
      </c>
      <c r="Q52" s="809" t="s">
        <v>1582</v>
      </c>
      <c r="R52" s="809"/>
      <c r="S52" s="457" t="s">
        <v>81</v>
      </c>
      <c r="T52" s="809" t="s">
        <v>198</v>
      </c>
      <c r="U52" s="809"/>
      <c r="V52" s="457" t="s">
        <v>81</v>
      </c>
      <c r="W52" s="809" t="s">
        <v>197</v>
      </c>
      <c r="X52" s="809"/>
      <c r="Y52" s="457" t="s">
        <v>81</v>
      </c>
      <c r="Z52" s="809" t="s">
        <v>196</v>
      </c>
      <c r="AA52" s="809"/>
      <c r="AB52" s="457" t="s">
        <v>81</v>
      </c>
      <c r="AC52" s="809" t="s">
        <v>195</v>
      </c>
      <c r="AD52" s="809"/>
      <c r="AE52" s="457" t="s">
        <v>81</v>
      </c>
      <c r="AF52" s="809"/>
      <c r="AG52" s="809"/>
      <c r="AH52" s="457" t="s">
        <v>81</v>
      </c>
      <c r="AI52" s="809" t="s">
        <v>194</v>
      </c>
      <c r="AJ52" s="809"/>
      <c r="AK52" s="457" t="s">
        <v>81</v>
      </c>
      <c r="AL52" s="809" t="s">
        <v>193</v>
      </c>
      <c r="AM52" s="809"/>
    </row>
    <row r="53" spans="1:39" ht="24.75" customHeight="1">
      <c r="A53" s="457" t="s">
        <v>78</v>
      </c>
      <c r="B53" s="809" t="s">
        <v>79</v>
      </c>
      <c r="C53" s="809"/>
      <c r="D53" s="457" t="s">
        <v>78</v>
      </c>
      <c r="E53" s="809" t="s">
        <v>5876</v>
      </c>
      <c r="F53" s="809"/>
      <c r="G53" s="457" t="s">
        <v>78</v>
      </c>
      <c r="H53" s="809" t="s">
        <v>5875</v>
      </c>
      <c r="I53" s="809"/>
      <c r="J53" s="457" t="s">
        <v>78</v>
      </c>
      <c r="K53" s="809" t="s">
        <v>5874</v>
      </c>
      <c r="L53" s="809"/>
      <c r="M53" s="457" t="s">
        <v>78</v>
      </c>
      <c r="N53" s="809" t="s">
        <v>79</v>
      </c>
      <c r="O53" s="809"/>
      <c r="P53" s="457" t="s">
        <v>78</v>
      </c>
      <c r="Q53" s="809" t="s">
        <v>5873</v>
      </c>
      <c r="R53" s="809"/>
      <c r="S53" s="457" t="s">
        <v>78</v>
      </c>
      <c r="T53" s="809" t="s">
        <v>5872</v>
      </c>
      <c r="U53" s="809"/>
      <c r="V53" s="457" t="s">
        <v>78</v>
      </c>
      <c r="W53" s="809" t="s">
        <v>5871</v>
      </c>
      <c r="X53" s="809"/>
      <c r="Y53" s="457" t="s">
        <v>78</v>
      </c>
      <c r="Z53" s="809" t="s">
        <v>5870</v>
      </c>
      <c r="AA53" s="809"/>
      <c r="AB53" s="457" t="s">
        <v>78</v>
      </c>
      <c r="AC53" s="809" t="s">
        <v>5869</v>
      </c>
      <c r="AD53" s="809"/>
      <c r="AE53" s="457" t="s">
        <v>78</v>
      </c>
      <c r="AF53" s="579" t="s">
        <v>4878</v>
      </c>
      <c r="AG53" s="580"/>
      <c r="AH53" s="457" t="s">
        <v>78</v>
      </c>
      <c r="AI53" s="809" t="s">
        <v>5868</v>
      </c>
      <c r="AJ53" s="809"/>
      <c r="AK53" s="457" t="s">
        <v>78</v>
      </c>
      <c r="AL53" s="873" t="s">
        <v>5867</v>
      </c>
      <c r="AM53" s="809"/>
    </row>
    <row r="54" spans="1:39" ht="24.75" customHeight="1">
      <c r="A54" s="457" t="s">
        <v>0</v>
      </c>
      <c r="B54" s="457" t="s">
        <v>77</v>
      </c>
      <c r="C54" s="457" t="s">
        <v>76</v>
      </c>
      <c r="D54" s="457" t="s">
        <v>75</v>
      </c>
      <c r="E54" s="457" t="s">
        <v>74</v>
      </c>
      <c r="F54" s="457" t="s">
        <v>73</v>
      </c>
      <c r="G54" s="457" t="s">
        <v>75</v>
      </c>
      <c r="H54" s="457" t="s">
        <v>74</v>
      </c>
      <c r="I54" s="457" t="s">
        <v>73</v>
      </c>
      <c r="J54" s="457" t="s">
        <v>75</v>
      </c>
      <c r="K54" s="457" t="s">
        <v>74</v>
      </c>
      <c r="L54" s="457" t="s">
        <v>73</v>
      </c>
      <c r="M54" s="457" t="s">
        <v>75</v>
      </c>
      <c r="N54" s="457" t="s">
        <v>74</v>
      </c>
      <c r="O54" s="457" t="s">
        <v>73</v>
      </c>
      <c r="P54" s="457" t="s">
        <v>75</v>
      </c>
      <c r="Q54" s="457" t="s">
        <v>74</v>
      </c>
      <c r="R54" s="457" t="s">
        <v>73</v>
      </c>
      <c r="S54" s="457" t="s">
        <v>75</v>
      </c>
      <c r="T54" s="457" t="s">
        <v>74</v>
      </c>
      <c r="U54" s="457" t="s">
        <v>73</v>
      </c>
      <c r="V54" s="457" t="s">
        <v>75</v>
      </c>
      <c r="W54" s="457" t="s">
        <v>74</v>
      </c>
      <c r="X54" s="457" t="s">
        <v>73</v>
      </c>
      <c r="Y54" s="457" t="s">
        <v>75</v>
      </c>
      <c r="Z54" s="457" t="s">
        <v>74</v>
      </c>
      <c r="AA54" s="457" t="s">
        <v>73</v>
      </c>
      <c r="AB54" s="457" t="s">
        <v>75</v>
      </c>
      <c r="AC54" s="457" t="s">
        <v>74</v>
      </c>
      <c r="AD54" s="457" t="s">
        <v>73</v>
      </c>
      <c r="AE54" s="457" t="s">
        <v>75</v>
      </c>
      <c r="AF54" s="457" t="s">
        <v>74</v>
      </c>
      <c r="AG54" s="457" t="s">
        <v>73</v>
      </c>
      <c r="AH54" s="457" t="s">
        <v>75</v>
      </c>
      <c r="AI54" s="457" t="s">
        <v>74</v>
      </c>
      <c r="AJ54" s="457" t="s">
        <v>73</v>
      </c>
      <c r="AK54" s="457" t="s">
        <v>75</v>
      </c>
      <c r="AL54" s="457" t="s">
        <v>74</v>
      </c>
      <c r="AM54" s="457" t="s">
        <v>73</v>
      </c>
    </row>
    <row r="55" spans="1:39" ht="24.75" customHeight="1">
      <c r="A55" s="457">
        <v>2014</v>
      </c>
      <c r="B55" s="236">
        <f t="shared" ref="B55:B61" si="5">AVERAGE(E55,H55,K55,N55,Z55,AC55,AF55)</f>
        <v>4.7142857142857144</v>
      </c>
      <c r="C55" s="237"/>
      <c r="D55" s="457">
        <v>2014</v>
      </c>
      <c r="E55" s="547">
        <v>33</v>
      </c>
      <c r="F55" s="549" t="s">
        <v>5866</v>
      </c>
      <c r="G55" s="457">
        <v>2014</v>
      </c>
      <c r="H55" s="532">
        <v>0</v>
      </c>
      <c r="I55" s="536" t="s">
        <v>5865</v>
      </c>
      <c r="J55" s="457">
        <v>2014</v>
      </c>
      <c r="K55" s="532">
        <v>0</v>
      </c>
      <c r="L55" s="536" t="s">
        <v>5865</v>
      </c>
      <c r="M55" s="457">
        <v>2014</v>
      </c>
      <c r="N55" s="535">
        <v>0</v>
      </c>
      <c r="O55" s="532"/>
      <c r="P55" s="457">
        <v>2014</v>
      </c>
      <c r="Q55" s="532">
        <v>0</v>
      </c>
      <c r="R55" s="536" t="s">
        <v>2492</v>
      </c>
      <c r="S55" s="457">
        <v>2014</v>
      </c>
      <c r="T55" s="532">
        <v>0</v>
      </c>
      <c r="U55" s="536"/>
      <c r="V55" s="457">
        <v>2014</v>
      </c>
      <c r="W55" s="532">
        <v>0</v>
      </c>
      <c r="X55" s="536"/>
      <c r="Y55" s="457">
        <v>2014</v>
      </c>
      <c r="Z55" s="532">
        <v>0</v>
      </c>
      <c r="AA55" s="536" t="s">
        <v>5864</v>
      </c>
      <c r="AB55" s="457">
        <v>2014</v>
      </c>
      <c r="AC55" s="532">
        <v>0</v>
      </c>
      <c r="AD55" s="536" t="s">
        <v>5863</v>
      </c>
      <c r="AE55" s="457">
        <v>2014</v>
      </c>
      <c r="AF55" s="532">
        <v>0</v>
      </c>
      <c r="AG55" s="532"/>
      <c r="AH55" s="457">
        <v>2014</v>
      </c>
      <c r="AI55" s="49">
        <v>0</v>
      </c>
      <c r="AJ55" s="536" t="s">
        <v>5862</v>
      </c>
      <c r="AK55" s="457">
        <v>2014</v>
      </c>
      <c r="AL55" s="532">
        <v>0</v>
      </c>
      <c r="AM55" s="536"/>
    </row>
    <row r="56" spans="1:39" ht="24.75" customHeight="1">
      <c r="A56" s="457">
        <v>2015</v>
      </c>
      <c r="B56" s="236">
        <f t="shared" si="5"/>
        <v>4.7142857142857144</v>
      </c>
      <c r="C56" s="237"/>
      <c r="D56" s="457">
        <v>2015</v>
      </c>
      <c r="E56" s="547">
        <v>33</v>
      </c>
      <c r="F56" s="536"/>
      <c r="G56" s="457">
        <v>2015</v>
      </c>
      <c r="H56" s="532">
        <v>0</v>
      </c>
      <c r="I56" s="536"/>
      <c r="J56" s="457">
        <v>2015</v>
      </c>
      <c r="K56" s="532">
        <v>0</v>
      </c>
      <c r="L56" s="536"/>
      <c r="M56" s="457">
        <v>2015</v>
      </c>
      <c r="N56" s="535">
        <v>0</v>
      </c>
      <c r="O56" s="532"/>
      <c r="P56" s="457">
        <v>2015</v>
      </c>
      <c r="Q56" s="532">
        <v>0</v>
      </c>
      <c r="R56" s="536"/>
      <c r="S56" s="457">
        <v>2015</v>
      </c>
      <c r="T56" s="532">
        <v>0</v>
      </c>
      <c r="U56" s="536"/>
      <c r="V56" s="457">
        <v>2015</v>
      </c>
      <c r="W56" s="532">
        <v>0</v>
      </c>
      <c r="X56" s="536"/>
      <c r="Y56" s="457">
        <v>2015</v>
      </c>
      <c r="Z56" s="532">
        <v>0</v>
      </c>
      <c r="AA56" s="536"/>
      <c r="AB56" s="457">
        <v>2015</v>
      </c>
      <c r="AC56" s="532">
        <v>0</v>
      </c>
      <c r="AD56" s="536"/>
      <c r="AE56" s="457">
        <v>2015</v>
      </c>
      <c r="AF56" s="532">
        <v>0</v>
      </c>
      <c r="AG56" s="532"/>
      <c r="AH56" s="457">
        <v>2015</v>
      </c>
      <c r="AI56" s="49">
        <v>0</v>
      </c>
      <c r="AJ56" s="536"/>
      <c r="AK56" s="457">
        <v>2015</v>
      </c>
      <c r="AL56" s="532">
        <v>0</v>
      </c>
      <c r="AM56" s="531"/>
    </row>
    <row r="57" spans="1:39" ht="24.75" customHeight="1">
      <c r="A57" s="457">
        <v>2016</v>
      </c>
      <c r="B57" s="236">
        <f t="shared" si="5"/>
        <v>4.7142857142857144</v>
      </c>
      <c r="C57" s="237"/>
      <c r="D57" s="457">
        <v>2016</v>
      </c>
      <c r="E57" s="532">
        <v>33</v>
      </c>
      <c r="F57" s="536"/>
      <c r="G57" s="457">
        <v>2016</v>
      </c>
      <c r="H57" s="532">
        <v>0</v>
      </c>
      <c r="I57" s="536"/>
      <c r="J57" s="457">
        <v>2016</v>
      </c>
      <c r="K57" s="532">
        <v>0</v>
      </c>
      <c r="L57" s="536"/>
      <c r="M57" s="457">
        <v>2016</v>
      </c>
      <c r="N57" s="535">
        <v>0</v>
      </c>
      <c r="O57" s="532"/>
      <c r="P57" s="457">
        <v>2016</v>
      </c>
      <c r="Q57" s="532">
        <v>0</v>
      </c>
      <c r="R57" s="536"/>
      <c r="S57" s="457">
        <v>2016</v>
      </c>
      <c r="T57" s="532">
        <v>0</v>
      </c>
      <c r="U57" s="536"/>
      <c r="V57" s="457">
        <v>2016</v>
      </c>
      <c r="W57" s="532">
        <v>0</v>
      </c>
      <c r="X57" s="536"/>
      <c r="Y57" s="457">
        <v>2016</v>
      </c>
      <c r="Z57" s="532">
        <v>0</v>
      </c>
      <c r="AA57" s="536"/>
      <c r="AB57" s="457">
        <v>2016</v>
      </c>
      <c r="AC57" s="532">
        <v>0</v>
      </c>
      <c r="AD57" s="536"/>
      <c r="AE57" s="457">
        <v>2016</v>
      </c>
      <c r="AF57" s="532">
        <v>0</v>
      </c>
      <c r="AG57" s="532"/>
      <c r="AH57" s="457">
        <v>2016</v>
      </c>
      <c r="AI57" s="49">
        <v>0</v>
      </c>
      <c r="AJ57" s="536"/>
      <c r="AK57" s="457">
        <v>2016</v>
      </c>
      <c r="AL57" s="532">
        <v>0</v>
      </c>
      <c r="AM57" s="531"/>
    </row>
    <row r="58" spans="1:39" ht="24.75" customHeight="1">
      <c r="A58" s="457">
        <v>2017</v>
      </c>
      <c r="B58" s="236">
        <f t="shared" si="5"/>
        <v>4.7142857142857144</v>
      </c>
      <c r="C58" s="237"/>
      <c r="D58" s="457">
        <v>2017</v>
      </c>
      <c r="E58" s="532">
        <v>33</v>
      </c>
      <c r="F58" s="531"/>
      <c r="G58" s="457">
        <v>2017</v>
      </c>
      <c r="H58" s="532">
        <v>0</v>
      </c>
      <c r="I58" s="536"/>
      <c r="J58" s="457">
        <v>2017</v>
      </c>
      <c r="K58" s="532">
        <v>0</v>
      </c>
      <c r="L58" s="536"/>
      <c r="M58" s="457">
        <v>2017</v>
      </c>
      <c r="N58" s="535">
        <v>0</v>
      </c>
      <c r="O58" s="532"/>
      <c r="P58" s="457">
        <v>2017</v>
      </c>
      <c r="Q58" s="532">
        <v>0</v>
      </c>
      <c r="R58" s="536"/>
      <c r="S58" s="457">
        <v>2017</v>
      </c>
      <c r="T58" s="532">
        <v>0</v>
      </c>
      <c r="U58" s="536"/>
      <c r="V58" s="457">
        <v>2017</v>
      </c>
      <c r="W58" s="532">
        <v>0</v>
      </c>
      <c r="X58" s="536"/>
      <c r="Y58" s="457">
        <v>2017</v>
      </c>
      <c r="Z58" s="532">
        <v>0</v>
      </c>
      <c r="AA58" s="536"/>
      <c r="AB58" s="457">
        <v>2017</v>
      </c>
      <c r="AC58" s="532">
        <v>0</v>
      </c>
      <c r="AD58" s="536"/>
      <c r="AE58" s="457">
        <v>2017</v>
      </c>
      <c r="AF58" s="532">
        <v>0</v>
      </c>
      <c r="AG58" s="532"/>
      <c r="AH58" s="457">
        <v>2017</v>
      </c>
      <c r="AI58" s="49">
        <v>0</v>
      </c>
      <c r="AJ58" s="536"/>
      <c r="AK58" s="457">
        <v>2017</v>
      </c>
      <c r="AL58" s="532">
        <v>0</v>
      </c>
      <c r="AM58" s="531"/>
    </row>
    <row r="59" spans="1:39" ht="24.75" customHeight="1">
      <c r="A59" s="457">
        <v>2018</v>
      </c>
      <c r="B59" s="236">
        <f t="shared" si="5"/>
        <v>4.7142857142857144</v>
      </c>
      <c r="C59" s="237"/>
      <c r="D59" s="457">
        <v>2018</v>
      </c>
      <c r="E59" s="532">
        <v>33</v>
      </c>
      <c r="F59" s="549"/>
      <c r="G59" s="457">
        <v>2018</v>
      </c>
      <c r="H59" s="532">
        <v>0</v>
      </c>
      <c r="I59" s="536"/>
      <c r="J59" s="457">
        <v>2018</v>
      </c>
      <c r="K59" s="532">
        <v>0</v>
      </c>
      <c r="L59" s="536"/>
      <c r="M59" s="457">
        <v>2018</v>
      </c>
      <c r="N59" s="535">
        <v>0</v>
      </c>
      <c r="O59" s="532"/>
      <c r="P59" s="457">
        <v>2018</v>
      </c>
      <c r="Q59" s="532">
        <v>0</v>
      </c>
      <c r="R59" s="536"/>
      <c r="S59" s="457">
        <v>2018</v>
      </c>
      <c r="T59" s="532">
        <v>0</v>
      </c>
      <c r="U59" s="536"/>
      <c r="V59" s="457">
        <v>2018</v>
      </c>
      <c r="W59" s="532">
        <v>0</v>
      </c>
      <c r="X59" s="536"/>
      <c r="Y59" s="457">
        <v>2018</v>
      </c>
      <c r="Z59" s="532">
        <v>0</v>
      </c>
      <c r="AA59" s="536"/>
      <c r="AB59" s="457">
        <v>2018</v>
      </c>
      <c r="AC59" s="532">
        <v>0</v>
      </c>
      <c r="AD59" s="536"/>
      <c r="AE59" s="457">
        <v>2018</v>
      </c>
      <c r="AF59" s="532">
        <v>0</v>
      </c>
      <c r="AG59" s="532"/>
      <c r="AH59" s="457">
        <v>2018</v>
      </c>
      <c r="AI59" s="49">
        <v>0</v>
      </c>
      <c r="AJ59" s="536"/>
      <c r="AK59" s="457">
        <v>2018</v>
      </c>
      <c r="AL59" s="532">
        <v>0</v>
      </c>
      <c r="AM59" s="531"/>
    </row>
    <row r="60" spans="1:39" ht="24.75" customHeight="1">
      <c r="A60" s="457">
        <v>2019</v>
      </c>
      <c r="B60" s="236">
        <f t="shared" si="5"/>
        <v>4.7142857142857144</v>
      </c>
      <c r="C60" s="237"/>
      <c r="D60" s="457">
        <v>2019</v>
      </c>
      <c r="E60" s="532">
        <v>33</v>
      </c>
      <c r="F60" s="536"/>
      <c r="G60" s="457">
        <v>2019</v>
      </c>
      <c r="H60" s="532">
        <v>0</v>
      </c>
      <c r="I60" s="536"/>
      <c r="J60" s="457">
        <v>2019</v>
      </c>
      <c r="K60" s="532">
        <v>0</v>
      </c>
      <c r="L60" s="536"/>
      <c r="M60" s="457">
        <v>2019</v>
      </c>
      <c r="N60" s="535">
        <v>0</v>
      </c>
      <c r="O60" s="532"/>
      <c r="P60" s="457">
        <v>2019</v>
      </c>
      <c r="Q60" s="532">
        <v>0</v>
      </c>
      <c r="R60" s="536"/>
      <c r="S60" s="457">
        <v>2019</v>
      </c>
      <c r="T60" s="532">
        <v>0</v>
      </c>
      <c r="U60" s="536"/>
      <c r="V60" s="457">
        <v>2019</v>
      </c>
      <c r="W60" s="532">
        <v>0</v>
      </c>
      <c r="X60" s="536"/>
      <c r="Y60" s="457">
        <v>2019</v>
      </c>
      <c r="Z60" s="532">
        <v>0</v>
      </c>
      <c r="AA60" s="536"/>
      <c r="AB60" s="457">
        <v>2019</v>
      </c>
      <c r="AC60" s="532">
        <v>0</v>
      </c>
      <c r="AD60" s="536"/>
      <c r="AE60" s="457">
        <v>2019</v>
      </c>
      <c r="AF60" s="532">
        <v>0</v>
      </c>
      <c r="AG60" s="532"/>
      <c r="AH60" s="457">
        <v>2019</v>
      </c>
      <c r="AI60" s="49">
        <v>0</v>
      </c>
      <c r="AJ60" s="536"/>
      <c r="AK60" s="457">
        <v>2019</v>
      </c>
      <c r="AL60" s="532">
        <v>0</v>
      </c>
      <c r="AM60" s="531"/>
    </row>
    <row r="61" spans="1:39" ht="24.75" customHeight="1">
      <c r="A61" s="457">
        <v>2020</v>
      </c>
      <c r="B61" s="236">
        <f t="shared" si="5"/>
        <v>4.7142857142857144</v>
      </c>
      <c r="C61" s="237"/>
      <c r="D61" s="457">
        <v>2020</v>
      </c>
      <c r="E61" s="532">
        <v>33</v>
      </c>
      <c r="F61" s="536"/>
      <c r="G61" s="457">
        <v>2020</v>
      </c>
      <c r="H61" s="532">
        <v>0</v>
      </c>
      <c r="I61" s="536"/>
      <c r="J61" s="457">
        <v>2020</v>
      </c>
      <c r="K61" s="532">
        <v>0</v>
      </c>
      <c r="L61" s="536"/>
      <c r="M61" s="457">
        <v>2020</v>
      </c>
      <c r="N61" s="535">
        <v>0</v>
      </c>
      <c r="O61" s="532"/>
      <c r="P61" s="457">
        <v>2020</v>
      </c>
      <c r="Q61" s="532">
        <v>0</v>
      </c>
      <c r="R61" s="536"/>
      <c r="S61" s="457">
        <v>2020</v>
      </c>
      <c r="T61" s="532">
        <v>0</v>
      </c>
      <c r="U61" s="536"/>
      <c r="V61" s="457">
        <v>2020</v>
      </c>
      <c r="W61" s="532">
        <v>0</v>
      </c>
      <c r="X61" s="536"/>
      <c r="Y61" s="457">
        <v>2020</v>
      </c>
      <c r="Z61" s="532">
        <v>0</v>
      </c>
      <c r="AA61" s="536"/>
      <c r="AB61" s="457">
        <v>2020</v>
      </c>
      <c r="AC61" s="532">
        <v>0</v>
      </c>
      <c r="AD61" s="536"/>
      <c r="AE61" s="457">
        <v>2020</v>
      </c>
      <c r="AF61" s="532">
        <v>0</v>
      </c>
      <c r="AG61" s="532"/>
      <c r="AH61" s="457">
        <v>2020</v>
      </c>
      <c r="AI61" s="49">
        <v>0</v>
      </c>
      <c r="AJ61" s="536"/>
      <c r="AK61" s="457">
        <v>2020</v>
      </c>
      <c r="AL61" s="532">
        <v>0</v>
      </c>
      <c r="AM61" s="531"/>
    </row>
    <row r="62" spans="1:39" ht="24.75" customHeight="1">
      <c r="F62" s="536"/>
    </row>
    <row r="63" spans="1:39" ht="24.75" customHeight="1">
      <c r="A63" s="189" t="s">
        <v>114</v>
      </c>
      <c r="B63" s="849" t="s">
        <v>189</v>
      </c>
      <c r="C63" s="850"/>
      <c r="D63" s="850"/>
      <c r="E63" s="850"/>
      <c r="F63" s="851"/>
      <c r="G63" s="456"/>
      <c r="H63" s="456"/>
      <c r="I63" s="456"/>
      <c r="J63" s="456"/>
      <c r="K63" s="456"/>
      <c r="L63" s="456"/>
      <c r="M63" s="456"/>
      <c r="N63" s="456"/>
      <c r="O63" s="456"/>
      <c r="P63" s="456"/>
      <c r="Q63" s="456"/>
      <c r="R63" s="456"/>
    </row>
    <row r="64" spans="1:39" ht="24.75" customHeight="1">
      <c r="A64" s="189" t="s">
        <v>106</v>
      </c>
      <c r="B64" s="671" t="s">
        <v>41</v>
      </c>
      <c r="C64" s="671"/>
      <c r="D64" s="189" t="s">
        <v>106</v>
      </c>
      <c r="E64" s="661" t="s">
        <v>42</v>
      </c>
      <c r="F64" s="662"/>
      <c r="G64" s="189" t="s">
        <v>106</v>
      </c>
      <c r="H64" s="668" t="s">
        <v>43</v>
      </c>
      <c r="I64" s="668"/>
      <c r="J64" s="189" t="s">
        <v>106</v>
      </c>
      <c r="K64" s="668" t="s">
        <v>44</v>
      </c>
      <c r="L64" s="668"/>
      <c r="M64" s="189" t="s">
        <v>106</v>
      </c>
      <c r="N64" s="668" t="s">
        <v>45</v>
      </c>
      <c r="O64" s="668"/>
      <c r="P64" s="189" t="s">
        <v>106</v>
      </c>
      <c r="Q64" s="668" t="s">
        <v>46</v>
      </c>
      <c r="R64" s="668"/>
    </row>
    <row r="65" spans="1:24" ht="24.75" customHeight="1">
      <c r="A65" s="189" t="s">
        <v>105</v>
      </c>
      <c r="B65" s="457"/>
      <c r="C65" s="457"/>
      <c r="D65" s="189" t="s">
        <v>105</v>
      </c>
      <c r="E65" s="455"/>
      <c r="F65" s="455"/>
      <c r="G65" s="189" t="s">
        <v>105</v>
      </c>
      <c r="H65" s="666"/>
      <c r="I65" s="666"/>
      <c r="J65" s="189" t="s">
        <v>105</v>
      </c>
      <c r="K65" s="666"/>
      <c r="L65" s="666"/>
      <c r="M65" s="189" t="s">
        <v>105</v>
      </c>
      <c r="N65" s="666"/>
      <c r="O65" s="666"/>
      <c r="P65" s="189" t="s">
        <v>105</v>
      </c>
      <c r="Q65" s="666"/>
      <c r="R65" s="666"/>
    </row>
    <row r="66" spans="1:24" ht="24.75" customHeight="1">
      <c r="A66" s="457" t="s">
        <v>92</v>
      </c>
      <c r="B66" s="808" t="s">
        <v>188</v>
      </c>
      <c r="C66" s="808"/>
      <c r="D66" s="457" t="s">
        <v>92</v>
      </c>
      <c r="E66" s="856" t="s">
        <v>187</v>
      </c>
      <c r="F66" s="857"/>
      <c r="G66" s="457" t="s">
        <v>92</v>
      </c>
      <c r="H66" s="808" t="s">
        <v>186</v>
      </c>
      <c r="I66" s="808"/>
      <c r="J66" s="457" t="s">
        <v>92</v>
      </c>
      <c r="K66" s="808" t="s">
        <v>185</v>
      </c>
      <c r="L66" s="808"/>
      <c r="M66" s="457" t="s">
        <v>92</v>
      </c>
      <c r="N66" s="808" t="s">
        <v>184</v>
      </c>
      <c r="O66" s="808"/>
      <c r="P66" s="457" t="s">
        <v>92</v>
      </c>
      <c r="Q66" s="808" t="s">
        <v>183</v>
      </c>
      <c r="R66" s="808"/>
    </row>
    <row r="67" spans="1:24" ht="24.75" customHeight="1">
      <c r="A67" s="457" t="s">
        <v>81</v>
      </c>
      <c r="B67" s="808" t="s">
        <v>90</v>
      </c>
      <c r="C67" s="808"/>
      <c r="D67" s="457" t="s">
        <v>81</v>
      </c>
      <c r="E67" s="847" t="s">
        <v>182</v>
      </c>
      <c r="F67" s="848"/>
      <c r="G67" s="457" t="s">
        <v>81</v>
      </c>
      <c r="H67" s="809" t="s">
        <v>181</v>
      </c>
      <c r="I67" s="809"/>
      <c r="J67" s="457" t="s">
        <v>81</v>
      </c>
      <c r="K67" s="809" t="s">
        <v>5861</v>
      </c>
      <c r="L67" s="809"/>
      <c r="M67" s="457" t="s">
        <v>81</v>
      </c>
      <c r="N67" s="813" t="s">
        <v>1565</v>
      </c>
      <c r="O67" s="813"/>
      <c r="P67" s="457" t="s">
        <v>81</v>
      </c>
      <c r="Q67" s="809" t="s">
        <v>180</v>
      </c>
      <c r="R67" s="809"/>
    </row>
    <row r="68" spans="1:24" ht="24.75" customHeight="1">
      <c r="A68" s="457" t="s">
        <v>78</v>
      </c>
      <c r="B68" s="809" t="s">
        <v>79</v>
      </c>
      <c r="C68" s="809"/>
      <c r="D68" s="457" t="s">
        <v>78</v>
      </c>
      <c r="E68" s="858" t="s">
        <v>5860</v>
      </c>
      <c r="F68" s="859"/>
      <c r="G68" s="457" t="s">
        <v>78</v>
      </c>
      <c r="H68" s="809" t="s">
        <v>5859</v>
      </c>
      <c r="I68" s="809"/>
      <c r="J68" s="457" t="s">
        <v>78</v>
      </c>
      <c r="K68" s="809" t="s">
        <v>5858</v>
      </c>
      <c r="L68" s="809"/>
      <c r="M68" s="457" t="s">
        <v>78</v>
      </c>
      <c r="N68" s="812" t="s">
        <v>5857</v>
      </c>
      <c r="O68" s="813"/>
      <c r="P68" s="457" t="s">
        <v>78</v>
      </c>
      <c r="Q68" s="813" t="s">
        <v>5856</v>
      </c>
      <c r="R68" s="813"/>
    </row>
    <row r="69" spans="1:24" ht="24.75" customHeight="1">
      <c r="A69" s="457" t="s">
        <v>0</v>
      </c>
      <c r="B69" s="457" t="s">
        <v>77</v>
      </c>
      <c r="C69" s="457" t="s">
        <v>76</v>
      </c>
      <c r="D69" s="457" t="s">
        <v>75</v>
      </c>
      <c r="E69" s="457" t="s">
        <v>74</v>
      </c>
      <c r="F69" s="457" t="s">
        <v>73</v>
      </c>
      <c r="G69" s="457" t="s">
        <v>75</v>
      </c>
      <c r="H69" s="457" t="s">
        <v>74</v>
      </c>
      <c r="I69" s="457" t="s">
        <v>73</v>
      </c>
      <c r="J69" s="457" t="s">
        <v>75</v>
      </c>
      <c r="K69" s="457" t="s">
        <v>74</v>
      </c>
      <c r="L69" s="457" t="s">
        <v>73</v>
      </c>
      <c r="M69" s="457" t="s">
        <v>75</v>
      </c>
      <c r="N69" s="457" t="s">
        <v>74</v>
      </c>
      <c r="O69" s="457" t="s">
        <v>73</v>
      </c>
      <c r="P69" s="457" t="s">
        <v>75</v>
      </c>
      <c r="Q69" s="457" t="s">
        <v>74</v>
      </c>
      <c r="R69" s="457" t="s">
        <v>73</v>
      </c>
    </row>
    <row r="70" spans="1:24" ht="24.75" customHeight="1">
      <c r="A70" s="457">
        <v>2014</v>
      </c>
      <c r="B70" s="236">
        <f t="shared" ref="B70:B76" si="6">AVERAGE(E70,H70,K70,N70,Q70)</f>
        <v>5</v>
      </c>
      <c r="C70" s="237"/>
      <c r="D70" s="457">
        <v>2014</v>
      </c>
      <c r="E70" s="532">
        <v>0</v>
      </c>
      <c r="F70" s="203" t="s">
        <v>5855</v>
      </c>
      <c r="G70" s="457">
        <v>2014</v>
      </c>
      <c r="H70" s="532">
        <v>0</v>
      </c>
      <c r="I70" s="536" t="s">
        <v>4799</v>
      </c>
      <c r="J70" s="457">
        <v>2014</v>
      </c>
      <c r="K70" s="532">
        <v>25</v>
      </c>
      <c r="L70" s="536" t="s">
        <v>5854</v>
      </c>
      <c r="M70" s="457">
        <v>2014</v>
      </c>
      <c r="N70" s="532">
        <v>0</v>
      </c>
      <c r="O70" s="536" t="s">
        <v>314</v>
      </c>
      <c r="P70" s="457">
        <v>2014</v>
      </c>
      <c r="Q70" s="532">
        <v>0</v>
      </c>
      <c r="R70" s="531" t="s">
        <v>5853</v>
      </c>
    </row>
    <row r="71" spans="1:24" ht="24.75" customHeight="1">
      <c r="A71" s="457">
        <v>2015</v>
      </c>
      <c r="B71" s="236">
        <f t="shared" si="6"/>
        <v>5</v>
      </c>
      <c r="C71" s="236"/>
      <c r="D71" s="457">
        <v>2015</v>
      </c>
      <c r="E71" s="532">
        <v>0</v>
      </c>
      <c r="F71" s="536"/>
      <c r="G71" s="457">
        <v>2015</v>
      </c>
      <c r="H71" s="532">
        <v>0</v>
      </c>
      <c r="I71" s="536"/>
      <c r="J71" s="457">
        <v>2015</v>
      </c>
      <c r="K71" s="532">
        <v>25</v>
      </c>
      <c r="L71" s="536"/>
      <c r="M71" s="457">
        <v>2015</v>
      </c>
      <c r="N71" s="532">
        <v>0</v>
      </c>
      <c r="O71" s="536"/>
      <c r="P71" s="457">
        <v>2015</v>
      </c>
      <c r="Q71" s="532">
        <v>0</v>
      </c>
      <c r="R71" s="531"/>
    </row>
    <row r="72" spans="1:24" ht="24.75" customHeight="1">
      <c r="A72" s="457">
        <v>2016</v>
      </c>
      <c r="B72" s="236">
        <f t="shared" si="6"/>
        <v>5</v>
      </c>
      <c r="C72" s="236"/>
      <c r="D72" s="457">
        <v>2016</v>
      </c>
      <c r="E72" s="532">
        <v>0</v>
      </c>
      <c r="F72" s="536"/>
      <c r="G72" s="457">
        <v>2016</v>
      </c>
      <c r="H72" s="532">
        <v>0</v>
      </c>
      <c r="I72" s="536"/>
      <c r="J72" s="457">
        <v>2016</v>
      </c>
      <c r="K72" s="532">
        <v>25</v>
      </c>
      <c r="L72" s="536"/>
      <c r="M72" s="457">
        <v>2016</v>
      </c>
      <c r="N72" s="532">
        <v>0</v>
      </c>
      <c r="O72" s="536"/>
      <c r="P72" s="457">
        <v>2016</v>
      </c>
      <c r="Q72" s="532">
        <v>0</v>
      </c>
      <c r="R72" s="531"/>
    </row>
    <row r="73" spans="1:24" ht="24.75" customHeight="1">
      <c r="A73" s="457">
        <v>2017</v>
      </c>
      <c r="B73" s="236">
        <f t="shared" si="6"/>
        <v>5</v>
      </c>
      <c r="C73" s="236"/>
      <c r="D73" s="457">
        <v>2017</v>
      </c>
      <c r="E73" s="532">
        <v>0</v>
      </c>
      <c r="F73" s="536"/>
      <c r="G73" s="457">
        <v>2017</v>
      </c>
      <c r="H73" s="532">
        <v>0</v>
      </c>
      <c r="I73" s="536"/>
      <c r="J73" s="457">
        <v>2017</v>
      </c>
      <c r="K73" s="532">
        <v>25</v>
      </c>
      <c r="L73" s="536"/>
      <c r="M73" s="457">
        <v>2017</v>
      </c>
      <c r="N73" s="532">
        <v>0</v>
      </c>
      <c r="O73" s="536"/>
      <c r="P73" s="457">
        <v>2017</v>
      </c>
      <c r="Q73" s="532">
        <v>0</v>
      </c>
      <c r="R73" s="531"/>
    </row>
    <row r="74" spans="1:24" ht="24.75" customHeight="1">
      <c r="A74" s="457">
        <v>2018</v>
      </c>
      <c r="B74" s="236">
        <f t="shared" si="6"/>
        <v>5</v>
      </c>
      <c r="C74" s="236"/>
      <c r="D74" s="457">
        <v>2018</v>
      </c>
      <c r="E74" s="532">
        <v>0</v>
      </c>
      <c r="F74" s="536"/>
      <c r="G74" s="457">
        <v>2018</v>
      </c>
      <c r="H74" s="532">
        <v>0</v>
      </c>
      <c r="I74" s="536"/>
      <c r="J74" s="457">
        <v>2018</v>
      </c>
      <c r="K74" s="532">
        <v>25</v>
      </c>
      <c r="L74" s="536"/>
      <c r="M74" s="457">
        <v>2018</v>
      </c>
      <c r="N74" s="532">
        <v>0</v>
      </c>
      <c r="O74" s="536"/>
      <c r="P74" s="457">
        <v>2018</v>
      </c>
      <c r="Q74" s="532">
        <v>0</v>
      </c>
      <c r="R74" s="531"/>
    </row>
    <row r="75" spans="1:24" ht="24.75" customHeight="1">
      <c r="A75" s="457">
        <v>2019</v>
      </c>
      <c r="B75" s="236">
        <f t="shared" si="6"/>
        <v>5</v>
      </c>
      <c r="C75" s="236"/>
      <c r="D75" s="457">
        <v>2019</v>
      </c>
      <c r="E75" s="532">
        <v>0</v>
      </c>
      <c r="F75" s="536"/>
      <c r="G75" s="457">
        <v>2019</v>
      </c>
      <c r="H75" s="532">
        <v>0</v>
      </c>
      <c r="I75" s="536"/>
      <c r="J75" s="457">
        <v>2019</v>
      </c>
      <c r="K75" s="532">
        <v>25</v>
      </c>
      <c r="L75" s="536"/>
      <c r="M75" s="457">
        <v>2019</v>
      </c>
      <c r="N75" s="532">
        <v>0</v>
      </c>
      <c r="O75" s="536"/>
      <c r="P75" s="457">
        <v>2019</v>
      </c>
      <c r="Q75" s="532">
        <v>0</v>
      </c>
      <c r="R75" s="531"/>
    </row>
    <row r="76" spans="1:24" ht="24.75" customHeight="1">
      <c r="A76" s="457">
        <v>2020</v>
      </c>
      <c r="B76" s="236">
        <f t="shared" si="6"/>
        <v>5</v>
      </c>
      <c r="C76" s="237"/>
      <c r="D76" s="457">
        <v>2020</v>
      </c>
      <c r="E76" s="532">
        <v>0</v>
      </c>
      <c r="F76" s="536"/>
      <c r="G76" s="457">
        <v>2020</v>
      </c>
      <c r="H76" s="532">
        <v>0</v>
      </c>
      <c r="I76" s="536"/>
      <c r="J76" s="457">
        <v>2020</v>
      </c>
      <c r="K76" s="532">
        <v>25</v>
      </c>
      <c r="L76" s="536"/>
      <c r="M76" s="457">
        <v>2020</v>
      </c>
      <c r="N76" s="532">
        <v>0</v>
      </c>
      <c r="O76" s="536"/>
      <c r="P76" s="457">
        <v>2020</v>
      </c>
      <c r="Q76" s="532">
        <v>0</v>
      </c>
      <c r="R76" s="531"/>
    </row>
    <row r="77" spans="1:24" ht="18" customHeight="1">
      <c r="F77" s="536"/>
    </row>
    <row r="78" spans="1:24" ht="36" customHeight="1">
      <c r="A78" s="189" t="s">
        <v>114</v>
      </c>
      <c r="B78" s="849" t="s">
        <v>174</v>
      </c>
      <c r="C78" s="850"/>
      <c r="D78" s="850"/>
      <c r="E78" s="850"/>
      <c r="F78" s="851"/>
      <c r="G78" s="456"/>
      <c r="H78" s="456"/>
      <c r="I78" s="456"/>
      <c r="J78" s="456"/>
      <c r="K78" s="456"/>
      <c r="L78" s="456"/>
      <c r="M78" s="456"/>
      <c r="N78" s="456"/>
      <c r="O78" s="456"/>
      <c r="P78" s="456"/>
      <c r="Q78" s="456"/>
      <c r="R78" s="456"/>
      <c r="S78" s="456"/>
      <c r="T78" s="456"/>
      <c r="U78" s="456"/>
      <c r="V78" s="456"/>
      <c r="W78" s="456"/>
      <c r="X78" s="456"/>
    </row>
    <row r="79" spans="1:24" ht="24.75" customHeight="1">
      <c r="A79" s="189" t="s">
        <v>106</v>
      </c>
      <c r="B79" s="671" t="s">
        <v>47</v>
      </c>
      <c r="C79" s="671"/>
      <c r="D79" s="189" t="s">
        <v>106</v>
      </c>
      <c r="E79" s="661" t="s">
        <v>48</v>
      </c>
      <c r="F79" s="662"/>
      <c r="G79" s="189" t="s">
        <v>106</v>
      </c>
      <c r="H79" s="668" t="s">
        <v>49</v>
      </c>
      <c r="I79" s="668"/>
      <c r="J79" s="189" t="s">
        <v>106</v>
      </c>
      <c r="K79" s="668" t="s">
        <v>50</v>
      </c>
      <c r="L79" s="668"/>
      <c r="M79" s="189" t="s">
        <v>106</v>
      </c>
      <c r="N79" s="668" t="s">
        <v>51</v>
      </c>
      <c r="O79" s="668"/>
      <c r="P79" s="189" t="s">
        <v>106</v>
      </c>
      <c r="Q79" s="668" t="s">
        <v>52</v>
      </c>
      <c r="R79" s="668"/>
      <c r="S79" s="189" t="s">
        <v>106</v>
      </c>
      <c r="T79" s="668" t="s">
        <v>53</v>
      </c>
      <c r="U79" s="668"/>
      <c r="V79" s="189" t="s">
        <v>106</v>
      </c>
      <c r="W79" s="668" t="s">
        <v>54</v>
      </c>
      <c r="X79" s="668"/>
    </row>
    <row r="80" spans="1:24" ht="24.75" customHeight="1">
      <c r="A80" s="189" t="s">
        <v>105</v>
      </c>
      <c r="B80" s="457"/>
      <c r="C80" s="457"/>
      <c r="D80" s="189" t="s">
        <v>105</v>
      </c>
      <c r="E80" s="455"/>
      <c r="F80" s="455"/>
      <c r="G80" s="189" t="s">
        <v>105</v>
      </c>
      <c r="H80" s="666"/>
      <c r="I80" s="666"/>
      <c r="J80" s="189" t="s">
        <v>105</v>
      </c>
      <c r="K80" s="666"/>
      <c r="L80" s="666"/>
      <c r="M80" s="189" t="s">
        <v>105</v>
      </c>
      <c r="N80" s="666"/>
      <c r="O80" s="666"/>
      <c r="P80" s="189" t="s">
        <v>105</v>
      </c>
      <c r="Q80" s="666"/>
      <c r="R80" s="666"/>
      <c r="S80" s="189" t="s">
        <v>105</v>
      </c>
      <c r="T80" s="666"/>
      <c r="U80" s="666"/>
      <c r="V80" s="189" t="s">
        <v>105</v>
      </c>
      <c r="W80" s="666"/>
      <c r="X80" s="666"/>
    </row>
    <row r="81" spans="1:27" ht="24.75" customHeight="1">
      <c r="A81" s="457" t="s">
        <v>92</v>
      </c>
      <c r="B81" s="808" t="s">
        <v>173</v>
      </c>
      <c r="C81" s="808"/>
      <c r="D81" s="457" t="s">
        <v>92</v>
      </c>
      <c r="E81" s="856" t="s">
        <v>172</v>
      </c>
      <c r="F81" s="857"/>
      <c r="G81" s="457" t="s">
        <v>92</v>
      </c>
      <c r="H81" s="808" t="s">
        <v>171</v>
      </c>
      <c r="I81" s="808"/>
      <c r="J81" s="457" t="s">
        <v>92</v>
      </c>
      <c r="K81" s="808" t="s">
        <v>145</v>
      </c>
      <c r="L81" s="808"/>
      <c r="M81" s="457" t="s">
        <v>92</v>
      </c>
      <c r="N81" s="808" t="s">
        <v>170</v>
      </c>
      <c r="O81" s="808"/>
      <c r="P81" s="457" t="s">
        <v>92</v>
      </c>
      <c r="Q81" s="808" t="s">
        <v>163</v>
      </c>
      <c r="R81" s="808"/>
      <c r="S81" s="457" t="s">
        <v>92</v>
      </c>
      <c r="T81" s="808" t="s">
        <v>169</v>
      </c>
      <c r="U81" s="808"/>
      <c r="V81" s="457" t="s">
        <v>92</v>
      </c>
      <c r="W81" s="808" t="s">
        <v>5852</v>
      </c>
      <c r="X81" s="808"/>
    </row>
    <row r="82" spans="1:27" ht="24.75" customHeight="1">
      <c r="A82" s="457" t="s">
        <v>81</v>
      </c>
      <c r="B82" s="808" t="s">
        <v>90</v>
      </c>
      <c r="C82" s="808"/>
      <c r="D82" s="457" t="s">
        <v>81</v>
      </c>
      <c r="E82" s="847" t="s">
        <v>167</v>
      </c>
      <c r="F82" s="848"/>
      <c r="G82" s="457" t="s">
        <v>81</v>
      </c>
      <c r="H82" s="809" t="s">
        <v>166</v>
      </c>
      <c r="I82" s="809"/>
      <c r="J82" s="457" t="s">
        <v>81</v>
      </c>
      <c r="K82" s="809" t="s">
        <v>165</v>
      </c>
      <c r="L82" s="809"/>
      <c r="M82" s="457" t="s">
        <v>81</v>
      </c>
      <c r="N82" s="809" t="s">
        <v>164</v>
      </c>
      <c r="O82" s="809"/>
      <c r="P82" s="457" t="s">
        <v>81</v>
      </c>
      <c r="Q82" s="809" t="s">
        <v>163</v>
      </c>
      <c r="R82" s="809"/>
      <c r="S82" s="457" t="s">
        <v>81</v>
      </c>
      <c r="T82" s="809" t="s">
        <v>162</v>
      </c>
      <c r="U82" s="809"/>
      <c r="V82" s="457" t="s">
        <v>81</v>
      </c>
      <c r="W82" s="810" t="s">
        <v>161</v>
      </c>
      <c r="X82" s="810"/>
    </row>
    <row r="83" spans="1:27" ht="24.75" customHeight="1">
      <c r="A83" s="457" t="s">
        <v>78</v>
      </c>
      <c r="B83" s="809" t="s">
        <v>79</v>
      </c>
      <c r="C83" s="809"/>
      <c r="D83" s="457" t="s">
        <v>78</v>
      </c>
      <c r="E83" s="858" t="s">
        <v>5851</v>
      </c>
      <c r="F83" s="859"/>
      <c r="G83" s="457" t="s">
        <v>78</v>
      </c>
      <c r="H83" s="873" t="s">
        <v>5850</v>
      </c>
      <c r="I83" s="809"/>
      <c r="J83" s="457" t="s">
        <v>78</v>
      </c>
      <c r="K83" s="873" t="s">
        <v>5849</v>
      </c>
      <c r="L83" s="809"/>
      <c r="M83" s="457" t="s">
        <v>78</v>
      </c>
      <c r="N83" s="809" t="s">
        <v>5848</v>
      </c>
      <c r="O83" s="809"/>
      <c r="P83" s="457" t="s">
        <v>78</v>
      </c>
      <c r="Q83" s="873" t="s">
        <v>5847</v>
      </c>
      <c r="R83" s="809"/>
      <c r="S83" s="457" t="s">
        <v>78</v>
      </c>
      <c r="T83" s="808" t="s">
        <v>5846</v>
      </c>
      <c r="U83" s="809"/>
      <c r="V83" s="457" t="s">
        <v>78</v>
      </c>
      <c r="W83" s="873" t="s">
        <v>5845</v>
      </c>
      <c r="X83" s="809"/>
    </row>
    <row r="84" spans="1:27" ht="24.75" customHeight="1">
      <c r="A84" s="457" t="s">
        <v>0</v>
      </c>
      <c r="B84" s="457" t="s">
        <v>77</v>
      </c>
      <c r="C84" s="457" t="s">
        <v>76</v>
      </c>
      <c r="D84" s="457" t="s">
        <v>75</v>
      </c>
      <c r="E84" s="457" t="s">
        <v>74</v>
      </c>
      <c r="F84" s="457" t="s">
        <v>73</v>
      </c>
      <c r="G84" s="457" t="s">
        <v>75</v>
      </c>
      <c r="H84" s="457" t="s">
        <v>74</v>
      </c>
      <c r="I84" s="457" t="s">
        <v>73</v>
      </c>
      <c r="J84" s="457" t="s">
        <v>75</v>
      </c>
      <c r="K84" s="457" t="s">
        <v>74</v>
      </c>
      <c r="L84" s="457" t="s">
        <v>73</v>
      </c>
      <c r="M84" s="457" t="s">
        <v>75</v>
      </c>
      <c r="N84" s="457" t="s">
        <v>74</v>
      </c>
      <c r="O84" s="457" t="s">
        <v>73</v>
      </c>
      <c r="P84" s="457" t="s">
        <v>75</v>
      </c>
      <c r="Q84" s="457" t="s">
        <v>74</v>
      </c>
      <c r="R84" s="457" t="s">
        <v>73</v>
      </c>
      <c r="S84" s="457" t="s">
        <v>75</v>
      </c>
      <c r="T84" s="457" t="s">
        <v>74</v>
      </c>
      <c r="U84" s="457" t="s">
        <v>73</v>
      </c>
      <c r="V84" s="457" t="s">
        <v>75</v>
      </c>
      <c r="W84" s="457" t="s">
        <v>74</v>
      </c>
      <c r="X84" s="457" t="s">
        <v>73</v>
      </c>
    </row>
    <row r="85" spans="1:27" ht="24.75" customHeight="1">
      <c r="A85" s="457">
        <v>2014</v>
      </c>
      <c r="B85" s="236">
        <f t="shared" ref="B85:B91" si="7">AVERAGE(E85,((H85+K85)/2),((N85+Q85+T85)/3),W85)</f>
        <v>81.25</v>
      </c>
      <c r="C85" s="237"/>
      <c r="D85" s="457">
        <v>2014</v>
      </c>
      <c r="E85" s="49">
        <v>50</v>
      </c>
      <c r="F85" s="531" t="s">
        <v>5844</v>
      </c>
      <c r="G85" s="457">
        <v>2014</v>
      </c>
      <c r="H85" s="532">
        <v>100</v>
      </c>
      <c r="I85" s="531" t="s">
        <v>5843</v>
      </c>
      <c r="J85" s="457">
        <v>2014</v>
      </c>
      <c r="K85" s="532">
        <v>50</v>
      </c>
      <c r="L85" s="536" t="s">
        <v>5842</v>
      </c>
      <c r="M85" s="457">
        <v>2014</v>
      </c>
      <c r="N85" s="532">
        <v>100</v>
      </c>
      <c r="O85" s="531" t="s">
        <v>5841</v>
      </c>
      <c r="P85" s="457">
        <v>2014</v>
      </c>
      <c r="Q85" s="532">
        <v>100</v>
      </c>
      <c r="R85" s="536" t="s">
        <v>5840</v>
      </c>
      <c r="S85" s="457">
        <v>2014</v>
      </c>
      <c r="T85" s="532">
        <v>100</v>
      </c>
      <c r="U85" s="536" t="s">
        <v>5839</v>
      </c>
      <c r="V85" s="457">
        <v>2014</v>
      </c>
      <c r="W85" s="532">
        <v>100</v>
      </c>
      <c r="X85" s="531" t="s">
        <v>5838</v>
      </c>
    </row>
    <row r="86" spans="1:27" ht="24.75" customHeight="1">
      <c r="A86" s="457">
        <v>2015</v>
      </c>
      <c r="B86" s="236">
        <f t="shared" si="7"/>
        <v>81.25</v>
      </c>
      <c r="C86" s="236"/>
      <c r="D86" s="457">
        <v>2015</v>
      </c>
      <c r="E86" s="49">
        <v>50</v>
      </c>
      <c r="F86" s="536"/>
      <c r="G86" s="457">
        <v>2015</v>
      </c>
      <c r="H86" s="532">
        <v>100</v>
      </c>
      <c r="I86" s="536"/>
      <c r="J86" s="457">
        <v>2015</v>
      </c>
      <c r="K86" s="532">
        <v>50</v>
      </c>
      <c r="L86" s="536"/>
      <c r="M86" s="457">
        <v>2015</v>
      </c>
      <c r="N86" s="532">
        <v>100</v>
      </c>
      <c r="O86" s="536"/>
      <c r="P86" s="457">
        <v>2015</v>
      </c>
      <c r="Q86" s="532">
        <v>100</v>
      </c>
      <c r="R86" s="536"/>
      <c r="S86" s="457">
        <v>2015</v>
      </c>
      <c r="T86" s="532">
        <v>100</v>
      </c>
      <c r="U86" s="536"/>
      <c r="V86" s="457">
        <v>2015</v>
      </c>
      <c r="W86" s="532">
        <v>100</v>
      </c>
      <c r="X86" s="548"/>
    </row>
    <row r="87" spans="1:27" ht="24.75" customHeight="1">
      <c r="A87" s="457">
        <v>2016</v>
      </c>
      <c r="B87" s="236">
        <f t="shared" si="7"/>
        <v>81.25</v>
      </c>
      <c r="C87" s="236"/>
      <c r="D87" s="457">
        <v>2016</v>
      </c>
      <c r="E87" s="49">
        <v>50</v>
      </c>
      <c r="F87" s="536"/>
      <c r="G87" s="457">
        <v>2016</v>
      </c>
      <c r="H87" s="532">
        <v>100</v>
      </c>
      <c r="I87" s="536"/>
      <c r="J87" s="457">
        <v>2016</v>
      </c>
      <c r="K87" s="532">
        <v>50</v>
      </c>
      <c r="L87" s="536"/>
      <c r="M87" s="457">
        <v>2016</v>
      </c>
      <c r="N87" s="532">
        <v>100</v>
      </c>
      <c r="O87" s="536"/>
      <c r="P87" s="457">
        <v>2016</v>
      </c>
      <c r="Q87" s="532">
        <v>100</v>
      </c>
      <c r="R87" s="536"/>
      <c r="S87" s="457">
        <v>2016</v>
      </c>
      <c r="T87" s="532">
        <v>100</v>
      </c>
      <c r="U87" s="536"/>
      <c r="V87" s="457">
        <v>2016</v>
      </c>
      <c r="W87" s="532">
        <v>100</v>
      </c>
      <c r="X87" s="531"/>
    </row>
    <row r="88" spans="1:27" ht="24.75" customHeight="1">
      <c r="A88" s="457">
        <v>2017</v>
      </c>
      <c r="B88" s="236">
        <f t="shared" si="7"/>
        <v>81.25</v>
      </c>
      <c r="C88" s="236"/>
      <c r="D88" s="457">
        <v>2017</v>
      </c>
      <c r="E88" s="49">
        <v>50</v>
      </c>
      <c r="F88" s="536"/>
      <c r="G88" s="457">
        <v>2017</v>
      </c>
      <c r="H88" s="532">
        <v>100</v>
      </c>
      <c r="I88" s="536"/>
      <c r="J88" s="457">
        <v>2017</v>
      </c>
      <c r="K88" s="532">
        <v>50</v>
      </c>
      <c r="L88" s="536"/>
      <c r="M88" s="457">
        <v>2017</v>
      </c>
      <c r="N88" s="532">
        <v>100</v>
      </c>
      <c r="O88" s="536"/>
      <c r="P88" s="457">
        <v>2017</v>
      </c>
      <c r="Q88" s="532">
        <v>100</v>
      </c>
      <c r="R88" s="536"/>
      <c r="S88" s="457">
        <v>2017</v>
      </c>
      <c r="T88" s="532">
        <v>100</v>
      </c>
      <c r="U88" s="536"/>
      <c r="V88" s="457">
        <v>2017</v>
      </c>
      <c r="W88" s="532">
        <v>100</v>
      </c>
      <c r="X88" s="531"/>
    </row>
    <row r="89" spans="1:27" ht="24.75" customHeight="1">
      <c r="A89" s="457">
        <v>2018</v>
      </c>
      <c r="B89" s="236">
        <f t="shared" si="7"/>
        <v>81.25</v>
      </c>
      <c r="C89" s="236"/>
      <c r="D89" s="457">
        <v>2018</v>
      </c>
      <c r="E89" s="49">
        <v>50</v>
      </c>
      <c r="F89" s="536"/>
      <c r="G89" s="457">
        <v>2018</v>
      </c>
      <c r="H89" s="532">
        <v>100</v>
      </c>
      <c r="I89" s="536"/>
      <c r="J89" s="457">
        <v>2018</v>
      </c>
      <c r="K89" s="532">
        <v>50</v>
      </c>
      <c r="L89" s="536"/>
      <c r="M89" s="457">
        <v>2018</v>
      </c>
      <c r="N89" s="532">
        <v>100</v>
      </c>
      <c r="O89" s="536"/>
      <c r="P89" s="457">
        <v>2018</v>
      </c>
      <c r="Q89" s="532">
        <v>100</v>
      </c>
      <c r="R89" s="536"/>
      <c r="S89" s="457">
        <v>2018</v>
      </c>
      <c r="T89" s="532">
        <v>100</v>
      </c>
      <c r="U89" s="536"/>
      <c r="V89" s="457">
        <v>2018</v>
      </c>
      <c r="W89" s="532">
        <v>100</v>
      </c>
      <c r="X89" s="531"/>
    </row>
    <row r="90" spans="1:27" ht="24.75" customHeight="1">
      <c r="A90" s="457">
        <v>2019</v>
      </c>
      <c r="B90" s="236">
        <f t="shared" si="7"/>
        <v>81.25</v>
      </c>
      <c r="C90" s="236"/>
      <c r="D90" s="457">
        <v>2019</v>
      </c>
      <c r="E90" s="49">
        <v>50</v>
      </c>
      <c r="F90" s="536"/>
      <c r="G90" s="457">
        <v>2019</v>
      </c>
      <c r="H90" s="532">
        <v>100</v>
      </c>
      <c r="I90" s="536"/>
      <c r="J90" s="457">
        <v>2019</v>
      </c>
      <c r="K90" s="532">
        <v>50</v>
      </c>
      <c r="L90" s="536"/>
      <c r="M90" s="457">
        <v>2019</v>
      </c>
      <c r="N90" s="532">
        <v>100</v>
      </c>
      <c r="O90" s="536"/>
      <c r="P90" s="457">
        <v>2019</v>
      </c>
      <c r="Q90" s="532">
        <v>100</v>
      </c>
      <c r="R90" s="536"/>
      <c r="S90" s="457">
        <v>2019</v>
      </c>
      <c r="T90" s="532">
        <v>100</v>
      </c>
      <c r="U90" s="536"/>
      <c r="V90" s="457">
        <v>2019</v>
      </c>
      <c r="W90" s="532">
        <v>100</v>
      </c>
      <c r="X90" s="531"/>
    </row>
    <row r="91" spans="1:27" ht="24.75" customHeight="1">
      <c r="A91" s="457">
        <v>2020</v>
      </c>
      <c r="B91" s="236">
        <f t="shared" si="7"/>
        <v>81.25</v>
      </c>
      <c r="C91" s="237"/>
      <c r="D91" s="457">
        <v>2020</v>
      </c>
      <c r="E91" s="49">
        <v>50</v>
      </c>
      <c r="F91" s="536"/>
      <c r="G91" s="457">
        <v>2020</v>
      </c>
      <c r="H91" s="532">
        <v>100</v>
      </c>
      <c r="I91" s="536"/>
      <c r="J91" s="457">
        <v>2020</v>
      </c>
      <c r="K91" s="532">
        <v>50</v>
      </c>
      <c r="L91" s="536"/>
      <c r="M91" s="457">
        <v>2020</v>
      </c>
      <c r="N91" s="532">
        <v>100</v>
      </c>
      <c r="O91" s="536"/>
      <c r="P91" s="457">
        <v>2020</v>
      </c>
      <c r="Q91" s="532">
        <v>100</v>
      </c>
      <c r="R91" s="536"/>
      <c r="S91" s="457">
        <v>2020</v>
      </c>
      <c r="T91" s="532">
        <v>100</v>
      </c>
      <c r="U91" s="536"/>
      <c r="V91" s="457">
        <v>2020</v>
      </c>
      <c r="W91" s="532">
        <v>100</v>
      </c>
      <c r="X91" s="531"/>
    </row>
    <row r="92" spans="1:27" ht="24.75" customHeight="1"/>
    <row r="93" spans="1:27" ht="24.75" customHeight="1">
      <c r="A93" s="189" t="s">
        <v>114</v>
      </c>
      <c r="B93" s="849" t="s">
        <v>154</v>
      </c>
      <c r="C93" s="851"/>
      <c r="D93" s="456"/>
      <c r="E93" s="456"/>
      <c r="F93" s="456"/>
      <c r="G93" s="456"/>
      <c r="H93" s="456"/>
      <c r="I93" s="456"/>
      <c r="J93" s="456"/>
      <c r="K93" s="456"/>
      <c r="L93" s="456"/>
      <c r="M93" s="456"/>
      <c r="N93" s="456"/>
      <c r="O93" s="456"/>
      <c r="P93" s="456"/>
      <c r="Q93" s="456"/>
      <c r="R93" s="456"/>
      <c r="S93" s="456"/>
      <c r="T93" s="456"/>
      <c r="U93" s="456"/>
      <c r="V93" s="456"/>
      <c r="W93" s="456"/>
      <c r="X93" s="456"/>
      <c r="Y93" s="456"/>
      <c r="Z93" s="456"/>
      <c r="AA93" s="456"/>
    </row>
    <row r="94" spans="1:27" ht="24.75" customHeight="1">
      <c r="A94" s="189" t="s">
        <v>106</v>
      </c>
      <c r="B94" s="671" t="s">
        <v>55</v>
      </c>
      <c r="C94" s="671"/>
      <c r="D94" s="189" t="s">
        <v>106</v>
      </c>
      <c r="E94" s="661" t="s">
        <v>56</v>
      </c>
      <c r="F94" s="662"/>
      <c r="G94" s="189" t="s">
        <v>106</v>
      </c>
      <c r="H94" s="668" t="s">
        <v>57</v>
      </c>
      <c r="I94" s="668"/>
      <c r="J94" s="189" t="s">
        <v>106</v>
      </c>
      <c r="K94" s="668" t="s">
        <v>153</v>
      </c>
      <c r="L94" s="668"/>
      <c r="M94" s="189" t="s">
        <v>106</v>
      </c>
      <c r="N94" s="668"/>
      <c r="O94" s="668"/>
      <c r="P94" s="189" t="s">
        <v>106</v>
      </c>
      <c r="Q94" s="668"/>
      <c r="R94" s="668"/>
      <c r="S94" s="189" t="s">
        <v>106</v>
      </c>
      <c r="T94" s="668"/>
      <c r="U94" s="668"/>
      <c r="V94" s="189" t="s">
        <v>106</v>
      </c>
      <c r="W94" s="668"/>
      <c r="X94" s="668"/>
      <c r="Y94" s="189" t="s">
        <v>106</v>
      </c>
      <c r="Z94" s="668" t="s">
        <v>61</v>
      </c>
      <c r="AA94" s="668"/>
    </row>
    <row r="95" spans="1:27" ht="24.75" customHeight="1">
      <c r="A95" s="189" t="s">
        <v>105</v>
      </c>
      <c r="B95" s="457"/>
      <c r="C95" s="457"/>
      <c r="D95" s="189" t="s">
        <v>105</v>
      </c>
      <c r="E95" s="455"/>
      <c r="F95" s="455"/>
      <c r="G95" s="189" t="s">
        <v>105</v>
      </c>
      <c r="H95" s="666"/>
      <c r="I95" s="666"/>
      <c r="J95" s="189" t="s">
        <v>105</v>
      </c>
      <c r="K95" s="666"/>
      <c r="L95" s="666"/>
      <c r="M95" s="189" t="s">
        <v>105</v>
      </c>
      <c r="N95" s="666" t="s">
        <v>59</v>
      </c>
      <c r="O95" s="666"/>
      <c r="P95" s="189" t="s">
        <v>105</v>
      </c>
      <c r="Q95" s="666" t="s">
        <v>152</v>
      </c>
      <c r="R95" s="666"/>
      <c r="S95" s="189" t="s">
        <v>105</v>
      </c>
      <c r="T95" s="666" t="s">
        <v>60</v>
      </c>
      <c r="U95" s="666"/>
      <c r="V95" s="189" t="s">
        <v>105</v>
      </c>
      <c r="W95" s="666" t="s">
        <v>151</v>
      </c>
      <c r="X95" s="666"/>
      <c r="Y95" s="189" t="s">
        <v>105</v>
      </c>
      <c r="Z95" s="666"/>
      <c r="AA95" s="666"/>
    </row>
    <row r="96" spans="1:27" ht="24.75" customHeight="1">
      <c r="A96" s="457" t="s">
        <v>92</v>
      </c>
      <c r="B96" s="808" t="s">
        <v>150</v>
      </c>
      <c r="C96" s="808"/>
      <c r="D96" s="457" t="s">
        <v>92</v>
      </c>
      <c r="E96" s="856" t="s">
        <v>149</v>
      </c>
      <c r="F96" s="857"/>
      <c r="G96" s="457" t="s">
        <v>92</v>
      </c>
      <c r="H96" s="812" t="s">
        <v>1569</v>
      </c>
      <c r="I96" s="812"/>
      <c r="J96" s="457" t="s">
        <v>92</v>
      </c>
      <c r="K96" s="808" t="s">
        <v>148</v>
      </c>
      <c r="L96" s="808"/>
      <c r="M96" s="457" t="s">
        <v>92</v>
      </c>
      <c r="N96" s="808" t="s">
        <v>147</v>
      </c>
      <c r="O96" s="808"/>
      <c r="P96" s="457" t="s">
        <v>92</v>
      </c>
      <c r="Q96" s="808" t="s">
        <v>146</v>
      </c>
      <c r="R96" s="808"/>
      <c r="S96" s="457" t="s">
        <v>92</v>
      </c>
      <c r="T96" s="808" t="s">
        <v>145</v>
      </c>
      <c r="U96" s="808"/>
      <c r="V96" s="457" t="s">
        <v>92</v>
      </c>
      <c r="W96" s="808" t="s">
        <v>144</v>
      </c>
      <c r="X96" s="808"/>
      <c r="Y96" s="457" t="s">
        <v>92</v>
      </c>
      <c r="Z96" s="808" t="s">
        <v>143</v>
      </c>
      <c r="AA96" s="808"/>
    </row>
    <row r="97" spans="1:33" ht="24.75" customHeight="1">
      <c r="A97" s="457" t="s">
        <v>81</v>
      </c>
      <c r="B97" s="808" t="s">
        <v>90</v>
      </c>
      <c r="C97" s="808"/>
      <c r="D97" s="457" t="s">
        <v>81</v>
      </c>
      <c r="E97" s="847" t="s">
        <v>142</v>
      </c>
      <c r="F97" s="848"/>
      <c r="G97" s="457" t="s">
        <v>81</v>
      </c>
      <c r="H97" s="813" t="s">
        <v>1570</v>
      </c>
      <c r="I97" s="813"/>
      <c r="J97" s="457" t="s">
        <v>81</v>
      </c>
      <c r="K97" s="809" t="s">
        <v>141</v>
      </c>
      <c r="L97" s="809"/>
      <c r="M97" s="457" t="s">
        <v>81</v>
      </c>
      <c r="N97" s="809" t="s">
        <v>140</v>
      </c>
      <c r="O97" s="809"/>
      <c r="P97" s="457" t="s">
        <v>81</v>
      </c>
      <c r="Q97" s="809" t="s">
        <v>139</v>
      </c>
      <c r="R97" s="809"/>
      <c r="S97" s="457" t="s">
        <v>81</v>
      </c>
      <c r="T97" s="809" t="s">
        <v>138</v>
      </c>
      <c r="U97" s="809"/>
      <c r="V97" s="457" t="s">
        <v>81</v>
      </c>
      <c r="W97" s="809" t="s">
        <v>137</v>
      </c>
      <c r="X97" s="809"/>
      <c r="Y97" s="457" t="s">
        <v>81</v>
      </c>
      <c r="Z97" s="809" t="s">
        <v>136</v>
      </c>
      <c r="AA97" s="809"/>
    </row>
    <row r="98" spans="1:33" ht="24.75" customHeight="1">
      <c r="A98" s="457" t="s">
        <v>78</v>
      </c>
      <c r="B98" s="809" t="s">
        <v>79</v>
      </c>
      <c r="C98" s="809"/>
      <c r="D98" s="457" t="s">
        <v>78</v>
      </c>
      <c r="E98" s="856" t="s">
        <v>5837</v>
      </c>
      <c r="F98" s="857"/>
      <c r="G98" s="457" t="s">
        <v>78</v>
      </c>
      <c r="H98" s="874" t="s">
        <v>5836</v>
      </c>
      <c r="I98" s="813"/>
      <c r="J98" s="457" t="s">
        <v>78</v>
      </c>
      <c r="K98" s="809" t="s">
        <v>79</v>
      </c>
      <c r="L98" s="809"/>
      <c r="M98" s="457" t="s">
        <v>78</v>
      </c>
      <c r="N98" s="873" t="s">
        <v>5835</v>
      </c>
      <c r="O98" s="809"/>
      <c r="P98" s="457" t="s">
        <v>78</v>
      </c>
      <c r="Q98" s="873" t="s">
        <v>5834</v>
      </c>
      <c r="R98" s="809"/>
      <c r="S98" s="457" t="s">
        <v>78</v>
      </c>
      <c r="T98" s="873" t="s">
        <v>5833</v>
      </c>
      <c r="U98" s="809"/>
      <c r="V98" s="457" t="s">
        <v>78</v>
      </c>
      <c r="W98" s="873" t="s">
        <v>5832</v>
      </c>
      <c r="X98" s="809"/>
      <c r="Y98" s="457" t="s">
        <v>78</v>
      </c>
      <c r="Z98" s="812" t="s">
        <v>5831</v>
      </c>
      <c r="AA98" s="813"/>
    </row>
    <row r="99" spans="1:33" ht="24.75" customHeight="1">
      <c r="A99" s="457" t="s">
        <v>75</v>
      </c>
      <c r="B99" s="457" t="s">
        <v>74</v>
      </c>
      <c r="C99" s="457" t="s">
        <v>73</v>
      </c>
      <c r="D99" s="457" t="s">
        <v>75</v>
      </c>
      <c r="E99" s="457" t="s">
        <v>74</v>
      </c>
      <c r="F99" s="457" t="s">
        <v>73</v>
      </c>
      <c r="G99" s="457" t="s">
        <v>75</v>
      </c>
      <c r="H99" s="457" t="s">
        <v>74</v>
      </c>
      <c r="I99" s="457" t="s">
        <v>73</v>
      </c>
      <c r="J99" s="457" t="s">
        <v>75</v>
      </c>
      <c r="K99" s="457" t="s">
        <v>74</v>
      </c>
      <c r="L99" s="457" t="s">
        <v>73</v>
      </c>
      <c r="M99" s="457" t="s">
        <v>75</v>
      </c>
      <c r="N99" s="457" t="s">
        <v>74</v>
      </c>
      <c r="O99" s="457" t="s">
        <v>73</v>
      </c>
      <c r="P99" s="457" t="s">
        <v>75</v>
      </c>
      <c r="Q99" s="457" t="s">
        <v>74</v>
      </c>
      <c r="R99" s="457" t="s">
        <v>73</v>
      </c>
      <c r="S99" s="457" t="s">
        <v>75</v>
      </c>
      <c r="T99" s="457" t="s">
        <v>74</v>
      </c>
      <c r="U99" s="457" t="s">
        <v>73</v>
      </c>
      <c r="V99" s="457" t="s">
        <v>75</v>
      </c>
      <c r="W99" s="457" t="s">
        <v>74</v>
      </c>
      <c r="X99" s="457" t="s">
        <v>73</v>
      </c>
      <c r="Y99" s="457" t="s">
        <v>75</v>
      </c>
      <c r="Z99" s="457" t="s">
        <v>74</v>
      </c>
      <c r="AA99" s="457" t="s">
        <v>73</v>
      </c>
    </row>
    <row r="100" spans="1:33" ht="24.75" customHeight="1">
      <c r="A100" s="457">
        <v>2014</v>
      </c>
      <c r="B100" s="2">
        <f t="shared" ref="B100:B106" si="8">AVERAGE(E100,H100,K100,Z100)</f>
        <v>36.375</v>
      </c>
      <c r="C100" s="236"/>
      <c r="D100" s="457">
        <v>2014</v>
      </c>
      <c r="E100" s="547">
        <v>0</v>
      </c>
      <c r="F100" s="454" t="s">
        <v>5830</v>
      </c>
      <c r="G100" s="457">
        <v>2014</v>
      </c>
      <c r="H100" s="547">
        <v>33</v>
      </c>
      <c r="I100" s="531" t="s">
        <v>5829</v>
      </c>
      <c r="J100" s="457">
        <v>2014</v>
      </c>
      <c r="K100" s="535">
        <f t="shared" ref="K100:K106" si="9">AVERAGE(N100,Q100,T100,W100)</f>
        <v>62.5</v>
      </c>
      <c r="L100" s="532"/>
      <c r="M100" s="457">
        <v>2014</v>
      </c>
      <c r="N100" s="546">
        <v>100</v>
      </c>
      <c r="O100" s="536" t="s">
        <v>5828</v>
      </c>
      <c r="P100" s="457">
        <v>2014</v>
      </c>
      <c r="Q100" s="49">
        <v>100</v>
      </c>
      <c r="R100" s="531" t="s">
        <v>5827</v>
      </c>
      <c r="S100" s="457">
        <v>2014</v>
      </c>
      <c r="T100" s="49">
        <v>50</v>
      </c>
      <c r="U100" s="536" t="s">
        <v>5826</v>
      </c>
      <c r="V100" s="457">
        <v>2014</v>
      </c>
      <c r="W100" s="49">
        <v>0</v>
      </c>
      <c r="X100" s="531" t="s">
        <v>5825</v>
      </c>
      <c r="Y100" s="457">
        <v>2014</v>
      </c>
      <c r="Z100" s="532">
        <v>50</v>
      </c>
      <c r="AA100" s="531" t="s">
        <v>5824</v>
      </c>
    </row>
    <row r="101" spans="1:33" ht="24.75" customHeight="1">
      <c r="A101" s="457">
        <v>2015</v>
      </c>
      <c r="B101" s="2">
        <f t="shared" si="8"/>
        <v>36.375</v>
      </c>
      <c r="C101" s="236"/>
      <c r="D101" s="457">
        <v>2015</v>
      </c>
      <c r="E101" s="547">
        <v>0</v>
      </c>
      <c r="F101" s="536"/>
      <c r="G101" s="457">
        <v>2015</v>
      </c>
      <c r="H101" s="547">
        <v>33</v>
      </c>
      <c r="I101" s="536"/>
      <c r="J101" s="457">
        <v>2015</v>
      </c>
      <c r="K101" s="535">
        <f t="shared" si="9"/>
        <v>62.5</v>
      </c>
      <c r="L101" s="532"/>
      <c r="M101" s="457">
        <v>2015</v>
      </c>
      <c r="N101" s="546">
        <v>100</v>
      </c>
      <c r="O101" s="536"/>
      <c r="P101" s="457">
        <v>2015</v>
      </c>
      <c r="Q101" s="49">
        <v>100</v>
      </c>
      <c r="R101" s="536"/>
      <c r="S101" s="457">
        <v>2015</v>
      </c>
      <c r="T101" s="49">
        <v>50</v>
      </c>
      <c r="U101" s="536"/>
      <c r="V101" s="457">
        <v>2015</v>
      </c>
      <c r="W101" s="49">
        <v>0</v>
      </c>
      <c r="X101" s="536"/>
      <c r="Y101" s="457">
        <v>2015</v>
      </c>
      <c r="Z101" s="532">
        <v>50</v>
      </c>
      <c r="AA101" s="531"/>
    </row>
    <row r="102" spans="1:33" ht="24.75" customHeight="1">
      <c r="A102" s="457">
        <v>2016</v>
      </c>
      <c r="B102" s="2">
        <f t="shared" si="8"/>
        <v>36.375</v>
      </c>
      <c r="C102" s="236"/>
      <c r="D102" s="457">
        <v>2016</v>
      </c>
      <c r="E102" s="532">
        <v>0</v>
      </c>
      <c r="F102" s="536"/>
      <c r="G102" s="457">
        <v>2016</v>
      </c>
      <c r="H102" s="532">
        <v>33</v>
      </c>
      <c r="I102" s="536"/>
      <c r="J102" s="457">
        <v>2016</v>
      </c>
      <c r="K102" s="535">
        <f t="shared" si="9"/>
        <v>62.5</v>
      </c>
      <c r="L102" s="532"/>
      <c r="M102" s="457">
        <v>2016</v>
      </c>
      <c r="N102" s="546">
        <v>100</v>
      </c>
      <c r="O102" s="536"/>
      <c r="P102" s="457">
        <v>2016</v>
      </c>
      <c r="Q102" s="49">
        <v>100</v>
      </c>
      <c r="R102" s="536"/>
      <c r="S102" s="457">
        <v>2016</v>
      </c>
      <c r="T102" s="49">
        <v>50</v>
      </c>
      <c r="U102" s="536"/>
      <c r="V102" s="457">
        <v>2016</v>
      </c>
      <c r="W102" s="49">
        <v>0</v>
      </c>
      <c r="X102" s="536"/>
      <c r="Y102" s="457">
        <v>2016</v>
      </c>
      <c r="Z102" s="532">
        <v>50</v>
      </c>
      <c r="AA102" s="531"/>
    </row>
    <row r="103" spans="1:33" ht="24.75" customHeight="1">
      <c r="A103" s="457">
        <v>2017</v>
      </c>
      <c r="B103" s="2">
        <f t="shared" si="8"/>
        <v>36.375</v>
      </c>
      <c r="C103" s="236"/>
      <c r="D103" s="457">
        <v>2017</v>
      </c>
      <c r="E103" s="532">
        <v>0</v>
      </c>
      <c r="F103" s="536"/>
      <c r="G103" s="457">
        <v>2017</v>
      </c>
      <c r="H103" s="532">
        <v>33</v>
      </c>
      <c r="I103" s="536"/>
      <c r="J103" s="457">
        <v>2017</v>
      </c>
      <c r="K103" s="535">
        <f t="shared" si="9"/>
        <v>62.5</v>
      </c>
      <c r="L103" s="532"/>
      <c r="M103" s="457">
        <v>2017</v>
      </c>
      <c r="N103" s="546">
        <v>100</v>
      </c>
      <c r="O103" s="536"/>
      <c r="P103" s="457">
        <v>2017</v>
      </c>
      <c r="Q103" s="49">
        <v>100</v>
      </c>
      <c r="R103" s="536"/>
      <c r="S103" s="457">
        <v>2017</v>
      </c>
      <c r="T103" s="49">
        <v>50</v>
      </c>
      <c r="U103" s="536"/>
      <c r="V103" s="457">
        <v>2017</v>
      </c>
      <c r="W103" s="49">
        <v>0</v>
      </c>
      <c r="X103" s="536"/>
      <c r="Y103" s="457">
        <v>2017</v>
      </c>
      <c r="Z103" s="532">
        <v>50</v>
      </c>
      <c r="AA103" s="531"/>
    </row>
    <row r="104" spans="1:33" ht="24.75" customHeight="1">
      <c r="A104" s="457">
        <v>2018</v>
      </c>
      <c r="B104" s="2">
        <f t="shared" si="8"/>
        <v>36.375</v>
      </c>
      <c r="C104" s="236"/>
      <c r="D104" s="457">
        <v>2018</v>
      </c>
      <c r="E104" s="532">
        <v>0</v>
      </c>
      <c r="F104" s="536"/>
      <c r="G104" s="457">
        <v>2018</v>
      </c>
      <c r="H104" s="532">
        <v>33</v>
      </c>
      <c r="I104" s="536"/>
      <c r="J104" s="457">
        <v>2018</v>
      </c>
      <c r="K104" s="535">
        <f t="shared" si="9"/>
        <v>62.5</v>
      </c>
      <c r="L104" s="532"/>
      <c r="M104" s="457">
        <v>2018</v>
      </c>
      <c r="N104" s="546">
        <v>100</v>
      </c>
      <c r="O104" s="536"/>
      <c r="P104" s="457">
        <v>2018</v>
      </c>
      <c r="Q104" s="49">
        <v>100</v>
      </c>
      <c r="R104" s="536"/>
      <c r="S104" s="457">
        <v>2018</v>
      </c>
      <c r="T104" s="49">
        <v>50</v>
      </c>
      <c r="U104" s="536"/>
      <c r="V104" s="457">
        <v>2018</v>
      </c>
      <c r="W104" s="49">
        <v>0</v>
      </c>
      <c r="X104" s="536"/>
      <c r="Y104" s="457">
        <v>2018</v>
      </c>
      <c r="Z104" s="532">
        <v>50</v>
      </c>
      <c r="AA104" s="531"/>
    </row>
    <row r="105" spans="1:33" ht="24.75" customHeight="1">
      <c r="A105" s="457">
        <v>2019</v>
      </c>
      <c r="B105" s="2">
        <f t="shared" si="8"/>
        <v>36.375</v>
      </c>
      <c r="C105" s="236"/>
      <c r="D105" s="457">
        <v>2019</v>
      </c>
      <c r="E105" s="532">
        <v>0</v>
      </c>
      <c r="F105" s="536"/>
      <c r="G105" s="457">
        <v>2019</v>
      </c>
      <c r="H105" s="532">
        <v>33</v>
      </c>
      <c r="I105" s="536"/>
      <c r="J105" s="457">
        <v>2019</v>
      </c>
      <c r="K105" s="535">
        <f t="shared" si="9"/>
        <v>62.5</v>
      </c>
      <c r="L105" s="532"/>
      <c r="M105" s="457">
        <v>2019</v>
      </c>
      <c r="N105" s="546">
        <v>100</v>
      </c>
      <c r="O105" s="536"/>
      <c r="P105" s="457">
        <v>2019</v>
      </c>
      <c r="Q105" s="49">
        <v>100</v>
      </c>
      <c r="R105" s="536"/>
      <c r="S105" s="457">
        <v>2019</v>
      </c>
      <c r="T105" s="49">
        <v>50</v>
      </c>
      <c r="U105" s="536"/>
      <c r="V105" s="457">
        <v>2019</v>
      </c>
      <c r="W105" s="49">
        <v>0</v>
      </c>
      <c r="X105" s="536"/>
      <c r="Y105" s="457">
        <v>2019</v>
      </c>
      <c r="Z105" s="532">
        <v>50</v>
      </c>
      <c r="AA105" s="531"/>
    </row>
    <row r="106" spans="1:33" ht="24.75" customHeight="1">
      <c r="A106" s="457">
        <v>2020</v>
      </c>
      <c r="B106" s="236">
        <f t="shared" si="8"/>
        <v>36.375</v>
      </c>
      <c r="C106" s="236"/>
      <c r="D106" s="457">
        <v>2020</v>
      </c>
      <c r="E106" s="532">
        <v>0</v>
      </c>
      <c r="F106" s="536"/>
      <c r="G106" s="457">
        <v>2020</v>
      </c>
      <c r="H106" s="532">
        <v>33</v>
      </c>
      <c r="I106" s="536"/>
      <c r="J106" s="457">
        <v>2020</v>
      </c>
      <c r="K106" s="535">
        <f t="shared" si="9"/>
        <v>62.5</v>
      </c>
      <c r="L106" s="532"/>
      <c r="M106" s="457">
        <v>2020</v>
      </c>
      <c r="N106" s="546">
        <v>100</v>
      </c>
      <c r="O106" s="536"/>
      <c r="P106" s="457">
        <v>2020</v>
      </c>
      <c r="Q106" s="49">
        <v>100</v>
      </c>
      <c r="R106" s="536"/>
      <c r="S106" s="457">
        <v>2020</v>
      </c>
      <c r="T106" s="49">
        <v>50</v>
      </c>
      <c r="U106" s="536"/>
      <c r="V106" s="457">
        <v>2020</v>
      </c>
      <c r="W106" s="49">
        <v>0</v>
      </c>
      <c r="X106" s="536"/>
      <c r="Y106" s="457">
        <v>2020</v>
      </c>
      <c r="Z106" s="532">
        <v>50</v>
      </c>
      <c r="AA106" s="531"/>
    </row>
    <row r="107" spans="1:33" ht="18.75" customHeight="1">
      <c r="F107" s="536"/>
      <c r="W107" s="538"/>
    </row>
    <row r="108" spans="1:33" ht="24.75" customHeight="1">
      <c r="A108" s="189" t="s">
        <v>114</v>
      </c>
      <c r="B108" s="860" t="s">
        <v>135</v>
      </c>
      <c r="C108" s="861"/>
      <c r="D108" s="861"/>
      <c r="E108" s="861"/>
      <c r="F108" s="862"/>
      <c r="G108" s="456"/>
      <c r="H108" s="456"/>
      <c r="I108" s="456"/>
      <c r="J108" s="456"/>
      <c r="K108" s="456"/>
      <c r="L108" s="456"/>
      <c r="M108" s="456"/>
      <c r="N108" s="456"/>
      <c r="O108" s="456"/>
      <c r="P108" s="456"/>
      <c r="Q108" s="456"/>
      <c r="R108" s="456"/>
      <c r="S108" s="456"/>
      <c r="T108" s="456"/>
      <c r="U108" s="456"/>
      <c r="V108" s="456"/>
      <c r="W108" s="456"/>
      <c r="X108" s="456"/>
      <c r="Y108" s="456"/>
      <c r="Z108" s="456"/>
      <c r="AA108" s="456"/>
      <c r="AB108" s="456"/>
      <c r="AC108" s="456"/>
      <c r="AD108" s="456"/>
      <c r="AE108" s="456"/>
      <c r="AF108" s="456"/>
      <c r="AG108" s="456"/>
    </row>
    <row r="109" spans="1:33" ht="24.75" customHeight="1">
      <c r="A109" s="189" t="s">
        <v>106</v>
      </c>
      <c r="B109" s="671" t="s">
        <v>62</v>
      </c>
      <c r="C109" s="671"/>
      <c r="D109" s="189" t="s">
        <v>106</v>
      </c>
      <c r="E109" s="661" t="s">
        <v>63</v>
      </c>
      <c r="F109" s="662"/>
      <c r="G109" s="189" t="s">
        <v>106</v>
      </c>
      <c r="H109" s="668" t="s">
        <v>64</v>
      </c>
      <c r="I109" s="668"/>
      <c r="J109" s="189" t="s">
        <v>106</v>
      </c>
      <c r="K109" s="668"/>
      <c r="L109" s="668"/>
      <c r="M109" s="189" t="s">
        <v>106</v>
      </c>
      <c r="N109" s="668"/>
      <c r="O109" s="668"/>
      <c r="P109" s="189" t="s">
        <v>106</v>
      </c>
      <c r="Q109" s="668"/>
      <c r="R109" s="668"/>
      <c r="S109" s="189" t="s">
        <v>106</v>
      </c>
      <c r="T109" s="668"/>
      <c r="U109" s="668"/>
      <c r="V109" s="189" t="s">
        <v>106</v>
      </c>
      <c r="W109" s="668" t="s">
        <v>5506</v>
      </c>
      <c r="X109" s="668"/>
      <c r="Y109" s="189" t="s">
        <v>106</v>
      </c>
      <c r="Z109" s="668" t="s">
        <v>69</v>
      </c>
      <c r="AA109" s="668"/>
      <c r="AB109" s="189" t="s">
        <v>106</v>
      </c>
      <c r="AC109" s="668" t="s">
        <v>70</v>
      </c>
      <c r="AD109" s="668"/>
      <c r="AE109" s="189" t="s">
        <v>106</v>
      </c>
      <c r="AF109" s="668" t="s">
        <v>71</v>
      </c>
      <c r="AG109" s="668"/>
    </row>
    <row r="110" spans="1:33" ht="24.75" customHeight="1">
      <c r="A110" s="189" t="s">
        <v>105</v>
      </c>
      <c r="B110" s="457"/>
      <c r="C110" s="457"/>
      <c r="D110" s="189" t="s">
        <v>105</v>
      </c>
      <c r="E110" s="455"/>
      <c r="F110" s="455"/>
      <c r="G110" s="189" t="s">
        <v>105</v>
      </c>
      <c r="H110" s="666"/>
      <c r="I110" s="666"/>
      <c r="J110" s="189" t="s">
        <v>105</v>
      </c>
      <c r="K110" s="666" t="s">
        <v>65</v>
      </c>
      <c r="L110" s="666"/>
      <c r="M110" s="189" t="s">
        <v>105</v>
      </c>
      <c r="N110" s="666" t="s">
        <v>66</v>
      </c>
      <c r="O110" s="666"/>
      <c r="P110" s="189" t="s">
        <v>105</v>
      </c>
      <c r="Q110" s="666" t="s">
        <v>67</v>
      </c>
      <c r="R110" s="666"/>
      <c r="S110" s="189" t="s">
        <v>105</v>
      </c>
      <c r="T110" s="666" t="s">
        <v>68</v>
      </c>
      <c r="U110" s="666"/>
      <c r="V110" s="189" t="s">
        <v>105</v>
      </c>
      <c r="W110" s="666"/>
      <c r="X110" s="666"/>
      <c r="Y110" s="189" t="s">
        <v>105</v>
      </c>
      <c r="Z110" s="666"/>
      <c r="AA110" s="666"/>
      <c r="AB110" s="189" t="s">
        <v>105</v>
      </c>
      <c r="AC110" s="666"/>
      <c r="AD110" s="666"/>
      <c r="AE110" s="189" t="s">
        <v>105</v>
      </c>
      <c r="AF110" s="666"/>
      <c r="AG110" s="666"/>
    </row>
    <row r="111" spans="1:33" ht="24.75" customHeight="1">
      <c r="A111" s="457" t="s">
        <v>92</v>
      </c>
      <c r="B111" s="808" t="s">
        <v>134</v>
      </c>
      <c r="C111" s="808"/>
      <c r="D111" s="457" t="s">
        <v>92</v>
      </c>
      <c r="E111" s="856" t="s">
        <v>133</v>
      </c>
      <c r="F111" s="857"/>
      <c r="G111" s="457" t="s">
        <v>92</v>
      </c>
      <c r="H111" s="808" t="s">
        <v>132</v>
      </c>
      <c r="I111" s="808"/>
      <c r="J111" s="457" t="s">
        <v>92</v>
      </c>
      <c r="K111" s="808" t="s">
        <v>131</v>
      </c>
      <c r="L111" s="808"/>
      <c r="M111" s="457" t="s">
        <v>92</v>
      </c>
      <c r="N111" s="808" t="s">
        <v>130</v>
      </c>
      <c r="O111" s="808"/>
      <c r="P111" s="457" t="s">
        <v>92</v>
      </c>
      <c r="Q111" s="808" t="s">
        <v>129</v>
      </c>
      <c r="R111" s="808"/>
      <c r="S111" s="457" t="s">
        <v>92</v>
      </c>
      <c r="T111" s="595" t="s">
        <v>1573</v>
      </c>
      <c r="U111" s="595"/>
      <c r="V111" s="457" t="s">
        <v>92</v>
      </c>
      <c r="W111" s="808" t="s">
        <v>128</v>
      </c>
      <c r="X111" s="808"/>
      <c r="Y111" s="457" t="s">
        <v>92</v>
      </c>
      <c r="Z111" s="808" t="s">
        <v>127</v>
      </c>
      <c r="AA111" s="808"/>
      <c r="AB111" s="457" t="s">
        <v>92</v>
      </c>
      <c r="AC111" s="808" t="s">
        <v>126</v>
      </c>
      <c r="AD111" s="808"/>
      <c r="AE111" s="457" t="s">
        <v>92</v>
      </c>
      <c r="AF111" s="808" t="s">
        <v>125</v>
      </c>
      <c r="AG111" s="808"/>
    </row>
    <row r="112" spans="1:33" ht="24.75" customHeight="1">
      <c r="A112" s="457" t="s">
        <v>81</v>
      </c>
      <c r="B112" s="808" t="s">
        <v>90</v>
      </c>
      <c r="C112" s="808"/>
      <c r="D112" s="457" t="s">
        <v>81</v>
      </c>
      <c r="E112" s="847" t="s">
        <v>124</v>
      </c>
      <c r="F112" s="848"/>
      <c r="G112" s="457" t="s">
        <v>81</v>
      </c>
      <c r="H112" s="809" t="s">
        <v>123</v>
      </c>
      <c r="I112" s="809"/>
      <c r="J112" s="457" t="s">
        <v>81</v>
      </c>
      <c r="K112" s="809" t="s">
        <v>122</v>
      </c>
      <c r="L112" s="809"/>
      <c r="M112" s="457" t="s">
        <v>81</v>
      </c>
      <c r="N112" s="809" t="s">
        <v>121</v>
      </c>
      <c r="O112" s="809"/>
      <c r="P112" s="457" t="s">
        <v>81</v>
      </c>
      <c r="Q112" s="809" t="s">
        <v>120</v>
      </c>
      <c r="R112" s="809"/>
      <c r="S112" s="457" t="s">
        <v>81</v>
      </c>
      <c r="T112" s="580" t="s">
        <v>1574</v>
      </c>
      <c r="U112" s="580"/>
      <c r="V112" s="457" t="s">
        <v>81</v>
      </c>
      <c r="W112" s="810" t="s">
        <v>773</v>
      </c>
      <c r="X112" s="810"/>
      <c r="Y112" s="457" t="s">
        <v>81</v>
      </c>
      <c r="Z112" s="809" t="s">
        <v>4209</v>
      </c>
      <c r="AA112" s="809"/>
      <c r="AB112" s="457" t="s">
        <v>81</v>
      </c>
      <c r="AC112" s="809" t="s">
        <v>118</v>
      </c>
      <c r="AD112" s="809"/>
      <c r="AE112" s="457" t="s">
        <v>81</v>
      </c>
      <c r="AF112" s="809" t="s">
        <v>1668</v>
      </c>
      <c r="AG112" s="809"/>
    </row>
    <row r="113" spans="1:51" ht="24.75" customHeight="1">
      <c r="A113" s="457" t="s">
        <v>78</v>
      </c>
      <c r="B113" s="809" t="s">
        <v>79</v>
      </c>
      <c r="C113" s="809"/>
      <c r="D113" s="457" t="s">
        <v>78</v>
      </c>
      <c r="E113" s="847" t="s">
        <v>5823</v>
      </c>
      <c r="F113" s="848"/>
      <c r="G113" s="457" t="s">
        <v>78</v>
      </c>
      <c r="H113" s="809" t="s">
        <v>79</v>
      </c>
      <c r="I113" s="809"/>
      <c r="J113" s="457" t="s">
        <v>78</v>
      </c>
      <c r="K113" s="809" t="s">
        <v>5822</v>
      </c>
      <c r="L113" s="809"/>
      <c r="M113" s="457" t="s">
        <v>78</v>
      </c>
      <c r="N113" s="809" t="s">
        <v>5822</v>
      </c>
      <c r="O113" s="809"/>
      <c r="P113" s="457" t="s">
        <v>78</v>
      </c>
      <c r="Q113" s="809" t="s">
        <v>5822</v>
      </c>
      <c r="R113" s="809"/>
      <c r="S113" s="457" t="s">
        <v>78</v>
      </c>
      <c r="T113" s="809" t="s">
        <v>5822</v>
      </c>
      <c r="U113" s="809"/>
      <c r="V113" s="457" t="s">
        <v>78</v>
      </c>
      <c r="W113" s="809" t="s">
        <v>5821</v>
      </c>
      <c r="X113" s="809"/>
      <c r="Y113" s="457" t="s">
        <v>78</v>
      </c>
      <c r="Z113" s="809" t="s">
        <v>5820</v>
      </c>
      <c r="AA113" s="809"/>
      <c r="AB113" s="457" t="s">
        <v>78</v>
      </c>
      <c r="AC113" s="809" t="s">
        <v>5819</v>
      </c>
      <c r="AD113" s="809"/>
      <c r="AE113" s="457" t="s">
        <v>78</v>
      </c>
      <c r="AF113" s="809" t="s">
        <v>5818</v>
      </c>
      <c r="AG113" s="809"/>
    </row>
    <row r="114" spans="1:51" ht="24.75" customHeight="1">
      <c r="A114" s="457" t="s">
        <v>75</v>
      </c>
      <c r="B114" s="457" t="s">
        <v>74</v>
      </c>
      <c r="C114" s="457" t="s">
        <v>73</v>
      </c>
      <c r="D114" s="457" t="s">
        <v>75</v>
      </c>
      <c r="E114" s="457" t="s">
        <v>74</v>
      </c>
      <c r="F114" s="457" t="s">
        <v>73</v>
      </c>
      <c r="G114" s="457" t="s">
        <v>75</v>
      </c>
      <c r="H114" s="457" t="s">
        <v>74</v>
      </c>
      <c r="I114" s="457" t="s">
        <v>73</v>
      </c>
      <c r="J114" s="457" t="s">
        <v>75</v>
      </c>
      <c r="K114" s="457" t="s">
        <v>74</v>
      </c>
      <c r="L114" s="457" t="s">
        <v>73</v>
      </c>
      <c r="M114" s="457" t="s">
        <v>75</v>
      </c>
      <c r="N114" s="457" t="s">
        <v>74</v>
      </c>
      <c r="O114" s="457" t="s">
        <v>73</v>
      </c>
      <c r="P114" s="457" t="s">
        <v>75</v>
      </c>
      <c r="Q114" s="457" t="s">
        <v>74</v>
      </c>
      <c r="R114" s="457" t="s">
        <v>73</v>
      </c>
      <c r="S114" s="457" t="s">
        <v>75</v>
      </c>
      <c r="T114" s="457" t="s">
        <v>74</v>
      </c>
      <c r="U114" s="457" t="s">
        <v>73</v>
      </c>
      <c r="V114" s="457" t="s">
        <v>75</v>
      </c>
      <c r="W114" s="457" t="s">
        <v>74</v>
      </c>
      <c r="X114" s="457" t="s">
        <v>73</v>
      </c>
      <c r="Y114" s="457" t="s">
        <v>75</v>
      </c>
      <c r="Z114" s="457" t="s">
        <v>74</v>
      </c>
      <c r="AA114" s="457" t="s">
        <v>73</v>
      </c>
      <c r="AB114" s="457" t="s">
        <v>75</v>
      </c>
      <c r="AC114" s="457" t="s">
        <v>77</v>
      </c>
      <c r="AD114" s="457"/>
      <c r="AE114" s="457" t="s">
        <v>75</v>
      </c>
      <c r="AF114" s="457" t="s">
        <v>77</v>
      </c>
      <c r="AG114" s="457" t="s">
        <v>73</v>
      </c>
    </row>
    <row r="115" spans="1:51" ht="24.75" customHeight="1">
      <c r="A115" s="457">
        <v>2014</v>
      </c>
      <c r="B115" s="236">
        <f t="shared" ref="B115:B121" si="10">AVERAGE(E115,H115, W115,((Z115+AC115+AF115)/3))</f>
        <v>100</v>
      </c>
      <c r="C115" s="236"/>
      <c r="D115" s="457">
        <v>2014</v>
      </c>
      <c r="E115" s="49">
        <v>100</v>
      </c>
      <c r="F115" s="531" t="s">
        <v>5817</v>
      </c>
      <c r="G115" s="457">
        <v>2014</v>
      </c>
      <c r="H115" s="535">
        <f t="shared" ref="H115:H121" si="11">AVERAGE(K115,N115,Q115,T115)</f>
        <v>100</v>
      </c>
      <c r="I115" s="532"/>
      <c r="J115" s="457">
        <v>2014</v>
      </c>
      <c r="K115" s="532">
        <v>100</v>
      </c>
      <c r="L115" s="531" t="s">
        <v>5816</v>
      </c>
      <c r="M115" s="457">
        <v>2014</v>
      </c>
      <c r="N115" s="532">
        <v>100</v>
      </c>
      <c r="O115" s="536" t="s">
        <v>5815</v>
      </c>
      <c r="P115" s="457">
        <v>2014</v>
      </c>
      <c r="Q115" s="49">
        <v>100</v>
      </c>
      <c r="R115" s="536" t="s">
        <v>5815</v>
      </c>
      <c r="S115" s="457">
        <v>2014</v>
      </c>
      <c r="T115" s="532">
        <v>100</v>
      </c>
      <c r="U115" s="536" t="s">
        <v>5815</v>
      </c>
      <c r="V115" s="457">
        <v>2014</v>
      </c>
      <c r="W115" s="532">
        <v>100</v>
      </c>
      <c r="X115" s="536" t="s">
        <v>5814</v>
      </c>
      <c r="Y115" s="457">
        <v>2014</v>
      </c>
      <c r="Z115" s="532">
        <v>100</v>
      </c>
      <c r="AA115" s="531" t="s">
        <v>5813</v>
      </c>
      <c r="AB115" s="457">
        <v>2014</v>
      </c>
      <c r="AC115" s="532">
        <v>100</v>
      </c>
      <c r="AD115" s="536" t="s">
        <v>5812</v>
      </c>
      <c r="AE115" s="457">
        <v>2014</v>
      </c>
      <c r="AF115" s="532">
        <v>100</v>
      </c>
      <c r="AG115" s="531" t="s">
        <v>5811</v>
      </c>
    </row>
    <row r="116" spans="1:51" ht="24.75" customHeight="1">
      <c r="A116" s="457">
        <v>2015</v>
      </c>
      <c r="B116" s="236">
        <f t="shared" si="10"/>
        <v>100</v>
      </c>
      <c r="C116" s="236"/>
      <c r="D116" s="457">
        <v>2015</v>
      </c>
      <c r="E116" s="49">
        <v>100</v>
      </c>
      <c r="F116" s="536"/>
      <c r="G116" s="457">
        <v>2015</v>
      </c>
      <c r="H116" s="535">
        <f t="shared" si="11"/>
        <v>100</v>
      </c>
      <c r="I116" s="532"/>
      <c r="J116" s="457">
        <v>2015</v>
      </c>
      <c r="K116" s="532">
        <v>100</v>
      </c>
      <c r="L116" s="536"/>
      <c r="M116" s="457">
        <v>2015</v>
      </c>
      <c r="N116" s="532">
        <v>100</v>
      </c>
      <c r="O116" s="536"/>
      <c r="P116" s="457">
        <v>2015</v>
      </c>
      <c r="Q116" s="49">
        <v>100</v>
      </c>
      <c r="R116" s="536"/>
      <c r="S116" s="457">
        <v>2015</v>
      </c>
      <c r="T116" s="532">
        <v>100</v>
      </c>
      <c r="U116" s="536"/>
      <c r="V116" s="457">
        <v>2015</v>
      </c>
      <c r="W116" s="532">
        <v>100</v>
      </c>
      <c r="X116" s="536"/>
      <c r="Y116" s="457">
        <v>2015</v>
      </c>
      <c r="Z116" s="532">
        <v>100</v>
      </c>
      <c r="AA116" s="536"/>
      <c r="AB116" s="457">
        <v>2015</v>
      </c>
      <c r="AC116" s="532">
        <v>100</v>
      </c>
      <c r="AD116" s="536"/>
      <c r="AE116" s="457">
        <v>2015</v>
      </c>
      <c r="AF116" s="532">
        <v>100</v>
      </c>
      <c r="AG116" s="531"/>
    </row>
    <row r="117" spans="1:51" ht="24.75" customHeight="1">
      <c r="A117" s="457">
        <v>2016</v>
      </c>
      <c r="B117" s="236">
        <f t="shared" si="10"/>
        <v>100</v>
      </c>
      <c r="C117" s="236"/>
      <c r="D117" s="457">
        <v>2016</v>
      </c>
      <c r="E117" s="49">
        <v>100</v>
      </c>
      <c r="F117" s="536"/>
      <c r="G117" s="457">
        <v>2016</v>
      </c>
      <c r="H117" s="535">
        <f t="shared" si="11"/>
        <v>100</v>
      </c>
      <c r="I117" s="532"/>
      <c r="J117" s="457">
        <v>2016</v>
      </c>
      <c r="K117" s="532">
        <v>100</v>
      </c>
      <c r="L117" s="536"/>
      <c r="M117" s="457">
        <v>2016</v>
      </c>
      <c r="N117" s="532">
        <v>100</v>
      </c>
      <c r="O117" s="536"/>
      <c r="P117" s="457">
        <v>2016</v>
      </c>
      <c r="Q117" s="49">
        <v>100</v>
      </c>
      <c r="R117" s="536"/>
      <c r="S117" s="457">
        <v>2016</v>
      </c>
      <c r="T117" s="532">
        <v>100</v>
      </c>
      <c r="U117" s="536"/>
      <c r="V117" s="457">
        <v>2016</v>
      </c>
      <c r="W117" s="532">
        <v>100</v>
      </c>
      <c r="X117" s="536"/>
      <c r="Y117" s="457">
        <v>2016</v>
      </c>
      <c r="Z117" s="532">
        <v>100</v>
      </c>
      <c r="AA117" s="536"/>
      <c r="AB117" s="457">
        <v>2016</v>
      </c>
      <c r="AC117" s="532">
        <v>100</v>
      </c>
      <c r="AD117" s="536"/>
      <c r="AE117" s="457">
        <v>2016</v>
      </c>
      <c r="AF117" s="532">
        <v>100</v>
      </c>
      <c r="AG117" s="531"/>
    </row>
    <row r="118" spans="1:51" ht="24.75" customHeight="1">
      <c r="A118" s="457">
        <v>2017</v>
      </c>
      <c r="B118" s="236">
        <f t="shared" si="10"/>
        <v>100</v>
      </c>
      <c r="C118" s="236"/>
      <c r="D118" s="457">
        <v>2017</v>
      </c>
      <c r="E118" s="49">
        <v>100</v>
      </c>
      <c r="F118" s="536"/>
      <c r="G118" s="457">
        <v>2017</v>
      </c>
      <c r="H118" s="535">
        <f t="shared" si="11"/>
        <v>100</v>
      </c>
      <c r="I118" s="532"/>
      <c r="J118" s="457">
        <v>2017</v>
      </c>
      <c r="K118" s="532">
        <v>100</v>
      </c>
      <c r="L118" s="536"/>
      <c r="M118" s="457">
        <v>2017</v>
      </c>
      <c r="N118" s="532">
        <v>100</v>
      </c>
      <c r="O118" s="536"/>
      <c r="P118" s="457">
        <v>2017</v>
      </c>
      <c r="Q118" s="49">
        <v>100</v>
      </c>
      <c r="R118" s="536"/>
      <c r="S118" s="457">
        <v>2017</v>
      </c>
      <c r="T118" s="532">
        <v>100</v>
      </c>
      <c r="U118" s="536"/>
      <c r="V118" s="457">
        <v>2017</v>
      </c>
      <c r="W118" s="532">
        <v>100</v>
      </c>
      <c r="X118" s="536"/>
      <c r="Y118" s="457">
        <v>2017</v>
      </c>
      <c r="Z118" s="532">
        <v>100</v>
      </c>
      <c r="AA118" s="536"/>
      <c r="AB118" s="457">
        <v>2017</v>
      </c>
      <c r="AC118" s="532">
        <v>100</v>
      </c>
      <c r="AD118" s="536"/>
      <c r="AE118" s="457">
        <v>2017</v>
      </c>
      <c r="AF118" s="532">
        <v>100</v>
      </c>
      <c r="AG118" s="531"/>
    </row>
    <row r="119" spans="1:51" ht="24.75" customHeight="1">
      <c r="A119" s="457">
        <v>2018</v>
      </c>
      <c r="B119" s="236">
        <f t="shared" si="10"/>
        <v>100</v>
      </c>
      <c r="C119" s="236"/>
      <c r="D119" s="457">
        <v>2018</v>
      </c>
      <c r="E119" s="49">
        <v>100</v>
      </c>
      <c r="F119" s="536"/>
      <c r="G119" s="457">
        <v>2018</v>
      </c>
      <c r="H119" s="535">
        <f t="shared" si="11"/>
        <v>100</v>
      </c>
      <c r="I119" s="532"/>
      <c r="J119" s="457">
        <v>2018</v>
      </c>
      <c r="K119" s="532">
        <v>100</v>
      </c>
      <c r="L119" s="536"/>
      <c r="M119" s="457">
        <v>2018</v>
      </c>
      <c r="N119" s="532">
        <v>100</v>
      </c>
      <c r="O119" s="536"/>
      <c r="P119" s="457">
        <v>2018</v>
      </c>
      <c r="Q119" s="49">
        <v>100</v>
      </c>
      <c r="R119" s="536"/>
      <c r="S119" s="457">
        <v>2018</v>
      </c>
      <c r="T119" s="532">
        <v>100</v>
      </c>
      <c r="U119" s="536"/>
      <c r="V119" s="457">
        <v>2018</v>
      </c>
      <c r="W119" s="532">
        <v>100</v>
      </c>
      <c r="X119" s="536"/>
      <c r="Y119" s="457">
        <v>2018</v>
      </c>
      <c r="Z119" s="532">
        <v>100</v>
      </c>
      <c r="AA119" s="536"/>
      <c r="AB119" s="457">
        <v>2018</v>
      </c>
      <c r="AC119" s="532">
        <v>100</v>
      </c>
      <c r="AD119" s="536"/>
      <c r="AE119" s="457">
        <v>2018</v>
      </c>
      <c r="AF119" s="532">
        <v>100</v>
      </c>
      <c r="AG119" s="531"/>
    </row>
    <row r="120" spans="1:51" ht="24.75" customHeight="1">
      <c r="A120" s="457">
        <v>2019</v>
      </c>
      <c r="B120" s="236">
        <f t="shared" si="10"/>
        <v>100</v>
      </c>
      <c r="C120" s="236"/>
      <c r="D120" s="457">
        <v>2019</v>
      </c>
      <c r="E120" s="49">
        <v>100</v>
      </c>
      <c r="F120" s="536"/>
      <c r="G120" s="457">
        <v>2019</v>
      </c>
      <c r="H120" s="535">
        <f t="shared" si="11"/>
        <v>100</v>
      </c>
      <c r="I120" s="532"/>
      <c r="J120" s="457">
        <v>2019</v>
      </c>
      <c r="K120" s="532">
        <v>100</v>
      </c>
      <c r="L120" s="536"/>
      <c r="M120" s="457">
        <v>2019</v>
      </c>
      <c r="N120" s="532">
        <v>100</v>
      </c>
      <c r="O120" s="536"/>
      <c r="P120" s="457">
        <v>2019</v>
      </c>
      <c r="Q120" s="49">
        <v>100</v>
      </c>
      <c r="R120" s="536"/>
      <c r="S120" s="457">
        <v>2019</v>
      </c>
      <c r="T120" s="532">
        <v>100</v>
      </c>
      <c r="U120" s="536"/>
      <c r="V120" s="457">
        <v>2019</v>
      </c>
      <c r="W120" s="532">
        <v>100</v>
      </c>
      <c r="X120" s="536"/>
      <c r="Y120" s="457">
        <v>2019</v>
      </c>
      <c r="Z120" s="532">
        <v>100</v>
      </c>
      <c r="AA120" s="536"/>
      <c r="AB120" s="457">
        <v>2019</v>
      </c>
      <c r="AC120" s="532">
        <v>100</v>
      </c>
      <c r="AD120" s="536"/>
      <c r="AE120" s="457">
        <v>2019</v>
      </c>
      <c r="AF120" s="532">
        <v>100</v>
      </c>
      <c r="AG120" s="531"/>
    </row>
    <row r="121" spans="1:51" ht="24.75" customHeight="1">
      <c r="A121" s="457">
        <v>2020</v>
      </c>
      <c r="B121" s="236">
        <f t="shared" si="10"/>
        <v>100</v>
      </c>
      <c r="C121" s="236"/>
      <c r="D121" s="457">
        <v>2020</v>
      </c>
      <c r="E121" s="49">
        <v>100</v>
      </c>
      <c r="F121" s="536"/>
      <c r="G121" s="457">
        <v>2020</v>
      </c>
      <c r="H121" s="535">
        <f t="shared" si="11"/>
        <v>100</v>
      </c>
      <c r="I121" s="532"/>
      <c r="J121" s="457">
        <v>2020</v>
      </c>
      <c r="K121" s="532">
        <v>100</v>
      </c>
      <c r="L121" s="536"/>
      <c r="M121" s="457">
        <v>2020</v>
      </c>
      <c r="N121" s="532">
        <v>100</v>
      </c>
      <c r="O121" s="536"/>
      <c r="P121" s="457">
        <v>2020</v>
      </c>
      <c r="Q121" s="49">
        <v>100</v>
      </c>
      <c r="R121" s="536"/>
      <c r="S121" s="457">
        <v>2020</v>
      </c>
      <c r="T121" s="532">
        <v>100</v>
      </c>
      <c r="U121" s="536"/>
      <c r="V121" s="457">
        <v>2020</v>
      </c>
      <c r="W121" s="532">
        <v>100</v>
      </c>
      <c r="X121" s="536"/>
      <c r="Y121" s="457">
        <v>2020</v>
      </c>
      <c r="Z121" s="532">
        <v>100</v>
      </c>
      <c r="AA121" s="536"/>
      <c r="AB121" s="457">
        <v>2020</v>
      </c>
      <c r="AC121" s="532">
        <v>100</v>
      </c>
      <c r="AD121" s="536"/>
      <c r="AE121" s="457">
        <v>2020</v>
      </c>
      <c r="AF121" s="532">
        <v>100</v>
      </c>
      <c r="AG121" s="531"/>
    </row>
    <row r="122" spans="1:51" ht="24.75" customHeight="1"/>
    <row r="123" spans="1:51" s="18" customFormat="1" ht="24.75" customHeight="1">
      <c r="A123" s="439" t="s">
        <v>114</v>
      </c>
      <c r="B123" s="875" t="s">
        <v>113</v>
      </c>
      <c r="C123" s="876"/>
      <c r="D123" s="451"/>
      <c r="E123" s="451"/>
      <c r="F123" s="451"/>
      <c r="G123" s="451"/>
      <c r="H123" s="451"/>
      <c r="I123" s="451"/>
      <c r="J123" s="451"/>
      <c r="K123" s="451"/>
      <c r="L123" s="451"/>
      <c r="M123" s="451"/>
      <c r="N123" s="451"/>
      <c r="O123" s="451"/>
      <c r="P123" s="451"/>
      <c r="Q123" s="451"/>
      <c r="R123" s="451"/>
      <c r="S123" s="451"/>
      <c r="T123" s="451"/>
      <c r="U123" s="451"/>
      <c r="V123" s="451"/>
      <c r="W123" s="451"/>
      <c r="X123" s="451"/>
      <c r="Y123" s="451"/>
      <c r="Z123" s="451"/>
      <c r="AA123" s="451"/>
      <c r="AB123" s="451"/>
      <c r="AC123" s="451"/>
      <c r="AD123" s="451"/>
      <c r="AE123" s="451"/>
      <c r="AF123" s="451"/>
      <c r="AG123" s="451"/>
      <c r="AH123" s="451"/>
      <c r="AI123" s="451"/>
      <c r="AJ123" s="451"/>
      <c r="AK123" s="451"/>
      <c r="AL123" s="451"/>
      <c r="AM123" s="451"/>
      <c r="AN123" s="146"/>
      <c r="AO123" s="146"/>
      <c r="AP123" s="146"/>
      <c r="AQ123" s="146"/>
      <c r="AR123" s="146"/>
      <c r="AS123" s="146"/>
      <c r="AT123" s="146"/>
      <c r="AU123" s="146"/>
      <c r="AV123" s="146"/>
      <c r="AW123" s="146"/>
      <c r="AX123" s="146"/>
      <c r="AY123" s="146"/>
    </row>
    <row r="124" spans="1:51" s="18" customFormat="1" ht="24.75" customHeight="1">
      <c r="A124" s="439" t="s">
        <v>106</v>
      </c>
      <c r="B124" s="597" t="s">
        <v>72</v>
      </c>
      <c r="C124" s="597"/>
      <c r="D124" s="439" t="s">
        <v>106</v>
      </c>
      <c r="E124" s="593" t="s">
        <v>112</v>
      </c>
      <c r="F124" s="594"/>
      <c r="G124" s="439" t="s">
        <v>106</v>
      </c>
      <c r="H124" s="597">
        <v>148</v>
      </c>
      <c r="I124" s="597"/>
      <c r="J124" s="439" t="s">
        <v>106</v>
      </c>
      <c r="K124" s="597" t="s">
        <v>111</v>
      </c>
      <c r="L124" s="597"/>
      <c r="M124" s="439" t="s">
        <v>106</v>
      </c>
      <c r="N124" s="597">
        <v>149</v>
      </c>
      <c r="O124" s="597"/>
      <c r="P124" s="439" t="s">
        <v>106</v>
      </c>
      <c r="Q124" s="597" t="s">
        <v>110</v>
      </c>
      <c r="R124" s="597"/>
      <c r="S124" s="439" t="s">
        <v>106</v>
      </c>
      <c r="T124" s="597">
        <v>150</v>
      </c>
      <c r="U124" s="597"/>
      <c r="V124" s="439" t="s">
        <v>106</v>
      </c>
      <c r="W124" s="597" t="s">
        <v>109</v>
      </c>
      <c r="X124" s="597"/>
      <c r="Y124" s="439" t="s">
        <v>106</v>
      </c>
      <c r="Z124" s="597" t="s">
        <v>108</v>
      </c>
      <c r="AA124" s="597"/>
      <c r="AB124" s="439" t="s">
        <v>106</v>
      </c>
      <c r="AC124" s="597" t="s">
        <v>107</v>
      </c>
      <c r="AD124" s="597"/>
      <c r="AE124" s="439" t="s">
        <v>106</v>
      </c>
      <c r="AF124" s="597">
        <v>159</v>
      </c>
      <c r="AG124" s="597"/>
      <c r="AH124" s="439" t="s">
        <v>106</v>
      </c>
      <c r="AI124" s="597">
        <v>163</v>
      </c>
      <c r="AJ124" s="597"/>
      <c r="AK124" s="439" t="s">
        <v>106</v>
      </c>
      <c r="AL124" s="597">
        <v>165</v>
      </c>
      <c r="AM124" s="597"/>
      <c r="AN124" s="146"/>
      <c r="AO124" s="146"/>
      <c r="AP124" s="146"/>
      <c r="AQ124" s="146"/>
      <c r="AR124" s="146"/>
      <c r="AS124" s="146"/>
      <c r="AT124" s="146"/>
      <c r="AU124" s="146"/>
      <c r="AV124" s="146"/>
      <c r="AW124" s="146"/>
      <c r="AX124" s="146"/>
      <c r="AY124" s="146"/>
    </row>
    <row r="125" spans="1:51" s="18" customFormat="1" ht="24.75" customHeight="1">
      <c r="A125" s="439" t="s">
        <v>105</v>
      </c>
      <c r="B125" s="452"/>
      <c r="C125" s="452"/>
      <c r="D125" s="439" t="s">
        <v>105</v>
      </c>
      <c r="E125" s="450"/>
      <c r="F125" s="450"/>
      <c r="G125" s="439" t="s">
        <v>105</v>
      </c>
      <c r="H125" s="600"/>
      <c r="I125" s="600"/>
      <c r="J125" s="439" t="s">
        <v>105</v>
      </c>
      <c r="K125" s="600"/>
      <c r="L125" s="600"/>
      <c r="M125" s="439" t="s">
        <v>105</v>
      </c>
      <c r="N125" s="600"/>
      <c r="O125" s="600"/>
      <c r="P125" s="439" t="s">
        <v>105</v>
      </c>
      <c r="Q125" s="600"/>
      <c r="R125" s="600"/>
      <c r="S125" s="439" t="s">
        <v>105</v>
      </c>
      <c r="T125" s="600"/>
      <c r="U125" s="600"/>
      <c r="V125" s="439" t="s">
        <v>105</v>
      </c>
      <c r="W125" s="600"/>
      <c r="X125" s="600"/>
      <c r="Y125" s="439" t="s">
        <v>105</v>
      </c>
      <c r="Z125" s="600"/>
      <c r="AA125" s="600"/>
      <c r="AB125" s="439" t="s">
        <v>105</v>
      </c>
      <c r="AC125" s="600"/>
      <c r="AD125" s="600"/>
      <c r="AE125" s="439" t="s">
        <v>105</v>
      </c>
      <c r="AF125" s="600"/>
      <c r="AG125" s="600"/>
      <c r="AH125" s="439" t="s">
        <v>105</v>
      </c>
      <c r="AI125" s="600"/>
      <c r="AJ125" s="600"/>
      <c r="AK125" s="439" t="s">
        <v>105</v>
      </c>
      <c r="AL125" s="600"/>
      <c r="AM125" s="600"/>
      <c r="AN125" s="146"/>
      <c r="AO125" s="146"/>
      <c r="AP125" s="146"/>
      <c r="AQ125" s="146"/>
      <c r="AR125" s="146"/>
      <c r="AS125" s="146"/>
      <c r="AT125" s="146"/>
      <c r="AU125" s="146"/>
      <c r="AV125" s="146"/>
      <c r="AW125" s="146"/>
      <c r="AX125" s="146"/>
      <c r="AY125" s="146"/>
    </row>
    <row r="126" spans="1:51" s="18" customFormat="1" ht="24.75" customHeight="1">
      <c r="A126" s="452" t="s">
        <v>92</v>
      </c>
      <c r="B126" s="812" t="s">
        <v>104</v>
      </c>
      <c r="C126" s="812"/>
      <c r="D126" s="452" t="s">
        <v>92</v>
      </c>
      <c r="E126" s="852" t="s">
        <v>103</v>
      </c>
      <c r="F126" s="853"/>
      <c r="G126" s="452" t="s">
        <v>92</v>
      </c>
      <c r="H126" s="812" t="s">
        <v>102</v>
      </c>
      <c r="I126" s="812"/>
      <c r="J126" s="452" t="s">
        <v>92</v>
      </c>
      <c r="K126" s="812" t="s">
        <v>101</v>
      </c>
      <c r="L126" s="812"/>
      <c r="M126" s="452" t="s">
        <v>92</v>
      </c>
      <c r="N126" s="812" t="s">
        <v>100</v>
      </c>
      <c r="O126" s="812"/>
      <c r="P126" s="452" t="s">
        <v>92</v>
      </c>
      <c r="Q126" s="812" t="s">
        <v>99</v>
      </c>
      <c r="R126" s="812"/>
      <c r="S126" s="452" t="s">
        <v>92</v>
      </c>
      <c r="T126" s="812" t="s">
        <v>98</v>
      </c>
      <c r="U126" s="812"/>
      <c r="V126" s="452" t="s">
        <v>92</v>
      </c>
      <c r="W126" s="812" t="s">
        <v>97</v>
      </c>
      <c r="X126" s="812"/>
      <c r="Y126" s="452" t="s">
        <v>92</v>
      </c>
      <c r="Z126" s="812" t="s">
        <v>96</v>
      </c>
      <c r="AA126" s="812"/>
      <c r="AB126" s="452" t="s">
        <v>92</v>
      </c>
      <c r="AC126" s="812" t="s">
        <v>95</v>
      </c>
      <c r="AD126" s="812"/>
      <c r="AE126" s="452" t="s">
        <v>92</v>
      </c>
      <c r="AF126" s="812" t="s">
        <v>94</v>
      </c>
      <c r="AG126" s="812"/>
      <c r="AH126" s="452" t="s">
        <v>92</v>
      </c>
      <c r="AI126" s="812" t="s">
        <v>93</v>
      </c>
      <c r="AJ126" s="812"/>
      <c r="AK126" s="452" t="s">
        <v>92</v>
      </c>
      <c r="AL126" s="812" t="s">
        <v>91</v>
      </c>
      <c r="AM126" s="812"/>
      <c r="AN126" s="146"/>
      <c r="AO126" s="146"/>
      <c r="AP126" s="146"/>
      <c r="AQ126" s="146"/>
      <c r="AR126" s="146"/>
      <c r="AS126" s="146"/>
      <c r="AT126" s="146"/>
      <c r="AU126" s="146"/>
      <c r="AV126" s="146"/>
      <c r="AW126" s="146"/>
      <c r="AX126" s="146"/>
      <c r="AY126" s="146"/>
    </row>
    <row r="127" spans="1:51" s="18" customFormat="1" ht="24.75" customHeight="1">
      <c r="A127" s="452" t="s">
        <v>81</v>
      </c>
      <c r="B127" s="812" t="s">
        <v>90</v>
      </c>
      <c r="C127" s="812"/>
      <c r="D127" s="452" t="s">
        <v>81</v>
      </c>
      <c r="E127" s="854" t="s">
        <v>89</v>
      </c>
      <c r="F127" s="855"/>
      <c r="G127" s="452" t="s">
        <v>81</v>
      </c>
      <c r="H127" s="815" t="s">
        <v>86</v>
      </c>
      <c r="I127" s="815"/>
      <c r="J127" s="452" t="s">
        <v>81</v>
      </c>
      <c r="K127" s="815" t="s">
        <v>88</v>
      </c>
      <c r="L127" s="815"/>
      <c r="M127" s="452" t="s">
        <v>81</v>
      </c>
      <c r="N127" s="815" t="s">
        <v>86</v>
      </c>
      <c r="O127" s="815"/>
      <c r="P127" s="452" t="s">
        <v>81</v>
      </c>
      <c r="Q127" s="815" t="s">
        <v>87</v>
      </c>
      <c r="R127" s="815"/>
      <c r="S127" s="452" t="s">
        <v>81</v>
      </c>
      <c r="T127" s="815" t="s">
        <v>86</v>
      </c>
      <c r="U127" s="815"/>
      <c r="V127" s="452" t="s">
        <v>81</v>
      </c>
      <c r="W127" s="813" t="s">
        <v>1576</v>
      </c>
      <c r="X127" s="813"/>
      <c r="Y127" s="452" t="s">
        <v>81</v>
      </c>
      <c r="Z127" s="813" t="s">
        <v>4107</v>
      </c>
      <c r="AA127" s="813"/>
      <c r="AB127" s="452" t="s">
        <v>81</v>
      </c>
      <c r="AC127" s="813" t="s">
        <v>84</v>
      </c>
      <c r="AD127" s="813"/>
      <c r="AE127" s="452" t="s">
        <v>81</v>
      </c>
      <c r="AF127" s="813" t="s">
        <v>83</v>
      </c>
      <c r="AG127" s="813"/>
      <c r="AH127" s="452" t="s">
        <v>81</v>
      </c>
      <c r="AI127" s="813" t="s">
        <v>82</v>
      </c>
      <c r="AJ127" s="813"/>
      <c r="AK127" s="452" t="s">
        <v>81</v>
      </c>
      <c r="AL127" s="813" t="s">
        <v>80</v>
      </c>
      <c r="AM127" s="813"/>
      <c r="AN127" s="146"/>
      <c r="AO127" s="146"/>
      <c r="AP127" s="146"/>
      <c r="AQ127" s="146"/>
      <c r="AR127" s="146"/>
      <c r="AS127" s="146"/>
      <c r="AT127" s="146"/>
      <c r="AU127" s="146"/>
      <c r="AV127" s="146"/>
      <c r="AW127" s="146"/>
      <c r="AX127" s="146"/>
      <c r="AY127" s="146"/>
    </row>
    <row r="128" spans="1:51" s="18" customFormat="1" ht="24.75" customHeight="1">
      <c r="A128" s="452" t="s">
        <v>78</v>
      </c>
      <c r="B128" s="813" t="s">
        <v>79</v>
      </c>
      <c r="C128" s="813"/>
      <c r="D128" s="452" t="s">
        <v>78</v>
      </c>
      <c r="E128" s="858" t="s">
        <v>5810</v>
      </c>
      <c r="F128" s="859"/>
      <c r="G128" s="452" t="s">
        <v>78</v>
      </c>
      <c r="H128" s="813" t="s">
        <v>5808</v>
      </c>
      <c r="I128" s="813"/>
      <c r="J128" s="452" t="s">
        <v>78</v>
      </c>
      <c r="K128" s="813" t="s">
        <v>5809</v>
      </c>
      <c r="L128" s="813"/>
      <c r="M128" s="452" t="s">
        <v>78</v>
      </c>
      <c r="N128" s="813" t="s">
        <v>5808</v>
      </c>
      <c r="O128" s="813"/>
      <c r="P128" s="452" t="s">
        <v>78</v>
      </c>
      <c r="Q128" s="813" t="s">
        <v>5809</v>
      </c>
      <c r="R128" s="813"/>
      <c r="S128" s="452" t="s">
        <v>78</v>
      </c>
      <c r="T128" s="813" t="s">
        <v>5808</v>
      </c>
      <c r="U128" s="813"/>
      <c r="V128" s="452" t="s">
        <v>78</v>
      </c>
      <c r="W128" s="813" t="s">
        <v>5807</v>
      </c>
      <c r="X128" s="813"/>
      <c r="Y128" s="452" t="s">
        <v>78</v>
      </c>
      <c r="Z128" s="813" t="s">
        <v>5807</v>
      </c>
      <c r="AA128" s="813"/>
      <c r="AB128" s="452" t="s">
        <v>78</v>
      </c>
      <c r="AC128" s="813" t="s">
        <v>5806</v>
      </c>
      <c r="AD128" s="813"/>
      <c r="AE128" s="452" t="s">
        <v>78</v>
      </c>
      <c r="AF128" s="813" t="s">
        <v>5805</v>
      </c>
      <c r="AG128" s="813"/>
      <c r="AH128" s="452" t="s">
        <v>78</v>
      </c>
      <c r="AI128" s="813" t="s">
        <v>5804</v>
      </c>
      <c r="AJ128" s="813"/>
      <c r="AK128" s="452" t="s">
        <v>78</v>
      </c>
      <c r="AL128" s="813" t="s">
        <v>281</v>
      </c>
      <c r="AM128" s="813"/>
      <c r="AN128" s="146"/>
      <c r="AO128" s="146"/>
      <c r="AP128" s="146"/>
      <c r="AQ128" s="146"/>
      <c r="AR128" s="146"/>
      <c r="AS128" s="146"/>
      <c r="AT128" s="146"/>
      <c r="AU128" s="146"/>
      <c r="AV128" s="146"/>
      <c r="AW128" s="146"/>
      <c r="AX128" s="146"/>
      <c r="AY128" s="146"/>
    </row>
    <row r="129" spans="1:51" s="18" customFormat="1" ht="24.75" customHeight="1">
      <c r="A129" s="452" t="s">
        <v>0</v>
      </c>
      <c r="B129" s="452" t="s">
        <v>77</v>
      </c>
      <c r="C129" s="452" t="s">
        <v>76</v>
      </c>
      <c r="D129" s="452" t="s">
        <v>75</v>
      </c>
      <c r="E129" s="452" t="s">
        <v>74</v>
      </c>
      <c r="F129" s="452" t="s">
        <v>73</v>
      </c>
      <c r="G129" s="452" t="s">
        <v>75</v>
      </c>
      <c r="H129" s="452" t="s">
        <v>74</v>
      </c>
      <c r="I129" s="452" t="s">
        <v>73</v>
      </c>
      <c r="J129" s="452" t="s">
        <v>75</v>
      </c>
      <c r="K129" s="452" t="s">
        <v>74</v>
      </c>
      <c r="L129" s="452" t="s">
        <v>73</v>
      </c>
      <c r="M129" s="452" t="s">
        <v>75</v>
      </c>
      <c r="N129" s="452" t="s">
        <v>74</v>
      </c>
      <c r="O129" s="452" t="s">
        <v>73</v>
      </c>
      <c r="P129" s="452" t="s">
        <v>75</v>
      </c>
      <c r="Q129" s="452" t="s">
        <v>74</v>
      </c>
      <c r="R129" s="452" t="s">
        <v>73</v>
      </c>
      <c r="S129" s="452" t="s">
        <v>75</v>
      </c>
      <c r="T129" s="452" t="s">
        <v>74</v>
      </c>
      <c r="U129" s="452" t="s">
        <v>73</v>
      </c>
      <c r="V129" s="452" t="s">
        <v>75</v>
      </c>
      <c r="W129" s="452" t="s">
        <v>74</v>
      </c>
      <c r="X129" s="452" t="s">
        <v>73</v>
      </c>
      <c r="Y129" s="452" t="s">
        <v>75</v>
      </c>
      <c r="Z129" s="452" t="s">
        <v>74</v>
      </c>
      <c r="AA129" s="452" t="s">
        <v>73</v>
      </c>
      <c r="AB129" s="452" t="s">
        <v>75</v>
      </c>
      <c r="AC129" s="452" t="s">
        <v>74</v>
      </c>
      <c r="AD129" s="452" t="s">
        <v>73</v>
      </c>
      <c r="AE129" s="452" t="s">
        <v>75</v>
      </c>
      <c r="AF129" s="452" t="s">
        <v>74</v>
      </c>
      <c r="AG129" s="452" t="s">
        <v>73</v>
      </c>
      <c r="AH129" s="452" t="s">
        <v>75</v>
      </c>
      <c r="AI129" s="452" t="s">
        <v>74</v>
      </c>
      <c r="AJ129" s="452" t="s">
        <v>73</v>
      </c>
      <c r="AK129" s="452" t="s">
        <v>75</v>
      </c>
      <c r="AL129" s="452" t="s">
        <v>74</v>
      </c>
      <c r="AM129" s="452" t="s">
        <v>73</v>
      </c>
      <c r="AN129" s="146"/>
      <c r="AO129" s="146"/>
      <c r="AP129" s="146"/>
      <c r="AQ129" s="146"/>
      <c r="AR129" s="146"/>
      <c r="AS129" s="146"/>
      <c r="AT129" s="146"/>
      <c r="AU129" s="146"/>
      <c r="AV129" s="146"/>
      <c r="AW129" s="146"/>
      <c r="AX129" s="146"/>
      <c r="AY129" s="146"/>
    </row>
    <row r="130" spans="1:51" s="18" customFormat="1" ht="24.75" customHeight="1">
      <c r="A130" s="452">
        <v>2014</v>
      </c>
      <c r="B130" s="2">
        <f>AVERAGE((E130+K130+Q130)/3+(H130+N130+T130)/3+W130+Z130+AC130+AF130+AI130+AL130)/8</f>
        <v>39.625</v>
      </c>
      <c r="C130" s="39"/>
      <c r="D130" s="452">
        <v>2014</v>
      </c>
      <c r="E130" s="49">
        <v>50</v>
      </c>
      <c r="F130" s="531" t="s">
        <v>5803</v>
      </c>
      <c r="G130" s="457">
        <v>2014</v>
      </c>
      <c r="H130" s="28">
        <v>50</v>
      </c>
      <c r="I130" s="537" t="s">
        <v>5801</v>
      </c>
      <c r="J130" s="452">
        <v>2014</v>
      </c>
      <c r="K130" s="49">
        <v>50</v>
      </c>
      <c r="L130" s="531" t="s">
        <v>5802</v>
      </c>
      <c r="M130" s="457">
        <v>2014</v>
      </c>
      <c r="N130" s="28">
        <v>50</v>
      </c>
      <c r="O130" s="537" t="s">
        <v>5801</v>
      </c>
      <c r="P130" s="452">
        <v>2014</v>
      </c>
      <c r="Q130" s="532">
        <v>50</v>
      </c>
      <c r="R130" s="531" t="s">
        <v>5800</v>
      </c>
      <c r="S130" s="457">
        <v>2014</v>
      </c>
      <c r="T130" s="49">
        <v>50</v>
      </c>
      <c r="U130" s="537" t="s">
        <v>5799</v>
      </c>
      <c r="V130" s="457">
        <v>2014</v>
      </c>
      <c r="W130" s="532">
        <v>0</v>
      </c>
      <c r="X130" s="531" t="s">
        <v>5798</v>
      </c>
      <c r="Y130" s="457">
        <v>2014</v>
      </c>
      <c r="Z130" s="532">
        <v>67</v>
      </c>
      <c r="AA130" s="531" t="s">
        <v>5797</v>
      </c>
      <c r="AB130" s="457">
        <v>2014</v>
      </c>
      <c r="AC130" s="532">
        <v>50</v>
      </c>
      <c r="AD130" s="531" t="s">
        <v>5796</v>
      </c>
      <c r="AE130" s="457">
        <v>2014</v>
      </c>
      <c r="AF130" s="532">
        <v>0</v>
      </c>
      <c r="AG130" s="531" t="s">
        <v>5795</v>
      </c>
      <c r="AH130" s="457">
        <v>2014</v>
      </c>
      <c r="AI130" s="49">
        <v>50</v>
      </c>
      <c r="AJ130" s="531" t="s">
        <v>5794</v>
      </c>
      <c r="AK130" s="457">
        <v>2014</v>
      </c>
      <c r="AL130" s="49">
        <v>50</v>
      </c>
      <c r="AM130" s="531" t="s">
        <v>5793</v>
      </c>
      <c r="AN130" s="146"/>
      <c r="AO130" s="146"/>
      <c r="AP130" s="146"/>
      <c r="AQ130" s="146"/>
      <c r="AR130" s="146"/>
      <c r="AS130" s="146"/>
      <c r="AT130" s="146"/>
      <c r="AU130" s="146"/>
      <c r="AV130" s="146"/>
      <c r="AW130" s="146"/>
      <c r="AX130" s="146"/>
      <c r="AY130" s="146"/>
    </row>
    <row r="131" spans="1:51" s="18" customFormat="1" ht="24.75" customHeight="1">
      <c r="A131" s="452">
        <v>2015</v>
      </c>
      <c r="B131" s="802" t="s">
        <v>5639</v>
      </c>
      <c r="C131" s="803"/>
      <c r="D131" s="452">
        <v>2015</v>
      </c>
      <c r="E131" s="49"/>
      <c r="F131" s="531" t="s">
        <v>5792</v>
      </c>
      <c r="G131" s="457">
        <v>2015</v>
      </c>
      <c r="H131" s="28">
        <v>50</v>
      </c>
      <c r="I131" s="531"/>
      <c r="J131" s="452">
        <v>2015</v>
      </c>
      <c r="K131" s="49"/>
      <c r="L131" s="531" t="s">
        <v>5792</v>
      </c>
      <c r="M131" s="457">
        <v>2015</v>
      </c>
      <c r="N131" s="28">
        <v>50</v>
      </c>
      <c r="O131" s="531"/>
      <c r="P131" s="452">
        <v>2015</v>
      </c>
      <c r="Q131" s="532">
        <v>50</v>
      </c>
      <c r="R131" s="531"/>
      <c r="S131" s="457">
        <v>2015</v>
      </c>
      <c r="T131" s="49">
        <v>50</v>
      </c>
      <c r="U131" s="531"/>
      <c r="V131" s="457">
        <v>2015</v>
      </c>
      <c r="W131" s="532">
        <v>0</v>
      </c>
      <c r="X131" s="531"/>
      <c r="Y131" s="457">
        <v>2015</v>
      </c>
      <c r="Z131" s="532">
        <v>67</v>
      </c>
      <c r="AA131" s="531"/>
      <c r="AB131" s="457">
        <v>2015</v>
      </c>
      <c r="AC131" s="532">
        <v>50</v>
      </c>
      <c r="AD131" s="531"/>
      <c r="AE131" s="457">
        <v>2015</v>
      </c>
      <c r="AF131" s="532">
        <v>0</v>
      </c>
      <c r="AG131" s="531"/>
      <c r="AH131" s="457">
        <v>2015</v>
      </c>
      <c r="AI131" s="49">
        <v>50</v>
      </c>
      <c r="AJ131" s="531"/>
      <c r="AK131" s="457">
        <v>2015</v>
      </c>
      <c r="AL131" s="49">
        <v>50</v>
      </c>
      <c r="AM131" s="531"/>
      <c r="AN131" s="146"/>
      <c r="AO131" s="146"/>
      <c r="AP131" s="146"/>
      <c r="AQ131" s="146"/>
      <c r="AR131" s="146"/>
      <c r="AS131" s="146"/>
      <c r="AT131" s="146"/>
      <c r="AU131" s="146"/>
      <c r="AV131" s="146"/>
      <c r="AW131" s="146"/>
      <c r="AX131" s="146"/>
      <c r="AY131" s="146"/>
    </row>
    <row r="132" spans="1:51" s="18" customFormat="1" ht="24.75" customHeight="1">
      <c r="A132" s="452">
        <v>2016</v>
      </c>
      <c r="B132" s="804"/>
      <c r="C132" s="805"/>
      <c r="D132" s="452">
        <v>2016</v>
      </c>
      <c r="E132" s="49"/>
      <c r="F132" s="531"/>
      <c r="G132" s="457">
        <v>2016</v>
      </c>
      <c r="H132" s="28">
        <v>50</v>
      </c>
      <c r="I132" s="531"/>
      <c r="J132" s="452">
        <v>2016</v>
      </c>
      <c r="K132" s="49"/>
      <c r="L132" s="531"/>
      <c r="M132" s="457">
        <v>2016</v>
      </c>
      <c r="N132" s="28">
        <v>50</v>
      </c>
      <c r="O132" s="531"/>
      <c r="P132" s="452">
        <v>2016</v>
      </c>
      <c r="Q132" s="532">
        <v>50</v>
      </c>
      <c r="R132" s="531"/>
      <c r="S132" s="457">
        <v>2016</v>
      </c>
      <c r="T132" s="49">
        <v>50</v>
      </c>
      <c r="U132" s="531"/>
      <c r="V132" s="457">
        <v>2016</v>
      </c>
      <c r="W132" s="532">
        <v>0</v>
      </c>
      <c r="X132" s="531"/>
      <c r="Y132" s="457">
        <v>2016</v>
      </c>
      <c r="Z132" s="532">
        <v>67</v>
      </c>
      <c r="AA132" s="531"/>
      <c r="AB132" s="457">
        <v>2016</v>
      </c>
      <c r="AC132" s="532">
        <v>50</v>
      </c>
      <c r="AD132" s="531"/>
      <c r="AE132" s="457">
        <v>2016</v>
      </c>
      <c r="AF132" s="532">
        <v>0</v>
      </c>
      <c r="AG132" s="531"/>
      <c r="AH132" s="457">
        <v>2016</v>
      </c>
      <c r="AI132" s="49">
        <v>50</v>
      </c>
      <c r="AJ132" s="531"/>
      <c r="AK132" s="457">
        <v>2016</v>
      </c>
      <c r="AL132" s="49">
        <v>50</v>
      </c>
      <c r="AM132" s="531"/>
      <c r="AN132" s="146"/>
      <c r="AO132" s="146"/>
      <c r="AP132" s="146"/>
      <c r="AQ132" s="146"/>
      <c r="AR132" s="146"/>
      <c r="AS132" s="146"/>
      <c r="AT132" s="146"/>
      <c r="AU132" s="146"/>
      <c r="AV132" s="146"/>
      <c r="AW132" s="146"/>
      <c r="AX132" s="146"/>
      <c r="AY132" s="146"/>
    </row>
    <row r="133" spans="1:51" s="18" customFormat="1" ht="24.75" customHeight="1">
      <c r="A133" s="452">
        <v>2017</v>
      </c>
      <c r="B133" s="804"/>
      <c r="C133" s="805"/>
      <c r="D133" s="452">
        <v>2017</v>
      </c>
      <c r="E133" s="49"/>
      <c r="F133" s="531"/>
      <c r="G133" s="457">
        <v>2017</v>
      </c>
      <c r="H133" s="28">
        <v>50</v>
      </c>
      <c r="I133" s="531"/>
      <c r="J133" s="452">
        <v>2017</v>
      </c>
      <c r="K133" s="49"/>
      <c r="L133" s="531"/>
      <c r="M133" s="457">
        <v>2017</v>
      </c>
      <c r="N133" s="28">
        <v>50</v>
      </c>
      <c r="O133" s="531"/>
      <c r="P133" s="452">
        <v>2017</v>
      </c>
      <c r="Q133" s="532">
        <v>50</v>
      </c>
      <c r="R133" s="531"/>
      <c r="S133" s="457">
        <v>2017</v>
      </c>
      <c r="T133" s="49">
        <v>50</v>
      </c>
      <c r="U133" s="531"/>
      <c r="V133" s="457">
        <v>2017</v>
      </c>
      <c r="W133" s="532">
        <v>0</v>
      </c>
      <c r="X133" s="531"/>
      <c r="Y133" s="457">
        <v>2017</v>
      </c>
      <c r="Z133" s="532">
        <v>67</v>
      </c>
      <c r="AA133" s="531"/>
      <c r="AB133" s="457">
        <v>2017</v>
      </c>
      <c r="AC133" s="532">
        <v>50</v>
      </c>
      <c r="AD133" s="531"/>
      <c r="AE133" s="457">
        <v>2017</v>
      </c>
      <c r="AF133" s="532">
        <v>0</v>
      </c>
      <c r="AG133" s="531"/>
      <c r="AH133" s="457">
        <v>2017</v>
      </c>
      <c r="AI133" s="49">
        <v>50</v>
      </c>
      <c r="AJ133" s="531"/>
      <c r="AK133" s="457">
        <v>2017</v>
      </c>
      <c r="AL133" s="49">
        <v>50</v>
      </c>
      <c r="AM133" s="531"/>
      <c r="AN133" s="146"/>
      <c r="AO133" s="146"/>
      <c r="AP133" s="146"/>
      <c r="AQ133" s="146"/>
      <c r="AR133" s="146"/>
      <c r="AS133" s="146"/>
      <c r="AT133" s="146"/>
      <c r="AU133" s="146"/>
      <c r="AV133" s="146"/>
      <c r="AW133" s="146"/>
      <c r="AX133" s="146"/>
      <c r="AY133" s="146"/>
    </row>
    <row r="134" spans="1:51" s="18" customFormat="1" ht="24.75" customHeight="1">
      <c r="A134" s="452">
        <v>2018</v>
      </c>
      <c r="B134" s="806"/>
      <c r="C134" s="807"/>
      <c r="D134" s="452">
        <v>2018</v>
      </c>
      <c r="E134" s="49"/>
      <c r="F134" s="531"/>
      <c r="G134" s="457">
        <v>2018</v>
      </c>
      <c r="H134" s="28">
        <v>50</v>
      </c>
      <c r="I134" s="531"/>
      <c r="J134" s="452">
        <v>2018</v>
      </c>
      <c r="K134" s="49"/>
      <c r="L134" s="531"/>
      <c r="M134" s="457">
        <v>2018</v>
      </c>
      <c r="N134" s="28">
        <v>50</v>
      </c>
      <c r="O134" s="531"/>
      <c r="P134" s="452">
        <v>2018</v>
      </c>
      <c r="Q134" s="532">
        <v>50</v>
      </c>
      <c r="R134" s="531"/>
      <c r="S134" s="457">
        <v>2018</v>
      </c>
      <c r="T134" s="49">
        <v>50</v>
      </c>
      <c r="U134" s="531"/>
      <c r="V134" s="457">
        <v>2018</v>
      </c>
      <c r="W134" s="532">
        <v>0</v>
      </c>
      <c r="X134" s="531"/>
      <c r="Y134" s="457">
        <v>2018</v>
      </c>
      <c r="Z134" s="532">
        <v>67</v>
      </c>
      <c r="AA134" s="531"/>
      <c r="AB134" s="457">
        <v>2018</v>
      </c>
      <c r="AC134" s="532">
        <v>50</v>
      </c>
      <c r="AD134" s="531"/>
      <c r="AE134" s="457">
        <v>2018</v>
      </c>
      <c r="AF134" s="532">
        <v>0</v>
      </c>
      <c r="AG134" s="531"/>
      <c r="AH134" s="457">
        <v>2018</v>
      </c>
      <c r="AI134" s="49">
        <v>50</v>
      </c>
      <c r="AJ134" s="531"/>
      <c r="AK134" s="457">
        <v>2018</v>
      </c>
      <c r="AL134" s="49">
        <v>50</v>
      </c>
      <c r="AM134" s="531"/>
      <c r="AN134" s="146"/>
      <c r="AO134" s="146"/>
      <c r="AP134" s="146"/>
      <c r="AQ134" s="146"/>
      <c r="AR134" s="146"/>
      <c r="AS134" s="146"/>
      <c r="AT134" s="146"/>
      <c r="AU134" s="146"/>
      <c r="AV134" s="146"/>
      <c r="AW134" s="146"/>
      <c r="AX134" s="146"/>
      <c r="AY134" s="146"/>
    </row>
    <row r="135" spans="1:51" s="18" customFormat="1" ht="24.75" customHeight="1">
      <c r="A135" s="452">
        <v>2019</v>
      </c>
      <c r="B135" s="2">
        <f>AVERAGE((E135+K135+Q135)/3+(H135+N135+T135)/3+W135+Z135+AC135+AF135+AI135+AL135)/8</f>
        <v>39.625</v>
      </c>
      <c r="C135" s="80"/>
      <c r="D135" s="452">
        <v>2019</v>
      </c>
      <c r="E135" s="49">
        <v>50</v>
      </c>
      <c r="F135" s="531"/>
      <c r="G135" s="457">
        <v>2019</v>
      </c>
      <c r="H135" s="28">
        <v>50</v>
      </c>
      <c r="I135" s="531"/>
      <c r="J135" s="452">
        <v>2019</v>
      </c>
      <c r="K135" s="49">
        <v>50</v>
      </c>
      <c r="L135" s="531"/>
      <c r="M135" s="457">
        <v>2019</v>
      </c>
      <c r="N135" s="28">
        <v>50</v>
      </c>
      <c r="O135" s="531"/>
      <c r="P135" s="452">
        <v>2019</v>
      </c>
      <c r="Q135" s="532">
        <v>50</v>
      </c>
      <c r="R135" s="531"/>
      <c r="S135" s="457">
        <v>2019</v>
      </c>
      <c r="T135" s="49">
        <v>50</v>
      </c>
      <c r="U135" s="531"/>
      <c r="V135" s="457">
        <v>2019</v>
      </c>
      <c r="W135" s="532">
        <v>0</v>
      </c>
      <c r="X135" s="531"/>
      <c r="Y135" s="457">
        <v>2019</v>
      </c>
      <c r="Z135" s="532">
        <v>67</v>
      </c>
      <c r="AA135" s="531"/>
      <c r="AB135" s="457">
        <v>2019</v>
      </c>
      <c r="AC135" s="532">
        <v>50</v>
      </c>
      <c r="AD135" s="531"/>
      <c r="AE135" s="457">
        <v>2019</v>
      </c>
      <c r="AF135" s="532">
        <v>0</v>
      </c>
      <c r="AG135" s="531"/>
      <c r="AH135" s="457">
        <v>2019</v>
      </c>
      <c r="AI135" s="49">
        <v>50</v>
      </c>
      <c r="AJ135" s="531"/>
      <c r="AK135" s="457">
        <v>2019</v>
      </c>
      <c r="AL135" s="49">
        <v>50</v>
      </c>
      <c r="AM135" s="531"/>
      <c r="AN135" s="146"/>
      <c r="AO135" s="146"/>
      <c r="AP135" s="146"/>
      <c r="AQ135" s="146"/>
      <c r="AR135" s="146"/>
      <c r="AS135" s="146"/>
      <c r="AT135" s="146"/>
      <c r="AU135" s="146"/>
      <c r="AV135" s="146"/>
      <c r="AW135" s="146"/>
      <c r="AX135" s="146"/>
      <c r="AY135" s="146"/>
    </row>
    <row r="136" spans="1:51" s="18" customFormat="1" ht="24.75" customHeight="1">
      <c r="A136" s="452">
        <v>2020</v>
      </c>
      <c r="B136" s="2">
        <f>AVERAGE((E136+K136+Q136)/3+(H136+N136+T136)/3+W136+Z136+AC136+AF136+AI136+AL136)/8</f>
        <v>39.625</v>
      </c>
      <c r="C136" s="80"/>
      <c r="D136" s="452">
        <v>2020</v>
      </c>
      <c r="E136" s="49">
        <v>50</v>
      </c>
      <c r="F136" s="531"/>
      <c r="G136" s="452">
        <v>2020</v>
      </c>
      <c r="H136" s="28">
        <v>50</v>
      </c>
      <c r="I136" s="531"/>
      <c r="J136" s="452">
        <v>2020</v>
      </c>
      <c r="K136" s="49">
        <v>50</v>
      </c>
      <c r="L136" s="531"/>
      <c r="M136" s="452">
        <v>2020</v>
      </c>
      <c r="N136" s="28">
        <v>50</v>
      </c>
      <c r="O136" s="531"/>
      <c r="P136" s="452">
        <v>2020</v>
      </c>
      <c r="Q136" s="532">
        <v>50</v>
      </c>
      <c r="R136" s="531"/>
      <c r="S136" s="452">
        <v>2020</v>
      </c>
      <c r="T136" s="49">
        <v>50</v>
      </c>
      <c r="U136" s="531"/>
      <c r="V136" s="452">
        <v>2020</v>
      </c>
      <c r="W136" s="532">
        <v>0</v>
      </c>
      <c r="X136" s="531"/>
      <c r="Y136" s="452">
        <v>2020</v>
      </c>
      <c r="Z136" s="532">
        <v>67</v>
      </c>
      <c r="AA136" s="531"/>
      <c r="AB136" s="452">
        <v>2020</v>
      </c>
      <c r="AC136" s="532">
        <v>50</v>
      </c>
      <c r="AD136" s="531"/>
      <c r="AE136" s="452">
        <v>2020</v>
      </c>
      <c r="AF136" s="532">
        <v>0</v>
      </c>
      <c r="AG136" s="531"/>
      <c r="AH136" s="452">
        <v>2020</v>
      </c>
      <c r="AI136" s="49">
        <v>50</v>
      </c>
      <c r="AJ136" s="531"/>
      <c r="AK136" s="452">
        <v>2020</v>
      </c>
      <c r="AL136" s="49">
        <v>50</v>
      </c>
      <c r="AM136" s="531"/>
      <c r="AN136" s="146"/>
      <c r="AO136" s="146"/>
      <c r="AP136" s="146"/>
      <c r="AQ136" s="146"/>
      <c r="AR136" s="146"/>
      <c r="AS136" s="146"/>
      <c r="AT136" s="146"/>
      <c r="AU136" s="146"/>
      <c r="AV136" s="146"/>
      <c r="AW136" s="146"/>
      <c r="AX136" s="146"/>
      <c r="AY136" s="146"/>
    </row>
  </sheetData>
  <mergeCells count="425">
    <mergeCell ref="AL124:AM124"/>
    <mergeCell ref="H127:I127"/>
    <mergeCell ref="K127:L127"/>
    <mergeCell ref="Z50:AA50"/>
    <mergeCell ref="AL128:AM128"/>
    <mergeCell ref="AF125:AG125"/>
    <mergeCell ref="T125:U125"/>
    <mergeCell ref="Q127:R127"/>
    <mergeCell ref="T127:U127"/>
    <mergeCell ref="AI128:AJ128"/>
    <mergeCell ref="AL127:AM127"/>
    <mergeCell ref="K128:L128"/>
    <mergeCell ref="N128:O128"/>
    <mergeCell ref="Q128:R128"/>
    <mergeCell ref="AF127:AG127"/>
    <mergeCell ref="AC128:AD128"/>
    <mergeCell ref="AF128:AG128"/>
    <mergeCell ref="AC127:AD127"/>
    <mergeCell ref="AI127:AJ127"/>
    <mergeCell ref="AC126:AD126"/>
    <mergeCell ref="AC124:AD124"/>
    <mergeCell ref="AF124:AG124"/>
    <mergeCell ref="T124:U124"/>
    <mergeCell ref="W125:X125"/>
    <mergeCell ref="T128:U128"/>
    <mergeCell ref="W128:X128"/>
    <mergeCell ref="Z128:AA128"/>
    <mergeCell ref="T126:U126"/>
    <mergeCell ref="W127:X127"/>
    <mergeCell ref="Z127:AA127"/>
    <mergeCell ref="B128:C128"/>
    <mergeCell ref="B127:C127"/>
    <mergeCell ref="H128:I128"/>
    <mergeCell ref="N127:O127"/>
    <mergeCell ref="B126:C126"/>
    <mergeCell ref="H126:I126"/>
    <mergeCell ref="K126:L126"/>
    <mergeCell ref="N126:O126"/>
    <mergeCell ref="Q126:R126"/>
    <mergeCell ref="W126:X126"/>
    <mergeCell ref="Z126:AA126"/>
    <mergeCell ref="AF126:AG126"/>
    <mergeCell ref="AI126:AJ126"/>
    <mergeCell ref="AL125:AM125"/>
    <mergeCell ref="AI125:AJ125"/>
    <mergeCell ref="AL126:AM126"/>
    <mergeCell ref="Z125:AA125"/>
    <mergeCell ref="AC125:AD125"/>
    <mergeCell ref="B113:C113"/>
    <mergeCell ref="H113:I113"/>
    <mergeCell ref="K113:L113"/>
    <mergeCell ref="N113:O113"/>
    <mergeCell ref="W124:X124"/>
    <mergeCell ref="Z124:AA124"/>
    <mergeCell ref="Q113:R113"/>
    <mergeCell ref="B124:C124"/>
    <mergeCell ref="H124:I124"/>
    <mergeCell ref="K124:L124"/>
    <mergeCell ref="B123:C123"/>
    <mergeCell ref="H125:I125"/>
    <mergeCell ref="K125:L125"/>
    <mergeCell ref="N125:O125"/>
    <mergeCell ref="Q125:R125"/>
    <mergeCell ref="N124:O124"/>
    <mergeCell ref="Q124:R124"/>
    <mergeCell ref="B112:C112"/>
    <mergeCell ref="H112:I112"/>
    <mergeCell ref="K112:L112"/>
    <mergeCell ref="N112:O112"/>
    <mergeCell ref="Q112:R112"/>
    <mergeCell ref="E112:F112"/>
    <mergeCell ref="AI124:AJ124"/>
    <mergeCell ref="AF112:AG112"/>
    <mergeCell ref="AC113:AD113"/>
    <mergeCell ref="AF113:AG113"/>
    <mergeCell ref="Z112:AA112"/>
    <mergeCell ref="AC112:AD112"/>
    <mergeCell ref="T112:U112"/>
    <mergeCell ref="W112:X112"/>
    <mergeCell ref="AF109:AG109"/>
    <mergeCell ref="W111:X111"/>
    <mergeCell ref="Z111:AA111"/>
    <mergeCell ref="Z110:AA110"/>
    <mergeCell ref="T111:U111"/>
    <mergeCell ref="T113:U113"/>
    <mergeCell ref="W113:X113"/>
    <mergeCell ref="Z113:AA113"/>
    <mergeCell ref="AC110:AD110"/>
    <mergeCell ref="AF110:AG110"/>
    <mergeCell ref="Z109:AA109"/>
    <mergeCell ref="T110:U110"/>
    <mergeCell ref="W110:X110"/>
    <mergeCell ref="T109:U109"/>
    <mergeCell ref="W109:X109"/>
    <mergeCell ref="AF111:AG111"/>
    <mergeCell ref="B111:C111"/>
    <mergeCell ref="H111:I111"/>
    <mergeCell ref="K111:L111"/>
    <mergeCell ref="N111:O111"/>
    <mergeCell ref="Q111:R111"/>
    <mergeCell ref="Q110:R110"/>
    <mergeCell ref="E111:F111"/>
    <mergeCell ref="B109:C109"/>
    <mergeCell ref="AC111:AD111"/>
    <mergeCell ref="H109:I109"/>
    <mergeCell ref="K109:L109"/>
    <mergeCell ref="N109:O109"/>
    <mergeCell ref="Q109:R109"/>
    <mergeCell ref="H110:I110"/>
    <mergeCell ref="K110:L110"/>
    <mergeCell ref="N110:O110"/>
    <mergeCell ref="AC109:AD109"/>
    <mergeCell ref="B98:C98"/>
    <mergeCell ref="H98:I98"/>
    <mergeCell ref="K98:L98"/>
    <mergeCell ref="N98:O98"/>
    <mergeCell ref="Q96:R96"/>
    <mergeCell ref="Q98:R98"/>
    <mergeCell ref="E96:F96"/>
    <mergeCell ref="E97:F97"/>
    <mergeCell ref="E98:F98"/>
    <mergeCell ref="B97:C97"/>
    <mergeCell ref="H97:I97"/>
    <mergeCell ref="K97:L97"/>
    <mergeCell ref="N97:O97"/>
    <mergeCell ref="Q97:R97"/>
    <mergeCell ref="B96:C96"/>
    <mergeCell ref="H96:I96"/>
    <mergeCell ref="K96:L96"/>
    <mergeCell ref="N96:O96"/>
    <mergeCell ref="H95:I95"/>
    <mergeCell ref="K95:L95"/>
    <mergeCell ref="N95:O95"/>
    <mergeCell ref="Q95:R95"/>
    <mergeCell ref="Z95:AA95"/>
    <mergeCell ref="T96:U96"/>
    <mergeCell ref="W96:X96"/>
    <mergeCell ref="Z96:AA96"/>
    <mergeCell ref="Z98:AA98"/>
    <mergeCell ref="W97:X97"/>
    <mergeCell ref="Z97:AA97"/>
    <mergeCell ref="T98:U98"/>
    <mergeCell ref="W98:X98"/>
    <mergeCell ref="T97:U97"/>
    <mergeCell ref="W95:X95"/>
    <mergeCell ref="Z94:AA94"/>
    <mergeCell ref="T94:U94"/>
    <mergeCell ref="W94:X94"/>
    <mergeCell ref="T95:U95"/>
    <mergeCell ref="K80:L80"/>
    <mergeCell ref="N80:O80"/>
    <mergeCell ref="Q80:R80"/>
    <mergeCell ref="T80:U80"/>
    <mergeCell ref="W81:X81"/>
    <mergeCell ref="K94:L94"/>
    <mergeCell ref="N94:O94"/>
    <mergeCell ref="Q94:R94"/>
    <mergeCell ref="B94:C94"/>
    <mergeCell ref="H94:I94"/>
    <mergeCell ref="T81:U81"/>
    <mergeCell ref="B82:C82"/>
    <mergeCell ref="H82:I82"/>
    <mergeCell ref="K82:L82"/>
    <mergeCell ref="N82:O82"/>
    <mergeCell ref="Q82:R82"/>
    <mergeCell ref="T83:U83"/>
    <mergeCell ref="W79:X79"/>
    <mergeCell ref="B79:C79"/>
    <mergeCell ref="H79:I79"/>
    <mergeCell ref="K79:L79"/>
    <mergeCell ref="N79:O79"/>
    <mergeCell ref="Q79:R79"/>
    <mergeCell ref="T79:U79"/>
    <mergeCell ref="B93:C93"/>
    <mergeCell ref="B83:C83"/>
    <mergeCell ref="H83:I83"/>
    <mergeCell ref="K83:L83"/>
    <mergeCell ref="N83:O83"/>
    <mergeCell ref="Q83:R83"/>
    <mergeCell ref="W83:X83"/>
    <mergeCell ref="W80:X80"/>
    <mergeCell ref="T82:U82"/>
    <mergeCell ref="W82:X82"/>
    <mergeCell ref="B81:C81"/>
    <mergeCell ref="H81:I81"/>
    <mergeCell ref="K81:L81"/>
    <mergeCell ref="N81:O81"/>
    <mergeCell ref="Q81:R81"/>
    <mergeCell ref="H80:I80"/>
    <mergeCell ref="B67:C67"/>
    <mergeCell ref="H67:I67"/>
    <mergeCell ref="K67:L67"/>
    <mergeCell ref="N67:O67"/>
    <mergeCell ref="Q67:R67"/>
    <mergeCell ref="B68:C68"/>
    <mergeCell ref="H68:I68"/>
    <mergeCell ref="K68:L68"/>
    <mergeCell ref="N68:O68"/>
    <mergeCell ref="Q68:R68"/>
    <mergeCell ref="H65:I65"/>
    <mergeCell ref="K65:L65"/>
    <mergeCell ref="N65:O65"/>
    <mergeCell ref="Q65:R65"/>
    <mergeCell ref="B66:C66"/>
    <mergeCell ref="H66:I66"/>
    <mergeCell ref="K66:L66"/>
    <mergeCell ref="N66:O66"/>
    <mergeCell ref="Q66:R66"/>
    <mergeCell ref="B64:C64"/>
    <mergeCell ref="H64:I64"/>
    <mergeCell ref="K64:L64"/>
    <mergeCell ref="N64:O64"/>
    <mergeCell ref="Q64:R64"/>
    <mergeCell ref="N53:O53"/>
    <mergeCell ref="Q53:R53"/>
    <mergeCell ref="AI53:AJ53"/>
    <mergeCell ref="AL53:AM53"/>
    <mergeCell ref="B53:C53"/>
    <mergeCell ref="E53:F53"/>
    <mergeCell ref="H53:I53"/>
    <mergeCell ref="K53:L53"/>
    <mergeCell ref="W53:X53"/>
    <mergeCell ref="T53:U53"/>
    <mergeCell ref="Z53:AA53"/>
    <mergeCell ref="AC53:AD53"/>
    <mergeCell ref="B51:C51"/>
    <mergeCell ref="E51:F51"/>
    <mergeCell ref="H51:I51"/>
    <mergeCell ref="K51:L51"/>
    <mergeCell ref="N51:O51"/>
    <mergeCell ref="W50:X50"/>
    <mergeCell ref="H50:I50"/>
    <mergeCell ref="K50:L50"/>
    <mergeCell ref="AF53:AG53"/>
    <mergeCell ref="T50:U50"/>
    <mergeCell ref="T52:U52"/>
    <mergeCell ref="W52:X52"/>
    <mergeCell ref="Z52:AA52"/>
    <mergeCell ref="T51:U51"/>
    <mergeCell ref="W51:X51"/>
    <mergeCell ref="Z51:AA51"/>
    <mergeCell ref="AC52:AD52"/>
    <mergeCell ref="AF52:AG52"/>
    <mergeCell ref="B52:C52"/>
    <mergeCell ref="E52:F52"/>
    <mergeCell ref="H52:I52"/>
    <mergeCell ref="K52:L52"/>
    <mergeCell ref="N52:O52"/>
    <mergeCell ref="Q52:R52"/>
    <mergeCell ref="AI52:AJ52"/>
    <mergeCell ref="AL52:AM52"/>
    <mergeCell ref="AC51:AD51"/>
    <mergeCell ref="AF51:AG51"/>
    <mergeCell ref="AI51:AJ51"/>
    <mergeCell ref="N50:O50"/>
    <mergeCell ref="Q50:R50"/>
    <mergeCell ref="AC50:AD50"/>
    <mergeCell ref="AL51:AM51"/>
    <mergeCell ref="AI50:AJ50"/>
    <mergeCell ref="AL50:AM50"/>
    <mergeCell ref="Q51:R51"/>
    <mergeCell ref="B38:C38"/>
    <mergeCell ref="E38:F38"/>
    <mergeCell ref="H38:I38"/>
    <mergeCell ref="K38:L38"/>
    <mergeCell ref="N38:O38"/>
    <mergeCell ref="Q38:R38"/>
    <mergeCell ref="B49:C49"/>
    <mergeCell ref="E49:F49"/>
    <mergeCell ref="H49:I49"/>
    <mergeCell ref="K49:L49"/>
    <mergeCell ref="N49:O49"/>
    <mergeCell ref="AI49:AJ49"/>
    <mergeCell ref="AL49:AM49"/>
    <mergeCell ref="Q49:R49"/>
    <mergeCell ref="T49:U49"/>
    <mergeCell ref="W49:X49"/>
    <mergeCell ref="W38:X38"/>
    <mergeCell ref="Z38:AA38"/>
    <mergeCell ref="AC38:AD38"/>
    <mergeCell ref="AF38:AG38"/>
    <mergeCell ref="Z49:AA49"/>
    <mergeCell ref="AC49:AD49"/>
    <mergeCell ref="AF49:AG49"/>
    <mergeCell ref="T38:U38"/>
    <mergeCell ref="AR36:AS36"/>
    <mergeCell ref="AU36:AV36"/>
    <mergeCell ref="AX36:AY36"/>
    <mergeCell ref="AC37:AD37"/>
    <mergeCell ref="AU37:AV37"/>
    <mergeCell ref="AX37:AY37"/>
    <mergeCell ref="AL38:AM38"/>
    <mergeCell ref="AO38:AP38"/>
    <mergeCell ref="AR38:AS38"/>
    <mergeCell ref="AU38:AV38"/>
    <mergeCell ref="AX38:AY38"/>
    <mergeCell ref="AF37:AG37"/>
    <mergeCell ref="AI37:AJ37"/>
    <mergeCell ref="AL37:AM37"/>
    <mergeCell ref="AO37:AP37"/>
    <mergeCell ref="AR37:AS37"/>
    <mergeCell ref="AI38:AJ38"/>
    <mergeCell ref="AI35:AJ35"/>
    <mergeCell ref="AL35:AM35"/>
    <mergeCell ref="AO35:AP35"/>
    <mergeCell ref="B36:C36"/>
    <mergeCell ref="E36:F36"/>
    <mergeCell ref="H36:I36"/>
    <mergeCell ref="K36:L36"/>
    <mergeCell ref="N36:O36"/>
    <mergeCell ref="Q36:R36"/>
    <mergeCell ref="AF35:AG35"/>
    <mergeCell ref="N35:O35"/>
    <mergeCell ref="Q35:R35"/>
    <mergeCell ref="T35:U35"/>
    <mergeCell ref="W35:X35"/>
    <mergeCell ref="Z35:AA35"/>
    <mergeCell ref="T36:U36"/>
    <mergeCell ref="AC35:AD35"/>
    <mergeCell ref="AC36:AD36"/>
    <mergeCell ref="AF36:AG36"/>
    <mergeCell ref="AI36:AJ36"/>
    <mergeCell ref="AL36:AM36"/>
    <mergeCell ref="AO36:AP36"/>
    <mergeCell ref="AX34:AY34"/>
    <mergeCell ref="H34:I34"/>
    <mergeCell ref="K34:L34"/>
    <mergeCell ref="N34:O34"/>
    <mergeCell ref="W34:X34"/>
    <mergeCell ref="Z34:AA34"/>
    <mergeCell ref="AL34:AM34"/>
    <mergeCell ref="T34:U34"/>
    <mergeCell ref="AO34:AP34"/>
    <mergeCell ref="AR34:AS34"/>
    <mergeCell ref="AU34:AV34"/>
    <mergeCell ref="AC34:AD34"/>
    <mergeCell ref="AF34:AG34"/>
    <mergeCell ref="AI34:AJ34"/>
    <mergeCell ref="AC23:AD23"/>
    <mergeCell ref="Z19:AA19"/>
    <mergeCell ref="W22:X22"/>
    <mergeCell ref="Z22:AA22"/>
    <mergeCell ref="B34:C34"/>
    <mergeCell ref="E34:F34"/>
    <mergeCell ref="Q34:R34"/>
    <mergeCell ref="E23:F23"/>
    <mergeCell ref="H23:I23"/>
    <mergeCell ref="N23:O23"/>
    <mergeCell ref="K23:L23"/>
    <mergeCell ref="B23:C23"/>
    <mergeCell ref="W19:X19"/>
    <mergeCell ref="B22:C22"/>
    <mergeCell ref="E22:F22"/>
    <mergeCell ref="H22:I22"/>
    <mergeCell ref="K22:L22"/>
    <mergeCell ref="Z23:AA23"/>
    <mergeCell ref="Q23:R23"/>
    <mergeCell ref="T23:U23"/>
    <mergeCell ref="W23:X23"/>
    <mergeCell ref="N21:O21"/>
    <mergeCell ref="W21:X21"/>
    <mergeCell ref="Z21:AA21"/>
    <mergeCell ref="B131:C134"/>
    <mergeCell ref="W36:X36"/>
    <mergeCell ref="Z36:AA36"/>
    <mergeCell ref="H35:I35"/>
    <mergeCell ref="K35:L35"/>
    <mergeCell ref="E21:F21"/>
    <mergeCell ref="E109:F109"/>
    <mergeCell ref="E94:F94"/>
    <mergeCell ref="Q20:R20"/>
    <mergeCell ref="H21:I21"/>
    <mergeCell ref="E81:F81"/>
    <mergeCell ref="E82:F82"/>
    <mergeCell ref="E83:F83"/>
    <mergeCell ref="E64:F64"/>
    <mergeCell ref="E128:F128"/>
    <mergeCell ref="B37:C37"/>
    <mergeCell ref="E37:F37"/>
    <mergeCell ref="H37:I37"/>
    <mergeCell ref="K37:L37"/>
    <mergeCell ref="N37:O37"/>
    <mergeCell ref="Q37:R37"/>
    <mergeCell ref="T37:U37"/>
    <mergeCell ref="W37:X37"/>
    <mergeCell ref="Z37:AA37"/>
    <mergeCell ref="N19:O19"/>
    <mergeCell ref="Q19:R19"/>
    <mergeCell ref="AC19:AD19"/>
    <mergeCell ref="Z20:AA20"/>
    <mergeCell ref="B21:C21"/>
    <mergeCell ref="AC21:AD21"/>
    <mergeCell ref="H20:I20"/>
    <mergeCell ref="K20:L20"/>
    <mergeCell ref="T20:U20"/>
    <mergeCell ref="K21:L21"/>
    <mergeCell ref="E20:F20"/>
    <mergeCell ref="B19:C19"/>
    <mergeCell ref="E19:F19"/>
    <mergeCell ref="H19:I19"/>
    <mergeCell ref="K19:L19"/>
    <mergeCell ref="A1:D1"/>
    <mergeCell ref="E113:F113"/>
    <mergeCell ref="B63:F63"/>
    <mergeCell ref="B18:AD18"/>
    <mergeCell ref="B33:AY33"/>
    <mergeCell ref="B48:AM48"/>
    <mergeCell ref="E124:F124"/>
    <mergeCell ref="E126:F126"/>
    <mergeCell ref="E127:F127"/>
    <mergeCell ref="E66:F66"/>
    <mergeCell ref="E67:F67"/>
    <mergeCell ref="E68:F68"/>
    <mergeCell ref="E79:F79"/>
    <mergeCell ref="B108:F108"/>
    <mergeCell ref="B78:F78"/>
    <mergeCell ref="AC22:AD22"/>
    <mergeCell ref="T22:U22"/>
    <mergeCell ref="N22:O22"/>
    <mergeCell ref="Q22:R22"/>
    <mergeCell ref="T19:U19"/>
    <mergeCell ref="W20:X20"/>
    <mergeCell ref="Q21:R21"/>
    <mergeCell ref="T21:U21"/>
    <mergeCell ref="N20:O20"/>
  </mergeCells>
  <pageMargins left="0.70833333333333304" right="0.70833333333333304" top="0.74791666666666701" bottom="0.74791666666666701" header="0.31458333333333299" footer="0.31458333333333299"/>
  <pageSetup paperSize="9" scale="5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54</vt:i4>
      </vt:variant>
    </vt:vector>
  </HeadingPairs>
  <TitlesOfParts>
    <vt:vector size="110" baseType="lpstr">
      <vt:lpstr>AE</vt:lpstr>
      <vt:lpstr>AL</vt:lpstr>
      <vt:lpstr>AR</vt:lpstr>
      <vt:lpstr>AT</vt:lpstr>
      <vt:lpstr>AU</vt:lpstr>
      <vt:lpstr>BE</vt:lpstr>
      <vt:lpstr>BG</vt:lpstr>
      <vt:lpstr>BR</vt:lpstr>
      <vt:lpstr>CA</vt:lpstr>
      <vt:lpstr>CH</vt:lpstr>
      <vt:lpstr>CL</vt:lpstr>
      <vt:lpstr>CN</vt:lpstr>
      <vt:lpstr>CY</vt:lpstr>
      <vt:lpstr>CZ</vt:lpstr>
      <vt:lpstr>DE</vt:lpstr>
      <vt:lpstr>DK</vt:lpstr>
      <vt:lpstr>EE</vt:lpstr>
      <vt:lpstr>ES</vt:lpstr>
      <vt:lpstr>FI</vt:lpstr>
      <vt:lpstr>FR</vt:lpstr>
      <vt:lpstr>GR</vt:lpstr>
      <vt:lpstr>HR</vt:lpstr>
      <vt:lpstr>HU</vt:lpstr>
      <vt:lpstr>ID</vt:lpstr>
      <vt:lpstr>IE</vt:lpstr>
      <vt:lpstr>IL</vt:lpstr>
      <vt:lpstr>IN</vt:lpstr>
      <vt:lpstr>IS</vt:lpstr>
      <vt:lpstr>IT</vt:lpstr>
      <vt:lpstr>JO</vt:lpstr>
      <vt:lpstr>JP</vt:lpstr>
      <vt:lpstr>KR</vt:lpstr>
      <vt:lpstr>LT</vt:lpstr>
      <vt:lpstr>LU</vt:lpstr>
      <vt:lpstr>LV</vt:lpstr>
      <vt:lpstr>MD</vt:lpstr>
      <vt:lpstr>MK</vt:lpstr>
      <vt:lpstr>MT</vt:lpstr>
      <vt:lpstr>MX</vt:lpstr>
      <vt:lpstr>NL</vt:lpstr>
      <vt:lpstr>NO</vt:lpstr>
      <vt:lpstr>NZ</vt:lpstr>
      <vt:lpstr>PL</vt:lpstr>
      <vt:lpstr>PT</vt:lpstr>
      <vt:lpstr>RO</vt:lpstr>
      <vt:lpstr>RS</vt:lpstr>
      <vt:lpstr>RU</vt:lpstr>
      <vt:lpstr>SA</vt:lpstr>
      <vt:lpstr>SE</vt:lpstr>
      <vt:lpstr>SI</vt:lpstr>
      <vt:lpstr>SK</vt:lpstr>
      <vt:lpstr>TU</vt:lpstr>
      <vt:lpstr>UA</vt:lpstr>
      <vt:lpstr>UK</vt:lpstr>
      <vt:lpstr>US</vt:lpstr>
      <vt:lpstr>ZA</vt:lpstr>
      <vt:lpstr>Continuous_and_ongoing_education_support_in_the_community_language_is_offered_for_both</vt:lpstr>
      <vt:lpstr>LT!part_0a5a6989bbea40e095a5049ac59fa018</vt:lpstr>
      <vt:lpstr>AE!Print_Area</vt:lpstr>
      <vt:lpstr>AL!Print_Area</vt:lpstr>
      <vt:lpstr>AR!Print_Area</vt:lpstr>
      <vt:lpstr>AT!Print_Area</vt:lpstr>
      <vt:lpstr>AU!Print_Area</vt:lpstr>
      <vt:lpstr>BE!Print_Area</vt:lpstr>
      <vt:lpstr>BG!Print_Area</vt:lpstr>
      <vt:lpstr>BR!Print_Area</vt:lpstr>
      <vt:lpstr>CA!Print_Area</vt:lpstr>
      <vt:lpstr>CL!Print_Area</vt:lpstr>
      <vt:lpstr>CN!Print_Area</vt:lpstr>
      <vt:lpstr>CY!Print_Area</vt:lpstr>
      <vt:lpstr>CZ!Print_Area</vt:lpstr>
      <vt:lpstr>DE!Print_Area</vt:lpstr>
      <vt:lpstr>DK!Print_Area</vt:lpstr>
      <vt:lpstr>EE!Print_Area</vt:lpstr>
      <vt:lpstr>ES!Print_Area</vt:lpstr>
      <vt:lpstr>FI!Print_Area</vt:lpstr>
      <vt:lpstr>FR!Print_Area</vt:lpstr>
      <vt:lpstr>GR!Print_Area</vt:lpstr>
      <vt:lpstr>HR!Print_Area</vt:lpstr>
      <vt:lpstr>HU!Print_Area</vt:lpstr>
      <vt:lpstr>ID!Print_Area</vt:lpstr>
      <vt:lpstr>IE!Print_Area</vt:lpstr>
      <vt:lpstr>IL!Print_Area</vt:lpstr>
      <vt:lpstr>IN!Print_Area</vt:lpstr>
      <vt:lpstr>IS!Print_Area</vt:lpstr>
      <vt:lpstr>IT!Print_Area</vt:lpstr>
      <vt:lpstr>JP!Print_Area</vt:lpstr>
      <vt:lpstr>LT!Print_Area</vt:lpstr>
      <vt:lpstr>LU!Print_Area</vt:lpstr>
      <vt:lpstr>LV!Print_Area</vt:lpstr>
      <vt:lpstr>MD!Print_Area</vt:lpstr>
      <vt:lpstr>MK!Print_Area</vt:lpstr>
      <vt:lpstr>MT!Print_Area</vt:lpstr>
      <vt:lpstr>MX!Print_Area</vt:lpstr>
      <vt:lpstr>NL!Print_Area</vt:lpstr>
      <vt:lpstr>NO!Print_Area</vt:lpstr>
      <vt:lpstr>NZ!Print_Area</vt:lpstr>
      <vt:lpstr>PL!Print_Area</vt:lpstr>
      <vt:lpstr>PT!Print_Area</vt:lpstr>
      <vt:lpstr>RO!Print_Area</vt:lpstr>
      <vt:lpstr>RS!Print_Area</vt:lpstr>
      <vt:lpstr>RU!Print_Area</vt:lpstr>
      <vt:lpstr>SA!Print_Area</vt:lpstr>
      <vt:lpstr>SE!Print_Area</vt:lpstr>
      <vt:lpstr>SK!Print_Area</vt:lpstr>
      <vt:lpstr>TU!Print_Area</vt:lpstr>
      <vt:lpstr>UA!Print_Area</vt:lpstr>
      <vt:lpstr>UK!Print_Area</vt:lpstr>
      <vt:lpstr>US!Print_Area</vt:lpstr>
      <vt:lpstr>ZA!Print_Area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Giacomo Solano</dc:creator>
  <cp:lastModifiedBy>Giacomo Solano</cp:lastModifiedBy>
  <cp:lastPrinted>2020-02-29T08:55:14Z</cp:lastPrinted>
  <dcterms:created xsi:type="dcterms:W3CDTF">2020-02-18T09:40:35Z</dcterms:created>
  <dcterms:modified xsi:type="dcterms:W3CDTF">2021-11-15T11:28:27Z</dcterms:modified>
</cp:coreProperties>
</file>